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pivotTables/pivotTable3.xml" ContentType="application/vnd.openxmlformats-officedocument.spreadsheetml.pivotTable+xml"/>
  <Override PartName="/xl/drawings/drawing5.xml" ContentType="application/vnd.openxmlformats-officedocument.drawing+xml"/>
  <Override PartName="/xl/tables/table5.xml" ContentType="application/vnd.openxmlformats-officedocument.spreadsheetml.table+xml"/>
  <Override PartName="/xl/slicers/slicer2.xml" ContentType="application/vnd.ms-excel.slicer+xml"/>
  <Override PartName="/xl/drawings/drawing6.xml" ContentType="application/vnd.openxmlformats-officedocument.drawing+xml"/>
  <Override PartName="/xl/drawings/drawing7.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pivotTables/pivotTable7.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drawings/drawing10.xml" ContentType="application/vnd.openxmlformats-officedocument.drawing+xml"/>
  <Override PartName="/xl/tables/table6.xml" ContentType="application/vnd.openxmlformats-officedocument.spreadsheetml.table+xml"/>
  <Override PartName="/xl/queryTables/queryTable2.xml" ContentType="application/vnd.openxmlformats-officedocument.spreadsheetml.queryTable+xml"/>
  <Override PartName="/xl/drawings/drawing11.xml" ContentType="application/vnd.openxmlformats-officedocument.drawing+xml"/>
  <Override PartName="/xl/tables/table7.xml" ContentType="application/vnd.openxmlformats-officedocument.spreadsheetml.table+xml"/>
  <Override PartName="/xl/pivotTables/pivotTable8.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queryTables/queryTable3.xml" ContentType="application/vnd.openxmlformats-officedocument.spreadsheetml.query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4"/>
  <workbookPr/>
  <mc:AlternateContent xmlns:mc="http://schemas.openxmlformats.org/markup-compatibility/2006">
    <mc:Choice Requires="x15">
      <x15ac:absPath xmlns:x15ac="http://schemas.microsoft.com/office/spreadsheetml/2010/11/ac" url="E:\00VideoClassStorage\218\01-218-M365\Content\Video07\download\"/>
    </mc:Choice>
  </mc:AlternateContent>
  <xr:revisionPtr revIDLastSave="0" documentId="13_ncr:1_{14D1745B-24D3-45CE-94E2-E85AB3AC85E2}" xr6:coauthVersionLast="47" xr6:coauthVersionMax="47" xr10:uidLastSave="{00000000-0000-0000-0000-000000000000}"/>
  <bookViews>
    <workbookView xWindow="-120" yWindow="-120" windowWidth="29040" windowHeight="15840" tabRatio="693" activeTab="2" xr2:uid="{00000000-000D-0000-FFFF-FFFF00000000}"/>
  </bookViews>
  <sheets>
    <sheet name="TetativeClassOutline" sheetId="1" r:id="rId1"/>
    <sheet name="C(7)" sheetId="4" r:id="rId2"/>
    <sheet name="Topics" sheetId="2" r:id="rId3"/>
    <sheet name="Start" sheetId="95" r:id="rId4"/>
    <sheet name="L" sheetId="22" r:id="rId5"/>
    <sheet name="CO" sheetId="23" r:id="rId6"/>
    <sheet name="COEx" sheetId="28" r:id="rId7"/>
    <sheet name="COEx (an)" sheetId="30" r:id="rId8"/>
    <sheet name="ISF" sheetId="24" r:id="rId9"/>
    <sheet name="ISF (an)" sheetId="31" r:id="rId10"/>
    <sheet name="B" sheetId="29" r:id="rId11"/>
    <sheet name="B (an)" sheetId="32" r:id="rId12"/>
    <sheet name="SC" sheetId="34" r:id="rId13"/>
    <sheet name="SC (an)" sheetId="103" r:id="rId14"/>
    <sheet name="AND(1)" sheetId="42" r:id="rId15"/>
    <sheet name="AND(1an)" sheetId="72" r:id="rId16"/>
    <sheet name="AND(2)" sheetId="45" r:id="rId17"/>
    <sheet name="AND(2an)" sheetId="74" r:id="rId18"/>
    <sheet name="SUMIFSmore" sheetId="54" r:id="rId19"/>
    <sheet name="SUMIFSmore (an2)" sheetId="75" r:id="rId20"/>
    <sheet name="AND(3)" sheetId="76" r:id="rId21"/>
    <sheet name="AND(3an)" sheetId="105" r:id="rId22"/>
    <sheet name="AND(4)" sheetId="44" r:id="rId23"/>
    <sheet name="AND(4an)" sheetId="78" r:id="rId24"/>
    <sheet name="Between" sheetId="48" r:id="rId25"/>
    <sheet name="Between (an)" sheetId="101" r:id="rId26"/>
    <sheet name="OR(1)" sheetId="46" r:id="rId27"/>
    <sheet name="OR(1an)" sheetId="81" r:id="rId28"/>
    <sheet name="OR(2)" sheetId="47" r:id="rId29"/>
    <sheet name="OR(2anx)" sheetId="84" state="hidden" r:id="rId30"/>
    <sheet name="OR(2an)" sheetId="102" r:id="rId31"/>
    <sheet name="NOTContains" sheetId="51" r:id="rId32"/>
    <sheet name="NOTContains (an)" sheetId="106" r:id="rId33"/>
    <sheet name="IF" sheetId="52" r:id="rId34"/>
    <sheet name="IF (an)" sheetId="88" r:id="rId35"/>
    <sheet name="IF IS" sheetId="55" r:id="rId36"/>
    <sheet name="IF IS (an)" sheetId="89" r:id="rId37"/>
    <sheet name="IFS" sheetId="53" r:id="rId38"/>
    <sheet name="IFS (an)" sheetId="90" r:id="rId39"/>
    <sheet name="PQ" sheetId="92" r:id="rId40"/>
    <sheet name="PQ (an)" sheetId="94" r:id="rId41"/>
    <sheet name="Complex" sheetId="36" r:id="rId42"/>
    <sheet name="Complex (an)" sheetId="91" r:id="rId43"/>
    <sheet name="8LT" sheetId="33" r:id="rId44"/>
    <sheet name="8LT(an)" sheetId="38" r:id="rId45"/>
    <sheet name="AND(5)" sheetId="49" r:id="rId46"/>
    <sheet name="AND(5an)" sheetId="79" r:id="rId47"/>
    <sheet name="D" sheetId="50" r:id="rId48"/>
    <sheet name="Homework ==&gt;&gt;" sheetId="8" r:id="rId49"/>
    <sheet name="HW(1)" sheetId="56" r:id="rId50"/>
    <sheet name="HW(1an)" sheetId="57" r:id="rId51"/>
    <sheet name="HW(2)" sheetId="58" r:id="rId52"/>
    <sheet name="HW(2an)" sheetId="59" r:id="rId53"/>
    <sheet name="HW(3)" sheetId="60" r:id="rId54"/>
    <sheet name="HW(3an)" sheetId="61" r:id="rId55"/>
    <sheet name="HW(4)" sheetId="62" r:id="rId56"/>
    <sheet name="HW(4an)" sheetId="63" r:id="rId57"/>
    <sheet name="HW(5)" sheetId="64" r:id="rId58"/>
    <sheet name="HW(5an)" sheetId="65" r:id="rId59"/>
    <sheet name="HW(6)" sheetId="66" r:id="rId60"/>
    <sheet name="HW(6an)" sheetId="67" r:id="rId61"/>
    <sheet name="HW(7)" sheetId="68" r:id="rId62"/>
    <sheet name="HW(7an)" sheetId="69" r:id="rId63"/>
    <sheet name="HW(8)" sheetId="96" r:id="rId64"/>
    <sheet name="HW(8an)" sheetId="97" r:id="rId65"/>
    <sheet name="HW(9)" sheetId="100" r:id="rId66"/>
    <sheet name="HW(9an)" sheetId="98" r:id="rId67"/>
  </sheets>
  <definedNames>
    <definedName name="_xlnm._FilterDatabase" localSheetId="3" hidden="1">Start!$C$19:$F$39</definedName>
    <definedName name="ExternalData_1" localSheetId="64" hidden="1">'HW(8an)'!$F$18:$G$21</definedName>
    <definedName name="ExternalData_1" localSheetId="66" hidden="1">'HW(9an)'!$G$4:$I$7</definedName>
    <definedName name="ExternalData_1" localSheetId="40" hidden="1">'PQ (an)'!$B$5:$G$67</definedName>
    <definedName name="ExternalData_1" localSheetId="13" hidden="1">'SC (an)'!$H$21:$I$27</definedName>
    <definedName name="ShowFormulas" comment="Enter reference to a cell or range to show formulas.">_xlfn.LAMBDA(_xlpm.Reference,_xlfn.LET(_xlpm.c,_xlpm.Reference,_xlfn.IFNA(ADDRESS(ROW(_xlpm.c),COLUMN(_xlpm.c),4)&amp;": "&amp;_xlfn.FORMULATEXT(_xlpm.c),"")))</definedName>
    <definedName name="Slicer_Customer">#N/A</definedName>
    <definedName name="Slicer_Month">#N/A</definedName>
    <definedName name="Slicer_SalesRep1">#N/A</definedName>
  </definedNames>
  <calcPr calcId="191029"/>
  <pivotCaches>
    <pivotCache cacheId="0" r:id="rId68"/>
    <pivotCache cacheId="1" r:id="rId69"/>
    <pivotCache cacheId="2" r:id="rId70"/>
    <pivotCache cacheId="3" r:id="rId71"/>
    <pivotCache cacheId="4" r:id="rId72"/>
    <pivotCache cacheId="5" r:id="rId73"/>
  </pivotCaches>
  <extLst>
    <ext xmlns:x14="http://schemas.microsoft.com/office/spreadsheetml/2009/9/main" uri="{BBE1A952-AA13-448e-AADC-164F8A28A991}">
      <x14:slicerCaches>
        <x14:slicerCache r:id="rId74"/>
        <x14:slicerCache r:id="rId75"/>
        <x14:slicerCache r:id="rId7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 i="105" l="1" a="1"/>
  <c r="Q16" i="105" s="1"/>
  <c r="V15" i="105"/>
  <c r="O22" i="103" a="1"/>
  <c r="O22" i="103" s="1"/>
  <c r="L22" i="103" a="1"/>
  <c r="L22" i="103" s="1"/>
  <c r="E22" i="106"/>
  <c r="E21" i="106"/>
  <c r="E20" i="106"/>
  <c r="E19" i="106"/>
  <c r="E18" i="106"/>
  <c r="H17" i="106"/>
  <c r="H17" i="106" a="1"/>
  <c r="E17" i="106"/>
  <c r="E16" i="106"/>
  <c r="E15" i="106"/>
  <c r="E14" i="106"/>
  <c r="I13" i="106"/>
  <c r="E13" i="106"/>
  <c r="E12" i="106"/>
  <c r="E11" i="106"/>
  <c r="E10" i="106"/>
  <c r="E9" i="106"/>
  <c r="E8" i="106"/>
  <c r="I7" i="106"/>
  <c r="H7" i="106"/>
  <c r="E7" i="106"/>
  <c r="E6" i="106"/>
  <c r="I5" i="106"/>
  <c r="E5" i="106"/>
  <c r="E4" i="106"/>
  <c r="F3" i="106"/>
  <c r="F3" i="106" a="1"/>
  <c r="E3" i="106"/>
  <c r="F2" i="106"/>
  <c r="E2" i="106"/>
  <c r="I31" i="102" a="1"/>
  <c r="I31" i="102" s="1"/>
  <c r="O28" i="102"/>
  <c r="N28" i="102"/>
  <c r="M28" i="102"/>
  <c r="O27" i="102"/>
  <c r="N27" i="102"/>
  <c r="M27" i="102"/>
  <c r="E27" i="102"/>
  <c r="O26" i="102"/>
  <c r="N26" i="102"/>
  <c r="M26" i="102"/>
  <c r="E26" i="102"/>
  <c r="O25" i="102"/>
  <c r="N25" i="102"/>
  <c r="M25" i="102"/>
  <c r="E25" i="102"/>
  <c r="O24" i="102"/>
  <c r="N24" i="102"/>
  <c r="M24" i="102"/>
  <c r="I24" i="102" a="1"/>
  <c r="I24" i="102" s="1"/>
  <c r="E24" i="102"/>
  <c r="O23" i="102"/>
  <c r="N23" i="102"/>
  <c r="M23" i="102"/>
  <c r="E23" i="102"/>
  <c r="O22" i="102"/>
  <c r="N22" i="102"/>
  <c r="M22" i="102"/>
  <c r="E22" i="102"/>
  <c r="O21" i="102"/>
  <c r="N21" i="102"/>
  <c r="M21" i="102"/>
  <c r="E21" i="102"/>
  <c r="O20" i="102"/>
  <c r="N20" i="102"/>
  <c r="M20" i="102"/>
  <c r="E20" i="102"/>
  <c r="Q19" i="102"/>
  <c r="O19" i="102"/>
  <c r="N19" i="102"/>
  <c r="M19" i="102"/>
  <c r="E19" i="102"/>
  <c r="O18" i="102"/>
  <c r="N18" i="102"/>
  <c r="M18" i="102"/>
  <c r="E18" i="102"/>
  <c r="E17" i="102"/>
  <c r="E16" i="102"/>
  <c r="I15" i="102" a="1"/>
  <c r="I15" i="102" s="1"/>
  <c r="E15" i="102"/>
  <c r="E14" i="102"/>
  <c r="E13" i="102"/>
  <c r="E12" i="102"/>
  <c r="E11" i="102"/>
  <c r="E10" i="102"/>
  <c r="E9" i="102"/>
  <c r="I8" i="102"/>
  <c r="I8" i="102" a="1"/>
  <c r="F8" i="102"/>
  <c r="F8" i="102" a="1"/>
  <c r="E8" i="102"/>
  <c r="I7" i="102" a="1"/>
  <c r="I7" i="102" s="1"/>
  <c r="I6" i="102"/>
  <c r="G9" i="105" a="1"/>
  <c r="G9" i="105" s="1"/>
  <c r="H9" i="105" s="1" a="1"/>
  <c r="H9" i="105" s="1"/>
  <c r="H8" i="105" a="1"/>
  <c r="H8" i="105" s="1"/>
  <c r="G8" i="105"/>
  <c r="H5" i="105"/>
  <c r="U2" i="105" a="1"/>
  <c r="U2" i="105" s="1"/>
  <c r="G8" i="76"/>
  <c r="H5" i="76"/>
  <c r="J37" i="75"/>
  <c r="I37" i="75"/>
  <c r="H37" i="75"/>
  <c r="G37" i="75"/>
  <c r="J36" i="75"/>
  <c r="I36" i="75"/>
  <c r="H36" i="75"/>
  <c r="G36" i="75"/>
  <c r="J35" i="75"/>
  <c r="I35" i="75"/>
  <c r="H35" i="75"/>
  <c r="G35" i="75"/>
  <c r="J34" i="75"/>
  <c r="I34" i="75"/>
  <c r="H34" i="75"/>
  <c r="G34" i="75"/>
  <c r="J33" i="75"/>
  <c r="I33" i="75"/>
  <c r="H33" i="75"/>
  <c r="G33" i="75"/>
  <c r="J32" i="75"/>
  <c r="I32" i="75"/>
  <c r="H32" i="75"/>
  <c r="G32" i="75"/>
  <c r="J31" i="75"/>
  <c r="I31" i="75"/>
  <c r="H31" i="75"/>
  <c r="G31" i="75"/>
  <c r="J30" i="75"/>
  <c r="I30" i="75"/>
  <c r="H30" i="75"/>
  <c r="G30" i="75"/>
  <c r="J29" i="75"/>
  <c r="I29" i="75"/>
  <c r="H29" i="75"/>
  <c r="G29" i="75"/>
  <c r="J28" i="75"/>
  <c r="I28" i="75"/>
  <c r="H28" i="75"/>
  <c r="G28" i="75"/>
  <c r="J27" i="75"/>
  <c r="I27" i="75"/>
  <c r="H27" i="75"/>
  <c r="G27" i="75"/>
  <c r="J26" i="75"/>
  <c r="I26" i="75"/>
  <c r="H26" i="75"/>
  <c r="G26" i="75"/>
  <c r="J25" i="75"/>
  <c r="I25" i="75"/>
  <c r="H25" i="75"/>
  <c r="G25" i="75"/>
  <c r="V22" i="75" a="1"/>
  <c r="V22" i="75" s="1"/>
  <c r="U22" i="75" a="1"/>
  <c r="U22" i="75" s="1"/>
  <c r="T22" i="75" a="1"/>
  <c r="T22" i="75" s="1"/>
  <c r="V21" i="75"/>
  <c r="U21" i="75"/>
  <c r="T21" i="75"/>
  <c r="C19" i="75"/>
  <c r="C18" i="75"/>
  <c r="C17" i="75"/>
  <c r="C16" i="75"/>
  <c r="C15" i="75"/>
  <c r="B11" i="75" a="1"/>
  <c r="B11" i="75" s="1"/>
  <c r="Q23" i="105"/>
  <c r="L31" i="103" a="1"/>
  <c r="L30" i="103" a="1"/>
  <c r="G21" i="75" a="1"/>
  <c r="I25" i="102" a="1"/>
  <c r="G14" i="105" a="1"/>
  <c r="K31" i="106" a="1"/>
  <c r="I16" i="102" a="1"/>
  <c r="K5" i="106" a="1"/>
  <c r="L10" i="102" a="1"/>
  <c r="B24" i="106" a="1"/>
  <c r="G13" i="105" a="1"/>
  <c r="K7" i="106" a="1"/>
  <c r="Q20" i="102" a="1"/>
  <c r="E15" i="75" a="1"/>
  <c r="F15" i="55" a="1"/>
  <c r="F29" i="106" a="1"/>
  <c r="L12" i="102" a="1"/>
  <c r="I32" i="102" a="1"/>
  <c r="G15" i="105" a="1"/>
  <c r="L31" i="103" l="1"/>
  <c r="L30" i="103"/>
  <c r="F15" i="55"/>
  <c r="K5" i="106"/>
  <c r="F29" i="106"/>
  <c r="K7" i="106"/>
  <c r="B24" i="106"/>
  <c r="K31" i="106"/>
  <c r="I25" i="102"/>
  <c r="I32" i="102"/>
  <c r="L10" i="102"/>
  <c r="L12" i="102"/>
  <c r="I16" i="102"/>
  <c r="Q20" i="102"/>
  <c r="G14" i="105"/>
  <c r="G13" i="105"/>
  <c r="G15" i="105"/>
  <c r="G21" i="75"/>
  <c r="E15" i="75"/>
  <c r="I28" i="103"/>
  <c r="F28" i="103"/>
  <c r="E22" i="103" a="1"/>
  <c r="E22" i="103" s="1"/>
  <c r="F22" i="103" s="1" a="1"/>
  <c r="F22" i="103" s="1"/>
  <c r="H16" i="91"/>
  <c r="H15" i="91"/>
  <c r="H14" i="91"/>
  <c r="H13" i="91"/>
  <c r="H12" i="91"/>
  <c r="L11" i="91"/>
  <c r="L11" i="91" a="1"/>
  <c r="J11" i="91"/>
  <c r="J11" i="91" a="1"/>
  <c r="I11" i="91" a="1"/>
  <c r="I11" i="91" s="1"/>
  <c r="H11" i="91"/>
  <c r="G10" i="91"/>
  <c r="F10" i="91"/>
  <c r="E10" i="91"/>
  <c r="D10" i="91"/>
  <c r="C10" i="91"/>
  <c r="C3" i="91"/>
  <c r="G10" i="36"/>
  <c r="F10" i="36"/>
  <c r="E10" i="36"/>
  <c r="D10" i="36"/>
  <c r="C10" i="36"/>
  <c r="C3" i="36"/>
  <c r="B12" i="90" a="1"/>
  <c r="B12" i="90" s="1"/>
  <c r="C11" i="90"/>
  <c r="C12" i="90" s="1"/>
  <c r="B17" i="53"/>
  <c r="C12" i="53"/>
  <c r="G7" i="55"/>
  <c r="E31" i="103" a="1"/>
  <c r="E18" i="91" a="1"/>
  <c r="E15" i="54" a="1"/>
  <c r="E13" i="90" a="1"/>
  <c r="E30" i="103" a="1"/>
  <c r="E18" i="36" a="1"/>
  <c r="E11" i="90" a="1"/>
  <c r="E17" i="90" a="1"/>
  <c r="E32" i="103" a="1"/>
  <c r="G21" i="54" a="1"/>
  <c r="G21" i="54" l="1"/>
  <c r="E15" i="54"/>
  <c r="E31" i="103"/>
  <c r="E32" i="103"/>
  <c r="E30" i="103"/>
  <c r="E18" i="91"/>
  <c r="E18" i="36"/>
  <c r="E11" i="90"/>
  <c r="E17" i="90"/>
  <c r="E13" i="90"/>
  <c r="B17" i="90"/>
  <c r="H7" i="51"/>
  <c r="E3" i="51"/>
  <c r="E4" i="51"/>
  <c r="E5" i="51"/>
  <c r="E6" i="51"/>
  <c r="E7" i="51"/>
  <c r="E8" i="51"/>
  <c r="E9" i="51"/>
  <c r="E10" i="51"/>
  <c r="E11" i="51"/>
  <c r="E12" i="51"/>
  <c r="E13" i="51"/>
  <c r="E14" i="51"/>
  <c r="E15" i="51"/>
  <c r="E16" i="51"/>
  <c r="E17" i="51"/>
  <c r="E18" i="51"/>
  <c r="E19" i="51"/>
  <c r="E20" i="51"/>
  <c r="E21" i="51"/>
  <c r="E22" i="51"/>
  <c r="F2" i="51"/>
  <c r="E2" i="51"/>
  <c r="W22" i="47" a="1"/>
  <c r="W22" i="47" s="1"/>
  <c r="W15" i="47" a="1"/>
  <c r="W15" i="47" s="1"/>
  <c r="W6" i="47" a="1"/>
  <c r="W6" i="47" s="1"/>
  <c r="I12" i="47"/>
  <c r="E8" i="47"/>
  <c r="E9" i="47"/>
  <c r="E10" i="47"/>
  <c r="E11" i="47"/>
  <c r="E12" i="47"/>
  <c r="E13" i="47"/>
  <c r="E14" i="47"/>
  <c r="E15" i="47"/>
  <c r="E16" i="47"/>
  <c r="E17" i="47"/>
  <c r="E18" i="47"/>
  <c r="E19" i="47"/>
  <c r="E20" i="47"/>
  <c r="E21" i="47"/>
  <c r="E22" i="47"/>
  <c r="E23" i="47"/>
  <c r="E24" i="47"/>
  <c r="E25" i="47"/>
  <c r="E26" i="47"/>
  <c r="E27" i="47"/>
  <c r="O19" i="47"/>
  <c r="J9" i="101"/>
  <c r="K9" i="101" s="1"/>
  <c r="F9" i="101"/>
  <c r="K8" i="101"/>
  <c r="U2" i="76" a="1"/>
  <c r="U2" i="76" s="1"/>
  <c r="W7" i="47" a="1"/>
  <c r="E14" i="101" a="1"/>
  <c r="O20" i="47" a="1"/>
  <c r="B24" i="51" a="1"/>
  <c r="W16" i="47" a="1"/>
  <c r="K13" i="101" a="1"/>
  <c r="W23" i="47" a="1"/>
  <c r="L10" i="47" a="1"/>
  <c r="B24" i="51" l="1"/>
  <c r="W23" i="47"/>
  <c r="W16" i="47"/>
  <c r="W7" i="47"/>
  <c r="O20" i="47"/>
  <c r="L10" i="47"/>
  <c r="K13" i="101"/>
  <c r="E14" i="101"/>
  <c r="G9" i="101" a="1"/>
  <c r="G9" i="101" s="1"/>
  <c r="J10" i="101"/>
  <c r="E10" i="101"/>
  <c r="F10" i="101" s="1"/>
  <c r="E11" i="101" s="1"/>
  <c r="F11" i="101" s="1"/>
  <c r="E12" i="101" s="1"/>
  <c r="F12" i="101" s="1"/>
  <c r="K10" i="101" l="1"/>
  <c r="L8" i="101" s="1" a="1"/>
  <c r="L8" i="101" s="1"/>
  <c r="J11" i="101"/>
  <c r="K11" i="101" s="1"/>
  <c r="D27" i="23"/>
  <c r="F21" i="95"/>
  <c r="F22" i="95"/>
  <c r="F23" i="95"/>
  <c r="F24" i="95"/>
  <c r="F25" i="95"/>
  <c r="F26" i="95"/>
  <c r="F27" i="95"/>
  <c r="F28" i="95"/>
  <c r="F29" i="95"/>
  <c r="F30" i="95"/>
  <c r="F31" i="95"/>
  <c r="F32" i="95"/>
  <c r="F33" i="95"/>
  <c r="F34" i="95"/>
  <c r="F35" i="95"/>
  <c r="F36" i="95"/>
  <c r="F37" i="95"/>
  <c r="F38" i="95"/>
  <c r="F39" i="95"/>
  <c r="F20" i="95"/>
  <c r="F19" i="95"/>
  <c r="G22" i="97"/>
  <c r="G15" i="97"/>
  <c r="F12" i="97" a="1"/>
  <c r="F12" i="97" s="1"/>
  <c r="G12" i="97" s="1" a="1"/>
  <c r="G12" i="97" s="1"/>
  <c r="I18" i="84"/>
  <c r="J18" i="84"/>
  <c r="K18" i="84"/>
  <c r="I19" i="84"/>
  <c r="J19" i="84"/>
  <c r="K19" i="84"/>
  <c r="I20" i="84"/>
  <c r="J20" i="84"/>
  <c r="K20" i="84"/>
  <c r="I21" i="84"/>
  <c r="J21" i="84"/>
  <c r="K21" i="84"/>
  <c r="I22" i="84"/>
  <c r="J22" i="84"/>
  <c r="K22" i="84"/>
  <c r="I23" i="84"/>
  <c r="J23" i="84"/>
  <c r="K23" i="84"/>
  <c r="I24" i="84"/>
  <c r="J24" i="84"/>
  <c r="K24" i="84"/>
  <c r="I25" i="84"/>
  <c r="J25" i="84"/>
  <c r="K25" i="84"/>
  <c r="I26" i="84"/>
  <c r="J26" i="84"/>
  <c r="K26" i="84"/>
  <c r="I27" i="84"/>
  <c r="J27" i="84"/>
  <c r="K27" i="84"/>
  <c r="J17" i="84"/>
  <c r="K17" i="84"/>
  <c r="I17" i="84"/>
  <c r="H20" i="33"/>
  <c r="H20" i="38"/>
  <c r="M19" i="84" a="1"/>
  <c r="M19" i="84" l="1"/>
  <c r="L20" i="33"/>
  <c r="K20" i="33"/>
  <c r="C20" i="33"/>
  <c r="M15" i="33"/>
  <c r="L15" i="33"/>
  <c r="K15" i="33"/>
  <c r="I15" i="33"/>
  <c r="H15" i="33"/>
  <c r="K8" i="33"/>
  <c r="I8" i="33"/>
  <c r="H8" i="33"/>
  <c r="L3" i="33"/>
  <c r="K3" i="33"/>
  <c r="I3" i="33"/>
  <c r="H3" i="33" s="1"/>
  <c r="J9" i="48"/>
  <c r="K9" i="48" s="1"/>
  <c r="F9" i="48"/>
  <c r="E10" i="48" s="1"/>
  <c r="F10" i="48" s="1"/>
  <c r="E11" i="48" s="1"/>
  <c r="F11" i="48" s="1"/>
  <c r="E12" i="48" s="1"/>
  <c r="F12" i="48" s="1"/>
  <c r="K8" i="48"/>
  <c r="H21" i="38" a="1"/>
  <c r="H21" i="38" s="1"/>
  <c r="H8" i="38"/>
  <c r="C21" i="38"/>
  <c r="C20" i="38"/>
  <c r="H10" i="38"/>
  <c r="H9" i="38"/>
  <c r="I8" i="38"/>
  <c r="D12" i="32"/>
  <c r="D7" i="32"/>
  <c r="K21" i="38"/>
  <c r="K15" i="38"/>
  <c r="H15" i="38"/>
  <c r="K22" i="33" a="1"/>
  <c r="G13" i="76" a="1"/>
  <c r="H17" i="33" a="1"/>
  <c r="H5" i="33" a="1"/>
  <c r="K22" i="38" a="1"/>
  <c r="H11" i="33" a="1"/>
  <c r="E17" i="53" a="1"/>
  <c r="C22" i="38" a="1"/>
  <c r="H5" i="38" a="1"/>
  <c r="F15" i="89" a="1"/>
  <c r="K13" i="48" a="1"/>
  <c r="H17" i="38" a="1"/>
  <c r="K5" i="38" a="1"/>
  <c r="K17" i="38" a="1"/>
  <c r="E3" i="29" a="1"/>
  <c r="H11" i="38" a="1"/>
  <c r="K5" i="33" a="1"/>
  <c r="L12" i="47" a="1"/>
  <c r="G15" i="76" a="1"/>
  <c r="E14" i="48" a="1"/>
  <c r="K17" i="33" a="1"/>
  <c r="H25" i="38" a="1"/>
  <c r="C22" i="33" a="1"/>
  <c r="H25" i="33" a="1"/>
  <c r="G14" i="76" a="1"/>
  <c r="E3" i="32" a="1"/>
  <c r="H11" i="33" l="1"/>
  <c r="K17" i="33"/>
  <c r="K22" i="33"/>
  <c r="H5" i="33"/>
  <c r="H17" i="33"/>
  <c r="C22" i="33"/>
  <c r="H25" i="33"/>
  <c r="K5" i="33"/>
  <c r="H11" i="38"/>
  <c r="L12" i="47"/>
  <c r="K13" i="48"/>
  <c r="E14" i="48"/>
  <c r="J10" i="48"/>
  <c r="C22" i="38"/>
  <c r="E3" i="29"/>
  <c r="E3" i="32"/>
  <c r="H25" i="38"/>
  <c r="K22" i="38"/>
  <c r="H17" i="38"/>
  <c r="K17" i="38"/>
  <c r="K5" i="38"/>
  <c r="H5" i="38"/>
  <c r="E17" i="53"/>
  <c r="F15" i="89"/>
  <c r="G13" i="76"/>
  <c r="G14" i="76"/>
  <c r="G15" i="76"/>
  <c r="H13" i="55"/>
  <c r="G13" i="55"/>
  <c r="H12" i="55"/>
  <c r="G12" i="55"/>
  <c r="H11" i="55"/>
  <c r="G11" i="55"/>
  <c r="H10" i="55"/>
  <c r="G8" i="55"/>
  <c r="G9" i="55" s="1"/>
  <c r="G10" i="55" s="1"/>
  <c r="H7" i="55"/>
  <c r="H8" i="55" s="1"/>
  <c r="H9" i="55" s="1"/>
  <c r="H13" i="89"/>
  <c r="F13" i="89"/>
  <c r="G13" i="89"/>
  <c r="H12" i="89"/>
  <c r="F12" i="89"/>
  <c r="G12" i="89"/>
  <c r="H11" i="89"/>
  <c r="F11" i="89"/>
  <c r="G11" i="89"/>
  <c r="H10" i="89"/>
  <c r="F10" i="89"/>
  <c r="G10" i="89"/>
  <c r="F8" i="89"/>
  <c r="F9" i="89" s="1"/>
  <c r="J7" i="89" a="1"/>
  <c r="J7" i="89" s="1"/>
  <c r="H7" i="89"/>
  <c r="H8" i="89" s="1"/>
  <c r="H9" i="89" s="1"/>
  <c r="F7" i="89"/>
  <c r="G7" i="89"/>
  <c r="G8" i="89" s="1"/>
  <c r="G9" i="89" s="1"/>
  <c r="D23" i="88"/>
  <c r="F22" i="88"/>
  <c r="D13" i="88"/>
  <c r="F12" i="88"/>
  <c r="V7" i="84" a="1"/>
  <c r="V7" i="84" s="1"/>
  <c r="G13" i="84" a="1"/>
  <c r="G13" i="84" s="1"/>
  <c r="G12" i="84" a="1"/>
  <c r="G12" i="84" s="1"/>
  <c r="G11" i="84"/>
  <c r="G21" i="81"/>
  <c r="G20" i="81"/>
  <c r="G19" i="81"/>
  <c r="K18" i="81" a="1"/>
  <c r="K18" i="81" s="1"/>
  <c r="G18" i="81"/>
  <c r="G17" i="81"/>
  <c r="G16" i="81"/>
  <c r="G15" i="81"/>
  <c r="G14" i="81"/>
  <c r="G13" i="81"/>
  <c r="K12" i="81" a="1"/>
  <c r="K12" i="81" s="1"/>
  <c r="I12" i="81" a="1"/>
  <c r="I12" i="81" s="1"/>
  <c r="H12" i="81" a="1"/>
  <c r="H12" i="81" s="1"/>
  <c r="G12" i="81"/>
  <c r="K5" i="49" a="1"/>
  <c r="F13" i="88"/>
  <c r="K24" i="81" a="1"/>
  <c r="E3" i="31" a="1"/>
  <c r="E11" i="74" a="1"/>
  <c r="K14" i="46" a="1"/>
  <c r="J11" i="72" a="1"/>
  <c r="K10" i="49" a="1"/>
  <c r="I11" i="84" a="1"/>
  <c r="I3" i="30" a="1"/>
  <c r="K24" i="46" a="1"/>
  <c r="G23" i="46" a="1"/>
  <c r="E11" i="53" a="1"/>
  <c r="J11" i="42" a="1"/>
  <c r="K14" i="81" a="1"/>
  <c r="E10" i="45" a="1"/>
  <c r="E11" i="45" a="1"/>
  <c r="H11" i="74" a="1"/>
  <c r="G11" i="42" a="1"/>
  <c r="F23" i="88"/>
  <c r="H10" i="49" a="1"/>
  <c r="E3" i="24" a="1"/>
  <c r="K5" i="79" a="1"/>
  <c r="H10" i="79" a="1"/>
  <c r="H11" i="45" a="1"/>
  <c r="E13" i="53" a="1"/>
  <c r="V19" i="84" a="1"/>
  <c r="G11" i="72" a="1"/>
  <c r="G10" i="72" a="1"/>
  <c r="G10" i="42" a="1"/>
  <c r="K10" i="79" a="1"/>
  <c r="G23" i="81" a="1"/>
  <c r="E10" i="74" a="1"/>
  <c r="K10" i="48" l="1"/>
  <c r="J11" i="48"/>
  <c r="K11" i="48" s="1"/>
  <c r="E13" i="53"/>
  <c r="E11" i="53"/>
  <c r="I11" i="84"/>
  <c r="V19" i="84"/>
  <c r="G23" i="81"/>
  <c r="K14" i="81"/>
  <c r="K24" i="81"/>
  <c r="K24" i="46"/>
  <c r="K14" i="46"/>
  <c r="G23" i="46"/>
  <c r="H10" i="49"/>
  <c r="K10" i="49"/>
  <c r="K5" i="49"/>
  <c r="H10" i="79"/>
  <c r="K10" i="79"/>
  <c r="K5" i="79"/>
  <c r="E10" i="45"/>
  <c r="H11" i="45"/>
  <c r="E11" i="45"/>
  <c r="E10" i="74"/>
  <c r="E11" i="74"/>
  <c r="H11" i="74"/>
  <c r="G10" i="42"/>
  <c r="J11" i="42"/>
  <c r="G11" i="42"/>
  <c r="J11" i="72"/>
  <c r="G11" i="72"/>
  <c r="G10" i="72"/>
  <c r="E3" i="24"/>
  <c r="E3" i="31"/>
  <c r="I3" i="30"/>
  <c r="I5" i="79"/>
  <c r="K8" i="79" s="1"/>
  <c r="F10" i="78" a="1"/>
  <c r="F10" i="78" s="1"/>
  <c r="E23" i="74"/>
  <c r="E22" i="74"/>
  <c r="E21" i="74"/>
  <c r="E20" i="74"/>
  <c r="E19" i="74"/>
  <c r="E18" i="74"/>
  <c r="E17" i="74"/>
  <c r="E16" i="74"/>
  <c r="E15" i="74"/>
  <c r="H14" i="74" a="1"/>
  <c r="H14" i="74" s="1"/>
  <c r="F14" i="74" a="1"/>
  <c r="F14" i="74" s="1"/>
  <c r="E14" i="74"/>
  <c r="G23" i="72"/>
  <c r="G22" i="72"/>
  <c r="G21" i="72"/>
  <c r="G20" i="72"/>
  <c r="G19" i="72"/>
  <c r="G18" i="72"/>
  <c r="G17" i="72"/>
  <c r="G16" i="72"/>
  <c r="G15" i="72"/>
  <c r="J14" i="72" a="1"/>
  <c r="J14" i="72" s="1"/>
  <c r="H14" i="72" a="1"/>
  <c r="H14" i="72" s="1"/>
  <c r="G14" i="72"/>
  <c r="H10" i="78" a="1"/>
  <c r="E32" i="34" a="1"/>
  <c r="E31" i="34" a="1"/>
  <c r="H10" i="44" a="1"/>
  <c r="H10" i="78" l="1"/>
  <c r="H10" i="44"/>
  <c r="H8" i="79" a="1"/>
  <c r="H8" i="79" s="1"/>
  <c r="E32" i="34"/>
  <c r="E31" i="34"/>
  <c r="M22" i="69"/>
  <c r="M23" i="69" s="1"/>
  <c r="L22" i="69"/>
  <c r="M21" i="69"/>
  <c r="F19" i="69"/>
  <c r="H9" i="69" a="1"/>
  <c r="H9" i="69" s="1"/>
  <c r="F13" i="67"/>
  <c r="F12" i="67"/>
  <c r="F11" i="67"/>
  <c r="F10" i="67"/>
  <c r="B3" i="67"/>
  <c r="B3" i="66"/>
  <c r="F13" i="65" a="1"/>
  <c r="F13" i="65" s="1"/>
  <c r="E13" i="65" a="1"/>
  <c r="E13" i="65" s="1"/>
  <c r="D13" i="65" a="1"/>
  <c r="D13" i="65" s="1"/>
  <c r="C13" i="65" a="1"/>
  <c r="C13" i="65" s="1"/>
  <c r="F12" i="65"/>
  <c r="F12" i="65" a="1"/>
  <c r="E12" i="65"/>
  <c r="E12" i="65" a="1"/>
  <c r="D12" i="65"/>
  <c r="D12" i="65" a="1"/>
  <c r="C12" i="65" a="1"/>
  <c r="C12" i="65" s="1"/>
  <c r="F11" i="65" a="1"/>
  <c r="F11" i="65" s="1"/>
  <c r="E11" i="65" a="1"/>
  <c r="E11" i="65" s="1"/>
  <c r="D11" i="65" a="1"/>
  <c r="D11" i="65" s="1"/>
  <c r="C11" i="65" a="1"/>
  <c r="C11" i="65" s="1"/>
  <c r="J15" i="63"/>
  <c r="H12" i="63" a="1"/>
  <c r="H12" i="63" s="1"/>
  <c r="F12" i="63" a="1"/>
  <c r="F12" i="63" s="1"/>
  <c r="J10" i="63"/>
  <c r="B4" i="63"/>
  <c r="B3" i="63"/>
  <c r="B4" i="62"/>
  <c r="B3" i="62"/>
  <c r="G31" i="61"/>
  <c r="G30" i="61"/>
  <c r="G29" i="61"/>
  <c r="G28" i="61"/>
  <c r="G27" i="61"/>
  <c r="G26" i="61"/>
  <c r="G25" i="61"/>
  <c r="G24" i="61"/>
  <c r="G23" i="61"/>
  <c r="G22" i="61"/>
  <c r="G21" i="61"/>
  <c r="G20" i="61"/>
  <c r="G19" i="61"/>
  <c r="G18" i="61"/>
  <c r="G17" i="61"/>
  <c r="G16" i="61"/>
  <c r="K16" i="61" s="1" a="1"/>
  <c r="K16" i="61" s="1"/>
  <c r="K12" i="61"/>
  <c r="J12" i="61"/>
  <c r="I12" i="61"/>
  <c r="H12" i="61"/>
  <c r="K11" i="61"/>
  <c r="J11" i="61"/>
  <c r="I11" i="61"/>
  <c r="H11" i="61"/>
  <c r="B8" i="61"/>
  <c r="B7" i="61"/>
  <c r="B6" i="61"/>
  <c r="B5" i="61"/>
  <c r="B4" i="61"/>
  <c r="B3" i="61"/>
  <c r="G31" i="60"/>
  <c r="G30" i="60"/>
  <c r="G29" i="60"/>
  <c r="G28" i="60"/>
  <c r="G27" i="60"/>
  <c r="G26" i="60"/>
  <c r="G25" i="60"/>
  <c r="G24" i="60"/>
  <c r="G23" i="60"/>
  <c r="G22" i="60"/>
  <c r="G21" i="60"/>
  <c r="G20" i="60"/>
  <c r="G19" i="60"/>
  <c r="G18" i="60"/>
  <c r="G17" i="60"/>
  <c r="G16" i="60"/>
  <c r="K14" i="60"/>
  <c r="J14" i="60"/>
  <c r="I14" i="60"/>
  <c r="H14" i="60"/>
  <c r="B8" i="60"/>
  <c r="B7" i="60"/>
  <c r="B6" i="60"/>
  <c r="B5" i="60"/>
  <c r="B4" i="60"/>
  <c r="B3" i="60"/>
  <c r="J18" i="59"/>
  <c r="G18" i="59"/>
  <c r="J17" i="59"/>
  <c r="G17" i="59"/>
  <c r="J16" i="59"/>
  <c r="G16" i="59"/>
  <c r="J15" i="59"/>
  <c r="G15" i="59"/>
  <c r="J14" i="59"/>
  <c r="G14" i="59"/>
  <c r="J13" i="59"/>
  <c r="G13" i="59"/>
  <c r="J12" i="59"/>
  <c r="G12" i="59"/>
  <c r="G9" i="59"/>
  <c r="J10" i="59" s="1"/>
  <c r="J8" i="59"/>
  <c r="G8" i="59"/>
  <c r="J9" i="59" s="1"/>
  <c r="P7" i="59"/>
  <c r="L7" i="59"/>
  <c r="I7" i="59"/>
  <c r="P8" i="58" a="1"/>
  <c r="P8" i="58" s="1"/>
  <c r="R7" i="58"/>
  <c r="K18" i="57"/>
  <c r="J18" i="57"/>
  <c r="I18" i="57"/>
  <c r="I17" i="57"/>
  <c r="K17" i="57" s="1"/>
  <c r="M16" i="57"/>
  <c r="I16" i="57"/>
  <c r="K16" i="57" s="1"/>
  <c r="I15" i="57"/>
  <c r="K15" i="57" s="1"/>
  <c r="M14" i="57"/>
  <c r="I14" i="57"/>
  <c r="K14" i="57" s="1"/>
  <c r="J13" i="57"/>
  <c r="I13" i="57"/>
  <c r="K13" i="57" s="1"/>
  <c r="K12" i="57"/>
  <c r="I12" i="57"/>
  <c r="J12" i="57" s="1"/>
  <c r="K11" i="57"/>
  <c r="J11" i="57"/>
  <c r="I11" i="57"/>
  <c r="M10" i="57"/>
  <c r="K10" i="57"/>
  <c r="J10" i="57"/>
  <c r="I10" i="57"/>
  <c r="K9" i="57"/>
  <c r="J9" i="57"/>
  <c r="I9" i="57"/>
  <c r="M8" i="57"/>
  <c r="I18" i="56"/>
  <c r="I17" i="56"/>
  <c r="I16" i="56"/>
  <c r="I15" i="56"/>
  <c r="I14" i="56"/>
  <c r="I13" i="56"/>
  <c r="I12" i="56"/>
  <c r="I11" i="56"/>
  <c r="I10" i="56"/>
  <c r="I9" i="56"/>
  <c r="K13" i="61"/>
  <c r="I8" i="59"/>
  <c r="R8" i="58"/>
  <c r="H12" i="67"/>
  <c r="J16" i="63"/>
  <c r="H10" i="67"/>
  <c r="M15" i="57"/>
  <c r="E30" i="34" a="1"/>
  <c r="H13" i="65"/>
  <c r="H12" i="65"/>
  <c r="J11" i="63"/>
  <c r="M9" i="57"/>
  <c r="H13" i="61"/>
  <c r="F16" i="69"/>
  <c r="F28" i="69"/>
  <c r="H13" i="67"/>
  <c r="F26" i="69"/>
  <c r="F27" i="69"/>
  <c r="L8" i="59"/>
  <c r="P8" i="59"/>
  <c r="F6" i="69"/>
  <c r="H11" i="67"/>
  <c r="I13" i="61"/>
  <c r="H11" i="65"/>
  <c r="J13" i="61"/>
  <c r="E30" i="34" l="1"/>
  <c r="F31" i="69" a="1"/>
  <c r="F31" i="69" s="1"/>
  <c r="H31" i="69" s="1" a="1"/>
  <c r="H31" i="69" s="1"/>
  <c r="G31" i="69" a="1"/>
  <c r="G31" i="69" s="1"/>
  <c r="J14" i="57"/>
  <c r="J15" i="57"/>
  <c r="J16" i="57"/>
  <c r="J17" i="57"/>
  <c r="H16" i="61" a="1"/>
  <c r="H16" i="61" s="1"/>
  <c r="J16" i="61" a="1"/>
  <c r="J16" i="61" s="1"/>
  <c r="G10" i="59"/>
  <c r="G19" i="69"/>
  <c r="I16" i="61" a="1"/>
  <c r="I16" i="61" s="1"/>
  <c r="V22" i="54" a="1"/>
  <c r="V22" i="54" s="1"/>
  <c r="U22" i="54" a="1"/>
  <c r="U22" i="54" s="1"/>
  <c r="T22" i="54" a="1"/>
  <c r="T22" i="54" s="1"/>
  <c r="V21" i="54"/>
  <c r="U21" i="54"/>
  <c r="T21" i="54"/>
  <c r="B11" i="54"/>
  <c r="B11" i="54" a="1"/>
  <c r="C11" i="53"/>
  <c r="F22" i="52"/>
  <c r="F12" i="52"/>
  <c r="D28" i="23"/>
  <c r="D29" i="23" a="1"/>
  <c r="D29" i="23" s="1"/>
  <c r="R57" i="50" a="1"/>
  <c r="R57" i="50" s="1"/>
  <c r="H57" i="50"/>
  <c r="R50" i="50" a="1"/>
  <c r="R50" i="50" s="1"/>
  <c r="H50" i="50"/>
  <c r="R43" i="50"/>
  <c r="R43" i="50" a="1"/>
  <c r="H43" i="50"/>
  <c r="R35" i="50"/>
  <c r="R35" i="50" a="1"/>
  <c r="H35" i="50"/>
  <c r="R27" i="50"/>
  <c r="H27" i="50"/>
  <c r="R23" i="50"/>
  <c r="R23" i="50" a="1"/>
  <c r="H23" i="50"/>
  <c r="R18" i="50" a="1"/>
  <c r="R18" i="50" s="1"/>
  <c r="H18" i="50"/>
  <c r="R17" i="50"/>
  <c r="R17" i="50" a="1"/>
  <c r="H17" i="50"/>
  <c r="R16" i="50"/>
  <c r="R16" i="50" a="1"/>
  <c r="H16" i="50"/>
  <c r="R15" i="50"/>
  <c r="H15" i="50"/>
  <c r="R14" i="50"/>
  <c r="H14" i="50"/>
  <c r="R13" i="50"/>
  <c r="H13" i="50"/>
  <c r="R12" i="50" a="1"/>
  <c r="R12" i="50" s="1"/>
  <c r="H12" i="50"/>
  <c r="R11" i="50" a="1"/>
  <c r="R11" i="50" s="1"/>
  <c r="H11" i="50"/>
  <c r="R10" i="50"/>
  <c r="H10" i="50"/>
  <c r="R9" i="50"/>
  <c r="H9" i="50"/>
  <c r="R8" i="50"/>
  <c r="H8" i="50"/>
  <c r="D21" i="23"/>
  <c r="D20" i="23"/>
  <c r="D19" i="23"/>
  <c r="L20" i="38"/>
  <c r="K20" i="38"/>
  <c r="K16" i="38" a="1"/>
  <c r="K16" i="38" s="1"/>
  <c r="M15" i="38"/>
  <c r="L15" i="38"/>
  <c r="K9" i="38" a="1"/>
  <c r="K9" i="38" s="1"/>
  <c r="K8" i="38"/>
  <c r="K4" i="38"/>
  <c r="L3" i="38"/>
  <c r="K3" i="38" s="1"/>
  <c r="H16" i="38"/>
  <c r="I15" i="38"/>
  <c r="H4" i="38"/>
  <c r="I3" i="38"/>
  <c r="H3" i="38" s="1"/>
  <c r="G11" i="23"/>
  <c r="E11" i="23"/>
  <c r="D8" i="23" a="1"/>
  <c r="D8" i="23" s="1"/>
  <c r="E8" i="23" a="1"/>
  <c r="E8" i="23" s="1"/>
  <c r="F8" i="23" a="1"/>
  <c r="F8" i="23" s="1"/>
  <c r="G8" i="23" a="1"/>
  <c r="G8" i="23" s="1"/>
  <c r="H8" i="23" a="1"/>
  <c r="H8" i="23" s="1"/>
  <c r="C8" i="23" a="1"/>
  <c r="C8" i="23" s="1"/>
  <c r="D11" i="32"/>
  <c r="D10" i="32"/>
  <c r="D9" i="32"/>
  <c r="D8" i="32"/>
  <c r="D6" i="32"/>
  <c r="D5" i="32"/>
  <c r="D4" i="32"/>
  <c r="D3" i="32"/>
  <c r="D14" i="31"/>
  <c r="B14" i="31"/>
  <c r="D13" i="31"/>
  <c r="B13" i="31"/>
  <c r="D12" i="31"/>
  <c r="D11" i="31"/>
  <c r="C11" i="31"/>
  <c r="C12" i="31" s="1"/>
  <c r="D10" i="31"/>
  <c r="B10" i="31"/>
  <c r="D9" i="31"/>
  <c r="B9" i="31"/>
  <c r="D8" i="31"/>
  <c r="B8" i="31"/>
  <c r="D7" i="31"/>
  <c r="B7" i="31"/>
  <c r="D6" i="31"/>
  <c r="B6" i="31"/>
  <c r="D5" i="31"/>
  <c r="B5" i="31"/>
  <c r="D4" i="31"/>
  <c r="B4" i="31"/>
  <c r="D3" i="31"/>
  <c r="B3" i="31"/>
  <c r="G17" i="30"/>
  <c r="C17" i="30"/>
  <c r="G16" i="30"/>
  <c r="G15" i="30"/>
  <c r="C15" i="30"/>
  <c r="B15" i="30"/>
  <c r="G14" i="30"/>
  <c r="G13" i="30"/>
  <c r="G12" i="30"/>
  <c r="G11" i="30"/>
  <c r="G10" i="30"/>
  <c r="G9" i="30"/>
  <c r="G8" i="30"/>
  <c r="G7" i="30"/>
  <c r="G6" i="30"/>
  <c r="G5" i="30"/>
  <c r="G4" i="30"/>
  <c r="G3" i="30"/>
  <c r="F3" i="30" a="1"/>
  <c r="F3" i="30" s="1"/>
  <c r="F3" i="28" a="1"/>
  <c r="F3" i="28" s="1"/>
  <c r="C17" i="28"/>
  <c r="C15" i="28"/>
  <c r="B15" i="28"/>
  <c r="F13" i="52"/>
  <c r="F23" i="52"/>
  <c r="F29" i="51" a="1"/>
  <c r="W10" i="50"/>
  <c r="W9" i="50"/>
  <c r="W15" i="50"/>
  <c r="I12" i="50"/>
  <c r="W13" i="50"/>
  <c r="E20" i="23" a="1"/>
  <c r="I14" i="50"/>
  <c r="E27" i="23" a="1"/>
  <c r="I17" i="50"/>
  <c r="I9" i="50"/>
  <c r="I10" i="50"/>
  <c r="K31" i="51" a="1"/>
  <c r="I13" i="50"/>
  <c r="W11" i="50"/>
  <c r="I8" i="50"/>
  <c r="K7" i="51" a="1"/>
  <c r="W43" i="50"/>
  <c r="I27" i="50"/>
  <c r="B11" i="31"/>
  <c r="I11" i="50"/>
  <c r="B12" i="31"/>
  <c r="W23" i="50"/>
  <c r="I57" i="50"/>
  <c r="W12" i="50"/>
  <c r="E28" i="23" a="1"/>
  <c r="W27" i="50"/>
  <c r="I43" i="50"/>
  <c r="W14" i="50"/>
  <c r="W50" i="50"/>
  <c r="W35" i="50"/>
  <c r="I18" i="50"/>
  <c r="W18" i="50"/>
  <c r="I50" i="50"/>
  <c r="I16" i="50"/>
  <c r="W8" i="50"/>
  <c r="W57" i="50"/>
  <c r="I3" i="28" a="1"/>
  <c r="I35" i="50"/>
  <c r="W17" i="50"/>
  <c r="W16" i="50"/>
  <c r="I23" i="50"/>
  <c r="I15" i="50"/>
  <c r="K5" i="51" a="1"/>
  <c r="J11" i="59" l="1"/>
  <c r="G11" i="59"/>
  <c r="N8" i="59" s="1" a="1"/>
  <c r="N8" i="59" s="1"/>
  <c r="F20" i="69"/>
  <c r="B3" i="69"/>
  <c r="K31" i="51"/>
  <c r="F29" i="51"/>
  <c r="K7" i="51"/>
  <c r="K5" i="51"/>
  <c r="Y9" i="50"/>
  <c r="Y14" i="50"/>
  <c r="Y4" i="50"/>
  <c r="Y7" i="50"/>
  <c r="Y10" i="50"/>
  <c r="Y11" i="50"/>
  <c r="AD3" i="50" a="1"/>
  <c r="AD3" i="50" s="1"/>
  <c r="Y3" i="50"/>
  <c r="AF3" i="50" a="1"/>
  <c r="AF3" i="50" s="1"/>
  <c r="Y5" i="50"/>
  <c r="Y12" i="50"/>
  <c r="Y6" i="50"/>
  <c r="Y8" i="50"/>
  <c r="Y13" i="50"/>
  <c r="E28" i="23"/>
  <c r="E27" i="23"/>
  <c r="E20" i="23"/>
  <c r="I3" i="28"/>
  <c r="B14" i="24"/>
  <c r="B13" i="24"/>
  <c r="C11" i="24"/>
  <c r="C12" i="24" s="1"/>
  <c r="B10" i="24"/>
  <c r="B9" i="24"/>
  <c r="B8" i="24"/>
  <c r="B7" i="24"/>
  <c r="B6" i="24"/>
  <c r="B5" i="24"/>
  <c r="B4" i="24"/>
  <c r="B3" i="24"/>
  <c r="B12" i="24"/>
  <c r="B11" i="24"/>
  <c r="G20" i="69" l="1"/>
  <c r="F21" i="69" s="1"/>
  <c r="B4" i="69"/>
  <c r="D19" i="4"/>
  <c r="G21" i="69" l="1"/>
  <c r="F22" i="69" l="1"/>
  <c r="B5" i="69"/>
  <c r="G22" i="69" l="1"/>
  <c r="H19" i="69" s="1" a="1"/>
  <c r="H19" i="69" s="1"/>
  <c r="B6" i="6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50D34EB-60FE-4C21-A874-F546E0EA047F}" keepAlive="1" name="Query - 9047aveQuery-Solution" description="Connection to the '9047aveQuery-Solution' query in the workbook." type="5" refreshedVersion="8" background="1" saveData="1">
    <dbPr connection="Provider=Microsoft.Mashup.OleDb.1;Data Source=$Workbook$;Location=9047aveQuery-Solution;Extended Properties=&quot;&quot;" command="SELECT * FROM [9047aveQuery-Solution]"/>
  </connection>
  <connection id="2" xr16:uid="{2DDD4BB2-4BBE-4CEE-8BFF-27795767314A}" keepAlive="1" name="Query - Homework09-Solution" description="Connection to the 'Homework09-Solution' query in the workbook." type="5" refreshedVersion="8" background="1" saveData="1">
    <dbPr connection="Provider=Microsoft.Mashup.OleDb.1;Data Source=$Workbook$;Location=Homework09-Solution;Extended Properties=&quot;&quot;" command="SELECT * FROM [Homework09-Solution]"/>
  </connection>
  <connection id="3" xr16:uid="{7C6E4005-3571-4DED-B98F-560E7BA9B6CA}" keepAlive="1" name="Query - HW08Problem-Solution" description="Connection to the 'HW08Problem-Solution' query in the workbook." type="5" refreshedVersion="8" background="1" saveData="1">
    <dbPr connection="Provider=Microsoft.Mashup.OleDb.1;Data Source=$Workbook$;Location=HW08Problem-Solution;Extended Properties=&quot;&quot;" command="SELECT * FROM [HW08Problem-Solution]"/>
  </connection>
  <connection id="4" xr16:uid="{7B098350-3D1B-4B39-A0A7-CBD68121E8D1}" keepAlive="1" name="Query - MajorGPAReport-Solution" description="Connection to the 'MajorGPAReport-Solution' query in the workbook." type="5" refreshedVersion="8" background="1" saveData="1">
    <dbPr connection="Provider=Microsoft.Mashup.OleDb.1;Data Source=$Workbook$;Location=MajorGPAReport-Solution;Extended Properties=&quot;&quot;" command="SELECT * FROM [MajorGPAReport-Solution]"/>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<sst xmlns="http://schemas.openxmlformats.org/spreadsheetml/2006/main" count="75026" uniqueCount="811">
  <si>
    <t>Tentative Class Outline (will change):</t>
  </si>
  <si>
    <t>Introduction</t>
  </si>
  <si>
    <t>What Excel Does: Calculations &amp; Data Analysis</t>
  </si>
  <si>
    <t>Worksheet Formula Models</t>
  </si>
  <si>
    <t>Data Analysis with PivotTable, Power Query, Data Model, Power BI…</t>
  </si>
  <si>
    <t>Date and Time formulas</t>
  </si>
  <si>
    <t>SUMIFS, COUNTIFS &amp; Conditional Calculations</t>
  </si>
  <si>
    <t>Logical Formulas: Comparative Operators, IF, AND, OR and IS functions</t>
  </si>
  <si>
    <t>Lookup functions: XLOOKUP and FILTER, Data Validation</t>
  </si>
  <si>
    <t>Array Formulas</t>
  </si>
  <si>
    <t>LET and LAMBDA functions</t>
  </si>
  <si>
    <t>Formulas to Build Reports</t>
  </si>
  <si>
    <t>Visualizing Data with Conditional Formatting, Excel Charts and Power BI</t>
  </si>
  <si>
    <t>Power BI Date and Time Dimension Tables: Server Downtime &amp; 911 Call Data Examples</t>
  </si>
  <si>
    <t>Dashboards</t>
  </si>
  <si>
    <t>Power Query, to clean, transform and import data</t>
  </si>
  <si>
    <t>M Code</t>
  </si>
  <si>
    <t>DAX</t>
  </si>
  <si>
    <t>Much more</t>
  </si>
  <si>
    <t>Topics:</t>
  </si>
  <si>
    <t>Microsoft 365 Excel Complete Story</t>
  </si>
  <si>
    <t>How to Be Awesome with Excel Formulas</t>
  </si>
  <si>
    <t>Microsoft 365
Excel
Complete Story</t>
  </si>
  <si>
    <t>https://www.youtube.com/user/ExcelIsFun/community</t>
  </si>
  <si>
    <t>Text formulas</t>
  </si>
  <si>
    <t>Power Query Formulas</t>
  </si>
  <si>
    <t>Excel Worksheet Formulas</t>
  </si>
  <si>
    <t>Video 7</t>
  </si>
  <si>
    <t>IS functions</t>
  </si>
  <si>
    <t>equal to</t>
  </si>
  <si>
    <t>Not equal to</t>
  </si>
  <si>
    <t>X or more</t>
  </si>
  <si>
    <t>X or less</t>
  </si>
  <si>
    <t>Logical Tests</t>
  </si>
  <si>
    <t>Boolean Values</t>
  </si>
  <si>
    <r>
      <t xml:space="preserve">These two possible outcomes are called </t>
    </r>
    <r>
      <rPr>
        <b/>
        <sz val="11"/>
        <color theme="1"/>
        <rFont val="Calibri"/>
        <family val="2"/>
        <scheme val="minor"/>
      </rPr>
      <t>Boolean values</t>
    </r>
    <r>
      <rPr>
        <sz val="11"/>
        <color theme="1"/>
        <rFont val="Calibri"/>
        <family val="2"/>
        <scheme val="minor"/>
      </rPr>
      <t>, named for the 19th-century mathematician George Boole.</t>
    </r>
  </si>
  <si>
    <r>
      <t xml:space="preserve">A logical test, or Boolean test, can have one or more requirements called </t>
    </r>
    <r>
      <rPr>
        <b/>
        <sz val="11"/>
        <color theme="1"/>
        <rFont val="Calibri"/>
        <family val="2"/>
        <scheme val="minor"/>
      </rPr>
      <t>conditions</t>
    </r>
    <r>
      <rPr>
        <sz val="11"/>
        <color theme="1"/>
        <rFont val="Calibri"/>
        <family val="2"/>
        <scheme val="minor"/>
      </rPr>
      <t xml:space="preserve"> or </t>
    </r>
    <r>
      <rPr>
        <b/>
        <sz val="11"/>
        <color theme="1"/>
        <rFont val="Calibri"/>
        <family val="2"/>
        <scheme val="minor"/>
      </rPr>
      <t>criteria</t>
    </r>
    <r>
      <rPr>
        <sz val="11"/>
        <color theme="1"/>
        <rFont val="Calibri"/>
        <family val="2"/>
        <scheme val="minor"/>
      </rPr>
      <t>.</t>
    </r>
  </si>
  <si>
    <r>
      <rPr>
        <b/>
        <sz val="11"/>
        <color theme="1"/>
        <rFont val="Calibri"/>
        <family val="2"/>
        <scheme val="minor"/>
      </rPr>
      <t>Any time</t>
    </r>
    <r>
      <rPr>
        <sz val="11"/>
        <color theme="1"/>
        <rFont val="Calibri"/>
        <family val="2"/>
        <scheme val="minor"/>
      </rPr>
      <t xml:space="preserve"> you make a calculation or perform data analysis with one or more conditions or criteria, you are running a logical test.</t>
    </r>
  </si>
  <si>
    <t>Examples of Logical Tests:</t>
  </si>
  <si>
    <t>Logical tests can involve:</t>
  </si>
  <si>
    <t>Student</t>
  </si>
  <si>
    <t>Major</t>
  </si>
  <si>
    <t>Credits</t>
  </si>
  <si>
    <t>GPA</t>
  </si>
  <si>
    <t>Chemistry</t>
  </si>
  <si>
    <t>Nga, Luong</t>
  </si>
  <si>
    <t>Physics</t>
  </si>
  <si>
    <t>Robinson, Chantel</t>
  </si>
  <si>
    <t>History</t>
  </si>
  <si>
    <t>Rouse, Sioux</t>
  </si>
  <si>
    <t>Simone, Alanna</t>
  </si>
  <si>
    <t>Address</t>
  </si>
  <si>
    <t>102 San Pablo Ave.</t>
  </si>
  <si>
    <t>5834 Birch St.</t>
  </si>
  <si>
    <t>16 San Pablo Ave.</t>
  </si>
  <si>
    <t>10233 1st Ave. S.</t>
  </si>
  <si>
    <t>Who has between 25 and 50 Credits, inclusive? 25 &lt;= Credits &lt;= 50? Must get TRUE, TRUE for row.</t>
  </si>
  <si>
    <t>TRUE, FALSE, TRUE, FALSE = Nga, Luong. Rouse, Sioux.</t>
  </si>
  <si>
    <t>Comparative Operator:</t>
  </si>
  <si>
    <t xml:space="preserve"> =</t>
  </si>
  <si>
    <t xml:space="preserve"> &gt;</t>
  </si>
  <si>
    <t xml:space="preserve"> &gt;=</t>
  </si>
  <si>
    <t>&lt;</t>
  </si>
  <si>
    <t xml:space="preserve"> &lt;=</t>
  </si>
  <si>
    <t xml:space="preserve"> &lt;&gt;</t>
  </si>
  <si>
    <t>Possible Words:</t>
  </si>
  <si>
    <t>equals</t>
  </si>
  <si>
    <t>greater than</t>
  </si>
  <si>
    <t>greater than or equal to</t>
  </si>
  <si>
    <t>less than</t>
  </si>
  <si>
    <t>less than or equal to</t>
  </si>
  <si>
    <t>not</t>
  </si>
  <si>
    <t>more than</t>
  </si>
  <si>
    <t>at least</t>
  </si>
  <si>
    <t>below</t>
  </si>
  <si>
    <t>at most</t>
  </si>
  <si>
    <t>complement of</t>
  </si>
  <si>
    <t>same as</t>
  </si>
  <si>
    <t>above</t>
  </si>
  <si>
    <t>no less than</t>
  </si>
  <si>
    <t>under</t>
  </si>
  <si>
    <t>no more than</t>
  </si>
  <si>
    <t>Examples of Words:</t>
  </si>
  <si>
    <t>If Hurdle:</t>
  </si>
  <si>
    <t>What's in C Column?</t>
  </si>
  <si>
    <t>Value</t>
  </si>
  <si>
    <t>Result</t>
  </si>
  <si>
    <t>Formula</t>
  </si>
  <si>
    <t>Worksheet
IS function</t>
  </si>
  <si>
    <t>Logical question that function asks</t>
  </si>
  <si>
    <t>ISNUMBER</t>
  </si>
  <si>
    <t>Is value a number?</t>
  </si>
  <si>
    <t>ISTEXT</t>
  </si>
  <si>
    <t>Is value text?</t>
  </si>
  <si>
    <t>ISBLANK</t>
  </si>
  <si>
    <t>Is cell empty cell?</t>
  </si>
  <si>
    <t>ISERROR</t>
  </si>
  <si>
    <t>Is value an error? (#DIV/0!, #REF!, #NAME?, #N/A, #VALUE!, #NULL!, #NUM!, #SPILL!, #CALC!, #BUSY!).</t>
  </si>
  <si>
    <t>ISNA</t>
  </si>
  <si>
    <t>Is value an #N/A error?</t>
  </si>
  <si>
    <t>ISERR</t>
  </si>
  <si>
    <t>Is value an error, except for #N/A?</t>
  </si>
  <si>
    <t>ISNONTEXT</t>
  </si>
  <si>
    <t>Is value NOT text?</t>
  </si>
  <si>
    <t>ISLOGICAL</t>
  </si>
  <si>
    <t>Is value a logical value?</t>
  </si>
  <si>
    <t>ISFORMULA</t>
  </si>
  <si>
    <t>Does cell contains a formula?</t>
  </si>
  <si>
    <t>ISREF</t>
  </si>
  <si>
    <t>Is the value a reference?</t>
  </si>
  <si>
    <t>ISEVEN</t>
  </si>
  <si>
    <t>Is number even?</t>
  </si>
  <si>
    <t>ISODD</t>
  </si>
  <si>
    <t>Is number odd?</t>
  </si>
  <si>
    <r>
      <t xml:space="preserve">Does </t>
    </r>
    <r>
      <rPr>
        <i/>
        <sz val="11"/>
        <color theme="1"/>
        <rFont val="Calibri"/>
        <family val="2"/>
        <scheme val="minor"/>
      </rPr>
      <t>Nga, Luong</t>
    </r>
    <r>
      <rPr>
        <sz val="11"/>
        <color theme="1"/>
        <rFont val="Calibri"/>
        <family val="2"/>
        <scheme val="minor"/>
      </rPr>
      <t xml:space="preserve"> have more than 60 credits? 45&gt;60 = FALSE.</t>
    </r>
  </si>
  <si>
    <t>How many addresses are there on San Pablo Ave.? TRUE, FALSE, TRUE, FALSE = 2.</t>
  </si>
  <si>
    <r>
      <t xml:space="preserve">Does </t>
    </r>
    <r>
      <rPr>
        <i/>
        <sz val="11"/>
        <color theme="1"/>
        <rFont val="Calibri"/>
        <family val="2"/>
        <scheme val="minor"/>
      </rPr>
      <t>Robinson, Chantel</t>
    </r>
    <r>
      <rPr>
        <sz val="11"/>
        <color theme="1"/>
        <rFont val="Calibri"/>
        <family val="2"/>
        <scheme val="minor"/>
      </rPr>
      <t xml:space="preserve"> have 60 or more credits AND a GPA above 3.5? 70&gt;=60 AND 4&gt;3.5? = TRUE, TRUE = TRUE.</t>
    </r>
  </si>
  <si>
    <r>
      <t xml:space="preserve">Logical tests in an Excel Worksheet, Power Pivot or Power BI, are </t>
    </r>
    <r>
      <rPr>
        <b/>
        <sz val="11"/>
        <color theme="1"/>
        <rFont val="Calibri"/>
        <family val="2"/>
        <scheme val="minor"/>
      </rPr>
      <t>not case-sensitive</t>
    </r>
    <r>
      <rPr>
        <sz val="11"/>
        <color theme="1"/>
        <rFont val="Calibri"/>
        <family val="2"/>
        <scheme val="minor"/>
      </rPr>
      <t>. Example: "b" = "B".</t>
    </r>
  </si>
  <si>
    <r>
      <t xml:space="preserve">Power Query </t>
    </r>
    <r>
      <rPr>
        <b/>
        <sz val="11"/>
        <color theme="1"/>
        <rFont val="Calibri"/>
        <family val="2"/>
        <scheme val="minor"/>
      </rPr>
      <t>is case-sensitive</t>
    </r>
    <r>
      <rPr>
        <sz val="11"/>
        <color theme="1"/>
        <rFont val="Calibri"/>
        <family val="2"/>
        <scheme val="minor"/>
      </rPr>
      <t>. "b" not equal to "B".</t>
    </r>
  </si>
  <si>
    <t>Built-in features like conditional formatting, data validation, filtering, or PivotTable.</t>
  </si>
  <si>
    <t>Comparative operators (&gt;, &gt;=, &lt;, &lt;=, =, &lt;&gt;).</t>
  </si>
  <si>
    <r>
      <t xml:space="preserve">With logical formulas in the worksheet or DAX: </t>
    </r>
    <r>
      <rPr>
        <b/>
        <sz val="11"/>
        <color theme="1"/>
        <rFont val="Calibri"/>
        <family val="2"/>
        <scheme val="minor"/>
      </rPr>
      <t>any nonzero number = TRUE</t>
    </r>
    <r>
      <rPr>
        <sz val="11"/>
        <color theme="1"/>
        <rFont val="Calibri"/>
        <family val="2"/>
        <scheme val="minor"/>
      </rPr>
      <t xml:space="preserve">,  </t>
    </r>
    <r>
      <rPr>
        <b/>
        <sz val="11"/>
        <color theme="1"/>
        <rFont val="Calibri"/>
        <family val="2"/>
        <scheme val="minor"/>
      </rPr>
      <t>0 (zero) = FALSE</t>
    </r>
    <r>
      <rPr>
        <sz val="11"/>
        <color theme="1"/>
        <rFont val="Calibri"/>
        <family val="2"/>
        <scheme val="minor"/>
      </rPr>
      <t>.</t>
    </r>
  </si>
  <si>
    <r>
      <t xml:space="preserve">A </t>
    </r>
    <r>
      <rPr>
        <b/>
        <sz val="11"/>
        <color theme="1"/>
        <rFont val="Calibri"/>
        <family val="2"/>
        <scheme val="minor"/>
      </rPr>
      <t>logical test</t>
    </r>
    <r>
      <rPr>
        <sz val="11"/>
        <color theme="1"/>
        <rFont val="Calibri"/>
        <family val="2"/>
        <scheme val="minor"/>
      </rPr>
      <t xml:space="preserve"> is an expression (formula, calculation or filter) that evaluates to one of only two possible values: </t>
    </r>
    <r>
      <rPr>
        <b/>
        <sz val="11"/>
        <color theme="1"/>
        <rFont val="Calibri"/>
        <family val="2"/>
        <scheme val="minor"/>
      </rPr>
      <t>TRUE</t>
    </r>
    <r>
      <rPr>
        <sz val="11"/>
        <color theme="1"/>
        <rFont val="Calibri"/>
        <family val="2"/>
        <scheme val="minor"/>
      </rPr>
      <t xml:space="preserve"> or </t>
    </r>
    <r>
      <rPr>
        <b/>
        <sz val="11"/>
        <color theme="1"/>
        <rFont val="Calibri"/>
        <family val="2"/>
        <scheme val="minor"/>
      </rPr>
      <t>FALSE</t>
    </r>
    <r>
      <rPr>
        <sz val="11"/>
        <color theme="1"/>
        <rFont val="Calibri"/>
        <family val="2"/>
        <scheme val="minor"/>
      </rPr>
      <t>.</t>
    </r>
  </si>
  <si>
    <t>Types of Logical Tests:</t>
  </si>
  <si>
    <t>Single Condition Logical Test.</t>
  </si>
  <si>
    <t>Contains Logical Test.</t>
  </si>
  <si>
    <t>Does the item being tested match the single condition?</t>
  </si>
  <si>
    <t>Does the item being tested contain a specified value?</t>
  </si>
  <si>
    <t>Using two or more conditions, does the item being tested meet ALL conditions?</t>
  </si>
  <si>
    <t>AND Logical Test.</t>
  </si>
  <si>
    <t>NOT Logical Test.</t>
  </si>
  <si>
    <t>Does the item being tested NOT match the condition?</t>
  </si>
  <si>
    <t>For two conditions, there are only four possible results:</t>
  </si>
  <si>
    <t>FALSE, TRUE = FALSE</t>
  </si>
  <si>
    <t>TRUE, FALSE = FALSE</t>
  </si>
  <si>
    <t>FALSE, FALSE = FALSE</t>
  </si>
  <si>
    <t>TRUE, TRUE = TRUE</t>
  </si>
  <si>
    <t>Is the value between an lower and upper value?</t>
  </si>
  <si>
    <t>BETWEEN Logical Test .</t>
  </si>
  <si>
    <t>Lower &lt; Item &lt; Upper</t>
  </si>
  <si>
    <t>Lower &lt;= Item &lt; Upper</t>
  </si>
  <si>
    <t>Lower &lt; Item &lt;= Upper</t>
  </si>
  <si>
    <t>Lower &lt;= Item &lt;= Upper</t>
  </si>
  <si>
    <t>There are four possible comparative operator structures:</t>
  </si>
  <si>
    <t>Is the item greater than the lower limit AND less than the upper limit?</t>
  </si>
  <si>
    <t>Is the item greater than or equal to the lower limit AND less than the upper limit?</t>
  </si>
  <si>
    <t>Using two or more conditions, does the item being tested meet one or more conditions?</t>
  </si>
  <si>
    <t>OR Logical Test.</t>
  </si>
  <si>
    <t>TRUE, FALSE = TRUE</t>
  </si>
  <si>
    <t>FALSE, TRUE = TRUE</t>
  </si>
  <si>
    <t>Is the major Data Analysis in major field? FALSE, FALSE, FALSE, FALSE. Answer = Data Analysis is not in list.</t>
  </si>
  <si>
    <t>s</t>
  </si>
  <si>
    <t>Item #1</t>
  </si>
  <si>
    <t>Item #2</t>
  </si>
  <si>
    <t>Comparative Operator</t>
  </si>
  <si>
    <t>Logical Test</t>
  </si>
  <si>
    <t>Busn</t>
  </si>
  <si>
    <t>=</t>
  </si>
  <si>
    <t>Equal</t>
  </si>
  <si>
    <t>busn</t>
  </si>
  <si>
    <t>BUSN</t>
  </si>
  <si>
    <t>Econ</t>
  </si>
  <si>
    <t>&lt;&gt;</t>
  </si>
  <si>
    <t>&gt;=</t>
  </si>
  <si>
    <t>Greater than or equal to</t>
  </si>
  <si>
    <t>z</t>
  </si>
  <si>
    <t>a</t>
  </si>
  <si>
    <t>&gt;</t>
  </si>
  <si>
    <t>Greater than</t>
  </si>
  <si>
    <t>&lt;=</t>
  </si>
  <si>
    <t>Less than or equal to</t>
  </si>
  <si>
    <t>Less than</t>
  </si>
  <si>
    <t>Math Operation</t>
  </si>
  <si>
    <t>Boolean Value</t>
  </si>
  <si>
    <t>Double Negative</t>
  </si>
  <si>
    <t>Times 1</t>
  </si>
  <si>
    <t>Divide by 1</t>
  </si>
  <si>
    <t>Exponent 1</t>
  </si>
  <si>
    <t>In an Excel worksheet, these aggregate worksheet functions can perform AND logical tests:</t>
  </si>
  <si>
    <r>
      <t>SUMIFS</t>
    </r>
    <r>
      <rPr>
        <sz val="11"/>
        <color theme="1"/>
        <rFont val="Calibri"/>
        <family val="2"/>
        <scheme val="minor"/>
      </rPr>
      <t>: Adds numbers with two or more conditions or criteria</t>
    </r>
  </si>
  <si>
    <r>
      <t>COUNTIFS</t>
    </r>
    <r>
      <rPr>
        <sz val="11"/>
        <color theme="1"/>
        <rFont val="Calibri"/>
        <family val="2"/>
        <scheme val="minor"/>
      </rPr>
      <t>: Counts with two or more conditions or criteria</t>
    </r>
  </si>
  <si>
    <r>
      <t>AVERAGEIFS</t>
    </r>
    <r>
      <rPr>
        <sz val="11"/>
        <color theme="1"/>
        <rFont val="Calibri"/>
        <family val="2"/>
        <scheme val="minor"/>
      </rPr>
      <t>: Averages numbers with two or more conditions or criteria</t>
    </r>
  </si>
  <si>
    <r>
      <t>MAXIFS</t>
    </r>
    <r>
      <rPr>
        <sz val="11"/>
        <color theme="1"/>
        <rFont val="Calibri"/>
        <family val="2"/>
        <scheme val="minor"/>
      </rPr>
      <t>: Finds the maximum number with two or more conditions or criteria</t>
    </r>
  </si>
  <si>
    <r>
      <t>MINIFS</t>
    </r>
    <r>
      <rPr>
        <sz val="11"/>
        <color theme="1"/>
        <rFont val="Calibri"/>
        <family val="2"/>
        <scheme val="minor"/>
      </rPr>
      <t>: Finds the minimum number with two or more conditions or criteria</t>
    </r>
  </si>
  <si>
    <t>Worksheet and DAX formulas provide a OR function that delivers a scalar Boolean value.</t>
  </si>
  <si>
    <r>
      <rPr>
        <b/>
        <sz val="11"/>
        <color theme="1"/>
        <rFont val="Calibri"/>
        <family val="2"/>
        <scheme val="minor"/>
      </rPr>
      <t>This is a type of AND Logical Test</t>
    </r>
    <r>
      <rPr>
        <sz val="11"/>
        <color theme="1"/>
        <rFont val="Calibri"/>
        <family val="2"/>
        <scheme val="minor"/>
      </rPr>
      <t>. Both the lower and upper conditions must be TRUE for the test to be TRUE.</t>
    </r>
  </si>
  <si>
    <r>
      <rPr>
        <b/>
        <sz val="11"/>
        <color theme="1"/>
        <rFont val="Calibri"/>
        <family val="2"/>
        <scheme val="minor"/>
      </rPr>
      <t>This is a type of OR Logical Test</t>
    </r>
    <r>
      <rPr>
        <sz val="11"/>
        <color theme="1"/>
        <rFont val="Calibri"/>
        <family val="2"/>
        <scheme val="minor"/>
      </rPr>
      <t>. You need one or more TRUEs for the test to be TRUE.</t>
    </r>
  </si>
  <si>
    <t>Worksheet formulas provide the function combination ISNUMBER(XMATCH) for the Is Item In List? Logical Test.</t>
  </si>
  <si>
    <t>Worksheet formulas provide the function combination ISNA(XMATCH) for the Is Item NOT In List? Logical Test.</t>
  </si>
  <si>
    <t>Is Item In List? or Is Item NOT In List? Logical Test</t>
  </si>
  <si>
    <t>Is the item greater than the lower limit AND less or equal to the  upper limit?</t>
  </si>
  <si>
    <t>Is the item greater than or equal to the lower limit AND less or equal to the  upper limit?</t>
  </si>
  <si>
    <t>FALSE * FALSE = 0</t>
  </si>
  <si>
    <t>TRUE * FALSE = 0</t>
  </si>
  <si>
    <t>FALSE * TRUE = 0</t>
  </si>
  <si>
    <t>TRUE * TRUE = 1</t>
  </si>
  <si>
    <r>
      <t xml:space="preserve">Worksheet and DAX formulas provide a </t>
    </r>
    <r>
      <rPr>
        <b/>
        <sz val="11"/>
        <color theme="1"/>
        <rFont val="Calibri"/>
        <family val="2"/>
        <scheme val="minor"/>
      </rPr>
      <t>AND function</t>
    </r>
    <r>
      <rPr>
        <sz val="11"/>
        <color theme="1"/>
        <rFont val="Calibri"/>
        <family val="2"/>
        <scheme val="minor"/>
      </rPr>
      <t xml:space="preserve"> that delivers a scalar Boolean value.</t>
    </r>
  </si>
  <si>
    <r>
      <t xml:space="preserve">Worksheet and DAX formulas provide a </t>
    </r>
    <r>
      <rPr>
        <b/>
        <sz val="11"/>
        <color theme="1"/>
        <rFont val="Calibri"/>
        <family val="2"/>
        <scheme val="minor"/>
      </rPr>
      <t>OR function</t>
    </r>
    <r>
      <rPr>
        <sz val="11"/>
        <color theme="1"/>
        <rFont val="Calibri"/>
        <family val="2"/>
        <scheme val="minor"/>
      </rPr>
      <t xml:space="preserve"> that delivers a scalar Boolean value.</t>
    </r>
  </si>
  <si>
    <r>
      <t xml:space="preserve">Worksheet and DAX formulas provide a </t>
    </r>
    <r>
      <rPr>
        <b/>
        <sz val="11"/>
        <color theme="1"/>
        <rFont val="Calibri"/>
        <family val="2"/>
        <scheme val="minor"/>
      </rPr>
      <t>NOT function</t>
    </r>
    <r>
      <rPr>
        <sz val="11"/>
        <color theme="1"/>
        <rFont val="Calibri"/>
        <family val="2"/>
        <scheme val="minor"/>
      </rPr>
      <t xml:space="preserve"> that delivers a scalar Boolean value.</t>
    </r>
  </si>
  <si>
    <r>
      <rPr>
        <b/>
        <sz val="11"/>
        <color theme="1"/>
        <rFont val="Calibri"/>
        <family val="2"/>
        <scheme val="minor"/>
      </rPr>
      <t>Multiplication</t>
    </r>
    <r>
      <rPr>
        <sz val="11"/>
        <color theme="1"/>
        <rFont val="Calibri"/>
        <family val="2"/>
        <scheme val="minor"/>
      </rPr>
      <t xml:space="preserve"> is used to represent an AND Logical Test. For two conditions, there are only four possible results:</t>
    </r>
  </si>
  <si>
    <r>
      <rPr>
        <b/>
        <sz val="11"/>
        <color theme="1"/>
        <rFont val="Calibri"/>
        <family val="2"/>
        <scheme val="minor"/>
      </rPr>
      <t>Addition</t>
    </r>
    <r>
      <rPr>
        <sz val="11"/>
        <color theme="1"/>
        <rFont val="Calibri"/>
        <family val="2"/>
        <scheme val="minor"/>
      </rPr>
      <t xml:space="preserve"> is used to represent an OR Logical Test. For two conditions, there are only four possible results:</t>
    </r>
  </si>
  <si>
    <t>FALSE + FALSE = 0</t>
  </si>
  <si>
    <t>TRUE + FALSE = 1</t>
  </si>
  <si>
    <t>FALSE + TRUE = 1</t>
  </si>
  <si>
    <t>TRUE + TRUE = 2</t>
  </si>
  <si>
    <t>Power Query features, operators and functions</t>
  </si>
  <si>
    <t>What is average GPA for majors not equal to physics? FALSE, TRUE, TRUE, FALSE =&gt; (4+3.4)/2 = 3.7.</t>
  </si>
  <si>
    <t>Is specified item in a list of items? Or Is specified item not in a list of items?</t>
  </si>
  <si>
    <r>
      <t>Single Condition Logical Test</t>
    </r>
    <r>
      <rPr>
        <b/>
        <u/>
        <sz val="11"/>
        <color theme="1"/>
        <rFont val="Calibri"/>
        <family val="2"/>
        <scheme val="minor"/>
      </rPr>
      <t xml:space="preserve"> (matching one condition):</t>
    </r>
  </si>
  <si>
    <r>
      <t>Contains Logical Test</t>
    </r>
    <r>
      <rPr>
        <b/>
        <u/>
        <sz val="11"/>
        <color theme="1"/>
        <rFont val="Calibri"/>
        <family val="2"/>
        <scheme val="minor"/>
      </rPr>
      <t xml:space="preserve"> (does value contain a specified value):</t>
    </r>
  </si>
  <si>
    <r>
      <t>NOT Logical Test</t>
    </r>
    <r>
      <rPr>
        <b/>
        <u/>
        <sz val="11"/>
        <color theme="1"/>
        <rFont val="Calibri"/>
        <family val="2"/>
        <scheme val="minor"/>
      </rPr>
      <t xml:space="preserve"> (Does value not equal a specified value):</t>
    </r>
  </si>
  <si>
    <r>
      <t>AND Logical Test</t>
    </r>
    <r>
      <rPr>
        <b/>
        <u/>
        <sz val="11"/>
        <color theme="1"/>
        <rFont val="Calibri"/>
        <family val="2"/>
        <scheme val="minor"/>
      </rPr>
      <t xml:space="preserve"> (two or more conditions and they all must evaluate to TRUE):</t>
    </r>
  </si>
  <si>
    <r>
      <t>BETWEEN Logical Test</t>
    </r>
    <r>
      <rPr>
        <b/>
        <u/>
        <sz val="11"/>
        <color theme="1"/>
        <rFont val="Calibri"/>
        <family val="2"/>
        <scheme val="minor"/>
      </rPr>
      <t xml:space="preserve"> (Is the value between an lower and upper value):</t>
    </r>
  </si>
  <si>
    <r>
      <t>OR Logical Test</t>
    </r>
    <r>
      <rPr>
        <b/>
        <u/>
        <sz val="11"/>
        <color theme="1"/>
        <rFont val="Calibri"/>
        <family val="2"/>
        <scheme val="minor"/>
      </rPr>
      <t xml:space="preserve"> (two or more conditions and one or more must evaluate to TRUE):</t>
    </r>
  </si>
  <si>
    <r>
      <t>Is Item In List? Logical Test</t>
    </r>
    <r>
      <rPr>
        <b/>
        <u/>
        <sz val="11"/>
        <color theme="1"/>
        <rFont val="Calibri"/>
        <family val="2"/>
        <scheme val="minor"/>
      </rPr>
      <t xml:space="preserve"> (check if an item is in a list):</t>
    </r>
  </si>
  <si>
    <t>San Pablo</t>
  </si>
  <si>
    <t>Lower Limit</t>
  </si>
  <si>
    <t>Upper Limit</t>
  </si>
  <si>
    <t>Data Analysis</t>
  </si>
  <si>
    <t>Start Date</t>
  </si>
  <si>
    <t>Eligible?</t>
  </si>
  <si>
    <t>Carey, Zada</t>
  </si>
  <si>
    <t>Business</t>
  </si>
  <si>
    <t>Emmons, Christi</t>
  </si>
  <si>
    <t>Accounting</t>
  </si>
  <si>
    <t>Lear, Vania</t>
  </si>
  <si>
    <t>Meador, Corazon</t>
  </si>
  <si>
    <t>Mohamed, Abdi</t>
  </si>
  <si>
    <t>Thornburg, Tyrone</t>
  </si>
  <si>
    <t>Sociology</t>
  </si>
  <si>
    <r>
      <rPr>
        <b/>
        <sz val="11"/>
        <color theme="1"/>
        <rFont val="Calibri"/>
        <family val="2"/>
        <scheme val="minor"/>
      </rPr>
      <t>Task:</t>
    </r>
    <r>
      <rPr>
        <sz val="11"/>
        <color theme="1"/>
        <rFont val="Calibri"/>
        <family val="2"/>
        <scheme val="minor"/>
      </rPr>
      <t xml:space="preserve"> Students are eligible for scholarship if:</t>
    </r>
  </si>
  <si>
    <t>They have completed 45 or more credits AND have GPA more than 2.5.</t>
  </si>
  <si>
    <t>Translate words into comparative operators:</t>
  </si>
  <si>
    <r>
      <t xml:space="preserve">"45 or more credits" logical test is: </t>
    </r>
    <r>
      <rPr>
        <b/>
        <sz val="11"/>
        <color theme="1"/>
        <rFont val="Calibri"/>
        <family val="2"/>
        <scheme val="minor"/>
      </rPr>
      <t>Credits &gt;= 45</t>
    </r>
  </si>
  <si>
    <r>
      <t xml:space="preserve">"GPA more than 2.5"  logical test is: </t>
    </r>
    <r>
      <rPr>
        <b/>
        <sz val="11"/>
        <color theme="1"/>
        <rFont val="Calibri"/>
        <family val="2"/>
        <scheme val="minor"/>
      </rPr>
      <t>GPA &gt; 2.5</t>
    </r>
  </si>
  <si>
    <t>Credit Hurdle:</t>
  </si>
  <si>
    <t>GPA Hurdle:</t>
  </si>
  <si>
    <t>Grand Total</t>
  </si>
  <si>
    <t xml:space="preserve">GPA </t>
  </si>
  <si>
    <t>Total</t>
  </si>
  <si>
    <t>PivotTable:</t>
  </si>
  <si>
    <t>Worksheet Formulas:</t>
  </si>
  <si>
    <t>Power Query:</t>
  </si>
  <si>
    <t>Extract Names:</t>
  </si>
  <si>
    <r>
      <t>Task:</t>
    </r>
    <r>
      <rPr>
        <sz val="11"/>
        <color theme="1"/>
        <rFont val="Calibri"/>
        <family val="2"/>
        <scheme val="minor"/>
      </rPr>
      <t xml:space="preserve"> Customers are sent a thank you e-mail if:</t>
    </r>
  </si>
  <si>
    <t>Total paid is greater than zero  AND their account status is Excellent.</t>
  </si>
  <si>
    <r>
      <t>Goal:</t>
    </r>
    <r>
      <rPr>
        <sz val="11"/>
        <color theme="1"/>
        <rFont val="Calibri"/>
        <family val="2"/>
        <scheme val="minor"/>
      </rPr>
      <t xml:space="preserve"> Create logical formula (T/F) that shows when letter must be sent.</t>
    </r>
  </si>
  <si>
    <r>
      <t xml:space="preserve">"Total Paid &gt; 0"  logical test is: </t>
    </r>
    <r>
      <rPr>
        <b/>
        <sz val="11"/>
        <color theme="1"/>
        <rFont val="Calibri"/>
        <family val="2"/>
        <scheme val="minor"/>
      </rPr>
      <t>Total Paid Cell (contains numbers)</t>
    </r>
  </si>
  <si>
    <r>
      <t xml:space="preserve">"Account status in Excellent"  logical test is: </t>
    </r>
    <r>
      <rPr>
        <b/>
        <sz val="11"/>
        <color theme="1"/>
        <rFont val="Calibri"/>
        <family val="2"/>
        <scheme val="minor"/>
      </rPr>
      <t>Account Status = Excellent</t>
    </r>
  </si>
  <si>
    <t>Loan Status:</t>
  </si>
  <si>
    <t>Excellent</t>
  </si>
  <si>
    <t>Customer</t>
  </si>
  <si>
    <t>Account Status</t>
  </si>
  <si>
    <t>Total Paid</t>
  </si>
  <si>
    <t>Send Letter?</t>
  </si>
  <si>
    <t>Jacquelyn Payne</t>
  </si>
  <si>
    <t>Subpar</t>
  </si>
  <si>
    <t>Santos Munoz</t>
  </si>
  <si>
    <t>Samuel Sherman</t>
  </si>
  <si>
    <t>Par</t>
  </si>
  <si>
    <t>Drew Vasquez</t>
  </si>
  <si>
    <t>Good</t>
  </si>
  <si>
    <t>Miriam Welch</t>
  </si>
  <si>
    <t>Tyrone Bennett</t>
  </si>
  <si>
    <t>Chantel Adkins</t>
  </si>
  <si>
    <t>Maria Fleming</t>
  </si>
  <si>
    <t>Gigi Pham</t>
  </si>
  <si>
    <t>Sioux Palmer</t>
  </si>
  <si>
    <r>
      <t>Goal:</t>
    </r>
    <r>
      <rPr>
        <sz val="11"/>
        <color theme="1"/>
        <rFont val="Calibri"/>
        <family val="2"/>
        <scheme val="minor"/>
      </rPr>
      <t xml:space="preserve"> Extract customer names who should get letter:</t>
    </r>
  </si>
  <si>
    <r>
      <rPr>
        <b/>
        <sz val="11"/>
        <color theme="1"/>
        <rFont val="Calibri"/>
        <family val="2"/>
        <scheme val="minor"/>
      </rPr>
      <t>Goals:</t>
    </r>
    <r>
      <rPr>
        <sz val="11"/>
        <color theme="1"/>
        <rFont val="Calibri"/>
        <family val="2"/>
        <scheme val="minor"/>
      </rPr>
      <t xml:space="preserve"> </t>
    </r>
  </si>
  <si>
    <t>July</t>
  </si>
  <si>
    <t>Month</t>
  </si>
  <si>
    <t>Cust</t>
  </si>
  <si>
    <t>Prod</t>
  </si>
  <si>
    <t>Sales</t>
  </si>
  <si>
    <t>June</t>
  </si>
  <si>
    <t>Whole Foods</t>
  </si>
  <si>
    <t>Apples</t>
  </si>
  <si>
    <t>Bananas</t>
  </si>
  <si>
    <t>Safeway</t>
  </si>
  <si>
    <t>Sales ($)</t>
  </si>
  <si>
    <t>Post</t>
  </si>
  <si>
    <t>Time to Assemble Product at Post (Seconds)</t>
  </si>
  <si>
    <t>Assembly Line With 12 Posts:</t>
  </si>
  <si>
    <t>Hurdle in Seconds:</t>
  </si>
  <si>
    <t>Count</t>
  </si>
  <si>
    <t>** This is an example of where a PivotTable would be harder to create</t>
  </si>
  <si>
    <t>because our condition uses a comparative operator (we have a hurdle as a condition).</t>
  </si>
  <si>
    <t>Thornburg, Sponge</t>
  </si>
  <si>
    <r>
      <rPr>
        <b/>
        <sz val="11"/>
        <color theme="1"/>
        <rFont val="Calibri"/>
        <family val="2"/>
        <scheme val="minor"/>
      </rPr>
      <t>Rule 1:</t>
    </r>
    <r>
      <rPr>
        <sz val="11"/>
        <color theme="1"/>
        <rFont val="Calibri"/>
        <family val="2"/>
        <scheme val="minor"/>
      </rPr>
      <t xml:space="preserve"> Students are eligible for scholarship if their major is history OR sociology.</t>
    </r>
  </si>
  <si>
    <r>
      <t>Rule 2:</t>
    </r>
    <r>
      <rPr>
        <sz val="11"/>
        <color theme="1"/>
        <rFont val="Calibri"/>
        <family val="2"/>
        <scheme val="minor"/>
      </rPr>
      <t xml:space="preserve"> Students are eligible for scholarship if their major is history OR have credits 60 or more.</t>
    </r>
  </si>
  <si>
    <t>Rule 1</t>
  </si>
  <si>
    <t>Rule 2</t>
  </si>
  <si>
    <t>* OR Logical Test is working on 1 column, so only possible answers are 0 or 1.</t>
  </si>
  <si>
    <t>* OR Logical Test is working one 2 columns, so only possible answers are 0, 1 or 2.</t>
  </si>
  <si>
    <t>Comparative Operators in the functions, SUMIFS, COUNTIFS, AVERAGEIFS, MINIFS, MAXIFS must be text, as shown here:</t>
  </si>
  <si>
    <t>Product</t>
  </si>
  <si>
    <t>Quad</t>
  </si>
  <si>
    <t>Sunshine</t>
  </si>
  <si>
    <t>Carlota</t>
  </si>
  <si>
    <t>Criteria</t>
  </si>
  <si>
    <t>&gt;=2000</t>
  </si>
  <si>
    <t>Formula:</t>
  </si>
  <si>
    <t>Create aggregate calculations using an OR logical test.</t>
  </si>
  <si>
    <t>Date</t>
  </si>
  <si>
    <t>SalesRep</t>
  </si>
  <si>
    <t>Sales Team 1</t>
  </si>
  <si>
    <t>Sioux</t>
  </si>
  <si>
    <t>Gigi</t>
  </si>
  <si>
    <t>Tyrone</t>
  </si>
  <si>
    <t>Abdi</t>
  </si>
  <si>
    <t>Sum</t>
  </si>
  <si>
    <t>Chantel</t>
  </si>
  <si>
    <t>Miki</t>
  </si>
  <si>
    <r>
      <t xml:space="preserve">Goal 2: </t>
    </r>
    <r>
      <rPr>
        <sz val="11"/>
        <color theme="1"/>
        <rFont val="Calibri"/>
        <family val="2"/>
        <scheme val="minor"/>
      </rPr>
      <t>Average GPA for eligible scholars for Rule 2:</t>
    </r>
  </si>
  <si>
    <r>
      <t xml:space="preserve">Goal 3: </t>
    </r>
    <r>
      <rPr>
        <sz val="11"/>
        <color theme="1"/>
        <rFont val="Calibri"/>
        <family val="2"/>
        <scheme val="minor"/>
      </rPr>
      <t>Show eligible scholars for Rule 2:</t>
    </r>
  </si>
  <si>
    <r>
      <rPr>
        <b/>
        <sz val="11"/>
        <color theme="1"/>
        <rFont val="Calibri"/>
        <family val="2"/>
        <scheme val="minor"/>
      </rPr>
      <t>Goal 1:</t>
    </r>
    <r>
      <rPr>
        <sz val="11"/>
        <color theme="1"/>
        <rFont val="Calibri"/>
        <family val="2"/>
        <scheme val="minor"/>
      </rPr>
      <t xml:space="preserve"> Add sales for Sales Team 1.</t>
    </r>
  </si>
  <si>
    <t>Create a BETWEEN logical test with a lower and upper limit.</t>
  </si>
  <si>
    <t>The lower limit is the first of the month &amp; upper limit is end of the month.</t>
  </si>
  <si>
    <t>1st of Month</t>
  </si>
  <si>
    <t>End of Month</t>
  </si>
  <si>
    <t>Add Sales</t>
  </si>
  <si>
    <t>Max Sale</t>
  </si>
  <si>
    <r>
      <rPr>
        <b/>
        <sz val="11"/>
        <color theme="1"/>
        <rFont val="Calibri"/>
        <family val="2"/>
        <scheme val="minor"/>
      </rPr>
      <t>Goal 1:</t>
    </r>
    <r>
      <rPr>
        <sz val="11"/>
        <color theme="1"/>
        <rFont val="Calibri"/>
        <family val="2"/>
        <scheme val="minor"/>
      </rPr>
      <t xml:space="preserve"> Calculate average GPA by major with a PivotTable, Worksheet Formulas and Power Query.</t>
    </r>
  </si>
  <si>
    <t>Student:</t>
  </si>
  <si>
    <t>*Min Date</t>
  </si>
  <si>
    <t>There are two different rules for issuing a scholarship:</t>
  </si>
  <si>
    <t>List of D Functions:</t>
  </si>
  <si>
    <t>D Function Rules:</t>
  </si>
  <si>
    <t>Database worksheet functions</t>
  </si>
  <si>
    <t>Compare</t>
  </si>
  <si>
    <t>Microsoft 365 Excel Formulas</t>
  </si>
  <si>
    <t>Illustrate Database</t>
  </si>
  <si>
    <t>AND logical test example: Country = USA North AND SalesRep = Chantel</t>
  </si>
  <si>
    <t>D Function arguments:</t>
  </si>
  <si>
    <t>è</t>
  </si>
  <si>
    <t>worksheet functions</t>
  </si>
  <si>
    <t>database = proper date set with field names</t>
  </si>
  <si>
    <t>Country</t>
  </si>
  <si>
    <t>field = field you want to make calculation on: either "field name" in double quote or relative position of field name amongst all field names</t>
  </si>
  <si>
    <t>=USA North</t>
  </si>
  <si>
    <t>=Chantel</t>
  </si>
  <si>
    <t>Microsoft 365 Excel</t>
  </si>
  <si>
    <t>criteria = criteria area with field name and comparative operator and condition below it</t>
  </si>
  <si>
    <t>USA South</t>
  </si>
  <si>
    <t>Aggregate</t>
  </si>
  <si>
    <t>Parallel Microsoft 365 Excel formula</t>
  </si>
  <si>
    <t>Data set must be a proper data set with field names</t>
  </si>
  <si>
    <t>Adds</t>
  </si>
  <si>
    <t>USA North</t>
  </si>
  <si>
    <t>Criteria Area must have field names above cell with comparative operator and condition. If field names in criteria area are not exactly the same as in the database, the calculation will not work.</t>
  </si>
  <si>
    <t>USA</t>
  </si>
  <si>
    <t>Count numbers</t>
  </si>
  <si>
    <t>Criteria must include comparative operator, like '=USA or &gt;600</t>
  </si>
  <si>
    <t>Count not empty cells</t>
  </si>
  <si>
    <t>If you enter text into cell as criteria without a equal sign comparative operator, like USA, it will do a "Contains" logical test.</t>
  </si>
  <si>
    <t>Calcs Standard deviation of sample</t>
  </si>
  <si>
    <t>To enter an equal sign with criteria, use single apostrophe before equal sign when you type comparative operator and condition into cell, like: '=Chantel</t>
  </si>
  <si>
    <t>Calcs Standard deviation of population</t>
  </si>
  <si>
    <t>AND logical test criteria must be on same row</t>
  </si>
  <si>
    <t>Finds Max number</t>
  </si>
  <si>
    <t>OR logical test criteria must be on different rows</t>
  </si>
  <si>
    <t>Finds Min number</t>
  </si>
  <si>
    <t>Averages</t>
  </si>
  <si>
    <t>Multiplies</t>
  </si>
  <si>
    <t>Calcs Variation of sample</t>
  </si>
  <si>
    <t>Calcs Variation of population</t>
  </si>
  <si>
    <t>=USA</t>
  </si>
  <si>
    <t>DGET</t>
  </si>
  <si>
    <t>2 Lookup Values Lookup</t>
  </si>
  <si>
    <t>Lookup a value with 2 lookup values</t>
  </si>
  <si>
    <t>*Only works if there is only one match.</t>
  </si>
  <si>
    <t>** By not using an equal sign for USA, you are making a "Contains" logical test.</t>
  </si>
  <si>
    <t>OR logical test on single column example: SalesRep = Tyrone OR Chantel</t>
  </si>
  <si>
    <t>=Tyrone</t>
  </si>
  <si>
    <t>Total Sales ($)</t>
  </si>
  <si>
    <t xml:space="preserve">AND logical test and OR logical test on one column example: </t>
  </si>
  <si>
    <t>SalesRep = Tyrone AND country = USA OR  SalesRep = Chantel AND country = USA</t>
  </si>
  <si>
    <t>OR logical test on two different columns example: SalesRep = Tyrone OR Chantel</t>
  </si>
  <si>
    <t>AND logical test example: Country = USA North AND Sales &gt; 600</t>
  </si>
  <si>
    <t>&gt;600</t>
  </si>
  <si>
    <t>0-5</t>
  </si>
  <si>
    <t>0-10</t>
  </si>
  <si>
    <t>Sales Last Year</t>
  </si>
  <si>
    <t>Asset Value</t>
  </si>
  <si>
    <t>Late Payments Last Year</t>
  </si>
  <si>
    <t>Credit Rating 1</t>
  </si>
  <si>
    <t>Credit Rating 2</t>
  </si>
  <si>
    <t>Customer Information:</t>
  </si>
  <si>
    <t>Name</t>
  </si>
  <si>
    <t>Birch Stores Inc.</t>
  </si>
  <si>
    <t>RAD Web Design</t>
  </si>
  <si>
    <t>Blue Acorn Design</t>
  </si>
  <si>
    <t>Shark Logistics Co.</t>
  </si>
  <si>
    <t>Foggy Camel Vacations</t>
  </si>
  <si>
    <t>Battalion's Moving Inc.</t>
  </si>
  <si>
    <t>Thriftway</t>
  </si>
  <si>
    <r>
      <rPr>
        <b/>
        <sz val="11"/>
        <color theme="1"/>
        <rFont val="Calibri"/>
        <family val="2"/>
        <scheme val="minor"/>
      </rPr>
      <t>Goal 1:</t>
    </r>
    <r>
      <rPr>
        <sz val="11"/>
        <color theme="1"/>
        <rFont val="Calibri"/>
        <family val="2"/>
        <scheme val="minor"/>
      </rPr>
      <t xml:space="preserve"> How many sales were not "Apples"?</t>
    </r>
  </si>
  <si>
    <t>&lt;&gt;Apples</t>
  </si>
  <si>
    <t>Use if input used in other formulas=&gt;</t>
  </si>
  <si>
    <t>Contains:</t>
  </si>
  <si>
    <t>way</t>
  </si>
  <si>
    <t>Food Town</t>
  </si>
  <si>
    <r>
      <rPr>
        <b/>
        <sz val="11"/>
        <color theme="1"/>
        <rFont val="Calibri"/>
        <family val="2"/>
        <scheme val="minor"/>
      </rPr>
      <t>Contract reads:</t>
    </r>
    <r>
      <rPr>
        <sz val="11"/>
        <color theme="1"/>
        <rFont val="Calibri"/>
        <family val="2"/>
        <scheme val="minor"/>
      </rPr>
      <t xml:space="preserve"> "If employee has sales of $20,000 or more they get a bonus of $750".</t>
    </r>
  </si>
  <si>
    <r>
      <t>Goal:</t>
    </r>
    <r>
      <rPr>
        <sz val="11"/>
        <color theme="1"/>
        <rFont val="Calibri"/>
        <family val="2"/>
        <scheme val="minor"/>
      </rPr>
      <t xml:space="preserve"> Use IF to deliver 1 of 2 </t>
    </r>
    <r>
      <rPr>
        <b/>
        <sz val="11"/>
        <color theme="1"/>
        <rFont val="Calibri"/>
        <family val="2"/>
        <scheme val="minor"/>
      </rPr>
      <t>numbers</t>
    </r>
    <r>
      <rPr>
        <sz val="11"/>
        <color theme="1"/>
        <rFont val="Calibri"/>
        <family val="2"/>
        <scheme val="minor"/>
      </rPr>
      <t xml:space="preserve"> to the cell: 750 or 0.</t>
    </r>
  </si>
  <si>
    <t>Hurdle:</t>
  </si>
  <si>
    <r>
      <t xml:space="preserve">Used in </t>
    </r>
    <r>
      <rPr>
        <b/>
        <sz val="11"/>
        <color theme="1"/>
        <rFont val="Calibri"/>
        <family val="2"/>
        <scheme val="minor"/>
      </rPr>
      <t>logical_test</t>
    </r>
    <r>
      <rPr>
        <sz val="11"/>
        <color theme="1"/>
        <rFont val="Calibri"/>
        <family val="2"/>
        <scheme val="minor"/>
      </rPr>
      <t xml:space="preserve"> argument</t>
    </r>
  </si>
  <si>
    <t>Bonus amount:</t>
  </si>
  <si>
    <t>value_if_true</t>
  </si>
  <si>
    <t>If no bonus:</t>
  </si>
  <si>
    <t>value_if_false</t>
  </si>
  <si>
    <t>Employee</t>
  </si>
  <si>
    <t>Bonus</t>
  </si>
  <si>
    <t>Ty Jones</t>
  </si>
  <si>
    <r>
      <t>IF function arguments: =IF</t>
    </r>
    <r>
      <rPr>
        <b/>
        <sz val="11"/>
        <color theme="1"/>
        <rFont val="Calibri"/>
        <family val="2"/>
        <scheme val="minor"/>
      </rPr>
      <t>(</t>
    </r>
    <r>
      <rPr>
        <b/>
        <sz val="11"/>
        <color rgb="FF0000FF"/>
        <rFont val="Calibri"/>
        <family val="2"/>
        <scheme val="minor"/>
      </rPr>
      <t>logical_test</t>
    </r>
    <r>
      <rPr>
        <sz val="11"/>
        <color theme="1"/>
        <rFont val="Calibri"/>
        <family val="2"/>
        <scheme val="minor"/>
      </rPr>
      <t>,</t>
    </r>
    <r>
      <rPr>
        <b/>
        <sz val="11"/>
        <color rgb="FF00B050"/>
        <rFont val="Calibri"/>
        <family val="2"/>
        <scheme val="minor"/>
      </rPr>
      <t>value_if_true</t>
    </r>
    <r>
      <rPr>
        <sz val="11"/>
        <color theme="1"/>
        <rFont val="Calibri"/>
        <family val="2"/>
        <scheme val="minor"/>
      </rPr>
      <t>,</t>
    </r>
    <r>
      <rPr>
        <b/>
        <sz val="11"/>
        <color rgb="FFFF0000"/>
        <rFont val="Calibri"/>
        <family val="2"/>
        <scheme val="minor"/>
      </rPr>
      <t>value_if_false</t>
    </r>
    <r>
      <rPr>
        <sz val="11"/>
        <color theme="1"/>
        <rFont val="Calibri"/>
        <family val="2"/>
        <scheme val="minor"/>
      </rPr>
      <t>)</t>
    </r>
  </si>
  <si>
    <r>
      <rPr>
        <b/>
        <sz val="11"/>
        <color theme="1"/>
        <rFont val="Calibri"/>
        <family val="2"/>
        <scheme val="minor"/>
      </rPr>
      <t>Contract reads:</t>
    </r>
    <r>
      <rPr>
        <sz val="11"/>
        <color theme="1"/>
        <rFont val="Calibri"/>
        <family val="2"/>
        <scheme val="minor"/>
      </rPr>
      <t xml:space="preserve"> "If data is under 1 GB per month you do not pay extra".</t>
    </r>
  </si>
  <si>
    <r>
      <rPr>
        <b/>
        <sz val="11"/>
        <color theme="1"/>
        <rFont val="Calibri"/>
        <family val="2"/>
        <scheme val="minor"/>
      </rPr>
      <t>Goal:</t>
    </r>
    <r>
      <rPr>
        <sz val="11"/>
        <color theme="1"/>
        <rFont val="Calibri"/>
        <family val="2"/>
        <scheme val="minor"/>
      </rPr>
      <t xml:space="preserve"> Use IF to deliver 1 of 2 </t>
    </r>
    <r>
      <rPr>
        <b/>
        <sz val="11"/>
        <color theme="1"/>
        <rFont val="Calibri"/>
        <family val="2"/>
        <scheme val="minor"/>
      </rPr>
      <t>text</t>
    </r>
    <r>
      <rPr>
        <sz val="11"/>
        <color theme="1"/>
        <rFont val="Calibri"/>
        <family val="2"/>
        <scheme val="minor"/>
      </rPr>
      <t xml:space="preserve"> items to each cell: "Under" or "Over"</t>
    </r>
  </si>
  <si>
    <t>Hurdle (GB):</t>
  </si>
  <si>
    <r>
      <t xml:space="preserve">Use in </t>
    </r>
    <r>
      <rPr>
        <b/>
        <sz val="11"/>
        <color theme="1"/>
        <rFont val="Calibri"/>
        <family val="2"/>
        <scheme val="minor"/>
      </rPr>
      <t>logical_test</t>
    </r>
    <r>
      <rPr>
        <sz val="11"/>
        <color theme="1"/>
        <rFont val="Calibri"/>
        <family val="2"/>
        <scheme val="minor"/>
      </rPr>
      <t xml:space="preserve"> argument</t>
    </r>
  </si>
  <si>
    <t>Hurdle or more:</t>
  </si>
  <si>
    <t>Over</t>
  </si>
  <si>
    <t>Less than hurdle:</t>
  </si>
  <si>
    <t>Under</t>
  </si>
  <si>
    <t>Usage (GB)</t>
  </si>
  <si>
    <t>Usage?</t>
  </si>
  <si>
    <t>Dino Jones</t>
  </si>
  <si>
    <r>
      <rPr>
        <b/>
        <sz val="11"/>
        <color theme="1"/>
        <rFont val="Calibri"/>
        <family val="2"/>
        <scheme val="minor"/>
      </rPr>
      <t>Goal:</t>
    </r>
    <r>
      <rPr>
        <sz val="11"/>
        <color theme="1"/>
        <rFont val="Calibri"/>
        <family val="2"/>
        <scheme val="minor"/>
      </rPr>
      <t xml:space="preserve"> Report must have the label: "Net Loss", Net Income" or "Break Even",</t>
    </r>
  </si>
  <si>
    <t>based on whether revenues are less than, equal to or bigger than expenses.</t>
  </si>
  <si>
    <r>
      <rPr>
        <b/>
        <sz val="11"/>
        <color theme="1"/>
        <rFont val="Calibri"/>
        <family val="2"/>
        <scheme val="minor"/>
      </rPr>
      <t>IFS</t>
    </r>
    <r>
      <rPr>
        <sz val="11"/>
        <color theme="1"/>
        <rFont val="Calibri"/>
        <family val="2"/>
        <scheme val="minor"/>
      </rPr>
      <t xml:space="preserve"> to deliver 1 of 3 </t>
    </r>
    <r>
      <rPr>
        <b/>
        <sz val="11"/>
        <color rgb="FFFF0000"/>
        <rFont val="Calibri"/>
        <family val="2"/>
        <scheme val="minor"/>
      </rPr>
      <t>Text Items</t>
    </r>
    <r>
      <rPr>
        <sz val="11"/>
        <color theme="1"/>
        <rFont val="Calibri"/>
        <family val="2"/>
        <scheme val="minor"/>
      </rPr>
      <t xml:space="preserve"> to the </t>
    </r>
    <r>
      <rPr>
        <u/>
        <sz val="11"/>
        <color theme="1"/>
        <rFont val="Calibri"/>
        <family val="2"/>
        <scheme val="minor"/>
      </rPr>
      <t>cell</t>
    </r>
    <r>
      <rPr>
        <sz val="11"/>
        <color theme="1"/>
        <rFont val="Calibri"/>
        <family val="2"/>
        <scheme val="minor"/>
      </rPr>
      <t>: "Net Loss" or "Break Even" or "Net Income"</t>
    </r>
  </si>
  <si>
    <t>Revenue</t>
  </si>
  <si>
    <t>COGS Expense</t>
  </si>
  <si>
    <t>Operations Expense</t>
  </si>
  <si>
    <t>Admin Expense</t>
  </si>
  <si>
    <t>Other Expense</t>
  </si>
  <si>
    <t>Total Expenses</t>
  </si>
  <si>
    <t>Count, add, average, find max &amp; min for the banana sales in July made to Safeway.</t>
  </si>
  <si>
    <t>Count records</t>
  </si>
  <si>
    <t>Average Sales</t>
  </si>
  <si>
    <t>Min Sale</t>
  </si>
  <si>
    <t>Check #/Trans #</t>
  </si>
  <si>
    <t>Description</t>
  </si>
  <si>
    <t>Add</t>
  </si>
  <si>
    <t>Subtract</t>
  </si>
  <si>
    <t>Balance</t>
  </si>
  <si>
    <t>Bal. Forward</t>
  </si>
  <si>
    <t>Ch. 1034</t>
  </si>
  <si>
    <t>Rent</t>
  </si>
  <si>
    <t>Dept 5458</t>
  </si>
  <si>
    <t>Pay</t>
  </si>
  <si>
    <t>Ch 100</t>
  </si>
  <si>
    <t>Change</t>
  </si>
  <si>
    <t>LAMBDA</t>
  </si>
  <si>
    <r>
      <t>Goal:</t>
    </r>
    <r>
      <rPr>
        <sz val="11"/>
        <color theme="1"/>
        <rFont val="Calibri"/>
        <family val="2"/>
        <scheme val="minor"/>
      </rPr>
      <t xml:space="preserve"> Create balance column formula that will calculate answer when a new record is added.</t>
    </r>
  </si>
  <si>
    <r>
      <t>Goal:</t>
    </r>
    <r>
      <rPr>
        <sz val="11"/>
        <color theme="1"/>
        <rFont val="Calibri"/>
        <family val="2"/>
        <scheme val="minor"/>
      </rPr>
      <t xml:space="preserve"> Customers are sent a letter after then missed their last 5 payments AND account status in Subpar.</t>
    </r>
  </si>
  <si>
    <t>Mark customer record with a TRUE when a letter must be sent and FALSE if no letter is required.</t>
  </si>
  <si>
    <t>Hint: You must follow Excel's Golden Rule.</t>
  </si>
  <si>
    <t>Pay 1</t>
  </si>
  <si>
    <t>Pay 2</t>
  </si>
  <si>
    <t>Pay 3</t>
  </si>
  <si>
    <t>Pay 4</t>
  </si>
  <si>
    <t>Pay 5</t>
  </si>
  <si>
    <t>Letter?</t>
  </si>
  <si>
    <t>Lower Limit:</t>
  </si>
  <si>
    <t>or</t>
  </si>
  <si>
    <r>
      <rPr>
        <b/>
        <sz val="11"/>
        <color theme="1"/>
        <rFont val="Calibri"/>
        <family val="2"/>
        <scheme val="minor"/>
      </rPr>
      <t>Goal:</t>
    </r>
    <r>
      <rPr>
        <sz val="11"/>
        <color theme="1"/>
        <rFont val="Calibri"/>
        <family val="2"/>
        <scheme val="minor"/>
      </rPr>
      <t xml:space="preserve"> Create Formula that runs a checkbook balance formula if a date is entered in the date column.</t>
    </r>
  </si>
  <si>
    <t>Use IF to deliver 1 of 2 items, either a formula or "" (show nothing - zero length text string).</t>
  </si>
  <si>
    <t>Create formula in cell G8 and then copy through range G8:G18.</t>
  </si>
  <si>
    <t>Checkbook Balance</t>
  </si>
  <si>
    <t>Spilled formula:</t>
  </si>
  <si>
    <t>Ch 1035</t>
  </si>
  <si>
    <t>Dept 5511</t>
  </si>
  <si>
    <t>Advanced Spilled formula:</t>
  </si>
  <si>
    <t>Goal:</t>
  </si>
  <si>
    <t>For the two IF function formulas, the text values of 'Target Met' and 'No' will not change so you can hard code them into formula.</t>
  </si>
  <si>
    <t>Target</t>
  </si>
  <si>
    <t>Quarter</t>
  </si>
  <si>
    <t>Dept</t>
  </si>
  <si>
    <t>Class</t>
  </si>
  <si>
    <t>Student Cap</t>
  </si>
  <si>
    <t>Enrollment</t>
  </si>
  <si>
    <t>% Enrolled</t>
  </si>
  <si>
    <t>Met Target? T/F.</t>
  </si>
  <si>
    <t>Met Target? "Target Met"
or "No"</t>
  </si>
  <si>
    <t>Q1</t>
  </si>
  <si>
    <t>Math</t>
  </si>
  <si>
    <t>Busn 101</t>
  </si>
  <si>
    <t>Engl</t>
  </si>
  <si>
    <t>Busn 303</t>
  </si>
  <si>
    <t>Ast</t>
  </si>
  <si>
    <t>Busn 401</t>
  </si>
  <si>
    <t>Read</t>
  </si>
  <si>
    <t>Busn 107</t>
  </si>
  <si>
    <t>Q2</t>
  </si>
  <si>
    <t>Q3</t>
  </si>
  <si>
    <t>Q4</t>
  </si>
  <si>
    <t>Goals:</t>
  </si>
  <si>
    <t>Add conditional formatting to both spilled lists that adds a border and green fill for cells that have a spilled value.</t>
  </si>
  <si>
    <t>List 1 = Master List.</t>
  </si>
  <si>
    <t>List 2 = Customers we have made sales calls to.</t>
  </si>
  <si>
    <t>Master Customer List</t>
  </si>
  <si>
    <t>Prospective Customers</t>
  </si>
  <si>
    <t>List 1</t>
  </si>
  <si>
    <t>List 2</t>
  </si>
  <si>
    <t>Items in List 2 that are in List 1</t>
  </si>
  <si>
    <t>Items in List 2 that are in NOT in List 1</t>
  </si>
  <si>
    <t>Fran's  Produce</t>
  </si>
  <si>
    <t>Produce Fast And Fresh</t>
  </si>
  <si>
    <t>Healthy Garden Produce</t>
  </si>
  <si>
    <t>Veggies And Fruit Delight</t>
  </si>
  <si>
    <t>Fruit &amp; Veggie Delights</t>
  </si>
  <si>
    <t>Best For U</t>
  </si>
  <si>
    <t>Clean &amp; Neat  Produce</t>
  </si>
  <si>
    <t>Julie's Produce</t>
  </si>
  <si>
    <t>Fruit &amp; Veggie Inc.</t>
  </si>
  <si>
    <t>Fruits And Nuts R Us</t>
  </si>
  <si>
    <t>Health Choice Fruit</t>
  </si>
  <si>
    <t>Table Ready Produce</t>
  </si>
  <si>
    <t>Fresh Delights</t>
  </si>
  <si>
    <t>Freshy Produce</t>
  </si>
  <si>
    <t>CA Produce</t>
  </si>
  <si>
    <t>Veggie Are THE Way</t>
  </si>
  <si>
    <t>Gigi'S Produce</t>
  </si>
  <si>
    <t>Greens Delight</t>
  </si>
  <si>
    <t>Delight &amp; Health</t>
  </si>
  <si>
    <t>Garden Fresh</t>
  </si>
  <si>
    <t>Garden Health</t>
  </si>
  <si>
    <t>Garden Ready</t>
  </si>
  <si>
    <t>Best Garden Produce</t>
  </si>
  <si>
    <t>Fresh Produce Inc.</t>
  </si>
  <si>
    <t>Down To Earth</t>
  </si>
  <si>
    <t>Fruit &amp; Veggie Health</t>
  </si>
  <si>
    <t>Garden Fresh Produce</t>
  </si>
  <si>
    <t>Conditional formatting Logical Formula for range F12:F23: =F12&lt;&gt;""</t>
  </si>
  <si>
    <t>Conditional formatting Logical Formula for range H12:H23: =NOT(ISBLANK(H12))</t>
  </si>
  <si>
    <r>
      <t xml:space="preserve">Goal: </t>
    </r>
    <r>
      <rPr>
        <sz val="11"/>
        <color theme="1"/>
        <rFont val="Calibri"/>
        <family val="2"/>
        <scheme val="minor"/>
      </rPr>
      <t>Calculate the total, max and average sales for each team.</t>
    </r>
  </si>
  <si>
    <t>Team 1</t>
  </si>
  <si>
    <t>Team 2</t>
  </si>
  <si>
    <t>Team 3</t>
  </si>
  <si>
    <t>Team 4</t>
  </si>
  <si>
    <t>Min</t>
  </si>
  <si>
    <t>Marco</t>
  </si>
  <si>
    <t>Ian</t>
  </si>
  <si>
    <t>Chin</t>
  </si>
  <si>
    <t>Maria</t>
  </si>
  <si>
    <t>Pham</t>
  </si>
  <si>
    <t>Ty</t>
  </si>
  <si>
    <t>Washington</t>
  </si>
  <si>
    <t>Syntela</t>
  </si>
  <si>
    <t>Mandi</t>
  </si>
  <si>
    <t>Twanisha</t>
  </si>
  <si>
    <t>Tim</t>
  </si>
  <si>
    <t>Mento</t>
  </si>
  <si>
    <t>Kiki</t>
  </si>
  <si>
    <t>Han</t>
  </si>
  <si>
    <t>Lim</t>
  </si>
  <si>
    <t>Carmel</t>
  </si>
  <si>
    <t>Kip</t>
  </si>
  <si>
    <t>Pops</t>
  </si>
  <si>
    <t>Mario</t>
  </si>
  <si>
    <t>Sum ($)</t>
  </si>
  <si>
    <t>Max ($)</t>
  </si>
  <si>
    <t>Average ($)</t>
  </si>
  <si>
    <r>
      <rPr>
        <b/>
        <sz val="11"/>
        <color theme="1"/>
        <rFont val="Calibri"/>
        <family val="2"/>
        <scheme val="minor"/>
      </rPr>
      <t>Goal:</t>
    </r>
    <r>
      <rPr>
        <sz val="11"/>
        <color theme="1"/>
        <rFont val="Calibri"/>
        <family val="2"/>
        <scheme val="minor"/>
      </rPr>
      <t xml:space="preserve"> Make the aggregate calculations sum, count, average and max based on the AND logical test:</t>
    </r>
  </si>
  <si>
    <t>Add the yellow fill conditional formatting for records that match the AND logical test.</t>
  </si>
  <si>
    <t>Aggregate Calc.</t>
  </si>
  <si>
    <t>&lt;= Add</t>
  </si>
  <si>
    <t>&lt;= Count</t>
  </si>
  <si>
    <t>&lt;= Average</t>
  </si>
  <si>
    <t>&lt;= Max</t>
  </si>
  <si>
    <t>Formulas:</t>
  </si>
  <si>
    <t>Conditional formatting formula: =AND($B7=$F$7,$C7=$G$7)</t>
  </si>
  <si>
    <r>
      <rPr>
        <b/>
        <sz val="11"/>
        <color theme="1"/>
        <rFont val="Calibri"/>
        <family val="2"/>
        <scheme val="minor"/>
      </rPr>
      <t>Goal:</t>
    </r>
    <r>
      <rPr>
        <sz val="11"/>
        <color theme="1"/>
        <rFont val="Calibri"/>
        <family val="2"/>
        <scheme val="minor"/>
      </rPr>
      <t xml:space="preserve"> Create formula report that will count how many sales are between the following categories:</t>
    </r>
  </si>
  <si>
    <t>0 up to but not including 250</t>
  </si>
  <si>
    <t>250 up to but not including 500</t>
  </si>
  <si>
    <t>500 up to but not including 750</t>
  </si>
  <si>
    <t>750 up to but not including 1000</t>
  </si>
  <si>
    <t>Lower</t>
  </si>
  <si>
    <t>Upper</t>
  </si>
  <si>
    <t>OR</t>
  </si>
  <si>
    <t>Start</t>
  </si>
  <si>
    <t>Increment</t>
  </si>
  <si>
    <t>Max Sales</t>
  </si>
  <si>
    <t>Number of bins</t>
  </si>
  <si>
    <t>This is a cross tabulated report that adds with three conditions.</t>
  </si>
  <si>
    <r>
      <rPr>
        <b/>
        <sz val="11"/>
        <color theme="1"/>
        <rFont val="Calibri"/>
        <family val="2"/>
        <scheme val="minor"/>
      </rPr>
      <t xml:space="preserve">Goal 1: </t>
    </r>
    <r>
      <rPr>
        <sz val="11"/>
        <color theme="1"/>
        <rFont val="Calibri"/>
        <family val="2"/>
        <scheme val="minor"/>
      </rPr>
      <t>Create report to add sales by customer, product and month with worksheet formulas and a Standard PivotTable.</t>
    </r>
  </si>
  <si>
    <t>Months</t>
  </si>
  <si>
    <r>
      <rPr>
        <b/>
        <sz val="11"/>
        <color theme="1"/>
        <rFont val="Calibri"/>
        <family val="2"/>
        <scheme val="minor"/>
      </rPr>
      <t xml:space="preserve">Goal: </t>
    </r>
    <r>
      <rPr>
        <sz val="11"/>
        <color theme="1"/>
        <rFont val="Calibri"/>
        <family val="2"/>
        <scheme val="minor"/>
      </rPr>
      <t>Count how many times a Post fell below required &lt;10 second assembly time.</t>
    </r>
  </si>
  <si>
    <t>This is an AND Logical Test: Post has to equal given post AND Seconds &lt;10</t>
  </si>
  <si>
    <r>
      <t>Goal 1:</t>
    </r>
    <r>
      <rPr>
        <sz val="11"/>
        <color theme="1"/>
        <rFont val="Calibri"/>
        <family val="2"/>
        <scheme val="minor"/>
      </rPr>
      <t xml:space="preserve"> Create worksheet logical formula that shows if they are eligible for the scholarship.</t>
    </r>
  </si>
  <si>
    <r>
      <t>Goal 2:</t>
    </r>
    <r>
      <rPr>
        <sz val="11"/>
        <color theme="1"/>
        <rFont val="Calibri"/>
        <family val="2"/>
        <scheme val="minor"/>
      </rPr>
      <t xml:space="preserve"> Extract student names who are eligible for the scholarship:</t>
    </r>
  </si>
  <si>
    <r>
      <rPr>
        <b/>
        <sz val="11"/>
        <color theme="1"/>
        <rFont val="Calibri"/>
        <family val="2"/>
        <scheme val="minor"/>
      </rPr>
      <t>Goal 1:</t>
    </r>
    <r>
      <rPr>
        <sz val="11"/>
        <color theme="1"/>
        <rFont val="Calibri"/>
        <family val="2"/>
        <scheme val="minor"/>
      </rPr>
      <t xml:space="preserve"> Of the students who have declared Accounting as their major, who enrolled in school first?</t>
    </r>
  </si>
  <si>
    <r>
      <t>Goal1 :</t>
    </r>
    <r>
      <rPr>
        <sz val="11"/>
        <color theme="1"/>
        <rFont val="Calibri"/>
        <family val="2"/>
        <scheme val="minor"/>
      </rPr>
      <t xml:space="preserve"> Create logical formulas that shows if a student is eligible for the scholarships by Rule 1 and Rule 2.</t>
    </r>
  </si>
  <si>
    <r>
      <rPr>
        <b/>
        <sz val="11"/>
        <color theme="1"/>
        <rFont val="Calibri"/>
        <family val="2"/>
        <scheme val="minor"/>
      </rPr>
      <t>Goal 2:</t>
    </r>
    <r>
      <rPr>
        <sz val="11"/>
        <color theme="1"/>
        <rFont val="Calibri"/>
        <family val="2"/>
        <scheme val="minor"/>
      </rPr>
      <t xml:space="preserve"> Create Conditional Formatting to highlight row with teammate name.</t>
    </r>
  </si>
  <si>
    <r>
      <rPr>
        <b/>
        <sz val="11"/>
        <color theme="1"/>
        <rFont val="Calibri"/>
        <family val="2"/>
        <scheme val="minor"/>
      </rPr>
      <t xml:space="preserve">Goal 3: </t>
    </r>
    <r>
      <rPr>
        <sz val="11"/>
        <color theme="1"/>
        <rFont val="Calibri"/>
        <family val="2"/>
        <scheme val="minor"/>
      </rPr>
      <t>Show records for sales team:</t>
    </r>
  </si>
  <si>
    <r>
      <rPr>
        <b/>
        <sz val="11"/>
        <color theme="1"/>
        <rFont val="Calibri"/>
        <family val="2"/>
        <scheme val="minor"/>
      </rPr>
      <t>Goal:</t>
    </r>
    <r>
      <rPr>
        <sz val="11"/>
        <color theme="1"/>
        <rFont val="Calibri"/>
        <family val="2"/>
        <scheme val="minor"/>
      </rPr>
      <t xml:space="preserve"> Your job in the AR Department is to access whether we should extend credit to customers.</t>
    </r>
  </si>
  <si>
    <t>Single Condition Logical Tests: 1) PivotTable, 2) Worksheet Formulas, and 3) Power Query</t>
  </si>
  <si>
    <t>AND Logical Tests in Cross Tabulated Reports, Worksheet Formulas and PivotTable</t>
  </si>
  <si>
    <t>AND Logical Tests using Any Non-Zero Number as TRUE</t>
  </si>
  <si>
    <t>AND Logical Tests: AND function, Spilled Array and FILTER function</t>
  </si>
  <si>
    <t>AND Logical Tests in Quality Control</t>
  </si>
  <si>
    <t>Between Logical Test to create Monthly Sales Report</t>
  </si>
  <si>
    <t>AND Logical Test in FILTER &amp; MAXIFS functions to look up earliest dates by Major</t>
  </si>
  <si>
    <t>OR Logical Tests on One Column and Two Columns: OR function, Spilled Formula, Average formula and FILTER function</t>
  </si>
  <si>
    <t>NOT Logical Test: Not Equal To, Does Not Contain.</t>
  </si>
  <si>
    <t>IF Function</t>
  </si>
  <si>
    <t>IF and IS functions to create checkbook ledger</t>
  </si>
  <si>
    <t>IFS function to create label in an Income Statement Report</t>
  </si>
  <si>
    <t>Complex Logical Tests to assess Custom Credit Worthiness in an Accounts Receivable Department</t>
  </si>
  <si>
    <t>Link to Sheet:</t>
  </si>
  <si>
    <t>OR Logical Tests: Aggregate Calculation, Conditional Formatting, FILTER function</t>
  </si>
  <si>
    <t>Alternative with multiple IF functions:</t>
  </si>
  <si>
    <t>Logical functions (such as COUNTIFS, ISNUMBER, FILTER, AND, OR, IF, many others).</t>
  </si>
  <si>
    <t>L</t>
  </si>
  <si>
    <t>CO</t>
  </si>
  <si>
    <t>COEx</t>
  </si>
  <si>
    <t>ISF</t>
  </si>
  <si>
    <t>B</t>
  </si>
  <si>
    <t>SC</t>
  </si>
  <si>
    <t>AND(1)</t>
  </si>
  <si>
    <t>AND(2)</t>
  </si>
  <si>
    <t>SUMIFSmore</t>
  </si>
  <si>
    <t>AND(3)</t>
  </si>
  <si>
    <t>AND(4)</t>
  </si>
  <si>
    <t>AND(5)</t>
  </si>
  <si>
    <t>D</t>
  </si>
  <si>
    <t>Between</t>
  </si>
  <si>
    <t>OR(1)</t>
  </si>
  <si>
    <t>OR(2)</t>
  </si>
  <si>
    <t>IF</t>
  </si>
  <si>
    <t>IF IS</t>
  </si>
  <si>
    <t>IFS</t>
  </si>
  <si>
    <t>Blue = Work on.</t>
  </si>
  <si>
    <t>Red = Solution.</t>
  </si>
  <si>
    <t>Homework ==&gt;&gt;</t>
  </si>
  <si>
    <t>Comparative Operators Examples</t>
  </si>
  <si>
    <t>List of Comparative Operators</t>
  </si>
  <si>
    <t>Database Worksheet Functions information</t>
  </si>
  <si>
    <r>
      <rPr>
        <b/>
        <sz val="30"/>
        <color rgb="FFFF0000"/>
        <rFont val="Calibri"/>
        <family val="2"/>
        <scheme val="minor"/>
      </rPr>
      <t>Logical Tests</t>
    </r>
    <r>
      <rPr>
        <b/>
        <sz val="30"/>
        <color theme="1"/>
        <rFont val="Calibri"/>
        <family val="2"/>
        <scheme val="minor"/>
      </rPr>
      <t xml:space="preserve">
</t>
    </r>
    <r>
      <rPr>
        <b/>
        <sz val="30"/>
        <color rgb="FF0000FF"/>
        <rFont val="Calibri"/>
        <family val="2"/>
        <scheme val="minor"/>
      </rPr>
      <t>Conditional Calculations</t>
    </r>
    <r>
      <rPr>
        <b/>
        <sz val="30"/>
        <color theme="1"/>
        <rFont val="Calibri"/>
        <family val="2"/>
        <scheme val="minor"/>
      </rPr>
      <t xml:space="preserve">
</t>
    </r>
    <r>
      <rPr>
        <b/>
        <sz val="30"/>
        <rFont val="Calibri"/>
        <family val="2"/>
        <scheme val="minor"/>
      </rPr>
      <t>SUMIFS, PivotTable, FILTER, Power Query, IF, AND, OR…</t>
    </r>
  </si>
  <si>
    <t>Type</t>
  </si>
  <si>
    <t>Incident Number</t>
  </si>
  <si>
    <t>904 7th Ave</t>
  </si>
  <si>
    <t>Medic Response</t>
  </si>
  <si>
    <t>F220033869</t>
  </si>
  <si>
    <t>F220082937</t>
  </si>
  <si>
    <t>Aid Response</t>
  </si>
  <si>
    <t>F210067719</t>
  </si>
  <si>
    <t>F210104937</t>
  </si>
  <si>
    <t>F210028325</t>
  </si>
  <si>
    <t>F210054838</t>
  </si>
  <si>
    <t>F220095090</t>
  </si>
  <si>
    <t>F210068429</t>
  </si>
  <si>
    <t>F210105639</t>
  </si>
  <si>
    <t>F210080708</t>
  </si>
  <si>
    <t>F210081214</t>
  </si>
  <si>
    <t>F220011716</t>
  </si>
  <si>
    <t>F210057401</t>
  </si>
  <si>
    <t>F210070891</t>
  </si>
  <si>
    <t>F210017987</t>
  </si>
  <si>
    <t>F220096457</t>
  </si>
  <si>
    <t>F220050192</t>
  </si>
  <si>
    <t>F210083076</t>
  </si>
  <si>
    <t>F210132946</t>
  </si>
  <si>
    <t>F220060932</t>
  </si>
  <si>
    <t>F210019009</t>
  </si>
  <si>
    <t>F210119903</t>
  </si>
  <si>
    <t>F220025379</t>
  </si>
  <si>
    <t>F210059040</t>
  </si>
  <si>
    <t>F210133295</t>
  </si>
  <si>
    <t>F210046214</t>
  </si>
  <si>
    <t>F220050557</t>
  </si>
  <si>
    <t>F210109528</t>
  </si>
  <si>
    <t>F210060622</t>
  </si>
  <si>
    <t>F220025855</t>
  </si>
  <si>
    <t>F210050136</t>
  </si>
  <si>
    <t>F220025923</t>
  </si>
  <si>
    <t>F210034099</t>
  </si>
  <si>
    <t>F220026272</t>
  </si>
  <si>
    <t>F220026317</t>
  </si>
  <si>
    <t>F210110721</t>
  </si>
  <si>
    <t>F220063691</t>
  </si>
  <si>
    <t>F210075726</t>
  </si>
  <si>
    <t>F210050697</t>
  </si>
  <si>
    <t>F220099310</t>
  </si>
  <si>
    <t>F210049310</t>
  </si>
  <si>
    <t>F220052231</t>
  </si>
  <si>
    <t>F210063654</t>
  </si>
  <si>
    <t>F220088413</t>
  </si>
  <si>
    <t>F210025777</t>
  </si>
  <si>
    <t>F210065125</t>
  </si>
  <si>
    <t>F210088534</t>
  </si>
  <si>
    <t>F220077257</t>
  </si>
  <si>
    <t>F220065164</t>
  </si>
  <si>
    <t>F220088852</t>
  </si>
  <si>
    <t>F220089355</t>
  </si>
  <si>
    <t>F220005764</t>
  </si>
  <si>
    <t>F210139011</t>
  </si>
  <si>
    <t>F220066055</t>
  </si>
  <si>
    <t>F220030602</t>
  </si>
  <si>
    <t>F220066556</t>
  </si>
  <si>
    <t>F220078970</t>
  </si>
  <si>
    <t>F220006798</t>
  </si>
  <si>
    <t>F220057275</t>
  </si>
  <si>
    <t>F220056278</t>
  </si>
  <si>
    <t>F220081596</t>
  </si>
  <si>
    <t>F220057615</t>
  </si>
  <si>
    <r>
      <rPr>
        <b/>
        <sz val="11"/>
        <color theme="1"/>
        <rFont val="Calibri"/>
        <family val="2"/>
        <scheme val="minor"/>
      </rPr>
      <t xml:space="preserve">Goal: </t>
    </r>
    <r>
      <rPr>
        <sz val="11"/>
        <color theme="1"/>
        <rFont val="Calibri"/>
        <family val="2"/>
        <scheme val="minor"/>
      </rPr>
      <t>Your boss asked you to get Seattle 911 call records with the classification type “Medic Response” OR “Aid Response” for the street “904 7th Av”.</t>
    </r>
  </si>
  <si>
    <t>PQ</t>
  </si>
  <si>
    <t>Power Query or &amp; and Logical Tests</t>
  </si>
  <si>
    <t>Homework, Practice Problems on Following Worksheets ==&gt;&gt;</t>
  </si>
  <si>
    <t>Sum of Sales</t>
  </si>
  <si>
    <t>Sales Hurdle</t>
  </si>
  <si>
    <t>* When OR Logical Test is working on 1 column, only possible answers are 0 or 1.</t>
  </si>
  <si>
    <t>* When OR Logical Test is working one 2 columns, only possible answers are 0, 1 or 2.</t>
  </si>
  <si>
    <t>Complex Logical Test</t>
  </si>
  <si>
    <t>When you mix two or more types of logical tests, you are creating a complex logical test.</t>
  </si>
  <si>
    <t xml:space="preserve">Product="Bananas" AND Customer="Safeway" OR Product="Bananas" AND Customer="Thriftway" </t>
  </si>
  <si>
    <t>Example in English: "Add sales for the product "Bananas" from customers "Safeway" OR "Thriftway".</t>
  </si>
  <si>
    <t>The structure of this logical test is:</t>
  </si>
  <si>
    <t>When you need an array of answers for a contains logical test, like in FILTER function, use: ISNUMBER(SEARCH).</t>
  </si>
  <si>
    <t>When you use functions like SUMIFS &amp; COUNTIFS for a contains logical test, you can use wild cards.</t>
  </si>
  <si>
    <t>Example: =COUNTIFS(C4:C7,"*"&amp;I10&amp;"*") to count items that contains the item in cell I10.</t>
  </si>
  <si>
    <t>"*" represents zero or more characters. "?" represents a single character.</t>
  </si>
  <si>
    <t>Majors?</t>
  </si>
  <si>
    <t>Credits?</t>
  </si>
  <si>
    <t>8LT</t>
  </si>
  <si>
    <t>Examples of 8 Most Common Logical Test</t>
  </si>
  <si>
    <t>Lower
Limit</t>
  </si>
  <si>
    <t>Plus 0</t>
  </si>
  <si>
    <t>Jan</t>
  </si>
  <si>
    <t>Feb</t>
  </si>
  <si>
    <t>Mar</t>
  </si>
  <si>
    <t>Apr</t>
  </si>
  <si>
    <t>Add Sales ($)</t>
  </si>
  <si>
    <r>
      <rPr>
        <b/>
        <sz val="11"/>
        <color theme="1"/>
        <rFont val="Calibri"/>
        <family val="2"/>
        <scheme val="minor"/>
      </rPr>
      <t>Goal 2:</t>
    </r>
    <r>
      <rPr>
        <sz val="11"/>
        <color theme="1"/>
        <rFont val="Calibri"/>
        <family val="2"/>
        <scheme val="minor"/>
      </rPr>
      <t xml:space="preserve"> Count sales between an upper and lower limit with worksheet formulas and a PivotTable.</t>
    </r>
  </si>
  <si>
    <t>Count Sales</t>
  </si>
  <si>
    <t>When the data has decimals, the grouping feature does not include the upper limit in count.</t>
  </si>
  <si>
    <t>In PivotTable Grouping feature:</t>
  </si>
  <si>
    <t>1) Single Condition Logical Test:</t>
  </si>
  <si>
    <t>2) Contains Logical Test:</t>
  </si>
  <si>
    <t>3) NOT Logical Test:</t>
  </si>
  <si>
    <t>4) AND Logical Test</t>
  </si>
  <si>
    <t>5) BETWEEN Logical Test</t>
  </si>
  <si>
    <t>6) OR Logical Test</t>
  </si>
  <si>
    <t>7) Is Item In List? Logical Test</t>
  </si>
  <si>
    <t>8) Complex Logical Test</t>
  </si>
  <si>
    <t>*San Pablo*</t>
  </si>
  <si>
    <t>4) AND Logical Test in COUNTIFS</t>
  </si>
  <si>
    <t>&gt;=3.4</t>
  </si>
  <si>
    <t>(All)</t>
  </si>
  <si>
    <r>
      <t>Complex Logical Test</t>
    </r>
    <r>
      <rPr>
        <b/>
        <u/>
        <sz val="11"/>
        <color theme="1"/>
        <rFont val="Calibri"/>
        <family val="2"/>
        <scheme val="minor"/>
      </rPr>
      <t xml:space="preserve"> (use more than one type of logical test together in a logical test):</t>
    </r>
  </si>
  <si>
    <t>COUNT majors that are Physics OR history = TRUE, TRUE, FALSE, TRUE = 3.</t>
  </si>
  <si>
    <t>Who has Credits &gt;=50 for Majors Physics OR History = FALSE, TRUE, FALSE, TRUE = Robinson, Chantel. Simone, Alanna.</t>
  </si>
  <si>
    <t>Conditional Formatting Logical Formula:</t>
  </si>
  <si>
    <t>Formula in Conditional Formatting dialog box</t>
  </si>
  <si>
    <t>with Active Cell = B7:</t>
  </si>
  <si>
    <t>Sunset</t>
  </si>
  <si>
    <t>Aspen</t>
  </si>
  <si>
    <r>
      <rPr>
        <b/>
        <sz val="11"/>
        <color theme="1"/>
        <rFont val="Calibri"/>
        <family val="2"/>
        <scheme val="minor"/>
      </rPr>
      <t>Goal 1:</t>
    </r>
    <r>
      <rPr>
        <sz val="11"/>
        <color theme="1"/>
        <rFont val="Calibri"/>
        <family val="2"/>
        <scheme val="minor"/>
      </rPr>
      <t xml:space="preserve"> Calculate average Sales by Product with a PivotTable, Worksheet Formulas and Power Query.</t>
    </r>
  </si>
  <si>
    <t>Average of Sales ($)</t>
  </si>
  <si>
    <t>Average Sales ($)</t>
  </si>
  <si>
    <t>Timmy</t>
  </si>
  <si>
    <r>
      <rPr>
        <b/>
        <sz val="11"/>
        <color theme="1"/>
        <rFont val="Calibri"/>
        <family val="2"/>
        <scheme val="minor"/>
      </rPr>
      <t xml:space="preserve">Goal: </t>
    </r>
    <r>
      <rPr>
        <sz val="11"/>
        <color theme="1"/>
        <rFont val="Calibri"/>
        <family val="2"/>
        <scheme val="minor"/>
      </rPr>
      <t>Your boss asked you to get records from the below table for the SalesReps “Timmy” OR “Sioux” for the country “USA North”. But she asked you to do it with Power Query. Load the query result to this worksheet.</t>
    </r>
  </si>
  <si>
    <t>9 Amazing Homework Problems ==&gt;&gt;</t>
  </si>
  <si>
    <t>Average of GPA</t>
  </si>
  <si>
    <t>Does first record match?</t>
  </si>
  <si>
    <t>Comparative Operators in the logical functions (like AND, OR, IF, FILTER) and in direct calculations (like: =AND(G27=B27,H27&gt;=C27)) is not text, as shown here:</t>
  </si>
  <si>
    <t>Hemp, Gigi</t>
  </si>
  <si>
    <t>Sharysse</t>
  </si>
  <si>
    <t>New Records:</t>
  </si>
  <si>
    <t>Average GPA</t>
  </si>
  <si>
    <t>Average</t>
  </si>
  <si>
    <r>
      <rPr>
        <b/>
        <sz val="11"/>
        <color theme="1"/>
        <rFont val="Calibri"/>
        <family val="2"/>
        <scheme val="minor"/>
      </rPr>
      <t>Goal 1:</t>
    </r>
    <r>
      <rPr>
        <sz val="11"/>
        <color theme="1"/>
        <rFont val="Calibri"/>
        <family val="2"/>
        <scheme val="minor"/>
      </rPr>
      <t xml:space="preserve"> </t>
    </r>
  </si>
  <si>
    <r>
      <rPr>
        <b/>
        <sz val="11"/>
        <color theme="1"/>
        <rFont val="Calibri"/>
        <family val="2"/>
        <scheme val="minor"/>
      </rPr>
      <t>Goal 2:</t>
    </r>
    <r>
      <rPr>
        <sz val="11"/>
        <color theme="1"/>
        <rFont val="Calibri"/>
        <family val="2"/>
        <scheme val="minor"/>
      </rPr>
      <t xml:space="preserve"> Use Conditional Formatting to highlight rows with criteria.</t>
    </r>
  </si>
  <si>
    <t>AND Logical Tests in the functions: COUNTIFS, SUMIFS, AVERAGEIFS, MINIFS, MAXIFS.
Mixed Cell Reference For Conditionally Formatting a Row.</t>
  </si>
  <si>
    <t>&gt;=10</t>
  </si>
  <si>
    <r>
      <rPr>
        <b/>
        <sz val="11"/>
        <color theme="1"/>
        <rFont val="Calibri"/>
        <family val="2"/>
        <scheme val="minor"/>
      </rPr>
      <t>Goal 1:</t>
    </r>
    <r>
      <rPr>
        <sz val="11"/>
        <color theme="1"/>
        <rFont val="Calibri"/>
        <family val="2"/>
        <scheme val="minor"/>
      </rPr>
      <t xml:space="preserve"> Use SUMIFS function to create a monthly sales report. Also create this report with a PivotTable.</t>
    </r>
  </si>
  <si>
    <t>Lower Limit (Not Included)</t>
  </si>
  <si>
    <t>Months (Date)</t>
  </si>
  <si>
    <t xml:space="preserve">Sales ($) </t>
  </si>
  <si>
    <t>Sales ($) - Upper Not Included</t>
  </si>
  <si>
    <t>* SUMIFS, COUNTIFS, MAXIFS, MINIFS can use this trick, AVERAGEIFS can NOT do this trick because you can't take an average of averages.</t>
  </si>
  <si>
    <r>
      <rPr>
        <b/>
        <sz val="11"/>
        <color theme="1"/>
        <rFont val="Calibri"/>
        <family val="2"/>
        <scheme val="minor"/>
      </rPr>
      <t>Goal 3:</t>
    </r>
    <r>
      <rPr>
        <sz val="11"/>
        <color theme="1"/>
        <rFont val="Calibri"/>
        <family val="2"/>
        <scheme val="minor"/>
      </rPr>
      <t xml:space="preserve"> Create Conditional Formatting to highlight row with teammate name.</t>
    </r>
  </si>
  <si>
    <r>
      <rPr>
        <b/>
        <sz val="11"/>
        <color theme="1"/>
        <rFont val="Calibri"/>
        <family val="2"/>
        <scheme val="minor"/>
      </rPr>
      <t>Goal 2:</t>
    </r>
    <r>
      <rPr>
        <sz val="11"/>
        <color theme="1"/>
        <rFont val="Calibri"/>
        <family val="2"/>
        <scheme val="minor"/>
      </rPr>
      <t xml:space="preserve"> Add sales for Sales Team 1.</t>
    </r>
  </si>
  <si>
    <t>Team 1?</t>
  </si>
  <si>
    <r>
      <rPr>
        <b/>
        <sz val="11"/>
        <color theme="1"/>
        <rFont val="Calibri"/>
        <family val="2"/>
        <scheme val="minor"/>
      </rPr>
      <t xml:space="preserve">Goal 1: </t>
    </r>
    <r>
      <rPr>
        <sz val="11"/>
        <color theme="1"/>
        <rFont val="Calibri"/>
        <family val="2"/>
        <scheme val="minor"/>
      </rPr>
      <t>OR function with 4 tests? Or ISNUMBER and XMATCH?</t>
    </r>
  </si>
  <si>
    <t>Max</t>
  </si>
  <si>
    <t>Can NOT use AVERAGEIFS for an OR Logical Test</t>
  </si>
  <si>
    <r>
      <rPr>
        <b/>
        <sz val="11"/>
        <color theme="1"/>
        <rFont val="Calibri"/>
        <family val="2"/>
        <scheme val="minor"/>
      </rPr>
      <t>NOT function:</t>
    </r>
    <r>
      <rPr>
        <sz val="11"/>
        <color theme="1"/>
        <rFont val="Calibri"/>
        <family val="2"/>
        <scheme val="minor"/>
      </rPr>
      <t xml:space="preserve"> Converts TRUE to FALSE or FALSE to TRUE.</t>
    </r>
  </si>
  <si>
    <r>
      <rPr>
        <b/>
        <sz val="11"/>
        <color theme="1"/>
        <rFont val="Calibri"/>
        <family val="2"/>
        <scheme val="minor"/>
      </rPr>
      <t>Goal 2:</t>
    </r>
    <r>
      <rPr>
        <sz val="11"/>
        <color theme="1"/>
        <rFont val="Calibri"/>
        <family val="2"/>
        <scheme val="minor"/>
      </rPr>
      <t xml:space="preserve"> Count and then extract records where </t>
    </r>
    <r>
      <rPr>
        <b/>
        <sz val="11"/>
        <color theme="1"/>
        <rFont val="Calibri"/>
        <family val="2"/>
        <scheme val="minor"/>
      </rPr>
      <t>Customer</t>
    </r>
    <r>
      <rPr>
        <sz val="11"/>
        <color theme="1"/>
        <rFont val="Calibri"/>
        <family val="2"/>
        <scheme val="minor"/>
      </rPr>
      <t xml:space="preserve"> contains "way".</t>
    </r>
  </si>
  <si>
    <t>Spill Formula:</t>
  </si>
  <si>
    <t>Ch101</t>
  </si>
  <si>
    <t>Sioux R</t>
  </si>
  <si>
    <t>Gigi D</t>
  </si>
  <si>
    <t>Rule:</t>
  </si>
  <si>
    <t>AND &amp; OR</t>
  </si>
  <si>
    <t>Spill</t>
  </si>
  <si>
    <t>Extend Credit:</t>
  </si>
  <si>
    <t>Complex</t>
  </si>
  <si>
    <t>NOTContains</t>
  </si>
  <si>
    <t>Latitude</t>
  </si>
  <si>
    <t>Longitude</t>
  </si>
  <si>
    <t>IF For Rule</t>
  </si>
  <si>
    <t>IF functions is a logical function, but rather than delivering TRUE or FALSE, it can deliver 1 of 2 things, like numbers, text, formulas, ranges and more.</t>
  </si>
  <si>
    <t>In 2024, Microsoft added the functions GROUPBY and PIVOTBY:</t>
  </si>
  <si>
    <t>Ave, GPA by Major:</t>
  </si>
  <si>
    <t>In 2024, Microsoft added the function PIVOTBY:</t>
  </si>
  <si>
    <t>Total Sales by Customer and Product</t>
  </si>
  <si>
    <t>0 up to 500</t>
  </si>
  <si>
    <t>500 up to 1000</t>
  </si>
  <si>
    <t>1000 up to 1500</t>
  </si>
  <si>
    <t>1500 up to 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</si>
</sst>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F400]h:mm:ss\ AM/PM"/>
    <numFmt numFmtId="165" formatCode="m/d/yyyy;@"/>
    <numFmt numFmtId="166" formatCode="&quot;$&quot;#,##0.00"/>
    <numFmt numFmtId="167" formatCode="&quot;$&quot;#,##0"/>
    <numFmt numFmtId="168" formatCode="0.0%"/>
    <numFmt numFmtId="169" formatCode="mmm\,\ d\,\ yyyy"/>
  </numFmts>
  <fonts count="31"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43"/>
      <color theme="0"/>
      <name val="Aldhabi"/>
      <charset val="178"/>
    </font>
    <font>
      <b/>
      <sz val="43"/>
      <color theme="1"/>
      <name val="Calibri"/>
      <family val="2"/>
      <scheme val="minor"/>
    </font>
    <font>
      <b/>
      <sz val="36"/>
      <color theme="0"/>
      <name val="Aldhabi"/>
      <charset val="178"/>
    </font>
    <font>
      <i/>
      <sz val="11"/>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b/>
      <sz val="11"/>
      <color theme="1"/>
      <name val="Calibri"/>
      <family val="2"/>
      <scheme val="minor"/>
    </font>
    <font>
      <sz val="8"/>
      <name val="Calibri"/>
      <family val="2"/>
      <scheme val="minor"/>
    </font>
    <font>
      <b/>
      <sz val="30"/>
      <color theme="1"/>
      <name val="Calibri"/>
      <family val="2"/>
      <scheme val="minor"/>
    </font>
    <font>
      <b/>
      <sz val="30"/>
      <color rgb="FFFF0000"/>
      <name val="Calibri"/>
      <family val="2"/>
      <scheme val="minor"/>
    </font>
    <font>
      <b/>
      <sz val="30"/>
      <color rgb="FF0000FF"/>
      <name val="Calibri"/>
      <family val="2"/>
      <scheme val="minor"/>
    </font>
    <font>
      <b/>
      <sz val="30"/>
      <name val="Calibri"/>
      <family val="2"/>
      <scheme val="minor"/>
    </font>
    <font>
      <b/>
      <sz val="11"/>
      <color rgb="FFFF0000"/>
      <name val="Calibri"/>
      <family val="2"/>
      <scheme val="minor"/>
    </font>
    <font>
      <b/>
      <u/>
      <sz val="11"/>
      <color rgb="FFFF0000"/>
      <name val="Calibri"/>
      <family val="2"/>
      <scheme val="minor"/>
    </font>
    <font>
      <b/>
      <sz val="14"/>
      <color theme="0"/>
      <name val="Calibri"/>
      <family val="2"/>
      <scheme val="minor"/>
    </font>
    <font>
      <b/>
      <sz val="26"/>
      <name val="Calibri"/>
      <family val="2"/>
      <scheme val="minor"/>
    </font>
    <font>
      <sz val="12"/>
      <color theme="1"/>
      <name val="Calibri"/>
      <family val="2"/>
      <scheme val="minor"/>
    </font>
    <font>
      <sz val="12"/>
      <color theme="0"/>
      <name val="Calibri"/>
      <family val="2"/>
      <scheme val="minor"/>
    </font>
    <font>
      <b/>
      <u/>
      <sz val="11"/>
      <color theme="1"/>
      <name val="Calibri"/>
      <family val="2"/>
      <scheme val="minor"/>
    </font>
    <font>
      <sz val="11"/>
      <color theme="1"/>
      <name val="Wingdings"/>
      <charset val="2"/>
    </font>
    <font>
      <b/>
      <sz val="11"/>
      <color rgb="FF0000FF"/>
      <name val="Calibri"/>
      <family val="2"/>
      <scheme val="minor"/>
    </font>
    <font>
      <b/>
      <sz val="11"/>
      <color rgb="FF00B050"/>
      <name val="Calibri"/>
      <family val="2"/>
      <scheme val="minor"/>
    </font>
    <font>
      <u/>
      <sz val="11"/>
      <color theme="1"/>
      <name val="Calibri"/>
      <family val="2"/>
      <scheme val="minor"/>
    </font>
    <font>
      <sz val="13"/>
      <color theme="1"/>
      <name val="Calibri"/>
      <family val="2"/>
      <scheme val="minor"/>
    </font>
    <font>
      <u/>
      <sz val="11"/>
      <color theme="10"/>
      <name val="Calibri"/>
      <family val="2"/>
      <scheme val="minor"/>
    </font>
    <font>
      <sz val="11"/>
      <color rgb="FF000000"/>
      <name val="Calibri"/>
      <family val="2"/>
      <scheme val="minor"/>
    </font>
  </fonts>
  <fills count="18">
    <fill>
      <patternFill patternType="none"/>
    </fill>
    <fill>
      <patternFill patternType="gray125"/>
    </fill>
    <fill>
      <patternFill patternType="solid">
        <fgColor rgb="FF002060"/>
        <bgColor indexed="64"/>
      </patternFill>
    </fill>
    <fill>
      <patternFill patternType="solid">
        <fgColor rgb="FF00B050"/>
        <bgColor indexed="64"/>
      </patternFill>
    </fill>
    <fill>
      <patternFill patternType="solid">
        <fgColor rgb="FF0000FF"/>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000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CC"/>
        <bgColor indexed="64"/>
      </patternFill>
    </fill>
    <fill>
      <patternFill patternType="solid">
        <fgColor rgb="FF0066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rgb="FF002060"/>
        <bgColor theme="4" tint="0.79998168889431442"/>
      </patternFill>
    </fill>
  </fills>
  <borders count="61">
    <border>
      <left/>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indexed="64"/>
      </left>
      <right style="thin">
        <color indexed="64"/>
      </right>
      <top style="thin">
        <color indexed="64"/>
      </top>
      <bottom style="thin">
        <color indexed="64"/>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style="thick">
        <color theme="9" tint="-0.24994659260841701"/>
      </left>
      <right/>
      <top/>
      <bottom/>
      <diagonal/>
    </border>
    <border>
      <left/>
      <right style="thick">
        <color theme="9" tint="-0.2499465926084170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double">
        <color indexed="64"/>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double">
        <color indexed="64"/>
      </bottom>
      <diagonal/>
    </border>
    <border>
      <left style="thin">
        <color indexed="64"/>
      </left>
      <right/>
      <top style="thin">
        <color rgb="FF000000"/>
      </top>
      <bottom/>
      <diagonal/>
    </border>
    <border>
      <left style="thin">
        <color indexed="64"/>
      </left>
      <right/>
      <top style="thin">
        <color indexed="64"/>
      </top>
      <bottom style="thin">
        <color rgb="FF000000"/>
      </bottom>
      <diagonal/>
    </border>
  </borders>
  <cellStyleXfs count="6">
    <xf numFmtId="0" fontId="0" fillId="0" borderId="0"/>
    <xf numFmtId="164" fontId="1" fillId="0" borderId="0"/>
    <xf numFmtId="44" fontId="1" fillId="0" borderId="0" applyFont="0" applyFill="0" applyBorder="0" applyAlignment="0" applyProtection="0"/>
    <xf numFmtId="9" fontId="1" fillId="0" borderId="0" applyFont="0" applyFill="0" applyBorder="0" applyAlignment="0" applyProtection="0"/>
    <xf numFmtId="0" fontId="3" fillId="2" borderId="20">
      <alignment wrapText="1"/>
    </xf>
    <xf numFmtId="0" fontId="29" fillId="0" borderId="0" applyNumberFormat="0" applyFill="0" applyBorder="0" applyAlignment="0" applyProtection="0"/>
  </cellStyleXfs>
  <cellXfs count="234">
    <xf numFmtId="0" fontId="0" fillId="0" borderId="0" xfId="0"/>
    <xf numFmtId="0" fontId="3" fillId="2" borderId="0" xfId="0" applyFont="1" applyFill="1"/>
    <xf numFmtId="0" fontId="2" fillId="2" borderId="0" xfId="0" applyFont="1"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7" fillId="0" borderId="0" xfId="0" applyFont="1"/>
    <xf numFmtId="0" fontId="8" fillId="0" borderId="0" xfId="0" applyFont="1"/>
    <xf numFmtId="0" fontId="0" fillId="0" borderId="20" xfId="0" applyBorder="1"/>
    <xf numFmtId="0" fontId="10" fillId="5" borderId="21" xfId="0" applyFont="1" applyFill="1" applyBorder="1" applyAlignment="1">
      <alignment horizontal="center"/>
    </xf>
    <xf numFmtId="0" fontId="5" fillId="0" borderId="8" xfId="0" applyFont="1" applyBorder="1" applyAlignment="1">
      <alignment vertical="top" wrapText="1"/>
    </xf>
    <xf numFmtId="0" fontId="5" fillId="0" borderId="10" xfId="0" applyFont="1" applyBorder="1" applyAlignment="1">
      <alignment vertical="top" wrapText="1"/>
    </xf>
    <xf numFmtId="0" fontId="5" fillId="0" borderId="13" xfId="0" applyFont="1" applyBorder="1" applyAlignment="1">
      <alignment vertical="top" wrapText="1"/>
    </xf>
    <xf numFmtId="0" fontId="11" fillId="0" borderId="0" xfId="0" applyFont="1"/>
    <xf numFmtId="0" fontId="2" fillId="2" borderId="20" xfId="0" applyFont="1" applyFill="1" applyBorder="1"/>
    <xf numFmtId="0" fontId="0" fillId="6" borderId="20" xfId="0" applyFill="1" applyBorder="1"/>
    <xf numFmtId="0" fontId="3" fillId="2" borderId="20" xfId="0" applyFont="1" applyFill="1" applyBorder="1"/>
    <xf numFmtId="0" fontId="2" fillId="2" borderId="20" xfId="0" applyFont="1" applyFill="1" applyBorder="1" applyAlignment="1">
      <alignment wrapText="1"/>
    </xf>
    <xf numFmtId="1" fontId="0" fillId="0" borderId="20" xfId="0" applyNumberFormat="1" applyBorder="1"/>
    <xf numFmtId="0" fontId="0" fillId="0" borderId="33" xfId="0" applyBorder="1"/>
    <xf numFmtId="0" fontId="0" fillId="0" borderId="34" xfId="0" applyBorder="1"/>
    <xf numFmtId="0" fontId="0" fillId="0" borderId="36" xfId="0" applyBorder="1"/>
    <xf numFmtId="0" fontId="0" fillId="0" borderId="37" xfId="0" applyBorder="1"/>
    <xf numFmtId="0" fontId="0" fillId="0" borderId="39" xfId="0" applyBorder="1"/>
    <xf numFmtId="0" fontId="0" fillId="0" borderId="40" xfId="0" applyBorder="1"/>
    <xf numFmtId="0" fontId="18" fillId="0" borderId="32" xfId="0" applyFont="1" applyBorder="1"/>
    <xf numFmtId="0" fontId="20" fillId="0" borderId="20" xfId="0" applyFont="1" applyBorder="1" applyAlignment="1">
      <alignment horizontal="center"/>
    </xf>
    <xf numFmtId="0" fontId="0" fillId="10" borderId="0" xfId="0" applyFill="1"/>
    <xf numFmtId="0" fontId="22" fillId="7" borderId="20" xfId="0" applyFont="1" applyFill="1" applyBorder="1"/>
    <xf numFmtId="0" fontId="21" fillId="0" borderId="20" xfId="0" applyFont="1" applyBorder="1"/>
    <xf numFmtId="0" fontId="3" fillId="4" borderId="20" xfId="0" applyFont="1" applyFill="1" applyBorder="1" applyAlignment="1">
      <alignment wrapText="1"/>
    </xf>
    <xf numFmtId="0" fontId="3" fillId="2" borderId="20" xfId="0" applyFont="1" applyFill="1" applyBorder="1" applyAlignment="1">
      <alignment wrapText="1"/>
    </xf>
    <xf numFmtId="0" fontId="0" fillId="11" borderId="20" xfId="0" applyFill="1" applyBorder="1"/>
    <xf numFmtId="0" fontId="0" fillId="0" borderId="20" xfId="0" applyBorder="1" applyAlignment="1">
      <alignment vertical="center"/>
    </xf>
    <xf numFmtId="0" fontId="0" fillId="0" borderId="20" xfId="0" applyBorder="1" applyAlignment="1">
      <alignment vertical="center" wrapText="1"/>
    </xf>
    <xf numFmtId="0" fontId="0" fillId="0" borderId="35" xfId="0" applyBorder="1" applyAlignment="1">
      <alignment horizontal="left" indent="1"/>
    </xf>
    <xf numFmtId="0" fontId="0" fillId="0" borderId="38" xfId="0" applyBorder="1" applyAlignment="1">
      <alignment horizontal="left" indent="1"/>
    </xf>
    <xf numFmtId="0" fontId="21" fillId="0" borderId="20" xfId="0" applyFont="1" applyBorder="1" applyAlignment="1">
      <alignment vertical="center" wrapText="1"/>
    </xf>
    <xf numFmtId="0" fontId="19" fillId="9" borderId="20" xfId="0" applyFont="1" applyFill="1" applyBorder="1" applyAlignment="1">
      <alignment horizontal="left" vertical="center"/>
    </xf>
    <xf numFmtId="0" fontId="11" fillId="0" borderId="1" xfId="0" quotePrefix="1" applyFont="1" applyBorder="1" applyAlignment="1">
      <alignment horizontal="center"/>
    </xf>
    <xf numFmtId="0" fontId="11" fillId="6" borderId="20" xfId="0" applyFont="1" applyFill="1" applyBorder="1"/>
    <xf numFmtId="0" fontId="11" fillId="0" borderId="44" xfId="0" quotePrefix="1" applyFont="1" applyBorder="1" applyAlignment="1">
      <alignment horizontal="center"/>
    </xf>
    <xf numFmtId="0" fontId="11" fillId="0" borderId="24" xfId="0" applyFont="1" applyBorder="1"/>
    <xf numFmtId="0" fontId="0" fillId="0" borderId="25" xfId="0" applyBorder="1"/>
    <xf numFmtId="0" fontId="0" fillId="0" borderId="26" xfId="0" applyBorder="1"/>
    <xf numFmtId="0" fontId="0" fillId="0" borderId="27" xfId="0" applyBorder="1"/>
    <xf numFmtId="0" fontId="0" fillId="0" borderId="28" xfId="0" applyBorder="1"/>
    <xf numFmtId="0" fontId="11" fillId="0" borderId="27" xfId="0" applyFont="1" applyBorder="1"/>
    <xf numFmtId="0" fontId="0" fillId="0" borderId="27" xfId="0" applyBorder="1" applyAlignment="1">
      <alignment horizontal="left" indent="2"/>
    </xf>
    <xf numFmtId="0" fontId="0" fillId="0" borderId="29" xfId="0" applyBorder="1" applyAlignment="1">
      <alignment horizontal="left" indent="2"/>
    </xf>
    <xf numFmtId="0" fontId="0" fillId="0" borderId="30" xfId="0" applyBorder="1"/>
    <xf numFmtId="0" fontId="0" fillId="0" borderId="31" xfId="0" applyBorder="1"/>
    <xf numFmtId="0" fontId="0" fillId="0" borderId="24" xfId="0" applyBorder="1"/>
    <xf numFmtId="0" fontId="11" fillId="0" borderId="25" xfId="0" applyFont="1" applyBorder="1"/>
    <xf numFmtId="0" fontId="17" fillId="0" borderId="0" xfId="0" applyFont="1"/>
    <xf numFmtId="0" fontId="0" fillId="0" borderId="0" xfId="0" applyAlignment="1">
      <alignment horizontal="left" indent="2"/>
    </xf>
    <xf numFmtId="0" fontId="0" fillId="0" borderId="29" xfId="0" applyBorder="1"/>
    <xf numFmtId="0" fontId="0" fillId="0" borderId="0" xfId="0" applyAlignment="1">
      <alignment horizontal="left" indent="1"/>
    </xf>
    <xf numFmtId="0" fontId="0" fillId="0" borderId="27" xfId="0" applyBorder="1" applyAlignment="1">
      <alignment horizontal="left" indent="4"/>
    </xf>
    <xf numFmtId="0" fontId="3" fillId="2" borderId="43" xfId="0" applyFont="1" applyFill="1" applyBorder="1" applyAlignment="1">
      <alignment wrapText="1"/>
    </xf>
    <xf numFmtId="0" fontId="0" fillId="0" borderId="43" xfId="0" applyBorder="1"/>
    <xf numFmtId="14" fontId="0" fillId="0" borderId="20" xfId="0" applyNumberFormat="1" applyBorder="1"/>
    <xf numFmtId="0" fontId="11" fillId="12" borderId="45" xfId="0" applyFont="1" applyFill="1" applyBorder="1"/>
    <xf numFmtId="0" fontId="0" fillId="12" borderId="4" xfId="0" applyFill="1" applyBorder="1"/>
    <xf numFmtId="0" fontId="0" fillId="12" borderId="5" xfId="0" applyFill="1" applyBorder="1"/>
    <xf numFmtId="0" fontId="3" fillId="7" borderId="45" xfId="0" applyFont="1" applyFill="1" applyBorder="1"/>
    <xf numFmtId="0" fontId="0" fillId="0" borderId="0" xfId="0" pivotButton="1"/>
    <xf numFmtId="0" fontId="11" fillId="0" borderId="20" xfId="0" applyFont="1" applyBorder="1"/>
    <xf numFmtId="0" fontId="0" fillId="5" borderId="20" xfId="0" applyFill="1" applyBorder="1"/>
    <xf numFmtId="0" fontId="11" fillId="12" borderId="4" xfId="0" applyFont="1" applyFill="1" applyBorder="1"/>
    <xf numFmtId="0" fontId="3" fillId="7" borderId="20" xfId="0" applyFont="1" applyFill="1" applyBorder="1"/>
    <xf numFmtId="165" fontId="0" fillId="0" borderId="20" xfId="0" applyNumberFormat="1" applyBorder="1"/>
    <xf numFmtId="0" fontId="2" fillId="2" borderId="31" xfId="0" applyFont="1" applyFill="1" applyBorder="1"/>
    <xf numFmtId="0" fontId="2" fillId="2" borderId="43" xfId="0" applyFont="1" applyFill="1" applyBorder="1"/>
    <xf numFmtId="0" fontId="2" fillId="2" borderId="29" xfId="0" applyFont="1" applyFill="1" applyBorder="1"/>
    <xf numFmtId="14" fontId="0" fillId="0" borderId="5" xfId="0" applyNumberFormat="1" applyBorder="1"/>
    <xf numFmtId="166" fontId="0" fillId="0" borderId="45" xfId="0" applyNumberFormat="1" applyBorder="1"/>
    <xf numFmtId="14" fontId="0" fillId="0" borderId="26" xfId="0" applyNumberFormat="1" applyBorder="1"/>
    <xf numFmtId="0" fontId="0" fillId="0" borderId="41" xfId="0" applyBorder="1"/>
    <xf numFmtId="166" fontId="0" fillId="0" borderId="24" xfId="0" applyNumberFormat="1" applyBorder="1"/>
    <xf numFmtId="4" fontId="0" fillId="0" borderId="0" xfId="0" applyNumberFormat="1"/>
    <xf numFmtId="0" fontId="11" fillId="13" borderId="0" xfId="0" applyFont="1" applyFill="1"/>
    <xf numFmtId="0" fontId="0" fillId="13" borderId="0" xfId="0" applyFill="1"/>
    <xf numFmtId="0" fontId="0" fillId="13" borderId="4" xfId="0" applyFill="1" applyBorder="1"/>
    <xf numFmtId="0" fontId="0" fillId="13" borderId="5" xfId="0" applyFill="1" applyBorder="1"/>
    <xf numFmtId="0" fontId="0" fillId="0" borderId="0" xfId="0" applyAlignment="1">
      <alignment horizontal="left" indent="3"/>
    </xf>
    <xf numFmtId="0" fontId="0" fillId="0" borderId="45" xfId="0" applyBorder="1"/>
    <xf numFmtId="0" fontId="3" fillId="2" borderId="41" xfId="0" applyFont="1" applyFill="1" applyBorder="1"/>
    <xf numFmtId="0" fontId="2" fillId="2" borderId="43" xfId="0" applyFont="1" applyFill="1" applyBorder="1" applyAlignment="1">
      <alignment wrapText="1"/>
    </xf>
    <xf numFmtId="14" fontId="0" fillId="0" borderId="41" xfId="0" applyNumberFormat="1" applyBorder="1"/>
    <xf numFmtId="1" fontId="0" fillId="0" borderId="41" xfId="0" applyNumberFormat="1" applyBorder="1"/>
    <xf numFmtId="0" fontId="0" fillId="12" borderId="0" xfId="0" applyFill="1"/>
    <xf numFmtId="0" fontId="2" fillId="2" borderId="46" xfId="0" applyFont="1" applyFill="1" applyBorder="1"/>
    <xf numFmtId="0" fontId="2" fillId="2" borderId="48" xfId="0" applyFont="1" applyFill="1" applyBorder="1"/>
    <xf numFmtId="0" fontId="2" fillId="7" borderId="20" xfId="0" applyFont="1" applyFill="1" applyBorder="1"/>
    <xf numFmtId="14" fontId="0" fillId="0" borderId="49" xfId="0" applyNumberFormat="1" applyBorder="1"/>
    <xf numFmtId="4" fontId="0" fillId="0" borderId="50" xfId="0" applyNumberFormat="1" applyBorder="1"/>
    <xf numFmtId="166" fontId="0" fillId="6" borderId="20" xfId="0" applyNumberFormat="1" applyFill="1" applyBorder="1"/>
    <xf numFmtId="0" fontId="0" fillId="0" borderId="0" xfId="0" applyAlignment="1">
      <alignment wrapText="1"/>
    </xf>
    <xf numFmtId="14" fontId="0" fillId="0" borderId="51" xfId="0" applyNumberFormat="1" applyBorder="1"/>
    <xf numFmtId="4" fontId="0" fillId="0" borderId="47" xfId="0" applyNumberFormat="1" applyBorder="1"/>
    <xf numFmtId="14" fontId="0" fillId="6" borderId="20" xfId="0" applyNumberFormat="1" applyFill="1" applyBorder="1"/>
    <xf numFmtId="0" fontId="0" fillId="12" borderId="20" xfId="0" applyFill="1" applyBorder="1"/>
    <xf numFmtId="0" fontId="2" fillId="7" borderId="41" xfId="0" applyFont="1" applyFill="1" applyBorder="1"/>
    <xf numFmtId="0" fontId="11" fillId="12" borderId="20" xfId="0" applyFont="1" applyFill="1" applyBorder="1"/>
    <xf numFmtId="0" fontId="2" fillId="14" borderId="20" xfId="0" applyFont="1" applyFill="1" applyBorder="1"/>
    <xf numFmtId="0" fontId="24" fillId="0" borderId="30" xfId="0" applyFont="1" applyBorder="1" applyAlignment="1">
      <alignment horizontal="center" vertical="center"/>
    </xf>
    <xf numFmtId="0" fontId="24" fillId="0" borderId="4" xfId="0" applyFont="1" applyBorder="1" applyAlignment="1">
      <alignment horizontal="center" vertical="center"/>
    </xf>
    <xf numFmtId="0" fontId="0" fillId="0" borderId="20" xfId="0" quotePrefix="1" applyBorder="1"/>
    <xf numFmtId="4" fontId="0" fillId="0" borderId="20" xfId="0" applyNumberFormat="1" applyBorder="1"/>
    <xf numFmtId="0" fontId="0" fillId="0" borderId="0" xfId="0" applyAlignment="1">
      <alignment horizontal="right"/>
    </xf>
    <xf numFmtId="4" fontId="0" fillId="6" borderId="20" xfId="0" applyNumberFormat="1" applyFill="1" applyBorder="1"/>
    <xf numFmtId="0" fontId="11" fillId="0" borderId="1" xfId="0" applyFont="1" applyBorder="1"/>
    <xf numFmtId="0" fontId="0" fillId="0" borderId="2" xfId="0" applyBorder="1" applyAlignment="1">
      <alignment horizontal="centerContinuous" wrapText="1"/>
    </xf>
    <xf numFmtId="0" fontId="0" fillId="0" borderId="3" xfId="0" applyBorder="1" applyAlignment="1">
      <alignment horizontal="centerContinuous" wrapText="1"/>
    </xf>
    <xf numFmtId="0" fontId="3" fillId="7" borderId="20" xfId="0" applyFont="1" applyFill="1" applyBorder="1" applyAlignment="1">
      <alignment wrapText="1"/>
    </xf>
    <xf numFmtId="6" fontId="0" fillId="0" borderId="20" xfId="0" applyNumberFormat="1" applyBorder="1"/>
    <xf numFmtId="0" fontId="3" fillId="2" borderId="20" xfId="4">
      <alignment wrapText="1"/>
    </xf>
    <xf numFmtId="0" fontId="3" fillId="2" borderId="45" xfId="0" applyFont="1" applyFill="1" applyBorder="1"/>
    <xf numFmtId="167" fontId="0" fillId="0" borderId="20" xfId="0" applyNumberFormat="1" applyBorder="1"/>
    <xf numFmtId="167" fontId="0" fillId="6" borderId="20" xfId="0" applyNumberFormat="1" applyFill="1" applyBorder="1"/>
    <xf numFmtId="0" fontId="0" fillId="0" borderId="20" xfId="0" applyBorder="1" applyAlignment="1">
      <alignment horizontal="left" indent="1"/>
    </xf>
    <xf numFmtId="3" fontId="0" fillId="0" borderId="20" xfId="0" applyNumberFormat="1" applyBorder="1"/>
    <xf numFmtId="0" fontId="0" fillId="0" borderId="41" xfId="0" applyBorder="1" applyAlignment="1">
      <alignment horizontal="left" indent="1"/>
    </xf>
    <xf numFmtId="3" fontId="0" fillId="0" borderId="41" xfId="0" applyNumberFormat="1" applyBorder="1"/>
    <xf numFmtId="0" fontId="0" fillId="0" borderId="52" xfId="0" applyBorder="1"/>
    <xf numFmtId="167" fontId="0" fillId="5" borderId="52" xfId="0" applyNumberFormat="1" applyFill="1" applyBorder="1"/>
    <xf numFmtId="0" fontId="0" fillId="6" borderId="53" xfId="0" applyFill="1" applyBorder="1"/>
    <xf numFmtId="167" fontId="0" fillId="5" borderId="53" xfId="0" applyNumberFormat="1" applyFill="1" applyBorder="1"/>
    <xf numFmtId="165" fontId="0" fillId="0" borderId="0" xfId="0" applyNumberFormat="1"/>
    <xf numFmtId="166" fontId="0" fillId="0" borderId="20" xfId="0" applyNumberFormat="1" applyBorder="1"/>
    <xf numFmtId="44" fontId="0" fillId="0" borderId="20" xfId="2" applyFont="1" applyBorder="1"/>
    <xf numFmtId="44" fontId="0" fillId="6" borderId="20" xfId="2" applyFont="1" applyFill="1" applyBorder="1"/>
    <xf numFmtId="0" fontId="0" fillId="0" borderId="20" xfId="2" applyNumberFormat="1" applyFont="1" applyBorder="1"/>
    <xf numFmtId="0" fontId="0" fillId="13" borderId="24" xfId="0" applyFill="1" applyBorder="1"/>
    <xf numFmtId="0" fontId="0" fillId="13" borderId="25" xfId="0" applyFill="1" applyBorder="1"/>
    <xf numFmtId="0" fontId="0" fillId="13" borderId="26" xfId="0" applyFill="1" applyBorder="1"/>
    <xf numFmtId="0" fontId="0" fillId="13" borderId="29" xfId="0" applyFill="1" applyBorder="1"/>
    <xf numFmtId="0" fontId="0" fillId="13" borderId="30" xfId="0" applyFill="1" applyBorder="1"/>
    <xf numFmtId="0" fontId="0" fillId="13" borderId="31" xfId="0" applyFill="1" applyBorder="1"/>
    <xf numFmtId="44" fontId="1" fillId="0" borderId="20" xfId="2" applyFont="1" applyBorder="1"/>
    <xf numFmtId="0" fontId="3" fillId="7" borderId="5" xfId="0" applyFont="1" applyFill="1" applyBorder="1"/>
    <xf numFmtId="0" fontId="21" fillId="0" borderId="0" xfId="0" applyFont="1"/>
    <xf numFmtId="10" fontId="0" fillId="0" borderId="0" xfId="0" applyNumberFormat="1"/>
    <xf numFmtId="10" fontId="0" fillId="0" borderId="20" xfId="0" applyNumberFormat="1" applyBorder="1"/>
    <xf numFmtId="0" fontId="0" fillId="12" borderId="20" xfId="0" applyFill="1" applyBorder="1" applyAlignment="1">
      <alignment wrapText="1"/>
    </xf>
    <xf numFmtId="0" fontId="2" fillId="2" borderId="20" xfId="0" applyFont="1" applyFill="1" applyBorder="1" applyAlignment="1">
      <alignment horizontal="left"/>
    </xf>
    <xf numFmtId="0" fontId="2" fillId="2" borderId="20" xfId="0" applyFont="1" applyFill="1" applyBorder="1" applyAlignment="1">
      <alignment horizontal="left" wrapText="1"/>
    </xf>
    <xf numFmtId="168" fontId="0" fillId="5" borderId="20" xfId="3" applyNumberFormat="1" applyFont="1" applyFill="1" applyBorder="1"/>
    <xf numFmtId="0" fontId="28" fillId="0" borderId="0" xfId="0" applyFont="1"/>
    <xf numFmtId="10" fontId="0" fillId="5" borderId="20" xfId="3" applyNumberFormat="1" applyFont="1" applyFill="1" applyBorder="1"/>
    <xf numFmtId="3" fontId="0" fillId="6" borderId="31" xfId="0" applyNumberFormat="1" applyFill="1" applyBorder="1"/>
    <xf numFmtId="3" fontId="0" fillId="6" borderId="5" xfId="0" applyNumberFormat="1" applyFill="1" applyBorder="1"/>
    <xf numFmtId="4" fontId="0" fillId="6" borderId="5" xfId="0" applyNumberFormat="1" applyFill="1" applyBorder="1"/>
    <xf numFmtId="0" fontId="2" fillId="16" borderId="54" xfId="0" applyFont="1" applyFill="1" applyBorder="1"/>
    <xf numFmtId="0" fontId="2" fillId="16" borderId="55" xfId="0" applyFont="1" applyFill="1" applyBorder="1"/>
    <xf numFmtId="0" fontId="0" fillId="15" borderId="54" xfId="0" applyFill="1" applyBorder="1"/>
    <xf numFmtId="0" fontId="0" fillId="15" borderId="55" xfId="0" applyFill="1" applyBorder="1"/>
    <xf numFmtId="0" fontId="0" fillId="0" borderId="54" xfId="0" applyBorder="1"/>
    <xf numFmtId="0" fontId="0" fillId="0" borderId="55" xfId="0" applyBorder="1"/>
    <xf numFmtId="0" fontId="0" fillId="0" borderId="56" xfId="0" applyBorder="1"/>
    <xf numFmtId="0" fontId="0" fillId="0" borderId="57" xfId="0" applyBorder="1"/>
    <xf numFmtId="0" fontId="2" fillId="2" borderId="41" xfId="0" applyFont="1" applyFill="1" applyBorder="1"/>
    <xf numFmtId="169" fontId="0" fillId="0" borderId="20" xfId="0" applyNumberFormat="1" applyBorder="1"/>
    <xf numFmtId="0" fontId="23" fillId="0" borderId="0" xfId="0" applyFont="1"/>
    <xf numFmtId="0" fontId="11" fillId="13" borderId="27" xfId="0" applyFont="1" applyFill="1" applyBorder="1"/>
    <xf numFmtId="0" fontId="0" fillId="13" borderId="28" xfId="0" applyFill="1" applyBorder="1"/>
    <xf numFmtId="0" fontId="0" fillId="13" borderId="27" xfId="0" applyFill="1" applyBorder="1"/>
    <xf numFmtId="0" fontId="0" fillId="0" borderId="0" xfId="0" applyAlignment="1">
      <alignment horizontal="centerContinuous" wrapText="1"/>
    </xf>
    <xf numFmtId="0" fontId="0" fillId="13" borderId="45" xfId="0" applyFill="1" applyBorder="1"/>
    <xf numFmtId="0" fontId="25" fillId="0" borderId="0" xfId="0" applyFont="1"/>
    <xf numFmtId="0" fontId="29" fillId="0" borderId="20" xfId="5" applyBorder="1"/>
    <xf numFmtId="14" fontId="0" fillId="0" borderId="0" xfId="0" applyNumberFormat="1"/>
    <xf numFmtId="0" fontId="0" fillId="0" borderId="0" xfId="0" applyAlignment="1">
      <alignment vertical="center"/>
    </xf>
    <xf numFmtId="0" fontId="11" fillId="0" borderId="32" xfId="0" applyFont="1" applyBorder="1"/>
    <xf numFmtId="0" fontId="0" fillId="0" borderId="38" xfId="0" applyBorder="1"/>
    <xf numFmtId="0" fontId="11" fillId="0" borderId="38" xfId="0" applyFont="1" applyBorder="1"/>
    <xf numFmtId="0" fontId="0" fillId="0" borderId="38" xfId="0" applyBorder="1" applyAlignment="1">
      <alignment horizontal="left" indent="2"/>
    </xf>
    <xf numFmtId="0" fontId="0" fillId="0" borderId="35" xfId="0" applyBorder="1" applyAlignment="1">
      <alignment horizontal="left" indent="2"/>
    </xf>
    <xf numFmtId="0" fontId="17" fillId="0" borderId="25" xfId="0" applyFont="1" applyBorder="1"/>
    <xf numFmtId="0" fontId="0" fillId="0" borderId="0" xfId="0" applyAlignment="1">
      <alignment horizontal="left" indent="4"/>
    </xf>
    <xf numFmtId="0" fontId="11" fillId="0" borderId="0" xfId="0" applyFont="1" applyAlignment="1">
      <alignment horizontal="left" indent="4"/>
    </xf>
    <xf numFmtId="0" fontId="30" fillId="0" borderId="0" xfId="0" applyFont="1" applyAlignment="1">
      <alignment horizontal="left" indent="2"/>
    </xf>
    <xf numFmtId="0" fontId="18" fillId="0" borderId="0" xfId="0" applyFont="1"/>
    <xf numFmtId="0" fontId="0" fillId="0" borderId="30" xfId="0" applyBorder="1" applyAlignment="1">
      <alignment horizontal="left" indent="4"/>
    </xf>
    <xf numFmtId="0" fontId="17" fillId="0" borderId="20" xfId="0" applyFont="1" applyBorder="1" applyAlignment="1">
      <alignment wrapText="1"/>
    </xf>
    <xf numFmtId="0" fontId="2" fillId="17" borderId="20" xfId="0" applyFont="1" applyFill="1" applyBorder="1"/>
    <xf numFmtId="0" fontId="11" fillId="0" borderId="58" xfId="0" applyFont="1" applyBorder="1"/>
    <xf numFmtId="4" fontId="11" fillId="5" borderId="58" xfId="0" applyNumberFormat="1" applyFont="1" applyFill="1" applyBorder="1"/>
    <xf numFmtId="1" fontId="0" fillId="0" borderId="0" xfId="0" applyNumberFormat="1"/>
    <xf numFmtId="0" fontId="2" fillId="2" borderId="48" xfId="0" applyFont="1" applyFill="1" applyBorder="1" applyAlignment="1">
      <alignment wrapText="1"/>
    </xf>
    <xf numFmtId="0" fontId="0" fillId="0" borderId="0" xfId="0" pivotButton="1" applyAlignment="1">
      <alignment wrapText="1"/>
    </xf>
    <xf numFmtId="0" fontId="2" fillId="2" borderId="59" xfId="0" applyFont="1" applyFill="1" applyBorder="1"/>
    <xf numFmtId="4" fontId="0" fillId="0" borderId="24" xfId="0" applyNumberFormat="1" applyBorder="1"/>
    <xf numFmtId="4" fontId="0" fillId="0" borderId="60" xfId="0" applyNumberFormat="1" applyBorder="1"/>
    <xf numFmtId="0" fontId="3" fillId="2" borderId="27" xfId="4" applyBorder="1">
      <alignment wrapText="1"/>
    </xf>
    <xf numFmtId="0" fontId="0" fillId="0" borderId="4" xfId="0" applyBorder="1" applyAlignment="1">
      <alignment horizontal="left"/>
    </xf>
    <xf numFmtId="0" fontId="4" fillId="3" borderId="0" xfId="0" applyFont="1" applyFill="1" applyAlignment="1">
      <alignment horizontal="left" vertical="center" wrapText="1" indent="1"/>
    </xf>
    <xf numFmtId="0" fontId="6" fillId="4" borderId="0" xfId="0" applyFont="1" applyFill="1" applyAlignment="1">
      <alignment horizontal="left" vertical="center" inden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13" fillId="8" borderId="14" xfId="0" applyFont="1" applyFill="1" applyBorder="1" applyAlignment="1">
      <alignment horizontal="left" vertical="center" wrapText="1" indent="1"/>
    </xf>
    <xf numFmtId="0" fontId="13" fillId="8" borderId="15" xfId="0" applyFont="1" applyFill="1" applyBorder="1" applyAlignment="1">
      <alignment horizontal="left" vertical="center" wrapText="1" indent="1"/>
    </xf>
    <xf numFmtId="0" fontId="13" fillId="8" borderId="16" xfId="0" applyFont="1" applyFill="1" applyBorder="1" applyAlignment="1">
      <alignment horizontal="left" vertical="center" wrapText="1" indent="1"/>
    </xf>
    <xf numFmtId="0" fontId="13" fillId="8" borderId="22" xfId="0" applyFont="1" applyFill="1" applyBorder="1" applyAlignment="1">
      <alignment horizontal="left" vertical="center" wrapText="1" indent="1"/>
    </xf>
    <xf numFmtId="0" fontId="13" fillId="8" borderId="0" xfId="0" applyFont="1" applyFill="1" applyAlignment="1">
      <alignment horizontal="left" vertical="center" wrapText="1" indent="1"/>
    </xf>
    <xf numFmtId="0" fontId="13" fillId="8" borderId="23" xfId="0" applyFont="1" applyFill="1" applyBorder="1" applyAlignment="1">
      <alignment horizontal="left" vertical="center" wrapText="1" indent="1"/>
    </xf>
    <xf numFmtId="0" fontId="13" fillId="8" borderId="17" xfId="0" applyFont="1" applyFill="1" applyBorder="1" applyAlignment="1">
      <alignment horizontal="left" vertical="center" wrapText="1" indent="1"/>
    </xf>
    <xf numFmtId="0" fontId="13" fillId="8" borderId="18" xfId="0" applyFont="1" applyFill="1" applyBorder="1" applyAlignment="1">
      <alignment horizontal="left" vertical="center" wrapText="1" indent="1"/>
    </xf>
    <xf numFmtId="0" fontId="13" fillId="8" borderId="19" xfId="0" applyFont="1" applyFill="1" applyBorder="1" applyAlignment="1">
      <alignment horizontal="left" vertical="center" wrapText="1" indent="1"/>
    </xf>
    <xf numFmtId="0" fontId="0" fillId="0" borderId="45"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0" fontId="19" fillId="9" borderId="41" xfId="0" applyFont="1" applyFill="1" applyBorder="1" applyAlignment="1">
      <alignment horizontal="left" vertical="center" wrapText="1"/>
    </xf>
    <xf numFmtId="0" fontId="19" fillId="9" borderId="42" xfId="0" applyFont="1" applyFill="1" applyBorder="1" applyAlignment="1">
      <alignment horizontal="left" vertical="center" wrapText="1"/>
    </xf>
    <xf numFmtId="0" fontId="19" fillId="9" borderId="43" xfId="0" applyFont="1" applyFill="1" applyBorder="1" applyAlignment="1">
      <alignment horizontal="left" vertical="center" wrapText="1"/>
    </xf>
    <xf numFmtId="0" fontId="19" fillId="9" borderId="41" xfId="0" applyFont="1" applyFill="1" applyBorder="1" applyAlignment="1">
      <alignment horizontal="left" vertical="center"/>
    </xf>
    <xf numFmtId="0" fontId="19" fillId="9" borderId="42" xfId="0" applyFont="1" applyFill="1" applyBorder="1" applyAlignment="1">
      <alignment horizontal="left" vertical="center"/>
    </xf>
    <xf numFmtId="0" fontId="19" fillId="9" borderId="43" xfId="0" applyFont="1" applyFill="1" applyBorder="1" applyAlignment="1">
      <alignment horizontal="left" vertical="center"/>
    </xf>
    <xf numFmtId="0" fontId="28" fillId="0" borderId="0" xfId="0" applyFont="1" applyAlignment="1">
      <alignment horizontal="left" wrapText="1"/>
    </xf>
    <xf numFmtId="0" fontId="28" fillId="0" borderId="0" xfId="0" applyFont="1" applyAlignment="1">
      <alignment horizontal="left" wrapText="1" indent="4"/>
    </xf>
    <xf numFmtId="0" fontId="0" fillId="0" borderId="0" xfId="0" applyFont="1"/>
  </cellXfs>
  <cellStyles count="6">
    <cellStyle name="Currency" xfId="2" builtinId="4"/>
    <cellStyle name="DarkBlue" xfId="4" xr:uid="{EFB0F684-DCA6-4CC6-86E8-C8238EB7465C}"/>
    <cellStyle name="Hyperlink" xfId="5" builtinId="8"/>
    <cellStyle name="Normal" xfId="0" builtinId="0"/>
    <cellStyle name="Normal 2" xfId="1" xr:uid="{5F0A5E50-407C-48CC-8960-68A61DDECA2D}"/>
    <cellStyle name="Percent" xfId="3" builtinId="5"/>
  </cellStyles>
  <dxfs count="75">
    <dxf>
      <alignment wrapText="1"/>
    </dxf>
    <dxf>
      <alignment wrapText="1"/>
    </dxf>
    <dxf>
      <alignment wrapText="1"/>
    </dxf>
    <dxf>
      <alignment wrapText="1"/>
    </dxf>
    <dxf>
      <fill>
        <patternFill>
          <bgColor rgb="FFCCFFCC"/>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CCFFCC"/>
        </patternFill>
      </fill>
      <border>
        <left style="thin">
          <color auto="1"/>
        </left>
        <right style="thin">
          <color auto="1"/>
        </right>
        <top style="thin">
          <color auto="1"/>
        </top>
        <bottom style="thin">
          <color auto="1"/>
        </bottom>
        <vertical/>
        <horizontal/>
      </border>
    </dxf>
    <dxf>
      <fill>
        <patternFill>
          <bgColor rgb="FFCCFFCC"/>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numFmt numFmtId="4" formatCode="#,##0.00"/>
    </dxf>
    <dxf>
      <numFmt numFmtId="4" formatCode="#,##0.00"/>
    </dxf>
    <dxf>
      <numFmt numFmtId="0" formatCode="General"/>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0" formatCode="General"/>
    </dxf>
    <dxf>
      <numFmt numFmtId="170" formatCode="m/d/yy"/>
    </dxf>
    <dxf>
      <numFmt numFmtId="0" formatCode="General"/>
    </dxf>
    <dxf>
      <numFmt numFmtId="0" formatCode="General"/>
    </dxf>
    <dxf>
      <alignment wrapText="1"/>
    </dxf>
    <dxf>
      <numFmt numFmtId="166" formatCode="&quot;$&quot;#,##0.0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70" formatCode="m/d/yy"/>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166" formatCode="&quot;$&quot;#,##0.00"/>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70" formatCode="m/d/yy"/>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numFmt numFmtId="0" formatCode="General"/>
    </dxf>
    <dxf>
      <border diagonalUp="0" diagonalDown="0">
        <left style="thin">
          <color indexed="64"/>
        </left>
        <right/>
        <top style="thin">
          <color indexed="64"/>
        </top>
        <bottom style="thin">
          <color indexed="64"/>
        </bottom>
        <vertical/>
        <horizontal/>
      </border>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numFmt numFmtId="1" formatCode="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2060"/>
        </patternFill>
      </fill>
      <border diagonalUp="0" diagonalDown="0" outline="0">
        <left style="thin">
          <color indexed="64"/>
        </left>
        <right style="thin">
          <color indexed="64"/>
        </right>
        <top/>
        <bottom/>
      </border>
    </dxf>
  </dxfs>
  <tableStyles count="0" defaultTableStyle="TableStyleMedium2" defaultPivotStyle="PivotStyleLight16"/>
  <colors>
    <mruColors>
      <color rgb="FFCCFFCC"/>
      <color rgb="FF0000FF"/>
      <color rgb="FFFFFFCC"/>
      <color rgb="FFFFE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pivotCacheDefinition" Target="pivotCache/pivotCacheDefinition1.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microsoft.com/office/2007/relationships/slicerCache" Target="slicerCaches/slicerCache1.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pivotCacheDefinition" Target="pivotCache/pivotCacheDefinition2.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pivotCacheDefinition" Target="pivotCache/pivotCacheDefinition5.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pivotCacheDefinition" Target="pivotCache/pivotCacheDefinition3.xml"/><Relationship Id="rId75" Type="http://schemas.microsoft.com/office/2007/relationships/slicerCache" Target="slicerCaches/slicerCache2.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ivotCacheDefinition" Target="pivotCache/pivotCacheDefinition6.xml"/><Relationship Id="rId78" Type="http://schemas.openxmlformats.org/officeDocument/2006/relationships/connections" Target="connections.xml"/><Relationship Id="rId8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07/relationships/slicerCache" Target="slicerCaches/slicerCache3.xml"/><Relationship Id="rId7" Type="http://schemas.openxmlformats.org/officeDocument/2006/relationships/worksheet" Target="worksheets/sheet7.xml"/><Relationship Id="rId71" Type="http://schemas.openxmlformats.org/officeDocument/2006/relationships/pivotCacheDefinition" Target="pivotCache/pivotCacheDefinition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 Id="rId5" Type="http://schemas.openxmlformats.org/officeDocument/2006/relationships/image" Target="../media/image10.jpg"/><Relationship Id="rId4"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2</xdr:col>
      <xdr:colOff>5013</xdr:colOff>
      <xdr:row>1</xdr:row>
      <xdr:rowOff>10026</xdr:rowOff>
    </xdr:from>
    <xdr:to>
      <xdr:col>6</xdr:col>
      <xdr:colOff>5013</xdr:colOff>
      <xdr:row>15</xdr:row>
      <xdr:rowOff>0</xdr:rowOff>
    </xdr:to>
    <xdr:sp macro="" textlink="">
      <xdr:nvSpPr>
        <xdr:cNvPr id="2" name="Rectangle 1">
          <a:extLst>
            <a:ext uri="{FF2B5EF4-FFF2-40B4-BE49-F238E27FC236}">
              <a16:creationId xmlns:a16="http://schemas.microsoft.com/office/drawing/2014/main" id="{44B6E5D0-CD03-42A2-AD6B-0BE6AB53F75D}"/>
            </a:ext>
          </a:extLst>
        </xdr:cNvPr>
        <xdr:cNvSpPr/>
      </xdr:nvSpPr>
      <xdr:spPr>
        <a:xfrm>
          <a:off x="1997099" y="200526"/>
          <a:ext cx="6357257" cy="3457074"/>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524952</xdr:colOff>
      <xdr:row>6</xdr:row>
      <xdr:rowOff>225597</xdr:rowOff>
    </xdr:from>
    <xdr:to>
      <xdr:col>7</xdr:col>
      <xdr:colOff>605094</xdr:colOff>
      <xdr:row>8</xdr:row>
      <xdr:rowOff>170567</xdr:rowOff>
    </xdr:to>
    <xdr:pic>
      <xdr:nvPicPr>
        <xdr:cNvPr id="3" name="Picture 2">
          <a:extLst>
            <a:ext uri="{FF2B5EF4-FFF2-40B4-BE49-F238E27FC236}">
              <a16:creationId xmlns:a16="http://schemas.microsoft.com/office/drawing/2014/main" id="{F8B21990-4754-4546-A1CA-2D64CBAC729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77" t="12330" r="52830" b="10404"/>
        <a:stretch/>
      </xdr:blipFill>
      <xdr:spPr>
        <a:xfrm>
          <a:off x="8878377" y="1625772"/>
          <a:ext cx="689742" cy="668870"/>
        </a:xfrm>
        <a:prstGeom prst="rect">
          <a:avLst/>
        </a:prstGeom>
      </xdr:spPr>
    </xdr:pic>
    <xdr:clientData/>
  </xdr:twoCellAnchor>
  <xdr:oneCellAnchor>
    <xdr:from>
      <xdr:col>15</xdr:col>
      <xdr:colOff>45983</xdr:colOff>
      <xdr:row>30</xdr:row>
      <xdr:rowOff>1118224</xdr:rowOff>
    </xdr:from>
    <xdr:ext cx="689742" cy="663427"/>
    <xdr:pic>
      <xdr:nvPicPr>
        <xdr:cNvPr id="4" name="Picture 3">
          <a:extLst>
            <a:ext uri="{FF2B5EF4-FFF2-40B4-BE49-F238E27FC236}">
              <a16:creationId xmlns:a16="http://schemas.microsoft.com/office/drawing/2014/main" id="{5BC2DC93-3C62-4359-86EF-10234DEE3B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77" t="12330" r="52830" b="10404"/>
        <a:stretch/>
      </xdr:blipFill>
      <xdr:spPr>
        <a:xfrm>
          <a:off x="16267058" y="7814299"/>
          <a:ext cx="689742" cy="663427"/>
        </a:xfrm>
        <a:prstGeom prst="rect">
          <a:avLst/>
        </a:prstGeom>
      </xdr:spPr>
    </xdr:pic>
    <xdr:clientData/>
  </xdr:oneCellAnchor>
  <xdr:oneCellAnchor>
    <xdr:from>
      <xdr:col>9</xdr:col>
      <xdr:colOff>241925</xdr:colOff>
      <xdr:row>30</xdr:row>
      <xdr:rowOff>1118224</xdr:rowOff>
    </xdr:from>
    <xdr:ext cx="689742" cy="663427"/>
    <xdr:pic>
      <xdr:nvPicPr>
        <xdr:cNvPr id="5" name="Picture 4">
          <a:extLst>
            <a:ext uri="{FF2B5EF4-FFF2-40B4-BE49-F238E27FC236}">
              <a16:creationId xmlns:a16="http://schemas.microsoft.com/office/drawing/2014/main" id="{CA422FE3-6C84-404D-8A83-52AF85F911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77" t="12330" r="52830" b="10404"/>
        <a:stretch/>
      </xdr:blipFill>
      <xdr:spPr>
        <a:xfrm>
          <a:off x="14405600" y="7814299"/>
          <a:ext cx="689742" cy="663427"/>
        </a:xfrm>
        <a:prstGeom prst="rect">
          <a:avLst/>
        </a:prstGeom>
      </xdr:spPr>
    </xdr:pic>
    <xdr:clientData/>
  </xdr:oneCellAnchor>
  <xdr:twoCellAnchor editAs="oneCell">
    <xdr:from>
      <xdr:col>1</xdr:col>
      <xdr:colOff>393197</xdr:colOff>
      <xdr:row>17</xdr:row>
      <xdr:rowOff>130629</xdr:rowOff>
    </xdr:from>
    <xdr:to>
      <xdr:col>1</xdr:col>
      <xdr:colOff>926224</xdr:colOff>
      <xdr:row>19</xdr:row>
      <xdr:rowOff>94718</xdr:rowOff>
    </xdr:to>
    <xdr:pic>
      <xdr:nvPicPr>
        <xdr:cNvPr id="6" name="Picture 5">
          <a:extLst>
            <a:ext uri="{FF2B5EF4-FFF2-40B4-BE49-F238E27FC236}">
              <a16:creationId xmlns:a16="http://schemas.microsoft.com/office/drawing/2014/main" id="{6EDC1732-7E55-4D85-B180-9EBB7405D3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7" t="12330" r="52830" b="10404"/>
        <a:stretch/>
      </xdr:blipFill>
      <xdr:spPr>
        <a:xfrm>
          <a:off x="1004111" y="4157405"/>
          <a:ext cx="533027" cy="515882"/>
        </a:xfrm>
        <a:prstGeom prst="rect">
          <a:avLst/>
        </a:prstGeom>
      </xdr:spPr>
    </xdr:pic>
    <xdr:clientData/>
  </xdr:twoCellAnchor>
  <xdr:twoCellAnchor editAs="oneCell">
    <xdr:from>
      <xdr:col>7</xdr:col>
      <xdr:colOff>845896</xdr:colOff>
      <xdr:row>4</xdr:row>
      <xdr:rowOff>35660</xdr:rowOff>
    </xdr:from>
    <xdr:to>
      <xdr:col>7</xdr:col>
      <xdr:colOff>2117955</xdr:colOff>
      <xdr:row>10</xdr:row>
      <xdr:rowOff>103215</xdr:rowOff>
    </xdr:to>
    <xdr:pic>
      <xdr:nvPicPr>
        <xdr:cNvPr id="7" name="Picture 6">
          <a:extLst>
            <a:ext uri="{FF2B5EF4-FFF2-40B4-BE49-F238E27FC236}">
              <a16:creationId xmlns:a16="http://schemas.microsoft.com/office/drawing/2014/main" id="{426AED33-E729-4019-B99A-E99DAC998F8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098" t="6930" r="19942" b="5043"/>
        <a:stretch/>
      </xdr:blipFill>
      <xdr:spPr>
        <a:xfrm>
          <a:off x="9805965" y="1053850"/>
          <a:ext cx="1272059" cy="1552141"/>
        </a:xfrm>
        <a:prstGeom prst="rect">
          <a:avLst/>
        </a:prstGeom>
      </xdr:spPr>
    </xdr:pic>
    <xdr:clientData/>
  </xdr:twoCellAnchor>
  <xdr:twoCellAnchor editAs="oneCell">
    <xdr:from>
      <xdr:col>7</xdr:col>
      <xdr:colOff>261259</xdr:colOff>
      <xdr:row>10</xdr:row>
      <xdr:rowOff>255815</xdr:rowOff>
    </xdr:from>
    <xdr:to>
      <xdr:col>7</xdr:col>
      <xdr:colOff>582385</xdr:colOff>
      <xdr:row>10</xdr:row>
      <xdr:rowOff>576941</xdr:rowOff>
    </xdr:to>
    <xdr:pic>
      <xdr:nvPicPr>
        <xdr:cNvPr id="9" name="Picture 8">
          <a:extLst>
            <a:ext uri="{FF2B5EF4-FFF2-40B4-BE49-F238E27FC236}">
              <a16:creationId xmlns:a16="http://schemas.microsoft.com/office/drawing/2014/main" id="{8E5D22BC-7545-4E81-98A5-CACFCD6E7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24284" y="2760890"/>
          <a:ext cx="321126" cy="321126"/>
        </a:xfrm>
        <a:prstGeom prst="rect">
          <a:avLst/>
        </a:prstGeom>
      </xdr:spPr>
    </xdr:pic>
    <xdr:clientData/>
  </xdr:twoCellAnchor>
  <xdr:twoCellAnchor editAs="oneCell">
    <xdr:from>
      <xdr:col>6</xdr:col>
      <xdr:colOff>275898</xdr:colOff>
      <xdr:row>6</xdr:row>
      <xdr:rowOff>26276</xdr:rowOff>
    </xdr:from>
    <xdr:to>
      <xdr:col>8</xdr:col>
      <xdr:colOff>262759</xdr:colOff>
      <xdr:row>10</xdr:row>
      <xdr:rowOff>406758</xdr:rowOff>
    </xdr:to>
    <xdr:pic>
      <xdr:nvPicPr>
        <xdr:cNvPr id="12" name="Picture 11">
          <a:extLst>
            <a:ext uri="{FF2B5EF4-FFF2-40B4-BE49-F238E27FC236}">
              <a16:creationId xmlns:a16="http://schemas.microsoft.com/office/drawing/2014/main" id="{B3B6C618-3D04-83B6-D2A0-B3FB0FCBF27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625053" y="1425466"/>
          <a:ext cx="5189482" cy="1484068"/>
        </a:xfrm>
        <a:prstGeom prst="rect">
          <a:avLst/>
        </a:prstGeom>
      </xdr:spPr>
    </xdr:pic>
    <xdr:clientData/>
  </xdr:twoCellAnchor>
  <xdr:twoCellAnchor editAs="oneCell">
    <xdr:from>
      <xdr:col>5</xdr:col>
      <xdr:colOff>21770</xdr:colOff>
      <xdr:row>5</xdr:row>
      <xdr:rowOff>61027</xdr:rowOff>
    </xdr:from>
    <xdr:to>
      <xdr:col>5</xdr:col>
      <xdr:colOff>1468281</xdr:colOff>
      <xdr:row>10</xdr:row>
      <xdr:rowOff>97972</xdr:rowOff>
    </xdr:to>
    <xdr:pic>
      <xdr:nvPicPr>
        <xdr:cNvPr id="8" name="Picture 7">
          <a:extLst>
            <a:ext uri="{FF2B5EF4-FFF2-40B4-BE49-F238E27FC236}">
              <a16:creationId xmlns:a16="http://schemas.microsoft.com/office/drawing/2014/main" id="{8C3B9BEF-EDB2-4144-9887-34E0CABAD3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81799" y="1274784"/>
          <a:ext cx="1446511" cy="1337788"/>
        </a:xfrm>
        <a:prstGeom prst="rect">
          <a:avLst/>
        </a:prstGeom>
      </xdr:spPr>
    </xdr:pic>
    <xdr:clientData/>
  </xdr:twoCellAnchor>
  <xdr:twoCellAnchor>
    <xdr:from>
      <xdr:col>4</xdr:col>
      <xdr:colOff>250373</xdr:colOff>
      <xdr:row>2</xdr:row>
      <xdr:rowOff>402771</xdr:rowOff>
    </xdr:from>
    <xdr:to>
      <xdr:col>5</xdr:col>
      <xdr:colOff>778328</xdr:colOff>
      <xdr:row>6</xdr:row>
      <xdr:rowOff>310243</xdr:rowOff>
    </xdr:to>
    <xdr:sp macro="" textlink="">
      <xdr:nvSpPr>
        <xdr:cNvPr id="10" name="Star: 32 Points 9">
          <a:extLst>
            <a:ext uri="{FF2B5EF4-FFF2-40B4-BE49-F238E27FC236}">
              <a16:creationId xmlns:a16="http://schemas.microsoft.com/office/drawing/2014/main" id="{1CF767C6-E682-73F8-6F51-8FB979B8AD30}"/>
            </a:ext>
          </a:extLst>
        </xdr:cNvPr>
        <xdr:cNvSpPr/>
      </xdr:nvSpPr>
      <xdr:spPr>
        <a:xfrm>
          <a:off x="5421087" y="718457"/>
          <a:ext cx="2117270" cy="996043"/>
        </a:xfrm>
        <a:prstGeom prst="star3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baseline="0">
              <a:solidFill>
                <a:schemeClr val="tx1"/>
              </a:solidFill>
            </a:rPr>
            <a:t>Over 100 Examples!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247650</xdr:colOff>
      <xdr:row>4</xdr:row>
      <xdr:rowOff>9525</xdr:rowOff>
    </xdr:from>
    <xdr:to>
      <xdr:col>18</xdr:col>
      <xdr:colOff>371475</xdr:colOff>
      <xdr:row>17</xdr:row>
      <xdr:rowOff>106240</xdr:rowOff>
    </xdr:to>
    <xdr:pic>
      <xdr:nvPicPr>
        <xdr:cNvPr id="3" name="Picture 2">
          <a:extLst>
            <a:ext uri="{FF2B5EF4-FFF2-40B4-BE49-F238E27FC236}">
              <a16:creationId xmlns:a16="http://schemas.microsoft.com/office/drawing/2014/main" id="{C37EE580-F7DF-974F-D2B0-F62D8C050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00775" y="771525"/>
          <a:ext cx="7772400" cy="25732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504265</xdr:colOff>
      <xdr:row>26</xdr:row>
      <xdr:rowOff>100853</xdr:rowOff>
    </xdr:from>
    <xdr:to>
      <xdr:col>16</xdr:col>
      <xdr:colOff>800100</xdr:colOff>
      <xdr:row>26</xdr:row>
      <xdr:rowOff>104775</xdr:rowOff>
    </xdr:to>
    <xdr:cxnSp macro="">
      <xdr:nvCxnSpPr>
        <xdr:cNvPr id="19" name="Straight Arrow Connector 18">
          <a:extLst>
            <a:ext uri="{FF2B5EF4-FFF2-40B4-BE49-F238E27FC236}">
              <a16:creationId xmlns:a16="http://schemas.microsoft.com/office/drawing/2014/main" id="{3309BE3F-7933-46C3-8C98-ED5E97B87A76}"/>
            </a:ext>
          </a:extLst>
        </xdr:cNvPr>
        <xdr:cNvCxnSpPr/>
      </xdr:nvCxnSpPr>
      <xdr:spPr>
        <a:xfrm>
          <a:off x="14134540" y="4920503"/>
          <a:ext cx="1048310" cy="3922"/>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7</xdr:row>
      <xdr:rowOff>114300</xdr:rowOff>
    </xdr:from>
    <xdr:to>
      <xdr:col>16</xdr:col>
      <xdr:colOff>704850</xdr:colOff>
      <xdr:row>7</xdr:row>
      <xdr:rowOff>114300</xdr:rowOff>
    </xdr:to>
    <xdr:cxnSp macro="">
      <xdr:nvCxnSpPr>
        <xdr:cNvPr id="20" name="Straight Arrow Connector 19">
          <a:extLst>
            <a:ext uri="{FF2B5EF4-FFF2-40B4-BE49-F238E27FC236}">
              <a16:creationId xmlns:a16="http://schemas.microsoft.com/office/drawing/2014/main" id="{CCDED6F7-8D1F-4E9B-BB7F-B2C3A0FC7333}"/>
            </a:ext>
          </a:extLst>
        </xdr:cNvPr>
        <xdr:cNvCxnSpPr/>
      </xdr:nvCxnSpPr>
      <xdr:spPr>
        <a:xfrm>
          <a:off x="10582275" y="13144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xdr:row>
      <xdr:rowOff>95250</xdr:rowOff>
    </xdr:from>
    <xdr:to>
      <xdr:col>16</xdr:col>
      <xdr:colOff>704850</xdr:colOff>
      <xdr:row>8</xdr:row>
      <xdr:rowOff>95250</xdr:rowOff>
    </xdr:to>
    <xdr:cxnSp macro="">
      <xdr:nvCxnSpPr>
        <xdr:cNvPr id="21" name="Straight Arrow Connector 20">
          <a:extLst>
            <a:ext uri="{FF2B5EF4-FFF2-40B4-BE49-F238E27FC236}">
              <a16:creationId xmlns:a16="http://schemas.microsoft.com/office/drawing/2014/main" id="{1AA550E3-3210-4EB7-A3F1-748E97974AFC}"/>
            </a:ext>
          </a:extLst>
        </xdr:cNvPr>
        <xdr:cNvCxnSpPr/>
      </xdr:nvCxnSpPr>
      <xdr:spPr>
        <a:xfrm>
          <a:off x="10582275" y="148590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9</xdr:row>
      <xdr:rowOff>85725</xdr:rowOff>
    </xdr:from>
    <xdr:to>
      <xdr:col>16</xdr:col>
      <xdr:colOff>704850</xdr:colOff>
      <xdr:row>9</xdr:row>
      <xdr:rowOff>85725</xdr:rowOff>
    </xdr:to>
    <xdr:cxnSp macro="">
      <xdr:nvCxnSpPr>
        <xdr:cNvPr id="22" name="Straight Arrow Connector 21">
          <a:extLst>
            <a:ext uri="{FF2B5EF4-FFF2-40B4-BE49-F238E27FC236}">
              <a16:creationId xmlns:a16="http://schemas.microsoft.com/office/drawing/2014/main" id="{2D7171B7-8A82-4DEA-95DC-0379913C0942}"/>
            </a:ext>
          </a:extLst>
        </xdr:cNvPr>
        <xdr:cNvCxnSpPr/>
      </xdr:nvCxnSpPr>
      <xdr:spPr>
        <a:xfrm>
          <a:off x="10582275" y="166687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10</xdr:row>
      <xdr:rowOff>95250</xdr:rowOff>
    </xdr:from>
    <xdr:to>
      <xdr:col>16</xdr:col>
      <xdr:colOff>704850</xdr:colOff>
      <xdr:row>10</xdr:row>
      <xdr:rowOff>95250</xdr:rowOff>
    </xdr:to>
    <xdr:cxnSp macro="">
      <xdr:nvCxnSpPr>
        <xdr:cNvPr id="23" name="Straight Arrow Connector 22">
          <a:extLst>
            <a:ext uri="{FF2B5EF4-FFF2-40B4-BE49-F238E27FC236}">
              <a16:creationId xmlns:a16="http://schemas.microsoft.com/office/drawing/2014/main" id="{0EFF7D61-AE1C-4EBC-A636-0F8E2542CAB2}"/>
            </a:ext>
          </a:extLst>
        </xdr:cNvPr>
        <xdr:cNvCxnSpPr/>
      </xdr:nvCxnSpPr>
      <xdr:spPr>
        <a:xfrm>
          <a:off x="10582275" y="186690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11</xdr:row>
      <xdr:rowOff>104775</xdr:rowOff>
    </xdr:from>
    <xdr:to>
      <xdr:col>16</xdr:col>
      <xdr:colOff>704850</xdr:colOff>
      <xdr:row>11</xdr:row>
      <xdr:rowOff>104775</xdr:rowOff>
    </xdr:to>
    <xdr:cxnSp macro="">
      <xdr:nvCxnSpPr>
        <xdr:cNvPr id="24" name="Straight Arrow Connector 23">
          <a:extLst>
            <a:ext uri="{FF2B5EF4-FFF2-40B4-BE49-F238E27FC236}">
              <a16:creationId xmlns:a16="http://schemas.microsoft.com/office/drawing/2014/main" id="{1DAC49F9-1124-4E94-8B85-8B9335DA47D4}"/>
            </a:ext>
          </a:extLst>
        </xdr:cNvPr>
        <xdr:cNvCxnSpPr/>
      </xdr:nvCxnSpPr>
      <xdr:spPr>
        <a:xfrm>
          <a:off x="10582275" y="206692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12</xdr:row>
      <xdr:rowOff>104775</xdr:rowOff>
    </xdr:from>
    <xdr:to>
      <xdr:col>16</xdr:col>
      <xdr:colOff>704850</xdr:colOff>
      <xdr:row>12</xdr:row>
      <xdr:rowOff>104775</xdr:rowOff>
    </xdr:to>
    <xdr:cxnSp macro="">
      <xdr:nvCxnSpPr>
        <xdr:cNvPr id="25" name="Straight Arrow Connector 24">
          <a:extLst>
            <a:ext uri="{FF2B5EF4-FFF2-40B4-BE49-F238E27FC236}">
              <a16:creationId xmlns:a16="http://schemas.microsoft.com/office/drawing/2014/main" id="{E6FD2D15-E4D7-4BB7-A87D-DCAB5863B5AB}"/>
            </a:ext>
          </a:extLst>
        </xdr:cNvPr>
        <xdr:cNvCxnSpPr/>
      </xdr:nvCxnSpPr>
      <xdr:spPr>
        <a:xfrm>
          <a:off x="10582275" y="225742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13</xdr:row>
      <xdr:rowOff>85725</xdr:rowOff>
    </xdr:from>
    <xdr:to>
      <xdr:col>16</xdr:col>
      <xdr:colOff>704850</xdr:colOff>
      <xdr:row>13</xdr:row>
      <xdr:rowOff>85725</xdr:rowOff>
    </xdr:to>
    <xdr:cxnSp macro="">
      <xdr:nvCxnSpPr>
        <xdr:cNvPr id="26" name="Straight Arrow Connector 25">
          <a:extLst>
            <a:ext uri="{FF2B5EF4-FFF2-40B4-BE49-F238E27FC236}">
              <a16:creationId xmlns:a16="http://schemas.microsoft.com/office/drawing/2014/main" id="{524950D0-EB8B-4547-AFE1-373351E93806}"/>
            </a:ext>
          </a:extLst>
        </xdr:cNvPr>
        <xdr:cNvCxnSpPr/>
      </xdr:nvCxnSpPr>
      <xdr:spPr>
        <a:xfrm>
          <a:off x="10582275" y="242887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14</xdr:row>
      <xdr:rowOff>104775</xdr:rowOff>
    </xdr:from>
    <xdr:to>
      <xdr:col>16</xdr:col>
      <xdr:colOff>704850</xdr:colOff>
      <xdr:row>14</xdr:row>
      <xdr:rowOff>104775</xdr:rowOff>
    </xdr:to>
    <xdr:cxnSp macro="">
      <xdr:nvCxnSpPr>
        <xdr:cNvPr id="27" name="Straight Arrow Connector 26">
          <a:extLst>
            <a:ext uri="{FF2B5EF4-FFF2-40B4-BE49-F238E27FC236}">
              <a16:creationId xmlns:a16="http://schemas.microsoft.com/office/drawing/2014/main" id="{CFF18B67-009C-4D3E-8387-6500DCAB9136}"/>
            </a:ext>
          </a:extLst>
        </xdr:cNvPr>
        <xdr:cNvCxnSpPr/>
      </xdr:nvCxnSpPr>
      <xdr:spPr>
        <a:xfrm>
          <a:off x="10582275" y="263842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15</xdr:row>
      <xdr:rowOff>114300</xdr:rowOff>
    </xdr:from>
    <xdr:to>
      <xdr:col>16</xdr:col>
      <xdr:colOff>704850</xdr:colOff>
      <xdr:row>15</xdr:row>
      <xdr:rowOff>114300</xdr:rowOff>
    </xdr:to>
    <xdr:cxnSp macro="">
      <xdr:nvCxnSpPr>
        <xdr:cNvPr id="28" name="Straight Arrow Connector 27">
          <a:extLst>
            <a:ext uri="{FF2B5EF4-FFF2-40B4-BE49-F238E27FC236}">
              <a16:creationId xmlns:a16="http://schemas.microsoft.com/office/drawing/2014/main" id="{4A505008-CB8B-46E6-BAF9-7629D2DDB956}"/>
            </a:ext>
          </a:extLst>
        </xdr:cNvPr>
        <xdr:cNvCxnSpPr/>
      </xdr:nvCxnSpPr>
      <xdr:spPr>
        <a:xfrm>
          <a:off x="10582275" y="28384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17</xdr:row>
      <xdr:rowOff>95250</xdr:rowOff>
    </xdr:from>
    <xdr:to>
      <xdr:col>16</xdr:col>
      <xdr:colOff>723900</xdr:colOff>
      <xdr:row>17</xdr:row>
      <xdr:rowOff>95250</xdr:rowOff>
    </xdr:to>
    <xdr:cxnSp macro="">
      <xdr:nvCxnSpPr>
        <xdr:cNvPr id="29" name="Straight Arrow Connector 28">
          <a:extLst>
            <a:ext uri="{FF2B5EF4-FFF2-40B4-BE49-F238E27FC236}">
              <a16:creationId xmlns:a16="http://schemas.microsoft.com/office/drawing/2014/main" id="{38F916CC-2CE2-49D9-AB1F-46CAF52E4C7F}"/>
            </a:ext>
          </a:extLst>
        </xdr:cNvPr>
        <xdr:cNvCxnSpPr/>
      </xdr:nvCxnSpPr>
      <xdr:spPr>
        <a:xfrm>
          <a:off x="10601325" y="320040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16</xdr:row>
      <xdr:rowOff>114300</xdr:rowOff>
    </xdr:from>
    <xdr:to>
      <xdr:col>16</xdr:col>
      <xdr:colOff>723900</xdr:colOff>
      <xdr:row>16</xdr:row>
      <xdr:rowOff>114300</xdr:rowOff>
    </xdr:to>
    <xdr:cxnSp macro="">
      <xdr:nvCxnSpPr>
        <xdr:cNvPr id="30" name="Straight Arrow Connector 29">
          <a:extLst>
            <a:ext uri="{FF2B5EF4-FFF2-40B4-BE49-F238E27FC236}">
              <a16:creationId xmlns:a16="http://schemas.microsoft.com/office/drawing/2014/main" id="{EF6A7A49-617E-435B-B036-AFC3706A5BFD}"/>
            </a:ext>
          </a:extLst>
        </xdr:cNvPr>
        <xdr:cNvCxnSpPr/>
      </xdr:nvCxnSpPr>
      <xdr:spPr>
        <a:xfrm>
          <a:off x="10601325" y="30289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22</xdr:row>
      <xdr:rowOff>104775</xdr:rowOff>
    </xdr:from>
    <xdr:to>
      <xdr:col>16</xdr:col>
      <xdr:colOff>723900</xdr:colOff>
      <xdr:row>22</xdr:row>
      <xdr:rowOff>123825</xdr:rowOff>
    </xdr:to>
    <xdr:cxnSp macro="">
      <xdr:nvCxnSpPr>
        <xdr:cNvPr id="31" name="Straight Arrow Connector 30">
          <a:extLst>
            <a:ext uri="{FF2B5EF4-FFF2-40B4-BE49-F238E27FC236}">
              <a16:creationId xmlns:a16="http://schemas.microsoft.com/office/drawing/2014/main" id="{8927655C-555C-4D31-8EAE-ED5B57281AA3}"/>
            </a:ext>
          </a:extLst>
        </xdr:cNvPr>
        <xdr:cNvCxnSpPr/>
      </xdr:nvCxnSpPr>
      <xdr:spPr>
        <a:xfrm>
          <a:off x="12858750" y="4162425"/>
          <a:ext cx="2247900" cy="1905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34</xdr:row>
      <xdr:rowOff>114300</xdr:rowOff>
    </xdr:from>
    <xdr:to>
      <xdr:col>16</xdr:col>
      <xdr:colOff>723900</xdr:colOff>
      <xdr:row>34</xdr:row>
      <xdr:rowOff>114300</xdr:rowOff>
    </xdr:to>
    <xdr:cxnSp macro="">
      <xdr:nvCxnSpPr>
        <xdr:cNvPr id="32" name="Straight Arrow Connector 31">
          <a:extLst>
            <a:ext uri="{FF2B5EF4-FFF2-40B4-BE49-F238E27FC236}">
              <a16:creationId xmlns:a16="http://schemas.microsoft.com/office/drawing/2014/main" id="{5480F023-E7DD-416D-B314-F4563EF91DD2}"/>
            </a:ext>
          </a:extLst>
        </xdr:cNvPr>
        <xdr:cNvCxnSpPr/>
      </xdr:nvCxnSpPr>
      <xdr:spPr>
        <a:xfrm>
          <a:off x="10601325" y="64579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42</xdr:row>
      <xdr:rowOff>114300</xdr:rowOff>
    </xdr:from>
    <xdr:to>
      <xdr:col>16</xdr:col>
      <xdr:colOff>723900</xdr:colOff>
      <xdr:row>42</xdr:row>
      <xdr:rowOff>114300</xdr:rowOff>
    </xdr:to>
    <xdr:cxnSp macro="">
      <xdr:nvCxnSpPr>
        <xdr:cNvPr id="33" name="Straight Arrow Connector 32">
          <a:extLst>
            <a:ext uri="{FF2B5EF4-FFF2-40B4-BE49-F238E27FC236}">
              <a16:creationId xmlns:a16="http://schemas.microsoft.com/office/drawing/2014/main" id="{71E12618-C6B9-4CCA-BD45-1684AC6FC8AB}"/>
            </a:ext>
          </a:extLst>
        </xdr:cNvPr>
        <xdr:cNvCxnSpPr/>
      </xdr:nvCxnSpPr>
      <xdr:spPr>
        <a:xfrm>
          <a:off x="10601325" y="79819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49</xdr:row>
      <xdr:rowOff>114300</xdr:rowOff>
    </xdr:from>
    <xdr:to>
      <xdr:col>16</xdr:col>
      <xdr:colOff>723900</xdr:colOff>
      <xdr:row>49</xdr:row>
      <xdr:rowOff>114300</xdr:rowOff>
    </xdr:to>
    <xdr:cxnSp macro="">
      <xdr:nvCxnSpPr>
        <xdr:cNvPr id="34" name="Straight Arrow Connector 33">
          <a:extLst>
            <a:ext uri="{FF2B5EF4-FFF2-40B4-BE49-F238E27FC236}">
              <a16:creationId xmlns:a16="http://schemas.microsoft.com/office/drawing/2014/main" id="{7F4374A8-4FFC-4AE6-AF7A-5F275AF96586}"/>
            </a:ext>
          </a:extLst>
        </xdr:cNvPr>
        <xdr:cNvCxnSpPr/>
      </xdr:nvCxnSpPr>
      <xdr:spPr>
        <a:xfrm>
          <a:off x="10601325" y="9315450"/>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56</xdr:row>
      <xdr:rowOff>104775</xdr:rowOff>
    </xdr:from>
    <xdr:to>
      <xdr:col>16</xdr:col>
      <xdr:colOff>723900</xdr:colOff>
      <xdr:row>56</xdr:row>
      <xdr:rowOff>104775</xdr:rowOff>
    </xdr:to>
    <xdr:cxnSp macro="">
      <xdr:nvCxnSpPr>
        <xdr:cNvPr id="35" name="Straight Arrow Connector 34">
          <a:extLst>
            <a:ext uri="{FF2B5EF4-FFF2-40B4-BE49-F238E27FC236}">
              <a16:creationId xmlns:a16="http://schemas.microsoft.com/office/drawing/2014/main" id="{0EBE16A9-3EAD-4C85-8CF5-327473DF2D19}"/>
            </a:ext>
          </a:extLst>
        </xdr:cNvPr>
        <xdr:cNvCxnSpPr/>
      </xdr:nvCxnSpPr>
      <xdr:spPr>
        <a:xfrm>
          <a:off x="10601325" y="10639425"/>
          <a:ext cx="4505325"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219125</xdr:colOff>
      <xdr:row>15</xdr:row>
      <xdr:rowOff>142372</xdr:rowOff>
    </xdr:from>
    <xdr:to>
      <xdr:col>11</xdr:col>
      <xdr:colOff>267483</xdr:colOff>
      <xdr:row>23</xdr:row>
      <xdr:rowOff>111674</xdr:rowOff>
    </xdr:to>
    <mc:AlternateContent xmlns:mc="http://schemas.openxmlformats.org/markup-compatibility/2006" xmlns:a14="http://schemas.microsoft.com/office/drawing/2010/main">
      <mc:Choice Requires="a14">
        <xdr:graphicFrame macro="">
          <xdr:nvGraphicFramePr>
            <xdr:cNvPr id="2" name="Customer">
              <a:extLst>
                <a:ext uri="{FF2B5EF4-FFF2-40B4-BE49-F238E27FC236}">
                  <a16:creationId xmlns:a16="http://schemas.microsoft.com/office/drawing/2014/main" id="{AA3B1EF7-CB1A-C99C-1246-4F78E4B1177A}"/>
                </a:ext>
              </a:extLst>
            </xdr:cNvPr>
            <xdr:cNvGraphicFramePr/>
          </xdr:nvGraphicFramePr>
          <xdr:xfrm>
            <a:off x="0" y="0"/>
            <a:ext cx="0" cy="0"/>
          </xdr:xfrm>
          <a:graphic>
            <a:graphicData uri="http://schemas.microsoft.com/office/drawing/2010/slicer">
              <sle:slicer xmlns:sle="http://schemas.microsoft.com/office/drawing/2010/slicer" name="Customer"/>
            </a:graphicData>
          </a:graphic>
        </xdr:graphicFrame>
      </mc:Choice>
      <mc:Fallback xmlns="">
        <xdr:sp macro="" textlink="">
          <xdr:nvSpPr>
            <xdr:cNvPr id="0" name=""/>
            <xdr:cNvSpPr>
              <a:spLocks noTextEdit="1"/>
            </xdr:cNvSpPr>
          </xdr:nvSpPr>
          <xdr:spPr>
            <a:xfrm>
              <a:off x="8062470" y="2999872"/>
              <a:ext cx="1835116" cy="149330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393453</xdr:colOff>
      <xdr:row>1</xdr:row>
      <xdr:rowOff>168934</xdr:rowOff>
    </xdr:from>
    <xdr:to>
      <xdr:col>6</xdr:col>
      <xdr:colOff>51538</xdr:colOff>
      <xdr:row>2</xdr:row>
      <xdr:rowOff>149884</xdr:rowOff>
    </xdr:to>
    <xdr:pic>
      <xdr:nvPicPr>
        <xdr:cNvPr id="7" name="Picture 6">
          <a:extLst>
            <a:ext uri="{FF2B5EF4-FFF2-40B4-BE49-F238E27FC236}">
              <a16:creationId xmlns:a16="http://schemas.microsoft.com/office/drawing/2014/main" id="{E8A60E28-6AE2-4D7F-BA32-D360E2B4A2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4378" y="359434"/>
          <a:ext cx="3744310" cy="171450"/>
        </a:xfrm>
        <a:prstGeom prst="rect">
          <a:avLst/>
        </a:prstGeom>
      </xdr:spPr>
    </xdr:pic>
    <xdr:clientData/>
  </xdr:twoCellAnchor>
  <xdr:twoCellAnchor editAs="oneCell">
    <xdr:from>
      <xdr:col>0</xdr:col>
      <xdr:colOff>393453</xdr:colOff>
      <xdr:row>3</xdr:row>
      <xdr:rowOff>178755</xdr:rowOff>
    </xdr:from>
    <xdr:to>
      <xdr:col>6</xdr:col>
      <xdr:colOff>22963</xdr:colOff>
      <xdr:row>4</xdr:row>
      <xdr:rowOff>159705</xdr:rowOff>
    </xdr:to>
    <xdr:pic>
      <xdr:nvPicPr>
        <xdr:cNvPr id="8" name="Picture 7">
          <a:extLst>
            <a:ext uri="{FF2B5EF4-FFF2-40B4-BE49-F238E27FC236}">
              <a16:creationId xmlns:a16="http://schemas.microsoft.com/office/drawing/2014/main" id="{91ADC8D8-D0FE-4CEF-8149-D6F4CA26C6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78" y="750255"/>
          <a:ext cx="3715735" cy="171450"/>
        </a:xfrm>
        <a:prstGeom prst="rect">
          <a:avLst/>
        </a:prstGeom>
      </xdr:spPr>
    </xdr:pic>
    <xdr:clientData/>
  </xdr:twoCellAnchor>
  <xdr:twoCellAnchor editAs="oneCell">
    <xdr:from>
      <xdr:col>0</xdr:col>
      <xdr:colOff>393453</xdr:colOff>
      <xdr:row>5</xdr:row>
      <xdr:rowOff>5264</xdr:rowOff>
    </xdr:from>
    <xdr:to>
      <xdr:col>6</xdr:col>
      <xdr:colOff>59625</xdr:colOff>
      <xdr:row>5</xdr:row>
      <xdr:rowOff>176714</xdr:rowOff>
    </xdr:to>
    <xdr:pic>
      <xdr:nvPicPr>
        <xdr:cNvPr id="9" name="Picture 8">
          <a:extLst>
            <a:ext uri="{FF2B5EF4-FFF2-40B4-BE49-F238E27FC236}">
              <a16:creationId xmlns:a16="http://schemas.microsoft.com/office/drawing/2014/main" id="{86401FBE-72BE-4223-89B6-6858084DC3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4378" y="957764"/>
          <a:ext cx="3752397" cy="171450"/>
        </a:xfrm>
        <a:prstGeom prst="rect">
          <a:avLst/>
        </a:prstGeom>
      </xdr:spPr>
    </xdr:pic>
    <xdr:clientData/>
  </xdr:twoCellAnchor>
  <xdr:twoCellAnchor editAs="oneCell">
    <xdr:from>
      <xdr:col>0</xdr:col>
      <xdr:colOff>393453</xdr:colOff>
      <xdr:row>0</xdr:row>
      <xdr:rowOff>162452</xdr:rowOff>
    </xdr:from>
    <xdr:to>
      <xdr:col>5</xdr:col>
      <xdr:colOff>318239</xdr:colOff>
      <xdr:row>1</xdr:row>
      <xdr:rowOff>143402</xdr:rowOff>
    </xdr:to>
    <xdr:pic>
      <xdr:nvPicPr>
        <xdr:cNvPr id="10" name="Picture 9">
          <a:extLst>
            <a:ext uri="{FF2B5EF4-FFF2-40B4-BE49-F238E27FC236}">
              <a16:creationId xmlns:a16="http://schemas.microsoft.com/office/drawing/2014/main" id="{62CF22C8-90DE-4093-A43A-88E8F1089A3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4378" y="162452"/>
          <a:ext cx="3334736" cy="171450"/>
        </a:xfrm>
        <a:prstGeom prst="rect">
          <a:avLst/>
        </a:prstGeom>
      </xdr:spPr>
    </xdr:pic>
    <xdr:clientData/>
  </xdr:twoCellAnchor>
  <xdr:twoCellAnchor editAs="oneCell">
    <xdr:from>
      <xdr:col>0</xdr:col>
      <xdr:colOff>393453</xdr:colOff>
      <xdr:row>2</xdr:row>
      <xdr:rowOff>172274</xdr:rowOff>
    </xdr:from>
    <xdr:to>
      <xdr:col>6</xdr:col>
      <xdr:colOff>491126</xdr:colOff>
      <xdr:row>3</xdr:row>
      <xdr:rowOff>153224</xdr:rowOff>
    </xdr:to>
    <xdr:pic>
      <xdr:nvPicPr>
        <xdr:cNvPr id="11" name="Picture 10">
          <a:extLst>
            <a:ext uri="{FF2B5EF4-FFF2-40B4-BE49-F238E27FC236}">
              <a16:creationId xmlns:a16="http://schemas.microsoft.com/office/drawing/2014/main" id="{3C43947B-B668-4E5A-96DC-9279C426090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4378" y="553274"/>
          <a:ext cx="4183898" cy="171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393453</xdr:colOff>
      <xdr:row>1</xdr:row>
      <xdr:rowOff>168934</xdr:rowOff>
    </xdr:from>
    <xdr:to>
      <xdr:col>6</xdr:col>
      <xdr:colOff>51538</xdr:colOff>
      <xdr:row>2</xdr:row>
      <xdr:rowOff>149884</xdr:rowOff>
    </xdr:to>
    <xdr:pic>
      <xdr:nvPicPr>
        <xdr:cNvPr id="2" name="Picture 1">
          <a:extLst>
            <a:ext uri="{FF2B5EF4-FFF2-40B4-BE49-F238E27FC236}">
              <a16:creationId xmlns:a16="http://schemas.microsoft.com/office/drawing/2014/main" id="{9A4EC132-FEAD-4E9B-B830-8370BFBC4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4378" y="359434"/>
          <a:ext cx="3744310" cy="171450"/>
        </a:xfrm>
        <a:prstGeom prst="rect">
          <a:avLst/>
        </a:prstGeom>
      </xdr:spPr>
    </xdr:pic>
    <xdr:clientData/>
  </xdr:twoCellAnchor>
  <xdr:twoCellAnchor editAs="oneCell">
    <xdr:from>
      <xdr:col>0</xdr:col>
      <xdr:colOff>393453</xdr:colOff>
      <xdr:row>3</xdr:row>
      <xdr:rowOff>178755</xdr:rowOff>
    </xdr:from>
    <xdr:to>
      <xdr:col>6</xdr:col>
      <xdr:colOff>22963</xdr:colOff>
      <xdr:row>4</xdr:row>
      <xdr:rowOff>159705</xdr:rowOff>
    </xdr:to>
    <xdr:pic>
      <xdr:nvPicPr>
        <xdr:cNvPr id="3" name="Picture 2">
          <a:extLst>
            <a:ext uri="{FF2B5EF4-FFF2-40B4-BE49-F238E27FC236}">
              <a16:creationId xmlns:a16="http://schemas.microsoft.com/office/drawing/2014/main" id="{2C33D8F2-D350-441A-8AF3-8FD57A2719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78" y="750255"/>
          <a:ext cx="3715735" cy="171450"/>
        </a:xfrm>
        <a:prstGeom prst="rect">
          <a:avLst/>
        </a:prstGeom>
      </xdr:spPr>
    </xdr:pic>
    <xdr:clientData/>
  </xdr:twoCellAnchor>
  <xdr:twoCellAnchor editAs="oneCell">
    <xdr:from>
      <xdr:col>0</xdr:col>
      <xdr:colOff>393453</xdr:colOff>
      <xdr:row>5</xdr:row>
      <xdr:rowOff>5264</xdr:rowOff>
    </xdr:from>
    <xdr:to>
      <xdr:col>6</xdr:col>
      <xdr:colOff>59625</xdr:colOff>
      <xdr:row>5</xdr:row>
      <xdr:rowOff>176714</xdr:rowOff>
    </xdr:to>
    <xdr:pic>
      <xdr:nvPicPr>
        <xdr:cNvPr id="4" name="Picture 3">
          <a:extLst>
            <a:ext uri="{FF2B5EF4-FFF2-40B4-BE49-F238E27FC236}">
              <a16:creationId xmlns:a16="http://schemas.microsoft.com/office/drawing/2014/main" id="{3D1A6053-1BC0-41F6-A152-31846A76758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4378" y="957764"/>
          <a:ext cx="3752397" cy="171450"/>
        </a:xfrm>
        <a:prstGeom prst="rect">
          <a:avLst/>
        </a:prstGeom>
      </xdr:spPr>
    </xdr:pic>
    <xdr:clientData/>
  </xdr:twoCellAnchor>
  <xdr:twoCellAnchor editAs="oneCell">
    <xdr:from>
      <xdr:col>0</xdr:col>
      <xdr:colOff>393453</xdr:colOff>
      <xdr:row>0</xdr:row>
      <xdr:rowOff>162452</xdr:rowOff>
    </xdr:from>
    <xdr:to>
      <xdr:col>5</xdr:col>
      <xdr:colOff>318239</xdr:colOff>
      <xdr:row>1</xdr:row>
      <xdr:rowOff>143402</xdr:rowOff>
    </xdr:to>
    <xdr:pic>
      <xdr:nvPicPr>
        <xdr:cNvPr id="5" name="Picture 4">
          <a:extLst>
            <a:ext uri="{FF2B5EF4-FFF2-40B4-BE49-F238E27FC236}">
              <a16:creationId xmlns:a16="http://schemas.microsoft.com/office/drawing/2014/main" id="{2164B6A4-0078-43C4-9BB0-BB8F8D34335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4378" y="162452"/>
          <a:ext cx="3334736" cy="171450"/>
        </a:xfrm>
        <a:prstGeom prst="rect">
          <a:avLst/>
        </a:prstGeom>
      </xdr:spPr>
    </xdr:pic>
    <xdr:clientData/>
  </xdr:twoCellAnchor>
  <xdr:twoCellAnchor editAs="oneCell">
    <xdr:from>
      <xdr:col>0</xdr:col>
      <xdr:colOff>393453</xdr:colOff>
      <xdr:row>2</xdr:row>
      <xdr:rowOff>172274</xdr:rowOff>
    </xdr:from>
    <xdr:to>
      <xdr:col>6</xdr:col>
      <xdr:colOff>491126</xdr:colOff>
      <xdr:row>3</xdr:row>
      <xdr:rowOff>153224</xdr:rowOff>
    </xdr:to>
    <xdr:pic>
      <xdr:nvPicPr>
        <xdr:cNvPr id="6" name="Picture 5">
          <a:extLst>
            <a:ext uri="{FF2B5EF4-FFF2-40B4-BE49-F238E27FC236}">
              <a16:creationId xmlns:a16="http://schemas.microsoft.com/office/drawing/2014/main" id="{96589C66-49D3-448F-BA2B-FC4FAB8E5E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4378" y="553274"/>
          <a:ext cx="4183898" cy="171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206619</xdr:colOff>
      <xdr:row>15</xdr:row>
      <xdr:rowOff>95984</xdr:rowOff>
    </xdr:from>
    <xdr:to>
      <xdr:col>12</xdr:col>
      <xdr:colOff>278423</xdr:colOff>
      <xdr:row>22</xdr:row>
      <xdr:rowOff>14654</xdr:rowOff>
    </xdr:to>
    <mc:AlternateContent xmlns:mc="http://schemas.openxmlformats.org/markup-compatibility/2006" xmlns:a14="http://schemas.microsoft.com/office/drawing/2010/main">
      <mc:Choice Requires="a14">
        <xdr:graphicFrame macro="">
          <xdr:nvGraphicFramePr>
            <xdr:cNvPr id="2" name="Month 1">
              <a:extLst>
                <a:ext uri="{FF2B5EF4-FFF2-40B4-BE49-F238E27FC236}">
                  <a16:creationId xmlns:a16="http://schemas.microsoft.com/office/drawing/2014/main" id="{66916934-A963-4F3E-A720-E256E1793B92}"/>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8134350" y="2953484"/>
              <a:ext cx="1288073" cy="12521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81644</xdr:colOff>
      <xdr:row>2</xdr:row>
      <xdr:rowOff>32658</xdr:rowOff>
    </xdr:from>
    <xdr:to>
      <xdr:col>16</xdr:col>
      <xdr:colOff>54429</xdr:colOff>
      <xdr:row>13</xdr:row>
      <xdr:rowOff>12846</xdr:rowOff>
    </xdr:to>
    <xdr:pic>
      <xdr:nvPicPr>
        <xdr:cNvPr id="3" name="Picture 2">
          <a:extLst>
            <a:ext uri="{FF2B5EF4-FFF2-40B4-BE49-F238E27FC236}">
              <a16:creationId xmlns:a16="http://schemas.microsoft.com/office/drawing/2014/main" id="{7273477A-0432-4CB0-AB81-13915930FD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8184"/>
        <a:stretch/>
      </xdr:blipFill>
      <xdr:spPr>
        <a:xfrm>
          <a:off x="8263619" y="413658"/>
          <a:ext cx="2411184" cy="20756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81644</xdr:colOff>
      <xdr:row>13</xdr:row>
      <xdr:rowOff>32658</xdr:rowOff>
    </xdr:from>
    <xdr:to>
      <xdr:col>10</xdr:col>
      <xdr:colOff>398794</xdr:colOff>
      <xdr:row>24</xdr:row>
      <xdr:rowOff>12846</xdr:rowOff>
    </xdr:to>
    <xdr:pic>
      <xdr:nvPicPr>
        <xdr:cNvPr id="2" name="Picture 1">
          <a:extLst>
            <a:ext uri="{FF2B5EF4-FFF2-40B4-BE49-F238E27FC236}">
              <a16:creationId xmlns:a16="http://schemas.microsoft.com/office/drawing/2014/main" id="{73520C9D-F415-4C97-BE70-D5A29CEA8F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8184"/>
        <a:stretch/>
      </xdr:blipFill>
      <xdr:spPr>
        <a:xfrm>
          <a:off x="8454119" y="604158"/>
          <a:ext cx="2411184" cy="20756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743684</xdr:colOff>
      <xdr:row>0</xdr:row>
      <xdr:rowOff>142875</xdr:rowOff>
    </xdr:from>
    <xdr:to>
      <xdr:col>14</xdr:col>
      <xdr:colOff>298207</xdr:colOff>
      <xdr:row>8</xdr:row>
      <xdr:rowOff>24911</xdr:rowOff>
    </xdr:to>
    <mc:AlternateContent xmlns:mc="http://schemas.openxmlformats.org/markup-compatibility/2006" xmlns:a14="http://schemas.microsoft.com/office/drawing/2010/main">
      <mc:Choice Requires="a14">
        <xdr:graphicFrame macro="">
          <xdr:nvGraphicFramePr>
            <xdr:cNvPr id="3" name="SalesRep">
              <a:extLst>
                <a:ext uri="{FF2B5EF4-FFF2-40B4-BE49-F238E27FC236}">
                  <a16:creationId xmlns:a16="http://schemas.microsoft.com/office/drawing/2014/main" id="{D85262B1-690E-D3E4-F442-96BBE08F6DFC}"/>
                </a:ext>
              </a:extLst>
            </xdr:cNvPr>
            <xdr:cNvGraphicFramePr/>
          </xdr:nvGraphicFramePr>
          <xdr:xfrm>
            <a:off x="0" y="0"/>
            <a:ext cx="0" cy="0"/>
          </xdr:xfrm>
          <a:graphic>
            <a:graphicData uri="http://schemas.microsoft.com/office/drawing/2010/slicer">
              <sle:slicer xmlns:sle="http://schemas.microsoft.com/office/drawing/2010/slicer" name="SalesRep"/>
            </a:graphicData>
          </a:graphic>
        </xdr:graphicFrame>
      </mc:Choice>
      <mc:Fallback xmlns="">
        <xdr:sp macro="" textlink="">
          <xdr:nvSpPr>
            <xdr:cNvPr id="0" name=""/>
            <xdr:cNvSpPr>
              <a:spLocks noTextEdit="1"/>
            </xdr:cNvSpPr>
          </xdr:nvSpPr>
          <xdr:spPr>
            <a:xfrm>
              <a:off x="7763609" y="142875"/>
              <a:ext cx="1650023" cy="140603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743684</xdr:colOff>
      <xdr:row>0</xdr:row>
      <xdr:rowOff>142875</xdr:rowOff>
    </xdr:from>
    <xdr:to>
      <xdr:col>14</xdr:col>
      <xdr:colOff>298207</xdr:colOff>
      <xdr:row>8</xdr:row>
      <xdr:rowOff>24911</xdr:rowOff>
    </xdr:to>
    <mc:AlternateContent xmlns:mc="http://schemas.openxmlformats.org/markup-compatibility/2006" xmlns:a14="http://schemas.microsoft.com/office/drawing/2010/main">
      <mc:Choice Requires="a14">
        <xdr:graphicFrame macro="">
          <xdr:nvGraphicFramePr>
            <xdr:cNvPr id="3" name="SalesRep 1">
              <a:extLst>
                <a:ext uri="{FF2B5EF4-FFF2-40B4-BE49-F238E27FC236}">
                  <a16:creationId xmlns:a16="http://schemas.microsoft.com/office/drawing/2014/main" id="{DDCC8669-BE1F-4229-BF48-61EF64F03E25}"/>
                </a:ext>
              </a:extLst>
            </xdr:cNvPr>
            <xdr:cNvGraphicFramePr/>
          </xdr:nvGraphicFramePr>
          <xdr:xfrm>
            <a:off x="0" y="0"/>
            <a:ext cx="0" cy="0"/>
          </xdr:xfrm>
          <a:graphic>
            <a:graphicData uri="http://schemas.microsoft.com/office/drawing/2010/slicer">
              <sle:slicer xmlns:sle="http://schemas.microsoft.com/office/drawing/2010/slicer" name="SalesRep 1"/>
            </a:graphicData>
          </a:graphic>
        </xdr:graphicFrame>
      </mc:Choice>
      <mc:Fallback xmlns="">
        <xdr:sp macro="" textlink="">
          <xdr:nvSpPr>
            <xdr:cNvPr id="0" name=""/>
            <xdr:cNvSpPr>
              <a:spLocks noTextEdit="1"/>
            </xdr:cNvSpPr>
          </xdr:nvSpPr>
          <xdr:spPr>
            <a:xfrm>
              <a:off x="7763609" y="142875"/>
              <a:ext cx="1650023" cy="140603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24.768796875003" createdVersion="8" refreshedVersion="8" minRefreshableVersion="3" recordCount="20" xr:uid="{B8A3F1CD-5F70-4CA6-9451-47409A620315}">
  <cacheSource type="worksheet">
    <worksheetSource ref="C19:E39" sheet="Start"/>
  </cacheSource>
  <cacheFields count="3">
    <cacheField name="Customer" numFmtId="0">
      <sharedItems count="4">
        <s v="Whole Foods"/>
        <s v="Safeway"/>
        <s v="Food Town"/>
        <s v="Thriftway"/>
      </sharedItems>
    </cacheField>
    <cacheField name="Product" numFmtId="0">
      <sharedItems count="2">
        <s v="Apples"/>
        <s v="Bananas"/>
      </sharedItems>
    </cacheField>
    <cacheField name="Sales" numFmtId="0">
      <sharedItems containsSemiMixedTypes="0" containsString="0" containsNumber="1" minValue="290.43" maxValue="1756.26"/>
    </cacheField>
  </cacheFields>
  <extLst>
    <ext xmlns:x14="http://schemas.microsoft.com/office/spreadsheetml/2009/9/main" uri="{725AE2AE-9491-48be-B2B4-4EB974FC3084}">
      <x14:pivotCacheDefinition pivotCacheId="11957704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29.423976736114" createdVersion="8" refreshedVersion="8" minRefreshableVersion="3" recordCount="10" xr:uid="{453E33D5-42A2-4B18-9F5A-09671CF7D54E}">
  <cacheSource type="worksheet">
    <worksheetSource name="HWProblem08Answer"/>
  </cacheSource>
  <cacheFields count="3">
    <cacheField name="Customer" numFmtId="0">
      <sharedItems/>
    </cacheField>
    <cacheField name="Product" numFmtId="0">
      <sharedItems count="3">
        <s v="Quad"/>
        <s v="Sunset"/>
        <s v="Aspen"/>
      </sharedItems>
    </cacheField>
    <cacheField name="Sales" numFmtId="1">
      <sharedItems containsSemiMixedTypes="0" containsString="0" containsNumber="1" containsInteger="1" minValue="23" maxValue="1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30.673329861114" createdVersion="8" refreshedVersion="8" minRefreshableVersion="3" recordCount="12" xr:uid="{ADCA07F7-D44F-4DBB-9BF7-6707CC491FEA}">
  <cacheSource type="worksheet">
    <worksheetSource name="StudentData"/>
  </cacheSource>
  <cacheFields count="5">
    <cacheField name="Student" numFmtId="0">
      <sharedItems/>
    </cacheField>
    <cacheField name="Start Date" numFmtId="14">
      <sharedItems containsSemiMixedTypes="0" containsNonDate="0" containsDate="1" containsString="0" minDate="2018-07-14T00:00:00" maxDate="2021-01-29T00:00:00"/>
    </cacheField>
    <cacheField name="Major" numFmtId="0">
      <sharedItems count="6">
        <s v="Business"/>
        <s v="Accounting"/>
        <s v="Chemistry"/>
        <s v="Physics"/>
        <s v="History"/>
        <s v="Sociology"/>
      </sharedItems>
    </cacheField>
    <cacheField name="Credits" numFmtId="1">
      <sharedItems containsSemiMixedTypes="0" containsString="0" containsNumber="1" containsInteger="1" minValue="23" maxValue="135"/>
    </cacheField>
    <cacheField name="GPA" numFmtId="0">
      <sharedItems containsSemiMixedTypes="0" containsString="0" containsNumber="1" minValue="1.6" maxValue="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33.486466782408" createdVersion="8" refreshedVersion="8" minRefreshableVersion="3" recordCount="20" xr:uid="{32924D25-825A-414C-9E75-A9A41D59A813}">
  <cacheSource type="worksheet">
    <worksheetSource name="ProduceSales"/>
  </cacheSource>
  <cacheFields count="4">
    <cacheField name="Month" numFmtId="14">
      <sharedItems count="2">
        <s v="June"/>
        <s v="July"/>
      </sharedItems>
    </cacheField>
    <cacheField name="Cust" numFmtId="0">
      <sharedItems count="2">
        <s v="Whole Foods"/>
        <s v="Safeway"/>
      </sharedItems>
    </cacheField>
    <cacheField name="Prod" numFmtId="0">
      <sharedItems count="2">
        <s v="Apples"/>
        <s v="Bananas"/>
      </sharedItems>
    </cacheField>
    <cacheField name="Sales" numFmtId="166">
      <sharedItems containsSemiMixedTypes="0" containsString="0" containsNumber="1" minValue="290.43" maxValue="1756.26"/>
    </cacheField>
  </cacheFields>
  <extLst>
    <ext xmlns:x14="http://schemas.microsoft.com/office/spreadsheetml/2009/9/main" uri="{725AE2AE-9491-48be-B2B4-4EB974FC3084}">
      <x14:pivotCacheDefinition pivotCacheId="60709408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34.596482291665" createdVersion="8" refreshedVersion="8" minRefreshableVersion="3" recordCount="20" xr:uid="{099448AA-2EDF-4735-86BF-4322E476150B}">
  <cacheSource type="worksheet">
    <worksheetSource ref="B7:C27" sheet="Between"/>
  </cacheSource>
  <cacheFields count="3">
    <cacheField name="Date" numFmtId="14">
      <sharedItems containsSemiMixedTypes="0" containsNonDate="0" containsDate="1" containsString="0" minDate="2021-01-08T00:00:00" maxDate="2021-04-23T00:00:00" count="19">
        <d v="2021-04-14T00:00:00"/>
        <d v="2021-03-12T00:00:00"/>
        <d v="2021-02-22T00:00:00"/>
        <d v="2021-03-05T00:00:00"/>
        <d v="2021-04-04T00:00:00"/>
        <d v="2021-02-16T00:00:00"/>
        <d v="2021-02-12T00:00:00"/>
        <d v="2021-01-30T00:00:00"/>
        <d v="2021-01-18T00:00:00"/>
        <d v="2021-03-24T00:00:00"/>
        <d v="2021-01-28T00:00:00"/>
        <d v="2021-03-28T00:00:00"/>
        <d v="2021-04-21T00:00:00"/>
        <d v="2021-01-25T00:00:00"/>
        <d v="2021-01-08T00:00:00"/>
        <d v="2021-01-15T00:00:00"/>
        <d v="2021-04-22T00:00:00"/>
        <d v="2021-02-05T00:00:00"/>
        <d v="2021-02-20T00:00:00"/>
      </sharedItems>
      <fieldGroup par="2"/>
    </cacheField>
    <cacheField name="Sales ($)" numFmtId="4">
      <sharedItems containsSemiMixedTypes="0" containsString="0" containsNumber="1" minValue="290.43" maxValue="1756.26" count="20">
        <n v="500"/>
        <n v="690.16"/>
        <n v="1029.52"/>
        <n v="642.89"/>
        <n v="883.31"/>
        <n v="528.14"/>
        <n v="771.07"/>
        <n v="1033.92"/>
        <n v="290.43"/>
        <n v="1756.26"/>
        <n v="697.59"/>
        <n v="674.16"/>
        <n v="449.45"/>
        <n v="1065.58"/>
        <n v="1461.6"/>
        <n v="1059.1099999999999"/>
        <n v="414.42"/>
        <n v="291.36"/>
        <n v="529.20000000000005"/>
        <n v="376.29"/>
      </sharedItems>
      <fieldGroup base="1">
        <rangePr autoStart="0" autoEnd="0" startNum="0" endNum="2000" groupInterval="500"/>
        <groupItems count="6">
          <s v="&lt;0"/>
          <s v="0-500"/>
          <s v="500-1000"/>
          <s v="1000-1500"/>
          <s v="1500-2000"/>
          <s v="&gt;2000"/>
        </groupItems>
      </fieldGroup>
    </cacheField>
    <cacheField name="Months (Date)" numFmtId="0" databaseField="0">
      <fieldGroup base="0">
        <rangePr groupBy="months" startDate="2021-01-08T00:00:00" endDate="2021-04-23T00:00:00"/>
        <groupItems count="14">
          <s v="&lt;1/8/21"/>
          <s v="Jan"/>
          <s v="Feb"/>
          <s v="Mar"/>
          <s v="Apr"/>
          <s v="May"/>
          <s v="Jun"/>
          <s v="Jul"/>
          <s v="Aug"/>
          <s v="Sep"/>
          <s v="Oct"/>
          <s v="Nov"/>
          <s v="Dec"/>
          <s v="&gt;4/23/21"/>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835.496737037036" createdVersion="8" refreshedVersion="8" minRefreshableVersion="3" recordCount="20" xr:uid="{63C37B81-4FB7-4CA6-8E75-A7D171F65EC6}">
  <cacheSource type="worksheet">
    <worksheetSource ref="B7:D27" sheet="OR(2)"/>
  </cacheSource>
  <cacheFields count="3">
    <cacheField name="Date" numFmtId="14">
      <sharedItems containsSemiMixedTypes="0" containsNonDate="0" containsDate="1" containsString="0" minDate="2021-01-08T00:00:00" maxDate="2021-04-23T00:00:00"/>
    </cacheField>
    <cacheField name="SalesRep" numFmtId="0">
      <sharedItems count="6">
        <s v="Sioux"/>
        <s v="Gigi"/>
        <s v="Tyrone"/>
        <s v="Abdi"/>
        <s v="Chantel"/>
        <s v="Miki"/>
      </sharedItems>
    </cacheField>
    <cacheField name="Sales" numFmtId="4">
      <sharedItems containsSemiMixedTypes="0" containsString="0" containsNumber="1" minValue="290.43" maxValue="1756.26"/>
    </cacheField>
  </cacheFields>
  <extLst>
    <ext xmlns:x14="http://schemas.microsoft.com/office/spreadsheetml/2009/9/main" uri="{725AE2AE-9491-48be-B2B4-4EB974FC3084}">
      <x14:pivotCacheDefinition pivotCacheId="79703069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n v="1533.89"/>
  </r>
  <r>
    <x v="0"/>
    <x v="1"/>
    <n v="690.16"/>
  </r>
  <r>
    <x v="1"/>
    <x v="1"/>
    <n v="1029.52"/>
  </r>
  <r>
    <x v="0"/>
    <x v="0"/>
    <n v="642.89"/>
  </r>
  <r>
    <x v="1"/>
    <x v="1"/>
    <n v="883.31"/>
  </r>
  <r>
    <x v="2"/>
    <x v="1"/>
    <n v="528.14"/>
  </r>
  <r>
    <x v="3"/>
    <x v="0"/>
    <n v="771.07"/>
  </r>
  <r>
    <x v="1"/>
    <x v="1"/>
    <n v="1033.92"/>
  </r>
  <r>
    <x v="1"/>
    <x v="1"/>
    <n v="290.43"/>
  </r>
  <r>
    <x v="0"/>
    <x v="0"/>
    <n v="1756.26"/>
  </r>
  <r>
    <x v="3"/>
    <x v="0"/>
    <n v="697.59"/>
  </r>
  <r>
    <x v="1"/>
    <x v="0"/>
    <n v="674.16"/>
  </r>
  <r>
    <x v="0"/>
    <x v="0"/>
    <n v="449.45"/>
  </r>
  <r>
    <x v="1"/>
    <x v="1"/>
    <n v="1065.58"/>
  </r>
  <r>
    <x v="1"/>
    <x v="1"/>
    <n v="1461.6"/>
  </r>
  <r>
    <x v="3"/>
    <x v="1"/>
    <n v="1059.1099999999999"/>
  </r>
  <r>
    <x v="3"/>
    <x v="0"/>
    <n v="414.42"/>
  </r>
  <r>
    <x v="0"/>
    <x v="0"/>
    <n v="291.36"/>
  </r>
  <r>
    <x v="0"/>
    <x v="1"/>
    <n v="529.20000000000005"/>
  </r>
  <r>
    <x v="2"/>
    <x v="1"/>
    <n v="376.2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s v="Carey, Zada"/>
    <x v="0"/>
    <n v="45"/>
  </r>
  <r>
    <s v="Emmons, Christi"/>
    <x v="1"/>
    <n v="135"/>
  </r>
  <r>
    <s v="Lear, Vania"/>
    <x v="2"/>
    <n v="45"/>
  </r>
  <r>
    <s v="Meador, Corazon"/>
    <x v="0"/>
    <n v="90"/>
  </r>
  <r>
    <s v="Mohamed, Abdi"/>
    <x v="2"/>
    <n v="23"/>
  </r>
  <r>
    <s v="Nga, Luong"/>
    <x v="2"/>
    <n v="45"/>
  </r>
  <r>
    <s v="Robinson, Chantel"/>
    <x v="0"/>
    <n v="70"/>
  </r>
  <r>
    <s v="Rouse, Sioux"/>
    <x v="1"/>
    <n v="40"/>
  </r>
  <r>
    <s v="Simone, Alanna"/>
    <x v="1"/>
    <n v="60"/>
  </r>
  <r>
    <s v="Thornburg, Tyrone"/>
    <x v="0"/>
    <n v="7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s v="Carey, Zada"/>
    <d v="2020-09-29T00:00:00"/>
    <x v="0"/>
    <n v="45"/>
    <n v="1.7"/>
  </r>
  <r>
    <s v="Emmons, Christi"/>
    <d v="2018-07-14T00:00:00"/>
    <x v="1"/>
    <n v="135"/>
    <n v="2.2999999999999998"/>
  </r>
  <r>
    <s v="Lear, Vania"/>
    <d v="2020-09-03T00:00:00"/>
    <x v="2"/>
    <n v="45"/>
    <n v="3"/>
  </r>
  <r>
    <s v="Meador, Corazon"/>
    <d v="2019-11-21T00:00:00"/>
    <x v="1"/>
    <n v="90"/>
    <n v="3.1"/>
  </r>
  <r>
    <s v="Mohamed, Abdi"/>
    <d v="2021-01-28T00:00:00"/>
    <x v="0"/>
    <n v="23"/>
    <n v="1.6"/>
  </r>
  <r>
    <s v="Nga, Luong"/>
    <d v="2020-07-07T00:00:00"/>
    <x v="3"/>
    <n v="45"/>
    <n v="2.4"/>
  </r>
  <r>
    <s v="Robinson, Chantel"/>
    <d v="2020-04-12T00:00:00"/>
    <x v="4"/>
    <n v="70"/>
    <n v="4"/>
  </r>
  <r>
    <s v="Rouse, Sioux"/>
    <d v="2020-06-30T00:00:00"/>
    <x v="2"/>
    <n v="40"/>
    <n v="2.4"/>
  </r>
  <r>
    <s v="Simone, Alanna"/>
    <d v="2019-08-02T00:00:00"/>
    <x v="3"/>
    <n v="60"/>
    <n v="3.5"/>
  </r>
  <r>
    <s v="Thornburg, Tyrone"/>
    <d v="2019-12-27T00:00:00"/>
    <x v="5"/>
    <n v="75"/>
    <n v="3.9"/>
  </r>
  <r>
    <s v="Hemp, Gigi"/>
    <d v="2020-09-03T00:00:00"/>
    <x v="4"/>
    <n v="45"/>
    <n v="3"/>
  </r>
  <r>
    <s v="Sharysse"/>
    <d v="2019-11-21T00:00:00"/>
    <x v="0"/>
    <n v="85"/>
    <n v="3.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x v="0"/>
    <n v="1533.89"/>
  </r>
  <r>
    <x v="0"/>
    <x v="0"/>
    <x v="1"/>
    <n v="690.16"/>
  </r>
  <r>
    <x v="1"/>
    <x v="1"/>
    <x v="1"/>
    <n v="1029.52"/>
  </r>
  <r>
    <x v="0"/>
    <x v="0"/>
    <x v="0"/>
    <n v="642.89"/>
  </r>
  <r>
    <x v="0"/>
    <x v="1"/>
    <x v="0"/>
    <n v="883.31"/>
  </r>
  <r>
    <x v="1"/>
    <x v="0"/>
    <x v="1"/>
    <n v="528.14"/>
  </r>
  <r>
    <x v="0"/>
    <x v="1"/>
    <x v="0"/>
    <n v="771.07"/>
  </r>
  <r>
    <x v="1"/>
    <x v="1"/>
    <x v="1"/>
    <n v="1033.92"/>
  </r>
  <r>
    <x v="1"/>
    <x v="1"/>
    <x v="1"/>
    <n v="290.43"/>
  </r>
  <r>
    <x v="0"/>
    <x v="0"/>
    <x v="0"/>
    <n v="1756.26"/>
  </r>
  <r>
    <x v="0"/>
    <x v="0"/>
    <x v="0"/>
    <n v="697.59"/>
  </r>
  <r>
    <x v="1"/>
    <x v="1"/>
    <x v="0"/>
    <n v="674.16"/>
  </r>
  <r>
    <x v="0"/>
    <x v="0"/>
    <x v="0"/>
    <n v="449.45"/>
  </r>
  <r>
    <x v="1"/>
    <x v="1"/>
    <x v="1"/>
    <n v="1065.58"/>
  </r>
  <r>
    <x v="1"/>
    <x v="1"/>
    <x v="1"/>
    <n v="1461.6"/>
  </r>
  <r>
    <x v="1"/>
    <x v="0"/>
    <x v="1"/>
    <n v="1059.1099999999999"/>
  </r>
  <r>
    <x v="1"/>
    <x v="1"/>
    <x v="0"/>
    <n v="414.42"/>
  </r>
  <r>
    <x v="1"/>
    <x v="0"/>
    <x v="0"/>
    <n v="291.36"/>
  </r>
  <r>
    <x v="0"/>
    <x v="0"/>
    <x v="1"/>
    <n v="529.20000000000005"/>
  </r>
  <r>
    <x v="0"/>
    <x v="1"/>
    <x v="1"/>
    <n v="376.29"/>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r>
  <r>
    <x v="1"/>
    <x v="1"/>
  </r>
  <r>
    <x v="2"/>
    <x v="2"/>
  </r>
  <r>
    <x v="3"/>
    <x v="3"/>
  </r>
  <r>
    <x v="4"/>
    <x v="4"/>
  </r>
  <r>
    <x v="5"/>
    <x v="5"/>
  </r>
  <r>
    <x v="6"/>
    <x v="6"/>
  </r>
  <r>
    <x v="7"/>
    <x v="7"/>
  </r>
  <r>
    <x v="8"/>
    <x v="8"/>
  </r>
  <r>
    <x v="9"/>
    <x v="9"/>
  </r>
  <r>
    <x v="10"/>
    <x v="10"/>
  </r>
  <r>
    <x v="11"/>
    <x v="11"/>
  </r>
  <r>
    <x v="12"/>
    <x v="12"/>
  </r>
  <r>
    <x v="13"/>
    <x v="13"/>
  </r>
  <r>
    <x v="14"/>
    <x v="14"/>
  </r>
  <r>
    <x v="15"/>
    <x v="15"/>
  </r>
  <r>
    <x v="16"/>
    <x v="16"/>
  </r>
  <r>
    <x v="16"/>
    <x v="17"/>
  </r>
  <r>
    <x v="17"/>
    <x v="18"/>
  </r>
  <r>
    <x v="18"/>
    <x v="19"/>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d v="2021-04-14T00:00:00"/>
    <x v="0"/>
    <n v="1533.89"/>
  </r>
  <r>
    <d v="2021-03-12T00:00:00"/>
    <x v="1"/>
    <n v="690.16"/>
  </r>
  <r>
    <d v="2021-02-22T00:00:00"/>
    <x v="2"/>
    <n v="1029.52"/>
  </r>
  <r>
    <d v="2021-03-05T00:00:00"/>
    <x v="3"/>
    <n v="642.89"/>
  </r>
  <r>
    <d v="2021-04-04T00:00:00"/>
    <x v="4"/>
    <n v="883.31"/>
  </r>
  <r>
    <d v="2021-02-16T00:00:00"/>
    <x v="0"/>
    <n v="528.14"/>
  </r>
  <r>
    <d v="2021-02-12T00:00:00"/>
    <x v="4"/>
    <n v="771.07"/>
  </r>
  <r>
    <d v="2021-01-30T00:00:00"/>
    <x v="5"/>
    <n v="1033.92"/>
  </r>
  <r>
    <d v="2021-01-18T00:00:00"/>
    <x v="3"/>
    <n v="290.43"/>
  </r>
  <r>
    <d v="2021-03-24T00:00:00"/>
    <x v="1"/>
    <n v="1756.26"/>
  </r>
  <r>
    <d v="2021-01-28T00:00:00"/>
    <x v="2"/>
    <n v="697.59"/>
  </r>
  <r>
    <d v="2021-03-28T00:00:00"/>
    <x v="0"/>
    <n v="674.16"/>
  </r>
  <r>
    <d v="2021-04-21T00:00:00"/>
    <x v="2"/>
    <n v="449.45"/>
  </r>
  <r>
    <d v="2021-01-25T00:00:00"/>
    <x v="0"/>
    <n v="1065.58"/>
  </r>
  <r>
    <d v="2021-01-08T00:00:00"/>
    <x v="4"/>
    <n v="1461.6"/>
  </r>
  <r>
    <d v="2021-01-15T00:00:00"/>
    <x v="1"/>
    <n v="1059.1099999999999"/>
  </r>
  <r>
    <d v="2021-04-22T00:00:00"/>
    <x v="2"/>
    <n v="414.42"/>
  </r>
  <r>
    <d v="2021-04-22T00:00:00"/>
    <x v="5"/>
    <n v="1291.3599999999999"/>
  </r>
  <r>
    <d v="2021-02-05T00:00:00"/>
    <x v="4"/>
    <n v="529.20000000000005"/>
  </r>
  <r>
    <d v="2021-02-20T00:00:00"/>
    <x v="3"/>
    <n v="376.2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44B905-C208-44B5-B51B-928B06B17BFE}"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H19:I22" firstHeaderRow="1" firstDataRow="1" firstDataCol="1" rowPageCount="1" colPageCount="1"/>
  <pivotFields count="3">
    <pivotField axis="axisPage" compact="0" outline="0" multipleItemSelectionAllowed="1" showAll="0">
      <items count="5">
        <item x="2"/>
        <item x="1"/>
        <item x="3"/>
        <item x="0"/>
        <item t="default"/>
      </items>
    </pivotField>
    <pivotField axis="axisRow" compact="0" outline="0" showAll="0">
      <items count="3">
        <item x="0"/>
        <item x="1"/>
        <item t="default"/>
      </items>
    </pivotField>
    <pivotField dataField="1" compact="0" outline="0" showAll="0"/>
  </pivotFields>
  <rowFields count="1">
    <field x="1"/>
  </rowFields>
  <rowItems count="3">
    <i>
      <x/>
    </i>
    <i>
      <x v="1"/>
    </i>
    <i t="grand">
      <x/>
    </i>
  </rowItems>
  <colItems count="1">
    <i/>
  </colItems>
  <pageFields count="1">
    <pageField fld="0" hier="-1"/>
  </pageFields>
  <dataFields count="1">
    <dataField name="Sum of Sales" fld="2"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9EC714-E4EB-435B-8B68-75F75DEC494C}" name="PivotTable1" cacheId="2"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B22:C29" firstHeaderRow="1" firstDataRow="1" firstDataCol="1"/>
  <pivotFields count="5">
    <pivotField compact="0" outline="0" showAll="0"/>
    <pivotField compact="0" numFmtId="14" outline="0" showAll="0"/>
    <pivotField axis="axisRow" compact="0" outline="0" showAll="0">
      <items count="7">
        <item x="1"/>
        <item x="0"/>
        <item x="2"/>
        <item x="4"/>
        <item x="3"/>
        <item x="5"/>
        <item t="default"/>
      </items>
    </pivotField>
    <pivotField compact="0" numFmtId="1" outline="0" showAll="0"/>
    <pivotField dataField="1" compact="0" outline="0" showAll="0"/>
  </pivotFields>
  <rowFields count="1">
    <field x="2"/>
  </rowFields>
  <rowItems count="7">
    <i>
      <x/>
    </i>
    <i>
      <x v="1"/>
    </i>
    <i>
      <x v="2"/>
    </i>
    <i>
      <x v="3"/>
    </i>
    <i>
      <x v="4"/>
    </i>
    <i>
      <x v="5"/>
    </i>
    <i t="grand">
      <x/>
    </i>
  </rowItems>
  <colItems count="1">
    <i/>
  </colItems>
  <dataFields count="1">
    <dataField name="Average of GPA" fld="4"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5006A05-977C-4B43-BCE5-58B4CF14881B}" name="PivotTable1" cacheId="3"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G17:J21" firstHeaderRow="1" firstDataRow="2" firstDataCol="1"/>
  <pivotFields count="4">
    <pivotField compact="0" outline="0" showAll="0">
      <items count="3">
        <item x="0"/>
        <item h="1" x="1"/>
        <item t="default"/>
      </items>
    </pivotField>
    <pivotField axis="axisRow" compact="0" outline="0" showAll="0">
      <items count="3">
        <item x="1"/>
        <item x="0"/>
        <item t="default"/>
      </items>
    </pivotField>
    <pivotField axis="axisCol" compact="0" outline="0" showAll="0">
      <items count="3">
        <item x="0"/>
        <item x="1"/>
        <item t="default"/>
      </items>
    </pivotField>
    <pivotField dataField="1" compact="0" numFmtId="166" outline="0" showAll="0"/>
  </pivotFields>
  <rowFields count="1">
    <field x="1"/>
  </rowFields>
  <rowItems count="3">
    <i>
      <x/>
    </i>
    <i>
      <x v="1"/>
    </i>
    <i t="grand">
      <x/>
    </i>
  </rowItems>
  <colFields count="1">
    <field x="2"/>
  </colFields>
  <colItems count="3">
    <i>
      <x/>
    </i>
    <i>
      <x v="1"/>
    </i>
    <i t="grand">
      <x/>
    </i>
  </colItems>
  <dataFields count="1">
    <dataField name="Total Sales ($)" fld="3"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1087C1-2889-478F-BB29-9D4D16FAEBF7}" name="PivotTable3" cacheId="4"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J18:K23" firstHeaderRow="1" firstDataRow="1" firstDataCol="1"/>
  <pivotFields count="3">
    <pivotField compact="0" numFmtId="14" outline="0" showAll="0">
      <items count="20">
        <item x="14"/>
        <item x="15"/>
        <item x="8"/>
        <item x="13"/>
        <item x="10"/>
        <item x="7"/>
        <item x="17"/>
        <item x="6"/>
        <item x="5"/>
        <item x="18"/>
        <item x="2"/>
        <item x="3"/>
        <item x="1"/>
        <item x="9"/>
        <item x="11"/>
        <item x="4"/>
        <item x="0"/>
        <item x="12"/>
        <item x="16"/>
        <item t="default"/>
      </items>
    </pivotField>
    <pivotField name="Sales ($) - Upper Not Included" axis="axisRow" dataField="1" compact="0" numFmtId="4" outline="0" showAll="0">
      <items count="7">
        <item x="0"/>
        <item n="0 up to 500" x="1"/>
        <item n="500 up to 1000" x="2"/>
        <item n="1000 up to 1500" x="3"/>
        <item n="1500 up to 2000" x="4"/>
        <item x="5"/>
        <item t="default"/>
      </items>
    </pivotField>
    <pivotField compact="0" outline="0" subtotalTop="0" showAll="0">
      <items count="15">
        <item x="0"/>
        <item x="1"/>
        <item x="2"/>
        <item x="3"/>
        <item x="4"/>
        <item x="5"/>
        <item x="6"/>
        <item x="7"/>
        <item x="8"/>
        <item x="9"/>
        <item x="10"/>
        <item x="11"/>
        <item x="12"/>
        <item x="13"/>
        <item t="default"/>
      </items>
    </pivotField>
  </pivotFields>
  <rowFields count="1">
    <field x="1"/>
  </rowFields>
  <rowItems count="5">
    <i>
      <x v="1"/>
    </i>
    <i>
      <x v="2"/>
    </i>
    <i>
      <x v="3"/>
    </i>
    <i>
      <x v="4"/>
    </i>
    <i t="grand">
      <x/>
    </i>
  </rowItems>
  <colItems count="1">
    <i/>
  </colItems>
  <dataFields count="1">
    <dataField name="Count" fld="1" subtotal="count" baseField="0" baseItem="0"/>
  </dataFields>
  <formats count="1">
    <format dxfId="39">
      <pivotArea field="1"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98952AC-8901-46E6-B971-A8F34DCD0E4A}" name="PivotTable2" cacheId="4"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E18:F23" firstHeaderRow="1" firstDataRow="1" firstDataCol="1"/>
  <pivotFields count="3">
    <pivotField compact="0" numFmtId="14" outline="0" showAll="0">
      <items count="20">
        <item x="14"/>
        <item x="15"/>
        <item x="8"/>
        <item x="13"/>
        <item x="10"/>
        <item x="7"/>
        <item x="17"/>
        <item x="6"/>
        <item x="5"/>
        <item x="18"/>
        <item x="2"/>
        <item x="3"/>
        <item x="1"/>
        <item x="9"/>
        <item x="11"/>
        <item x="4"/>
        <item x="0"/>
        <item x="12"/>
        <item x="16"/>
        <item t="default"/>
      </items>
    </pivotField>
    <pivotField dataField="1" compact="0" numFmtId="4" outline="0" showAll="0">
      <items count="7">
        <item x="0"/>
        <item x="1"/>
        <item x="2"/>
        <item x="3"/>
        <item x="4"/>
        <item x="5"/>
        <item t="default"/>
      </items>
    </pivotField>
    <pivotField axis="axisRow" compact="0" outline="0" subtotalTop="0" showAll="0">
      <items count="15">
        <item x="0"/>
        <item x="1"/>
        <item x="2"/>
        <item x="3"/>
        <item x="4"/>
        <item x="5"/>
        <item x="6"/>
        <item x="7"/>
        <item x="8"/>
        <item x="9"/>
        <item x="10"/>
        <item x="11"/>
        <item x="12"/>
        <item x="13"/>
        <item t="default"/>
      </items>
    </pivotField>
  </pivotFields>
  <rowFields count="1">
    <field x="2"/>
  </rowFields>
  <rowItems count="5">
    <i>
      <x v="1"/>
    </i>
    <i>
      <x v="2"/>
    </i>
    <i>
      <x v="3"/>
    </i>
    <i>
      <x v="4"/>
    </i>
    <i t="grand">
      <x/>
    </i>
  </rowItems>
  <colItems count="1">
    <i/>
  </colItems>
  <dataFields count="1">
    <dataField name="Sales ($) " fld="1"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03E53FF-D56F-4D4B-AD0D-D24DCDABA7D3}" name="PivotTable5" cacheId="5"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P2:P3" firstHeaderRow="1" firstDataRow="1" firstDataCol="0"/>
  <pivotFields count="3">
    <pivotField compact="0" numFmtId="14" outline="0" showAll="0"/>
    <pivotField compact="0" outline="0" showAll="0">
      <items count="7">
        <item h="1" x="3"/>
        <item x="4"/>
        <item x="1"/>
        <item h="1" x="5"/>
        <item x="0"/>
        <item x="2"/>
        <item t="default"/>
      </items>
    </pivotField>
    <pivotField dataField="1" compact="0" numFmtId="4" outline="0" showAll="0"/>
  </pivotFields>
  <rowItems count="1">
    <i/>
  </rowItems>
  <colItems count="1">
    <i/>
  </colItems>
  <dataFields count="1">
    <dataField name="Sum of Sales" fld="2"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B7D9139-0917-4A0C-BAD7-6EF87B1DDAFE}" name="PivotTable1" cacheId="5"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P2:P3" firstHeaderRow="1" firstDataRow="1" firstDataCol="0"/>
  <pivotFields count="3">
    <pivotField compact="0" numFmtId="14" outline="0" showAll="0"/>
    <pivotField compact="0" outline="0" showAll="0">
      <items count="7">
        <item h="1" x="3"/>
        <item x="4"/>
        <item x="1"/>
        <item h="1" x="5"/>
        <item x="0"/>
        <item x="2"/>
        <item t="default"/>
      </items>
    </pivotField>
    <pivotField dataField="1" compact="0" numFmtId="4" outline="0" showAll="0"/>
  </pivotFields>
  <rowItems count="1">
    <i/>
  </rowItems>
  <colItems count="1">
    <i/>
  </colItems>
  <dataFields count="1">
    <dataField name="Sum of Sales" fld="2"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52C512A-1E3B-4FCC-BF40-9EFFED769DB7}" name="PivotTable5" cacheId="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4:G8" firstHeaderRow="1" firstDataRow="1" firstDataCol="1"/>
  <pivotFields count="3">
    <pivotField compact="0" outline="0" showAll="0"/>
    <pivotField axis="axisRow" compact="0" outline="0" showAll="0">
      <items count="4">
        <item x="2"/>
        <item x="0"/>
        <item x="1"/>
        <item t="default"/>
      </items>
    </pivotField>
    <pivotField dataField="1" compact="0" numFmtId="1" outline="0" showAll="0"/>
  </pivotFields>
  <rowFields count="1">
    <field x="1"/>
  </rowFields>
  <rowItems count="4">
    <i>
      <x/>
    </i>
    <i>
      <x v="1"/>
    </i>
    <i>
      <x v="2"/>
    </i>
    <i t="grand">
      <x/>
    </i>
  </rowItems>
  <colItems count="1">
    <i/>
  </colItems>
  <dataFields count="1">
    <dataField name="Average of Sales ($)" fld="2" subtotal="average"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7F70677C-1F53-4D46-86EC-07F8F7149069}" autoFormatId="16" applyNumberFormats="0" applyBorderFormats="0" applyFontFormats="0" applyPatternFormats="0" applyAlignmentFormats="0" applyWidthHeightFormats="0">
  <queryTableRefresh nextId="3">
    <queryTableFields count="2">
      <queryTableField id="1" name="Major" tableColumnId="1"/>
      <queryTableField id="2" name="Average GPA" tableColumnId="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 xr16:uid="{0D52F390-0D35-40FD-817B-C99977F701A0}" autoFormatId="16" applyNumberFormats="0" applyBorderFormats="0" applyFontFormats="0" applyPatternFormats="0" applyAlignmentFormats="0" applyWidthHeightFormats="0">
  <queryTableRefresh nextId="7">
    <queryTableFields count="6">
      <queryTableField id="1" name="Address" tableColumnId="1"/>
      <queryTableField id="2" name="Type" tableColumnId="2"/>
      <queryTableField id="3" name="Date" tableColumnId="3"/>
      <queryTableField id="4" name="Latitude" tableColumnId="4"/>
      <queryTableField id="5" name="Longitude" tableColumnId="5"/>
      <queryTableField id="6" name="Incident Number"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3" xr16:uid="{82F1F5F2-E756-4664-BB3A-71F8AC4307BF}" autoFormatId="16" applyNumberFormats="0" applyBorderFormats="0" applyFontFormats="0" applyPatternFormats="0" applyAlignmentFormats="0" applyWidthHeightFormats="0">
  <queryTableRefresh nextId="3">
    <queryTableFields count="2">
      <queryTableField id="1" name="Product" tableColumnId="1"/>
      <queryTableField id="2" name="Average Sales ($)" tableColumnId="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2" xr16:uid="{6F679A25-99D3-4F7D-996E-EFC57EEA6907}" autoFormatId="16" applyNumberFormats="0" applyBorderFormats="0" applyFontFormats="0" applyPatternFormats="0" applyAlignmentFormats="0" applyWidthHeightFormats="0">
  <queryTableRefresh nextId="4">
    <queryTableFields count="3">
      <queryTableField id="1" name="Country" tableColumnId="1"/>
      <queryTableField id="2" name="SalesRep" tableColumnId="2"/>
      <queryTableField id="3" name="Sales" tableColumnId="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 xr10:uid="{C713DB83-6A72-4EB9-BCE5-68AB00799BBA}" sourceName="Customer">
  <pivotTables>
    <pivotTable tabId="95" name="PivotTable1"/>
  </pivotTables>
  <data>
    <tabular pivotCacheId="1195770419">
      <items count="4">
        <i x="2" s="1"/>
        <i x="1" s="1"/>
        <i x="3"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7BCF2B14-E69E-4D45-B151-A1F541502B9C}" sourceName="Month">
  <pivotTables>
    <pivotTable tabId="105" name="PivotTable1"/>
  </pivotTables>
  <data>
    <tabular pivotCacheId="607094081">
      <items count="2">
        <i x="0" s="1"/>
        <i x="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1" xr10:uid="{4E739095-E9D2-43AE-A418-D1CC7FA45D7C}" sourceName="SalesRep">
  <pivotTables>
    <pivotTable tabId="47" name="PivotTable5"/>
    <pivotTable tabId="102" name="PivotTable1"/>
  </pivotTables>
  <data>
    <tabular pivotCacheId="797030693">
      <items count="6">
        <i x="3"/>
        <i x="4" s="1"/>
        <i x="1" s="1"/>
        <i x="5"/>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ustomer" xr10:uid="{3396B2F1-2452-42D8-908E-A2BC6B736F97}" cache="Slicer_Customer" caption="Custome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1" xr10:uid="{1BAD0254-C89D-47C0-8B8B-183F34794A86}" cache="Slicer_Month" caption="Month"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xr10:uid="{4DBE0D92-DDA0-49CB-A165-BD0E82A388AB}" cache="Slicer_SalesRep1" caption="SalesRep" columnCount="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1" xr10:uid="{99F379C8-9AFA-4A61-A5CD-6A887E5C0A41}" cache="Slicer_SalesRep1" caption="SalesRep" columnCount="2" rowHeight="241300"/>
</slicers>
</file>

<file path=xl/tables/_rels/table12.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274695-58B7-40B5-A15A-6BEE3F448CAD}" name="StudentData" displayName="StudentData" ref="B4:F14" totalsRowShown="0" headerRowDxfId="74" headerRowBorderDxfId="73" tableBorderDxfId="72" totalsRowBorderDxfId="71">
  <autoFilter ref="B4:F14" xr:uid="{90274695-58B7-40B5-A15A-6BEE3F448CAD}"/>
  <tableColumns count="5">
    <tableColumn id="1" xr3:uid="{BB60D8D2-4767-4249-8ADA-2A88F5F23114}" name="Student" dataDxfId="70"/>
    <tableColumn id="2" xr3:uid="{ED0E7B99-3F37-4AD0-A7BC-457CE5EBCEB6}" name="Start Date" dataDxfId="69"/>
    <tableColumn id="3" xr3:uid="{63D6B9AB-B86F-461F-ABE3-E4DDDAD92F60}" name="Major" dataDxfId="68"/>
    <tableColumn id="4" xr3:uid="{E19BD33B-BB1D-485F-B661-9821759D985D}" name="Credits" dataDxfId="67"/>
    <tableColumn id="5" xr3:uid="{6755E37E-FB1E-4FBE-AF15-726B58582D1B}" name="GPA" dataDxfId="6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87A2025-3C99-4975-9BE6-B4FECCF0F390}" name="Homework0913" displayName="Homework0913" ref="B4:D24" totalsRowShown="0" headerRowDxfId="17">
  <autoFilter ref="B4:D24" xr:uid="{9E61EFD5-40D4-4DE7-AC79-9E27CDA79FB4}"/>
  <tableColumns count="3">
    <tableColumn id="1" xr3:uid="{8D4490E1-5A15-47DF-9ACE-5DBFE5C7FF2F}" name="Country"/>
    <tableColumn id="2" xr3:uid="{A058165B-D611-4323-830E-C10DF0F62672}" name="SalesRep"/>
    <tableColumn id="3" xr3:uid="{374FF7DE-D27C-4C2A-88A5-76777AFDC021}" name="Sale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E61EFD5-40D4-4DE7-AC79-9E27CDA79FB4}" name="Homework09Answer" displayName="Homework09Answer" ref="B4:D24" totalsRowShown="0" headerRowDxfId="16">
  <autoFilter ref="B4:D24" xr:uid="{9E61EFD5-40D4-4DE7-AC79-9E27CDA79FB4}"/>
  <tableColumns count="3">
    <tableColumn id="1" xr3:uid="{24FA0054-67DD-42C8-B7CC-67EF4C506D47}" name="Country"/>
    <tableColumn id="2" xr3:uid="{136B8841-0A45-4FDE-AFF2-D31205F39A2F}" name="SalesRep"/>
    <tableColumn id="3" xr3:uid="{CD32E5AD-C300-419B-B4CF-A35ACE7A9CA8}" name="Sales"/>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584195-4944-4019-8D2F-90BB9E7F8C44}" name="Homework09_Solution" displayName="Homework09_Solution" ref="G4:I7" tableType="queryTable" totalsRowShown="0">
  <autoFilter ref="G4:I7" xr:uid="{E5584195-4944-4019-8D2F-90BB9E7F8C44}"/>
  <tableColumns count="3">
    <tableColumn id="1" xr3:uid="{726503CA-6DE8-41B6-81AE-9580251F37CA}" uniqueName="1" name="Country" queryTableFieldId="1" dataDxfId="15"/>
    <tableColumn id="2" xr3:uid="{C528B1B0-0143-4073-9E5A-E9FA7E53EE4D}" uniqueName="2" name="SalesRep" queryTableFieldId="2" dataDxfId="14"/>
    <tableColumn id="3" xr3:uid="{CC531E68-B5C8-4648-8213-F6BA7029808C}" uniqueName="3" name="Sales" queryTableField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7F0D92-5EE3-4076-88D6-F28933EEBEAA}" name="StudentDataAN" displayName="StudentDataAN" ref="B4:F16" totalsRowShown="0" headerRowDxfId="65" headerRowBorderDxfId="64" tableBorderDxfId="63" totalsRowBorderDxfId="62">
  <autoFilter ref="B4:F16" xr:uid="{90274695-58B7-40B5-A15A-6BEE3F448CAD}"/>
  <tableColumns count="5">
    <tableColumn id="1" xr3:uid="{F45E0D17-5AC1-4165-8434-F1C61F1BA860}" name="Student" dataDxfId="61"/>
    <tableColumn id="2" xr3:uid="{68262CAA-435E-47FA-8593-C8ACCD99DEBD}" name="Start Date" dataDxfId="60"/>
    <tableColumn id="3" xr3:uid="{F22EEBE6-8EC5-481A-AFB7-5F9145342A5E}" name="Major" dataDxfId="59"/>
    <tableColumn id="4" xr3:uid="{EB526C8A-DEB6-40A5-A637-8412A8C7770B}" name="Credits" dataDxfId="58"/>
    <tableColumn id="5" xr3:uid="{566AF96C-ADB1-4D77-A0F1-46B223795F55}" name="GPA" dataDxfId="5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155492E-D927-4202-A8DB-75E499263121}" name="MajorGPAReport_Solution" displayName="MajorGPAReport_Solution" ref="H21:I28" tableType="queryTable" totalsRowCount="1">
  <autoFilter ref="H21:I27" xr:uid="{1CE6D34D-6BE7-442B-B7EE-00FF28325049}"/>
  <tableColumns count="2">
    <tableColumn id="1" xr3:uid="{386F994A-3DD5-4FAD-A24D-48B6B6D369D5}" uniqueName="1" name="Major" totalsRowLabel="Average" queryTableFieldId="1" dataDxfId="56"/>
    <tableColumn id="2" xr3:uid="{E293286B-B9D5-4B30-8E9D-C201A3622220}" uniqueName="2" name="Average GPA" totalsRowFunction="custom" queryTableFieldId="2">
      <totalsRowFormula>AVERAGE(StudentDataAN[GPA])</totalsRow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CDB1931-260B-43C2-8BDC-052A70E0F4EA}" name="ProduceSales" displayName="ProduceSales" ref="B6:E26" totalsRowShown="0" headerRowDxfId="55" headerRowBorderDxfId="54" tableBorderDxfId="53" totalsRowBorderDxfId="52">
  <autoFilter ref="B6:E26" xr:uid="{CDC8A991-F3BE-455B-8624-A171B62E52F4}"/>
  <tableColumns count="4">
    <tableColumn id="1" xr3:uid="{6F877528-08E0-4A08-939E-5DDBCF6F8DB2}" name="Month" dataDxfId="51"/>
    <tableColumn id="2" xr3:uid="{AF9687F9-8365-4778-855B-2360E323E639}" name="Cust" dataDxfId="50"/>
    <tableColumn id="3" xr3:uid="{12F8C79C-57E8-421D-A718-AB4D7CDE1A13}" name="Prod" dataDxfId="49"/>
    <tableColumn id="4" xr3:uid="{A3932CD6-E416-4563-BE80-521D075CF146}" name="Sales" dataDxfId="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7322539-8476-4B74-A63E-000DCC3DB7E9}" name="ProduceSalesAN" displayName="ProduceSalesAN" ref="B6:E26" totalsRowShown="0" headerRowDxfId="47" headerRowBorderDxfId="46" tableBorderDxfId="45" totalsRowBorderDxfId="44">
  <autoFilter ref="B6:E26" xr:uid="{CDC8A991-F3BE-455B-8624-A171B62E52F4}"/>
  <tableColumns count="4">
    <tableColumn id="1" xr3:uid="{BD1A21DD-B5CB-4513-9F0D-3315D618D696}" name="Month" dataDxfId="43"/>
    <tableColumn id="2" xr3:uid="{A5B6BA75-CC86-4E0E-884F-13948A743E99}" name="Cust" dataDxfId="42"/>
    <tableColumn id="3" xr3:uid="{A902E0A1-2033-4DA7-AFD5-487556022620}" name="Prod" dataDxfId="41"/>
    <tableColumn id="4" xr3:uid="{9E0B323F-42A7-4756-A34C-F96D5A1AC031}" name="Sales" dataDxfId="4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E2C0C6C-01E1-4889-AFED-1E2A1BFB2696}" name="_9047aveQuery_Solution" displayName="_9047aveQuery_Solution" ref="B5:G67" tableType="queryTable" totalsRowShown="0">
  <autoFilter ref="B5:G67" xr:uid="{FE2C0C6C-01E1-4889-AFED-1E2A1BFB2696}"/>
  <tableColumns count="6">
    <tableColumn id="1" xr3:uid="{CA207D56-8BAC-422F-AEC7-E06160470387}" uniqueName="1" name="Address" queryTableFieldId="1" dataDxfId="38"/>
    <tableColumn id="2" xr3:uid="{1EA19BE5-D717-4E05-9536-CC44072EB37E}" uniqueName="2" name="Type" queryTableFieldId="2" dataDxfId="37"/>
    <tableColumn id="3" xr3:uid="{3851F9C5-BB07-4906-B1F9-5B4190C5BBCF}" uniqueName="3" name="Date" queryTableFieldId="3" dataDxfId="36"/>
    <tableColumn id="4" xr3:uid="{1378FD07-264A-4D22-A0A2-73C9DBB71D45}" uniqueName="4" name="Latitude" queryTableFieldId="4"/>
    <tableColumn id="5" xr3:uid="{7EA5F2DF-5950-4723-AB3D-CDF8FF6F8603}" uniqueName="5" name="Longitude" queryTableFieldId="5"/>
    <tableColumn id="6" xr3:uid="{A15E5B5E-829D-4341-8F44-F885A7122FFE}" uniqueName="6" name="Incident Number" queryTableFieldId="6" dataDxfId="35"/>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DB80EB3-B10A-400B-A94B-146873F769BE}" name="HWProblem08" displayName="HWProblem08" ref="B4:D14" totalsRowShown="0" headerRowDxfId="34" headerRowBorderDxfId="33" tableBorderDxfId="32" totalsRowBorderDxfId="31">
  <autoFilter ref="B4:D14" xr:uid="{4DB80EB3-B10A-400B-A94B-146873F769BE}"/>
  <tableColumns count="3">
    <tableColumn id="1" xr3:uid="{5B7425ED-24AE-415B-A637-E1E4B8676AEF}" name="Customer" dataDxfId="30"/>
    <tableColumn id="3" xr3:uid="{FEEF90F4-1B68-43B6-82C5-DAE2BFC52128}" name="Product" dataDxfId="29"/>
    <tableColumn id="4" xr3:uid="{7646A6FA-B3F7-4726-9E91-D213B680A86F}" name="Sales" dataDxfId="2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E818D07-E9B7-45C0-9A77-5929BB186050}" name="HWProblem08Answer" displayName="HWProblem08Answer" ref="B4:D14" totalsRowShown="0" headerRowDxfId="27" headerRowBorderDxfId="26" tableBorderDxfId="25" totalsRowBorderDxfId="24">
  <autoFilter ref="B4:D14" xr:uid="{4DB80EB3-B10A-400B-A94B-146873F769BE}"/>
  <tableColumns count="3">
    <tableColumn id="1" xr3:uid="{46FA8B78-C78B-4794-9072-AA2AA7875206}" name="Customer" dataDxfId="23"/>
    <tableColumn id="3" xr3:uid="{07A9A222-3E64-46C6-8A6F-32EB6B2A0733}" name="Product" dataDxfId="22"/>
    <tableColumn id="4" xr3:uid="{B4A25BEC-34E6-4FDF-9472-615EB6C1577D}" name="Sales" dataDxfId="2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DBD8341-6D3C-45FB-B4D6-1C6435E58BF4}" name="HW08Problem_Solution" displayName="HW08Problem_Solution" ref="F18:G22" tableType="queryTable" totalsRowCount="1">
  <autoFilter ref="F18:G21" xr:uid="{3DBD8341-6D3C-45FB-B4D6-1C6435E58BF4}"/>
  <tableColumns count="2">
    <tableColumn id="1" xr3:uid="{2EAAA76A-2FC9-4AE0-B4FC-E5B17DAE3140}" uniqueName="1" name="Product" totalsRowLabel="Total" queryTableFieldId="1" dataDxfId="20"/>
    <tableColumn id="2" xr3:uid="{556E2B69-EC3C-482B-A779-EBB38E93E12E}" uniqueName="2" name="Average Sales ($)" totalsRowFunction="custom" queryTableFieldId="2" dataDxfId="19" totalsRowDxfId="18">
      <totalsRowFormula>AVERAGE(HWProblem08Answer[Sales])</totalsRow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ivotTable" Target="../pivotTables/pivotTable3.xml"/><Relationship Id="rId5" Type="http://schemas.microsoft.com/office/2007/relationships/slicer" Target="../slicers/slicer2.xml"/><Relationship Id="rId4" Type="http://schemas.openxmlformats.org/officeDocument/2006/relationships/table" Target="../tables/table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ivotTable" Target="../pivotTables/pivotTable6.xml"/><Relationship Id="rId4" Type="http://schemas.microsoft.com/office/2007/relationships/slicer" Target="../slicers/slicer3.xml"/></Relationships>
</file>

<file path=xl/worksheets/_rels/sheet31.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6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ivotTable" Target="../pivotTables/pivotTable8.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6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3:I22"/>
  <sheetViews>
    <sheetView showGridLines="0" zoomScale="160" zoomScaleNormal="160" workbookViewId="0"/>
  </sheetViews>
  <sheetFormatPr defaultRowHeight="15" x14ac:dyDescent="0.25"/>
  <cols>
    <col min="1" max="1" width="2.28515625" customWidth="1"/>
    <col min="3" max="9" width="11.140625" customWidth="1"/>
  </cols>
  <sheetData>
    <row r="3" spans="2:9" x14ac:dyDescent="0.25">
      <c r="B3" s="1"/>
      <c r="C3" s="2" t="s">
        <v>0</v>
      </c>
      <c r="D3" s="1"/>
      <c r="E3" s="1"/>
      <c r="F3" s="1"/>
      <c r="G3" s="1"/>
      <c r="H3" s="1"/>
      <c r="I3" s="1"/>
    </row>
    <row r="4" spans="2:9" x14ac:dyDescent="0.25">
      <c r="B4" s="3">
        <v>1</v>
      </c>
      <c r="C4" s="4" t="s">
        <v>1</v>
      </c>
      <c r="D4" s="4"/>
      <c r="E4" s="4"/>
      <c r="F4" s="4"/>
      <c r="G4" s="4"/>
      <c r="H4" s="4"/>
      <c r="I4" s="5"/>
    </row>
    <row r="5" spans="2:9" x14ac:dyDescent="0.25">
      <c r="B5" s="3">
        <v>2</v>
      </c>
      <c r="C5" s="4" t="s">
        <v>2</v>
      </c>
      <c r="D5" s="4"/>
      <c r="E5" s="4"/>
      <c r="F5" s="4"/>
      <c r="G5" s="4"/>
      <c r="H5" s="4"/>
      <c r="I5" s="5"/>
    </row>
    <row r="6" spans="2:9" x14ac:dyDescent="0.25">
      <c r="B6" s="3">
        <v>3</v>
      </c>
      <c r="C6" s="4" t="s">
        <v>3</v>
      </c>
      <c r="D6" s="4"/>
      <c r="E6" s="4"/>
      <c r="F6" s="4"/>
      <c r="G6" s="4"/>
      <c r="H6" s="4"/>
      <c r="I6" s="5"/>
    </row>
    <row r="7" spans="2:9" x14ac:dyDescent="0.25">
      <c r="B7" s="3">
        <v>4</v>
      </c>
      <c r="C7" s="4" t="s">
        <v>4</v>
      </c>
      <c r="D7" s="4"/>
      <c r="E7" s="4"/>
      <c r="F7" s="4"/>
      <c r="G7" s="4"/>
      <c r="H7" s="4"/>
      <c r="I7" s="5"/>
    </row>
    <row r="8" spans="2:9" x14ac:dyDescent="0.25">
      <c r="B8" s="3">
        <v>5</v>
      </c>
      <c r="C8" s="4" t="s">
        <v>5</v>
      </c>
      <c r="D8" s="4"/>
      <c r="E8" s="4"/>
      <c r="F8" s="4"/>
      <c r="G8" s="4"/>
      <c r="H8" s="4"/>
      <c r="I8" s="5"/>
    </row>
    <row r="9" spans="2:9" x14ac:dyDescent="0.25">
      <c r="B9" s="3">
        <v>6</v>
      </c>
      <c r="C9" s="4" t="s">
        <v>24</v>
      </c>
      <c r="D9" s="4"/>
      <c r="E9" s="4"/>
      <c r="F9" s="4"/>
      <c r="G9" s="4"/>
      <c r="H9" s="4"/>
      <c r="I9" s="5"/>
    </row>
    <row r="10" spans="2:9" x14ac:dyDescent="0.25">
      <c r="B10" s="3">
        <v>7</v>
      </c>
      <c r="C10" s="4" t="s">
        <v>6</v>
      </c>
      <c r="D10" s="4"/>
      <c r="E10" s="4"/>
      <c r="F10" s="4"/>
      <c r="G10" s="4"/>
      <c r="H10" s="4"/>
      <c r="I10" s="5"/>
    </row>
    <row r="11" spans="2:9" x14ac:dyDescent="0.25">
      <c r="B11" s="3"/>
      <c r="C11" s="4" t="s">
        <v>7</v>
      </c>
      <c r="D11" s="4"/>
      <c r="E11" s="4"/>
      <c r="F11" s="4"/>
      <c r="G11" s="4"/>
      <c r="H11" s="4"/>
      <c r="I11" s="5"/>
    </row>
    <row r="12" spans="2:9" x14ac:dyDescent="0.25">
      <c r="B12" s="3">
        <v>8</v>
      </c>
      <c r="C12" s="4" t="s">
        <v>8</v>
      </c>
      <c r="D12" s="4"/>
      <c r="E12" s="4"/>
      <c r="F12" s="4"/>
      <c r="G12" s="4"/>
      <c r="H12" s="4"/>
      <c r="I12" s="5"/>
    </row>
    <row r="13" spans="2:9" x14ac:dyDescent="0.25">
      <c r="B13" s="3">
        <v>9</v>
      </c>
      <c r="C13" s="4" t="s">
        <v>9</v>
      </c>
      <c r="D13" s="4"/>
      <c r="E13" s="4"/>
      <c r="F13" s="4"/>
      <c r="G13" s="4"/>
      <c r="H13" s="4"/>
      <c r="I13" s="5"/>
    </row>
    <row r="14" spans="2:9" x14ac:dyDescent="0.25">
      <c r="B14" s="3">
        <v>10</v>
      </c>
      <c r="C14" s="4" t="s">
        <v>10</v>
      </c>
      <c r="D14" s="4"/>
      <c r="E14" s="4"/>
      <c r="F14" s="4"/>
      <c r="G14" s="4"/>
      <c r="H14" s="4"/>
      <c r="I14" s="5"/>
    </row>
    <row r="15" spans="2:9" x14ac:dyDescent="0.25">
      <c r="B15" s="3"/>
      <c r="C15" s="4" t="s">
        <v>11</v>
      </c>
      <c r="D15" s="4"/>
      <c r="E15" s="4"/>
      <c r="F15" s="4"/>
      <c r="G15" s="4"/>
      <c r="H15" s="4"/>
      <c r="I15" s="5"/>
    </row>
    <row r="16" spans="2:9" x14ac:dyDescent="0.25">
      <c r="B16" s="3">
        <v>11</v>
      </c>
      <c r="C16" s="4" t="s">
        <v>12</v>
      </c>
      <c r="D16" s="4"/>
      <c r="E16" s="4"/>
      <c r="F16" s="4"/>
      <c r="G16" s="4"/>
      <c r="H16" s="4"/>
      <c r="I16" s="5"/>
    </row>
    <row r="17" spans="2:9" x14ac:dyDescent="0.25">
      <c r="B17" s="3">
        <v>12</v>
      </c>
      <c r="C17" s="4" t="s">
        <v>13</v>
      </c>
      <c r="D17" s="4"/>
      <c r="E17" s="4"/>
      <c r="F17" s="4"/>
      <c r="G17" s="4"/>
      <c r="H17" s="4"/>
      <c r="I17" s="5"/>
    </row>
    <row r="18" spans="2:9" x14ac:dyDescent="0.25">
      <c r="B18" s="3">
        <v>13</v>
      </c>
      <c r="C18" s="4" t="s">
        <v>14</v>
      </c>
      <c r="D18" s="4"/>
      <c r="E18" s="4"/>
      <c r="F18" s="4"/>
      <c r="G18" s="4"/>
      <c r="H18" s="4"/>
      <c r="I18" s="5"/>
    </row>
    <row r="19" spans="2:9" x14ac:dyDescent="0.25">
      <c r="B19" s="3">
        <v>14</v>
      </c>
      <c r="C19" s="4" t="s">
        <v>15</v>
      </c>
      <c r="D19" s="4"/>
      <c r="E19" s="4"/>
      <c r="F19" s="4"/>
      <c r="G19" s="4"/>
      <c r="H19" s="4"/>
      <c r="I19" s="5"/>
    </row>
    <row r="20" spans="2:9" x14ac:dyDescent="0.25">
      <c r="B20" s="3">
        <v>15</v>
      </c>
      <c r="C20" s="4" t="s">
        <v>16</v>
      </c>
      <c r="D20" s="4"/>
      <c r="E20" s="4"/>
      <c r="F20" s="4"/>
      <c r="G20" s="4"/>
      <c r="H20" s="4"/>
      <c r="I20" s="5"/>
    </row>
    <row r="21" spans="2:9" x14ac:dyDescent="0.25">
      <c r="B21" s="3">
        <v>16</v>
      </c>
      <c r="C21" s="4" t="s">
        <v>17</v>
      </c>
      <c r="D21" s="4"/>
      <c r="E21" s="4"/>
      <c r="F21" s="4"/>
      <c r="G21" s="4"/>
      <c r="H21" s="4"/>
      <c r="I21" s="5"/>
    </row>
    <row r="22" spans="2:9" x14ac:dyDescent="0.25">
      <c r="B22" s="3">
        <v>17</v>
      </c>
      <c r="C22" s="4" t="s">
        <v>18</v>
      </c>
      <c r="D22" s="4"/>
      <c r="E22" s="4"/>
      <c r="F22" s="4"/>
      <c r="G22" s="4"/>
      <c r="H22" s="4"/>
      <c r="I22" s="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F7944-C963-43A6-A1BC-72ADB3EE205E}">
  <sheetPr>
    <tabColor rgb="FFFF0000"/>
  </sheetPr>
  <dimension ref="A2:H14"/>
  <sheetViews>
    <sheetView zoomScale="175" zoomScaleNormal="175" workbookViewId="0"/>
  </sheetViews>
  <sheetFormatPr defaultRowHeight="15" x14ac:dyDescent="0.25"/>
  <cols>
    <col min="1" max="1" width="3.140625" bestFit="1" customWidth="1"/>
    <col min="2" max="2" width="12.85546875" customWidth="1"/>
    <col min="4" max="4" width="10.7109375" customWidth="1"/>
    <col min="5" max="5" width="16.85546875" bestFit="1" customWidth="1"/>
    <col min="6" max="6" width="3.7109375" customWidth="1"/>
    <col min="7" max="7" width="12" customWidth="1"/>
    <col min="8" max="8" width="32" bestFit="1" customWidth="1"/>
  </cols>
  <sheetData>
    <row r="2" spans="1:8" ht="30" x14ac:dyDescent="0.25">
      <c r="A2" s="15"/>
      <c r="B2" s="32" t="s">
        <v>84</v>
      </c>
      <c r="C2" s="18" t="s">
        <v>85</v>
      </c>
      <c r="D2" s="33" t="s">
        <v>86</v>
      </c>
      <c r="E2" s="18" t="s">
        <v>87</v>
      </c>
      <c r="G2" s="33" t="s">
        <v>88</v>
      </c>
      <c r="H2" s="33" t="s">
        <v>89</v>
      </c>
    </row>
    <row r="3" spans="1:8" x14ac:dyDescent="0.25">
      <c r="A3" s="15"/>
      <c r="B3" s="34">
        <f t="shared" ref="B3:B10" si="0">C3</f>
        <v>43</v>
      </c>
      <c r="C3" s="10">
        <v>43</v>
      </c>
      <c r="D3" s="17" t="b">
        <f>ISNUMBER(C3)</f>
        <v>1</v>
      </c>
      <c r="E3" s="10" t="str" cm="1">
        <f t="array" aca="1" ref="E3:E14" ca="1">_xlfn.IFNA(_xlfn.FORMULATEXT(D3:D14),"")</f>
        <v>=ISNUMBER(C3)</v>
      </c>
      <c r="G3" s="35" t="s">
        <v>90</v>
      </c>
      <c r="H3" s="35" t="s">
        <v>91</v>
      </c>
    </row>
    <row r="4" spans="1:8" x14ac:dyDescent="0.25">
      <c r="B4" s="34">
        <f t="shared" si="0"/>
        <v>43</v>
      </c>
      <c r="C4" s="10">
        <v>43</v>
      </c>
      <c r="D4" s="17" t="b">
        <f>ISTEXT(C4)</f>
        <v>0</v>
      </c>
      <c r="E4" s="10" t="str">
        <f ca="1"/>
        <v>=ISTEXT(C4)</v>
      </c>
      <c r="G4" s="35" t="s">
        <v>92</v>
      </c>
      <c r="H4" s="35" t="s">
        <v>93</v>
      </c>
    </row>
    <row r="5" spans="1:8" x14ac:dyDescent="0.25">
      <c r="B5" s="34">
        <f t="shared" si="0"/>
        <v>43</v>
      </c>
      <c r="C5" s="10">
        <v>43</v>
      </c>
      <c r="D5" s="17" t="b">
        <f>ISBLANK(C5)</f>
        <v>0</v>
      </c>
      <c r="E5" s="10" t="str">
        <f ca="1"/>
        <v>=ISBLANK(C5)</v>
      </c>
      <c r="G5" s="35" t="s">
        <v>94</v>
      </c>
      <c r="H5" s="35" t="s">
        <v>95</v>
      </c>
    </row>
    <row r="6" spans="1:8" ht="45" x14ac:dyDescent="0.25">
      <c r="B6" s="34" t="e">
        <f t="shared" si="0"/>
        <v>#N/A</v>
      </c>
      <c r="C6" s="10" t="e">
        <v>#N/A</v>
      </c>
      <c r="D6" s="17" t="b">
        <f>ISERROR(C6)</f>
        <v>1</v>
      </c>
      <c r="E6" s="10" t="str">
        <f ca="1"/>
        <v>=ISERROR(C6)</v>
      </c>
      <c r="G6" s="35" t="s">
        <v>96</v>
      </c>
      <c r="H6" s="36" t="s">
        <v>97</v>
      </c>
    </row>
    <row r="7" spans="1:8" x14ac:dyDescent="0.25">
      <c r="B7" s="34">
        <f t="shared" si="0"/>
        <v>43</v>
      </c>
      <c r="C7" s="10">
        <v>43</v>
      </c>
      <c r="D7" s="17" t="b">
        <f>ISNA(C7)</f>
        <v>0</v>
      </c>
      <c r="E7" s="10" t="str">
        <f ca="1"/>
        <v>=ISNA(C7)</v>
      </c>
      <c r="G7" s="35" t="s">
        <v>98</v>
      </c>
      <c r="H7" s="35" t="s">
        <v>99</v>
      </c>
    </row>
    <row r="8" spans="1:8" x14ac:dyDescent="0.25">
      <c r="B8" s="34" t="e">
        <f t="shared" si="0"/>
        <v>#N/A</v>
      </c>
      <c r="C8" s="10" t="e">
        <v>#N/A</v>
      </c>
      <c r="D8" s="17" t="b">
        <f>ISERR(C8)</f>
        <v>0</v>
      </c>
      <c r="E8" s="10" t="str">
        <f ca="1"/>
        <v>=ISERR(C8)</v>
      </c>
      <c r="G8" s="35" t="s">
        <v>100</v>
      </c>
      <c r="H8" s="35" t="s">
        <v>101</v>
      </c>
    </row>
    <row r="9" spans="1:8" x14ac:dyDescent="0.25">
      <c r="B9" s="34" t="b">
        <f t="shared" si="0"/>
        <v>1</v>
      </c>
      <c r="C9" s="10" t="b">
        <v>1</v>
      </c>
      <c r="D9" s="17" t="b">
        <f>ISNONTEXT(C9)</f>
        <v>1</v>
      </c>
      <c r="E9" s="10" t="str">
        <f ca="1"/>
        <v>=ISNONTEXT(C9)</v>
      </c>
      <c r="G9" s="35" t="s">
        <v>102</v>
      </c>
      <c r="H9" s="35" t="s">
        <v>103</v>
      </c>
    </row>
    <row r="10" spans="1:8" x14ac:dyDescent="0.25">
      <c r="B10" s="34" t="b">
        <f t="shared" si="0"/>
        <v>1</v>
      </c>
      <c r="C10" s="10" t="b">
        <v>1</v>
      </c>
      <c r="D10" s="17" t="b">
        <f>ISLOGICAL(C10)</f>
        <v>1</v>
      </c>
      <c r="E10" s="10" t="str">
        <f ca="1"/>
        <v>=ISLOGICAL(C10)</v>
      </c>
      <c r="G10" s="35" t="s">
        <v>104</v>
      </c>
      <c r="H10" s="35" t="s">
        <v>105</v>
      </c>
    </row>
    <row r="11" spans="1:8" x14ac:dyDescent="0.25">
      <c r="B11" s="34" t="str">
        <f ca="1">_xlfn.FORMULATEXT(C11)</f>
        <v>=SUM({1,2,3})</v>
      </c>
      <c r="C11" s="10">
        <f>SUM({1,2,3})</f>
        <v>6</v>
      </c>
      <c r="D11" s="17" t="b">
        <f>_xlfn.ISFORMULA(C11)</f>
        <v>1</v>
      </c>
      <c r="E11" s="10" t="str">
        <f ca="1"/>
        <v>=ISFORMULA(C11)</v>
      </c>
      <c r="G11" s="35" t="s">
        <v>106</v>
      </c>
      <c r="H11" s="35" t="s">
        <v>107</v>
      </c>
    </row>
    <row r="12" spans="1:8" x14ac:dyDescent="0.25">
      <c r="B12" s="34" t="str">
        <f ca="1">_xlfn.FORMULATEXT(C12)</f>
        <v>=C11</v>
      </c>
      <c r="C12" s="10">
        <f>C11</f>
        <v>6</v>
      </c>
      <c r="D12" s="17" t="b">
        <f>ISREF(C12)</f>
        <v>1</v>
      </c>
      <c r="E12" s="10" t="str">
        <f ca="1"/>
        <v>=ISREF(C12)</v>
      </c>
      <c r="G12" s="35" t="s">
        <v>108</v>
      </c>
      <c r="H12" s="35" t="s">
        <v>109</v>
      </c>
    </row>
    <row r="13" spans="1:8" x14ac:dyDescent="0.25">
      <c r="B13" s="34">
        <f t="shared" ref="B13:B14" si="1">C13</f>
        <v>43</v>
      </c>
      <c r="C13" s="10">
        <v>43</v>
      </c>
      <c r="D13" s="17" t="b">
        <f>ISEVEN(C13)</f>
        <v>0</v>
      </c>
      <c r="E13" s="10" t="str">
        <f ca="1"/>
        <v>=ISEVEN(C13)</v>
      </c>
      <c r="G13" s="35" t="s">
        <v>110</v>
      </c>
      <c r="H13" s="35" t="s">
        <v>111</v>
      </c>
    </row>
    <row r="14" spans="1:8" x14ac:dyDescent="0.25">
      <c r="B14" s="34">
        <f t="shared" si="1"/>
        <v>43</v>
      </c>
      <c r="C14" s="10">
        <v>43</v>
      </c>
      <c r="D14" s="17" t="b">
        <f>ISODD(C14)</f>
        <v>1</v>
      </c>
      <c r="E14" s="10" t="str">
        <f ca="1"/>
        <v>=ISODD(C14)</v>
      </c>
      <c r="G14" s="10" t="s">
        <v>112</v>
      </c>
      <c r="H14" s="35" t="s">
        <v>113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9A38-1D41-4A64-96FA-B9AC6278C098}">
  <sheetPr>
    <tabColor rgb="FF0000FF"/>
  </sheetPr>
  <dimension ref="A2:E12"/>
  <sheetViews>
    <sheetView zoomScale="190" zoomScaleNormal="190" workbookViewId="0"/>
  </sheetViews>
  <sheetFormatPr defaultRowHeight="15" x14ac:dyDescent="0.25"/>
  <cols>
    <col min="1" max="1" width="3" bestFit="1" customWidth="1"/>
    <col min="2" max="2" width="18.7109375" customWidth="1"/>
    <col min="3" max="3" width="14.7109375" customWidth="1"/>
    <col min="4" max="4" width="10.5703125" customWidth="1"/>
    <col min="5" max="5" width="8.28515625" bestFit="1" customWidth="1"/>
  </cols>
  <sheetData>
    <row r="2" spans="1:5" x14ac:dyDescent="0.25">
      <c r="A2" s="15"/>
      <c r="B2" s="16" t="s">
        <v>172</v>
      </c>
      <c r="C2" s="16" t="s">
        <v>173</v>
      </c>
      <c r="D2" s="16" t="s">
        <v>86</v>
      </c>
      <c r="E2" s="16" t="s">
        <v>87</v>
      </c>
    </row>
    <row r="3" spans="1:5" x14ac:dyDescent="0.25">
      <c r="A3" s="15"/>
      <c r="B3" s="10" t="s">
        <v>174</v>
      </c>
      <c r="C3" s="10" t="b">
        <v>1</v>
      </c>
      <c r="D3" s="42"/>
      <c r="E3" s="10" t="str" cm="1">
        <f t="array" aca="1" ref="E3:E12" ca="1">_xlfn.IFNA(_xlfn.FORMULATEXT(D3:D12),"")</f>
        <v/>
      </c>
    </row>
    <row r="4" spans="1:5" x14ac:dyDescent="0.25">
      <c r="B4" s="10" t="s">
        <v>175</v>
      </c>
      <c r="C4" s="10" t="b">
        <v>1</v>
      </c>
      <c r="D4" s="42"/>
      <c r="E4" s="10" t="str">
        <f ca="1"/>
        <v/>
      </c>
    </row>
    <row r="5" spans="1:5" x14ac:dyDescent="0.25">
      <c r="B5" s="10" t="s">
        <v>176</v>
      </c>
      <c r="C5" s="10" t="b">
        <v>1</v>
      </c>
      <c r="D5" s="42"/>
      <c r="E5" s="10" t="str">
        <f ca="1"/>
        <v/>
      </c>
    </row>
    <row r="6" spans="1:5" x14ac:dyDescent="0.25">
      <c r="B6" s="10" t="s">
        <v>177</v>
      </c>
      <c r="C6" s="10" t="b">
        <v>1</v>
      </c>
      <c r="D6" s="42"/>
      <c r="E6" s="10" t="str">
        <f ca="1"/>
        <v/>
      </c>
    </row>
    <row r="7" spans="1:5" x14ac:dyDescent="0.25">
      <c r="B7" s="10" t="s">
        <v>727</v>
      </c>
      <c r="C7" s="10" t="b">
        <v>1</v>
      </c>
      <c r="D7" s="42"/>
      <c r="E7" s="10" t="str">
        <f ca="1"/>
        <v/>
      </c>
    </row>
    <row r="8" spans="1:5" x14ac:dyDescent="0.25">
      <c r="B8" s="10" t="s">
        <v>174</v>
      </c>
      <c r="C8" s="10" t="b">
        <v>0</v>
      </c>
      <c r="D8" s="42"/>
      <c r="E8" s="10" t="str">
        <f ca="1"/>
        <v/>
      </c>
    </row>
    <row r="9" spans="1:5" x14ac:dyDescent="0.25">
      <c r="B9" s="10" t="s">
        <v>175</v>
      </c>
      <c r="C9" s="10" t="b">
        <v>0</v>
      </c>
      <c r="D9" s="42"/>
      <c r="E9" s="10" t="str">
        <f ca="1"/>
        <v/>
      </c>
    </row>
    <row r="10" spans="1:5" x14ac:dyDescent="0.25">
      <c r="B10" s="10" t="s">
        <v>176</v>
      </c>
      <c r="C10" s="10" t="b">
        <v>0</v>
      </c>
      <c r="D10" s="42"/>
      <c r="E10" s="10" t="str">
        <f ca="1"/>
        <v/>
      </c>
    </row>
    <row r="11" spans="1:5" x14ac:dyDescent="0.25">
      <c r="B11" s="10" t="s">
        <v>177</v>
      </c>
      <c r="C11" s="10" t="b">
        <v>0</v>
      </c>
      <c r="D11" s="42"/>
      <c r="E11" s="10" t="str">
        <f ca="1"/>
        <v/>
      </c>
    </row>
    <row r="12" spans="1:5" x14ac:dyDescent="0.25">
      <c r="B12" s="10" t="s">
        <v>177</v>
      </c>
      <c r="C12" s="10" t="b">
        <v>0</v>
      </c>
      <c r="D12" s="42"/>
      <c r="E12" s="10" t="str">
        <f ca="1"/>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45AC-4AAE-43DD-9537-CD0237BDB0DE}">
  <sheetPr>
    <tabColor rgb="FFFF0000"/>
  </sheetPr>
  <dimension ref="A2:E12"/>
  <sheetViews>
    <sheetView zoomScale="190" zoomScaleNormal="190" workbookViewId="0"/>
  </sheetViews>
  <sheetFormatPr defaultRowHeight="15" x14ac:dyDescent="0.25"/>
  <cols>
    <col min="1" max="1" width="3" bestFit="1" customWidth="1"/>
    <col min="2" max="2" width="18.7109375" customWidth="1"/>
    <col min="3" max="3" width="14.7109375" customWidth="1"/>
    <col min="4" max="4" width="10.5703125" customWidth="1"/>
    <col min="5" max="5" width="8.28515625" bestFit="1" customWidth="1"/>
  </cols>
  <sheetData>
    <row r="2" spans="1:5" x14ac:dyDescent="0.25">
      <c r="A2" s="15"/>
      <c r="B2" s="16" t="s">
        <v>172</v>
      </c>
      <c r="C2" s="16" t="s">
        <v>173</v>
      </c>
      <c r="D2" s="16" t="s">
        <v>86</v>
      </c>
      <c r="E2" s="16" t="s">
        <v>87</v>
      </c>
    </row>
    <row r="3" spans="1:5" x14ac:dyDescent="0.25">
      <c r="A3" s="15"/>
      <c r="B3" s="10" t="s">
        <v>174</v>
      </c>
      <c r="C3" s="10" t="b">
        <v>1</v>
      </c>
      <c r="D3" s="42">
        <f>--C3</f>
        <v>1</v>
      </c>
      <c r="E3" s="10" t="str" cm="1">
        <f t="array" aca="1" ref="E3:E12" ca="1">_xlfn.IFNA(_xlfn.FORMULATEXT(D3:D12),"")</f>
        <v>=--C3</v>
      </c>
    </row>
    <row r="4" spans="1:5" x14ac:dyDescent="0.25">
      <c r="B4" s="10" t="s">
        <v>175</v>
      </c>
      <c r="C4" s="10" t="b">
        <v>1</v>
      </c>
      <c r="D4" s="42">
        <f>C4*1</f>
        <v>1</v>
      </c>
      <c r="E4" s="10" t="str">
        <f ca="1"/>
        <v>=C4*1</v>
      </c>
    </row>
    <row r="5" spans="1:5" x14ac:dyDescent="0.25">
      <c r="B5" s="10" t="s">
        <v>176</v>
      </c>
      <c r="C5" s="10" t="b">
        <v>1</v>
      </c>
      <c r="D5" s="42">
        <f>C5/1</f>
        <v>1</v>
      </c>
      <c r="E5" s="10" t="str">
        <f ca="1"/>
        <v>=C5/1</v>
      </c>
    </row>
    <row r="6" spans="1:5" x14ac:dyDescent="0.25">
      <c r="B6" s="10" t="s">
        <v>177</v>
      </c>
      <c r="C6" s="10" t="b">
        <v>1</v>
      </c>
      <c r="D6" s="42">
        <f>C6^1</f>
        <v>1</v>
      </c>
      <c r="E6" s="10" t="str">
        <f ca="1"/>
        <v>=C6^1</v>
      </c>
    </row>
    <row r="7" spans="1:5" x14ac:dyDescent="0.25">
      <c r="B7" s="10" t="s">
        <v>727</v>
      </c>
      <c r="C7" s="10" t="b">
        <v>1</v>
      </c>
      <c r="D7" s="42">
        <f>C7+0</f>
        <v>1</v>
      </c>
      <c r="E7" s="10" t="str">
        <f ca="1"/>
        <v>=C7+0</v>
      </c>
    </row>
    <row r="8" spans="1:5" x14ac:dyDescent="0.25">
      <c r="B8" s="10" t="s">
        <v>174</v>
      </c>
      <c r="C8" s="10" t="b">
        <v>0</v>
      </c>
      <c r="D8" s="42">
        <f>--C8</f>
        <v>0</v>
      </c>
      <c r="E8" s="10" t="str">
        <f ca="1"/>
        <v>=--C8</v>
      </c>
    </row>
    <row r="9" spans="1:5" x14ac:dyDescent="0.25">
      <c r="B9" s="10" t="s">
        <v>175</v>
      </c>
      <c r="C9" s="10" t="b">
        <v>0</v>
      </c>
      <c r="D9" s="42">
        <f>C9*1</f>
        <v>0</v>
      </c>
      <c r="E9" s="10" t="str">
        <f ca="1"/>
        <v>=C9*1</v>
      </c>
    </row>
    <row r="10" spans="1:5" x14ac:dyDescent="0.25">
      <c r="B10" s="10" t="s">
        <v>176</v>
      </c>
      <c r="C10" s="10" t="b">
        <v>0</v>
      </c>
      <c r="D10" s="42">
        <f>C10/1</f>
        <v>0</v>
      </c>
      <c r="E10" s="10" t="str">
        <f ca="1"/>
        <v>=C10/1</v>
      </c>
    </row>
    <row r="11" spans="1:5" x14ac:dyDescent="0.25">
      <c r="B11" s="10" t="s">
        <v>177</v>
      </c>
      <c r="C11" s="10" t="b">
        <v>0</v>
      </c>
      <c r="D11" s="42">
        <f>C11^1</f>
        <v>0</v>
      </c>
      <c r="E11" s="10" t="str">
        <f ca="1"/>
        <v>=C11^1</v>
      </c>
    </row>
    <row r="12" spans="1:5" x14ac:dyDescent="0.25">
      <c r="B12" s="10" t="s">
        <v>177</v>
      </c>
      <c r="C12" s="10" t="b">
        <v>0</v>
      </c>
      <c r="D12" s="42">
        <f>C12+0</f>
        <v>0</v>
      </c>
      <c r="E12" s="10" t="str">
        <f ca="1"/>
        <v>=C12+0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8C33-338F-404B-9927-238DA4968633}">
  <sheetPr>
    <tabColor rgb="FF0000FF"/>
  </sheetPr>
  <dimension ref="B2:H42"/>
  <sheetViews>
    <sheetView zoomScale="115" zoomScaleNormal="115" workbookViewId="0"/>
  </sheetViews>
  <sheetFormatPr defaultRowHeight="15" x14ac:dyDescent="0.25"/>
  <cols>
    <col min="1" max="1" width="4.140625" customWidth="1"/>
    <col min="2" max="2" width="18.42578125" customWidth="1"/>
    <col min="3" max="3" width="16.140625" customWidth="1"/>
    <col min="4" max="4" width="11.7109375" customWidth="1"/>
    <col min="5" max="5" width="11.85546875" customWidth="1"/>
    <col min="6" max="6" width="9.140625" customWidth="1"/>
    <col min="7" max="7" width="4.140625" customWidth="1"/>
    <col min="8" max="8" width="11" bestFit="1" customWidth="1"/>
    <col min="9" max="9" width="14.85546875" bestFit="1" customWidth="1"/>
    <col min="10" max="10" width="4.140625" customWidth="1"/>
    <col min="11" max="11" width="23.140625" customWidth="1"/>
    <col min="12" max="12" width="12" customWidth="1"/>
  </cols>
  <sheetData>
    <row r="2" spans="2:6" x14ac:dyDescent="0.25">
      <c r="B2" t="s">
        <v>323</v>
      </c>
    </row>
    <row r="4" spans="2:6" x14ac:dyDescent="0.25">
      <c r="B4" s="74" t="s">
        <v>40</v>
      </c>
      <c r="C4" s="75" t="s">
        <v>219</v>
      </c>
      <c r="D4" s="75" t="s">
        <v>41</v>
      </c>
      <c r="E4" s="90" t="s">
        <v>42</v>
      </c>
      <c r="F4" s="76" t="s">
        <v>43</v>
      </c>
    </row>
    <row r="5" spans="2:6" x14ac:dyDescent="0.25">
      <c r="B5" s="7" t="s">
        <v>221</v>
      </c>
      <c r="C5" s="63">
        <v>44103</v>
      </c>
      <c r="D5" s="10" t="s">
        <v>222</v>
      </c>
      <c r="E5" s="20">
        <v>45</v>
      </c>
      <c r="F5" s="88">
        <v>1.7</v>
      </c>
    </row>
    <row r="6" spans="2:6" x14ac:dyDescent="0.25">
      <c r="B6" s="7" t="s">
        <v>223</v>
      </c>
      <c r="C6" s="63">
        <v>43295</v>
      </c>
      <c r="D6" s="10" t="s">
        <v>224</v>
      </c>
      <c r="E6" s="20">
        <v>135</v>
      </c>
      <c r="F6" s="88">
        <v>2.2999999999999998</v>
      </c>
    </row>
    <row r="7" spans="2:6" x14ac:dyDescent="0.25">
      <c r="B7" s="7" t="s">
        <v>225</v>
      </c>
      <c r="C7" s="63">
        <v>44077</v>
      </c>
      <c r="D7" s="10" t="s">
        <v>44</v>
      </c>
      <c r="E7" s="20">
        <v>45</v>
      </c>
      <c r="F7" s="88">
        <v>3</v>
      </c>
    </row>
    <row r="8" spans="2:6" x14ac:dyDescent="0.25">
      <c r="B8" s="7" t="s">
        <v>226</v>
      </c>
      <c r="C8" s="63">
        <v>43790</v>
      </c>
      <c r="D8" s="10" t="s">
        <v>224</v>
      </c>
      <c r="E8" s="20">
        <v>90</v>
      </c>
      <c r="F8" s="88">
        <v>3.1</v>
      </c>
    </row>
    <row r="9" spans="2:6" x14ac:dyDescent="0.25">
      <c r="B9" s="7" t="s">
        <v>227</v>
      </c>
      <c r="C9" s="63">
        <v>44224</v>
      </c>
      <c r="D9" s="10" t="s">
        <v>222</v>
      </c>
      <c r="E9" s="20">
        <v>23</v>
      </c>
      <c r="F9" s="88">
        <v>1.6</v>
      </c>
    </row>
    <row r="10" spans="2:6" x14ac:dyDescent="0.25">
      <c r="B10" s="7" t="s">
        <v>45</v>
      </c>
      <c r="C10" s="63">
        <v>44019</v>
      </c>
      <c r="D10" s="10" t="s">
        <v>46</v>
      </c>
      <c r="E10" s="20">
        <v>45</v>
      </c>
      <c r="F10" s="88">
        <v>2.4</v>
      </c>
    </row>
    <row r="11" spans="2:6" x14ac:dyDescent="0.25">
      <c r="B11" s="7" t="s">
        <v>47</v>
      </c>
      <c r="C11" s="63">
        <v>43933</v>
      </c>
      <c r="D11" s="10" t="s">
        <v>48</v>
      </c>
      <c r="E11" s="20">
        <v>70</v>
      </c>
      <c r="F11" s="88">
        <v>4</v>
      </c>
    </row>
    <row r="12" spans="2:6" x14ac:dyDescent="0.25">
      <c r="B12" s="7" t="s">
        <v>49</v>
      </c>
      <c r="C12" s="63">
        <v>44012</v>
      </c>
      <c r="D12" s="10" t="s">
        <v>44</v>
      </c>
      <c r="E12" s="20">
        <v>40</v>
      </c>
      <c r="F12" s="88">
        <v>2.4</v>
      </c>
    </row>
    <row r="13" spans="2:6" x14ac:dyDescent="0.25">
      <c r="B13" s="7" t="s">
        <v>50</v>
      </c>
      <c r="C13" s="63">
        <v>43679</v>
      </c>
      <c r="D13" s="10" t="s">
        <v>46</v>
      </c>
      <c r="E13" s="20">
        <v>60</v>
      </c>
      <c r="F13" s="88">
        <v>3.5</v>
      </c>
    </row>
    <row r="14" spans="2:6" x14ac:dyDescent="0.25">
      <c r="B14" s="46" t="s">
        <v>228</v>
      </c>
      <c r="C14" s="91">
        <v>43826</v>
      </c>
      <c r="D14" s="80" t="s">
        <v>229</v>
      </c>
      <c r="E14" s="92">
        <v>75</v>
      </c>
      <c r="F14" s="54">
        <v>3.9</v>
      </c>
    </row>
    <row r="17" spans="2:8" x14ac:dyDescent="0.25">
      <c r="C17" s="174"/>
      <c r="E17" s="191"/>
    </row>
    <row r="19" spans="2:8" x14ac:dyDescent="0.25">
      <c r="B19" s="15" t="s">
        <v>240</v>
      </c>
      <c r="E19" s="15" t="s">
        <v>241</v>
      </c>
      <c r="H19" s="15" t="s">
        <v>242</v>
      </c>
    </row>
    <row r="21" spans="2:8" x14ac:dyDescent="0.25">
      <c r="E21" s="16" t="s">
        <v>41</v>
      </c>
      <c r="F21" s="16" t="s">
        <v>238</v>
      </c>
    </row>
    <row r="22" spans="2:8" x14ac:dyDescent="0.25">
      <c r="E22" s="70"/>
      <c r="F22" s="17"/>
    </row>
    <row r="23" spans="2:8" x14ac:dyDescent="0.25">
      <c r="E23" s="70"/>
      <c r="F23" s="17"/>
    </row>
    <row r="24" spans="2:8" x14ac:dyDescent="0.25">
      <c r="E24" s="70"/>
      <c r="F24" s="17"/>
    </row>
    <row r="25" spans="2:8" x14ac:dyDescent="0.25">
      <c r="E25" s="70"/>
      <c r="F25" s="17"/>
    </row>
    <row r="26" spans="2:8" x14ac:dyDescent="0.25">
      <c r="E26" s="70"/>
      <c r="F26" s="17"/>
    </row>
    <row r="27" spans="2:8" x14ac:dyDescent="0.25">
      <c r="E27" s="70"/>
      <c r="F27" s="17"/>
    </row>
    <row r="28" spans="2:8" x14ac:dyDescent="0.25">
      <c r="E28" s="69" t="s">
        <v>770</v>
      </c>
      <c r="F28" s="70"/>
    </row>
    <row r="30" spans="2:8" x14ac:dyDescent="0.25">
      <c r="E30" t="str" cm="1">
        <f t="array" aca="1" ref="E30" ca="1">ShowFormulas(E22)</f>
        <v/>
      </c>
    </row>
    <row r="31" spans="2:8" x14ac:dyDescent="0.25">
      <c r="E31" t="str" cm="1">
        <f t="array" aca="1" ref="E31" ca="1">ShowFormulas(F22)</f>
        <v/>
      </c>
    </row>
    <row r="32" spans="2:8" x14ac:dyDescent="0.25">
      <c r="E32" t="str" cm="1">
        <f t="array" aca="1" ref="E32" ca="1">ShowFormulas(F28)</f>
        <v/>
      </c>
    </row>
    <row r="39" spans="2:6" x14ac:dyDescent="0.25">
      <c r="B39" s="15" t="s">
        <v>768</v>
      </c>
    </row>
    <row r="41" spans="2:6" x14ac:dyDescent="0.25">
      <c r="B41" t="s">
        <v>766</v>
      </c>
      <c r="C41" s="174">
        <v>44077</v>
      </c>
      <c r="D41" t="s">
        <v>48</v>
      </c>
      <c r="E41" s="191">
        <v>45</v>
      </c>
      <c r="F41">
        <v>3</v>
      </c>
    </row>
    <row r="42" spans="2:6" x14ac:dyDescent="0.25">
      <c r="B42" t="s">
        <v>767</v>
      </c>
      <c r="C42" s="174">
        <v>43790</v>
      </c>
      <c r="D42" t="s">
        <v>222</v>
      </c>
      <c r="E42" s="191">
        <v>85</v>
      </c>
      <c r="F42">
        <v>3.9</v>
      </c>
    </row>
  </sheetData>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3BB5-FAB7-49EC-9ECA-36DB5199FFBE}">
  <sheetPr>
    <tabColor rgb="FFFF0000"/>
  </sheetPr>
  <dimension ref="B2:P42"/>
  <sheetViews>
    <sheetView zoomScale="115" zoomScaleNormal="115" workbookViewId="0"/>
  </sheetViews>
  <sheetFormatPr defaultRowHeight="15" x14ac:dyDescent="0.25"/>
  <cols>
    <col min="1" max="1" width="4.140625" customWidth="1"/>
    <col min="2" max="2" width="18.42578125" customWidth="1"/>
    <col min="3" max="3" width="16.140625" customWidth="1"/>
    <col min="4" max="4" width="11.7109375" customWidth="1"/>
    <col min="5" max="5" width="11.85546875" customWidth="1"/>
    <col min="6" max="6" width="9.140625" customWidth="1"/>
    <col min="7" max="7" width="4.140625" customWidth="1"/>
    <col min="8" max="8" width="11" bestFit="1" customWidth="1"/>
    <col min="9" max="9" width="14.85546875" bestFit="1" customWidth="1"/>
    <col min="10" max="10" width="4.140625" customWidth="1"/>
    <col min="11" max="11" width="23.140625" customWidth="1"/>
    <col min="12" max="12" width="12" customWidth="1"/>
    <col min="15" max="15" width="11.7109375" customWidth="1"/>
  </cols>
  <sheetData>
    <row r="2" spans="2:6" x14ac:dyDescent="0.25">
      <c r="B2" t="s">
        <v>323</v>
      </c>
    </row>
    <row r="4" spans="2:6" x14ac:dyDescent="0.25">
      <c r="B4" s="74" t="s">
        <v>40</v>
      </c>
      <c r="C4" s="75" t="s">
        <v>219</v>
      </c>
      <c r="D4" s="75" t="s">
        <v>41</v>
      </c>
      <c r="E4" s="90" t="s">
        <v>42</v>
      </c>
      <c r="F4" s="76" t="s">
        <v>43</v>
      </c>
    </row>
    <row r="5" spans="2:6" x14ac:dyDescent="0.25">
      <c r="B5" s="7" t="s">
        <v>221</v>
      </c>
      <c r="C5" s="63">
        <v>44103</v>
      </c>
      <c r="D5" s="10" t="s">
        <v>222</v>
      </c>
      <c r="E5" s="20">
        <v>45</v>
      </c>
      <c r="F5" s="88">
        <v>1.7</v>
      </c>
    </row>
    <row r="6" spans="2:6" x14ac:dyDescent="0.25">
      <c r="B6" s="7" t="s">
        <v>223</v>
      </c>
      <c r="C6" s="63">
        <v>43295</v>
      </c>
      <c r="D6" s="10" t="s">
        <v>224</v>
      </c>
      <c r="E6" s="20">
        <v>135</v>
      </c>
      <c r="F6" s="88">
        <v>2.2999999999999998</v>
      </c>
    </row>
    <row r="7" spans="2:6" x14ac:dyDescent="0.25">
      <c r="B7" s="7" t="s">
        <v>225</v>
      </c>
      <c r="C7" s="63">
        <v>44077</v>
      </c>
      <c r="D7" s="10" t="s">
        <v>44</v>
      </c>
      <c r="E7" s="20">
        <v>45</v>
      </c>
      <c r="F7" s="88">
        <v>3</v>
      </c>
    </row>
    <row r="8" spans="2:6" x14ac:dyDescent="0.25">
      <c r="B8" s="7" t="s">
        <v>226</v>
      </c>
      <c r="C8" s="63">
        <v>43790</v>
      </c>
      <c r="D8" s="10" t="s">
        <v>224</v>
      </c>
      <c r="E8" s="20">
        <v>90</v>
      </c>
      <c r="F8" s="88">
        <v>3.1</v>
      </c>
    </row>
    <row r="9" spans="2:6" x14ac:dyDescent="0.25">
      <c r="B9" s="7" t="s">
        <v>227</v>
      </c>
      <c r="C9" s="63">
        <v>44224</v>
      </c>
      <c r="D9" s="10" t="s">
        <v>222</v>
      </c>
      <c r="E9" s="20">
        <v>23</v>
      </c>
      <c r="F9" s="88">
        <v>1.6</v>
      </c>
    </row>
    <row r="10" spans="2:6" x14ac:dyDescent="0.25">
      <c r="B10" s="7" t="s">
        <v>45</v>
      </c>
      <c r="C10" s="63">
        <v>44019</v>
      </c>
      <c r="D10" s="10" t="s">
        <v>46</v>
      </c>
      <c r="E10" s="20">
        <v>45</v>
      </c>
      <c r="F10" s="88">
        <v>2.4</v>
      </c>
    </row>
    <row r="11" spans="2:6" x14ac:dyDescent="0.25">
      <c r="B11" s="7" t="s">
        <v>47</v>
      </c>
      <c r="C11" s="63">
        <v>43933</v>
      </c>
      <c r="D11" s="10" t="s">
        <v>48</v>
      </c>
      <c r="E11" s="20">
        <v>70</v>
      </c>
      <c r="F11" s="88">
        <v>4</v>
      </c>
    </row>
    <row r="12" spans="2:6" x14ac:dyDescent="0.25">
      <c r="B12" s="7" t="s">
        <v>49</v>
      </c>
      <c r="C12" s="63">
        <v>44012</v>
      </c>
      <c r="D12" s="10" t="s">
        <v>44</v>
      </c>
      <c r="E12" s="20">
        <v>40</v>
      </c>
      <c r="F12" s="88">
        <v>2.4</v>
      </c>
    </row>
    <row r="13" spans="2:6" x14ac:dyDescent="0.25">
      <c r="B13" s="7" t="s">
        <v>50</v>
      </c>
      <c r="C13" s="63">
        <v>43679</v>
      </c>
      <c r="D13" s="10" t="s">
        <v>46</v>
      </c>
      <c r="E13" s="20">
        <v>60</v>
      </c>
      <c r="F13" s="88">
        <v>3.5</v>
      </c>
    </row>
    <row r="14" spans="2:6" x14ac:dyDescent="0.25">
      <c r="B14" s="46" t="s">
        <v>228</v>
      </c>
      <c r="C14" s="91">
        <v>43826</v>
      </c>
      <c r="D14" s="80" t="s">
        <v>229</v>
      </c>
      <c r="E14" s="92">
        <v>75</v>
      </c>
      <c r="F14" s="54">
        <v>3.9</v>
      </c>
    </row>
    <row r="15" spans="2:6" x14ac:dyDescent="0.25">
      <c r="B15" s="7" t="s">
        <v>766</v>
      </c>
      <c r="C15" s="63">
        <v>44077</v>
      </c>
      <c r="D15" s="10" t="s">
        <v>48</v>
      </c>
      <c r="E15" s="20">
        <v>45</v>
      </c>
      <c r="F15" s="88">
        <v>3</v>
      </c>
    </row>
    <row r="16" spans="2:6" x14ac:dyDescent="0.25">
      <c r="B16" s="46" t="s">
        <v>767</v>
      </c>
      <c r="C16" s="91">
        <v>43790</v>
      </c>
      <c r="D16" s="80" t="s">
        <v>222</v>
      </c>
      <c r="E16" s="92">
        <v>85</v>
      </c>
      <c r="F16" s="54">
        <v>3.9</v>
      </c>
    </row>
    <row r="17" spans="2:16" x14ac:dyDescent="0.25">
      <c r="C17" s="174"/>
      <c r="E17" s="191"/>
    </row>
    <row r="19" spans="2:16" x14ac:dyDescent="0.25">
      <c r="B19" s="15" t="s">
        <v>240</v>
      </c>
      <c r="E19" s="15" t="s">
        <v>241</v>
      </c>
      <c r="H19" s="15" t="s">
        <v>242</v>
      </c>
      <c r="L19" s="15" t="s">
        <v>803</v>
      </c>
    </row>
    <row r="21" spans="2:16" x14ac:dyDescent="0.25">
      <c r="E21" s="16" t="s">
        <v>41</v>
      </c>
      <c r="F21" s="16" t="s">
        <v>238</v>
      </c>
      <c r="H21" t="s">
        <v>41</v>
      </c>
      <c r="I21" t="s">
        <v>769</v>
      </c>
      <c r="L21" s="15" t="s">
        <v>804</v>
      </c>
      <c r="O21" s="15" t="s">
        <v>804</v>
      </c>
    </row>
    <row r="22" spans="2:16" x14ac:dyDescent="0.25">
      <c r="B22" t="s">
        <v>41</v>
      </c>
      <c r="C22" t="s">
        <v>763</v>
      </c>
      <c r="E22" s="70" t="str" cm="1">
        <f t="array" ref="E22:E27">_xlfn._xlws.SORT(_xlfn.UNIQUE(StudentDataAN[Major]))</f>
        <v>Accounting</v>
      </c>
      <c r="F22" s="17" cm="1">
        <f t="array" ref="F22:F27">AVERAGEIFS(StudentDataAN[GPA],StudentDataAN[Major],_xlfn.ANCHORARRAY(E22))</f>
        <v>2.7</v>
      </c>
      <c r="H22" t="s">
        <v>224</v>
      </c>
      <c r="I22">
        <v>2.7</v>
      </c>
      <c r="L22" s="233" t="str" cm="1">
        <f t="array" ref="L22:M28">_xlfn.GROUPBY(StudentDataAN[Major],StudentDataAN[GPA],_xleta.AVERAGE,0)</f>
        <v>Accounting</v>
      </c>
      <c r="M22">
        <v>2.7</v>
      </c>
      <c r="O22" t="str" cm="1">
        <f t="array" ref="O22:P28">_xlfn.PIVOTBY(StudentDataAN[Major],,StudentDataAN[GPA],_xleta.AVERAGE,0)</f>
        <v>Accounting</v>
      </c>
      <c r="P22">
        <v>2.7</v>
      </c>
    </row>
    <row r="23" spans="2:16" x14ac:dyDescent="0.25">
      <c r="B23" t="s">
        <v>224</v>
      </c>
      <c r="C23">
        <v>2.7</v>
      </c>
      <c r="E23" s="70" t="str">
        <v>Business</v>
      </c>
      <c r="F23" s="17">
        <v>2.4</v>
      </c>
      <c r="H23" t="s">
        <v>222</v>
      </c>
      <c r="I23">
        <v>2.4000000000000004</v>
      </c>
      <c r="L23" t="str">
        <v>Business</v>
      </c>
      <c r="M23">
        <v>2.4</v>
      </c>
      <c r="O23" t="str">
        <v>Business</v>
      </c>
      <c r="P23">
        <v>2.4</v>
      </c>
    </row>
    <row r="24" spans="2:16" x14ac:dyDescent="0.25">
      <c r="B24" t="s">
        <v>222</v>
      </c>
      <c r="C24">
        <v>2.4</v>
      </c>
      <c r="E24" s="70" t="str">
        <v>Chemistry</v>
      </c>
      <c r="F24" s="17">
        <v>2.7</v>
      </c>
      <c r="H24" t="s">
        <v>44</v>
      </c>
      <c r="I24">
        <v>2.7</v>
      </c>
      <c r="L24" t="str">
        <v>Chemistry</v>
      </c>
      <c r="M24">
        <v>2.7</v>
      </c>
      <c r="O24" t="str">
        <v>Chemistry</v>
      </c>
      <c r="P24">
        <v>2.7</v>
      </c>
    </row>
    <row r="25" spans="2:16" x14ac:dyDescent="0.25">
      <c r="B25" t="s">
        <v>44</v>
      </c>
      <c r="C25">
        <v>2.7</v>
      </c>
      <c r="E25" s="70" t="str">
        <v>History</v>
      </c>
      <c r="F25" s="17">
        <v>3.5</v>
      </c>
      <c r="H25" t="s">
        <v>48</v>
      </c>
      <c r="I25">
        <v>3.5</v>
      </c>
      <c r="L25" t="str">
        <v>History</v>
      </c>
      <c r="M25">
        <v>3.5</v>
      </c>
      <c r="O25" t="str">
        <v>History</v>
      </c>
      <c r="P25">
        <v>3.5</v>
      </c>
    </row>
    <row r="26" spans="2:16" x14ac:dyDescent="0.25">
      <c r="B26" t="s">
        <v>48</v>
      </c>
      <c r="C26">
        <v>3.5</v>
      </c>
      <c r="E26" s="70" t="str">
        <v>Physics</v>
      </c>
      <c r="F26" s="17">
        <v>2.95</v>
      </c>
      <c r="H26" t="s">
        <v>46</v>
      </c>
      <c r="I26">
        <v>2.95</v>
      </c>
      <c r="L26" t="str">
        <v>Physics</v>
      </c>
      <c r="M26">
        <v>2.95</v>
      </c>
      <c r="O26" t="str">
        <v>Physics</v>
      </c>
      <c r="P26">
        <v>2.95</v>
      </c>
    </row>
    <row r="27" spans="2:16" x14ac:dyDescent="0.25">
      <c r="B27" t="s">
        <v>46</v>
      </c>
      <c r="C27">
        <v>2.95</v>
      </c>
      <c r="E27" s="70" t="str">
        <v>Sociology</v>
      </c>
      <c r="F27" s="17">
        <v>3.9</v>
      </c>
      <c r="H27" t="s">
        <v>229</v>
      </c>
      <c r="I27">
        <v>3.9</v>
      </c>
      <c r="L27" t="str">
        <v>Sociology</v>
      </c>
      <c r="M27">
        <v>3.9</v>
      </c>
      <c r="O27" t="str">
        <v>Sociology</v>
      </c>
      <c r="P27">
        <v>3.9</v>
      </c>
    </row>
    <row r="28" spans="2:16" x14ac:dyDescent="0.25">
      <c r="B28" t="s">
        <v>229</v>
      </c>
      <c r="C28">
        <v>3.9</v>
      </c>
      <c r="E28" s="69" t="s">
        <v>770</v>
      </c>
      <c r="F28" s="70">
        <f>AVERAGE(StudentDataAN[GPA])</f>
        <v>2.9</v>
      </c>
      <c r="H28" t="s">
        <v>770</v>
      </c>
      <c r="I28">
        <f>AVERAGE(StudentDataAN[GPA])</f>
        <v>2.9</v>
      </c>
      <c r="L28" t="str">
        <v>Total</v>
      </c>
      <c r="M28">
        <v>2.9</v>
      </c>
      <c r="O28" t="str">
        <v>Total</v>
      </c>
      <c r="P28">
        <v>2.9</v>
      </c>
    </row>
    <row r="29" spans="2:16" x14ac:dyDescent="0.25">
      <c r="B29" t="s">
        <v>237</v>
      </c>
      <c r="C29">
        <v>2.9</v>
      </c>
    </row>
    <row r="30" spans="2:16" x14ac:dyDescent="0.25">
      <c r="E30" t="str" cm="1">
        <f t="array" aca="1" ref="E30" ca="1">ShowFormulas(E22)</f>
        <v>E22: =SORT(UNIQUE(StudentDataAN[Major]))</v>
      </c>
      <c r="L30" t="str" cm="1">
        <f t="array" aca="1" ref="L30" ca="1">ShowFormulas(L22)</f>
        <v>L22: =GROUPBY(StudentDataAN[Major],StudentDataAN[GPA],AVERAGE,0)</v>
      </c>
    </row>
    <row r="31" spans="2:16" x14ac:dyDescent="0.25">
      <c r="E31" t="str" cm="1">
        <f t="array" aca="1" ref="E31" ca="1">ShowFormulas(F22)</f>
        <v>F22: =AVERAGEIFS(StudentDataAN[GPA],StudentDataAN[Major],E22#)</v>
      </c>
      <c r="L31" t="str" cm="1">
        <f t="array" aca="1" ref="L31" ca="1">ShowFormulas(O22)</f>
        <v>O22: =PIVOTBY(StudentDataAN[Major],,StudentDataAN[GPA],AVERAGE,0)</v>
      </c>
    </row>
    <row r="32" spans="2:16" x14ac:dyDescent="0.25">
      <c r="E32" t="str" cm="1">
        <f t="array" aca="1" ref="E32" ca="1">ShowFormulas(F28)</f>
        <v>F28: =AVERAGE(StudentDataAN[GPA])</v>
      </c>
    </row>
    <row r="39" spans="2:6" x14ac:dyDescent="0.25">
      <c r="B39" s="15" t="s">
        <v>768</v>
      </c>
    </row>
    <row r="41" spans="2:6" x14ac:dyDescent="0.25">
      <c r="B41" t="s">
        <v>766</v>
      </c>
      <c r="C41" s="174">
        <v>44077</v>
      </c>
      <c r="D41" t="s">
        <v>48</v>
      </c>
      <c r="E41" s="191">
        <v>45</v>
      </c>
      <c r="F41">
        <v>3</v>
      </c>
    </row>
    <row r="42" spans="2:6" x14ac:dyDescent="0.25">
      <c r="B42" t="s">
        <v>767</v>
      </c>
      <c r="C42" s="174">
        <v>43790</v>
      </c>
      <c r="D42" t="s">
        <v>222</v>
      </c>
      <c r="E42" s="191">
        <v>85</v>
      </c>
      <c r="F42">
        <v>3.9</v>
      </c>
    </row>
  </sheetData>
  <pageMargins left="0.7" right="0.7" top="0.75" bottom="0.75" header="0.3" footer="0.3"/>
  <pageSetup orientation="portrait"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5549-646B-403C-8D46-2F4AB81ABC0D}">
  <sheetPr>
    <tabColor rgb="FF0000FF"/>
  </sheetPr>
  <dimension ref="B2:J23"/>
  <sheetViews>
    <sheetView zoomScale="130" zoomScaleNormal="130" workbookViewId="0"/>
  </sheetViews>
  <sheetFormatPr defaultRowHeight="15" x14ac:dyDescent="0.25"/>
  <cols>
    <col min="1" max="1" width="2" customWidth="1"/>
    <col min="2" max="2" width="18.42578125" customWidth="1"/>
    <col min="3" max="3" width="12.85546875" customWidth="1"/>
    <col min="4" max="4" width="11.7109375" customWidth="1"/>
    <col min="5" max="5" width="9.5703125" customWidth="1"/>
    <col min="6" max="6" width="7.7109375" customWidth="1"/>
    <col min="7" max="7" width="22.42578125" bestFit="1" customWidth="1"/>
    <col min="8" max="8" width="11.85546875" customWidth="1"/>
    <col min="9" max="9" width="3.42578125" customWidth="1"/>
    <col min="10" max="10" width="20.7109375" customWidth="1"/>
  </cols>
  <sheetData>
    <row r="2" spans="2:10" x14ac:dyDescent="0.25">
      <c r="B2" t="s">
        <v>230</v>
      </c>
    </row>
    <row r="3" spans="2:10" x14ac:dyDescent="0.25">
      <c r="B3" t="s">
        <v>231</v>
      </c>
    </row>
    <row r="4" spans="2:10" x14ac:dyDescent="0.25">
      <c r="B4" s="15" t="s">
        <v>588</v>
      </c>
    </row>
    <row r="6" spans="2:10" x14ac:dyDescent="0.25">
      <c r="B6" s="64" t="s">
        <v>232</v>
      </c>
      <c r="C6" s="65"/>
      <c r="D6" s="65"/>
      <c r="E6" s="65"/>
      <c r="F6" s="65"/>
      <c r="G6" s="66"/>
    </row>
    <row r="7" spans="2:10" x14ac:dyDescent="0.25">
      <c r="B7" t="s">
        <v>233</v>
      </c>
    </row>
    <row r="8" spans="2:10" x14ac:dyDescent="0.25">
      <c r="B8" t="s">
        <v>234</v>
      </c>
    </row>
    <row r="10" spans="2:10" x14ac:dyDescent="0.25">
      <c r="B10" s="67" t="s">
        <v>235</v>
      </c>
      <c r="C10" s="10">
        <v>45</v>
      </c>
      <c r="G10" t="str" cm="1">
        <f t="array" aca="1" ref="G10" ca="1">ShowFormulas(G14)</f>
        <v/>
      </c>
      <c r="J10" s="15" t="s">
        <v>589</v>
      </c>
    </row>
    <row r="11" spans="2:10" x14ac:dyDescent="0.25">
      <c r="B11" s="67" t="s">
        <v>236</v>
      </c>
      <c r="C11" s="10">
        <v>2.5</v>
      </c>
      <c r="G11" t="str" cm="1">
        <f t="array" aca="1" ref="G11" ca="1">ShowFormulas(H14)</f>
        <v/>
      </c>
      <c r="J11" t="str" cm="1">
        <f t="array" aca="1" ref="J11" ca="1">ShowFormulas(J14)</f>
        <v/>
      </c>
    </row>
    <row r="13" spans="2:10" x14ac:dyDescent="0.25">
      <c r="B13" s="16" t="s">
        <v>40</v>
      </c>
      <c r="C13" s="16" t="s">
        <v>219</v>
      </c>
      <c r="D13" s="16" t="s">
        <v>41</v>
      </c>
      <c r="E13" s="19" t="s">
        <v>42</v>
      </c>
      <c r="F13" s="16" t="s">
        <v>43</v>
      </c>
      <c r="G13" s="16" t="s">
        <v>220</v>
      </c>
      <c r="H13" s="16" t="s">
        <v>220</v>
      </c>
      <c r="J13" s="16" t="s">
        <v>243</v>
      </c>
    </row>
    <row r="14" spans="2:10" x14ac:dyDescent="0.25">
      <c r="B14" s="10" t="s">
        <v>221</v>
      </c>
      <c r="C14" s="63">
        <v>44103</v>
      </c>
      <c r="D14" s="10" t="s">
        <v>222</v>
      </c>
      <c r="E14" s="20">
        <v>45</v>
      </c>
      <c r="F14" s="10">
        <v>1.7</v>
      </c>
      <c r="G14" s="17"/>
      <c r="H14" s="17"/>
      <c r="J14" s="17"/>
    </row>
    <row r="15" spans="2:10" x14ac:dyDescent="0.25">
      <c r="B15" s="10" t="s">
        <v>223</v>
      </c>
      <c r="C15" s="63">
        <v>43295</v>
      </c>
      <c r="D15" s="10" t="s">
        <v>224</v>
      </c>
      <c r="E15" s="20">
        <v>135</v>
      </c>
      <c r="F15" s="10">
        <v>2.2999999999999998</v>
      </c>
      <c r="G15" s="17"/>
      <c r="H15" s="17"/>
      <c r="J15" s="17"/>
    </row>
    <row r="16" spans="2:10" x14ac:dyDescent="0.25">
      <c r="B16" s="10" t="s">
        <v>225</v>
      </c>
      <c r="C16" s="63">
        <v>44077</v>
      </c>
      <c r="D16" s="10" t="s">
        <v>44</v>
      </c>
      <c r="E16" s="20">
        <v>45</v>
      </c>
      <c r="F16" s="10">
        <v>3</v>
      </c>
      <c r="G16" s="17"/>
      <c r="H16" s="17"/>
      <c r="J16" s="17"/>
    </row>
    <row r="17" spans="2:10" x14ac:dyDescent="0.25">
      <c r="B17" s="10" t="s">
        <v>226</v>
      </c>
      <c r="C17" s="63">
        <v>43790</v>
      </c>
      <c r="D17" s="10" t="s">
        <v>224</v>
      </c>
      <c r="E17" s="20">
        <v>90</v>
      </c>
      <c r="F17" s="10">
        <v>3.1</v>
      </c>
      <c r="G17" s="17"/>
      <c r="H17" s="17"/>
      <c r="J17" s="17"/>
    </row>
    <row r="18" spans="2:10" x14ac:dyDescent="0.25">
      <c r="B18" s="10" t="s">
        <v>227</v>
      </c>
      <c r="C18" s="63">
        <v>44224</v>
      </c>
      <c r="D18" s="10" t="s">
        <v>222</v>
      </c>
      <c r="E18" s="20">
        <v>23</v>
      </c>
      <c r="F18" s="10">
        <v>1.6</v>
      </c>
      <c r="G18" s="17"/>
      <c r="H18" s="17"/>
      <c r="J18" s="17"/>
    </row>
    <row r="19" spans="2:10" x14ac:dyDescent="0.25">
      <c r="B19" s="10" t="s">
        <v>45</v>
      </c>
      <c r="C19" s="63">
        <v>44019</v>
      </c>
      <c r="D19" s="10" t="s">
        <v>46</v>
      </c>
      <c r="E19" s="20">
        <v>45</v>
      </c>
      <c r="F19" s="10">
        <v>2.4</v>
      </c>
      <c r="G19" s="17"/>
      <c r="H19" s="17"/>
    </row>
    <row r="20" spans="2:10" x14ac:dyDescent="0.25">
      <c r="B20" s="10" t="s">
        <v>47</v>
      </c>
      <c r="C20" s="63">
        <v>43933</v>
      </c>
      <c r="D20" s="10" t="s">
        <v>48</v>
      </c>
      <c r="E20" s="20">
        <v>70</v>
      </c>
      <c r="F20" s="10">
        <v>4</v>
      </c>
      <c r="G20" s="17"/>
      <c r="H20" s="17"/>
    </row>
    <row r="21" spans="2:10" x14ac:dyDescent="0.25">
      <c r="B21" s="10" t="s">
        <v>49</v>
      </c>
      <c r="C21" s="63">
        <v>44012</v>
      </c>
      <c r="D21" s="10" t="s">
        <v>44</v>
      </c>
      <c r="E21" s="20">
        <v>40</v>
      </c>
      <c r="F21" s="10">
        <v>2.4</v>
      </c>
      <c r="G21" s="17"/>
      <c r="H21" s="17"/>
    </row>
    <row r="22" spans="2:10" x14ac:dyDescent="0.25">
      <c r="B22" s="10" t="s">
        <v>50</v>
      </c>
      <c r="C22" s="63">
        <v>43679</v>
      </c>
      <c r="D22" s="10" t="s">
        <v>46</v>
      </c>
      <c r="E22" s="20">
        <v>60</v>
      </c>
      <c r="F22" s="10">
        <v>3.5</v>
      </c>
      <c r="G22" s="17"/>
      <c r="H22" s="17"/>
    </row>
    <row r="23" spans="2:10" x14ac:dyDescent="0.25">
      <c r="B23" s="10" t="s">
        <v>228</v>
      </c>
      <c r="C23" s="63">
        <v>43826</v>
      </c>
      <c r="D23" s="10" t="s">
        <v>229</v>
      </c>
      <c r="E23" s="20">
        <v>75</v>
      </c>
      <c r="F23" s="10">
        <v>3.9</v>
      </c>
      <c r="G23" s="17"/>
      <c r="H23" s="17"/>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F342-A30A-4990-A6E8-5DF35720249C}">
  <sheetPr>
    <tabColor rgb="FFFF0000"/>
  </sheetPr>
  <dimension ref="B2:J23"/>
  <sheetViews>
    <sheetView zoomScale="130" zoomScaleNormal="130" workbookViewId="0"/>
  </sheetViews>
  <sheetFormatPr defaultRowHeight="15" x14ac:dyDescent="0.25"/>
  <cols>
    <col min="1" max="1" width="2" customWidth="1"/>
    <col min="2" max="2" width="18.42578125" customWidth="1"/>
    <col min="3" max="3" width="12.85546875" customWidth="1"/>
    <col min="4" max="4" width="11.7109375" customWidth="1"/>
    <col min="5" max="5" width="8.7109375" customWidth="1"/>
    <col min="6" max="6" width="7.140625" customWidth="1"/>
    <col min="7" max="7" width="14" customWidth="1"/>
    <col min="8" max="8" width="15" bestFit="1" customWidth="1"/>
    <col min="9" max="9" width="8.5703125" customWidth="1"/>
    <col min="10" max="10" width="20.7109375" customWidth="1"/>
  </cols>
  <sheetData>
    <row r="2" spans="2:10" x14ac:dyDescent="0.25">
      <c r="B2" t="s">
        <v>230</v>
      </c>
    </row>
    <row r="3" spans="2:10" x14ac:dyDescent="0.25">
      <c r="B3" t="s">
        <v>231</v>
      </c>
    </row>
    <row r="4" spans="2:10" x14ac:dyDescent="0.25">
      <c r="B4" s="15" t="s">
        <v>588</v>
      </c>
    </row>
    <row r="6" spans="2:10" x14ac:dyDescent="0.25">
      <c r="B6" s="64" t="s">
        <v>232</v>
      </c>
      <c r="C6" s="65"/>
      <c r="D6" s="65"/>
      <c r="E6" s="65"/>
      <c r="F6" s="65"/>
      <c r="G6" s="66"/>
    </row>
    <row r="7" spans="2:10" x14ac:dyDescent="0.25">
      <c r="B7" t="s">
        <v>233</v>
      </c>
    </row>
    <row r="8" spans="2:10" x14ac:dyDescent="0.25">
      <c r="B8" t="s">
        <v>234</v>
      </c>
    </row>
    <row r="10" spans="2:10" x14ac:dyDescent="0.25">
      <c r="B10" s="67" t="s">
        <v>235</v>
      </c>
      <c r="C10" s="10">
        <v>45</v>
      </c>
      <c r="G10" t="str" cm="1">
        <f t="array" aca="1" ref="G10" ca="1">ShowFormulas(G14)</f>
        <v>G14: =AND(E14&gt;=$C$10,F14&gt;$C$11)</v>
      </c>
      <c r="J10" s="15" t="s">
        <v>589</v>
      </c>
    </row>
    <row r="11" spans="2:10" x14ac:dyDescent="0.25">
      <c r="B11" s="67" t="s">
        <v>236</v>
      </c>
      <c r="C11" s="10">
        <v>2.5</v>
      </c>
      <c r="G11" t="str" cm="1">
        <f t="array" aca="1" ref="G11" ca="1">ShowFormulas(H14)</f>
        <v>H14: =(E14:E23&gt;=C10)*(F14:F23&gt;C11)</v>
      </c>
      <c r="J11" t="str" cm="1">
        <f t="array" aca="1" ref="J11" ca="1">ShowFormulas(J14)</f>
        <v>J14: =FILTER(B14:B23,(E14:E23&gt;=C10)*(F14:F23&gt;C11))</v>
      </c>
    </row>
    <row r="13" spans="2:10" x14ac:dyDescent="0.25">
      <c r="B13" s="16" t="s">
        <v>40</v>
      </c>
      <c r="C13" s="16" t="s">
        <v>219</v>
      </c>
      <c r="D13" s="16" t="s">
        <v>41</v>
      </c>
      <c r="E13" s="19" t="s">
        <v>42</v>
      </c>
      <c r="F13" s="16" t="s">
        <v>43</v>
      </c>
      <c r="G13" s="16" t="s">
        <v>220</v>
      </c>
      <c r="H13" s="16" t="s">
        <v>220</v>
      </c>
      <c r="J13" s="16" t="s">
        <v>243</v>
      </c>
    </row>
    <row r="14" spans="2:10" x14ac:dyDescent="0.25">
      <c r="B14" s="10" t="s">
        <v>221</v>
      </c>
      <c r="C14" s="63">
        <v>44103</v>
      </c>
      <c r="D14" s="10" t="s">
        <v>222</v>
      </c>
      <c r="E14" s="20">
        <v>45</v>
      </c>
      <c r="F14" s="10">
        <v>1.7</v>
      </c>
      <c r="G14" s="17" t="b">
        <f>AND(E14&gt;=$C$10,F14&gt;$C$11)</f>
        <v>0</v>
      </c>
      <c r="H14" s="17" cm="1">
        <f t="array" ref="H14:H23">(E14:E23&gt;=C10)*(F14:F23&gt;C11)</f>
        <v>0</v>
      </c>
      <c r="J14" s="17" t="str" cm="1">
        <f t="array" ref="J14:J18">_xlfn._xlws.FILTER(B14:B23,(E14:E23&gt;=C10)*(F14:F23&gt;C11))</f>
        <v>Lear, Vania</v>
      </c>
    </row>
    <row r="15" spans="2:10" x14ac:dyDescent="0.25">
      <c r="B15" s="10" t="s">
        <v>223</v>
      </c>
      <c r="C15" s="63">
        <v>43295</v>
      </c>
      <c r="D15" s="10" t="s">
        <v>224</v>
      </c>
      <c r="E15" s="20">
        <v>135</v>
      </c>
      <c r="F15" s="10">
        <v>2.2999999999999998</v>
      </c>
      <c r="G15" s="17" t="b">
        <f t="shared" ref="G15:G23" si="0">AND(E15&gt;=$C$10,F15&gt;$C$11)</f>
        <v>0</v>
      </c>
      <c r="H15" s="17">
        <v>0</v>
      </c>
      <c r="J15" s="17" t="str">
        <v>Meador, Corazon</v>
      </c>
    </row>
    <row r="16" spans="2:10" x14ac:dyDescent="0.25">
      <c r="B16" s="10" t="s">
        <v>225</v>
      </c>
      <c r="C16" s="63">
        <v>44077</v>
      </c>
      <c r="D16" s="10" t="s">
        <v>44</v>
      </c>
      <c r="E16" s="20">
        <v>45</v>
      </c>
      <c r="F16" s="10">
        <v>3</v>
      </c>
      <c r="G16" s="17" t="b">
        <f t="shared" si="0"/>
        <v>1</v>
      </c>
      <c r="H16" s="17">
        <v>1</v>
      </c>
      <c r="J16" s="17" t="str">
        <v>Robinson, Chantel</v>
      </c>
    </row>
    <row r="17" spans="2:10" x14ac:dyDescent="0.25">
      <c r="B17" s="10" t="s">
        <v>226</v>
      </c>
      <c r="C17" s="63">
        <v>43790</v>
      </c>
      <c r="D17" s="10" t="s">
        <v>224</v>
      </c>
      <c r="E17" s="20">
        <v>90</v>
      </c>
      <c r="F17" s="10">
        <v>3.1</v>
      </c>
      <c r="G17" s="17" t="b">
        <f t="shared" si="0"/>
        <v>1</v>
      </c>
      <c r="H17" s="17">
        <v>1</v>
      </c>
      <c r="J17" s="17" t="str">
        <v>Simone, Alanna</v>
      </c>
    </row>
    <row r="18" spans="2:10" x14ac:dyDescent="0.25">
      <c r="B18" s="10" t="s">
        <v>227</v>
      </c>
      <c r="C18" s="63">
        <v>44224</v>
      </c>
      <c r="D18" s="10" t="s">
        <v>222</v>
      </c>
      <c r="E18" s="20">
        <v>23</v>
      </c>
      <c r="F18" s="10">
        <v>1.6</v>
      </c>
      <c r="G18" s="17" t="b">
        <f t="shared" si="0"/>
        <v>0</v>
      </c>
      <c r="H18" s="17">
        <v>0</v>
      </c>
      <c r="J18" s="17" t="str">
        <v>Thornburg, Tyrone</v>
      </c>
    </row>
    <row r="19" spans="2:10" x14ac:dyDescent="0.25">
      <c r="B19" s="10" t="s">
        <v>45</v>
      </c>
      <c r="C19" s="63">
        <v>44019</v>
      </c>
      <c r="D19" s="10" t="s">
        <v>46</v>
      </c>
      <c r="E19" s="20">
        <v>45</v>
      </c>
      <c r="F19" s="10">
        <v>2.4</v>
      </c>
      <c r="G19" s="17" t="b">
        <f t="shared" si="0"/>
        <v>0</v>
      </c>
      <c r="H19" s="17">
        <v>0</v>
      </c>
    </row>
    <row r="20" spans="2:10" x14ac:dyDescent="0.25">
      <c r="B20" s="10" t="s">
        <v>47</v>
      </c>
      <c r="C20" s="63">
        <v>43933</v>
      </c>
      <c r="D20" s="10" t="s">
        <v>48</v>
      </c>
      <c r="E20" s="20">
        <v>70</v>
      </c>
      <c r="F20" s="10">
        <v>4</v>
      </c>
      <c r="G20" s="17" t="b">
        <f t="shared" si="0"/>
        <v>1</v>
      </c>
      <c r="H20" s="17">
        <v>1</v>
      </c>
    </row>
    <row r="21" spans="2:10" x14ac:dyDescent="0.25">
      <c r="B21" s="10" t="s">
        <v>49</v>
      </c>
      <c r="C21" s="63">
        <v>44012</v>
      </c>
      <c r="D21" s="10" t="s">
        <v>44</v>
      </c>
      <c r="E21" s="20">
        <v>40</v>
      </c>
      <c r="F21" s="10">
        <v>2.4</v>
      </c>
      <c r="G21" s="17" t="b">
        <f t="shared" si="0"/>
        <v>0</v>
      </c>
      <c r="H21" s="17">
        <v>0</v>
      </c>
    </row>
    <row r="22" spans="2:10" x14ac:dyDescent="0.25">
      <c r="B22" s="10" t="s">
        <v>50</v>
      </c>
      <c r="C22" s="63">
        <v>43679</v>
      </c>
      <c r="D22" s="10" t="s">
        <v>46</v>
      </c>
      <c r="E22" s="20">
        <v>60</v>
      </c>
      <c r="F22" s="10">
        <v>3.5</v>
      </c>
      <c r="G22" s="17" t="b">
        <f t="shared" si="0"/>
        <v>1</v>
      </c>
      <c r="H22" s="17">
        <v>1</v>
      </c>
    </row>
    <row r="23" spans="2:10" x14ac:dyDescent="0.25">
      <c r="B23" s="10" t="s">
        <v>228</v>
      </c>
      <c r="C23" s="63">
        <v>43826</v>
      </c>
      <c r="D23" s="10" t="s">
        <v>229</v>
      </c>
      <c r="E23" s="20">
        <v>75</v>
      </c>
      <c r="F23" s="10">
        <v>3.9</v>
      </c>
      <c r="G23" s="17" t="b">
        <f t="shared" si="0"/>
        <v>1</v>
      </c>
      <c r="H23" s="17">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8487-30D8-4908-8D63-A1F1A7179490}">
  <sheetPr>
    <tabColor rgb="FF0000FF"/>
  </sheetPr>
  <dimension ref="A2:H23"/>
  <sheetViews>
    <sheetView zoomScale="130" zoomScaleNormal="130" workbookViewId="0"/>
  </sheetViews>
  <sheetFormatPr defaultRowHeight="15" x14ac:dyDescent="0.25"/>
  <cols>
    <col min="1" max="1" width="2" customWidth="1"/>
    <col min="2" max="2" width="18.42578125" customWidth="1"/>
    <col min="3" max="3" width="15.28515625" customWidth="1"/>
    <col min="4" max="4" width="11.7109375" customWidth="1"/>
    <col min="5" max="5" width="14.42578125" customWidth="1"/>
    <col min="6" max="6" width="12.140625" bestFit="1" customWidth="1"/>
    <col min="7" max="7" width="7.42578125" customWidth="1"/>
    <col min="8" max="8" width="15" bestFit="1" customWidth="1"/>
    <col min="9" max="9" width="14.85546875" customWidth="1"/>
    <col min="10" max="10" width="20.7109375" customWidth="1"/>
  </cols>
  <sheetData>
    <row r="2" spans="1:8" x14ac:dyDescent="0.25">
      <c r="A2" s="15"/>
      <c r="B2" s="15" t="s">
        <v>244</v>
      </c>
    </row>
    <row r="3" spans="1:8" x14ac:dyDescent="0.25">
      <c r="A3" s="15"/>
      <c r="B3" t="s">
        <v>245</v>
      </c>
    </row>
    <row r="4" spans="1:8" x14ac:dyDescent="0.25">
      <c r="B4" s="15" t="s">
        <v>246</v>
      </c>
    </row>
    <row r="6" spans="1:8" x14ac:dyDescent="0.25">
      <c r="B6" s="64" t="s">
        <v>232</v>
      </c>
      <c r="C6" s="71"/>
      <c r="D6" s="71"/>
      <c r="E6" s="66"/>
    </row>
    <row r="7" spans="1:8" x14ac:dyDescent="0.25">
      <c r="B7" t="s">
        <v>247</v>
      </c>
    </row>
    <row r="8" spans="1:8" x14ac:dyDescent="0.25">
      <c r="B8" t="s">
        <v>248</v>
      </c>
    </row>
    <row r="9" spans="1:8" x14ac:dyDescent="0.25">
      <c r="D9" s="15"/>
      <c r="F9" s="15"/>
    </row>
    <row r="10" spans="1:8" x14ac:dyDescent="0.25">
      <c r="B10" s="67" t="s">
        <v>249</v>
      </c>
      <c r="E10" t="str" cm="1">
        <f t="array" aca="1" ref="E10" ca="1">ShowFormulas(E14)</f>
        <v/>
      </c>
      <c r="H10" s="15" t="s">
        <v>268</v>
      </c>
    </row>
    <row r="11" spans="1:8" x14ac:dyDescent="0.25">
      <c r="B11" s="10" t="s">
        <v>250</v>
      </c>
      <c r="E11" t="str" cm="1">
        <f t="array" aca="1" ref="E11" ca="1">ShowFormulas(F14)</f>
        <v/>
      </c>
      <c r="H11" t="str" cm="1">
        <f t="array" aca="1" ref="H11" ca="1">ShowFormulas(H14)</f>
        <v/>
      </c>
    </row>
    <row r="13" spans="1:8" x14ac:dyDescent="0.25">
      <c r="B13" s="16" t="s">
        <v>251</v>
      </c>
      <c r="C13" s="16" t="s">
        <v>252</v>
      </c>
      <c r="D13" s="16" t="s">
        <v>253</v>
      </c>
      <c r="E13" s="16" t="s">
        <v>254</v>
      </c>
      <c r="F13" s="16" t="s">
        <v>254</v>
      </c>
      <c r="H13" s="16" t="s">
        <v>243</v>
      </c>
    </row>
    <row r="14" spans="1:8" x14ac:dyDescent="0.25">
      <c r="B14" s="10" t="s">
        <v>255</v>
      </c>
      <c r="C14" s="10" t="s">
        <v>256</v>
      </c>
      <c r="D14" s="10">
        <v>110.74</v>
      </c>
      <c r="E14" s="17"/>
      <c r="F14" s="17"/>
      <c r="H14" s="17"/>
    </row>
    <row r="15" spans="1:8" x14ac:dyDescent="0.25">
      <c r="B15" s="10" t="s">
        <v>257</v>
      </c>
      <c r="C15" s="10" t="s">
        <v>250</v>
      </c>
      <c r="D15" s="10">
        <v>432.37</v>
      </c>
      <c r="E15" s="17"/>
      <c r="F15" s="17"/>
      <c r="H15" s="17"/>
    </row>
    <row r="16" spans="1:8" x14ac:dyDescent="0.25">
      <c r="B16" s="10" t="s">
        <v>258</v>
      </c>
      <c r="C16" s="10" t="s">
        <v>259</v>
      </c>
      <c r="D16" s="10">
        <v>344.59999999999997</v>
      </c>
      <c r="E16" s="17"/>
      <c r="F16" s="17"/>
      <c r="H16" s="17"/>
    </row>
    <row r="17" spans="2:8" x14ac:dyDescent="0.25">
      <c r="B17" s="10" t="s">
        <v>260</v>
      </c>
      <c r="C17" s="10" t="s">
        <v>261</v>
      </c>
      <c r="D17" s="10">
        <v>175.82</v>
      </c>
      <c r="E17" s="17"/>
      <c r="F17" s="17"/>
      <c r="H17" s="17"/>
    </row>
    <row r="18" spans="2:8" x14ac:dyDescent="0.25">
      <c r="B18" s="10" t="s">
        <v>262</v>
      </c>
      <c r="C18" s="10" t="s">
        <v>250</v>
      </c>
      <c r="D18" s="10">
        <v>0</v>
      </c>
      <c r="E18" s="17"/>
      <c r="F18" s="17"/>
      <c r="H18" s="17"/>
    </row>
    <row r="19" spans="2:8" x14ac:dyDescent="0.25">
      <c r="B19" s="10" t="s">
        <v>263</v>
      </c>
      <c r="C19" s="10" t="s">
        <v>261</v>
      </c>
      <c r="D19" s="10">
        <v>296.95</v>
      </c>
      <c r="E19" s="17"/>
      <c r="F19" s="17"/>
    </row>
    <row r="20" spans="2:8" x14ac:dyDescent="0.25">
      <c r="B20" s="10" t="s">
        <v>264</v>
      </c>
      <c r="C20" s="10" t="s">
        <v>250</v>
      </c>
      <c r="D20" s="10">
        <v>479.14000000000004</v>
      </c>
      <c r="E20" s="17"/>
      <c r="F20" s="17"/>
    </row>
    <row r="21" spans="2:8" x14ac:dyDescent="0.25">
      <c r="B21" s="10" t="s">
        <v>265</v>
      </c>
      <c r="C21" s="10" t="s">
        <v>259</v>
      </c>
      <c r="D21" s="10">
        <v>0</v>
      </c>
      <c r="E21" s="17"/>
      <c r="F21" s="17"/>
    </row>
    <row r="22" spans="2:8" x14ac:dyDescent="0.25">
      <c r="B22" s="10" t="s">
        <v>266</v>
      </c>
      <c r="C22" s="10" t="s">
        <v>250</v>
      </c>
      <c r="D22" s="10">
        <v>41.25</v>
      </c>
      <c r="E22" s="17"/>
      <c r="F22" s="17"/>
    </row>
    <row r="23" spans="2:8" x14ac:dyDescent="0.25">
      <c r="B23" s="10" t="s">
        <v>267</v>
      </c>
      <c r="C23" s="10" t="s">
        <v>256</v>
      </c>
      <c r="D23" s="10">
        <v>0</v>
      </c>
      <c r="E23" s="17"/>
      <c r="F23" s="1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D48D-B386-4D28-A557-B7B46BA740A2}">
  <sheetPr>
    <tabColor rgb="FFFF0000"/>
  </sheetPr>
  <dimension ref="A2:H23"/>
  <sheetViews>
    <sheetView zoomScale="130" zoomScaleNormal="130" workbookViewId="0"/>
  </sheetViews>
  <sheetFormatPr defaultRowHeight="15" x14ac:dyDescent="0.25"/>
  <cols>
    <col min="1" max="1" width="2" customWidth="1"/>
    <col min="2" max="2" width="18.42578125" customWidth="1"/>
    <col min="3" max="3" width="15.28515625" customWidth="1"/>
    <col min="4" max="4" width="11.7109375" customWidth="1"/>
    <col min="5" max="5" width="14.42578125" customWidth="1"/>
    <col min="6" max="6" width="12.140625" bestFit="1" customWidth="1"/>
    <col min="7" max="7" width="8.140625" customWidth="1"/>
    <col min="8" max="8" width="15" bestFit="1" customWidth="1"/>
    <col min="9" max="9" width="14.85546875" customWidth="1"/>
    <col min="10" max="10" width="20.7109375" customWidth="1"/>
  </cols>
  <sheetData>
    <row r="2" spans="1:8" x14ac:dyDescent="0.25">
      <c r="A2" s="15"/>
      <c r="B2" s="15" t="s">
        <v>244</v>
      </c>
    </row>
    <row r="3" spans="1:8" x14ac:dyDescent="0.25">
      <c r="A3" s="15"/>
      <c r="B3" t="s">
        <v>245</v>
      </c>
    </row>
    <row r="4" spans="1:8" x14ac:dyDescent="0.25">
      <c r="B4" s="15" t="s">
        <v>246</v>
      </c>
    </row>
    <row r="6" spans="1:8" x14ac:dyDescent="0.25">
      <c r="B6" s="64" t="s">
        <v>232</v>
      </c>
      <c r="C6" s="71"/>
      <c r="D6" s="71"/>
      <c r="E6" s="66"/>
    </row>
    <row r="7" spans="1:8" x14ac:dyDescent="0.25">
      <c r="B7" t="s">
        <v>247</v>
      </c>
    </row>
    <row r="8" spans="1:8" x14ac:dyDescent="0.25">
      <c r="B8" t="s">
        <v>248</v>
      </c>
    </row>
    <row r="9" spans="1:8" x14ac:dyDescent="0.25">
      <c r="D9" s="15"/>
      <c r="F9" s="15"/>
    </row>
    <row r="10" spans="1:8" x14ac:dyDescent="0.25">
      <c r="B10" s="67" t="s">
        <v>249</v>
      </c>
      <c r="E10" t="str" cm="1">
        <f t="array" aca="1" ref="E10" ca="1">ShowFormulas(E14)</f>
        <v>E14: =AND(D14,C14=$B$11)</v>
      </c>
      <c r="H10" s="15" t="s">
        <v>268</v>
      </c>
    </row>
    <row r="11" spans="1:8" x14ac:dyDescent="0.25">
      <c r="B11" s="10" t="s">
        <v>250</v>
      </c>
      <c r="E11" t="str" cm="1">
        <f t="array" aca="1" ref="E11" ca="1">ShowFormulas(F14)</f>
        <v>F14: =D14:D23*(C14:C23=B11)</v>
      </c>
      <c r="H11" t="str" cm="1">
        <f t="array" aca="1" ref="H11" ca="1">ShowFormulas(H14)</f>
        <v>H14: =FILTER(B14:B23,D14:D23*(C14:C23=B11))</v>
      </c>
    </row>
    <row r="13" spans="1:8" x14ac:dyDescent="0.25">
      <c r="B13" s="16" t="s">
        <v>251</v>
      </c>
      <c r="C13" s="16" t="s">
        <v>252</v>
      </c>
      <c r="D13" s="16" t="s">
        <v>253</v>
      </c>
      <c r="E13" s="16" t="s">
        <v>254</v>
      </c>
      <c r="F13" s="16" t="s">
        <v>254</v>
      </c>
      <c r="H13" s="16" t="s">
        <v>243</v>
      </c>
    </row>
    <row r="14" spans="1:8" x14ac:dyDescent="0.25">
      <c r="B14" s="10" t="s">
        <v>255</v>
      </c>
      <c r="C14" s="10" t="s">
        <v>256</v>
      </c>
      <c r="D14" s="10">
        <v>110.74</v>
      </c>
      <c r="E14" s="17" t="b">
        <f>AND(D14,C14=$B$11)</f>
        <v>0</v>
      </c>
      <c r="F14" s="17" cm="1">
        <f t="array" ref="F14:F23">D14:D23*(C14:C23=B11)</f>
        <v>0</v>
      </c>
      <c r="H14" s="17" t="str" cm="1">
        <f t="array" ref="H14:H16">_xlfn._xlws.FILTER(B14:B23,D14:D23*(C14:C23=B11))</f>
        <v>Santos Munoz</v>
      </c>
    </row>
    <row r="15" spans="1:8" x14ac:dyDescent="0.25">
      <c r="B15" s="10" t="s">
        <v>257</v>
      </c>
      <c r="C15" s="10" t="s">
        <v>250</v>
      </c>
      <c r="D15" s="10">
        <v>432.37</v>
      </c>
      <c r="E15" s="17" t="b">
        <f t="shared" ref="E15:E23" si="0">AND(D15,C15=$B$11)</f>
        <v>1</v>
      </c>
      <c r="F15" s="17">
        <v>432.37</v>
      </c>
      <c r="H15" s="17" t="str">
        <v>Chantel Adkins</v>
      </c>
    </row>
    <row r="16" spans="1:8" x14ac:dyDescent="0.25">
      <c r="B16" s="10" t="s">
        <v>258</v>
      </c>
      <c r="C16" s="10" t="s">
        <v>259</v>
      </c>
      <c r="D16" s="10">
        <v>344.59999999999997</v>
      </c>
      <c r="E16" s="17" t="b">
        <f t="shared" si="0"/>
        <v>0</v>
      </c>
      <c r="F16" s="17">
        <v>0</v>
      </c>
      <c r="H16" s="17" t="str">
        <v>Gigi Pham</v>
      </c>
    </row>
    <row r="17" spans="2:8" x14ac:dyDescent="0.25">
      <c r="B17" s="10" t="s">
        <v>260</v>
      </c>
      <c r="C17" s="10" t="s">
        <v>261</v>
      </c>
      <c r="D17" s="10">
        <v>175.82</v>
      </c>
      <c r="E17" s="17" t="b">
        <f t="shared" si="0"/>
        <v>0</v>
      </c>
      <c r="F17" s="17">
        <v>0</v>
      </c>
      <c r="H17" s="17"/>
    </row>
    <row r="18" spans="2:8" x14ac:dyDescent="0.25">
      <c r="B18" s="10" t="s">
        <v>262</v>
      </c>
      <c r="C18" s="10" t="s">
        <v>250</v>
      </c>
      <c r="D18" s="10">
        <v>0</v>
      </c>
      <c r="E18" s="17" t="b">
        <f t="shared" si="0"/>
        <v>0</v>
      </c>
      <c r="F18" s="17">
        <v>0</v>
      </c>
      <c r="H18" s="17"/>
    </row>
    <row r="19" spans="2:8" x14ac:dyDescent="0.25">
      <c r="B19" s="10" t="s">
        <v>263</v>
      </c>
      <c r="C19" s="10" t="s">
        <v>261</v>
      </c>
      <c r="D19" s="10">
        <v>296.95</v>
      </c>
      <c r="E19" s="17" t="b">
        <f t="shared" si="0"/>
        <v>0</v>
      </c>
      <c r="F19" s="17">
        <v>0</v>
      </c>
    </row>
    <row r="20" spans="2:8" x14ac:dyDescent="0.25">
      <c r="B20" s="10" t="s">
        <v>264</v>
      </c>
      <c r="C20" s="10" t="s">
        <v>250</v>
      </c>
      <c r="D20" s="10">
        <v>479.14000000000004</v>
      </c>
      <c r="E20" s="17" t="b">
        <f t="shared" si="0"/>
        <v>1</v>
      </c>
      <c r="F20" s="17">
        <v>479.14000000000004</v>
      </c>
    </row>
    <row r="21" spans="2:8" x14ac:dyDescent="0.25">
      <c r="B21" s="10" t="s">
        <v>265</v>
      </c>
      <c r="C21" s="10" t="s">
        <v>259</v>
      </c>
      <c r="D21" s="10">
        <v>0</v>
      </c>
      <c r="E21" s="17" t="b">
        <f t="shared" si="0"/>
        <v>0</v>
      </c>
      <c r="F21" s="17">
        <v>0</v>
      </c>
    </row>
    <row r="22" spans="2:8" x14ac:dyDescent="0.25">
      <c r="B22" s="10" t="s">
        <v>266</v>
      </c>
      <c r="C22" s="10" t="s">
        <v>250</v>
      </c>
      <c r="D22" s="10">
        <v>41.25</v>
      </c>
      <c r="E22" s="17" t="b">
        <f t="shared" si="0"/>
        <v>1</v>
      </c>
      <c r="F22" s="17">
        <v>41.25</v>
      </c>
    </row>
    <row r="23" spans="2:8" x14ac:dyDescent="0.25">
      <c r="B23" s="10" t="s">
        <v>267</v>
      </c>
      <c r="C23" s="10" t="s">
        <v>256</v>
      </c>
      <c r="D23" s="10">
        <v>0</v>
      </c>
      <c r="E23" s="17" t="b">
        <f t="shared" si="0"/>
        <v>0</v>
      </c>
      <c r="F23" s="17">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7A20F-B6B9-4D85-B4FC-E4FDCF71B965}">
  <sheetPr>
    <tabColor rgb="FF0000FF"/>
  </sheetPr>
  <dimension ref="A8:V41"/>
  <sheetViews>
    <sheetView zoomScale="130" zoomScaleNormal="130" workbookViewId="0"/>
  </sheetViews>
  <sheetFormatPr defaultRowHeight="15" x14ac:dyDescent="0.25"/>
  <cols>
    <col min="1" max="1" width="2.5703125" customWidth="1"/>
    <col min="2" max="2" width="13.140625" customWidth="1"/>
    <col min="3" max="3" width="12.140625" bestFit="1" customWidth="1"/>
    <col min="4" max="4" width="9.28515625" bestFit="1" customWidth="1"/>
    <col min="5" max="5" width="10.7109375" bestFit="1" customWidth="1"/>
    <col min="6" max="9" width="10.140625" customWidth="1"/>
    <col min="10" max="10" width="11.7109375" customWidth="1"/>
    <col min="19" max="19" width="9.42578125" bestFit="1" customWidth="1"/>
    <col min="20" max="20" width="15.7109375" bestFit="1" customWidth="1"/>
    <col min="21" max="21" width="13.42578125" bestFit="1" customWidth="1"/>
    <col min="22" max="22" width="13.28515625" bestFit="1" customWidth="1"/>
  </cols>
  <sheetData>
    <row r="8" spans="1:19" x14ac:dyDescent="0.25">
      <c r="A8" s="15"/>
      <c r="B8" t="s">
        <v>771</v>
      </c>
    </row>
    <row r="9" spans="1:19" x14ac:dyDescent="0.25">
      <c r="A9" s="15"/>
      <c r="B9" t="s">
        <v>435</v>
      </c>
    </row>
    <row r="11" spans="1:19" x14ac:dyDescent="0.25">
      <c r="B11" s="72" t="str" cm="1">
        <f t="array" ref="B11:B13">TRANSPOSE(B21:D21)</f>
        <v>Month</v>
      </c>
      <c r="C11" s="73" t="s">
        <v>270</v>
      </c>
      <c r="S11" s="131"/>
    </row>
    <row r="12" spans="1:19" x14ac:dyDescent="0.25">
      <c r="B12" s="72" t="str">
        <v>Customer</v>
      </c>
      <c r="C12" s="10" t="s">
        <v>279</v>
      </c>
    </row>
    <row r="13" spans="1:19" x14ac:dyDescent="0.25">
      <c r="B13" s="72" t="str">
        <v>Product</v>
      </c>
      <c r="C13" s="10" t="s">
        <v>278</v>
      </c>
    </row>
    <row r="15" spans="1:19" x14ac:dyDescent="0.25">
      <c r="B15" s="16" t="s">
        <v>436</v>
      </c>
      <c r="C15" s="17"/>
      <c r="E15" t="str" cm="1">
        <f t="array" aca="1" ref="E15:E19" ca="1">ShowFormulas(C15:C19)</f>
        <v/>
      </c>
    </row>
    <row r="16" spans="1:19" x14ac:dyDescent="0.25">
      <c r="B16" s="16" t="s">
        <v>321</v>
      </c>
      <c r="C16" s="99"/>
      <c r="E16" t="str">
        <f ca="1"/>
        <v/>
      </c>
    </row>
    <row r="17" spans="2:22" x14ac:dyDescent="0.25">
      <c r="B17" s="16" t="s">
        <v>437</v>
      </c>
      <c r="C17" s="99"/>
      <c r="E17" t="str">
        <f ca="1"/>
        <v/>
      </c>
    </row>
    <row r="18" spans="2:22" x14ac:dyDescent="0.25">
      <c r="B18" s="16" t="s">
        <v>438</v>
      </c>
      <c r="C18" s="99"/>
      <c r="E18" t="str">
        <f ca="1"/>
        <v/>
      </c>
    </row>
    <row r="19" spans="2:22" x14ac:dyDescent="0.25">
      <c r="B19" s="16" t="s">
        <v>322</v>
      </c>
      <c r="C19" s="99"/>
      <c r="E19" t="str">
        <f ca="1"/>
        <v/>
      </c>
    </row>
    <row r="21" spans="2:22" x14ac:dyDescent="0.25">
      <c r="B21" s="16" t="s">
        <v>271</v>
      </c>
      <c r="C21" s="16" t="s">
        <v>251</v>
      </c>
      <c r="D21" s="16" t="s">
        <v>296</v>
      </c>
      <c r="E21" s="16" t="s">
        <v>274</v>
      </c>
      <c r="G21" t="str" cm="1">
        <f t="array" aca="1" ref="G21" ca="1">ShowFormulas(G25)</f>
        <v/>
      </c>
      <c r="T21" s="16" t="str">
        <f t="shared" ref="T21:V21" si="0">B21</f>
        <v>Month</v>
      </c>
      <c r="U21" s="16" t="str">
        <f t="shared" si="0"/>
        <v>Customer</v>
      </c>
      <c r="V21" s="16" t="str">
        <f t="shared" si="0"/>
        <v>Product</v>
      </c>
    </row>
    <row r="22" spans="2:22" x14ac:dyDescent="0.25">
      <c r="B22" s="63" t="s">
        <v>275</v>
      </c>
      <c r="C22" s="10" t="s">
        <v>276</v>
      </c>
      <c r="D22" s="10" t="s">
        <v>277</v>
      </c>
      <c r="E22" s="132">
        <v>1533.89</v>
      </c>
      <c r="T22" s="131" t="str" cm="1">
        <f t="array" ref="T22:T23">_xlfn._xlws.SORT(_xlfn.UNIQUE(B22:B41))</f>
        <v>July</v>
      </c>
      <c r="U22" t="str" cm="1">
        <f t="array" ref="U22:U23">_xlfn._xlws.SORT(_xlfn.UNIQUE(C22:C41))</f>
        <v>Safeway</v>
      </c>
      <c r="V22" t="str" cm="1">
        <f t="array" ref="V22:V23">_xlfn._xlws.SORT(_xlfn.UNIQUE(D22:D41))</f>
        <v>Apples</v>
      </c>
    </row>
    <row r="23" spans="2:22" x14ac:dyDescent="0.25">
      <c r="B23" s="63" t="s">
        <v>275</v>
      </c>
      <c r="C23" s="10" t="s">
        <v>276</v>
      </c>
      <c r="D23" s="10" t="s">
        <v>278</v>
      </c>
      <c r="E23" s="132">
        <v>690.16</v>
      </c>
      <c r="G23" t="s">
        <v>772</v>
      </c>
      <c r="T23" s="131" t="str">
        <v>June</v>
      </c>
      <c r="U23" t="str">
        <v>Whole Foods</v>
      </c>
      <c r="V23" t="str">
        <v>Bananas</v>
      </c>
    </row>
    <row r="24" spans="2:22" x14ac:dyDescent="0.25">
      <c r="B24" s="63" t="s">
        <v>270</v>
      </c>
      <c r="C24" s="10" t="s">
        <v>279</v>
      </c>
      <c r="D24" s="10" t="s">
        <v>278</v>
      </c>
      <c r="E24" s="132">
        <v>1029.52</v>
      </c>
      <c r="T24" s="131"/>
    </row>
    <row r="25" spans="2:22" x14ac:dyDescent="0.25">
      <c r="B25" s="63" t="s">
        <v>270</v>
      </c>
      <c r="C25" s="10" t="s">
        <v>276</v>
      </c>
      <c r="D25" s="10" t="s">
        <v>277</v>
      </c>
      <c r="E25" s="132">
        <v>642.89</v>
      </c>
    </row>
    <row r="26" spans="2:22" x14ac:dyDescent="0.25">
      <c r="B26" s="63" t="s">
        <v>275</v>
      </c>
      <c r="C26" s="10" t="s">
        <v>279</v>
      </c>
      <c r="D26" s="10" t="s">
        <v>278</v>
      </c>
      <c r="E26" s="132">
        <v>883.31</v>
      </c>
    </row>
    <row r="27" spans="2:22" x14ac:dyDescent="0.25">
      <c r="B27" s="63" t="s">
        <v>270</v>
      </c>
      <c r="C27" s="10" t="s">
        <v>276</v>
      </c>
      <c r="D27" s="10" t="s">
        <v>278</v>
      </c>
      <c r="E27" s="132">
        <v>528.14</v>
      </c>
    </row>
    <row r="28" spans="2:22" x14ac:dyDescent="0.25">
      <c r="B28" s="63" t="s">
        <v>275</v>
      </c>
      <c r="C28" s="10" t="s">
        <v>279</v>
      </c>
      <c r="D28" s="10" t="s">
        <v>277</v>
      </c>
      <c r="E28" s="132">
        <v>771.07</v>
      </c>
    </row>
    <row r="29" spans="2:22" x14ac:dyDescent="0.25">
      <c r="B29" s="63" t="s">
        <v>270</v>
      </c>
      <c r="C29" s="10" t="s">
        <v>279</v>
      </c>
      <c r="D29" s="10" t="s">
        <v>278</v>
      </c>
      <c r="E29" s="132">
        <v>1033.92</v>
      </c>
    </row>
    <row r="30" spans="2:22" x14ac:dyDescent="0.25">
      <c r="B30" s="63" t="s">
        <v>270</v>
      </c>
      <c r="C30" s="10" t="s">
        <v>279</v>
      </c>
      <c r="D30" s="10" t="s">
        <v>278</v>
      </c>
      <c r="E30" s="132">
        <v>290.43</v>
      </c>
    </row>
    <row r="31" spans="2:22" x14ac:dyDescent="0.25">
      <c r="B31" s="63" t="s">
        <v>275</v>
      </c>
      <c r="C31" s="10" t="s">
        <v>276</v>
      </c>
      <c r="D31" s="10" t="s">
        <v>277</v>
      </c>
      <c r="E31" s="132">
        <v>1756.26</v>
      </c>
    </row>
    <row r="32" spans="2:22" x14ac:dyDescent="0.25">
      <c r="B32" s="63" t="s">
        <v>275</v>
      </c>
      <c r="C32" s="10" t="s">
        <v>276</v>
      </c>
      <c r="D32" s="10" t="s">
        <v>277</v>
      </c>
      <c r="E32" s="132">
        <v>697.59</v>
      </c>
    </row>
    <row r="33" spans="2:5" x14ac:dyDescent="0.25">
      <c r="B33" s="63" t="s">
        <v>270</v>
      </c>
      <c r="C33" s="10" t="s">
        <v>279</v>
      </c>
      <c r="D33" s="10" t="s">
        <v>277</v>
      </c>
      <c r="E33" s="132">
        <v>674.16</v>
      </c>
    </row>
    <row r="34" spans="2:5" x14ac:dyDescent="0.25">
      <c r="B34" s="63" t="s">
        <v>275</v>
      </c>
      <c r="C34" s="10" t="s">
        <v>276</v>
      </c>
      <c r="D34" s="10" t="s">
        <v>277</v>
      </c>
      <c r="E34" s="132">
        <v>449.45</v>
      </c>
    </row>
    <row r="35" spans="2:5" x14ac:dyDescent="0.25">
      <c r="B35" s="63" t="s">
        <v>270</v>
      </c>
      <c r="C35" s="10" t="s">
        <v>279</v>
      </c>
      <c r="D35" s="10" t="s">
        <v>278</v>
      </c>
      <c r="E35" s="132">
        <v>1065.58</v>
      </c>
    </row>
    <row r="36" spans="2:5" x14ac:dyDescent="0.25">
      <c r="B36" s="63" t="s">
        <v>270</v>
      </c>
      <c r="C36" s="10" t="s">
        <v>279</v>
      </c>
      <c r="D36" s="10" t="s">
        <v>278</v>
      </c>
      <c r="E36" s="132">
        <v>1461.6</v>
      </c>
    </row>
    <row r="37" spans="2:5" x14ac:dyDescent="0.25">
      <c r="B37" s="63" t="s">
        <v>270</v>
      </c>
      <c r="C37" s="10" t="s">
        <v>276</v>
      </c>
      <c r="D37" s="10" t="s">
        <v>278</v>
      </c>
      <c r="E37" s="132">
        <v>1059.1099999999999</v>
      </c>
    </row>
    <row r="38" spans="2:5" x14ac:dyDescent="0.25">
      <c r="B38" s="63" t="s">
        <v>270</v>
      </c>
      <c r="C38" s="10" t="s">
        <v>279</v>
      </c>
      <c r="D38" s="10" t="s">
        <v>277</v>
      </c>
      <c r="E38" s="132">
        <v>414.42</v>
      </c>
    </row>
    <row r="39" spans="2:5" x14ac:dyDescent="0.25">
      <c r="B39" s="63" t="s">
        <v>270</v>
      </c>
      <c r="C39" s="10" t="s">
        <v>276</v>
      </c>
      <c r="D39" s="10" t="s">
        <v>277</v>
      </c>
      <c r="E39" s="132">
        <v>291.36</v>
      </c>
    </row>
    <row r="40" spans="2:5" x14ac:dyDescent="0.25">
      <c r="B40" s="63" t="s">
        <v>275</v>
      </c>
      <c r="C40" s="10" t="s">
        <v>276</v>
      </c>
      <c r="D40" s="10" t="s">
        <v>278</v>
      </c>
      <c r="E40" s="132">
        <v>529.20000000000005</v>
      </c>
    </row>
    <row r="41" spans="2:5" x14ac:dyDescent="0.25">
      <c r="B41" s="63" t="s">
        <v>275</v>
      </c>
      <c r="C41" s="10" t="s">
        <v>279</v>
      </c>
      <c r="D41" s="10" t="s">
        <v>278</v>
      </c>
      <c r="E41" s="132">
        <v>376.29</v>
      </c>
    </row>
  </sheetData>
  <dataValidations count="3">
    <dataValidation type="list" allowBlank="1" showInputMessage="1" showErrorMessage="1" sqref="C11" xr:uid="{2066B2A8-DB38-4F9D-B732-7A1A3DF6091F}">
      <formula1>_xlfn.ANCHORARRAY($T$22)</formula1>
    </dataValidation>
    <dataValidation type="list" allowBlank="1" showInputMessage="1" showErrorMessage="1" sqref="C12" xr:uid="{506A59C4-7A36-48C2-B82B-F2352858B37A}">
      <formula1>_xlfn.ANCHORARRAY($U$22)</formula1>
    </dataValidation>
    <dataValidation type="list" allowBlank="1" showInputMessage="1" showErrorMessage="1" sqref="C13" xr:uid="{4019FBC6-3CE8-41E0-A1E9-2974CA21E79A}">
      <formula1>_xlfn.ANCHORARRAY($V$22)</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32542-95BC-41D3-A3A6-8A58EDFB61AB}">
  <sheetPr>
    <tabColor rgb="FFFF00FF"/>
  </sheetPr>
  <dimension ref="C2:X59"/>
  <sheetViews>
    <sheetView showGridLines="0" topLeftCell="B1" zoomScale="175" zoomScaleNormal="175" workbookViewId="0"/>
  </sheetViews>
  <sheetFormatPr defaultRowHeight="15" x14ac:dyDescent="0.25"/>
  <cols>
    <col min="2" max="2" width="20.7109375" customWidth="1"/>
    <col min="3" max="6" width="23.85546875" customWidth="1"/>
    <col min="8" max="8" width="68.85546875" bestFit="1" customWidth="1"/>
    <col min="10" max="18" width="5.140625" customWidth="1"/>
    <col min="24" max="24" width="58.5703125" bestFit="1" customWidth="1"/>
  </cols>
  <sheetData>
    <row r="2" spans="3:8" ht="9.75" customHeight="1" x14ac:dyDescent="0.25">
      <c r="C2" s="199" t="s">
        <v>20</v>
      </c>
      <c r="D2" s="199"/>
      <c r="E2" s="199"/>
      <c r="F2" s="199"/>
    </row>
    <row r="3" spans="3:8" ht="40.5" customHeight="1" thickBot="1" x14ac:dyDescent="0.3">
      <c r="C3" s="199"/>
      <c r="D3" s="199"/>
      <c r="E3" s="199"/>
      <c r="F3" s="199"/>
    </row>
    <row r="4" spans="3:8" ht="15" customHeight="1" thickTop="1" x14ac:dyDescent="0.25">
      <c r="C4" s="213" t="s">
        <v>637</v>
      </c>
      <c r="D4" s="214"/>
      <c r="E4" s="215"/>
      <c r="F4" s="12"/>
    </row>
    <row r="5" spans="3:8" ht="15" customHeight="1" x14ac:dyDescent="0.25">
      <c r="C5" s="216"/>
      <c r="D5" s="217"/>
      <c r="E5" s="218"/>
      <c r="F5" s="13"/>
    </row>
    <row r="6" spans="3:8" ht="15" customHeight="1" x14ac:dyDescent="0.25">
      <c r="C6" s="216"/>
      <c r="D6" s="217"/>
      <c r="E6" s="218"/>
      <c r="F6" s="13"/>
    </row>
    <row r="7" spans="3:8" ht="28.5" customHeight="1" x14ac:dyDescent="0.25">
      <c r="C7" s="216"/>
      <c r="D7" s="217"/>
      <c r="E7" s="218"/>
      <c r="F7" s="13"/>
    </row>
    <row r="8" spans="3:8" ht="28.5" customHeight="1" x14ac:dyDescent="0.25">
      <c r="C8" s="216"/>
      <c r="D8" s="217"/>
      <c r="E8" s="218"/>
      <c r="F8" s="13"/>
    </row>
    <row r="9" spans="3:8" ht="15" customHeight="1" x14ac:dyDescent="0.25">
      <c r="C9" s="216"/>
      <c r="D9" s="217"/>
      <c r="E9" s="218"/>
      <c r="F9" s="13"/>
    </row>
    <row r="10" spans="3:8" ht="15" customHeight="1" x14ac:dyDescent="0.25">
      <c r="C10" s="216"/>
      <c r="D10" s="217"/>
      <c r="E10" s="218"/>
      <c r="F10" s="13"/>
    </row>
    <row r="11" spans="3:8" ht="56.25" customHeight="1" thickBot="1" x14ac:dyDescent="0.3">
      <c r="C11" s="219"/>
      <c r="D11" s="220"/>
      <c r="E11" s="221"/>
      <c r="F11" s="14"/>
    </row>
    <row r="12" spans="3:8" ht="4.5" customHeight="1" thickTop="1" x14ac:dyDescent="0.25">
      <c r="C12" s="200" t="s">
        <v>27</v>
      </c>
      <c r="D12" s="200"/>
      <c r="E12" s="200"/>
      <c r="F12" s="200"/>
      <c r="H12" s="8"/>
    </row>
    <row r="13" spans="3:8" ht="4.5" customHeight="1" x14ac:dyDescent="0.25">
      <c r="C13" s="200"/>
      <c r="D13" s="200"/>
      <c r="E13" s="200"/>
      <c r="F13" s="200"/>
    </row>
    <row r="14" spans="3:8" ht="19.5" customHeight="1" x14ac:dyDescent="0.25">
      <c r="C14" s="200"/>
      <c r="D14" s="200"/>
      <c r="E14" s="200"/>
      <c r="F14" s="200"/>
    </row>
    <row r="15" spans="3:8" ht="4.5" customHeight="1" x14ac:dyDescent="0.25">
      <c r="C15" s="200"/>
      <c r="D15" s="200"/>
      <c r="E15" s="200"/>
      <c r="F15" s="200"/>
    </row>
    <row r="19" spans="4:18" ht="28.5" x14ac:dyDescent="0.45">
      <c r="D19">
        <f>LEN(D18)</f>
        <v>0</v>
      </c>
      <c r="H19" s="9"/>
    </row>
    <row r="23" spans="4:18" x14ac:dyDescent="0.25">
      <c r="G23">
        <v>3</v>
      </c>
    </row>
    <row r="24" spans="4:18" ht="15.75" thickBot="1" x14ac:dyDescent="0.3"/>
    <row r="25" spans="4:18" ht="15.75" thickTop="1" x14ac:dyDescent="0.25">
      <c r="D25" s="201" t="s">
        <v>21</v>
      </c>
      <c r="E25" s="202"/>
      <c r="F25" s="202"/>
    </row>
    <row r="26" spans="4:18" x14ac:dyDescent="0.25">
      <c r="D26" s="203"/>
      <c r="E26" s="204"/>
      <c r="F26" s="204"/>
    </row>
    <row r="27" spans="4:18" x14ac:dyDescent="0.25">
      <c r="D27" s="203"/>
      <c r="E27" s="204"/>
      <c r="F27" s="204"/>
    </row>
    <row r="28" spans="4:18" x14ac:dyDescent="0.25">
      <c r="D28" s="203"/>
      <c r="E28" s="204"/>
      <c r="F28" s="204"/>
    </row>
    <row r="29" spans="4:18" x14ac:dyDescent="0.25">
      <c r="D29" s="203"/>
      <c r="E29" s="204"/>
      <c r="F29" s="204"/>
    </row>
    <row r="30" spans="4:18" ht="15.75" thickBot="1" x14ac:dyDescent="0.3">
      <c r="D30" s="203"/>
      <c r="E30" s="204"/>
      <c r="F30" s="204"/>
    </row>
    <row r="31" spans="4:18" ht="110.1" customHeight="1" thickTop="1" x14ac:dyDescent="0.25">
      <c r="D31" s="203"/>
      <c r="E31" s="204"/>
      <c r="F31" s="204"/>
      <c r="J31" s="207" t="s">
        <v>22</v>
      </c>
      <c r="K31" s="208"/>
      <c r="L31" s="208"/>
      <c r="M31" s="208"/>
      <c r="N31" s="208"/>
      <c r="O31" s="208"/>
      <c r="P31" s="208"/>
      <c r="Q31" s="208"/>
      <c r="R31" s="209"/>
    </row>
    <row r="32" spans="4:18" ht="110.1" customHeight="1" thickBot="1" x14ac:dyDescent="0.3">
      <c r="D32" s="205"/>
      <c r="E32" s="206"/>
      <c r="F32" s="206"/>
      <c r="J32" s="210"/>
      <c r="K32" s="211"/>
      <c r="L32" s="211"/>
      <c r="M32" s="211"/>
      <c r="N32" s="211"/>
      <c r="O32" s="211"/>
      <c r="P32" s="211"/>
      <c r="Q32" s="211"/>
      <c r="R32" s="212"/>
    </row>
    <row r="33" spans="10:10" ht="15.75" thickTop="1" x14ac:dyDescent="0.25"/>
    <row r="37" spans="10:10" x14ac:dyDescent="0.25">
      <c r="J37" t="s">
        <v>23</v>
      </c>
    </row>
    <row r="55" spans="24:24" ht="15.75" thickBot="1" x14ac:dyDescent="0.3"/>
    <row r="56" spans="24:24" ht="35.25" thickTop="1" thickBot="1" x14ac:dyDescent="0.55000000000000004">
      <c r="X56" s="11" t="s">
        <v>25</v>
      </c>
    </row>
    <row r="57" spans="24:24" ht="16.5" thickTop="1" thickBot="1" x14ac:dyDescent="0.3"/>
    <row r="58" spans="24:24" ht="35.25" thickTop="1" thickBot="1" x14ac:dyDescent="0.55000000000000004">
      <c r="X58" s="11" t="s">
        <v>26</v>
      </c>
    </row>
    <row r="59" spans="24:24" ht="15.75" thickTop="1" x14ac:dyDescent="0.25"/>
  </sheetData>
  <mergeCells count="5">
    <mergeCell ref="C2:F3"/>
    <mergeCell ref="C12:F15"/>
    <mergeCell ref="D25:F32"/>
    <mergeCell ref="J31:R32"/>
    <mergeCell ref="C4:E1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BB0EA-2B48-4C44-9EF2-CB50F82F2781}">
  <sheetPr>
    <tabColor rgb="FFFF0000"/>
  </sheetPr>
  <dimension ref="A8:V41"/>
  <sheetViews>
    <sheetView zoomScale="130" zoomScaleNormal="130" workbookViewId="0"/>
  </sheetViews>
  <sheetFormatPr defaultRowHeight="15" x14ac:dyDescent="0.25"/>
  <cols>
    <col min="1" max="1" width="2.5703125" customWidth="1"/>
    <col min="2" max="2" width="13.140625" customWidth="1"/>
    <col min="3" max="3" width="12.140625" bestFit="1" customWidth="1"/>
    <col min="4" max="4" width="9.28515625" bestFit="1" customWidth="1"/>
    <col min="5" max="5" width="10.7109375" bestFit="1" customWidth="1"/>
    <col min="6" max="9" width="10.140625" customWidth="1"/>
    <col min="10" max="10" width="11.7109375" customWidth="1"/>
    <col min="19" max="19" width="9.42578125" bestFit="1" customWidth="1"/>
    <col min="20" max="20" width="15.7109375" bestFit="1" customWidth="1"/>
    <col min="21" max="21" width="13.42578125" bestFit="1" customWidth="1"/>
    <col min="22" max="22" width="13.28515625" bestFit="1" customWidth="1"/>
  </cols>
  <sheetData>
    <row r="8" spans="1:19" x14ac:dyDescent="0.25">
      <c r="A8" s="15"/>
      <c r="B8" t="s">
        <v>771</v>
      </c>
    </row>
    <row r="9" spans="1:19" x14ac:dyDescent="0.25">
      <c r="A9" s="15"/>
      <c r="B9" t="s">
        <v>435</v>
      </c>
    </row>
    <row r="11" spans="1:19" x14ac:dyDescent="0.25">
      <c r="B11" s="72" t="str" cm="1">
        <f t="array" ref="B11:B13">TRANSPOSE(B21:D21)</f>
        <v>Month</v>
      </c>
      <c r="C11" s="73" t="s">
        <v>270</v>
      </c>
      <c r="S11" s="131"/>
    </row>
    <row r="12" spans="1:19" x14ac:dyDescent="0.25">
      <c r="B12" s="72" t="str">
        <v>Customer</v>
      </c>
      <c r="C12" s="10" t="s">
        <v>279</v>
      </c>
    </row>
    <row r="13" spans="1:19" x14ac:dyDescent="0.25">
      <c r="B13" s="72" t="str">
        <v>Product</v>
      </c>
      <c r="C13" s="10" t="s">
        <v>278</v>
      </c>
    </row>
    <row r="15" spans="1:19" x14ac:dyDescent="0.25">
      <c r="B15" s="16" t="s">
        <v>436</v>
      </c>
      <c r="C15" s="17">
        <f>COUNTIFS(D22:D41,C13,B22:B41,C11,C22:C41,C12)</f>
        <v>5</v>
      </c>
      <c r="E15" t="str" cm="1">
        <f t="array" aca="1" ref="E15:E19" ca="1">ShowFormulas(C15:C19)</f>
        <v>C15: =COUNTIFS(D22:D41,C13,B22:B41,C11,C22:C41,C12)</v>
      </c>
    </row>
    <row r="16" spans="1:19" x14ac:dyDescent="0.25">
      <c r="B16" s="16" t="s">
        <v>321</v>
      </c>
      <c r="C16" s="99">
        <f>SUMIFS(E22:E41,D22:D41,C13,B22:B41,C11,C22:C41,C12)</f>
        <v>4881.0499999999993</v>
      </c>
      <c r="E16" t="str">
        <f ca="1"/>
        <v>C16: =SUMIFS(E22:E41,D22:D41,C13,B22:B41,C11,C22:C41,C12)</v>
      </c>
    </row>
    <row r="17" spans="2:22" x14ac:dyDescent="0.25">
      <c r="B17" s="16" t="s">
        <v>437</v>
      </c>
      <c r="C17" s="99">
        <f>AVERAGEIFS(E22:E41,D22:D41,C13,B22:B41,C11,C22:C41,C12)</f>
        <v>976.20999999999981</v>
      </c>
      <c r="E17" t="str">
        <f ca="1"/>
        <v>C17: =AVERAGEIFS(E22:E41,D22:D41,C13,B22:B41,C11,C22:C41,C12)</v>
      </c>
    </row>
    <row r="18" spans="2:22" x14ac:dyDescent="0.25">
      <c r="B18" s="16" t="s">
        <v>438</v>
      </c>
      <c r="C18" s="99">
        <f>_xlfn.MINIFS(E22:E41,D22:D41,C13,B22:B41,C11,C22:C41,C12)</f>
        <v>290.43</v>
      </c>
      <c r="E18" t="str">
        <f ca="1"/>
        <v>C18: =MINIFS(E22:E41,D22:D41,C13,B22:B41,C11,C22:C41,C12)</v>
      </c>
    </row>
    <row r="19" spans="2:22" x14ac:dyDescent="0.25">
      <c r="B19" s="16" t="s">
        <v>322</v>
      </c>
      <c r="C19" s="99">
        <f>_xlfn.MAXIFS(E22:E41,D22:D41,C13,B22:B41,C11,C22:C41,C12)</f>
        <v>1461.6</v>
      </c>
      <c r="E19" t="str">
        <f ca="1"/>
        <v>C19: =MAXIFS(E22:E41,D22:D41,C13,B22:B41,C11,C22:C41,C12)</v>
      </c>
    </row>
    <row r="21" spans="2:22" x14ac:dyDescent="0.25">
      <c r="B21" s="16" t="s">
        <v>271</v>
      </c>
      <c r="C21" s="16" t="s">
        <v>251</v>
      </c>
      <c r="D21" s="16" t="s">
        <v>296</v>
      </c>
      <c r="E21" s="16" t="s">
        <v>274</v>
      </c>
      <c r="G21" t="str" cm="1">
        <f t="array" aca="1" ref="G21" ca="1">ShowFormulas(G25)</f>
        <v>G25: =AND($B22=$C$11,$C22=$C$12,$D22=$C$13)</v>
      </c>
      <c r="T21" s="16" t="str">
        <f t="shared" ref="T21:V21" si="0">B21</f>
        <v>Month</v>
      </c>
      <c r="U21" s="16" t="str">
        <f t="shared" si="0"/>
        <v>Customer</v>
      </c>
      <c r="V21" s="16" t="str">
        <f t="shared" si="0"/>
        <v>Product</v>
      </c>
    </row>
    <row r="22" spans="2:22" x14ac:dyDescent="0.25">
      <c r="B22" s="63" t="s">
        <v>275</v>
      </c>
      <c r="C22" s="10" t="s">
        <v>276</v>
      </c>
      <c r="D22" s="10" t="s">
        <v>277</v>
      </c>
      <c r="E22" s="132">
        <v>1533.89</v>
      </c>
      <c r="T22" s="131" t="str" cm="1">
        <f t="array" ref="T22:T23">_xlfn._xlws.SORT(_xlfn.UNIQUE(B22:B41))</f>
        <v>July</v>
      </c>
      <c r="U22" t="str" cm="1">
        <f t="array" ref="U22:U23">_xlfn._xlws.SORT(_xlfn.UNIQUE(C22:C41))</f>
        <v>Safeway</v>
      </c>
      <c r="V22" t="str" cm="1">
        <f t="array" ref="V22:V23">_xlfn._xlws.SORT(_xlfn.UNIQUE(D22:D41))</f>
        <v>Apples</v>
      </c>
    </row>
    <row r="23" spans="2:22" x14ac:dyDescent="0.25">
      <c r="B23" s="63" t="s">
        <v>275</v>
      </c>
      <c r="C23" s="10" t="s">
        <v>276</v>
      </c>
      <c r="D23" s="10" t="s">
        <v>278</v>
      </c>
      <c r="E23" s="132">
        <v>690.16</v>
      </c>
      <c r="G23" t="s">
        <v>772</v>
      </c>
      <c r="T23" s="131" t="str">
        <v>June</v>
      </c>
      <c r="U23" t="str">
        <v>Whole Foods</v>
      </c>
      <c r="V23" t="str">
        <v>Bananas</v>
      </c>
    </row>
    <row r="24" spans="2:22" x14ac:dyDescent="0.25">
      <c r="B24" s="63" t="s">
        <v>270</v>
      </c>
      <c r="C24" s="10" t="s">
        <v>279</v>
      </c>
      <c r="D24" s="10" t="s">
        <v>278</v>
      </c>
      <c r="E24" s="132">
        <v>1029.52</v>
      </c>
      <c r="T24" s="131"/>
    </row>
    <row r="25" spans="2:22" x14ac:dyDescent="0.25">
      <c r="B25" s="63" t="s">
        <v>270</v>
      </c>
      <c r="C25" s="10" t="s">
        <v>276</v>
      </c>
      <c r="D25" s="10" t="s">
        <v>277</v>
      </c>
      <c r="E25" s="132">
        <v>642.89</v>
      </c>
      <c r="G25" t="b">
        <f t="shared" ref="G25:J37" si="1">AND($B22=$C$11,$C22=$C$12,$D22=$C$13)</f>
        <v>0</v>
      </c>
      <c r="H25" t="b">
        <f t="shared" si="1"/>
        <v>0</v>
      </c>
      <c r="I25" t="b">
        <f t="shared" si="1"/>
        <v>0</v>
      </c>
      <c r="J25" t="b">
        <f t="shared" si="1"/>
        <v>0</v>
      </c>
    </row>
    <row r="26" spans="2:22" x14ac:dyDescent="0.25">
      <c r="B26" s="63" t="s">
        <v>275</v>
      </c>
      <c r="C26" s="10" t="s">
        <v>279</v>
      </c>
      <c r="D26" s="10" t="s">
        <v>278</v>
      </c>
      <c r="E26" s="132">
        <v>883.31</v>
      </c>
      <c r="G26" t="b">
        <f t="shared" si="1"/>
        <v>0</v>
      </c>
      <c r="H26" t="b">
        <f t="shared" si="1"/>
        <v>0</v>
      </c>
      <c r="I26" t="b">
        <f t="shared" si="1"/>
        <v>0</v>
      </c>
      <c r="J26" t="b">
        <f t="shared" si="1"/>
        <v>0</v>
      </c>
    </row>
    <row r="27" spans="2:22" x14ac:dyDescent="0.25">
      <c r="B27" s="63" t="s">
        <v>270</v>
      </c>
      <c r="C27" s="10" t="s">
        <v>276</v>
      </c>
      <c r="D27" s="10" t="s">
        <v>278</v>
      </c>
      <c r="E27" s="132">
        <v>528.14</v>
      </c>
      <c r="G27" t="b">
        <f t="shared" si="1"/>
        <v>1</v>
      </c>
      <c r="H27" t="b">
        <f t="shared" si="1"/>
        <v>1</v>
      </c>
      <c r="I27" t="b">
        <f t="shared" si="1"/>
        <v>1</v>
      </c>
      <c r="J27" t="b">
        <f t="shared" si="1"/>
        <v>1</v>
      </c>
    </row>
    <row r="28" spans="2:22" x14ac:dyDescent="0.25">
      <c r="B28" s="63" t="s">
        <v>275</v>
      </c>
      <c r="C28" s="10" t="s">
        <v>279</v>
      </c>
      <c r="D28" s="10" t="s">
        <v>277</v>
      </c>
      <c r="E28" s="132">
        <v>771.07</v>
      </c>
      <c r="G28" t="b">
        <f t="shared" si="1"/>
        <v>0</v>
      </c>
      <c r="H28" t="b">
        <f t="shared" si="1"/>
        <v>0</v>
      </c>
      <c r="I28" t="b">
        <f t="shared" si="1"/>
        <v>0</v>
      </c>
      <c r="J28" t="b">
        <f t="shared" si="1"/>
        <v>0</v>
      </c>
    </row>
    <row r="29" spans="2:22" x14ac:dyDescent="0.25">
      <c r="B29" s="63" t="s">
        <v>270</v>
      </c>
      <c r="C29" s="10" t="s">
        <v>279</v>
      </c>
      <c r="D29" s="10" t="s">
        <v>278</v>
      </c>
      <c r="E29" s="132">
        <v>1033.92</v>
      </c>
      <c r="G29" t="b">
        <f t="shared" si="1"/>
        <v>0</v>
      </c>
      <c r="H29" t="b">
        <f t="shared" si="1"/>
        <v>0</v>
      </c>
      <c r="I29" t="b">
        <f t="shared" si="1"/>
        <v>0</v>
      </c>
      <c r="J29" t="b">
        <f t="shared" si="1"/>
        <v>0</v>
      </c>
    </row>
    <row r="30" spans="2:22" x14ac:dyDescent="0.25">
      <c r="B30" s="63" t="s">
        <v>270</v>
      </c>
      <c r="C30" s="10" t="s">
        <v>279</v>
      </c>
      <c r="D30" s="10" t="s">
        <v>278</v>
      </c>
      <c r="E30" s="132">
        <v>290.43</v>
      </c>
      <c r="G30" t="b">
        <f t="shared" si="1"/>
        <v>0</v>
      </c>
      <c r="H30" t="b">
        <f t="shared" si="1"/>
        <v>0</v>
      </c>
      <c r="I30" t="b">
        <f t="shared" si="1"/>
        <v>0</v>
      </c>
      <c r="J30" t="b">
        <f t="shared" si="1"/>
        <v>0</v>
      </c>
    </row>
    <row r="31" spans="2:22" x14ac:dyDescent="0.25">
      <c r="B31" s="63" t="s">
        <v>275</v>
      </c>
      <c r="C31" s="10" t="s">
        <v>276</v>
      </c>
      <c r="D31" s="10" t="s">
        <v>277</v>
      </c>
      <c r="E31" s="132">
        <v>1756.26</v>
      </c>
      <c r="G31" t="b">
        <f t="shared" si="1"/>
        <v>0</v>
      </c>
      <c r="H31" t="b">
        <f t="shared" si="1"/>
        <v>0</v>
      </c>
      <c r="I31" t="b">
        <f t="shared" si="1"/>
        <v>0</v>
      </c>
      <c r="J31" t="b">
        <f t="shared" si="1"/>
        <v>0</v>
      </c>
    </row>
    <row r="32" spans="2:22" x14ac:dyDescent="0.25">
      <c r="B32" s="63" t="s">
        <v>275</v>
      </c>
      <c r="C32" s="10" t="s">
        <v>276</v>
      </c>
      <c r="D32" s="10" t="s">
        <v>277</v>
      </c>
      <c r="E32" s="132">
        <v>697.59</v>
      </c>
      <c r="G32" t="b">
        <f t="shared" si="1"/>
        <v>1</v>
      </c>
      <c r="H32" t="b">
        <f t="shared" si="1"/>
        <v>1</v>
      </c>
      <c r="I32" t="b">
        <f t="shared" si="1"/>
        <v>1</v>
      </c>
      <c r="J32" t="b">
        <f t="shared" si="1"/>
        <v>1</v>
      </c>
    </row>
    <row r="33" spans="2:10" x14ac:dyDescent="0.25">
      <c r="B33" s="63" t="s">
        <v>270</v>
      </c>
      <c r="C33" s="10" t="s">
        <v>279</v>
      </c>
      <c r="D33" s="10" t="s">
        <v>277</v>
      </c>
      <c r="E33" s="132">
        <v>674.16</v>
      </c>
      <c r="G33" t="b">
        <f t="shared" si="1"/>
        <v>1</v>
      </c>
      <c r="H33" t="b">
        <f t="shared" si="1"/>
        <v>1</v>
      </c>
      <c r="I33" t="b">
        <f t="shared" si="1"/>
        <v>1</v>
      </c>
      <c r="J33" t="b">
        <f t="shared" si="1"/>
        <v>1</v>
      </c>
    </row>
    <row r="34" spans="2:10" x14ac:dyDescent="0.25">
      <c r="B34" s="63" t="s">
        <v>275</v>
      </c>
      <c r="C34" s="10" t="s">
        <v>276</v>
      </c>
      <c r="D34" s="10" t="s">
        <v>277</v>
      </c>
      <c r="E34" s="132">
        <v>449.45</v>
      </c>
      <c r="G34" t="b">
        <f t="shared" si="1"/>
        <v>0</v>
      </c>
      <c r="H34" t="b">
        <f t="shared" si="1"/>
        <v>0</v>
      </c>
      <c r="I34" t="b">
        <f t="shared" si="1"/>
        <v>0</v>
      </c>
      <c r="J34" t="b">
        <f t="shared" si="1"/>
        <v>0</v>
      </c>
    </row>
    <row r="35" spans="2:10" x14ac:dyDescent="0.25">
      <c r="B35" s="63" t="s">
        <v>270</v>
      </c>
      <c r="C35" s="10" t="s">
        <v>279</v>
      </c>
      <c r="D35" s="10" t="s">
        <v>278</v>
      </c>
      <c r="E35" s="132">
        <v>1065.58</v>
      </c>
      <c r="G35" t="b">
        <f t="shared" si="1"/>
        <v>0</v>
      </c>
      <c r="H35" t="b">
        <f t="shared" si="1"/>
        <v>0</v>
      </c>
      <c r="I35" t="b">
        <f t="shared" si="1"/>
        <v>0</v>
      </c>
      <c r="J35" t="b">
        <f t="shared" si="1"/>
        <v>0</v>
      </c>
    </row>
    <row r="36" spans="2:10" x14ac:dyDescent="0.25">
      <c r="B36" s="63" t="s">
        <v>270</v>
      </c>
      <c r="C36" s="10" t="s">
        <v>279</v>
      </c>
      <c r="D36" s="10" t="s">
        <v>278</v>
      </c>
      <c r="E36" s="132">
        <v>1461.6</v>
      </c>
      <c r="G36" t="b">
        <f t="shared" si="1"/>
        <v>0</v>
      </c>
      <c r="H36" t="b">
        <f t="shared" si="1"/>
        <v>0</v>
      </c>
      <c r="I36" t="b">
        <f t="shared" si="1"/>
        <v>0</v>
      </c>
      <c r="J36" t="b">
        <f t="shared" si="1"/>
        <v>0</v>
      </c>
    </row>
    <row r="37" spans="2:10" x14ac:dyDescent="0.25">
      <c r="B37" s="63" t="s">
        <v>270</v>
      </c>
      <c r="C37" s="10" t="s">
        <v>276</v>
      </c>
      <c r="D37" s="10" t="s">
        <v>278</v>
      </c>
      <c r="E37" s="132">
        <v>1059.1099999999999</v>
      </c>
      <c r="G37" t="b">
        <f t="shared" si="1"/>
        <v>0</v>
      </c>
      <c r="H37" t="b">
        <f t="shared" si="1"/>
        <v>0</v>
      </c>
      <c r="I37" t="b">
        <f t="shared" si="1"/>
        <v>0</v>
      </c>
      <c r="J37" t="b">
        <f t="shared" si="1"/>
        <v>0</v>
      </c>
    </row>
    <row r="38" spans="2:10" x14ac:dyDescent="0.25">
      <c r="B38" s="63" t="s">
        <v>270</v>
      </c>
      <c r="C38" s="10" t="s">
        <v>279</v>
      </c>
      <c r="D38" s="10" t="s">
        <v>277</v>
      </c>
      <c r="E38" s="132">
        <v>414.42</v>
      </c>
    </row>
    <row r="39" spans="2:10" x14ac:dyDescent="0.25">
      <c r="B39" s="63" t="s">
        <v>270</v>
      </c>
      <c r="C39" s="10" t="s">
        <v>276</v>
      </c>
      <c r="D39" s="10" t="s">
        <v>277</v>
      </c>
      <c r="E39" s="132">
        <v>291.36</v>
      </c>
    </row>
    <row r="40" spans="2:10" x14ac:dyDescent="0.25">
      <c r="B40" s="63" t="s">
        <v>275</v>
      </c>
      <c r="C40" s="10" t="s">
        <v>276</v>
      </c>
      <c r="D40" s="10" t="s">
        <v>278</v>
      </c>
      <c r="E40" s="132">
        <v>529.20000000000005</v>
      </c>
    </row>
    <row r="41" spans="2:10" x14ac:dyDescent="0.25">
      <c r="B41" s="63" t="s">
        <v>275</v>
      </c>
      <c r="C41" s="10" t="s">
        <v>279</v>
      </c>
      <c r="D41" s="10" t="s">
        <v>278</v>
      </c>
      <c r="E41" s="132">
        <v>376.29</v>
      </c>
    </row>
  </sheetData>
  <conditionalFormatting sqref="B22:E41">
    <cfRule type="expression" dxfId="13" priority="1">
      <formula>AND($B22=$C$11,$C22=$C$12,$D22=$C$13)</formula>
    </cfRule>
  </conditionalFormatting>
  <dataValidations count="3">
    <dataValidation type="list" allowBlank="1" showInputMessage="1" showErrorMessage="1" sqref="C13" xr:uid="{E3AA366F-B41D-4C23-A6EC-6A1D70AA1EE4}">
      <formula1>_xlfn.ANCHORARRAY($V$22)</formula1>
    </dataValidation>
    <dataValidation type="list" allowBlank="1" showInputMessage="1" showErrorMessage="1" sqref="C12" xr:uid="{F6FEBDB7-C0DA-4FB0-9DCB-EC545AAC1981}">
      <formula1>_xlfn.ANCHORARRAY($U$22)</formula1>
    </dataValidation>
    <dataValidation type="list" allowBlank="1" showInputMessage="1" showErrorMessage="1" sqref="C11" xr:uid="{5CBCCED2-B3DD-4AAF-96B6-7D8E0CCB046B}">
      <formula1>_xlfn.ANCHORARRAY($T$22)</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797E-AE1D-4490-B4DE-5AE345C49978}">
  <sheetPr>
    <tabColor rgb="FF0000FF"/>
  </sheetPr>
  <dimension ref="A1:U26"/>
  <sheetViews>
    <sheetView zoomScale="130" zoomScaleNormal="130" workbookViewId="0"/>
  </sheetViews>
  <sheetFormatPr defaultRowHeight="15" x14ac:dyDescent="0.25"/>
  <cols>
    <col min="1" max="1" width="2" customWidth="1"/>
    <col min="2" max="2" width="18.42578125" customWidth="1"/>
    <col min="3" max="3" width="12.85546875" customWidth="1"/>
    <col min="4" max="4" width="11.7109375" customWidth="1"/>
    <col min="5" max="5" width="11.85546875" customWidth="1"/>
    <col min="6" max="6" width="3.85546875" customWidth="1"/>
    <col min="7" max="7" width="22.42578125" bestFit="1" customWidth="1"/>
    <col min="8" max="8" width="15" bestFit="1" customWidth="1"/>
    <col min="10" max="10" width="11.5703125" customWidth="1"/>
  </cols>
  <sheetData>
    <row r="1" spans="1:21" x14ac:dyDescent="0.25">
      <c r="U1" s="15" t="s">
        <v>585</v>
      </c>
    </row>
    <row r="2" spans="1:21" x14ac:dyDescent="0.25">
      <c r="B2" t="s">
        <v>584</v>
      </c>
      <c r="U2" t="str" cm="1">
        <f t="array" ref="U2:U3">_xlfn._xlws.SORT(_xlfn.UNIQUE(B7:B26))</f>
        <v>July</v>
      </c>
    </row>
    <row r="3" spans="1:21" x14ac:dyDescent="0.25">
      <c r="A3" s="15"/>
      <c r="B3" t="s">
        <v>583</v>
      </c>
      <c r="U3" t="str">
        <v>June</v>
      </c>
    </row>
    <row r="5" spans="1:21" x14ac:dyDescent="0.25">
      <c r="H5" s="15" t="str">
        <f>ProduceSales[[#Headers],[Month]]</f>
        <v>Month</v>
      </c>
    </row>
    <row r="6" spans="1:21" x14ac:dyDescent="0.25">
      <c r="B6" s="74" t="s">
        <v>271</v>
      </c>
      <c r="C6" s="75" t="s">
        <v>272</v>
      </c>
      <c r="D6" s="75" t="s">
        <v>273</v>
      </c>
      <c r="E6" s="76" t="s">
        <v>274</v>
      </c>
      <c r="H6" t="s">
        <v>275</v>
      </c>
    </row>
    <row r="7" spans="1:21" x14ac:dyDescent="0.25">
      <c r="B7" s="77" t="s">
        <v>275</v>
      </c>
      <c r="C7" s="10" t="s">
        <v>276</v>
      </c>
      <c r="D7" s="10" t="s">
        <v>277</v>
      </c>
      <c r="E7" s="78">
        <v>1533.89</v>
      </c>
    </row>
    <row r="8" spans="1:21" x14ac:dyDescent="0.25">
      <c r="B8" s="77" t="s">
        <v>275</v>
      </c>
      <c r="C8" s="10" t="s">
        <v>276</v>
      </c>
      <c r="D8" s="10" t="s">
        <v>278</v>
      </c>
      <c r="E8" s="78">
        <v>690.16</v>
      </c>
      <c r="G8" s="15" t="str">
        <f>ProduceSales[[#Headers],[Cust]]&amp;"/"&amp;ProduceSales[[#Headers],[Prod]]</f>
        <v>Cust/Prod</v>
      </c>
      <c r="L8" s="59"/>
    </row>
    <row r="9" spans="1:21" x14ac:dyDescent="0.25">
      <c r="B9" s="77" t="s">
        <v>270</v>
      </c>
      <c r="C9" s="10" t="s">
        <v>279</v>
      </c>
      <c r="D9" s="10" t="s">
        <v>278</v>
      </c>
      <c r="E9" s="78">
        <v>1029.52</v>
      </c>
      <c r="L9" s="59"/>
    </row>
    <row r="10" spans="1:21" x14ac:dyDescent="0.25">
      <c r="B10" s="77" t="s">
        <v>275</v>
      </c>
      <c r="C10" s="10" t="s">
        <v>276</v>
      </c>
      <c r="D10" s="10" t="s">
        <v>277</v>
      </c>
      <c r="E10" s="78">
        <v>642.89</v>
      </c>
      <c r="L10" s="59"/>
    </row>
    <row r="11" spans="1:21" x14ac:dyDescent="0.25">
      <c r="B11" s="77" t="s">
        <v>275</v>
      </c>
      <c r="C11" s="10" t="s">
        <v>279</v>
      </c>
      <c r="D11" s="10" t="s">
        <v>277</v>
      </c>
      <c r="E11" s="78">
        <v>883.31</v>
      </c>
    </row>
    <row r="12" spans="1:21" x14ac:dyDescent="0.25">
      <c r="B12" s="77" t="s">
        <v>270</v>
      </c>
      <c r="C12" s="10" t="s">
        <v>276</v>
      </c>
      <c r="D12" s="10" t="s">
        <v>278</v>
      </c>
      <c r="E12" s="78">
        <v>528.14</v>
      </c>
    </row>
    <row r="13" spans="1:21" x14ac:dyDescent="0.25">
      <c r="B13" s="77" t="s">
        <v>275</v>
      </c>
      <c r="C13" s="10" t="s">
        <v>279</v>
      </c>
      <c r="D13" s="10" t="s">
        <v>277</v>
      </c>
      <c r="E13" s="78">
        <v>771.07</v>
      </c>
      <c r="G13" s="59" t="str" cm="1">
        <f t="array" aca="1" ref="G13" ca="1">ShowFormulas(G9)</f>
        <v/>
      </c>
    </row>
    <row r="14" spans="1:21" x14ac:dyDescent="0.25">
      <c r="B14" s="77" t="s">
        <v>270</v>
      </c>
      <c r="C14" s="10" t="s">
        <v>279</v>
      </c>
      <c r="D14" s="10" t="s">
        <v>278</v>
      </c>
      <c r="E14" s="78">
        <v>1033.92</v>
      </c>
      <c r="G14" s="59" t="str" cm="1">
        <f t="array" aca="1" ref="G14" ca="1">ShowFormulas(H8)</f>
        <v/>
      </c>
    </row>
    <row r="15" spans="1:21" x14ac:dyDescent="0.25">
      <c r="B15" s="77" t="s">
        <v>270</v>
      </c>
      <c r="C15" s="10" t="s">
        <v>279</v>
      </c>
      <c r="D15" s="10" t="s">
        <v>278</v>
      </c>
      <c r="E15" s="78">
        <v>290.43</v>
      </c>
      <c r="G15" s="59" t="str" cm="1">
        <f t="array" aca="1" ref="G15" ca="1">ShowFormulas(H9)</f>
        <v/>
      </c>
    </row>
    <row r="16" spans="1:21" x14ac:dyDescent="0.25">
      <c r="B16" s="77" t="s">
        <v>275</v>
      </c>
      <c r="C16" s="10" t="s">
        <v>276</v>
      </c>
      <c r="D16" s="10" t="s">
        <v>277</v>
      </c>
      <c r="E16" s="78">
        <v>1756.26</v>
      </c>
    </row>
    <row r="17" spans="2:5" x14ac:dyDescent="0.25">
      <c r="B17" s="77" t="s">
        <v>275</v>
      </c>
      <c r="C17" s="10" t="s">
        <v>276</v>
      </c>
      <c r="D17" s="10" t="s">
        <v>277</v>
      </c>
      <c r="E17" s="78">
        <v>697.59</v>
      </c>
    </row>
    <row r="18" spans="2:5" x14ac:dyDescent="0.25">
      <c r="B18" s="77" t="s">
        <v>270</v>
      </c>
      <c r="C18" s="10" t="s">
        <v>279</v>
      </c>
      <c r="D18" s="10" t="s">
        <v>277</v>
      </c>
      <c r="E18" s="78">
        <v>674.16</v>
      </c>
    </row>
    <row r="19" spans="2:5" x14ac:dyDescent="0.25">
      <c r="B19" s="77" t="s">
        <v>275</v>
      </c>
      <c r="C19" s="10" t="s">
        <v>276</v>
      </c>
      <c r="D19" s="10" t="s">
        <v>277</v>
      </c>
      <c r="E19" s="78">
        <v>449.45</v>
      </c>
    </row>
    <row r="20" spans="2:5" x14ac:dyDescent="0.25">
      <c r="B20" s="77" t="s">
        <v>270</v>
      </c>
      <c r="C20" s="10" t="s">
        <v>279</v>
      </c>
      <c r="D20" s="10" t="s">
        <v>278</v>
      </c>
      <c r="E20" s="78">
        <v>1065.58</v>
      </c>
    </row>
    <row r="21" spans="2:5" x14ac:dyDescent="0.25">
      <c r="B21" s="77" t="s">
        <v>270</v>
      </c>
      <c r="C21" s="10" t="s">
        <v>279</v>
      </c>
      <c r="D21" s="10" t="s">
        <v>278</v>
      </c>
      <c r="E21" s="78">
        <v>1461.6</v>
      </c>
    </row>
    <row r="22" spans="2:5" x14ac:dyDescent="0.25">
      <c r="B22" s="77" t="s">
        <v>270</v>
      </c>
      <c r="C22" s="10" t="s">
        <v>276</v>
      </c>
      <c r="D22" s="10" t="s">
        <v>278</v>
      </c>
      <c r="E22" s="78">
        <v>1059.1099999999999</v>
      </c>
    </row>
    <row r="23" spans="2:5" x14ac:dyDescent="0.25">
      <c r="B23" s="77" t="s">
        <v>270</v>
      </c>
      <c r="C23" s="10" t="s">
        <v>279</v>
      </c>
      <c r="D23" s="10" t="s">
        <v>277</v>
      </c>
      <c r="E23" s="78">
        <v>414.42</v>
      </c>
    </row>
    <row r="24" spans="2:5" x14ac:dyDescent="0.25">
      <c r="B24" s="77" t="s">
        <v>270</v>
      </c>
      <c r="C24" s="10" t="s">
        <v>276</v>
      </c>
      <c r="D24" s="10" t="s">
        <v>277</v>
      </c>
      <c r="E24" s="78">
        <v>291.36</v>
      </c>
    </row>
    <row r="25" spans="2:5" x14ac:dyDescent="0.25">
      <c r="B25" s="77" t="s">
        <v>275</v>
      </c>
      <c r="C25" s="10" t="s">
        <v>276</v>
      </c>
      <c r="D25" s="10" t="s">
        <v>278</v>
      </c>
      <c r="E25" s="78">
        <v>529.20000000000005</v>
      </c>
    </row>
    <row r="26" spans="2:5" x14ac:dyDescent="0.25">
      <c r="B26" s="79" t="s">
        <v>275</v>
      </c>
      <c r="C26" s="80" t="s">
        <v>279</v>
      </c>
      <c r="D26" s="80" t="s">
        <v>278</v>
      </c>
      <c r="E26" s="81">
        <v>376.29</v>
      </c>
    </row>
  </sheetData>
  <conditionalFormatting sqref="B7:E26">
    <cfRule type="expression" dxfId="12" priority="11">
      <formula>AND($B7=#REF!,$C7=#REF!,$D7=#REF!)</formula>
    </cfRule>
  </conditionalFormatting>
  <dataValidations disablePrompts="1" count="1">
    <dataValidation type="list" allowBlank="1" showInputMessage="1" showErrorMessage="1" sqref="H6" xr:uid="{647D85F0-10F6-47A9-BA1D-092444905221}">
      <formula1>_xlfn.ANCHORARRAY($U$2)</formula1>
    </dataValidation>
  </dataValidations>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E106-CE80-4545-ACD0-B9F394565409}">
  <sheetPr>
    <tabColor rgb="FFFF0000"/>
  </sheetPr>
  <dimension ref="A1:V26"/>
  <sheetViews>
    <sheetView zoomScale="115" zoomScaleNormal="115" workbookViewId="0"/>
  </sheetViews>
  <sheetFormatPr defaultRowHeight="15" x14ac:dyDescent="0.25"/>
  <cols>
    <col min="1" max="1" width="2" customWidth="1"/>
    <col min="2" max="2" width="18.42578125" customWidth="1"/>
    <col min="3" max="3" width="12.85546875" customWidth="1"/>
    <col min="4" max="4" width="11.7109375" customWidth="1"/>
    <col min="5" max="5" width="11.85546875" customWidth="1"/>
    <col min="6" max="6" width="3.85546875" customWidth="1"/>
    <col min="7" max="7" width="22.42578125" bestFit="1" customWidth="1"/>
    <col min="8" max="8" width="15" bestFit="1" customWidth="1"/>
    <col min="10" max="10" width="11.5703125" customWidth="1"/>
    <col min="17" max="17" width="13.42578125" customWidth="1"/>
    <col min="18" max="20" width="9.7109375" customWidth="1"/>
    <col min="21" max="21" width="8" customWidth="1"/>
  </cols>
  <sheetData>
    <row r="1" spans="1:22" x14ac:dyDescent="0.25">
      <c r="U1" s="15" t="s">
        <v>585</v>
      </c>
    </row>
    <row r="2" spans="1:22" x14ac:dyDescent="0.25">
      <c r="B2" t="s">
        <v>584</v>
      </c>
      <c r="U2" t="str" cm="1">
        <f t="array" ref="U2:U3">_xlfn._xlws.SORT(_xlfn.UNIQUE(B7:B26))</f>
        <v>July</v>
      </c>
    </row>
    <row r="3" spans="1:22" x14ac:dyDescent="0.25">
      <c r="A3" s="15"/>
      <c r="B3" t="s">
        <v>583</v>
      </c>
      <c r="U3" t="str">
        <v>June</v>
      </c>
    </row>
    <row r="5" spans="1:22" x14ac:dyDescent="0.25">
      <c r="H5" s="15" t="str">
        <f>ProduceSalesAN[[#Headers],[Month]]</f>
        <v>Month</v>
      </c>
    </row>
    <row r="6" spans="1:22" x14ac:dyDescent="0.25">
      <c r="B6" s="74" t="s">
        <v>271</v>
      </c>
      <c r="C6" s="75" t="s">
        <v>272</v>
      </c>
      <c r="D6" s="75" t="s">
        <v>273</v>
      </c>
      <c r="E6" s="76" t="s">
        <v>274</v>
      </c>
      <c r="H6" t="s">
        <v>275</v>
      </c>
    </row>
    <row r="7" spans="1:22" x14ac:dyDescent="0.25">
      <c r="B7" s="77" t="s">
        <v>275</v>
      </c>
      <c r="C7" s="10" t="s">
        <v>276</v>
      </c>
      <c r="D7" s="10" t="s">
        <v>277</v>
      </c>
      <c r="E7" s="78">
        <v>1533.89</v>
      </c>
    </row>
    <row r="8" spans="1:22" x14ac:dyDescent="0.25">
      <c r="B8" s="77" t="s">
        <v>275</v>
      </c>
      <c r="C8" s="10" t="s">
        <v>276</v>
      </c>
      <c r="D8" s="10" t="s">
        <v>278</v>
      </c>
      <c r="E8" s="78">
        <v>690.16</v>
      </c>
      <c r="G8" s="15" t="str">
        <f>ProduceSalesAN[[#Headers],[Cust]]&amp;"/"&amp;ProduceSalesAN[[#Headers],[Prod]]</f>
        <v>Cust/Prod</v>
      </c>
      <c r="H8" s="15" t="str" cm="1">
        <f t="array" ref="H8:I8">TRANSPOSE(_xlfn._xlws.SORT(_xlfn.UNIQUE(ProduceSalesAN[Prod])))</f>
        <v>Apples</v>
      </c>
      <c r="I8" s="15" t="str">
        <v>Bananas</v>
      </c>
      <c r="J8" s="15"/>
      <c r="K8" s="15"/>
      <c r="L8" s="59"/>
    </row>
    <row r="9" spans="1:22" x14ac:dyDescent="0.25">
      <c r="B9" s="77" t="s">
        <v>270</v>
      </c>
      <c r="C9" s="10" t="s">
        <v>279</v>
      </c>
      <c r="D9" s="10" t="s">
        <v>278</v>
      </c>
      <c r="E9" s="78">
        <v>1029.52</v>
      </c>
      <c r="G9" s="15" t="str" cm="1">
        <f t="array" ref="G9:G10">_xlfn._xlws.SORT(_xlfn.UNIQUE(ProduceSalesAN[Cust]))</f>
        <v>Safeway</v>
      </c>
      <c r="H9" s="82" cm="1">
        <f t="array" ref="H9:I10">SUMIFS(ProduceSalesAN[Sales],ProduceSalesAN[Month],H6,ProduceSalesAN[Cust],_xlfn.ANCHORARRAY(G9),ProduceSalesAN[Prod],_xlfn.ANCHORARRAY(H8))</f>
        <v>1654.38</v>
      </c>
      <c r="I9" s="82">
        <v>376.29</v>
      </c>
      <c r="J9" s="82"/>
      <c r="L9" s="59"/>
    </row>
    <row r="10" spans="1:22" x14ac:dyDescent="0.25">
      <c r="B10" s="77" t="s">
        <v>275</v>
      </c>
      <c r="C10" s="10" t="s">
        <v>276</v>
      </c>
      <c r="D10" s="10" t="s">
        <v>277</v>
      </c>
      <c r="E10" s="78">
        <v>642.89</v>
      </c>
      <c r="G10" s="15" t="str">
        <v>Whole Foods</v>
      </c>
      <c r="H10" s="82">
        <v>5080.08</v>
      </c>
      <c r="I10" s="82">
        <v>1219.3600000000001</v>
      </c>
      <c r="J10" s="82"/>
      <c r="L10" s="59"/>
    </row>
    <row r="11" spans="1:22" x14ac:dyDescent="0.25">
      <c r="B11" s="77" t="s">
        <v>275</v>
      </c>
      <c r="C11" s="10" t="s">
        <v>279</v>
      </c>
      <c r="D11" s="10" t="s">
        <v>277</v>
      </c>
      <c r="E11" s="78">
        <v>883.31</v>
      </c>
      <c r="G11" s="15"/>
      <c r="H11" s="82"/>
      <c r="I11" s="82"/>
      <c r="J11" s="82"/>
    </row>
    <row r="12" spans="1:22" x14ac:dyDescent="0.25">
      <c r="B12" s="77" t="s">
        <v>270</v>
      </c>
      <c r="C12" s="10" t="s">
        <v>276</v>
      </c>
      <c r="D12" s="10" t="s">
        <v>278</v>
      </c>
      <c r="E12" s="78">
        <v>528.14</v>
      </c>
    </row>
    <row r="13" spans="1:22" x14ac:dyDescent="0.25">
      <c r="B13" s="77" t="s">
        <v>275</v>
      </c>
      <c r="C13" s="10" t="s">
        <v>279</v>
      </c>
      <c r="D13" s="10" t="s">
        <v>277</v>
      </c>
      <c r="E13" s="78">
        <v>771.07</v>
      </c>
      <c r="G13" s="59" t="str" cm="1">
        <f t="array" aca="1" ref="G13" ca="1">ShowFormulas(G9)</f>
        <v>G9: =SORT(UNIQUE(ProduceSalesAN[Cust]))</v>
      </c>
      <c r="Q13" s="15" t="s">
        <v>805</v>
      </c>
    </row>
    <row r="14" spans="1:22" x14ac:dyDescent="0.25">
      <c r="B14" s="77" t="s">
        <v>270</v>
      </c>
      <c r="C14" s="10" t="s">
        <v>279</v>
      </c>
      <c r="D14" s="10" t="s">
        <v>278</v>
      </c>
      <c r="E14" s="78">
        <v>1033.92</v>
      </c>
      <c r="G14" s="59" t="str" cm="1">
        <f t="array" aca="1" ref="G14" ca="1">ShowFormulas(H8)</f>
        <v>H8: =TRANSPOSE(SORT(UNIQUE(ProduceSalesAN[Prod])))</v>
      </c>
    </row>
    <row r="15" spans="1:22" x14ac:dyDescent="0.25">
      <c r="B15" s="77" t="s">
        <v>270</v>
      </c>
      <c r="C15" s="10" t="s">
        <v>279</v>
      </c>
      <c r="D15" s="10" t="s">
        <v>278</v>
      </c>
      <c r="E15" s="78">
        <v>290.43</v>
      </c>
      <c r="G15" s="59" t="str" cm="1">
        <f t="array" aca="1" ref="G15" ca="1">ShowFormulas(H9)</f>
        <v>H9: =SUMIFS(ProduceSalesAN[Sales],ProduceSalesAN[Month],H6,ProduceSalesAN[Cust],G9#,ProduceSalesAN[Prod],H8#)</v>
      </c>
      <c r="Q15" s="15" t="s">
        <v>806</v>
      </c>
      <c r="V15" s="15" t="str">
        <f>ProduceSalesAN[[#Headers],[Month]]</f>
        <v>Month</v>
      </c>
    </row>
    <row r="16" spans="1:22" x14ac:dyDescent="0.25">
      <c r="B16" s="77" t="s">
        <v>275</v>
      </c>
      <c r="C16" s="10" t="s">
        <v>276</v>
      </c>
      <c r="D16" s="10" t="s">
        <v>277</v>
      </c>
      <c r="E16" s="78">
        <v>1756.26</v>
      </c>
      <c r="Q16" t="str" cm="1">
        <f t="array" ref="Q16:T20">_xlfn.PIVOTBY(C6:C26,D6:D26,E6:E26,_xleta.SUM,3,,,,,ProduceSalesAN[Month]=V16)</f>
        <v/>
      </c>
      <c r="R16" s="15" t="str">
        <v>Prod</v>
      </c>
      <c r="S16" t="str">
        <v/>
      </c>
      <c r="T16" t="str">
        <v/>
      </c>
      <c r="V16" t="s">
        <v>275</v>
      </c>
    </row>
    <row r="17" spans="2:20" x14ac:dyDescent="0.25">
      <c r="B17" s="77" t="s">
        <v>275</v>
      </c>
      <c r="C17" s="10" t="s">
        <v>276</v>
      </c>
      <c r="D17" s="10" t="s">
        <v>277</v>
      </c>
      <c r="E17" s="78">
        <v>697.59</v>
      </c>
      <c r="G17" t="s">
        <v>375</v>
      </c>
      <c r="H17" t="s">
        <v>273</v>
      </c>
      <c r="Q17" s="15" t="str">
        <v>Cust</v>
      </c>
      <c r="R17" t="str">
        <v>Apples</v>
      </c>
      <c r="S17" t="str">
        <v>Bananas</v>
      </c>
      <c r="T17" t="str">
        <v>Total</v>
      </c>
    </row>
    <row r="18" spans="2:20" x14ac:dyDescent="0.25">
      <c r="B18" s="77" t="s">
        <v>270</v>
      </c>
      <c r="C18" s="10" t="s">
        <v>279</v>
      </c>
      <c r="D18" s="10" t="s">
        <v>277</v>
      </c>
      <c r="E18" s="78">
        <v>674.16</v>
      </c>
      <c r="G18" t="s">
        <v>272</v>
      </c>
      <c r="H18" t="s">
        <v>277</v>
      </c>
      <c r="I18" t="s">
        <v>278</v>
      </c>
      <c r="J18" t="s">
        <v>237</v>
      </c>
      <c r="Q18" t="str">
        <v>Safeway</v>
      </c>
      <c r="R18" s="82">
        <v>1654.38</v>
      </c>
      <c r="S18" s="82">
        <v>376.29</v>
      </c>
      <c r="T18" s="82">
        <v>2030.67</v>
      </c>
    </row>
    <row r="19" spans="2:20" x14ac:dyDescent="0.25">
      <c r="B19" s="77" t="s">
        <v>275</v>
      </c>
      <c r="C19" s="10" t="s">
        <v>276</v>
      </c>
      <c r="D19" s="10" t="s">
        <v>277</v>
      </c>
      <c r="E19" s="78">
        <v>449.45</v>
      </c>
      <c r="G19" t="s">
        <v>279</v>
      </c>
      <c r="H19" s="82">
        <v>1654.38</v>
      </c>
      <c r="I19" s="82">
        <v>376.29</v>
      </c>
      <c r="J19" s="82">
        <v>2030.67</v>
      </c>
      <c r="Q19" t="str">
        <v>Whole Foods</v>
      </c>
      <c r="R19" s="82">
        <v>5080.08</v>
      </c>
      <c r="S19" s="82">
        <v>1219.3600000000001</v>
      </c>
      <c r="T19" s="82">
        <v>6299.44</v>
      </c>
    </row>
    <row r="20" spans="2:20" x14ac:dyDescent="0.25">
      <c r="B20" s="77" t="s">
        <v>270</v>
      </c>
      <c r="C20" s="10" t="s">
        <v>279</v>
      </c>
      <c r="D20" s="10" t="s">
        <v>278</v>
      </c>
      <c r="E20" s="78">
        <v>1065.58</v>
      </c>
      <c r="G20" t="s">
        <v>276</v>
      </c>
      <c r="H20" s="82">
        <v>5080.08</v>
      </c>
      <c r="I20" s="82">
        <v>1219.3600000000001</v>
      </c>
      <c r="J20" s="82">
        <v>6299.4400000000005</v>
      </c>
      <c r="Q20" t="str">
        <v>Total</v>
      </c>
      <c r="R20" s="82">
        <v>6734.46</v>
      </c>
      <c r="S20" s="82">
        <v>1595.65</v>
      </c>
      <c r="T20" s="82">
        <v>8330.11</v>
      </c>
    </row>
    <row r="21" spans="2:20" x14ac:dyDescent="0.25">
      <c r="B21" s="77" t="s">
        <v>270</v>
      </c>
      <c r="C21" s="10" t="s">
        <v>279</v>
      </c>
      <c r="D21" s="10" t="s">
        <v>278</v>
      </c>
      <c r="E21" s="78">
        <v>1461.6</v>
      </c>
      <c r="G21" t="s">
        <v>237</v>
      </c>
      <c r="H21" s="82">
        <v>6734.46</v>
      </c>
      <c r="I21" s="82">
        <v>1595.65</v>
      </c>
      <c r="J21" s="82">
        <v>8330.11</v>
      </c>
    </row>
    <row r="22" spans="2:20" x14ac:dyDescent="0.25">
      <c r="B22" s="77" t="s">
        <v>270</v>
      </c>
      <c r="C22" s="10" t="s">
        <v>276</v>
      </c>
      <c r="D22" s="10" t="s">
        <v>278</v>
      </c>
      <c r="E22" s="78">
        <v>1059.1099999999999</v>
      </c>
    </row>
    <row r="23" spans="2:20" x14ac:dyDescent="0.25">
      <c r="B23" s="77" t="s">
        <v>270</v>
      </c>
      <c r="C23" s="10" t="s">
        <v>279</v>
      </c>
      <c r="D23" s="10" t="s">
        <v>277</v>
      </c>
      <c r="E23" s="78">
        <v>414.42</v>
      </c>
      <c r="Q23" t="str">
        <f ca="1">_xlfn.FORMULATEXT(Q16)</f>
        <v>=PIVOTBY(C6:C26,D6:D26,E6:E26,SUM,3,,,,,ProduceSalesAN[Month]=V16)</v>
      </c>
    </row>
    <row r="24" spans="2:20" x14ac:dyDescent="0.25">
      <c r="B24" s="77" t="s">
        <v>270</v>
      </c>
      <c r="C24" s="10" t="s">
        <v>276</v>
      </c>
      <c r="D24" s="10" t="s">
        <v>277</v>
      </c>
      <c r="E24" s="78">
        <v>291.36</v>
      </c>
    </row>
    <row r="25" spans="2:20" x14ac:dyDescent="0.25">
      <c r="B25" s="77" t="s">
        <v>275</v>
      </c>
      <c r="C25" s="10" t="s">
        <v>276</v>
      </c>
      <c r="D25" s="10" t="s">
        <v>278</v>
      </c>
      <c r="E25" s="78">
        <v>529.20000000000005</v>
      </c>
    </row>
    <row r="26" spans="2:20" x14ac:dyDescent="0.25">
      <c r="B26" s="79" t="s">
        <v>275</v>
      </c>
      <c r="C26" s="80" t="s">
        <v>279</v>
      </c>
      <c r="D26" s="80" t="s">
        <v>278</v>
      </c>
      <c r="E26" s="81">
        <v>376.29</v>
      </c>
    </row>
  </sheetData>
  <conditionalFormatting sqref="B7:E26">
    <cfRule type="expression" dxfId="11" priority="1">
      <formula>AND($B7=#REF!,$C7=#REF!,$D7=#REF!)</formula>
    </cfRule>
  </conditionalFormatting>
  <dataValidations disablePrompts="1" count="1">
    <dataValidation type="list" allowBlank="1" showInputMessage="1" showErrorMessage="1" sqref="H6 V16" xr:uid="{410B04DA-046E-4891-8466-6DE362FE7116}">
      <formula1>_xlfn.ANCHORARRAY($U$2)</formula1>
    </dataValidation>
  </dataValidations>
  <pageMargins left="0.7" right="0.7" top="0.75" bottom="0.75" header="0.3" footer="0.3"/>
  <pageSetup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D6CF-332D-4A8C-AD89-079387DA26A6}">
  <sheetPr>
    <tabColor rgb="FF0000FF"/>
  </sheetPr>
  <dimension ref="B2:Q590"/>
  <sheetViews>
    <sheetView zoomScale="130" zoomScaleNormal="130" workbookViewId="0"/>
  </sheetViews>
  <sheetFormatPr defaultRowHeight="15" x14ac:dyDescent="0.25"/>
  <cols>
    <col min="1" max="1" width="2.85546875" customWidth="1"/>
    <col min="2" max="2" width="11.5703125" customWidth="1"/>
    <col min="3" max="3" width="24.5703125" customWidth="1"/>
    <col min="4" max="4" width="3.7109375" customWidth="1"/>
    <col min="5" max="5" width="18.140625" customWidth="1"/>
    <col min="7" max="7" width="2.85546875" customWidth="1"/>
    <col min="8" max="11" width="10.42578125" customWidth="1"/>
    <col min="12" max="12" width="5.5703125" customWidth="1"/>
  </cols>
  <sheetData>
    <row r="2" spans="2:17" ht="30" x14ac:dyDescent="0.25">
      <c r="B2" s="18" t="s">
        <v>281</v>
      </c>
      <c r="C2" s="33" t="s">
        <v>282</v>
      </c>
      <c r="E2" t="s">
        <v>586</v>
      </c>
      <c r="M2" s="83" t="s">
        <v>283</v>
      </c>
      <c r="N2" s="84"/>
      <c r="O2" s="84"/>
      <c r="P2" s="84"/>
      <c r="Q2" s="84"/>
    </row>
    <row r="3" spans="2:17" x14ac:dyDescent="0.25">
      <c r="B3" s="10">
        <v>1</v>
      </c>
      <c r="C3" s="10">
        <v>9</v>
      </c>
      <c r="E3" t="s">
        <v>587</v>
      </c>
      <c r="M3" s="84"/>
      <c r="N3" s="84"/>
      <c r="O3" s="84"/>
      <c r="P3" s="84"/>
      <c r="Q3" s="84"/>
    </row>
    <row r="4" spans="2:17" x14ac:dyDescent="0.25">
      <c r="B4" s="10">
        <v>2</v>
      </c>
      <c r="C4" s="10">
        <v>9.1999999999999993</v>
      </c>
      <c r="E4" t="s">
        <v>286</v>
      </c>
      <c r="N4" s="84"/>
      <c r="O4" s="84"/>
      <c r="P4" s="84"/>
      <c r="Q4" s="84"/>
    </row>
    <row r="5" spans="2:17" x14ac:dyDescent="0.25">
      <c r="B5" s="10">
        <v>3</v>
      </c>
      <c r="C5" s="10">
        <v>8.3000000000000007</v>
      </c>
      <c r="E5" s="87" t="s">
        <v>287</v>
      </c>
      <c r="N5" s="84"/>
      <c r="O5" s="84"/>
      <c r="P5" s="84"/>
      <c r="Q5" s="84"/>
    </row>
    <row r="6" spans="2:17" x14ac:dyDescent="0.25">
      <c r="B6" s="10">
        <v>4</v>
      </c>
      <c r="C6" s="10">
        <v>8.3000000000000007</v>
      </c>
      <c r="M6" s="84"/>
      <c r="N6" s="84"/>
      <c r="O6" s="84"/>
      <c r="P6" s="84"/>
      <c r="Q6" s="84"/>
    </row>
    <row r="7" spans="2:17" x14ac:dyDescent="0.25">
      <c r="B7" s="10">
        <v>5</v>
      </c>
      <c r="C7" s="10">
        <v>8.8000000000000007</v>
      </c>
      <c r="E7" s="72" t="s">
        <v>284</v>
      </c>
      <c r="F7" s="10" t="s">
        <v>774</v>
      </c>
      <c r="M7" s="84"/>
      <c r="N7" s="84"/>
      <c r="O7" s="84"/>
      <c r="P7" s="84"/>
      <c r="Q7" s="84"/>
    </row>
    <row r="8" spans="2:17" x14ac:dyDescent="0.25">
      <c r="B8" s="10">
        <v>6</v>
      </c>
      <c r="C8" s="10">
        <v>10</v>
      </c>
      <c r="M8" s="84"/>
      <c r="N8" s="84"/>
      <c r="O8" s="84"/>
      <c r="P8" s="84"/>
      <c r="Q8" s="84"/>
    </row>
    <row r="9" spans="2:17" x14ac:dyDescent="0.25">
      <c r="B9" s="10">
        <v>7</v>
      </c>
      <c r="C9" s="10">
        <v>10.7</v>
      </c>
      <c r="E9" s="18" t="s">
        <v>281</v>
      </c>
      <c r="F9" s="18" t="s">
        <v>285</v>
      </c>
      <c r="M9" s="84"/>
      <c r="N9" s="84"/>
      <c r="O9" s="84"/>
      <c r="P9" s="84"/>
      <c r="Q9" s="84"/>
    </row>
    <row r="10" spans="2:17" x14ac:dyDescent="0.25">
      <c r="B10" s="10">
        <v>8</v>
      </c>
      <c r="C10" s="10">
        <v>8</v>
      </c>
      <c r="E10" s="10">
        <v>1</v>
      </c>
      <c r="F10" s="17"/>
      <c r="H10" t="str" cm="1">
        <f t="array" aca="1" ref="H10" ca="1">ShowFormulas(F10)</f>
        <v/>
      </c>
      <c r="M10" s="84"/>
      <c r="N10" s="84"/>
      <c r="O10" s="84"/>
      <c r="P10" s="84"/>
      <c r="Q10" s="84"/>
    </row>
    <row r="11" spans="2:17" x14ac:dyDescent="0.25">
      <c r="B11" s="10">
        <v>9</v>
      </c>
      <c r="C11" s="10">
        <v>9.1</v>
      </c>
      <c r="E11" s="10">
        <v>2</v>
      </c>
      <c r="F11" s="17"/>
      <c r="M11" s="84"/>
      <c r="N11" s="84"/>
      <c r="O11" s="84"/>
      <c r="P11" s="84"/>
      <c r="Q11" s="84"/>
    </row>
    <row r="12" spans="2:17" x14ac:dyDescent="0.25">
      <c r="B12" s="10">
        <v>10</v>
      </c>
      <c r="C12" s="10">
        <v>10.7</v>
      </c>
      <c r="E12" s="10">
        <v>3</v>
      </c>
      <c r="F12" s="17"/>
      <c r="M12" s="84"/>
      <c r="N12" s="84"/>
      <c r="O12" s="84"/>
      <c r="P12" s="84"/>
      <c r="Q12" s="84"/>
    </row>
    <row r="13" spans="2:17" x14ac:dyDescent="0.25">
      <c r="B13" s="10">
        <v>11</v>
      </c>
      <c r="C13" s="10">
        <v>9.9</v>
      </c>
      <c r="E13" s="10">
        <v>4</v>
      </c>
      <c r="F13" s="17"/>
      <c r="M13" s="84"/>
      <c r="N13" s="84"/>
      <c r="O13" s="84"/>
      <c r="P13" s="84"/>
      <c r="Q13" s="84"/>
    </row>
    <row r="14" spans="2:17" x14ac:dyDescent="0.25">
      <c r="B14" s="10">
        <v>12</v>
      </c>
      <c r="C14" s="10">
        <v>8.5</v>
      </c>
      <c r="E14" s="10">
        <v>5</v>
      </c>
      <c r="F14" s="17"/>
      <c r="M14" s="84"/>
      <c r="N14" s="84"/>
      <c r="O14" s="84"/>
      <c r="P14" s="84"/>
      <c r="Q14" s="84"/>
    </row>
    <row r="15" spans="2:17" x14ac:dyDescent="0.25">
      <c r="B15" s="10">
        <v>1</v>
      </c>
      <c r="C15" s="10">
        <v>10</v>
      </c>
      <c r="E15" s="10">
        <v>6</v>
      </c>
      <c r="F15" s="17"/>
      <c r="M15" s="84"/>
    </row>
    <row r="16" spans="2:17" x14ac:dyDescent="0.25">
      <c r="B16" s="10">
        <v>2</v>
      </c>
      <c r="C16" s="10">
        <v>8.6</v>
      </c>
      <c r="E16" s="10">
        <v>7</v>
      </c>
      <c r="F16" s="17"/>
      <c r="M16" s="84"/>
    </row>
    <row r="17" spans="2:6" x14ac:dyDescent="0.25">
      <c r="B17" s="10">
        <v>3</v>
      </c>
      <c r="C17" s="10">
        <v>9.1</v>
      </c>
      <c r="E17" s="10">
        <v>8</v>
      </c>
      <c r="F17" s="17"/>
    </row>
    <row r="18" spans="2:6" x14ac:dyDescent="0.25">
      <c r="B18" s="10">
        <v>4</v>
      </c>
      <c r="C18" s="10">
        <v>8.3000000000000007</v>
      </c>
      <c r="E18" s="10">
        <v>9</v>
      </c>
      <c r="F18" s="17"/>
    </row>
    <row r="19" spans="2:6" x14ac:dyDescent="0.25">
      <c r="B19" s="10">
        <v>5</v>
      </c>
      <c r="C19" s="10">
        <v>8.1</v>
      </c>
      <c r="E19" s="10">
        <v>10</v>
      </c>
      <c r="F19" s="17"/>
    </row>
    <row r="20" spans="2:6" x14ac:dyDescent="0.25">
      <c r="B20" s="10">
        <v>6</v>
      </c>
      <c r="C20" s="10">
        <v>10.4</v>
      </c>
      <c r="E20" s="10">
        <v>11</v>
      </c>
      <c r="F20" s="17"/>
    </row>
    <row r="21" spans="2:6" x14ac:dyDescent="0.25">
      <c r="B21" s="10">
        <v>7</v>
      </c>
      <c r="C21" s="10">
        <v>9.1</v>
      </c>
      <c r="E21" s="10">
        <v>12</v>
      </c>
      <c r="F21" s="17"/>
    </row>
    <row r="22" spans="2:6" x14ac:dyDescent="0.25">
      <c r="B22" s="10">
        <v>8</v>
      </c>
      <c r="C22" s="10">
        <v>8.4</v>
      </c>
    </row>
    <row r="23" spans="2:6" x14ac:dyDescent="0.25">
      <c r="B23" s="10">
        <v>9</v>
      </c>
      <c r="C23" s="10">
        <v>8.3000000000000007</v>
      </c>
    </row>
    <row r="24" spans="2:6" x14ac:dyDescent="0.25">
      <c r="B24" s="10">
        <v>10</v>
      </c>
      <c r="C24" s="10">
        <v>11</v>
      </c>
    </row>
    <row r="25" spans="2:6" x14ac:dyDescent="0.25">
      <c r="B25" s="10">
        <v>11</v>
      </c>
      <c r="C25" s="10">
        <v>9.6999999999999993</v>
      </c>
    </row>
    <row r="26" spans="2:6" x14ac:dyDescent="0.25">
      <c r="B26" s="10">
        <v>12</v>
      </c>
      <c r="C26" s="10">
        <v>9.5</v>
      </c>
    </row>
    <row r="27" spans="2:6" x14ac:dyDescent="0.25">
      <c r="B27" s="10">
        <v>1</v>
      </c>
      <c r="C27" s="10">
        <v>8.3000000000000007</v>
      </c>
    </row>
    <row r="28" spans="2:6" x14ac:dyDescent="0.25">
      <c r="B28" s="10">
        <v>2</v>
      </c>
      <c r="C28" s="10">
        <v>9.1</v>
      </c>
    </row>
    <row r="29" spans="2:6" x14ac:dyDescent="0.25">
      <c r="B29" s="10">
        <v>3</v>
      </c>
      <c r="C29" s="10">
        <v>8.5</v>
      </c>
    </row>
    <row r="30" spans="2:6" x14ac:dyDescent="0.25">
      <c r="B30" s="10">
        <v>4</v>
      </c>
      <c r="C30" s="10">
        <v>8</v>
      </c>
    </row>
    <row r="31" spans="2:6" x14ac:dyDescent="0.25">
      <c r="B31" s="10">
        <v>5</v>
      </c>
      <c r="C31" s="10">
        <v>8.1999999999999993</v>
      </c>
    </row>
    <row r="32" spans="2:6" x14ac:dyDescent="0.25">
      <c r="B32" s="10">
        <v>6</v>
      </c>
      <c r="C32" s="10">
        <v>8.9</v>
      </c>
    </row>
    <row r="33" spans="2:3" x14ac:dyDescent="0.25">
      <c r="B33" s="10">
        <v>7</v>
      </c>
      <c r="C33" s="10">
        <v>11.5</v>
      </c>
    </row>
    <row r="34" spans="2:3" x14ac:dyDescent="0.25">
      <c r="B34" s="10">
        <v>8</v>
      </c>
      <c r="C34" s="10">
        <v>8.3000000000000007</v>
      </c>
    </row>
    <row r="35" spans="2:3" x14ac:dyDescent="0.25">
      <c r="B35" s="10">
        <v>9</v>
      </c>
      <c r="C35" s="10">
        <v>8.6</v>
      </c>
    </row>
    <row r="36" spans="2:3" x14ac:dyDescent="0.25">
      <c r="B36" s="10">
        <v>10</v>
      </c>
      <c r="C36" s="10">
        <v>9.1</v>
      </c>
    </row>
    <row r="37" spans="2:3" x14ac:dyDescent="0.25">
      <c r="B37" s="10">
        <v>11</v>
      </c>
      <c r="C37" s="10">
        <v>9.1999999999999993</v>
      </c>
    </row>
    <row r="38" spans="2:3" x14ac:dyDescent="0.25">
      <c r="B38" s="10">
        <v>12</v>
      </c>
      <c r="C38" s="10">
        <v>10.3</v>
      </c>
    </row>
    <row r="39" spans="2:3" x14ac:dyDescent="0.25">
      <c r="B39" s="10">
        <v>1</v>
      </c>
      <c r="C39" s="10">
        <v>10.5</v>
      </c>
    </row>
    <row r="40" spans="2:3" x14ac:dyDescent="0.25">
      <c r="B40" s="10">
        <v>2</v>
      </c>
      <c r="C40" s="10">
        <v>8</v>
      </c>
    </row>
    <row r="41" spans="2:3" x14ac:dyDescent="0.25">
      <c r="B41" s="10">
        <v>3</v>
      </c>
      <c r="C41" s="10">
        <v>8.1999999999999993</v>
      </c>
    </row>
    <row r="42" spans="2:3" x14ac:dyDescent="0.25">
      <c r="B42" s="10">
        <v>4</v>
      </c>
      <c r="C42" s="10">
        <v>8.4</v>
      </c>
    </row>
    <row r="43" spans="2:3" x14ac:dyDescent="0.25">
      <c r="B43" s="10">
        <v>5</v>
      </c>
      <c r="C43" s="10">
        <v>9.1</v>
      </c>
    </row>
    <row r="44" spans="2:3" x14ac:dyDescent="0.25">
      <c r="B44" s="10">
        <v>6</v>
      </c>
      <c r="C44" s="10">
        <v>10.7</v>
      </c>
    </row>
    <row r="45" spans="2:3" x14ac:dyDescent="0.25">
      <c r="B45" s="10">
        <v>7</v>
      </c>
      <c r="C45" s="10">
        <v>11.5</v>
      </c>
    </row>
    <row r="46" spans="2:3" x14ac:dyDescent="0.25">
      <c r="B46" s="10">
        <v>8</v>
      </c>
      <c r="C46" s="10">
        <v>9.1</v>
      </c>
    </row>
    <row r="47" spans="2:3" x14ac:dyDescent="0.25">
      <c r="B47" s="10">
        <v>9</v>
      </c>
      <c r="C47" s="10">
        <v>8.8000000000000007</v>
      </c>
    </row>
    <row r="48" spans="2:3" x14ac:dyDescent="0.25">
      <c r="B48" s="10">
        <v>10</v>
      </c>
      <c r="C48" s="10">
        <v>8.3000000000000007</v>
      </c>
    </row>
    <row r="49" spans="2:3" x14ac:dyDescent="0.25">
      <c r="B49" s="10">
        <v>11</v>
      </c>
      <c r="C49" s="10">
        <v>10.3</v>
      </c>
    </row>
    <row r="50" spans="2:3" x14ac:dyDescent="0.25">
      <c r="B50" s="10">
        <v>12</v>
      </c>
      <c r="C50" s="10">
        <v>10.7</v>
      </c>
    </row>
    <row r="51" spans="2:3" x14ac:dyDescent="0.25">
      <c r="B51" s="10">
        <v>1</v>
      </c>
      <c r="C51" s="10">
        <v>8.1</v>
      </c>
    </row>
    <row r="52" spans="2:3" x14ac:dyDescent="0.25">
      <c r="B52" s="10">
        <v>2</v>
      </c>
      <c r="C52" s="10">
        <v>10.1</v>
      </c>
    </row>
    <row r="53" spans="2:3" x14ac:dyDescent="0.25">
      <c r="B53" s="10">
        <v>3</v>
      </c>
      <c r="C53" s="10">
        <v>9.1999999999999993</v>
      </c>
    </row>
    <row r="54" spans="2:3" x14ac:dyDescent="0.25">
      <c r="B54" s="10">
        <v>4</v>
      </c>
      <c r="C54" s="10">
        <v>7.9</v>
      </c>
    </row>
    <row r="55" spans="2:3" x14ac:dyDescent="0.25">
      <c r="B55" s="10">
        <v>5</v>
      </c>
      <c r="C55" s="10">
        <v>8</v>
      </c>
    </row>
    <row r="56" spans="2:3" x14ac:dyDescent="0.25">
      <c r="B56" s="10">
        <v>6</v>
      </c>
      <c r="C56" s="10">
        <v>9.1</v>
      </c>
    </row>
    <row r="57" spans="2:3" x14ac:dyDescent="0.25">
      <c r="B57" s="10">
        <v>7</v>
      </c>
      <c r="C57" s="10">
        <v>9.6999999999999993</v>
      </c>
    </row>
    <row r="58" spans="2:3" x14ac:dyDescent="0.25">
      <c r="B58" s="10">
        <v>8</v>
      </c>
      <c r="C58" s="10">
        <v>8.1</v>
      </c>
    </row>
    <row r="59" spans="2:3" x14ac:dyDescent="0.25">
      <c r="B59" s="10">
        <v>9</v>
      </c>
      <c r="C59" s="10">
        <v>7.5</v>
      </c>
    </row>
    <row r="60" spans="2:3" x14ac:dyDescent="0.25">
      <c r="B60" s="10">
        <v>10</v>
      </c>
      <c r="C60" s="10">
        <v>8.4</v>
      </c>
    </row>
    <row r="61" spans="2:3" x14ac:dyDescent="0.25">
      <c r="B61" s="10">
        <v>11</v>
      </c>
      <c r="C61" s="10">
        <v>9.5</v>
      </c>
    </row>
    <row r="62" spans="2:3" x14ac:dyDescent="0.25">
      <c r="B62" s="10">
        <v>12</v>
      </c>
      <c r="C62" s="10">
        <v>8.3000000000000007</v>
      </c>
    </row>
    <row r="63" spans="2:3" x14ac:dyDescent="0.25">
      <c r="B63" s="10">
        <v>1</v>
      </c>
      <c r="C63" s="10">
        <v>10.4</v>
      </c>
    </row>
    <row r="64" spans="2:3" x14ac:dyDescent="0.25">
      <c r="B64" s="10">
        <v>2</v>
      </c>
      <c r="C64" s="10">
        <v>8.4</v>
      </c>
    </row>
    <row r="65" spans="2:3" x14ac:dyDescent="0.25">
      <c r="B65" s="10">
        <v>3</v>
      </c>
      <c r="C65" s="10">
        <v>8.9</v>
      </c>
    </row>
    <row r="66" spans="2:3" x14ac:dyDescent="0.25">
      <c r="B66" s="10">
        <v>4</v>
      </c>
      <c r="C66" s="10">
        <v>9</v>
      </c>
    </row>
    <row r="67" spans="2:3" x14ac:dyDescent="0.25">
      <c r="B67" s="10">
        <v>5</v>
      </c>
      <c r="C67" s="10">
        <v>8.1999999999999993</v>
      </c>
    </row>
    <row r="68" spans="2:3" x14ac:dyDescent="0.25">
      <c r="B68" s="10">
        <v>6</v>
      </c>
      <c r="C68" s="10">
        <v>9.1</v>
      </c>
    </row>
    <row r="69" spans="2:3" x14ac:dyDescent="0.25">
      <c r="B69" s="10">
        <v>7</v>
      </c>
      <c r="C69" s="10">
        <v>9.1</v>
      </c>
    </row>
    <row r="70" spans="2:3" x14ac:dyDescent="0.25">
      <c r="B70" s="10">
        <v>8</v>
      </c>
      <c r="C70" s="10">
        <v>8.3000000000000007</v>
      </c>
    </row>
    <row r="71" spans="2:3" x14ac:dyDescent="0.25">
      <c r="B71" s="10">
        <v>9</v>
      </c>
      <c r="C71" s="10">
        <v>9.1999999999999993</v>
      </c>
    </row>
    <row r="72" spans="2:3" x14ac:dyDescent="0.25">
      <c r="B72" s="10">
        <v>10</v>
      </c>
      <c r="C72" s="10">
        <v>9.5</v>
      </c>
    </row>
    <row r="73" spans="2:3" x14ac:dyDescent="0.25">
      <c r="B73" s="10">
        <v>11</v>
      </c>
      <c r="C73" s="10">
        <v>10.199999999999999</v>
      </c>
    </row>
    <row r="74" spans="2:3" x14ac:dyDescent="0.25">
      <c r="B74" s="10">
        <v>12</v>
      </c>
      <c r="C74" s="10">
        <v>9</v>
      </c>
    </row>
    <row r="75" spans="2:3" x14ac:dyDescent="0.25">
      <c r="B75" s="10">
        <v>1</v>
      </c>
      <c r="C75" s="10">
        <v>8.6</v>
      </c>
    </row>
    <row r="76" spans="2:3" x14ac:dyDescent="0.25">
      <c r="B76" s="10">
        <v>2</v>
      </c>
      <c r="C76" s="10">
        <v>10.199999999999999</v>
      </c>
    </row>
    <row r="77" spans="2:3" x14ac:dyDescent="0.25">
      <c r="B77" s="10">
        <v>3</v>
      </c>
      <c r="C77" s="10">
        <v>7.9</v>
      </c>
    </row>
    <row r="78" spans="2:3" x14ac:dyDescent="0.25">
      <c r="B78" s="10">
        <v>4</v>
      </c>
      <c r="C78" s="10">
        <v>8.6</v>
      </c>
    </row>
    <row r="79" spans="2:3" x14ac:dyDescent="0.25">
      <c r="B79" s="10">
        <v>5</v>
      </c>
      <c r="C79" s="10">
        <v>9.4</v>
      </c>
    </row>
    <row r="80" spans="2:3" x14ac:dyDescent="0.25">
      <c r="B80" s="10">
        <v>6</v>
      </c>
      <c r="C80" s="10">
        <v>8.3000000000000007</v>
      </c>
    </row>
    <row r="81" spans="2:3" x14ac:dyDescent="0.25">
      <c r="B81" s="10">
        <v>7</v>
      </c>
      <c r="C81" s="10">
        <v>10.5</v>
      </c>
    </row>
    <row r="82" spans="2:3" x14ac:dyDescent="0.25">
      <c r="B82" s="10">
        <v>8</v>
      </c>
      <c r="C82" s="10">
        <v>8.5</v>
      </c>
    </row>
    <row r="83" spans="2:3" x14ac:dyDescent="0.25">
      <c r="B83" s="10">
        <v>9</v>
      </c>
      <c r="C83" s="10">
        <v>10.5</v>
      </c>
    </row>
    <row r="84" spans="2:3" x14ac:dyDescent="0.25">
      <c r="B84" s="10">
        <v>10</v>
      </c>
      <c r="C84" s="10">
        <v>10.7</v>
      </c>
    </row>
    <row r="85" spans="2:3" x14ac:dyDescent="0.25">
      <c r="B85" s="10">
        <v>11</v>
      </c>
      <c r="C85" s="10">
        <v>11.2</v>
      </c>
    </row>
    <row r="86" spans="2:3" x14ac:dyDescent="0.25">
      <c r="B86" s="10">
        <v>12</v>
      </c>
      <c r="C86" s="10">
        <v>9.6999999999999993</v>
      </c>
    </row>
    <row r="87" spans="2:3" x14ac:dyDescent="0.25">
      <c r="B87" s="10">
        <v>1</v>
      </c>
      <c r="C87" s="10">
        <v>9.6999999999999993</v>
      </c>
    </row>
    <row r="88" spans="2:3" x14ac:dyDescent="0.25">
      <c r="B88" s="10">
        <v>2</v>
      </c>
      <c r="C88" s="10">
        <v>8.6999999999999993</v>
      </c>
    </row>
    <row r="89" spans="2:3" x14ac:dyDescent="0.25">
      <c r="B89" s="10">
        <v>3</v>
      </c>
      <c r="C89" s="10">
        <v>8.4</v>
      </c>
    </row>
    <row r="90" spans="2:3" x14ac:dyDescent="0.25">
      <c r="B90" s="10">
        <v>4</v>
      </c>
      <c r="C90" s="10">
        <v>9</v>
      </c>
    </row>
    <row r="91" spans="2:3" x14ac:dyDescent="0.25">
      <c r="B91" s="10">
        <v>5</v>
      </c>
      <c r="C91" s="10">
        <v>8.8000000000000007</v>
      </c>
    </row>
    <row r="92" spans="2:3" x14ac:dyDescent="0.25">
      <c r="B92" s="10">
        <v>6</v>
      </c>
      <c r="C92" s="10">
        <v>7.8</v>
      </c>
    </row>
    <row r="93" spans="2:3" x14ac:dyDescent="0.25">
      <c r="B93" s="10">
        <v>7</v>
      </c>
      <c r="C93" s="10">
        <v>9</v>
      </c>
    </row>
    <row r="94" spans="2:3" x14ac:dyDescent="0.25">
      <c r="B94" s="10">
        <v>8</v>
      </c>
      <c r="C94" s="10">
        <v>8</v>
      </c>
    </row>
    <row r="95" spans="2:3" x14ac:dyDescent="0.25">
      <c r="B95" s="10">
        <v>9</v>
      </c>
      <c r="C95" s="10">
        <v>7.6</v>
      </c>
    </row>
    <row r="96" spans="2:3" x14ac:dyDescent="0.25">
      <c r="B96" s="10">
        <v>10</v>
      </c>
      <c r="C96" s="10">
        <v>9.1</v>
      </c>
    </row>
    <row r="97" spans="2:3" x14ac:dyDescent="0.25">
      <c r="B97" s="10">
        <v>11</v>
      </c>
      <c r="C97" s="10">
        <v>9.4</v>
      </c>
    </row>
    <row r="98" spans="2:3" x14ac:dyDescent="0.25">
      <c r="B98" s="10">
        <v>12</v>
      </c>
      <c r="C98" s="10">
        <v>8.6999999999999993</v>
      </c>
    </row>
    <row r="99" spans="2:3" x14ac:dyDescent="0.25">
      <c r="B99" s="10">
        <v>1</v>
      </c>
      <c r="C99" s="10">
        <v>10.1</v>
      </c>
    </row>
    <row r="100" spans="2:3" x14ac:dyDescent="0.25">
      <c r="B100" s="10">
        <v>2</v>
      </c>
      <c r="C100" s="10">
        <v>8.1999999999999993</v>
      </c>
    </row>
    <row r="101" spans="2:3" x14ac:dyDescent="0.25">
      <c r="B101" s="10">
        <v>3</v>
      </c>
      <c r="C101" s="10">
        <v>9.4</v>
      </c>
    </row>
    <row r="102" spans="2:3" x14ac:dyDescent="0.25">
      <c r="B102" s="10">
        <v>4</v>
      </c>
      <c r="C102" s="10">
        <v>8.3000000000000007</v>
      </c>
    </row>
    <row r="103" spans="2:3" x14ac:dyDescent="0.25">
      <c r="B103" s="10">
        <v>5</v>
      </c>
      <c r="C103" s="10">
        <v>7.7</v>
      </c>
    </row>
    <row r="104" spans="2:3" x14ac:dyDescent="0.25">
      <c r="B104" s="10">
        <v>6</v>
      </c>
      <c r="C104" s="10">
        <v>9</v>
      </c>
    </row>
    <row r="105" spans="2:3" x14ac:dyDescent="0.25">
      <c r="B105" s="10">
        <v>7</v>
      </c>
      <c r="C105" s="10">
        <v>10.6</v>
      </c>
    </row>
    <row r="106" spans="2:3" x14ac:dyDescent="0.25">
      <c r="B106" s="10">
        <v>8</v>
      </c>
      <c r="C106" s="10">
        <v>7.8</v>
      </c>
    </row>
    <row r="107" spans="2:3" x14ac:dyDescent="0.25">
      <c r="B107" s="10">
        <v>9</v>
      </c>
      <c r="C107" s="10">
        <v>8</v>
      </c>
    </row>
    <row r="108" spans="2:3" x14ac:dyDescent="0.25">
      <c r="B108" s="10">
        <v>10</v>
      </c>
      <c r="C108" s="10">
        <v>8.8000000000000007</v>
      </c>
    </row>
    <row r="109" spans="2:3" x14ac:dyDescent="0.25">
      <c r="B109" s="10">
        <v>11</v>
      </c>
      <c r="C109" s="10">
        <v>11.5</v>
      </c>
    </row>
    <row r="110" spans="2:3" x14ac:dyDescent="0.25">
      <c r="B110" s="10">
        <v>12</v>
      </c>
      <c r="C110" s="10">
        <v>7.9</v>
      </c>
    </row>
    <row r="111" spans="2:3" x14ac:dyDescent="0.25">
      <c r="B111" s="10">
        <v>1</v>
      </c>
      <c r="C111" s="10">
        <v>9.9</v>
      </c>
    </row>
    <row r="112" spans="2:3" x14ac:dyDescent="0.25">
      <c r="B112" s="10">
        <v>2</v>
      </c>
      <c r="C112" s="10">
        <v>9.3000000000000007</v>
      </c>
    </row>
    <row r="113" spans="2:3" x14ac:dyDescent="0.25">
      <c r="B113" s="10">
        <v>3</v>
      </c>
      <c r="C113" s="10">
        <v>9.5</v>
      </c>
    </row>
    <row r="114" spans="2:3" x14ac:dyDescent="0.25">
      <c r="B114" s="10">
        <v>4</v>
      </c>
      <c r="C114" s="10">
        <v>9.5</v>
      </c>
    </row>
    <row r="115" spans="2:3" x14ac:dyDescent="0.25">
      <c r="B115" s="10">
        <v>5</v>
      </c>
      <c r="C115" s="10">
        <v>8.6999999999999993</v>
      </c>
    </row>
    <row r="116" spans="2:3" x14ac:dyDescent="0.25">
      <c r="B116" s="10">
        <v>6</v>
      </c>
      <c r="C116" s="10">
        <v>8.3000000000000007</v>
      </c>
    </row>
    <row r="117" spans="2:3" x14ac:dyDescent="0.25">
      <c r="B117" s="10">
        <v>7</v>
      </c>
      <c r="C117" s="10">
        <v>11</v>
      </c>
    </row>
    <row r="118" spans="2:3" x14ac:dyDescent="0.25">
      <c r="B118" s="10">
        <v>8</v>
      </c>
      <c r="C118" s="10">
        <v>10.4</v>
      </c>
    </row>
    <row r="119" spans="2:3" x14ac:dyDescent="0.25">
      <c r="B119" s="10">
        <v>9</v>
      </c>
      <c r="C119" s="10">
        <v>8</v>
      </c>
    </row>
    <row r="120" spans="2:3" x14ac:dyDescent="0.25">
      <c r="B120" s="10">
        <v>10</v>
      </c>
      <c r="C120" s="10">
        <v>7.9</v>
      </c>
    </row>
    <row r="121" spans="2:3" x14ac:dyDescent="0.25">
      <c r="B121" s="10">
        <v>11</v>
      </c>
      <c r="C121" s="10">
        <v>10.7</v>
      </c>
    </row>
    <row r="122" spans="2:3" x14ac:dyDescent="0.25">
      <c r="B122" s="10">
        <v>12</v>
      </c>
      <c r="C122" s="10">
        <v>10.3</v>
      </c>
    </row>
    <row r="123" spans="2:3" x14ac:dyDescent="0.25">
      <c r="B123" s="10">
        <v>1</v>
      </c>
      <c r="C123" s="10">
        <v>10.4</v>
      </c>
    </row>
    <row r="124" spans="2:3" x14ac:dyDescent="0.25">
      <c r="B124" s="10">
        <v>2</v>
      </c>
      <c r="C124" s="10">
        <v>9.6999999999999993</v>
      </c>
    </row>
    <row r="125" spans="2:3" x14ac:dyDescent="0.25">
      <c r="B125" s="10">
        <v>3</v>
      </c>
      <c r="C125" s="10">
        <v>8.5</v>
      </c>
    </row>
    <row r="126" spans="2:3" x14ac:dyDescent="0.25">
      <c r="B126" s="10">
        <v>4</v>
      </c>
      <c r="C126" s="10">
        <v>9.3000000000000007</v>
      </c>
    </row>
    <row r="127" spans="2:3" x14ac:dyDescent="0.25">
      <c r="B127" s="10">
        <v>5</v>
      </c>
      <c r="C127" s="10">
        <v>8.3000000000000007</v>
      </c>
    </row>
    <row r="128" spans="2:3" x14ac:dyDescent="0.25">
      <c r="B128" s="10">
        <v>6</v>
      </c>
      <c r="C128" s="10">
        <v>9.5</v>
      </c>
    </row>
    <row r="129" spans="2:3" x14ac:dyDescent="0.25">
      <c r="B129" s="10">
        <v>7</v>
      </c>
      <c r="C129" s="10">
        <v>11.3</v>
      </c>
    </row>
    <row r="130" spans="2:3" x14ac:dyDescent="0.25">
      <c r="B130" s="10">
        <v>8</v>
      </c>
      <c r="C130" s="10">
        <v>8.4</v>
      </c>
    </row>
    <row r="131" spans="2:3" x14ac:dyDescent="0.25">
      <c r="B131" s="10">
        <v>9</v>
      </c>
      <c r="C131" s="10">
        <v>7.6</v>
      </c>
    </row>
    <row r="132" spans="2:3" x14ac:dyDescent="0.25">
      <c r="B132" s="10">
        <v>10</v>
      </c>
      <c r="C132" s="10">
        <v>8.1999999999999993</v>
      </c>
    </row>
    <row r="133" spans="2:3" x14ac:dyDescent="0.25">
      <c r="B133" s="10">
        <v>11</v>
      </c>
      <c r="C133" s="10">
        <v>11.4</v>
      </c>
    </row>
    <row r="134" spans="2:3" x14ac:dyDescent="0.25">
      <c r="B134" s="10">
        <v>12</v>
      </c>
      <c r="C134" s="10">
        <v>10.6</v>
      </c>
    </row>
    <row r="135" spans="2:3" x14ac:dyDescent="0.25">
      <c r="B135" s="10">
        <v>1</v>
      </c>
      <c r="C135" s="10">
        <v>8.4</v>
      </c>
    </row>
    <row r="136" spans="2:3" x14ac:dyDescent="0.25">
      <c r="B136" s="10">
        <v>2</v>
      </c>
      <c r="C136" s="10">
        <v>10</v>
      </c>
    </row>
    <row r="137" spans="2:3" x14ac:dyDescent="0.25">
      <c r="B137" s="10">
        <v>3</v>
      </c>
      <c r="C137" s="10">
        <v>8.9</v>
      </c>
    </row>
    <row r="138" spans="2:3" x14ac:dyDescent="0.25">
      <c r="B138" s="10">
        <v>4</v>
      </c>
      <c r="C138" s="10">
        <v>8.1999999999999993</v>
      </c>
    </row>
    <row r="139" spans="2:3" x14ac:dyDescent="0.25">
      <c r="B139" s="10">
        <v>5</v>
      </c>
      <c r="C139" s="10">
        <v>7.3</v>
      </c>
    </row>
    <row r="140" spans="2:3" x14ac:dyDescent="0.25">
      <c r="B140" s="10">
        <v>6</v>
      </c>
      <c r="C140" s="10">
        <v>7.9</v>
      </c>
    </row>
    <row r="141" spans="2:3" x14ac:dyDescent="0.25">
      <c r="B141" s="10">
        <v>7</v>
      </c>
      <c r="C141" s="10">
        <v>9.5</v>
      </c>
    </row>
    <row r="142" spans="2:3" x14ac:dyDescent="0.25">
      <c r="B142" s="10">
        <v>8</v>
      </c>
      <c r="C142" s="10">
        <v>9</v>
      </c>
    </row>
    <row r="143" spans="2:3" x14ac:dyDescent="0.25">
      <c r="B143" s="10">
        <v>9</v>
      </c>
      <c r="C143" s="10">
        <v>7.9</v>
      </c>
    </row>
    <row r="144" spans="2:3" x14ac:dyDescent="0.25">
      <c r="B144" s="10">
        <v>10</v>
      </c>
      <c r="C144" s="10">
        <v>8.5</v>
      </c>
    </row>
    <row r="145" spans="2:3" x14ac:dyDescent="0.25">
      <c r="B145" s="10">
        <v>11</v>
      </c>
      <c r="C145" s="10">
        <v>10.3</v>
      </c>
    </row>
    <row r="146" spans="2:3" x14ac:dyDescent="0.25">
      <c r="B146" s="10">
        <v>12</v>
      </c>
      <c r="C146" s="10">
        <v>8.6</v>
      </c>
    </row>
    <row r="147" spans="2:3" x14ac:dyDescent="0.25">
      <c r="B147" s="10">
        <v>1</v>
      </c>
      <c r="C147" s="10">
        <v>10</v>
      </c>
    </row>
    <row r="148" spans="2:3" x14ac:dyDescent="0.25">
      <c r="B148" s="10">
        <v>2</v>
      </c>
      <c r="C148" s="10">
        <v>9.6999999999999993</v>
      </c>
    </row>
    <row r="149" spans="2:3" x14ac:dyDescent="0.25">
      <c r="B149" s="10">
        <v>3</v>
      </c>
      <c r="C149" s="10">
        <v>7.5</v>
      </c>
    </row>
    <row r="150" spans="2:3" x14ac:dyDescent="0.25">
      <c r="B150" s="10">
        <v>4</v>
      </c>
      <c r="C150" s="10">
        <v>8.6999999999999993</v>
      </c>
    </row>
    <row r="151" spans="2:3" x14ac:dyDescent="0.25">
      <c r="B151" s="10">
        <v>5</v>
      </c>
      <c r="C151" s="10">
        <v>8.8000000000000007</v>
      </c>
    </row>
    <row r="152" spans="2:3" x14ac:dyDescent="0.25">
      <c r="B152" s="10">
        <v>6</v>
      </c>
      <c r="C152" s="10">
        <v>10.3</v>
      </c>
    </row>
    <row r="153" spans="2:3" x14ac:dyDescent="0.25">
      <c r="B153" s="10">
        <v>7</v>
      </c>
      <c r="C153" s="10">
        <v>9.5</v>
      </c>
    </row>
    <row r="154" spans="2:3" x14ac:dyDescent="0.25">
      <c r="B154" s="10">
        <v>8</v>
      </c>
      <c r="C154" s="10">
        <v>7.7</v>
      </c>
    </row>
    <row r="155" spans="2:3" x14ac:dyDescent="0.25">
      <c r="B155" s="10">
        <v>9</v>
      </c>
      <c r="C155" s="10">
        <v>7.8</v>
      </c>
    </row>
    <row r="156" spans="2:3" x14ac:dyDescent="0.25">
      <c r="B156" s="10">
        <v>10</v>
      </c>
      <c r="C156" s="10">
        <v>8.6</v>
      </c>
    </row>
    <row r="157" spans="2:3" x14ac:dyDescent="0.25">
      <c r="B157" s="10">
        <v>11</v>
      </c>
      <c r="C157" s="10">
        <v>10.7</v>
      </c>
    </row>
    <row r="158" spans="2:3" x14ac:dyDescent="0.25">
      <c r="B158" s="10">
        <v>12</v>
      </c>
      <c r="C158" s="10">
        <v>9.8000000000000007</v>
      </c>
    </row>
    <row r="159" spans="2:3" x14ac:dyDescent="0.25">
      <c r="B159" s="10">
        <v>1</v>
      </c>
      <c r="C159" s="10">
        <v>8.6</v>
      </c>
    </row>
    <row r="160" spans="2:3" x14ac:dyDescent="0.25">
      <c r="B160" s="10">
        <v>2</v>
      </c>
      <c r="C160" s="10">
        <v>8.1</v>
      </c>
    </row>
    <row r="161" spans="2:3" x14ac:dyDescent="0.25">
      <c r="B161" s="10">
        <v>3</v>
      </c>
      <c r="C161" s="10">
        <v>8.1</v>
      </c>
    </row>
    <row r="162" spans="2:3" x14ac:dyDescent="0.25">
      <c r="B162" s="10">
        <v>4</v>
      </c>
      <c r="C162" s="10">
        <v>9.1999999999999993</v>
      </c>
    </row>
    <row r="163" spans="2:3" x14ac:dyDescent="0.25">
      <c r="B163" s="10">
        <v>5</v>
      </c>
      <c r="C163" s="10">
        <v>8.8000000000000007</v>
      </c>
    </row>
    <row r="164" spans="2:3" x14ac:dyDescent="0.25">
      <c r="B164" s="10">
        <v>6</v>
      </c>
      <c r="C164" s="10">
        <v>8</v>
      </c>
    </row>
    <row r="165" spans="2:3" x14ac:dyDescent="0.25">
      <c r="B165" s="10">
        <v>7</v>
      </c>
      <c r="C165" s="10">
        <v>11.5</v>
      </c>
    </row>
    <row r="166" spans="2:3" x14ac:dyDescent="0.25">
      <c r="B166" s="10">
        <v>8</v>
      </c>
      <c r="C166" s="10">
        <v>8.8000000000000007</v>
      </c>
    </row>
    <row r="167" spans="2:3" x14ac:dyDescent="0.25">
      <c r="B167" s="10">
        <v>9</v>
      </c>
      <c r="C167" s="10">
        <v>8.6</v>
      </c>
    </row>
    <row r="168" spans="2:3" x14ac:dyDescent="0.25">
      <c r="B168" s="10">
        <v>10</v>
      </c>
      <c r="C168" s="10">
        <v>9.6</v>
      </c>
    </row>
    <row r="169" spans="2:3" x14ac:dyDescent="0.25">
      <c r="B169" s="10">
        <v>11</v>
      </c>
      <c r="C169" s="10">
        <v>11.3</v>
      </c>
    </row>
    <row r="170" spans="2:3" x14ac:dyDescent="0.25">
      <c r="B170" s="10">
        <v>12</v>
      </c>
      <c r="C170" s="10">
        <v>10.5</v>
      </c>
    </row>
    <row r="171" spans="2:3" x14ac:dyDescent="0.25">
      <c r="B171" s="10">
        <v>1</v>
      </c>
      <c r="C171" s="10">
        <v>10.3</v>
      </c>
    </row>
    <row r="172" spans="2:3" x14ac:dyDescent="0.25">
      <c r="B172" s="10">
        <v>2</v>
      </c>
      <c r="C172" s="10">
        <v>8.1999999999999993</v>
      </c>
    </row>
    <row r="173" spans="2:3" x14ac:dyDescent="0.25">
      <c r="B173" s="10">
        <v>3</v>
      </c>
      <c r="C173" s="10">
        <v>7.6</v>
      </c>
    </row>
    <row r="174" spans="2:3" x14ac:dyDescent="0.25">
      <c r="B174" s="10">
        <v>4</v>
      </c>
      <c r="C174" s="10">
        <v>11</v>
      </c>
    </row>
    <row r="175" spans="2:3" x14ac:dyDescent="0.25">
      <c r="B175" s="10">
        <v>5</v>
      </c>
      <c r="C175" s="10">
        <v>8.5</v>
      </c>
    </row>
    <row r="176" spans="2:3" x14ac:dyDescent="0.25">
      <c r="B176" s="10">
        <v>6</v>
      </c>
      <c r="C176" s="10">
        <v>7.6</v>
      </c>
    </row>
    <row r="177" spans="2:3" x14ac:dyDescent="0.25">
      <c r="B177" s="10">
        <v>7</v>
      </c>
      <c r="C177" s="10">
        <v>9.9</v>
      </c>
    </row>
    <row r="178" spans="2:3" x14ac:dyDescent="0.25">
      <c r="B178" s="10">
        <v>8</v>
      </c>
      <c r="C178" s="10">
        <v>8.4</v>
      </c>
    </row>
    <row r="179" spans="2:3" x14ac:dyDescent="0.25">
      <c r="B179" s="10">
        <v>9</v>
      </c>
      <c r="C179" s="10">
        <v>8.4</v>
      </c>
    </row>
    <row r="180" spans="2:3" x14ac:dyDescent="0.25">
      <c r="B180" s="10">
        <v>10</v>
      </c>
      <c r="C180" s="10">
        <v>8.1999999999999993</v>
      </c>
    </row>
    <row r="181" spans="2:3" x14ac:dyDescent="0.25">
      <c r="B181" s="10">
        <v>11</v>
      </c>
      <c r="C181" s="10">
        <v>9.8000000000000007</v>
      </c>
    </row>
    <row r="182" spans="2:3" x14ac:dyDescent="0.25">
      <c r="B182" s="10">
        <v>12</v>
      </c>
      <c r="C182" s="10">
        <v>10.3</v>
      </c>
    </row>
    <row r="183" spans="2:3" x14ac:dyDescent="0.25">
      <c r="B183" s="10">
        <v>1</v>
      </c>
      <c r="C183" s="10">
        <v>8.1</v>
      </c>
    </row>
    <row r="184" spans="2:3" x14ac:dyDescent="0.25">
      <c r="B184" s="10">
        <v>2</v>
      </c>
      <c r="C184" s="10">
        <v>9.9</v>
      </c>
    </row>
    <row r="185" spans="2:3" x14ac:dyDescent="0.25">
      <c r="B185" s="10">
        <v>3</v>
      </c>
      <c r="C185" s="10">
        <v>10.9</v>
      </c>
    </row>
    <row r="186" spans="2:3" x14ac:dyDescent="0.25">
      <c r="B186" s="10">
        <v>4</v>
      </c>
      <c r="C186" s="10">
        <v>8.5</v>
      </c>
    </row>
    <row r="187" spans="2:3" x14ac:dyDescent="0.25">
      <c r="B187" s="10">
        <v>5</v>
      </c>
      <c r="C187" s="10">
        <v>10.199999999999999</v>
      </c>
    </row>
    <row r="188" spans="2:3" x14ac:dyDescent="0.25">
      <c r="B188" s="10">
        <v>6</v>
      </c>
      <c r="C188" s="10">
        <v>8.4</v>
      </c>
    </row>
    <row r="189" spans="2:3" x14ac:dyDescent="0.25">
      <c r="B189" s="10">
        <v>7</v>
      </c>
      <c r="C189" s="10">
        <v>11.2</v>
      </c>
    </row>
    <row r="190" spans="2:3" x14ac:dyDescent="0.25">
      <c r="B190" s="10">
        <v>8</v>
      </c>
      <c r="C190" s="10">
        <v>8.1</v>
      </c>
    </row>
    <row r="191" spans="2:3" x14ac:dyDescent="0.25">
      <c r="B191" s="10">
        <v>9</v>
      </c>
      <c r="C191" s="10">
        <v>7.7</v>
      </c>
    </row>
    <row r="192" spans="2:3" x14ac:dyDescent="0.25">
      <c r="B192" s="10">
        <v>10</v>
      </c>
      <c r="C192" s="10">
        <v>9.1999999999999993</v>
      </c>
    </row>
    <row r="193" spans="2:3" x14ac:dyDescent="0.25">
      <c r="B193" s="10">
        <v>11</v>
      </c>
      <c r="C193" s="10">
        <v>10.199999999999999</v>
      </c>
    </row>
    <row r="194" spans="2:3" x14ac:dyDescent="0.25">
      <c r="B194" s="10">
        <v>12</v>
      </c>
      <c r="C194" s="10">
        <v>8.6</v>
      </c>
    </row>
    <row r="195" spans="2:3" x14ac:dyDescent="0.25">
      <c r="B195" s="10">
        <v>1</v>
      </c>
      <c r="C195" s="10">
        <v>8.4</v>
      </c>
    </row>
    <row r="196" spans="2:3" x14ac:dyDescent="0.25">
      <c r="B196" s="10">
        <v>2</v>
      </c>
      <c r="C196" s="10">
        <v>8.8000000000000007</v>
      </c>
    </row>
    <row r="197" spans="2:3" x14ac:dyDescent="0.25">
      <c r="B197" s="10">
        <v>3</v>
      </c>
      <c r="C197" s="10">
        <v>7.5</v>
      </c>
    </row>
    <row r="198" spans="2:3" x14ac:dyDescent="0.25">
      <c r="B198" s="10">
        <v>4</v>
      </c>
      <c r="C198" s="10">
        <v>9.1999999999999993</v>
      </c>
    </row>
    <row r="199" spans="2:3" x14ac:dyDescent="0.25">
      <c r="B199" s="10">
        <v>5</v>
      </c>
      <c r="C199" s="10">
        <v>7.6</v>
      </c>
    </row>
    <row r="200" spans="2:3" x14ac:dyDescent="0.25">
      <c r="B200" s="10">
        <v>6</v>
      </c>
      <c r="C200" s="10">
        <v>10.1</v>
      </c>
    </row>
    <row r="201" spans="2:3" x14ac:dyDescent="0.25">
      <c r="B201" s="10">
        <v>7</v>
      </c>
      <c r="C201" s="10">
        <v>10.5</v>
      </c>
    </row>
    <row r="202" spans="2:3" x14ac:dyDescent="0.25">
      <c r="B202" s="10">
        <v>8</v>
      </c>
      <c r="C202" s="10">
        <v>8.6999999999999993</v>
      </c>
    </row>
    <row r="203" spans="2:3" x14ac:dyDescent="0.25">
      <c r="B203" s="10">
        <v>9</v>
      </c>
      <c r="C203" s="10">
        <v>9.1</v>
      </c>
    </row>
    <row r="204" spans="2:3" x14ac:dyDescent="0.25">
      <c r="B204" s="10">
        <v>10</v>
      </c>
      <c r="C204" s="10">
        <v>8.5</v>
      </c>
    </row>
    <row r="205" spans="2:3" x14ac:dyDescent="0.25">
      <c r="B205" s="10">
        <v>11</v>
      </c>
      <c r="C205" s="10">
        <v>9.9</v>
      </c>
    </row>
    <row r="206" spans="2:3" x14ac:dyDescent="0.25">
      <c r="B206" s="10">
        <v>12</v>
      </c>
      <c r="C206" s="10">
        <v>8.5</v>
      </c>
    </row>
    <row r="207" spans="2:3" x14ac:dyDescent="0.25">
      <c r="B207" s="10">
        <v>1</v>
      </c>
      <c r="C207" s="10">
        <v>9.4</v>
      </c>
    </row>
    <row r="208" spans="2:3" x14ac:dyDescent="0.25">
      <c r="B208" s="10">
        <v>2</v>
      </c>
      <c r="C208" s="10">
        <v>8.3000000000000007</v>
      </c>
    </row>
    <row r="209" spans="2:3" x14ac:dyDescent="0.25">
      <c r="B209" s="10">
        <v>3</v>
      </c>
      <c r="C209" s="10">
        <v>8.1</v>
      </c>
    </row>
    <row r="210" spans="2:3" x14ac:dyDescent="0.25">
      <c r="B210" s="10">
        <v>4</v>
      </c>
      <c r="C210" s="10">
        <v>8.9</v>
      </c>
    </row>
    <row r="211" spans="2:3" x14ac:dyDescent="0.25">
      <c r="B211" s="10">
        <v>5</v>
      </c>
      <c r="C211" s="10">
        <v>8.1999999999999993</v>
      </c>
    </row>
    <row r="212" spans="2:3" x14ac:dyDescent="0.25">
      <c r="B212" s="10">
        <v>6</v>
      </c>
      <c r="C212" s="10">
        <v>8.4</v>
      </c>
    </row>
    <row r="213" spans="2:3" x14ac:dyDescent="0.25">
      <c r="B213" s="10">
        <v>7</v>
      </c>
      <c r="C213" s="10">
        <v>10.199999999999999</v>
      </c>
    </row>
    <row r="214" spans="2:3" x14ac:dyDescent="0.25">
      <c r="B214" s="10">
        <v>8</v>
      </c>
      <c r="C214" s="10">
        <v>8.9</v>
      </c>
    </row>
    <row r="215" spans="2:3" x14ac:dyDescent="0.25">
      <c r="B215" s="10">
        <v>9</v>
      </c>
      <c r="C215" s="10">
        <v>8.6</v>
      </c>
    </row>
    <row r="216" spans="2:3" x14ac:dyDescent="0.25">
      <c r="B216" s="10">
        <v>10</v>
      </c>
      <c r="C216" s="10">
        <v>7.7</v>
      </c>
    </row>
    <row r="217" spans="2:3" x14ac:dyDescent="0.25">
      <c r="B217" s="10">
        <v>11</v>
      </c>
      <c r="C217" s="10">
        <v>10.3</v>
      </c>
    </row>
    <row r="218" spans="2:3" x14ac:dyDescent="0.25">
      <c r="B218" s="10">
        <v>12</v>
      </c>
      <c r="C218" s="10">
        <v>9.1999999999999993</v>
      </c>
    </row>
    <row r="219" spans="2:3" x14ac:dyDescent="0.25">
      <c r="B219" s="10">
        <v>1</v>
      </c>
      <c r="C219" s="10">
        <v>9.1</v>
      </c>
    </row>
    <row r="220" spans="2:3" x14ac:dyDescent="0.25">
      <c r="B220" s="10">
        <v>2</v>
      </c>
      <c r="C220" s="10">
        <v>9.8000000000000007</v>
      </c>
    </row>
    <row r="221" spans="2:3" x14ac:dyDescent="0.25">
      <c r="B221" s="10">
        <v>3</v>
      </c>
      <c r="C221" s="10">
        <v>8.8000000000000007</v>
      </c>
    </row>
    <row r="222" spans="2:3" x14ac:dyDescent="0.25">
      <c r="B222" s="10">
        <v>4</v>
      </c>
      <c r="C222" s="10">
        <v>9.1999999999999993</v>
      </c>
    </row>
    <row r="223" spans="2:3" x14ac:dyDescent="0.25">
      <c r="B223" s="10">
        <v>5</v>
      </c>
      <c r="C223" s="10">
        <v>10.5</v>
      </c>
    </row>
    <row r="224" spans="2:3" x14ac:dyDescent="0.25">
      <c r="B224" s="10">
        <v>6</v>
      </c>
      <c r="C224" s="10">
        <v>8.5</v>
      </c>
    </row>
    <row r="225" spans="2:3" x14ac:dyDescent="0.25">
      <c r="B225" s="10">
        <v>7</v>
      </c>
      <c r="C225" s="10">
        <v>9.6</v>
      </c>
    </row>
    <row r="226" spans="2:3" x14ac:dyDescent="0.25">
      <c r="B226" s="10">
        <v>8</v>
      </c>
      <c r="C226" s="10">
        <v>8.5</v>
      </c>
    </row>
    <row r="227" spans="2:3" x14ac:dyDescent="0.25">
      <c r="B227" s="10">
        <v>9</v>
      </c>
      <c r="C227" s="10">
        <v>9.5</v>
      </c>
    </row>
    <row r="228" spans="2:3" x14ac:dyDescent="0.25">
      <c r="B228" s="10">
        <v>10</v>
      </c>
      <c r="C228" s="10">
        <v>8.1</v>
      </c>
    </row>
    <row r="229" spans="2:3" x14ac:dyDescent="0.25">
      <c r="B229" s="10">
        <v>11</v>
      </c>
      <c r="C229" s="10">
        <v>9.6999999999999993</v>
      </c>
    </row>
    <row r="230" spans="2:3" x14ac:dyDescent="0.25">
      <c r="B230" s="10">
        <v>12</v>
      </c>
      <c r="C230" s="10">
        <v>7.5</v>
      </c>
    </row>
    <row r="231" spans="2:3" x14ac:dyDescent="0.25">
      <c r="B231" s="10">
        <v>1</v>
      </c>
      <c r="C231" s="10">
        <v>9.1</v>
      </c>
    </row>
    <row r="232" spans="2:3" x14ac:dyDescent="0.25">
      <c r="B232" s="10">
        <v>2</v>
      </c>
      <c r="C232" s="10">
        <v>9</v>
      </c>
    </row>
    <row r="233" spans="2:3" x14ac:dyDescent="0.25">
      <c r="B233" s="10">
        <v>3</v>
      </c>
      <c r="C233" s="10">
        <v>9.3000000000000007</v>
      </c>
    </row>
    <row r="234" spans="2:3" x14ac:dyDescent="0.25">
      <c r="B234" s="10">
        <v>4</v>
      </c>
      <c r="C234" s="10">
        <v>9.5</v>
      </c>
    </row>
    <row r="235" spans="2:3" x14ac:dyDescent="0.25">
      <c r="B235" s="10">
        <v>5</v>
      </c>
      <c r="C235" s="10">
        <v>9.8000000000000007</v>
      </c>
    </row>
    <row r="236" spans="2:3" x14ac:dyDescent="0.25">
      <c r="B236" s="10">
        <v>6</v>
      </c>
      <c r="C236" s="10">
        <v>9.1999999999999993</v>
      </c>
    </row>
    <row r="237" spans="2:3" x14ac:dyDescent="0.25">
      <c r="B237" s="10">
        <v>7</v>
      </c>
      <c r="C237" s="10">
        <v>11.1</v>
      </c>
    </row>
    <row r="238" spans="2:3" x14ac:dyDescent="0.25">
      <c r="B238" s="10">
        <v>8</v>
      </c>
      <c r="C238" s="10">
        <v>8.5</v>
      </c>
    </row>
    <row r="239" spans="2:3" x14ac:dyDescent="0.25">
      <c r="B239" s="10">
        <v>9</v>
      </c>
      <c r="C239" s="10">
        <v>9.9</v>
      </c>
    </row>
    <row r="240" spans="2:3" x14ac:dyDescent="0.25">
      <c r="B240" s="10">
        <v>10</v>
      </c>
      <c r="C240" s="10">
        <v>10.8</v>
      </c>
    </row>
    <row r="241" spans="2:3" x14ac:dyDescent="0.25">
      <c r="B241" s="10">
        <v>11</v>
      </c>
      <c r="C241" s="10">
        <v>10</v>
      </c>
    </row>
    <row r="242" spans="2:3" x14ac:dyDescent="0.25">
      <c r="B242" s="10">
        <v>12</v>
      </c>
      <c r="C242" s="10">
        <v>10.9</v>
      </c>
    </row>
    <row r="243" spans="2:3" x14ac:dyDescent="0.25">
      <c r="B243" s="10">
        <v>1</v>
      </c>
      <c r="C243" s="10">
        <v>10.5</v>
      </c>
    </row>
    <row r="244" spans="2:3" x14ac:dyDescent="0.25">
      <c r="B244" s="10">
        <v>2</v>
      </c>
      <c r="C244" s="10">
        <v>9.6999999999999993</v>
      </c>
    </row>
    <row r="245" spans="2:3" x14ac:dyDescent="0.25">
      <c r="B245" s="10">
        <v>3</v>
      </c>
      <c r="C245" s="10">
        <v>8</v>
      </c>
    </row>
    <row r="246" spans="2:3" x14ac:dyDescent="0.25">
      <c r="B246" s="10">
        <v>4</v>
      </c>
      <c r="C246" s="10">
        <v>10.1</v>
      </c>
    </row>
    <row r="247" spans="2:3" x14ac:dyDescent="0.25">
      <c r="B247" s="10">
        <v>5</v>
      </c>
      <c r="C247" s="10">
        <v>10.5</v>
      </c>
    </row>
    <row r="248" spans="2:3" x14ac:dyDescent="0.25">
      <c r="B248" s="10">
        <v>6</v>
      </c>
      <c r="C248" s="10">
        <v>10.6</v>
      </c>
    </row>
    <row r="249" spans="2:3" x14ac:dyDescent="0.25">
      <c r="B249" s="10">
        <v>7</v>
      </c>
      <c r="C249" s="10">
        <v>10.6</v>
      </c>
    </row>
    <row r="250" spans="2:3" x14ac:dyDescent="0.25">
      <c r="B250" s="10">
        <v>8</v>
      </c>
      <c r="C250" s="10">
        <v>7.7</v>
      </c>
    </row>
    <row r="251" spans="2:3" x14ac:dyDescent="0.25">
      <c r="B251" s="10">
        <v>9</v>
      </c>
      <c r="C251" s="10">
        <v>9.1</v>
      </c>
    </row>
    <row r="252" spans="2:3" x14ac:dyDescent="0.25">
      <c r="B252" s="10">
        <v>10</v>
      </c>
      <c r="C252" s="10">
        <v>8.5</v>
      </c>
    </row>
    <row r="253" spans="2:3" x14ac:dyDescent="0.25">
      <c r="B253" s="10">
        <v>11</v>
      </c>
      <c r="C253" s="10">
        <v>9.5</v>
      </c>
    </row>
    <row r="254" spans="2:3" x14ac:dyDescent="0.25">
      <c r="B254" s="10">
        <v>12</v>
      </c>
      <c r="C254" s="10">
        <v>9.3000000000000007</v>
      </c>
    </row>
    <row r="255" spans="2:3" x14ac:dyDescent="0.25">
      <c r="B255" s="10">
        <v>1</v>
      </c>
      <c r="C255" s="10">
        <v>10</v>
      </c>
    </row>
    <row r="256" spans="2:3" x14ac:dyDescent="0.25">
      <c r="B256" s="10">
        <v>2</v>
      </c>
      <c r="C256" s="10">
        <v>8</v>
      </c>
    </row>
    <row r="257" spans="2:3" x14ac:dyDescent="0.25">
      <c r="B257" s="10">
        <v>3</v>
      </c>
      <c r="C257" s="10">
        <v>9.6</v>
      </c>
    </row>
    <row r="258" spans="2:3" x14ac:dyDescent="0.25">
      <c r="B258" s="10">
        <v>4</v>
      </c>
      <c r="C258" s="10">
        <v>10.7</v>
      </c>
    </row>
    <row r="259" spans="2:3" x14ac:dyDescent="0.25">
      <c r="B259" s="10">
        <v>5</v>
      </c>
      <c r="C259" s="10">
        <v>9.4</v>
      </c>
    </row>
    <row r="260" spans="2:3" x14ac:dyDescent="0.25">
      <c r="B260" s="10">
        <v>6</v>
      </c>
      <c r="C260" s="10">
        <v>8.3000000000000007</v>
      </c>
    </row>
    <row r="261" spans="2:3" x14ac:dyDescent="0.25">
      <c r="B261" s="10">
        <v>7</v>
      </c>
      <c r="C261" s="10">
        <v>10.1</v>
      </c>
    </row>
    <row r="262" spans="2:3" x14ac:dyDescent="0.25">
      <c r="B262" s="10">
        <v>8</v>
      </c>
      <c r="C262" s="10">
        <v>8.6</v>
      </c>
    </row>
    <row r="263" spans="2:3" x14ac:dyDescent="0.25">
      <c r="B263" s="10">
        <v>9</v>
      </c>
      <c r="C263" s="10">
        <v>8.9</v>
      </c>
    </row>
    <row r="264" spans="2:3" x14ac:dyDescent="0.25">
      <c r="B264" s="10">
        <v>10</v>
      </c>
      <c r="C264" s="10">
        <v>9.1999999999999993</v>
      </c>
    </row>
    <row r="265" spans="2:3" x14ac:dyDescent="0.25">
      <c r="B265" s="10">
        <v>11</v>
      </c>
      <c r="C265" s="10">
        <v>10.5</v>
      </c>
    </row>
    <row r="266" spans="2:3" x14ac:dyDescent="0.25">
      <c r="B266" s="10">
        <v>12</v>
      </c>
      <c r="C266" s="10">
        <v>8.3000000000000007</v>
      </c>
    </row>
    <row r="267" spans="2:3" x14ac:dyDescent="0.25">
      <c r="B267" s="10">
        <v>1</v>
      </c>
      <c r="C267" s="10">
        <v>8</v>
      </c>
    </row>
    <row r="268" spans="2:3" x14ac:dyDescent="0.25">
      <c r="B268" s="10">
        <v>2</v>
      </c>
      <c r="C268" s="10">
        <v>8.4</v>
      </c>
    </row>
    <row r="269" spans="2:3" x14ac:dyDescent="0.25">
      <c r="B269" s="10">
        <v>3</v>
      </c>
      <c r="C269" s="10">
        <v>7.9</v>
      </c>
    </row>
    <row r="270" spans="2:3" x14ac:dyDescent="0.25">
      <c r="B270" s="10">
        <v>4</v>
      </c>
      <c r="C270" s="10">
        <v>8.5</v>
      </c>
    </row>
    <row r="271" spans="2:3" x14ac:dyDescent="0.25">
      <c r="B271" s="10">
        <v>5</v>
      </c>
      <c r="C271" s="10">
        <v>8.1</v>
      </c>
    </row>
    <row r="272" spans="2:3" x14ac:dyDescent="0.25">
      <c r="B272" s="10">
        <v>6</v>
      </c>
      <c r="C272" s="10">
        <v>9.1</v>
      </c>
    </row>
    <row r="273" spans="2:3" x14ac:dyDescent="0.25">
      <c r="B273" s="10">
        <v>7</v>
      </c>
      <c r="C273" s="10">
        <v>9.3000000000000007</v>
      </c>
    </row>
    <row r="274" spans="2:3" x14ac:dyDescent="0.25">
      <c r="B274" s="10">
        <v>8</v>
      </c>
      <c r="C274" s="10">
        <v>9.4</v>
      </c>
    </row>
    <row r="275" spans="2:3" x14ac:dyDescent="0.25">
      <c r="B275" s="10">
        <v>9</v>
      </c>
      <c r="C275" s="10">
        <v>9.9</v>
      </c>
    </row>
    <row r="276" spans="2:3" x14ac:dyDescent="0.25">
      <c r="B276" s="10">
        <v>10</v>
      </c>
      <c r="C276" s="10">
        <v>8</v>
      </c>
    </row>
    <row r="277" spans="2:3" x14ac:dyDescent="0.25">
      <c r="B277" s="10">
        <v>11</v>
      </c>
      <c r="C277" s="10">
        <v>11.4</v>
      </c>
    </row>
    <row r="278" spans="2:3" x14ac:dyDescent="0.25">
      <c r="B278" s="10">
        <v>12</v>
      </c>
      <c r="C278" s="10">
        <v>8.8000000000000007</v>
      </c>
    </row>
    <row r="279" spans="2:3" x14ac:dyDescent="0.25">
      <c r="B279" s="10">
        <v>1</v>
      </c>
      <c r="C279" s="10">
        <v>9.1999999999999993</v>
      </c>
    </row>
    <row r="280" spans="2:3" x14ac:dyDescent="0.25">
      <c r="B280" s="10">
        <v>2</v>
      </c>
      <c r="C280" s="10">
        <v>7.8</v>
      </c>
    </row>
    <row r="281" spans="2:3" x14ac:dyDescent="0.25">
      <c r="B281" s="10">
        <v>3</v>
      </c>
      <c r="C281" s="10">
        <v>8.4</v>
      </c>
    </row>
    <row r="282" spans="2:3" x14ac:dyDescent="0.25">
      <c r="B282" s="10">
        <v>4</v>
      </c>
      <c r="C282" s="10">
        <v>8.1</v>
      </c>
    </row>
    <row r="283" spans="2:3" x14ac:dyDescent="0.25">
      <c r="B283" s="10">
        <v>5</v>
      </c>
      <c r="C283" s="10">
        <v>8.3000000000000007</v>
      </c>
    </row>
    <row r="284" spans="2:3" x14ac:dyDescent="0.25">
      <c r="B284" s="10">
        <v>6</v>
      </c>
      <c r="C284" s="10">
        <v>8.9</v>
      </c>
    </row>
    <row r="285" spans="2:3" x14ac:dyDescent="0.25">
      <c r="B285" s="10">
        <v>7</v>
      </c>
      <c r="C285" s="10">
        <v>9.4</v>
      </c>
    </row>
    <row r="286" spans="2:3" x14ac:dyDescent="0.25">
      <c r="B286" s="10">
        <v>8</v>
      </c>
      <c r="C286" s="10">
        <v>9.3000000000000007</v>
      </c>
    </row>
    <row r="287" spans="2:3" x14ac:dyDescent="0.25">
      <c r="B287" s="10">
        <v>9</v>
      </c>
      <c r="C287" s="10">
        <v>8.8000000000000007</v>
      </c>
    </row>
    <row r="288" spans="2:3" x14ac:dyDescent="0.25">
      <c r="B288" s="10">
        <v>10</v>
      </c>
      <c r="C288" s="10">
        <v>8.9</v>
      </c>
    </row>
    <row r="289" spans="2:3" x14ac:dyDescent="0.25">
      <c r="B289" s="10">
        <v>11</v>
      </c>
      <c r="C289" s="10">
        <v>10.8</v>
      </c>
    </row>
    <row r="290" spans="2:3" x14ac:dyDescent="0.25">
      <c r="B290" s="10">
        <v>12</v>
      </c>
      <c r="C290" s="10">
        <v>11</v>
      </c>
    </row>
    <row r="291" spans="2:3" x14ac:dyDescent="0.25">
      <c r="B291" s="10">
        <v>1</v>
      </c>
      <c r="C291" s="10">
        <v>8.6</v>
      </c>
    </row>
    <row r="292" spans="2:3" x14ac:dyDescent="0.25">
      <c r="B292" s="10">
        <v>2</v>
      </c>
      <c r="C292" s="10">
        <v>8.4</v>
      </c>
    </row>
    <row r="293" spans="2:3" x14ac:dyDescent="0.25">
      <c r="B293" s="10">
        <v>3</v>
      </c>
      <c r="C293" s="10">
        <v>7.9</v>
      </c>
    </row>
    <row r="294" spans="2:3" x14ac:dyDescent="0.25">
      <c r="B294" s="10">
        <v>4</v>
      </c>
      <c r="C294" s="10">
        <v>7.8</v>
      </c>
    </row>
    <row r="295" spans="2:3" x14ac:dyDescent="0.25">
      <c r="B295" s="10">
        <v>5</v>
      </c>
      <c r="C295" s="10">
        <v>7.6</v>
      </c>
    </row>
    <row r="296" spans="2:3" x14ac:dyDescent="0.25">
      <c r="B296" s="10">
        <v>6</v>
      </c>
      <c r="C296" s="10">
        <v>7.6</v>
      </c>
    </row>
    <row r="297" spans="2:3" x14ac:dyDescent="0.25">
      <c r="B297" s="10">
        <v>7</v>
      </c>
      <c r="C297" s="10">
        <v>9.5</v>
      </c>
    </row>
    <row r="298" spans="2:3" x14ac:dyDescent="0.25">
      <c r="B298" s="10">
        <v>8</v>
      </c>
      <c r="C298" s="10">
        <v>8.8000000000000007</v>
      </c>
    </row>
    <row r="299" spans="2:3" x14ac:dyDescent="0.25">
      <c r="B299" s="10">
        <v>9</v>
      </c>
      <c r="C299" s="10">
        <v>9.1999999999999993</v>
      </c>
    </row>
    <row r="300" spans="2:3" x14ac:dyDescent="0.25">
      <c r="B300" s="10">
        <v>10</v>
      </c>
      <c r="C300" s="10">
        <v>9.1999999999999993</v>
      </c>
    </row>
    <row r="301" spans="2:3" x14ac:dyDescent="0.25">
      <c r="B301" s="10">
        <v>11</v>
      </c>
      <c r="C301" s="10">
        <v>9.8000000000000007</v>
      </c>
    </row>
    <row r="302" spans="2:3" x14ac:dyDescent="0.25">
      <c r="B302" s="10">
        <v>12</v>
      </c>
      <c r="C302" s="10">
        <v>8.8000000000000007</v>
      </c>
    </row>
    <row r="303" spans="2:3" x14ac:dyDescent="0.25">
      <c r="B303" s="10">
        <v>1</v>
      </c>
      <c r="C303" s="10">
        <v>8.6999999999999993</v>
      </c>
    </row>
    <row r="304" spans="2:3" x14ac:dyDescent="0.25">
      <c r="B304" s="10">
        <v>2</v>
      </c>
      <c r="C304" s="10">
        <v>9.6</v>
      </c>
    </row>
    <row r="305" spans="2:3" x14ac:dyDescent="0.25">
      <c r="B305" s="10">
        <v>3</v>
      </c>
      <c r="C305" s="10">
        <v>8.1999999999999993</v>
      </c>
    </row>
    <row r="306" spans="2:3" x14ac:dyDescent="0.25">
      <c r="B306" s="10">
        <v>4</v>
      </c>
      <c r="C306" s="10">
        <v>9.8000000000000007</v>
      </c>
    </row>
    <row r="307" spans="2:3" x14ac:dyDescent="0.25">
      <c r="B307" s="10">
        <v>5</v>
      </c>
      <c r="C307" s="10">
        <v>8.5</v>
      </c>
    </row>
    <row r="308" spans="2:3" x14ac:dyDescent="0.25">
      <c r="B308" s="10">
        <v>6</v>
      </c>
      <c r="C308" s="10">
        <v>8.9</v>
      </c>
    </row>
    <row r="309" spans="2:3" x14ac:dyDescent="0.25">
      <c r="B309" s="10">
        <v>7</v>
      </c>
      <c r="C309" s="10">
        <v>10.1</v>
      </c>
    </row>
    <row r="310" spans="2:3" x14ac:dyDescent="0.25">
      <c r="B310" s="10">
        <v>8</v>
      </c>
      <c r="C310" s="10">
        <v>7.9</v>
      </c>
    </row>
    <row r="311" spans="2:3" x14ac:dyDescent="0.25">
      <c r="B311" s="10">
        <v>9</v>
      </c>
      <c r="C311" s="10">
        <v>8.5</v>
      </c>
    </row>
    <row r="312" spans="2:3" x14ac:dyDescent="0.25">
      <c r="B312" s="10">
        <v>10</v>
      </c>
      <c r="C312" s="10">
        <v>7.6</v>
      </c>
    </row>
    <row r="313" spans="2:3" x14ac:dyDescent="0.25">
      <c r="B313" s="10">
        <v>11</v>
      </c>
      <c r="C313" s="10">
        <v>10.5</v>
      </c>
    </row>
    <row r="314" spans="2:3" x14ac:dyDescent="0.25">
      <c r="B314" s="10">
        <v>12</v>
      </c>
      <c r="C314" s="10">
        <v>9.1</v>
      </c>
    </row>
    <row r="315" spans="2:3" x14ac:dyDescent="0.25">
      <c r="B315" s="10">
        <v>1</v>
      </c>
      <c r="C315" s="10">
        <v>10</v>
      </c>
    </row>
    <row r="316" spans="2:3" x14ac:dyDescent="0.25">
      <c r="B316" s="10">
        <v>2</v>
      </c>
      <c r="C316" s="10">
        <v>10.4</v>
      </c>
    </row>
    <row r="317" spans="2:3" x14ac:dyDescent="0.25">
      <c r="B317" s="10">
        <v>3</v>
      </c>
      <c r="C317" s="10">
        <v>8.5</v>
      </c>
    </row>
    <row r="318" spans="2:3" x14ac:dyDescent="0.25">
      <c r="B318" s="10">
        <v>4</v>
      </c>
      <c r="C318" s="10">
        <v>10.8</v>
      </c>
    </row>
    <row r="319" spans="2:3" x14ac:dyDescent="0.25">
      <c r="B319" s="10">
        <v>5</v>
      </c>
      <c r="C319" s="10">
        <v>7.9</v>
      </c>
    </row>
    <row r="320" spans="2:3" x14ac:dyDescent="0.25">
      <c r="B320" s="10">
        <v>6</v>
      </c>
      <c r="C320" s="10">
        <v>9</v>
      </c>
    </row>
    <row r="321" spans="2:3" x14ac:dyDescent="0.25">
      <c r="B321" s="10">
        <v>7</v>
      </c>
      <c r="C321" s="10">
        <v>11.4</v>
      </c>
    </row>
    <row r="322" spans="2:3" x14ac:dyDescent="0.25">
      <c r="B322" s="10">
        <v>8</v>
      </c>
      <c r="C322" s="10">
        <v>8</v>
      </c>
    </row>
    <row r="323" spans="2:3" x14ac:dyDescent="0.25">
      <c r="B323" s="10">
        <v>9</v>
      </c>
      <c r="C323" s="10">
        <v>8.1999999999999993</v>
      </c>
    </row>
    <row r="324" spans="2:3" x14ac:dyDescent="0.25">
      <c r="B324" s="10">
        <v>10</v>
      </c>
      <c r="C324" s="10">
        <v>11</v>
      </c>
    </row>
    <row r="325" spans="2:3" x14ac:dyDescent="0.25">
      <c r="B325" s="10">
        <v>11</v>
      </c>
      <c r="C325" s="10">
        <v>10.6</v>
      </c>
    </row>
    <row r="326" spans="2:3" x14ac:dyDescent="0.25">
      <c r="B326" s="10">
        <v>12</v>
      </c>
      <c r="C326" s="10">
        <v>8</v>
      </c>
    </row>
    <row r="327" spans="2:3" x14ac:dyDescent="0.25">
      <c r="B327" s="10">
        <v>1</v>
      </c>
      <c r="C327" s="10">
        <v>8.9</v>
      </c>
    </row>
    <row r="328" spans="2:3" x14ac:dyDescent="0.25">
      <c r="B328" s="10">
        <v>2</v>
      </c>
      <c r="C328" s="10">
        <v>10.1</v>
      </c>
    </row>
    <row r="329" spans="2:3" x14ac:dyDescent="0.25">
      <c r="B329" s="10">
        <v>3</v>
      </c>
      <c r="C329" s="10">
        <v>9.1</v>
      </c>
    </row>
    <row r="330" spans="2:3" x14ac:dyDescent="0.25">
      <c r="B330" s="10">
        <v>4</v>
      </c>
      <c r="C330" s="10">
        <v>11</v>
      </c>
    </row>
    <row r="331" spans="2:3" x14ac:dyDescent="0.25">
      <c r="B331" s="10">
        <v>5</v>
      </c>
      <c r="C331" s="10">
        <v>9.9</v>
      </c>
    </row>
    <row r="332" spans="2:3" x14ac:dyDescent="0.25">
      <c r="B332" s="10">
        <v>6</v>
      </c>
      <c r="C332" s="10">
        <v>8.8000000000000007</v>
      </c>
    </row>
    <row r="333" spans="2:3" x14ac:dyDescent="0.25">
      <c r="B333" s="10">
        <v>7</v>
      </c>
      <c r="C333" s="10">
        <v>9.1</v>
      </c>
    </row>
    <row r="334" spans="2:3" x14ac:dyDescent="0.25">
      <c r="B334" s="10">
        <v>8</v>
      </c>
      <c r="C334" s="10">
        <v>7.7</v>
      </c>
    </row>
    <row r="335" spans="2:3" x14ac:dyDescent="0.25">
      <c r="B335" s="10">
        <v>9</v>
      </c>
      <c r="C335" s="10">
        <v>8.1999999999999993</v>
      </c>
    </row>
    <row r="336" spans="2:3" x14ac:dyDescent="0.25">
      <c r="B336" s="10">
        <v>10</v>
      </c>
      <c r="C336" s="10">
        <v>8.6999999999999993</v>
      </c>
    </row>
    <row r="337" spans="2:3" x14ac:dyDescent="0.25">
      <c r="B337" s="10">
        <v>11</v>
      </c>
      <c r="C337" s="10">
        <v>10.6</v>
      </c>
    </row>
    <row r="338" spans="2:3" x14ac:dyDescent="0.25">
      <c r="B338" s="10">
        <v>12</v>
      </c>
      <c r="C338" s="10">
        <v>9.9</v>
      </c>
    </row>
    <row r="339" spans="2:3" x14ac:dyDescent="0.25">
      <c r="B339" s="10">
        <v>1</v>
      </c>
      <c r="C339" s="10">
        <v>8.6999999999999993</v>
      </c>
    </row>
    <row r="340" spans="2:3" x14ac:dyDescent="0.25">
      <c r="B340" s="10">
        <v>2</v>
      </c>
      <c r="C340" s="10">
        <v>8.4</v>
      </c>
    </row>
    <row r="341" spans="2:3" x14ac:dyDescent="0.25">
      <c r="B341" s="10">
        <v>3</v>
      </c>
      <c r="C341" s="10">
        <v>8.5</v>
      </c>
    </row>
    <row r="342" spans="2:3" x14ac:dyDescent="0.25">
      <c r="B342" s="10">
        <v>4</v>
      </c>
      <c r="C342" s="10">
        <v>7.9</v>
      </c>
    </row>
    <row r="343" spans="2:3" x14ac:dyDescent="0.25">
      <c r="B343" s="10">
        <v>5</v>
      </c>
      <c r="C343" s="10">
        <v>8.5</v>
      </c>
    </row>
    <row r="344" spans="2:3" x14ac:dyDescent="0.25">
      <c r="B344" s="10">
        <v>6</v>
      </c>
      <c r="C344" s="10">
        <v>7.8</v>
      </c>
    </row>
    <row r="345" spans="2:3" x14ac:dyDescent="0.25">
      <c r="B345" s="10">
        <v>7</v>
      </c>
      <c r="C345" s="10">
        <v>9.8000000000000007</v>
      </c>
    </row>
    <row r="346" spans="2:3" x14ac:dyDescent="0.25">
      <c r="B346" s="10">
        <v>8</v>
      </c>
      <c r="C346" s="10">
        <v>8.6999999999999993</v>
      </c>
    </row>
    <row r="347" spans="2:3" x14ac:dyDescent="0.25">
      <c r="B347" s="10">
        <v>9</v>
      </c>
      <c r="C347" s="10">
        <v>8.8000000000000007</v>
      </c>
    </row>
    <row r="348" spans="2:3" x14ac:dyDescent="0.25">
      <c r="B348" s="10">
        <v>10</v>
      </c>
      <c r="C348" s="10">
        <v>9.8000000000000007</v>
      </c>
    </row>
    <row r="349" spans="2:3" x14ac:dyDescent="0.25">
      <c r="B349" s="10">
        <v>11</v>
      </c>
      <c r="C349" s="10">
        <v>10</v>
      </c>
    </row>
    <row r="350" spans="2:3" x14ac:dyDescent="0.25">
      <c r="B350" s="10">
        <v>12</v>
      </c>
      <c r="C350" s="10">
        <v>7.7</v>
      </c>
    </row>
    <row r="351" spans="2:3" x14ac:dyDescent="0.25">
      <c r="B351" s="10">
        <v>1</v>
      </c>
      <c r="C351" s="10">
        <v>9.6999999999999993</v>
      </c>
    </row>
    <row r="352" spans="2:3" x14ac:dyDescent="0.25">
      <c r="B352" s="10">
        <v>2</v>
      </c>
      <c r="C352" s="10">
        <v>8</v>
      </c>
    </row>
    <row r="353" spans="2:3" x14ac:dyDescent="0.25">
      <c r="B353" s="10">
        <v>3</v>
      </c>
      <c r="C353" s="10">
        <v>11</v>
      </c>
    </row>
    <row r="354" spans="2:3" x14ac:dyDescent="0.25">
      <c r="B354" s="10">
        <v>4</v>
      </c>
      <c r="C354" s="10">
        <v>8.6</v>
      </c>
    </row>
    <row r="355" spans="2:3" x14ac:dyDescent="0.25">
      <c r="B355" s="10">
        <v>5</v>
      </c>
      <c r="C355" s="10">
        <v>8.6999999999999993</v>
      </c>
    </row>
    <row r="356" spans="2:3" x14ac:dyDescent="0.25">
      <c r="B356" s="10">
        <v>6</v>
      </c>
      <c r="C356" s="10">
        <v>8.1999999999999993</v>
      </c>
    </row>
    <row r="357" spans="2:3" x14ac:dyDescent="0.25">
      <c r="B357" s="10">
        <v>7</v>
      </c>
      <c r="C357" s="10">
        <v>10.7</v>
      </c>
    </row>
    <row r="358" spans="2:3" x14ac:dyDescent="0.25">
      <c r="B358" s="10">
        <v>8</v>
      </c>
      <c r="C358" s="10">
        <v>8.5</v>
      </c>
    </row>
    <row r="359" spans="2:3" x14ac:dyDescent="0.25">
      <c r="B359" s="10">
        <v>9</v>
      </c>
      <c r="C359" s="10">
        <v>7.8</v>
      </c>
    </row>
    <row r="360" spans="2:3" x14ac:dyDescent="0.25">
      <c r="B360" s="10">
        <v>10</v>
      </c>
      <c r="C360" s="10">
        <v>8.1999999999999993</v>
      </c>
    </row>
    <row r="361" spans="2:3" x14ac:dyDescent="0.25">
      <c r="B361" s="10">
        <v>11</v>
      </c>
      <c r="C361" s="10">
        <v>9.9</v>
      </c>
    </row>
    <row r="362" spans="2:3" x14ac:dyDescent="0.25">
      <c r="B362" s="10">
        <v>12</v>
      </c>
      <c r="C362" s="10">
        <v>8.8000000000000007</v>
      </c>
    </row>
    <row r="363" spans="2:3" x14ac:dyDescent="0.25">
      <c r="B363" s="10">
        <v>1</v>
      </c>
      <c r="C363" s="10">
        <v>9.9</v>
      </c>
    </row>
    <row r="364" spans="2:3" x14ac:dyDescent="0.25">
      <c r="B364" s="10">
        <v>2</v>
      </c>
      <c r="C364" s="10">
        <v>9.4</v>
      </c>
    </row>
    <row r="365" spans="2:3" x14ac:dyDescent="0.25">
      <c r="B365" s="10">
        <v>3</v>
      </c>
      <c r="C365" s="10">
        <v>9.1999999999999993</v>
      </c>
    </row>
    <row r="366" spans="2:3" x14ac:dyDescent="0.25">
      <c r="B366" s="10">
        <v>4</v>
      </c>
      <c r="C366" s="10">
        <v>8</v>
      </c>
    </row>
    <row r="367" spans="2:3" x14ac:dyDescent="0.25">
      <c r="B367" s="10">
        <v>5</v>
      </c>
      <c r="C367" s="10">
        <v>9</v>
      </c>
    </row>
    <row r="368" spans="2:3" x14ac:dyDescent="0.25">
      <c r="B368" s="10">
        <v>6</v>
      </c>
      <c r="C368" s="10">
        <v>8.6999999999999993</v>
      </c>
    </row>
    <row r="369" spans="2:3" x14ac:dyDescent="0.25">
      <c r="B369" s="10">
        <v>7</v>
      </c>
      <c r="C369" s="10">
        <v>11.5</v>
      </c>
    </row>
    <row r="370" spans="2:3" x14ac:dyDescent="0.25">
      <c r="B370" s="10">
        <v>8</v>
      </c>
      <c r="C370" s="10">
        <v>9.1</v>
      </c>
    </row>
    <row r="371" spans="2:3" x14ac:dyDescent="0.25">
      <c r="B371" s="10">
        <v>9</v>
      </c>
      <c r="C371" s="10">
        <v>8.4</v>
      </c>
    </row>
    <row r="372" spans="2:3" x14ac:dyDescent="0.25">
      <c r="B372" s="10">
        <v>10</v>
      </c>
      <c r="C372" s="10">
        <v>10.1</v>
      </c>
    </row>
    <row r="373" spans="2:3" x14ac:dyDescent="0.25">
      <c r="B373" s="10">
        <v>11</v>
      </c>
      <c r="C373" s="10">
        <v>9.4</v>
      </c>
    </row>
    <row r="374" spans="2:3" x14ac:dyDescent="0.25">
      <c r="B374" s="10">
        <v>12</v>
      </c>
      <c r="C374" s="10">
        <v>7.8</v>
      </c>
    </row>
    <row r="375" spans="2:3" x14ac:dyDescent="0.25">
      <c r="B375" s="10">
        <v>1</v>
      </c>
      <c r="C375" s="10">
        <v>8.3000000000000007</v>
      </c>
    </row>
    <row r="376" spans="2:3" x14ac:dyDescent="0.25">
      <c r="B376" s="10">
        <v>2</v>
      </c>
      <c r="C376" s="10">
        <v>8.4</v>
      </c>
    </row>
    <row r="377" spans="2:3" x14ac:dyDescent="0.25">
      <c r="B377" s="10">
        <v>3</v>
      </c>
      <c r="C377" s="10">
        <v>7.6</v>
      </c>
    </row>
    <row r="378" spans="2:3" x14ac:dyDescent="0.25">
      <c r="B378" s="10">
        <v>4</v>
      </c>
      <c r="C378" s="10">
        <v>9.1</v>
      </c>
    </row>
    <row r="379" spans="2:3" x14ac:dyDescent="0.25">
      <c r="B379" s="10">
        <v>5</v>
      </c>
      <c r="C379" s="10">
        <v>9.4</v>
      </c>
    </row>
    <row r="380" spans="2:3" x14ac:dyDescent="0.25">
      <c r="B380" s="10">
        <v>6</v>
      </c>
      <c r="C380" s="10">
        <v>9.6</v>
      </c>
    </row>
    <row r="381" spans="2:3" x14ac:dyDescent="0.25">
      <c r="B381" s="10">
        <v>7</v>
      </c>
      <c r="C381" s="10">
        <v>11</v>
      </c>
    </row>
    <row r="382" spans="2:3" x14ac:dyDescent="0.25">
      <c r="B382" s="10">
        <v>8</v>
      </c>
      <c r="C382" s="10">
        <v>8.1999999999999993</v>
      </c>
    </row>
    <row r="383" spans="2:3" x14ac:dyDescent="0.25">
      <c r="B383" s="10">
        <v>9</v>
      </c>
      <c r="C383" s="10">
        <v>8.8000000000000007</v>
      </c>
    </row>
    <row r="384" spans="2:3" x14ac:dyDescent="0.25">
      <c r="B384" s="10">
        <v>10</v>
      </c>
      <c r="C384" s="10">
        <v>10.9</v>
      </c>
    </row>
    <row r="385" spans="2:3" x14ac:dyDescent="0.25">
      <c r="B385" s="10">
        <v>11</v>
      </c>
      <c r="C385" s="10">
        <v>11</v>
      </c>
    </row>
    <row r="386" spans="2:3" x14ac:dyDescent="0.25">
      <c r="B386" s="10">
        <v>12</v>
      </c>
      <c r="C386" s="10">
        <v>9.5</v>
      </c>
    </row>
    <row r="387" spans="2:3" x14ac:dyDescent="0.25">
      <c r="B387" s="10">
        <v>1</v>
      </c>
      <c r="C387" s="10">
        <v>9.1999999999999993</v>
      </c>
    </row>
    <row r="388" spans="2:3" x14ac:dyDescent="0.25">
      <c r="B388" s="10">
        <v>2</v>
      </c>
      <c r="C388" s="10">
        <v>9.8000000000000007</v>
      </c>
    </row>
    <row r="389" spans="2:3" x14ac:dyDescent="0.25">
      <c r="B389" s="10">
        <v>3</v>
      </c>
      <c r="C389" s="10">
        <v>9.4</v>
      </c>
    </row>
    <row r="390" spans="2:3" x14ac:dyDescent="0.25">
      <c r="B390" s="10">
        <v>4</v>
      </c>
      <c r="C390" s="10">
        <v>8</v>
      </c>
    </row>
    <row r="391" spans="2:3" x14ac:dyDescent="0.25">
      <c r="B391" s="10">
        <v>5</v>
      </c>
      <c r="C391" s="10">
        <v>8</v>
      </c>
    </row>
    <row r="392" spans="2:3" x14ac:dyDescent="0.25">
      <c r="B392" s="10">
        <v>6</v>
      </c>
      <c r="C392" s="10">
        <v>8.6</v>
      </c>
    </row>
    <row r="393" spans="2:3" x14ac:dyDescent="0.25">
      <c r="B393" s="10">
        <v>7</v>
      </c>
      <c r="C393" s="10">
        <v>10.5</v>
      </c>
    </row>
    <row r="394" spans="2:3" x14ac:dyDescent="0.25">
      <c r="B394" s="10">
        <v>8</v>
      </c>
      <c r="C394" s="10">
        <v>9.4</v>
      </c>
    </row>
    <row r="395" spans="2:3" x14ac:dyDescent="0.25">
      <c r="B395" s="10">
        <v>9</v>
      </c>
      <c r="C395" s="10">
        <v>8.1999999999999993</v>
      </c>
    </row>
    <row r="396" spans="2:3" x14ac:dyDescent="0.25">
      <c r="B396" s="10">
        <v>10</v>
      </c>
      <c r="C396" s="10">
        <v>8.6999999999999993</v>
      </c>
    </row>
    <row r="397" spans="2:3" x14ac:dyDescent="0.25">
      <c r="B397" s="10">
        <v>11</v>
      </c>
      <c r="C397" s="10">
        <v>9.6999999999999993</v>
      </c>
    </row>
    <row r="398" spans="2:3" x14ac:dyDescent="0.25">
      <c r="B398" s="10">
        <v>12</v>
      </c>
      <c r="C398" s="10">
        <v>9.4</v>
      </c>
    </row>
    <row r="399" spans="2:3" x14ac:dyDescent="0.25">
      <c r="B399" s="10">
        <v>1</v>
      </c>
      <c r="C399" s="10">
        <v>9.6999999999999993</v>
      </c>
    </row>
    <row r="400" spans="2:3" x14ac:dyDescent="0.25">
      <c r="B400" s="10">
        <v>2</v>
      </c>
      <c r="C400" s="10">
        <v>8.1999999999999993</v>
      </c>
    </row>
    <row r="401" spans="2:3" x14ac:dyDescent="0.25">
      <c r="B401" s="10">
        <v>3</v>
      </c>
      <c r="C401" s="10">
        <v>9.4</v>
      </c>
    </row>
    <row r="402" spans="2:3" x14ac:dyDescent="0.25">
      <c r="B402" s="10">
        <v>4</v>
      </c>
      <c r="C402" s="10">
        <v>10.4</v>
      </c>
    </row>
    <row r="403" spans="2:3" x14ac:dyDescent="0.25">
      <c r="B403" s="10">
        <v>5</v>
      </c>
      <c r="C403" s="10">
        <v>9.5</v>
      </c>
    </row>
    <row r="404" spans="2:3" x14ac:dyDescent="0.25">
      <c r="B404" s="10">
        <v>6</v>
      </c>
      <c r="C404" s="10">
        <v>10.4</v>
      </c>
    </row>
    <row r="405" spans="2:3" x14ac:dyDescent="0.25">
      <c r="B405" s="10">
        <v>7</v>
      </c>
      <c r="C405" s="10">
        <v>10.1</v>
      </c>
    </row>
    <row r="406" spans="2:3" x14ac:dyDescent="0.25">
      <c r="B406" s="10">
        <v>8</v>
      </c>
      <c r="C406" s="10">
        <v>8.5</v>
      </c>
    </row>
    <row r="407" spans="2:3" x14ac:dyDescent="0.25">
      <c r="B407" s="10">
        <v>9</v>
      </c>
      <c r="C407" s="10">
        <v>8.1999999999999993</v>
      </c>
    </row>
    <row r="408" spans="2:3" x14ac:dyDescent="0.25">
      <c r="B408" s="10">
        <v>10</v>
      </c>
      <c r="C408" s="10">
        <v>7.7</v>
      </c>
    </row>
    <row r="409" spans="2:3" x14ac:dyDescent="0.25">
      <c r="B409" s="10">
        <v>11</v>
      </c>
      <c r="C409" s="10">
        <v>10.199999999999999</v>
      </c>
    </row>
    <row r="410" spans="2:3" x14ac:dyDescent="0.25">
      <c r="B410" s="10">
        <v>12</v>
      </c>
      <c r="C410" s="10">
        <v>8.1</v>
      </c>
    </row>
    <row r="411" spans="2:3" x14ac:dyDescent="0.25">
      <c r="B411" s="10">
        <v>1</v>
      </c>
      <c r="C411" s="10">
        <v>8.8000000000000007</v>
      </c>
    </row>
    <row r="412" spans="2:3" x14ac:dyDescent="0.25">
      <c r="B412" s="10">
        <v>2</v>
      </c>
      <c r="C412" s="10">
        <v>9.6</v>
      </c>
    </row>
    <row r="413" spans="2:3" x14ac:dyDescent="0.25">
      <c r="B413" s="10">
        <v>3</v>
      </c>
      <c r="C413" s="10">
        <v>8.3000000000000007</v>
      </c>
    </row>
    <row r="414" spans="2:3" x14ac:dyDescent="0.25">
      <c r="B414" s="10">
        <v>4</v>
      </c>
      <c r="C414" s="10">
        <v>8.6999999999999993</v>
      </c>
    </row>
    <row r="415" spans="2:3" x14ac:dyDescent="0.25">
      <c r="B415" s="10">
        <v>5</v>
      </c>
      <c r="C415" s="10">
        <v>8.9</v>
      </c>
    </row>
    <row r="416" spans="2:3" x14ac:dyDescent="0.25">
      <c r="B416" s="10">
        <v>6</v>
      </c>
      <c r="C416" s="10">
        <v>9</v>
      </c>
    </row>
    <row r="417" spans="2:3" x14ac:dyDescent="0.25">
      <c r="B417" s="10">
        <v>7</v>
      </c>
      <c r="C417" s="10">
        <v>11</v>
      </c>
    </row>
    <row r="418" spans="2:3" x14ac:dyDescent="0.25">
      <c r="B418" s="10">
        <v>8</v>
      </c>
      <c r="C418" s="10">
        <v>9</v>
      </c>
    </row>
    <row r="419" spans="2:3" x14ac:dyDescent="0.25">
      <c r="B419" s="10">
        <v>9</v>
      </c>
      <c r="C419" s="10">
        <v>9.5</v>
      </c>
    </row>
    <row r="420" spans="2:3" x14ac:dyDescent="0.25">
      <c r="B420" s="10">
        <v>10</v>
      </c>
      <c r="C420" s="10">
        <v>8.1999999999999993</v>
      </c>
    </row>
    <row r="421" spans="2:3" x14ac:dyDescent="0.25">
      <c r="B421" s="10">
        <v>11</v>
      </c>
      <c r="C421" s="10">
        <v>9.1999999999999993</v>
      </c>
    </row>
    <row r="422" spans="2:3" x14ac:dyDescent="0.25">
      <c r="B422" s="10">
        <v>12</v>
      </c>
      <c r="C422" s="10">
        <v>8.4</v>
      </c>
    </row>
    <row r="423" spans="2:3" x14ac:dyDescent="0.25">
      <c r="B423" s="10">
        <v>1</v>
      </c>
      <c r="C423" s="10">
        <v>9.1</v>
      </c>
    </row>
    <row r="424" spans="2:3" x14ac:dyDescent="0.25">
      <c r="B424" s="10">
        <v>2</v>
      </c>
      <c r="C424" s="10">
        <v>8.1999999999999993</v>
      </c>
    </row>
    <row r="425" spans="2:3" x14ac:dyDescent="0.25">
      <c r="B425" s="10">
        <v>3</v>
      </c>
      <c r="C425" s="10">
        <v>9.5</v>
      </c>
    </row>
    <row r="426" spans="2:3" x14ac:dyDescent="0.25">
      <c r="B426" s="10">
        <v>4</v>
      </c>
      <c r="C426" s="10">
        <v>8.6</v>
      </c>
    </row>
    <row r="427" spans="2:3" x14ac:dyDescent="0.25">
      <c r="B427" s="10">
        <v>5</v>
      </c>
      <c r="C427" s="10">
        <v>8.3000000000000007</v>
      </c>
    </row>
    <row r="428" spans="2:3" x14ac:dyDescent="0.25">
      <c r="B428" s="10">
        <v>6</v>
      </c>
      <c r="C428" s="10">
        <v>9.6999999999999993</v>
      </c>
    </row>
    <row r="429" spans="2:3" x14ac:dyDescent="0.25">
      <c r="B429" s="10">
        <v>7</v>
      </c>
      <c r="C429" s="10">
        <v>9.4</v>
      </c>
    </row>
    <row r="430" spans="2:3" x14ac:dyDescent="0.25">
      <c r="B430" s="10">
        <v>8</v>
      </c>
      <c r="C430" s="10">
        <v>8.6</v>
      </c>
    </row>
    <row r="431" spans="2:3" x14ac:dyDescent="0.25">
      <c r="B431" s="10">
        <v>9</v>
      </c>
      <c r="C431" s="10">
        <v>9.3000000000000007</v>
      </c>
    </row>
    <row r="432" spans="2:3" x14ac:dyDescent="0.25">
      <c r="B432" s="10">
        <v>10</v>
      </c>
      <c r="C432" s="10">
        <v>8.1</v>
      </c>
    </row>
    <row r="433" spans="2:3" x14ac:dyDescent="0.25">
      <c r="B433" s="10">
        <v>11</v>
      </c>
      <c r="C433" s="10">
        <v>11.5</v>
      </c>
    </row>
    <row r="434" spans="2:3" x14ac:dyDescent="0.25">
      <c r="B434" s="10">
        <v>12</v>
      </c>
      <c r="C434" s="10">
        <v>11</v>
      </c>
    </row>
    <row r="435" spans="2:3" x14ac:dyDescent="0.25">
      <c r="B435" s="10">
        <v>1</v>
      </c>
      <c r="C435" s="10">
        <v>9.8000000000000007</v>
      </c>
    </row>
    <row r="436" spans="2:3" x14ac:dyDescent="0.25">
      <c r="B436" s="10">
        <v>2</v>
      </c>
      <c r="C436" s="10">
        <v>9.6</v>
      </c>
    </row>
    <row r="437" spans="2:3" x14ac:dyDescent="0.25">
      <c r="B437" s="10">
        <v>3</v>
      </c>
      <c r="C437" s="10">
        <v>10.4</v>
      </c>
    </row>
    <row r="438" spans="2:3" x14ac:dyDescent="0.25">
      <c r="B438" s="10">
        <v>4</v>
      </c>
      <c r="C438" s="10">
        <v>8.6</v>
      </c>
    </row>
    <row r="439" spans="2:3" x14ac:dyDescent="0.25">
      <c r="B439" s="10">
        <v>5</v>
      </c>
      <c r="C439" s="10">
        <v>8.6999999999999993</v>
      </c>
    </row>
    <row r="440" spans="2:3" x14ac:dyDescent="0.25">
      <c r="B440" s="10">
        <v>6</v>
      </c>
      <c r="C440" s="10">
        <v>7.8</v>
      </c>
    </row>
    <row r="441" spans="2:3" x14ac:dyDescent="0.25">
      <c r="B441" s="10">
        <v>7</v>
      </c>
      <c r="C441" s="10">
        <v>9.1999999999999993</v>
      </c>
    </row>
    <row r="442" spans="2:3" x14ac:dyDescent="0.25">
      <c r="B442" s="10">
        <v>8</v>
      </c>
      <c r="C442" s="10">
        <v>9.6</v>
      </c>
    </row>
    <row r="443" spans="2:3" x14ac:dyDescent="0.25">
      <c r="B443" s="10">
        <v>9</v>
      </c>
      <c r="C443" s="10">
        <v>8.1999999999999993</v>
      </c>
    </row>
    <row r="444" spans="2:3" x14ac:dyDescent="0.25">
      <c r="B444" s="10">
        <v>10</v>
      </c>
      <c r="C444" s="10">
        <v>8.3000000000000007</v>
      </c>
    </row>
    <row r="445" spans="2:3" x14ac:dyDescent="0.25">
      <c r="B445" s="10">
        <v>11</v>
      </c>
      <c r="C445" s="10">
        <v>10.1</v>
      </c>
    </row>
    <row r="446" spans="2:3" x14ac:dyDescent="0.25">
      <c r="B446" s="10">
        <v>12</v>
      </c>
      <c r="C446" s="10">
        <v>8.1</v>
      </c>
    </row>
    <row r="447" spans="2:3" x14ac:dyDescent="0.25">
      <c r="B447" s="10">
        <v>1</v>
      </c>
      <c r="C447" s="10">
        <v>9.9</v>
      </c>
    </row>
    <row r="448" spans="2:3" x14ac:dyDescent="0.25">
      <c r="B448" s="10">
        <v>2</v>
      </c>
      <c r="C448" s="10">
        <v>9.5</v>
      </c>
    </row>
    <row r="449" spans="2:3" x14ac:dyDescent="0.25">
      <c r="B449" s="10">
        <v>3</v>
      </c>
      <c r="C449" s="10">
        <v>9.1999999999999993</v>
      </c>
    </row>
    <row r="450" spans="2:3" x14ac:dyDescent="0.25">
      <c r="B450" s="10">
        <v>4</v>
      </c>
      <c r="C450" s="10">
        <v>9.3000000000000007</v>
      </c>
    </row>
    <row r="451" spans="2:3" x14ac:dyDescent="0.25">
      <c r="B451" s="10">
        <v>5</v>
      </c>
      <c r="C451" s="10">
        <v>8.3000000000000007</v>
      </c>
    </row>
    <row r="452" spans="2:3" x14ac:dyDescent="0.25">
      <c r="B452" s="10">
        <v>6</v>
      </c>
      <c r="C452" s="10">
        <v>8.1</v>
      </c>
    </row>
    <row r="453" spans="2:3" x14ac:dyDescent="0.25">
      <c r="B453" s="10">
        <v>7</v>
      </c>
      <c r="C453" s="10">
        <v>10.3</v>
      </c>
    </row>
    <row r="454" spans="2:3" x14ac:dyDescent="0.25">
      <c r="B454" s="10">
        <v>8</v>
      </c>
      <c r="C454" s="10">
        <v>9.8000000000000007</v>
      </c>
    </row>
    <row r="455" spans="2:3" x14ac:dyDescent="0.25">
      <c r="B455" s="10">
        <v>9</v>
      </c>
      <c r="C455" s="10">
        <v>8.6</v>
      </c>
    </row>
    <row r="456" spans="2:3" x14ac:dyDescent="0.25">
      <c r="B456" s="10">
        <v>10</v>
      </c>
      <c r="C456" s="10">
        <v>9.9</v>
      </c>
    </row>
    <row r="457" spans="2:3" x14ac:dyDescent="0.25">
      <c r="B457" s="10">
        <v>11</v>
      </c>
      <c r="C457" s="10">
        <v>9.4</v>
      </c>
    </row>
    <row r="458" spans="2:3" x14ac:dyDescent="0.25">
      <c r="B458" s="10">
        <v>12</v>
      </c>
      <c r="C458" s="10">
        <v>8.6999999999999993</v>
      </c>
    </row>
    <row r="459" spans="2:3" x14ac:dyDescent="0.25">
      <c r="B459" s="10">
        <v>1</v>
      </c>
      <c r="C459" s="10">
        <v>9</v>
      </c>
    </row>
    <row r="460" spans="2:3" x14ac:dyDescent="0.25">
      <c r="B460" s="10">
        <v>2</v>
      </c>
      <c r="C460" s="10">
        <v>9.9</v>
      </c>
    </row>
    <row r="461" spans="2:3" x14ac:dyDescent="0.25">
      <c r="B461" s="10">
        <v>3</v>
      </c>
      <c r="C461" s="10">
        <v>8.1999999999999993</v>
      </c>
    </row>
    <row r="462" spans="2:3" x14ac:dyDescent="0.25">
      <c r="B462" s="10">
        <v>4</v>
      </c>
      <c r="C462" s="10">
        <v>10.1</v>
      </c>
    </row>
    <row r="463" spans="2:3" x14ac:dyDescent="0.25">
      <c r="B463" s="10">
        <v>5</v>
      </c>
      <c r="C463" s="10">
        <v>10.4</v>
      </c>
    </row>
    <row r="464" spans="2:3" x14ac:dyDescent="0.25">
      <c r="B464" s="10">
        <v>6</v>
      </c>
      <c r="C464" s="10">
        <v>9</v>
      </c>
    </row>
    <row r="465" spans="2:3" x14ac:dyDescent="0.25">
      <c r="B465" s="10">
        <v>7</v>
      </c>
      <c r="C465" s="10">
        <v>10.1</v>
      </c>
    </row>
    <row r="466" spans="2:3" x14ac:dyDescent="0.25">
      <c r="B466" s="10">
        <v>8</v>
      </c>
      <c r="C466" s="10">
        <v>9.3000000000000007</v>
      </c>
    </row>
    <row r="467" spans="2:3" x14ac:dyDescent="0.25">
      <c r="B467" s="10">
        <v>9</v>
      </c>
      <c r="C467" s="10">
        <v>11</v>
      </c>
    </row>
    <row r="468" spans="2:3" x14ac:dyDescent="0.25">
      <c r="B468" s="10">
        <v>10</v>
      </c>
      <c r="C468" s="10">
        <v>8.1999999999999993</v>
      </c>
    </row>
    <row r="469" spans="2:3" x14ac:dyDescent="0.25">
      <c r="B469" s="10">
        <v>11</v>
      </c>
      <c r="C469" s="10">
        <v>11.4</v>
      </c>
    </row>
    <row r="470" spans="2:3" x14ac:dyDescent="0.25">
      <c r="B470" s="10">
        <v>12</v>
      </c>
      <c r="C470" s="10">
        <v>10.6</v>
      </c>
    </row>
    <row r="471" spans="2:3" x14ac:dyDescent="0.25">
      <c r="B471" s="10">
        <v>1</v>
      </c>
      <c r="C471" s="10">
        <v>8.1999999999999993</v>
      </c>
    </row>
    <row r="472" spans="2:3" x14ac:dyDescent="0.25">
      <c r="B472" s="10">
        <v>2</v>
      </c>
      <c r="C472" s="10">
        <v>9.1</v>
      </c>
    </row>
    <row r="473" spans="2:3" x14ac:dyDescent="0.25">
      <c r="B473" s="10">
        <v>3</v>
      </c>
      <c r="C473" s="10">
        <v>8.5</v>
      </c>
    </row>
    <row r="474" spans="2:3" x14ac:dyDescent="0.25">
      <c r="B474" s="10">
        <v>4</v>
      </c>
      <c r="C474" s="10">
        <v>9.4</v>
      </c>
    </row>
    <row r="475" spans="2:3" x14ac:dyDescent="0.25">
      <c r="B475" s="10">
        <v>5</v>
      </c>
      <c r="C475" s="10">
        <v>8.1</v>
      </c>
    </row>
    <row r="476" spans="2:3" x14ac:dyDescent="0.25">
      <c r="B476" s="10">
        <v>6</v>
      </c>
      <c r="C476" s="10">
        <v>8.4</v>
      </c>
    </row>
    <row r="477" spans="2:3" x14ac:dyDescent="0.25">
      <c r="B477" s="10">
        <v>7</v>
      </c>
      <c r="C477" s="10">
        <v>10.8</v>
      </c>
    </row>
    <row r="478" spans="2:3" x14ac:dyDescent="0.25">
      <c r="B478" s="10">
        <v>8</v>
      </c>
      <c r="C478" s="10">
        <v>8.6</v>
      </c>
    </row>
    <row r="479" spans="2:3" x14ac:dyDescent="0.25">
      <c r="B479" s="10">
        <v>9</v>
      </c>
      <c r="C479" s="10">
        <v>10.3</v>
      </c>
    </row>
    <row r="480" spans="2:3" x14ac:dyDescent="0.25">
      <c r="B480" s="10">
        <v>10</v>
      </c>
      <c r="C480" s="10">
        <v>8.6999999999999993</v>
      </c>
    </row>
    <row r="481" spans="2:3" x14ac:dyDescent="0.25">
      <c r="B481" s="10">
        <v>11</v>
      </c>
      <c r="C481" s="10">
        <v>9.8000000000000007</v>
      </c>
    </row>
    <row r="482" spans="2:3" x14ac:dyDescent="0.25">
      <c r="B482" s="10">
        <v>12</v>
      </c>
      <c r="C482" s="10">
        <v>8.8000000000000007</v>
      </c>
    </row>
    <row r="483" spans="2:3" x14ac:dyDescent="0.25">
      <c r="B483" s="10">
        <v>1</v>
      </c>
      <c r="C483" s="10">
        <v>8.9</v>
      </c>
    </row>
    <row r="484" spans="2:3" x14ac:dyDescent="0.25">
      <c r="B484" s="10">
        <v>2</v>
      </c>
      <c r="C484" s="10">
        <v>7.9</v>
      </c>
    </row>
    <row r="485" spans="2:3" x14ac:dyDescent="0.25">
      <c r="B485" s="10">
        <v>3</v>
      </c>
      <c r="C485" s="10">
        <v>8.5</v>
      </c>
    </row>
    <row r="486" spans="2:3" x14ac:dyDescent="0.25">
      <c r="B486" s="10">
        <v>4</v>
      </c>
      <c r="C486" s="10">
        <v>8.6</v>
      </c>
    </row>
    <row r="487" spans="2:3" x14ac:dyDescent="0.25">
      <c r="B487" s="10">
        <v>5</v>
      </c>
      <c r="C487" s="10">
        <v>7.6</v>
      </c>
    </row>
    <row r="488" spans="2:3" x14ac:dyDescent="0.25">
      <c r="B488" s="10">
        <v>6</v>
      </c>
      <c r="C488" s="10">
        <v>8.4</v>
      </c>
    </row>
    <row r="489" spans="2:3" x14ac:dyDescent="0.25">
      <c r="B489" s="10">
        <v>7</v>
      </c>
      <c r="C489" s="10">
        <v>10.1</v>
      </c>
    </row>
    <row r="490" spans="2:3" x14ac:dyDescent="0.25">
      <c r="B490" s="10">
        <v>8</v>
      </c>
      <c r="C490" s="10">
        <v>9.3000000000000007</v>
      </c>
    </row>
    <row r="491" spans="2:3" x14ac:dyDescent="0.25">
      <c r="B491" s="10">
        <v>9</v>
      </c>
      <c r="C491" s="10">
        <v>8.8000000000000007</v>
      </c>
    </row>
    <row r="492" spans="2:3" x14ac:dyDescent="0.25">
      <c r="B492" s="10">
        <v>10</v>
      </c>
      <c r="C492" s="10">
        <v>8.9</v>
      </c>
    </row>
    <row r="493" spans="2:3" x14ac:dyDescent="0.25">
      <c r="B493" s="10">
        <v>11</v>
      </c>
      <c r="C493" s="10">
        <v>9.9</v>
      </c>
    </row>
    <row r="494" spans="2:3" x14ac:dyDescent="0.25">
      <c r="B494" s="10">
        <v>12</v>
      </c>
      <c r="C494" s="10">
        <v>7.7</v>
      </c>
    </row>
    <row r="495" spans="2:3" x14ac:dyDescent="0.25">
      <c r="B495" s="10">
        <v>1</v>
      </c>
      <c r="C495" s="10">
        <v>8.1</v>
      </c>
    </row>
    <row r="496" spans="2:3" x14ac:dyDescent="0.25">
      <c r="B496" s="10">
        <v>2</v>
      </c>
      <c r="C496" s="10">
        <v>9.6</v>
      </c>
    </row>
    <row r="497" spans="2:3" x14ac:dyDescent="0.25">
      <c r="B497" s="10">
        <v>3</v>
      </c>
      <c r="C497" s="10">
        <v>8.8000000000000007</v>
      </c>
    </row>
    <row r="498" spans="2:3" x14ac:dyDescent="0.25">
      <c r="B498" s="10">
        <v>4</v>
      </c>
      <c r="C498" s="10">
        <v>7.9</v>
      </c>
    </row>
    <row r="499" spans="2:3" x14ac:dyDescent="0.25">
      <c r="B499" s="10">
        <v>5</v>
      </c>
      <c r="C499" s="10">
        <v>9.4</v>
      </c>
    </row>
    <row r="500" spans="2:3" x14ac:dyDescent="0.25">
      <c r="B500" s="10">
        <v>6</v>
      </c>
      <c r="C500" s="10">
        <v>8.9</v>
      </c>
    </row>
    <row r="501" spans="2:3" x14ac:dyDescent="0.25">
      <c r="B501" s="10">
        <v>7</v>
      </c>
      <c r="C501" s="10">
        <v>10.1</v>
      </c>
    </row>
    <row r="502" spans="2:3" x14ac:dyDescent="0.25">
      <c r="B502" s="10">
        <v>8</v>
      </c>
      <c r="C502" s="10">
        <v>8.9</v>
      </c>
    </row>
    <row r="503" spans="2:3" x14ac:dyDescent="0.25">
      <c r="B503" s="10">
        <v>9</v>
      </c>
      <c r="C503" s="10">
        <v>8.5</v>
      </c>
    </row>
    <row r="504" spans="2:3" x14ac:dyDescent="0.25">
      <c r="B504" s="10">
        <v>10</v>
      </c>
      <c r="C504" s="10">
        <v>8.9</v>
      </c>
    </row>
    <row r="505" spans="2:3" x14ac:dyDescent="0.25">
      <c r="B505" s="10">
        <v>11</v>
      </c>
      <c r="C505" s="10">
        <v>10.199999999999999</v>
      </c>
    </row>
    <row r="506" spans="2:3" x14ac:dyDescent="0.25">
      <c r="B506" s="10">
        <v>12</v>
      </c>
      <c r="C506" s="10">
        <v>8.6999999999999993</v>
      </c>
    </row>
    <row r="507" spans="2:3" x14ac:dyDescent="0.25">
      <c r="B507" s="10">
        <v>1</v>
      </c>
      <c r="C507" s="10">
        <v>8.6</v>
      </c>
    </row>
    <row r="508" spans="2:3" x14ac:dyDescent="0.25">
      <c r="B508" s="10">
        <v>2</v>
      </c>
      <c r="C508" s="10">
        <v>8.5</v>
      </c>
    </row>
    <row r="509" spans="2:3" x14ac:dyDescent="0.25">
      <c r="B509" s="10">
        <v>3</v>
      </c>
      <c r="C509" s="10">
        <v>9.6999999999999993</v>
      </c>
    </row>
    <row r="510" spans="2:3" x14ac:dyDescent="0.25">
      <c r="B510" s="10">
        <v>4</v>
      </c>
      <c r="C510" s="10">
        <v>8.9</v>
      </c>
    </row>
    <row r="511" spans="2:3" x14ac:dyDescent="0.25">
      <c r="B511" s="10">
        <v>5</v>
      </c>
      <c r="C511" s="10">
        <v>8.6999999999999993</v>
      </c>
    </row>
    <row r="512" spans="2:3" x14ac:dyDescent="0.25">
      <c r="B512" s="10">
        <v>6</v>
      </c>
      <c r="C512" s="10">
        <v>8.1</v>
      </c>
    </row>
    <row r="513" spans="2:3" x14ac:dyDescent="0.25">
      <c r="B513" s="10">
        <v>7</v>
      </c>
      <c r="C513" s="10">
        <v>10.4</v>
      </c>
    </row>
    <row r="514" spans="2:3" x14ac:dyDescent="0.25">
      <c r="B514" s="10">
        <v>8</v>
      </c>
      <c r="C514" s="10">
        <v>7.6</v>
      </c>
    </row>
    <row r="515" spans="2:3" x14ac:dyDescent="0.25">
      <c r="B515" s="10">
        <v>9</v>
      </c>
      <c r="C515" s="10">
        <v>8.3000000000000007</v>
      </c>
    </row>
    <row r="516" spans="2:3" x14ac:dyDescent="0.25">
      <c r="B516" s="10">
        <v>10</v>
      </c>
      <c r="C516" s="10">
        <v>7.6</v>
      </c>
    </row>
    <row r="517" spans="2:3" x14ac:dyDescent="0.25">
      <c r="B517" s="10">
        <v>11</v>
      </c>
      <c r="C517" s="10">
        <v>10.8</v>
      </c>
    </row>
    <row r="518" spans="2:3" x14ac:dyDescent="0.25">
      <c r="B518" s="10">
        <v>12</v>
      </c>
      <c r="C518" s="10">
        <v>8.8000000000000007</v>
      </c>
    </row>
    <row r="519" spans="2:3" x14ac:dyDescent="0.25">
      <c r="B519" s="10">
        <v>1</v>
      </c>
      <c r="C519" s="10">
        <v>10.4</v>
      </c>
    </row>
    <row r="520" spans="2:3" x14ac:dyDescent="0.25">
      <c r="B520" s="10">
        <v>2</v>
      </c>
      <c r="C520" s="10">
        <v>10.1</v>
      </c>
    </row>
    <row r="521" spans="2:3" x14ac:dyDescent="0.25">
      <c r="B521" s="10">
        <v>3</v>
      </c>
      <c r="C521" s="10">
        <v>9.1999999999999993</v>
      </c>
    </row>
    <row r="522" spans="2:3" x14ac:dyDescent="0.25">
      <c r="B522" s="10">
        <v>4</v>
      </c>
      <c r="C522" s="10">
        <v>8.6</v>
      </c>
    </row>
    <row r="523" spans="2:3" x14ac:dyDescent="0.25">
      <c r="B523" s="10">
        <v>5</v>
      </c>
      <c r="C523" s="10">
        <v>8.1</v>
      </c>
    </row>
    <row r="524" spans="2:3" x14ac:dyDescent="0.25">
      <c r="B524" s="10">
        <v>6</v>
      </c>
      <c r="C524" s="10">
        <v>9.3000000000000007</v>
      </c>
    </row>
    <row r="525" spans="2:3" x14ac:dyDescent="0.25">
      <c r="B525" s="10">
        <v>7</v>
      </c>
      <c r="C525" s="10">
        <v>9.1999999999999993</v>
      </c>
    </row>
    <row r="526" spans="2:3" x14ac:dyDescent="0.25">
      <c r="B526" s="10">
        <v>8</v>
      </c>
      <c r="C526" s="10">
        <v>7.6</v>
      </c>
    </row>
    <row r="527" spans="2:3" x14ac:dyDescent="0.25">
      <c r="B527" s="10">
        <v>9</v>
      </c>
      <c r="C527" s="10">
        <v>9.1</v>
      </c>
    </row>
    <row r="528" spans="2:3" x14ac:dyDescent="0.25">
      <c r="B528" s="10">
        <v>10</v>
      </c>
      <c r="C528" s="10">
        <v>8.5</v>
      </c>
    </row>
    <row r="529" spans="2:3" x14ac:dyDescent="0.25">
      <c r="B529" s="10">
        <v>11</v>
      </c>
      <c r="C529" s="10">
        <v>11.3</v>
      </c>
    </row>
    <row r="530" spans="2:3" x14ac:dyDescent="0.25">
      <c r="B530" s="10">
        <v>12</v>
      </c>
      <c r="C530" s="10">
        <v>9.6999999999999993</v>
      </c>
    </row>
    <row r="531" spans="2:3" x14ac:dyDescent="0.25">
      <c r="B531" s="10">
        <v>1</v>
      </c>
      <c r="C531" s="10">
        <v>7.8</v>
      </c>
    </row>
    <row r="532" spans="2:3" x14ac:dyDescent="0.25">
      <c r="B532" s="10">
        <v>2</v>
      </c>
      <c r="C532" s="10">
        <v>8.1999999999999993</v>
      </c>
    </row>
    <row r="533" spans="2:3" x14ac:dyDescent="0.25">
      <c r="B533" s="10">
        <v>3</v>
      </c>
      <c r="C533" s="10">
        <v>7.9</v>
      </c>
    </row>
    <row r="534" spans="2:3" x14ac:dyDescent="0.25">
      <c r="B534" s="10">
        <v>4</v>
      </c>
      <c r="C534" s="10">
        <v>11</v>
      </c>
    </row>
    <row r="535" spans="2:3" x14ac:dyDescent="0.25">
      <c r="B535" s="10">
        <v>5</v>
      </c>
      <c r="C535" s="10">
        <v>9.4</v>
      </c>
    </row>
    <row r="536" spans="2:3" x14ac:dyDescent="0.25">
      <c r="B536" s="10">
        <v>6</v>
      </c>
      <c r="C536" s="10">
        <v>8.4</v>
      </c>
    </row>
    <row r="537" spans="2:3" x14ac:dyDescent="0.25">
      <c r="B537" s="10">
        <v>7</v>
      </c>
      <c r="C537" s="10">
        <v>9.3000000000000007</v>
      </c>
    </row>
    <row r="538" spans="2:3" x14ac:dyDescent="0.25">
      <c r="B538" s="10">
        <v>8</v>
      </c>
      <c r="C538" s="10">
        <v>9.1</v>
      </c>
    </row>
    <row r="539" spans="2:3" x14ac:dyDescent="0.25">
      <c r="B539" s="10">
        <v>9</v>
      </c>
      <c r="C539" s="10">
        <v>9.1999999999999993</v>
      </c>
    </row>
    <row r="540" spans="2:3" x14ac:dyDescent="0.25">
      <c r="B540" s="10">
        <v>10</v>
      </c>
      <c r="C540" s="10">
        <v>8.6999999999999993</v>
      </c>
    </row>
    <row r="541" spans="2:3" x14ac:dyDescent="0.25">
      <c r="B541" s="10">
        <v>11</v>
      </c>
      <c r="C541" s="10">
        <v>9.6</v>
      </c>
    </row>
    <row r="542" spans="2:3" x14ac:dyDescent="0.25">
      <c r="B542" s="10">
        <v>12</v>
      </c>
      <c r="C542" s="10">
        <v>8.3000000000000007</v>
      </c>
    </row>
    <row r="543" spans="2:3" x14ac:dyDescent="0.25">
      <c r="B543" s="10">
        <v>1</v>
      </c>
      <c r="C543" s="10">
        <v>8.1</v>
      </c>
    </row>
    <row r="544" spans="2:3" x14ac:dyDescent="0.25">
      <c r="B544" s="10">
        <v>2</v>
      </c>
      <c r="C544" s="10">
        <v>8.6999999999999993</v>
      </c>
    </row>
    <row r="545" spans="2:3" x14ac:dyDescent="0.25">
      <c r="B545" s="10">
        <v>3</v>
      </c>
      <c r="C545" s="10">
        <v>8.6</v>
      </c>
    </row>
    <row r="546" spans="2:3" x14ac:dyDescent="0.25">
      <c r="B546" s="10">
        <v>4</v>
      </c>
      <c r="C546" s="10">
        <v>8.4</v>
      </c>
    </row>
    <row r="547" spans="2:3" x14ac:dyDescent="0.25">
      <c r="B547" s="10">
        <v>5</v>
      </c>
      <c r="C547" s="10">
        <v>8</v>
      </c>
    </row>
    <row r="548" spans="2:3" x14ac:dyDescent="0.25">
      <c r="B548" s="10">
        <v>6</v>
      </c>
      <c r="C548" s="10">
        <v>9.6999999999999993</v>
      </c>
    </row>
    <row r="549" spans="2:3" x14ac:dyDescent="0.25">
      <c r="B549" s="10">
        <v>7</v>
      </c>
      <c r="C549" s="10">
        <v>11.5</v>
      </c>
    </row>
    <row r="550" spans="2:3" x14ac:dyDescent="0.25">
      <c r="B550" s="10">
        <v>8</v>
      </c>
      <c r="C550" s="10">
        <v>9.1999999999999993</v>
      </c>
    </row>
    <row r="551" spans="2:3" x14ac:dyDescent="0.25">
      <c r="B551" s="10">
        <v>9</v>
      </c>
      <c r="C551" s="10">
        <v>8.6999999999999993</v>
      </c>
    </row>
    <row r="552" spans="2:3" x14ac:dyDescent="0.25">
      <c r="B552" s="10">
        <v>10</v>
      </c>
      <c r="C552" s="10">
        <v>9.6</v>
      </c>
    </row>
    <row r="553" spans="2:3" x14ac:dyDescent="0.25">
      <c r="B553" s="10">
        <v>11</v>
      </c>
      <c r="C553" s="10">
        <v>10.8</v>
      </c>
    </row>
    <row r="554" spans="2:3" x14ac:dyDescent="0.25">
      <c r="B554" s="10">
        <v>12</v>
      </c>
      <c r="C554" s="10">
        <v>9.5</v>
      </c>
    </row>
    <row r="555" spans="2:3" x14ac:dyDescent="0.25">
      <c r="B555" s="10">
        <v>1</v>
      </c>
      <c r="C555" s="10">
        <v>9</v>
      </c>
    </row>
    <row r="556" spans="2:3" x14ac:dyDescent="0.25">
      <c r="B556" s="10">
        <v>2</v>
      </c>
      <c r="C556" s="10">
        <v>10.3</v>
      </c>
    </row>
    <row r="557" spans="2:3" x14ac:dyDescent="0.25">
      <c r="B557" s="10">
        <v>3</v>
      </c>
      <c r="C557" s="10">
        <v>10.199999999999999</v>
      </c>
    </row>
    <row r="558" spans="2:3" x14ac:dyDescent="0.25">
      <c r="B558" s="10">
        <v>4</v>
      </c>
      <c r="C558" s="10">
        <v>10.199999999999999</v>
      </c>
    </row>
    <row r="559" spans="2:3" x14ac:dyDescent="0.25">
      <c r="B559" s="10">
        <v>5</v>
      </c>
      <c r="C559" s="10">
        <v>8.9</v>
      </c>
    </row>
    <row r="560" spans="2:3" x14ac:dyDescent="0.25">
      <c r="B560" s="10">
        <v>6</v>
      </c>
      <c r="C560" s="10">
        <v>8.1999999999999993</v>
      </c>
    </row>
    <row r="561" spans="2:3" x14ac:dyDescent="0.25">
      <c r="B561" s="10">
        <v>7</v>
      </c>
      <c r="C561" s="10">
        <v>10.1</v>
      </c>
    </row>
    <row r="562" spans="2:3" x14ac:dyDescent="0.25">
      <c r="B562" s="10">
        <v>8</v>
      </c>
      <c r="C562" s="10">
        <v>9.6999999999999993</v>
      </c>
    </row>
    <row r="563" spans="2:3" x14ac:dyDescent="0.25">
      <c r="B563" s="10">
        <v>9</v>
      </c>
      <c r="C563" s="10">
        <v>7.7</v>
      </c>
    </row>
    <row r="564" spans="2:3" x14ac:dyDescent="0.25">
      <c r="B564" s="10">
        <v>10</v>
      </c>
      <c r="C564" s="10">
        <v>8.4</v>
      </c>
    </row>
    <row r="565" spans="2:3" x14ac:dyDescent="0.25">
      <c r="B565" s="10">
        <v>11</v>
      </c>
      <c r="C565" s="10">
        <v>11.2</v>
      </c>
    </row>
    <row r="566" spans="2:3" x14ac:dyDescent="0.25">
      <c r="B566" s="10">
        <v>12</v>
      </c>
      <c r="C566" s="10">
        <v>8.5</v>
      </c>
    </row>
    <row r="567" spans="2:3" x14ac:dyDescent="0.25">
      <c r="B567" s="10">
        <v>1</v>
      </c>
      <c r="C567" s="10">
        <v>9.6</v>
      </c>
    </row>
    <row r="568" spans="2:3" x14ac:dyDescent="0.25">
      <c r="B568" s="10">
        <v>2</v>
      </c>
      <c r="C568" s="10">
        <v>10</v>
      </c>
    </row>
    <row r="569" spans="2:3" x14ac:dyDescent="0.25">
      <c r="B569" s="10">
        <v>3</v>
      </c>
      <c r="C569" s="10">
        <v>8.9</v>
      </c>
    </row>
    <row r="570" spans="2:3" x14ac:dyDescent="0.25">
      <c r="B570" s="10">
        <v>4</v>
      </c>
      <c r="C570" s="10">
        <v>8.9</v>
      </c>
    </row>
    <row r="571" spans="2:3" x14ac:dyDescent="0.25">
      <c r="B571" s="10">
        <v>5</v>
      </c>
      <c r="C571" s="10">
        <v>9.3000000000000007</v>
      </c>
    </row>
    <row r="572" spans="2:3" x14ac:dyDescent="0.25">
      <c r="B572" s="10">
        <v>6</v>
      </c>
      <c r="C572" s="10">
        <v>9.1</v>
      </c>
    </row>
    <row r="573" spans="2:3" x14ac:dyDescent="0.25">
      <c r="B573" s="10">
        <v>7</v>
      </c>
      <c r="C573" s="10">
        <v>11.5</v>
      </c>
    </row>
    <row r="574" spans="2:3" x14ac:dyDescent="0.25">
      <c r="B574" s="10">
        <v>8</v>
      </c>
      <c r="C574" s="10">
        <v>8</v>
      </c>
    </row>
    <row r="575" spans="2:3" x14ac:dyDescent="0.25">
      <c r="B575" s="10">
        <v>9</v>
      </c>
      <c r="C575" s="10">
        <v>10.1</v>
      </c>
    </row>
    <row r="576" spans="2:3" x14ac:dyDescent="0.25">
      <c r="B576" s="10">
        <v>10</v>
      </c>
      <c r="C576" s="10">
        <v>8.6999999999999993</v>
      </c>
    </row>
    <row r="577" spans="2:3" x14ac:dyDescent="0.25">
      <c r="B577" s="10">
        <v>11</v>
      </c>
      <c r="C577" s="10">
        <v>9.5</v>
      </c>
    </row>
    <row r="578" spans="2:3" x14ac:dyDescent="0.25">
      <c r="B578" s="10">
        <v>12</v>
      </c>
      <c r="C578" s="10">
        <v>8.1</v>
      </c>
    </row>
    <row r="579" spans="2:3" x14ac:dyDescent="0.25">
      <c r="B579" s="10">
        <v>1</v>
      </c>
      <c r="C579" s="10">
        <v>8.9</v>
      </c>
    </row>
    <row r="580" spans="2:3" x14ac:dyDescent="0.25">
      <c r="B580" s="10">
        <v>2</v>
      </c>
      <c r="C580" s="10">
        <v>9.6</v>
      </c>
    </row>
    <row r="581" spans="2:3" x14ac:dyDescent="0.25">
      <c r="B581" s="10">
        <v>3</v>
      </c>
      <c r="C581" s="10">
        <v>9.5</v>
      </c>
    </row>
    <row r="582" spans="2:3" x14ac:dyDescent="0.25">
      <c r="B582" s="10">
        <v>4</v>
      </c>
      <c r="C582" s="10">
        <v>8.1</v>
      </c>
    </row>
    <row r="583" spans="2:3" x14ac:dyDescent="0.25">
      <c r="B583" s="10">
        <v>5</v>
      </c>
      <c r="C583" s="10">
        <v>9.8000000000000007</v>
      </c>
    </row>
    <row r="584" spans="2:3" x14ac:dyDescent="0.25">
      <c r="B584" s="10">
        <v>6</v>
      </c>
      <c r="C584" s="10">
        <v>9</v>
      </c>
    </row>
    <row r="585" spans="2:3" x14ac:dyDescent="0.25">
      <c r="B585" s="10">
        <v>7</v>
      </c>
      <c r="C585" s="10">
        <v>11.5</v>
      </c>
    </row>
    <row r="586" spans="2:3" x14ac:dyDescent="0.25">
      <c r="B586" s="10">
        <v>8</v>
      </c>
      <c r="C586" s="10">
        <v>7.5</v>
      </c>
    </row>
    <row r="587" spans="2:3" x14ac:dyDescent="0.25">
      <c r="B587" s="10">
        <v>9</v>
      </c>
      <c r="C587" s="10">
        <v>9.3000000000000007</v>
      </c>
    </row>
    <row r="588" spans="2:3" x14ac:dyDescent="0.25">
      <c r="B588" s="10">
        <v>10</v>
      </c>
      <c r="C588" s="10">
        <v>8</v>
      </c>
    </row>
    <row r="589" spans="2:3" x14ac:dyDescent="0.25">
      <c r="B589" s="10">
        <v>11</v>
      </c>
      <c r="C589" s="10">
        <v>10.199999999999999</v>
      </c>
    </row>
    <row r="590" spans="2:3" x14ac:dyDescent="0.25">
      <c r="B590" s="10">
        <v>12</v>
      </c>
      <c r="C590" s="10">
        <v>8.6999999999999993</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6E6C-086A-4335-A7D6-B7384E2AB402}">
  <sheetPr>
    <tabColor rgb="FFFF0000"/>
  </sheetPr>
  <dimension ref="B2:L590"/>
  <sheetViews>
    <sheetView zoomScale="130" zoomScaleNormal="130" workbookViewId="0"/>
  </sheetViews>
  <sheetFormatPr defaultRowHeight="15" x14ac:dyDescent="0.25"/>
  <cols>
    <col min="1" max="1" width="2.85546875" customWidth="1"/>
    <col min="2" max="2" width="11.5703125" customWidth="1"/>
    <col min="3" max="3" width="24.5703125" customWidth="1"/>
    <col min="4" max="4" width="2.85546875" customWidth="1"/>
    <col min="5" max="5" width="18.140625" customWidth="1"/>
    <col min="7" max="7" width="2.85546875" customWidth="1"/>
    <col min="8" max="11" width="10.42578125" customWidth="1"/>
    <col min="12" max="12" width="5.5703125" customWidth="1"/>
  </cols>
  <sheetData>
    <row r="2" spans="2:12" ht="30" x14ac:dyDescent="0.25">
      <c r="B2" s="18" t="s">
        <v>281</v>
      </c>
      <c r="C2" s="33" t="s">
        <v>282</v>
      </c>
      <c r="E2" t="s">
        <v>586</v>
      </c>
    </row>
    <row r="3" spans="2:12" x14ac:dyDescent="0.25">
      <c r="B3" s="10">
        <v>1</v>
      </c>
      <c r="C3" s="10">
        <v>9</v>
      </c>
      <c r="E3" t="s">
        <v>587</v>
      </c>
    </row>
    <row r="4" spans="2:12" x14ac:dyDescent="0.25">
      <c r="B4" s="10">
        <v>2</v>
      </c>
      <c r="C4" s="10">
        <v>9.1999999999999993</v>
      </c>
      <c r="E4" t="s">
        <v>286</v>
      </c>
    </row>
    <row r="5" spans="2:12" x14ac:dyDescent="0.25">
      <c r="B5" s="10">
        <v>3</v>
      </c>
      <c r="C5" s="10">
        <v>8.3000000000000007</v>
      </c>
      <c r="E5" s="87" t="s">
        <v>287</v>
      </c>
    </row>
    <row r="6" spans="2:12" x14ac:dyDescent="0.25">
      <c r="B6" s="10">
        <v>4</v>
      </c>
      <c r="C6" s="10">
        <v>8.3000000000000007</v>
      </c>
    </row>
    <row r="7" spans="2:12" x14ac:dyDescent="0.25">
      <c r="B7" s="10">
        <v>5</v>
      </c>
      <c r="C7" s="10">
        <v>8.8000000000000007</v>
      </c>
      <c r="E7" s="72" t="s">
        <v>284</v>
      </c>
      <c r="F7" s="10" t="s">
        <v>774</v>
      </c>
    </row>
    <row r="8" spans="2:12" x14ac:dyDescent="0.25">
      <c r="B8" s="10">
        <v>6</v>
      </c>
      <c r="C8" s="10">
        <v>10</v>
      </c>
    </row>
    <row r="9" spans="2:12" x14ac:dyDescent="0.25">
      <c r="B9" s="10">
        <v>7</v>
      </c>
      <c r="C9" s="10">
        <v>10.7</v>
      </c>
      <c r="E9" s="18" t="s">
        <v>281</v>
      </c>
      <c r="F9" s="18" t="s">
        <v>285</v>
      </c>
    </row>
    <row r="10" spans="2:12" x14ac:dyDescent="0.25">
      <c r="B10" s="10">
        <v>8</v>
      </c>
      <c r="C10" s="10">
        <v>8</v>
      </c>
      <c r="E10" s="10">
        <v>1</v>
      </c>
      <c r="F10" s="17" cm="1">
        <f t="array" ref="F10:F21">COUNTIFS(B3:B590,E10:E21,C3:C590,F7)</f>
        <v>11</v>
      </c>
      <c r="H10" t="str" cm="1">
        <f t="array" aca="1" ref="H10" ca="1">ShowFormulas(F10)</f>
        <v>F10: =COUNTIFS(B3:B590,E10:E21,C3:C590,F7)</v>
      </c>
    </row>
    <row r="11" spans="2:12" x14ac:dyDescent="0.25">
      <c r="B11" s="10">
        <v>9</v>
      </c>
      <c r="C11" s="10">
        <v>9.1</v>
      </c>
      <c r="E11" s="10">
        <v>2</v>
      </c>
      <c r="F11" s="17">
        <v>8</v>
      </c>
    </row>
    <row r="12" spans="2:12" x14ac:dyDescent="0.25">
      <c r="B12" s="10">
        <v>10</v>
      </c>
      <c r="C12" s="10">
        <v>10.7</v>
      </c>
      <c r="E12" s="10">
        <v>3</v>
      </c>
      <c r="F12" s="17">
        <v>4</v>
      </c>
    </row>
    <row r="13" spans="2:12" x14ac:dyDescent="0.25">
      <c r="B13" s="10">
        <v>11</v>
      </c>
      <c r="C13" s="10">
        <v>9.9</v>
      </c>
      <c r="E13" s="10">
        <v>4</v>
      </c>
      <c r="F13" s="17">
        <v>9</v>
      </c>
      <c r="H13" s="83" t="s">
        <v>283</v>
      </c>
      <c r="I13" s="84"/>
      <c r="J13" s="84"/>
      <c r="K13" s="84"/>
      <c r="L13" s="84"/>
    </row>
    <row r="14" spans="2:12" x14ac:dyDescent="0.25">
      <c r="B14" s="10">
        <v>12</v>
      </c>
      <c r="C14" s="10">
        <v>8.5</v>
      </c>
      <c r="E14" s="10">
        <v>5</v>
      </c>
      <c r="F14" s="17">
        <v>4</v>
      </c>
      <c r="H14" s="84"/>
      <c r="I14" s="84"/>
      <c r="J14" s="84"/>
      <c r="K14" s="84"/>
      <c r="L14" s="84"/>
    </row>
    <row r="15" spans="2:12" x14ac:dyDescent="0.25">
      <c r="B15" s="10">
        <v>1</v>
      </c>
      <c r="C15" s="10">
        <v>10</v>
      </c>
      <c r="E15" s="10">
        <v>6</v>
      </c>
      <c r="F15" s="17">
        <v>7</v>
      </c>
      <c r="H15" s="84"/>
      <c r="I15" s="84"/>
      <c r="J15" s="84"/>
      <c r="K15" s="84"/>
      <c r="L15" s="84"/>
    </row>
    <row r="16" spans="2:12" x14ac:dyDescent="0.25">
      <c r="B16" s="10">
        <v>2</v>
      </c>
      <c r="C16" s="10">
        <v>8.6</v>
      </c>
      <c r="E16" s="10">
        <v>7</v>
      </c>
      <c r="F16" s="17">
        <v>32</v>
      </c>
      <c r="H16" s="84"/>
      <c r="I16" s="84"/>
      <c r="J16" s="84"/>
      <c r="K16" s="84"/>
      <c r="L16" s="84"/>
    </row>
    <row r="17" spans="2:12" x14ac:dyDescent="0.25">
      <c r="B17" s="10">
        <v>3</v>
      </c>
      <c r="C17" s="10">
        <v>9.1</v>
      </c>
      <c r="E17" s="10">
        <v>8</v>
      </c>
      <c r="F17" s="17">
        <v>1</v>
      </c>
      <c r="H17" s="84"/>
      <c r="I17" s="84"/>
      <c r="J17" s="84"/>
      <c r="K17" s="84"/>
      <c r="L17" s="84"/>
    </row>
    <row r="18" spans="2:12" x14ac:dyDescent="0.25">
      <c r="B18" s="10">
        <v>4</v>
      </c>
      <c r="C18" s="10">
        <v>8.3000000000000007</v>
      </c>
      <c r="E18" s="10">
        <v>9</v>
      </c>
      <c r="F18" s="17">
        <v>4</v>
      </c>
      <c r="H18" s="84"/>
      <c r="I18" s="84"/>
      <c r="J18" s="84"/>
      <c r="K18" s="84"/>
      <c r="L18" s="84"/>
    </row>
    <row r="19" spans="2:12" x14ac:dyDescent="0.25">
      <c r="B19" s="10">
        <v>5</v>
      </c>
      <c r="C19" s="10">
        <v>8.1</v>
      </c>
      <c r="E19" s="10">
        <v>10</v>
      </c>
      <c r="F19" s="17">
        <v>7</v>
      </c>
      <c r="H19" s="84"/>
      <c r="I19" s="84"/>
      <c r="J19" s="84"/>
      <c r="K19" s="84"/>
      <c r="L19" s="84"/>
    </row>
    <row r="20" spans="2:12" x14ac:dyDescent="0.25">
      <c r="B20" s="10">
        <v>6</v>
      </c>
      <c r="C20" s="10">
        <v>10.4</v>
      </c>
      <c r="E20" s="10">
        <v>11</v>
      </c>
      <c r="F20" s="17">
        <v>30</v>
      </c>
      <c r="H20" s="84"/>
      <c r="I20" s="84"/>
      <c r="J20" s="84"/>
      <c r="K20" s="84"/>
      <c r="L20" s="84"/>
    </row>
    <row r="21" spans="2:12" x14ac:dyDescent="0.25">
      <c r="B21" s="10">
        <v>7</v>
      </c>
      <c r="C21" s="10">
        <v>9.1</v>
      </c>
      <c r="E21" s="10">
        <v>12</v>
      </c>
      <c r="F21" s="17">
        <v>10</v>
      </c>
      <c r="H21" s="84"/>
      <c r="I21" s="84"/>
      <c r="J21" s="84"/>
      <c r="K21" s="84"/>
      <c r="L21" s="84"/>
    </row>
    <row r="22" spans="2:12" x14ac:dyDescent="0.25">
      <c r="B22" s="10">
        <v>8</v>
      </c>
      <c r="C22" s="10">
        <v>8.4</v>
      </c>
      <c r="H22" s="84"/>
      <c r="I22" s="84"/>
      <c r="J22" s="84"/>
      <c r="K22" s="84"/>
      <c r="L22" s="84"/>
    </row>
    <row r="23" spans="2:12" x14ac:dyDescent="0.25">
      <c r="B23" s="10">
        <v>9</v>
      </c>
      <c r="C23" s="10">
        <v>8.3000000000000007</v>
      </c>
      <c r="H23" s="84"/>
      <c r="I23" s="84"/>
      <c r="J23" s="84"/>
      <c r="K23" s="84"/>
      <c r="L23" s="84"/>
    </row>
    <row r="24" spans="2:12" x14ac:dyDescent="0.25">
      <c r="B24" s="10">
        <v>10</v>
      </c>
      <c r="C24" s="10">
        <v>11</v>
      </c>
      <c r="H24" s="84"/>
      <c r="I24" s="84"/>
      <c r="J24" s="84"/>
      <c r="K24" s="84"/>
      <c r="L24" s="84"/>
    </row>
    <row r="25" spans="2:12" x14ac:dyDescent="0.25">
      <c r="B25" s="10">
        <v>11</v>
      </c>
      <c r="C25" s="10">
        <v>9.6999999999999993</v>
      </c>
      <c r="H25" s="84"/>
      <c r="I25" s="84"/>
      <c r="J25" s="84"/>
      <c r="K25" s="84"/>
      <c r="L25" s="84"/>
    </row>
    <row r="26" spans="2:12" x14ac:dyDescent="0.25">
      <c r="B26" s="10">
        <v>12</v>
      </c>
      <c r="C26" s="10">
        <v>9.5</v>
      </c>
    </row>
    <row r="27" spans="2:12" x14ac:dyDescent="0.25">
      <c r="B27" s="10">
        <v>1</v>
      </c>
      <c r="C27" s="10">
        <v>8.3000000000000007</v>
      </c>
    </row>
    <row r="28" spans="2:12" x14ac:dyDescent="0.25">
      <c r="B28" s="10">
        <v>2</v>
      </c>
      <c r="C28" s="10">
        <v>9.1</v>
      </c>
    </row>
    <row r="29" spans="2:12" x14ac:dyDescent="0.25">
      <c r="B29" s="10">
        <v>3</v>
      </c>
      <c r="C29" s="10">
        <v>8.5</v>
      </c>
    </row>
    <row r="30" spans="2:12" x14ac:dyDescent="0.25">
      <c r="B30" s="10">
        <v>4</v>
      </c>
      <c r="C30" s="10">
        <v>8</v>
      </c>
    </row>
    <row r="31" spans="2:12" x14ac:dyDescent="0.25">
      <c r="B31" s="10">
        <v>5</v>
      </c>
      <c r="C31" s="10">
        <v>8.1999999999999993</v>
      </c>
    </row>
    <row r="32" spans="2:12" x14ac:dyDescent="0.25">
      <c r="B32" s="10">
        <v>6</v>
      </c>
      <c r="C32" s="10">
        <v>8.9</v>
      </c>
    </row>
    <row r="33" spans="2:3" x14ac:dyDescent="0.25">
      <c r="B33" s="10">
        <v>7</v>
      </c>
      <c r="C33" s="10">
        <v>11.5</v>
      </c>
    </row>
    <row r="34" spans="2:3" x14ac:dyDescent="0.25">
      <c r="B34" s="10">
        <v>8</v>
      </c>
      <c r="C34" s="10">
        <v>8.3000000000000007</v>
      </c>
    </row>
    <row r="35" spans="2:3" x14ac:dyDescent="0.25">
      <c r="B35" s="10">
        <v>9</v>
      </c>
      <c r="C35" s="10">
        <v>8.6</v>
      </c>
    </row>
    <row r="36" spans="2:3" x14ac:dyDescent="0.25">
      <c r="B36" s="10">
        <v>10</v>
      </c>
      <c r="C36" s="10">
        <v>9.1</v>
      </c>
    </row>
    <row r="37" spans="2:3" x14ac:dyDescent="0.25">
      <c r="B37" s="10">
        <v>11</v>
      </c>
      <c r="C37" s="10">
        <v>9.1999999999999993</v>
      </c>
    </row>
    <row r="38" spans="2:3" x14ac:dyDescent="0.25">
      <c r="B38" s="10">
        <v>12</v>
      </c>
      <c r="C38" s="10">
        <v>10.3</v>
      </c>
    </row>
    <row r="39" spans="2:3" x14ac:dyDescent="0.25">
      <c r="B39" s="10">
        <v>1</v>
      </c>
      <c r="C39" s="10">
        <v>10.5</v>
      </c>
    </row>
    <row r="40" spans="2:3" x14ac:dyDescent="0.25">
      <c r="B40" s="10">
        <v>2</v>
      </c>
      <c r="C40" s="10">
        <v>8</v>
      </c>
    </row>
    <row r="41" spans="2:3" x14ac:dyDescent="0.25">
      <c r="B41" s="10">
        <v>3</v>
      </c>
      <c r="C41" s="10">
        <v>8.1999999999999993</v>
      </c>
    </row>
    <row r="42" spans="2:3" x14ac:dyDescent="0.25">
      <c r="B42" s="10">
        <v>4</v>
      </c>
      <c r="C42" s="10">
        <v>8.4</v>
      </c>
    </row>
    <row r="43" spans="2:3" x14ac:dyDescent="0.25">
      <c r="B43" s="10">
        <v>5</v>
      </c>
      <c r="C43" s="10">
        <v>9.1</v>
      </c>
    </row>
    <row r="44" spans="2:3" x14ac:dyDescent="0.25">
      <c r="B44" s="10">
        <v>6</v>
      </c>
      <c r="C44" s="10">
        <v>10.7</v>
      </c>
    </row>
    <row r="45" spans="2:3" x14ac:dyDescent="0.25">
      <c r="B45" s="10">
        <v>7</v>
      </c>
      <c r="C45" s="10">
        <v>11.5</v>
      </c>
    </row>
    <row r="46" spans="2:3" x14ac:dyDescent="0.25">
      <c r="B46" s="10">
        <v>8</v>
      </c>
      <c r="C46" s="10">
        <v>9.1</v>
      </c>
    </row>
    <row r="47" spans="2:3" x14ac:dyDescent="0.25">
      <c r="B47" s="10">
        <v>9</v>
      </c>
      <c r="C47" s="10">
        <v>8.8000000000000007</v>
      </c>
    </row>
    <row r="48" spans="2:3" x14ac:dyDescent="0.25">
      <c r="B48" s="10">
        <v>10</v>
      </c>
      <c r="C48" s="10">
        <v>8.3000000000000007</v>
      </c>
    </row>
    <row r="49" spans="2:3" x14ac:dyDescent="0.25">
      <c r="B49" s="10">
        <v>11</v>
      </c>
      <c r="C49" s="10">
        <v>10.3</v>
      </c>
    </row>
    <row r="50" spans="2:3" x14ac:dyDescent="0.25">
      <c r="B50" s="10">
        <v>12</v>
      </c>
      <c r="C50" s="10">
        <v>10.7</v>
      </c>
    </row>
    <row r="51" spans="2:3" x14ac:dyDescent="0.25">
      <c r="B51" s="10">
        <v>1</v>
      </c>
      <c r="C51" s="10">
        <v>8.1</v>
      </c>
    </row>
    <row r="52" spans="2:3" x14ac:dyDescent="0.25">
      <c r="B52" s="10">
        <v>2</v>
      </c>
      <c r="C52" s="10">
        <v>10.1</v>
      </c>
    </row>
    <row r="53" spans="2:3" x14ac:dyDescent="0.25">
      <c r="B53" s="10">
        <v>3</v>
      </c>
      <c r="C53" s="10">
        <v>9.1999999999999993</v>
      </c>
    </row>
    <row r="54" spans="2:3" x14ac:dyDescent="0.25">
      <c r="B54" s="10">
        <v>4</v>
      </c>
      <c r="C54" s="10">
        <v>7.9</v>
      </c>
    </row>
    <row r="55" spans="2:3" x14ac:dyDescent="0.25">
      <c r="B55" s="10">
        <v>5</v>
      </c>
      <c r="C55" s="10">
        <v>8</v>
      </c>
    </row>
    <row r="56" spans="2:3" x14ac:dyDescent="0.25">
      <c r="B56" s="10">
        <v>6</v>
      </c>
      <c r="C56" s="10">
        <v>9.1</v>
      </c>
    </row>
    <row r="57" spans="2:3" x14ac:dyDescent="0.25">
      <c r="B57" s="10">
        <v>7</v>
      </c>
      <c r="C57" s="10">
        <v>9.6999999999999993</v>
      </c>
    </row>
    <row r="58" spans="2:3" x14ac:dyDescent="0.25">
      <c r="B58" s="10">
        <v>8</v>
      </c>
      <c r="C58" s="10">
        <v>8.1</v>
      </c>
    </row>
    <row r="59" spans="2:3" x14ac:dyDescent="0.25">
      <c r="B59" s="10">
        <v>9</v>
      </c>
      <c r="C59" s="10">
        <v>7.5</v>
      </c>
    </row>
    <row r="60" spans="2:3" x14ac:dyDescent="0.25">
      <c r="B60" s="10">
        <v>10</v>
      </c>
      <c r="C60" s="10">
        <v>8.4</v>
      </c>
    </row>
    <row r="61" spans="2:3" x14ac:dyDescent="0.25">
      <c r="B61" s="10">
        <v>11</v>
      </c>
      <c r="C61" s="10">
        <v>9.5</v>
      </c>
    </row>
    <row r="62" spans="2:3" x14ac:dyDescent="0.25">
      <c r="B62" s="10">
        <v>12</v>
      </c>
      <c r="C62" s="10">
        <v>8.3000000000000007</v>
      </c>
    </row>
    <row r="63" spans="2:3" x14ac:dyDescent="0.25">
      <c r="B63" s="10">
        <v>1</v>
      </c>
      <c r="C63" s="10">
        <v>10.4</v>
      </c>
    </row>
    <row r="64" spans="2:3" x14ac:dyDescent="0.25">
      <c r="B64" s="10">
        <v>2</v>
      </c>
      <c r="C64" s="10">
        <v>8.4</v>
      </c>
    </row>
    <row r="65" spans="2:3" x14ac:dyDescent="0.25">
      <c r="B65" s="10">
        <v>3</v>
      </c>
      <c r="C65" s="10">
        <v>8.9</v>
      </c>
    </row>
    <row r="66" spans="2:3" x14ac:dyDescent="0.25">
      <c r="B66" s="10">
        <v>4</v>
      </c>
      <c r="C66" s="10">
        <v>9</v>
      </c>
    </row>
    <row r="67" spans="2:3" x14ac:dyDescent="0.25">
      <c r="B67" s="10">
        <v>5</v>
      </c>
      <c r="C67" s="10">
        <v>8.1999999999999993</v>
      </c>
    </row>
    <row r="68" spans="2:3" x14ac:dyDescent="0.25">
      <c r="B68" s="10">
        <v>6</v>
      </c>
      <c r="C68" s="10">
        <v>9.1</v>
      </c>
    </row>
    <row r="69" spans="2:3" x14ac:dyDescent="0.25">
      <c r="B69" s="10">
        <v>7</v>
      </c>
      <c r="C69" s="10">
        <v>9.1</v>
      </c>
    </row>
    <row r="70" spans="2:3" x14ac:dyDescent="0.25">
      <c r="B70" s="10">
        <v>8</v>
      </c>
      <c r="C70" s="10">
        <v>8.3000000000000007</v>
      </c>
    </row>
    <row r="71" spans="2:3" x14ac:dyDescent="0.25">
      <c r="B71" s="10">
        <v>9</v>
      </c>
      <c r="C71" s="10">
        <v>9.1999999999999993</v>
      </c>
    </row>
    <row r="72" spans="2:3" x14ac:dyDescent="0.25">
      <c r="B72" s="10">
        <v>10</v>
      </c>
      <c r="C72" s="10">
        <v>9.5</v>
      </c>
    </row>
    <row r="73" spans="2:3" x14ac:dyDescent="0.25">
      <c r="B73" s="10">
        <v>11</v>
      </c>
      <c r="C73" s="10">
        <v>10.199999999999999</v>
      </c>
    </row>
    <row r="74" spans="2:3" x14ac:dyDescent="0.25">
      <c r="B74" s="10">
        <v>12</v>
      </c>
      <c r="C74" s="10">
        <v>9</v>
      </c>
    </row>
    <row r="75" spans="2:3" x14ac:dyDescent="0.25">
      <c r="B75" s="10">
        <v>1</v>
      </c>
      <c r="C75" s="10">
        <v>8.6</v>
      </c>
    </row>
    <row r="76" spans="2:3" x14ac:dyDescent="0.25">
      <c r="B76" s="10">
        <v>2</v>
      </c>
      <c r="C76" s="10">
        <v>10.199999999999999</v>
      </c>
    </row>
    <row r="77" spans="2:3" x14ac:dyDescent="0.25">
      <c r="B77" s="10">
        <v>3</v>
      </c>
      <c r="C77" s="10">
        <v>7.9</v>
      </c>
    </row>
    <row r="78" spans="2:3" x14ac:dyDescent="0.25">
      <c r="B78" s="10">
        <v>4</v>
      </c>
      <c r="C78" s="10">
        <v>8.6</v>
      </c>
    </row>
    <row r="79" spans="2:3" x14ac:dyDescent="0.25">
      <c r="B79" s="10">
        <v>5</v>
      </c>
      <c r="C79" s="10">
        <v>9.4</v>
      </c>
    </row>
    <row r="80" spans="2:3" x14ac:dyDescent="0.25">
      <c r="B80" s="10">
        <v>6</v>
      </c>
      <c r="C80" s="10">
        <v>8.3000000000000007</v>
      </c>
    </row>
    <row r="81" spans="2:3" x14ac:dyDescent="0.25">
      <c r="B81" s="10">
        <v>7</v>
      </c>
      <c r="C81" s="10">
        <v>10.5</v>
      </c>
    </row>
    <row r="82" spans="2:3" x14ac:dyDescent="0.25">
      <c r="B82" s="10">
        <v>8</v>
      </c>
      <c r="C82" s="10">
        <v>8.5</v>
      </c>
    </row>
    <row r="83" spans="2:3" x14ac:dyDescent="0.25">
      <c r="B83" s="10">
        <v>9</v>
      </c>
      <c r="C83" s="10">
        <v>10.5</v>
      </c>
    </row>
    <row r="84" spans="2:3" x14ac:dyDescent="0.25">
      <c r="B84" s="10">
        <v>10</v>
      </c>
      <c r="C84" s="10">
        <v>10.7</v>
      </c>
    </row>
    <row r="85" spans="2:3" x14ac:dyDescent="0.25">
      <c r="B85" s="10">
        <v>11</v>
      </c>
      <c r="C85" s="10">
        <v>11.2</v>
      </c>
    </row>
    <row r="86" spans="2:3" x14ac:dyDescent="0.25">
      <c r="B86" s="10">
        <v>12</v>
      </c>
      <c r="C86" s="10">
        <v>9.6999999999999993</v>
      </c>
    </row>
    <row r="87" spans="2:3" x14ac:dyDescent="0.25">
      <c r="B87" s="10">
        <v>1</v>
      </c>
      <c r="C87" s="10">
        <v>9.6999999999999993</v>
      </c>
    </row>
    <row r="88" spans="2:3" x14ac:dyDescent="0.25">
      <c r="B88" s="10">
        <v>2</v>
      </c>
      <c r="C88" s="10">
        <v>8.6999999999999993</v>
      </c>
    </row>
    <row r="89" spans="2:3" x14ac:dyDescent="0.25">
      <c r="B89" s="10">
        <v>3</v>
      </c>
      <c r="C89" s="10">
        <v>8.4</v>
      </c>
    </row>
    <row r="90" spans="2:3" x14ac:dyDescent="0.25">
      <c r="B90" s="10">
        <v>4</v>
      </c>
      <c r="C90" s="10">
        <v>9</v>
      </c>
    </row>
    <row r="91" spans="2:3" x14ac:dyDescent="0.25">
      <c r="B91" s="10">
        <v>5</v>
      </c>
      <c r="C91" s="10">
        <v>8.8000000000000007</v>
      </c>
    </row>
    <row r="92" spans="2:3" x14ac:dyDescent="0.25">
      <c r="B92" s="10">
        <v>6</v>
      </c>
      <c r="C92" s="10">
        <v>7.8</v>
      </c>
    </row>
    <row r="93" spans="2:3" x14ac:dyDescent="0.25">
      <c r="B93" s="10">
        <v>7</v>
      </c>
      <c r="C93" s="10">
        <v>9</v>
      </c>
    </row>
    <row r="94" spans="2:3" x14ac:dyDescent="0.25">
      <c r="B94" s="10">
        <v>8</v>
      </c>
      <c r="C94" s="10">
        <v>8</v>
      </c>
    </row>
    <row r="95" spans="2:3" x14ac:dyDescent="0.25">
      <c r="B95" s="10">
        <v>9</v>
      </c>
      <c r="C95" s="10">
        <v>7.6</v>
      </c>
    </row>
    <row r="96" spans="2:3" x14ac:dyDescent="0.25">
      <c r="B96" s="10">
        <v>10</v>
      </c>
      <c r="C96" s="10">
        <v>9.1</v>
      </c>
    </row>
    <row r="97" spans="2:3" x14ac:dyDescent="0.25">
      <c r="B97" s="10">
        <v>11</v>
      </c>
      <c r="C97" s="10">
        <v>9.4</v>
      </c>
    </row>
    <row r="98" spans="2:3" x14ac:dyDescent="0.25">
      <c r="B98" s="10">
        <v>12</v>
      </c>
      <c r="C98" s="10">
        <v>8.6999999999999993</v>
      </c>
    </row>
    <row r="99" spans="2:3" x14ac:dyDescent="0.25">
      <c r="B99" s="10">
        <v>1</v>
      </c>
      <c r="C99" s="10">
        <v>10.1</v>
      </c>
    </row>
    <row r="100" spans="2:3" x14ac:dyDescent="0.25">
      <c r="B100" s="10">
        <v>2</v>
      </c>
      <c r="C100" s="10">
        <v>8.1999999999999993</v>
      </c>
    </row>
    <row r="101" spans="2:3" x14ac:dyDescent="0.25">
      <c r="B101" s="10">
        <v>3</v>
      </c>
      <c r="C101" s="10">
        <v>9.4</v>
      </c>
    </row>
    <row r="102" spans="2:3" x14ac:dyDescent="0.25">
      <c r="B102" s="10">
        <v>4</v>
      </c>
      <c r="C102" s="10">
        <v>8.3000000000000007</v>
      </c>
    </row>
    <row r="103" spans="2:3" x14ac:dyDescent="0.25">
      <c r="B103" s="10">
        <v>5</v>
      </c>
      <c r="C103" s="10">
        <v>7.7</v>
      </c>
    </row>
    <row r="104" spans="2:3" x14ac:dyDescent="0.25">
      <c r="B104" s="10">
        <v>6</v>
      </c>
      <c r="C104" s="10">
        <v>9</v>
      </c>
    </row>
    <row r="105" spans="2:3" x14ac:dyDescent="0.25">
      <c r="B105" s="10">
        <v>7</v>
      </c>
      <c r="C105" s="10">
        <v>10.6</v>
      </c>
    </row>
    <row r="106" spans="2:3" x14ac:dyDescent="0.25">
      <c r="B106" s="10">
        <v>8</v>
      </c>
      <c r="C106" s="10">
        <v>7.8</v>
      </c>
    </row>
    <row r="107" spans="2:3" x14ac:dyDescent="0.25">
      <c r="B107" s="10">
        <v>9</v>
      </c>
      <c r="C107" s="10">
        <v>8</v>
      </c>
    </row>
    <row r="108" spans="2:3" x14ac:dyDescent="0.25">
      <c r="B108" s="10">
        <v>10</v>
      </c>
      <c r="C108" s="10">
        <v>8.8000000000000007</v>
      </c>
    </row>
    <row r="109" spans="2:3" x14ac:dyDescent="0.25">
      <c r="B109" s="10">
        <v>11</v>
      </c>
      <c r="C109" s="10">
        <v>11.5</v>
      </c>
    </row>
    <row r="110" spans="2:3" x14ac:dyDescent="0.25">
      <c r="B110" s="10">
        <v>12</v>
      </c>
      <c r="C110" s="10">
        <v>7.9</v>
      </c>
    </row>
    <row r="111" spans="2:3" x14ac:dyDescent="0.25">
      <c r="B111" s="10">
        <v>1</v>
      </c>
      <c r="C111" s="10">
        <v>9.9</v>
      </c>
    </row>
    <row r="112" spans="2:3" x14ac:dyDescent="0.25">
      <c r="B112" s="10">
        <v>2</v>
      </c>
      <c r="C112" s="10">
        <v>9.3000000000000007</v>
      </c>
    </row>
    <row r="113" spans="2:3" x14ac:dyDescent="0.25">
      <c r="B113" s="10">
        <v>3</v>
      </c>
      <c r="C113" s="10">
        <v>9.5</v>
      </c>
    </row>
    <row r="114" spans="2:3" x14ac:dyDescent="0.25">
      <c r="B114" s="10">
        <v>4</v>
      </c>
      <c r="C114" s="10">
        <v>9.5</v>
      </c>
    </row>
    <row r="115" spans="2:3" x14ac:dyDescent="0.25">
      <c r="B115" s="10">
        <v>5</v>
      </c>
      <c r="C115" s="10">
        <v>8.6999999999999993</v>
      </c>
    </row>
    <row r="116" spans="2:3" x14ac:dyDescent="0.25">
      <c r="B116" s="10">
        <v>6</v>
      </c>
      <c r="C116" s="10">
        <v>8.3000000000000007</v>
      </c>
    </row>
    <row r="117" spans="2:3" x14ac:dyDescent="0.25">
      <c r="B117" s="10">
        <v>7</v>
      </c>
      <c r="C117" s="10">
        <v>11</v>
      </c>
    </row>
    <row r="118" spans="2:3" x14ac:dyDescent="0.25">
      <c r="B118" s="10">
        <v>8</v>
      </c>
      <c r="C118" s="10">
        <v>10.4</v>
      </c>
    </row>
    <row r="119" spans="2:3" x14ac:dyDescent="0.25">
      <c r="B119" s="10">
        <v>9</v>
      </c>
      <c r="C119" s="10">
        <v>8</v>
      </c>
    </row>
    <row r="120" spans="2:3" x14ac:dyDescent="0.25">
      <c r="B120" s="10">
        <v>10</v>
      </c>
      <c r="C120" s="10">
        <v>7.9</v>
      </c>
    </row>
    <row r="121" spans="2:3" x14ac:dyDescent="0.25">
      <c r="B121" s="10">
        <v>11</v>
      </c>
      <c r="C121" s="10">
        <v>10.7</v>
      </c>
    </row>
    <row r="122" spans="2:3" x14ac:dyDescent="0.25">
      <c r="B122" s="10">
        <v>12</v>
      </c>
      <c r="C122" s="10">
        <v>10.3</v>
      </c>
    </row>
    <row r="123" spans="2:3" x14ac:dyDescent="0.25">
      <c r="B123" s="10">
        <v>1</v>
      </c>
      <c r="C123" s="10">
        <v>10.4</v>
      </c>
    </row>
    <row r="124" spans="2:3" x14ac:dyDescent="0.25">
      <c r="B124" s="10">
        <v>2</v>
      </c>
      <c r="C124" s="10">
        <v>9.6999999999999993</v>
      </c>
    </row>
    <row r="125" spans="2:3" x14ac:dyDescent="0.25">
      <c r="B125" s="10">
        <v>3</v>
      </c>
      <c r="C125" s="10">
        <v>8.5</v>
      </c>
    </row>
    <row r="126" spans="2:3" x14ac:dyDescent="0.25">
      <c r="B126" s="10">
        <v>4</v>
      </c>
      <c r="C126" s="10">
        <v>9.3000000000000007</v>
      </c>
    </row>
    <row r="127" spans="2:3" x14ac:dyDescent="0.25">
      <c r="B127" s="10">
        <v>5</v>
      </c>
      <c r="C127" s="10">
        <v>8.3000000000000007</v>
      </c>
    </row>
    <row r="128" spans="2:3" x14ac:dyDescent="0.25">
      <c r="B128" s="10">
        <v>6</v>
      </c>
      <c r="C128" s="10">
        <v>9.5</v>
      </c>
    </row>
    <row r="129" spans="2:3" x14ac:dyDescent="0.25">
      <c r="B129" s="10">
        <v>7</v>
      </c>
      <c r="C129" s="10">
        <v>11.3</v>
      </c>
    </row>
    <row r="130" spans="2:3" x14ac:dyDescent="0.25">
      <c r="B130" s="10">
        <v>8</v>
      </c>
      <c r="C130" s="10">
        <v>8.4</v>
      </c>
    </row>
    <row r="131" spans="2:3" x14ac:dyDescent="0.25">
      <c r="B131" s="10">
        <v>9</v>
      </c>
      <c r="C131" s="10">
        <v>7.6</v>
      </c>
    </row>
    <row r="132" spans="2:3" x14ac:dyDescent="0.25">
      <c r="B132" s="10">
        <v>10</v>
      </c>
      <c r="C132" s="10">
        <v>8.1999999999999993</v>
      </c>
    </row>
    <row r="133" spans="2:3" x14ac:dyDescent="0.25">
      <c r="B133" s="10">
        <v>11</v>
      </c>
      <c r="C133" s="10">
        <v>11.4</v>
      </c>
    </row>
    <row r="134" spans="2:3" x14ac:dyDescent="0.25">
      <c r="B134" s="10">
        <v>12</v>
      </c>
      <c r="C134" s="10">
        <v>10.6</v>
      </c>
    </row>
    <row r="135" spans="2:3" x14ac:dyDescent="0.25">
      <c r="B135" s="10">
        <v>1</v>
      </c>
      <c r="C135" s="10">
        <v>8.4</v>
      </c>
    </row>
    <row r="136" spans="2:3" x14ac:dyDescent="0.25">
      <c r="B136" s="10">
        <v>2</v>
      </c>
      <c r="C136" s="10">
        <v>10</v>
      </c>
    </row>
    <row r="137" spans="2:3" x14ac:dyDescent="0.25">
      <c r="B137" s="10">
        <v>3</v>
      </c>
      <c r="C137" s="10">
        <v>8.9</v>
      </c>
    </row>
    <row r="138" spans="2:3" x14ac:dyDescent="0.25">
      <c r="B138" s="10">
        <v>4</v>
      </c>
      <c r="C138" s="10">
        <v>8.1999999999999993</v>
      </c>
    </row>
    <row r="139" spans="2:3" x14ac:dyDescent="0.25">
      <c r="B139" s="10">
        <v>5</v>
      </c>
      <c r="C139" s="10">
        <v>7.3</v>
      </c>
    </row>
    <row r="140" spans="2:3" x14ac:dyDescent="0.25">
      <c r="B140" s="10">
        <v>6</v>
      </c>
      <c r="C140" s="10">
        <v>7.9</v>
      </c>
    </row>
    <row r="141" spans="2:3" x14ac:dyDescent="0.25">
      <c r="B141" s="10">
        <v>7</v>
      </c>
      <c r="C141" s="10">
        <v>9.5</v>
      </c>
    </row>
    <row r="142" spans="2:3" x14ac:dyDescent="0.25">
      <c r="B142" s="10">
        <v>8</v>
      </c>
      <c r="C142" s="10">
        <v>9</v>
      </c>
    </row>
    <row r="143" spans="2:3" x14ac:dyDescent="0.25">
      <c r="B143" s="10">
        <v>9</v>
      </c>
      <c r="C143" s="10">
        <v>7.9</v>
      </c>
    </row>
    <row r="144" spans="2:3" x14ac:dyDescent="0.25">
      <c r="B144" s="10">
        <v>10</v>
      </c>
      <c r="C144" s="10">
        <v>8.5</v>
      </c>
    </row>
    <row r="145" spans="2:3" x14ac:dyDescent="0.25">
      <c r="B145" s="10">
        <v>11</v>
      </c>
      <c r="C145" s="10">
        <v>10.3</v>
      </c>
    </row>
    <row r="146" spans="2:3" x14ac:dyDescent="0.25">
      <c r="B146" s="10">
        <v>12</v>
      </c>
      <c r="C146" s="10">
        <v>8.6</v>
      </c>
    </row>
    <row r="147" spans="2:3" x14ac:dyDescent="0.25">
      <c r="B147" s="10">
        <v>1</v>
      </c>
      <c r="C147" s="10">
        <v>10</v>
      </c>
    </row>
    <row r="148" spans="2:3" x14ac:dyDescent="0.25">
      <c r="B148" s="10">
        <v>2</v>
      </c>
      <c r="C148" s="10">
        <v>9.6999999999999993</v>
      </c>
    </row>
    <row r="149" spans="2:3" x14ac:dyDescent="0.25">
      <c r="B149" s="10">
        <v>3</v>
      </c>
      <c r="C149" s="10">
        <v>7.5</v>
      </c>
    </row>
    <row r="150" spans="2:3" x14ac:dyDescent="0.25">
      <c r="B150" s="10">
        <v>4</v>
      </c>
      <c r="C150" s="10">
        <v>8.6999999999999993</v>
      </c>
    </row>
    <row r="151" spans="2:3" x14ac:dyDescent="0.25">
      <c r="B151" s="10">
        <v>5</v>
      </c>
      <c r="C151" s="10">
        <v>8.8000000000000007</v>
      </c>
    </row>
    <row r="152" spans="2:3" x14ac:dyDescent="0.25">
      <c r="B152" s="10">
        <v>6</v>
      </c>
      <c r="C152" s="10">
        <v>10.3</v>
      </c>
    </row>
    <row r="153" spans="2:3" x14ac:dyDescent="0.25">
      <c r="B153" s="10">
        <v>7</v>
      </c>
      <c r="C153" s="10">
        <v>9.5</v>
      </c>
    </row>
    <row r="154" spans="2:3" x14ac:dyDescent="0.25">
      <c r="B154" s="10">
        <v>8</v>
      </c>
      <c r="C154" s="10">
        <v>7.7</v>
      </c>
    </row>
    <row r="155" spans="2:3" x14ac:dyDescent="0.25">
      <c r="B155" s="10">
        <v>9</v>
      </c>
      <c r="C155" s="10">
        <v>7.8</v>
      </c>
    </row>
    <row r="156" spans="2:3" x14ac:dyDescent="0.25">
      <c r="B156" s="10">
        <v>10</v>
      </c>
      <c r="C156" s="10">
        <v>8.6</v>
      </c>
    </row>
    <row r="157" spans="2:3" x14ac:dyDescent="0.25">
      <c r="B157" s="10">
        <v>11</v>
      </c>
      <c r="C157" s="10">
        <v>10.7</v>
      </c>
    </row>
    <row r="158" spans="2:3" x14ac:dyDescent="0.25">
      <c r="B158" s="10">
        <v>12</v>
      </c>
      <c r="C158" s="10">
        <v>9.8000000000000007</v>
      </c>
    </row>
    <row r="159" spans="2:3" x14ac:dyDescent="0.25">
      <c r="B159" s="10">
        <v>1</v>
      </c>
      <c r="C159" s="10">
        <v>8.6</v>
      </c>
    </row>
    <row r="160" spans="2:3" x14ac:dyDescent="0.25">
      <c r="B160" s="10">
        <v>2</v>
      </c>
      <c r="C160" s="10">
        <v>8.1</v>
      </c>
    </row>
    <row r="161" spans="2:3" x14ac:dyDescent="0.25">
      <c r="B161" s="10">
        <v>3</v>
      </c>
      <c r="C161" s="10">
        <v>8.1</v>
      </c>
    </row>
    <row r="162" spans="2:3" x14ac:dyDescent="0.25">
      <c r="B162" s="10">
        <v>4</v>
      </c>
      <c r="C162" s="10">
        <v>9.1999999999999993</v>
      </c>
    </row>
    <row r="163" spans="2:3" x14ac:dyDescent="0.25">
      <c r="B163" s="10">
        <v>5</v>
      </c>
      <c r="C163" s="10">
        <v>8.8000000000000007</v>
      </c>
    </row>
    <row r="164" spans="2:3" x14ac:dyDescent="0.25">
      <c r="B164" s="10">
        <v>6</v>
      </c>
      <c r="C164" s="10">
        <v>8</v>
      </c>
    </row>
    <row r="165" spans="2:3" x14ac:dyDescent="0.25">
      <c r="B165" s="10">
        <v>7</v>
      </c>
      <c r="C165" s="10">
        <v>11.5</v>
      </c>
    </row>
    <row r="166" spans="2:3" x14ac:dyDescent="0.25">
      <c r="B166" s="10">
        <v>8</v>
      </c>
      <c r="C166" s="10">
        <v>8.8000000000000007</v>
      </c>
    </row>
    <row r="167" spans="2:3" x14ac:dyDescent="0.25">
      <c r="B167" s="10">
        <v>9</v>
      </c>
      <c r="C167" s="10">
        <v>8.6</v>
      </c>
    </row>
    <row r="168" spans="2:3" x14ac:dyDescent="0.25">
      <c r="B168" s="10">
        <v>10</v>
      </c>
      <c r="C168" s="10">
        <v>9.6</v>
      </c>
    </row>
    <row r="169" spans="2:3" x14ac:dyDescent="0.25">
      <c r="B169" s="10">
        <v>11</v>
      </c>
      <c r="C169" s="10">
        <v>11.3</v>
      </c>
    </row>
    <row r="170" spans="2:3" x14ac:dyDescent="0.25">
      <c r="B170" s="10">
        <v>12</v>
      </c>
      <c r="C170" s="10">
        <v>10.5</v>
      </c>
    </row>
    <row r="171" spans="2:3" x14ac:dyDescent="0.25">
      <c r="B171" s="10">
        <v>1</v>
      </c>
      <c r="C171" s="10">
        <v>10.3</v>
      </c>
    </row>
    <row r="172" spans="2:3" x14ac:dyDescent="0.25">
      <c r="B172" s="10">
        <v>2</v>
      </c>
      <c r="C172" s="10">
        <v>8.1999999999999993</v>
      </c>
    </row>
    <row r="173" spans="2:3" x14ac:dyDescent="0.25">
      <c r="B173" s="10">
        <v>3</v>
      </c>
      <c r="C173" s="10">
        <v>7.6</v>
      </c>
    </row>
    <row r="174" spans="2:3" x14ac:dyDescent="0.25">
      <c r="B174" s="10">
        <v>4</v>
      </c>
      <c r="C174" s="10">
        <v>11</v>
      </c>
    </row>
    <row r="175" spans="2:3" x14ac:dyDescent="0.25">
      <c r="B175" s="10">
        <v>5</v>
      </c>
      <c r="C175" s="10">
        <v>8.5</v>
      </c>
    </row>
    <row r="176" spans="2:3" x14ac:dyDescent="0.25">
      <c r="B176" s="10">
        <v>6</v>
      </c>
      <c r="C176" s="10">
        <v>7.6</v>
      </c>
    </row>
    <row r="177" spans="2:3" x14ac:dyDescent="0.25">
      <c r="B177" s="10">
        <v>7</v>
      </c>
      <c r="C177" s="10">
        <v>9.9</v>
      </c>
    </row>
    <row r="178" spans="2:3" x14ac:dyDescent="0.25">
      <c r="B178" s="10">
        <v>8</v>
      </c>
      <c r="C178" s="10">
        <v>8.4</v>
      </c>
    </row>
    <row r="179" spans="2:3" x14ac:dyDescent="0.25">
      <c r="B179" s="10">
        <v>9</v>
      </c>
      <c r="C179" s="10">
        <v>8.4</v>
      </c>
    </row>
    <row r="180" spans="2:3" x14ac:dyDescent="0.25">
      <c r="B180" s="10">
        <v>10</v>
      </c>
      <c r="C180" s="10">
        <v>8.1999999999999993</v>
      </c>
    </row>
    <row r="181" spans="2:3" x14ac:dyDescent="0.25">
      <c r="B181" s="10">
        <v>11</v>
      </c>
      <c r="C181" s="10">
        <v>9.8000000000000007</v>
      </c>
    </row>
    <row r="182" spans="2:3" x14ac:dyDescent="0.25">
      <c r="B182" s="10">
        <v>12</v>
      </c>
      <c r="C182" s="10">
        <v>10.3</v>
      </c>
    </row>
    <row r="183" spans="2:3" x14ac:dyDescent="0.25">
      <c r="B183" s="10">
        <v>1</v>
      </c>
      <c r="C183" s="10">
        <v>8.1</v>
      </c>
    </row>
    <row r="184" spans="2:3" x14ac:dyDescent="0.25">
      <c r="B184" s="10">
        <v>2</v>
      </c>
      <c r="C184" s="10">
        <v>9.9</v>
      </c>
    </row>
    <row r="185" spans="2:3" x14ac:dyDescent="0.25">
      <c r="B185" s="10">
        <v>3</v>
      </c>
      <c r="C185" s="10">
        <v>10.9</v>
      </c>
    </row>
    <row r="186" spans="2:3" x14ac:dyDescent="0.25">
      <c r="B186" s="10">
        <v>4</v>
      </c>
      <c r="C186" s="10">
        <v>8.5</v>
      </c>
    </row>
    <row r="187" spans="2:3" x14ac:dyDescent="0.25">
      <c r="B187" s="10">
        <v>5</v>
      </c>
      <c r="C187" s="10">
        <v>10.199999999999999</v>
      </c>
    </row>
    <row r="188" spans="2:3" x14ac:dyDescent="0.25">
      <c r="B188" s="10">
        <v>6</v>
      </c>
      <c r="C188" s="10">
        <v>8.4</v>
      </c>
    </row>
    <row r="189" spans="2:3" x14ac:dyDescent="0.25">
      <c r="B189" s="10">
        <v>7</v>
      </c>
      <c r="C189" s="10">
        <v>11.2</v>
      </c>
    </row>
    <row r="190" spans="2:3" x14ac:dyDescent="0.25">
      <c r="B190" s="10">
        <v>8</v>
      </c>
      <c r="C190" s="10">
        <v>8.1</v>
      </c>
    </row>
    <row r="191" spans="2:3" x14ac:dyDescent="0.25">
      <c r="B191" s="10">
        <v>9</v>
      </c>
      <c r="C191" s="10">
        <v>7.7</v>
      </c>
    </row>
    <row r="192" spans="2:3" x14ac:dyDescent="0.25">
      <c r="B192" s="10">
        <v>10</v>
      </c>
      <c r="C192" s="10">
        <v>9.1999999999999993</v>
      </c>
    </row>
    <row r="193" spans="2:3" x14ac:dyDescent="0.25">
      <c r="B193" s="10">
        <v>11</v>
      </c>
      <c r="C193" s="10">
        <v>10.199999999999999</v>
      </c>
    </row>
    <row r="194" spans="2:3" x14ac:dyDescent="0.25">
      <c r="B194" s="10">
        <v>12</v>
      </c>
      <c r="C194" s="10">
        <v>8.6</v>
      </c>
    </row>
    <row r="195" spans="2:3" x14ac:dyDescent="0.25">
      <c r="B195" s="10">
        <v>1</v>
      </c>
      <c r="C195" s="10">
        <v>8.4</v>
      </c>
    </row>
    <row r="196" spans="2:3" x14ac:dyDescent="0.25">
      <c r="B196" s="10">
        <v>2</v>
      </c>
      <c r="C196" s="10">
        <v>8.8000000000000007</v>
      </c>
    </row>
    <row r="197" spans="2:3" x14ac:dyDescent="0.25">
      <c r="B197" s="10">
        <v>3</v>
      </c>
      <c r="C197" s="10">
        <v>7.5</v>
      </c>
    </row>
    <row r="198" spans="2:3" x14ac:dyDescent="0.25">
      <c r="B198" s="10">
        <v>4</v>
      </c>
      <c r="C198" s="10">
        <v>9.1999999999999993</v>
      </c>
    </row>
    <row r="199" spans="2:3" x14ac:dyDescent="0.25">
      <c r="B199" s="10">
        <v>5</v>
      </c>
      <c r="C199" s="10">
        <v>7.6</v>
      </c>
    </row>
    <row r="200" spans="2:3" x14ac:dyDescent="0.25">
      <c r="B200" s="10">
        <v>6</v>
      </c>
      <c r="C200" s="10">
        <v>10.1</v>
      </c>
    </row>
    <row r="201" spans="2:3" x14ac:dyDescent="0.25">
      <c r="B201" s="10">
        <v>7</v>
      </c>
      <c r="C201" s="10">
        <v>10.5</v>
      </c>
    </row>
    <row r="202" spans="2:3" x14ac:dyDescent="0.25">
      <c r="B202" s="10">
        <v>8</v>
      </c>
      <c r="C202" s="10">
        <v>8.6999999999999993</v>
      </c>
    </row>
    <row r="203" spans="2:3" x14ac:dyDescent="0.25">
      <c r="B203" s="10">
        <v>9</v>
      </c>
      <c r="C203" s="10">
        <v>9.1</v>
      </c>
    </row>
    <row r="204" spans="2:3" x14ac:dyDescent="0.25">
      <c r="B204" s="10">
        <v>10</v>
      </c>
      <c r="C204" s="10">
        <v>8.5</v>
      </c>
    </row>
    <row r="205" spans="2:3" x14ac:dyDescent="0.25">
      <c r="B205" s="10">
        <v>11</v>
      </c>
      <c r="C205" s="10">
        <v>9.9</v>
      </c>
    </row>
    <row r="206" spans="2:3" x14ac:dyDescent="0.25">
      <c r="B206" s="10">
        <v>12</v>
      </c>
      <c r="C206" s="10">
        <v>8.5</v>
      </c>
    </row>
    <row r="207" spans="2:3" x14ac:dyDescent="0.25">
      <c r="B207" s="10">
        <v>1</v>
      </c>
      <c r="C207" s="10">
        <v>9.4</v>
      </c>
    </row>
    <row r="208" spans="2:3" x14ac:dyDescent="0.25">
      <c r="B208" s="10">
        <v>2</v>
      </c>
      <c r="C208" s="10">
        <v>8.3000000000000007</v>
      </c>
    </row>
    <row r="209" spans="2:3" x14ac:dyDescent="0.25">
      <c r="B209" s="10">
        <v>3</v>
      </c>
      <c r="C209" s="10">
        <v>8.1</v>
      </c>
    </row>
    <row r="210" spans="2:3" x14ac:dyDescent="0.25">
      <c r="B210" s="10">
        <v>4</v>
      </c>
      <c r="C210" s="10">
        <v>8.9</v>
      </c>
    </row>
    <row r="211" spans="2:3" x14ac:dyDescent="0.25">
      <c r="B211" s="10">
        <v>5</v>
      </c>
      <c r="C211" s="10">
        <v>8.1999999999999993</v>
      </c>
    </row>
    <row r="212" spans="2:3" x14ac:dyDescent="0.25">
      <c r="B212" s="10">
        <v>6</v>
      </c>
      <c r="C212" s="10">
        <v>8.4</v>
      </c>
    </row>
    <row r="213" spans="2:3" x14ac:dyDescent="0.25">
      <c r="B213" s="10">
        <v>7</v>
      </c>
      <c r="C213" s="10">
        <v>10.199999999999999</v>
      </c>
    </row>
    <row r="214" spans="2:3" x14ac:dyDescent="0.25">
      <c r="B214" s="10">
        <v>8</v>
      </c>
      <c r="C214" s="10">
        <v>8.9</v>
      </c>
    </row>
    <row r="215" spans="2:3" x14ac:dyDescent="0.25">
      <c r="B215" s="10">
        <v>9</v>
      </c>
      <c r="C215" s="10">
        <v>8.6</v>
      </c>
    </row>
    <row r="216" spans="2:3" x14ac:dyDescent="0.25">
      <c r="B216" s="10">
        <v>10</v>
      </c>
      <c r="C216" s="10">
        <v>7.7</v>
      </c>
    </row>
    <row r="217" spans="2:3" x14ac:dyDescent="0.25">
      <c r="B217" s="10">
        <v>11</v>
      </c>
      <c r="C217" s="10">
        <v>10.3</v>
      </c>
    </row>
    <row r="218" spans="2:3" x14ac:dyDescent="0.25">
      <c r="B218" s="10">
        <v>12</v>
      </c>
      <c r="C218" s="10">
        <v>9.1999999999999993</v>
      </c>
    </row>
    <row r="219" spans="2:3" x14ac:dyDescent="0.25">
      <c r="B219" s="10">
        <v>1</v>
      </c>
      <c r="C219" s="10">
        <v>9.1</v>
      </c>
    </row>
    <row r="220" spans="2:3" x14ac:dyDescent="0.25">
      <c r="B220" s="10">
        <v>2</v>
      </c>
      <c r="C220" s="10">
        <v>9.8000000000000007</v>
      </c>
    </row>
    <row r="221" spans="2:3" x14ac:dyDescent="0.25">
      <c r="B221" s="10">
        <v>3</v>
      </c>
      <c r="C221" s="10">
        <v>8.8000000000000007</v>
      </c>
    </row>
    <row r="222" spans="2:3" x14ac:dyDescent="0.25">
      <c r="B222" s="10">
        <v>4</v>
      </c>
      <c r="C222" s="10">
        <v>9.1999999999999993</v>
      </c>
    </row>
    <row r="223" spans="2:3" x14ac:dyDescent="0.25">
      <c r="B223" s="10">
        <v>5</v>
      </c>
      <c r="C223" s="10">
        <v>10.5</v>
      </c>
    </row>
    <row r="224" spans="2:3" x14ac:dyDescent="0.25">
      <c r="B224" s="10">
        <v>6</v>
      </c>
      <c r="C224" s="10">
        <v>8.5</v>
      </c>
    </row>
    <row r="225" spans="2:3" x14ac:dyDescent="0.25">
      <c r="B225" s="10">
        <v>7</v>
      </c>
      <c r="C225" s="10">
        <v>9.6</v>
      </c>
    </row>
    <row r="226" spans="2:3" x14ac:dyDescent="0.25">
      <c r="B226" s="10">
        <v>8</v>
      </c>
      <c r="C226" s="10">
        <v>8.5</v>
      </c>
    </row>
    <row r="227" spans="2:3" x14ac:dyDescent="0.25">
      <c r="B227" s="10">
        <v>9</v>
      </c>
      <c r="C227" s="10">
        <v>9.5</v>
      </c>
    </row>
    <row r="228" spans="2:3" x14ac:dyDescent="0.25">
      <c r="B228" s="10">
        <v>10</v>
      </c>
      <c r="C228" s="10">
        <v>8.1</v>
      </c>
    </row>
    <row r="229" spans="2:3" x14ac:dyDescent="0.25">
      <c r="B229" s="10">
        <v>11</v>
      </c>
      <c r="C229" s="10">
        <v>9.6999999999999993</v>
      </c>
    </row>
    <row r="230" spans="2:3" x14ac:dyDescent="0.25">
      <c r="B230" s="10">
        <v>12</v>
      </c>
      <c r="C230" s="10">
        <v>7.5</v>
      </c>
    </row>
    <row r="231" spans="2:3" x14ac:dyDescent="0.25">
      <c r="B231" s="10">
        <v>1</v>
      </c>
      <c r="C231" s="10">
        <v>9.1</v>
      </c>
    </row>
    <row r="232" spans="2:3" x14ac:dyDescent="0.25">
      <c r="B232" s="10">
        <v>2</v>
      </c>
      <c r="C232" s="10">
        <v>9</v>
      </c>
    </row>
    <row r="233" spans="2:3" x14ac:dyDescent="0.25">
      <c r="B233" s="10">
        <v>3</v>
      </c>
      <c r="C233" s="10">
        <v>9.3000000000000007</v>
      </c>
    </row>
    <row r="234" spans="2:3" x14ac:dyDescent="0.25">
      <c r="B234" s="10">
        <v>4</v>
      </c>
      <c r="C234" s="10">
        <v>9.5</v>
      </c>
    </row>
    <row r="235" spans="2:3" x14ac:dyDescent="0.25">
      <c r="B235" s="10">
        <v>5</v>
      </c>
      <c r="C235" s="10">
        <v>9.8000000000000007</v>
      </c>
    </row>
    <row r="236" spans="2:3" x14ac:dyDescent="0.25">
      <c r="B236" s="10">
        <v>6</v>
      </c>
      <c r="C236" s="10">
        <v>9.1999999999999993</v>
      </c>
    </row>
    <row r="237" spans="2:3" x14ac:dyDescent="0.25">
      <c r="B237" s="10">
        <v>7</v>
      </c>
      <c r="C237" s="10">
        <v>11.1</v>
      </c>
    </row>
    <row r="238" spans="2:3" x14ac:dyDescent="0.25">
      <c r="B238" s="10">
        <v>8</v>
      </c>
      <c r="C238" s="10">
        <v>8.5</v>
      </c>
    </row>
    <row r="239" spans="2:3" x14ac:dyDescent="0.25">
      <c r="B239" s="10">
        <v>9</v>
      </c>
      <c r="C239" s="10">
        <v>9.9</v>
      </c>
    </row>
    <row r="240" spans="2:3" x14ac:dyDescent="0.25">
      <c r="B240" s="10">
        <v>10</v>
      </c>
      <c r="C240" s="10">
        <v>10.8</v>
      </c>
    </row>
    <row r="241" spans="2:3" x14ac:dyDescent="0.25">
      <c r="B241" s="10">
        <v>11</v>
      </c>
      <c r="C241" s="10">
        <v>10</v>
      </c>
    </row>
    <row r="242" spans="2:3" x14ac:dyDescent="0.25">
      <c r="B242" s="10">
        <v>12</v>
      </c>
      <c r="C242" s="10">
        <v>10.9</v>
      </c>
    </row>
    <row r="243" spans="2:3" x14ac:dyDescent="0.25">
      <c r="B243" s="10">
        <v>1</v>
      </c>
      <c r="C243" s="10">
        <v>10.5</v>
      </c>
    </row>
    <row r="244" spans="2:3" x14ac:dyDescent="0.25">
      <c r="B244" s="10">
        <v>2</v>
      </c>
      <c r="C244" s="10">
        <v>9.6999999999999993</v>
      </c>
    </row>
    <row r="245" spans="2:3" x14ac:dyDescent="0.25">
      <c r="B245" s="10">
        <v>3</v>
      </c>
      <c r="C245" s="10">
        <v>8</v>
      </c>
    </row>
    <row r="246" spans="2:3" x14ac:dyDescent="0.25">
      <c r="B246" s="10">
        <v>4</v>
      </c>
      <c r="C246" s="10">
        <v>10.1</v>
      </c>
    </row>
    <row r="247" spans="2:3" x14ac:dyDescent="0.25">
      <c r="B247" s="10">
        <v>5</v>
      </c>
      <c r="C247" s="10">
        <v>10.5</v>
      </c>
    </row>
    <row r="248" spans="2:3" x14ac:dyDescent="0.25">
      <c r="B248" s="10">
        <v>6</v>
      </c>
      <c r="C248" s="10">
        <v>10.6</v>
      </c>
    </row>
    <row r="249" spans="2:3" x14ac:dyDescent="0.25">
      <c r="B249" s="10">
        <v>7</v>
      </c>
      <c r="C249" s="10">
        <v>10.6</v>
      </c>
    </row>
    <row r="250" spans="2:3" x14ac:dyDescent="0.25">
      <c r="B250" s="10">
        <v>8</v>
      </c>
      <c r="C250" s="10">
        <v>7.7</v>
      </c>
    </row>
    <row r="251" spans="2:3" x14ac:dyDescent="0.25">
      <c r="B251" s="10">
        <v>9</v>
      </c>
      <c r="C251" s="10">
        <v>9.1</v>
      </c>
    </row>
    <row r="252" spans="2:3" x14ac:dyDescent="0.25">
      <c r="B252" s="10">
        <v>10</v>
      </c>
      <c r="C252" s="10">
        <v>8.5</v>
      </c>
    </row>
    <row r="253" spans="2:3" x14ac:dyDescent="0.25">
      <c r="B253" s="10">
        <v>11</v>
      </c>
      <c r="C253" s="10">
        <v>9.5</v>
      </c>
    </row>
    <row r="254" spans="2:3" x14ac:dyDescent="0.25">
      <c r="B254" s="10">
        <v>12</v>
      </c>
      <c r="C254" s="10">
        <v>9.3000000000000007</v>
      </c>
    </row>
    <row r="255" spans="2:3" x14ac:dyDescent="0.25">
      <c r="B255" s="10">
        <v>1</v>
      </c>
      <c r="C255" s="10">
        <v>10</v>
      </c>
    </row>
    <row r="256" spans="2:3" x14ac:dyDescent="0.25">
      <c r="B256" s="10">
        <v>2</v>
      </c>
      <c r="C256" s="10">
        <v>8</v>
      </c>
    </row>
    <row r="257" spans="2:3" x14ac:dyDescent="0.25">
      <c r="B257" s="10">
        <v>3</v>
      </c>
      <c r="C257" s="10">
        <v>9.6</v>
      </c>
    </row>
    <row r="258" spans="2:3" x14ac:dyDescent="0.25">
      <c r="B258" s="10">
        <v>4</v>
      </c>
      <c r="C258" s="10">
        <v>10.7</v>
      </c>
    </row>
    <row r="259" spans="2:3" x14ac:dyDescent="0.25">
      <c r="B259" s="10">
        <v>5</v>
      </c>
      <c r="C259" s="10">
        <v>9.4</v>
      </c>
    </row>
    <row r="260" spans="2:3" x14ac:dyDescent="0.25">
      <c r="B260" s="10">
        <v>6</v>
      </c>
      <c r="C260" s="10">
        <v>8.3000000000000007</v>
      </c>
    </row>
    <row r="261" spans="2:3" x14ac:dyDescent="0.25">
      <c r="B261" s="10">
        <v>7</v>
      </c>
      <c r="C261" s="10">
        <v>10.1</v>
      </c>
    </row>
    <row r="262" spans="2:3" x14ac:dyDescent="0.25">
      <c r="B262" s="10">
        <v>8</v>
      </c>
      <c r="C262" s="10">
        <v>8.6</v>
      </c>
    </row>
    <row r="263" spans="2:3" x14ac:dyDescent="0.25">
      <c r="B263" s="10">
        <v>9</v>
      </c>
      <c r="C263" s="10">
        <v>8.9</v>
      </c>
    </row>
    <row r="264" spans="2:3" x14ac:dyDescent="0.25">
      <c r="B264" s="10">
        <v>10</v>
      </c>
      <c r="C264" s="10">
        <v>9.1999999999999993</v>
      </c>
    </row>
    <row r="265" spans="2:3" x14ac:dyDescent="0.25">
      <c r="B265" s="10">
        <v>11</v>
      </c>
      <c r="C265" s="10">
        <v>10.5</v>
      </c>
    </row>
    <row r="266" spans="2:3" x14ac:dyDescent="0.25">
      <c r="B266" s="10">
        <v>12</v>
      </c>
      <c r="C266" s="10">
        <v>8.3000000000000007</v>
      </c>
    </row>
    <row r="267" spans="2:3" x14ac:dyDescent="0.25">
      <c r="B267" s="10">
        <v>1</v>
      </c>
      <c r="C267" s="10">
        <v>8</v>
      </c>
    </row>
    <row r="268" spans="2:3" x14ac:dyDescent="0.25">
      <c r="B268" s="10">
        <v>2</v>
      </c>
      <c r="C268" s="10">
        <v>8.4</v>
      </c>
    </row>
    <row r="269" spans="2:3" x14ac:dyDescent="0.25">
      <c r="B269" s="10">
        <v>3</v>
      </c>
      <c r="C269" s="10">
        <v>7.9</v>
      </c>
    </row>
    <row r="270" spans="2:3" x14ac:dyDescent="0.25">
      <c r="B270" s="10">
        <v>4</v>
      </c>
      <c r="C270" s="10">
        <v>8.5</v>
      </c>
    </row>
    <row r="271" spans="2:3" x14ac:dyDescent="0.25">
      <c r="B271" s="10">
        <v>5</v>
      </c>
      <c r="C271" s="10">
        <v>8.1</v>
      </c>
    </row>
    <row r="272" spans="2:3" x14ac:dyDescent="0.25">
      <c r="B272" s="10">
        <v>6</v>
      </c>
      <c r="C272" s="10">
        <v>9.1</v>
      </c>
    </row>
    <row r="273" spans="2:3" x14ac:dyDescent="0.25">
      <c r="B273" s="10">
        <v>7</v>
      </c>
      <c r="C273" s="10">
        <v>9.3000000000000007</v>
      </c>
    </row>
    <row r="274" spans="2:3" x14ac:dyDescent="0.25">
      <c r="B274" s="10">
        <v>8</v>
      </c>
      <c r="C274" s="10">
        <v>9.4</v>
      </c>
    </row>
    <row r="275" spans="2:3" x14ac:dyDescent="0.25">
      <c r="B275" s="10">
        <v>9</v>
      </c>
      <c r="C275" s="10">
        <v>9.9</v>
      </c>
    </row>
    <row r="276" spans="2:3" x14ac:dyDescent="0.25">
      <c r="B276" s="10">
        <v>10</v>
      </c>
      <c r="C276" s="10">
        <v>8</v>
      </c>
    </row>
    <row r="277" spans="2:3" x14ac:dyDescent="0.25">
      <c r="B277" s="10">
        <v>11</v>
      </c>
      <c r="C277" s="10">
        <v>11.4</v>
      </c>
    </row>
    <row r="278" spans="2:3" x14ac:dyDescent="0.25">
      <c r="B278" s="10">
        <v>12</v>
      </c>
      <c r="C278" s="10">
        <v>8.8000000000000007</v>
      </c>
    </row>
    <row r="279" spans="2:3" x14ac:dyDescent="0.25">
      <c r="B279" s="10">
        <v>1</v>
      </c>
      <c r="C279" s="10">
        <v>9.1999999999999993</v>
      </c>
    </row>
    <row r="280" spans="2:3" x14ac:dyDescent="0.25">
      <c r="B280" s="10">
        <v>2</v>
      </c>
      <c r="C280" s="10">
        <v>7.8</v>
      </c>
    </row>
    <row r="281" spans="2:3" x14ac:dyDescent="0.25">
      <c r="B281" s="10">
        <v>3</v>
      </c>
      <c r="C281" s="10">
        <v>8.4</v>
      </c>
    </row>
    <row r="282" spans="2:3" x14ac:dyDescent="0.25">
      <c r="B282" s="10">
        <v>4</v>
      </c>
      <c r="C282" s="10">
        <v>8.1</v>
      </c>
    </row>
    <row r="283" spans="2:3" x14ac:dyDescent="0.25">
      <c r="B283" s="10">
        <v>5</v>
      </c>
      <c r="C283" s="10">
        <v>8.3000000000000007</v>
      </c>
    </row>
    <row r="284" spans="2:3" x14ac:dyDescent="0.25">
      <c r="B284" s="10">
        <v>6</v>
      </c>
      <c r="C284" s="10">
        <v>8.9</v>
      </c>
    </row>
    <row r="285" spans="2:3" x14ac:dyDescent="0.25">
      <c r="B285" s="10">
        <v>7</v>
      </c>
      <c r="C285" s="10">
        <v>9.4</v>
      </c>
    </row>
    <row r="286" spans="2:3" x14ac:dyDescent="0.25">
      <c r="B286" s="10">
        <v>8</v>
      </c>
      <c r="C286" s="10">
        <v>9.3000000000000007</v>
      </c>
    </row>
    <row r="287" spans="2:3" x14ac:dyDescent="0.25">
      <c r="B287" s="10">
        <v>9</v>
      </c>
      <c r="C287" s="10">
        <v>8.8000000000000007</v>
      </c>
    </row>
    <row r="288" spans="2:3" x14ac:dyDescent="0.25">
      <c r="B288" s="10">
        <v>10</v>
      </c>
      <c r="C288" s="10">
        <v>8.9</v>
      </c>
    </row>
    <row r="289" spans="2:3" x14ac:dyDescent="0.25">
      <c r="B289" s="10">
        <v>11</v>
      </c>
      <c r="C289" s="10">
        <v>10.8</v>
      </c>
    </row>
    <row r="290" spans="2:3" x14ac:dyDescent="0.25">
      <c r="B290" s="10">
        <v>12</v>
      </c>
      <c r="C290" s="10">
        <v>11</v>
      </c>
    </row>
    <row r="291" spans="2:3" x14ac:dyDescent="0.25">
      <c r="B291" s="10">
        <v>1</v>
      </c>
      <c r="C291" s="10">
        <v>8.6</v>
      </c>
    </row>
    <row r="292" spans="2:3" x14ac:dyDescent="0.25">
      <c r="B292" s="10">
        <v>2</v>
      </c>
      <c r="C292" s="10">
        <v>8.4</v>
      </c>
    </row>
    <row r="293" spans="2:3" x14ac:dyDescent="0.25">
      <c r="B293" s="10">
        <v>3</v>
      </c>
      <c r="C293" s="10">
        <v>7.9</v>
      </c>
    </row>
    <row r="294" spans="2:3" x14ac:dyDescent="0.25">
      <c r="B294" s="10">
        <v>4</v>
      </c>
      <c r="C294" s="10">
        <v>7.8</v>
      </c>
    </row>
    <row r="295" spans="2:3" x14ac:dyDescent="0.25">
      <c r="B295" s="10">
        <v>5</v>
      </c>
      <c r="C295" s="10">
        <v>7.6</v>
      </c>
    </row>
    <row r="296" spans="2:3" x14ac:dyDescent="0.25">
      <c r="B296" s="10">
        <v>6</v>
      </c>
      <c r="C296" s="10">
        <v>7.6</v>
      </c>
    </row>
    <row r="297" spans="2:3" x14ac:dyDescent="0.25">
      <c r="B297" s="10">
        <v>7</v>
      </c>
      <c r="C297" s="10">
        <v>9.5</v>
      </c>
    </row>
    <row r="298" spans="2:3" x14ac:dyDescent="0.25">
      <c r="B298" s="10">
        <v>8</v>
      </c>
      <c r="C298" s="10">
        <v>8.8000000000000007</v>
      </c>
    </row>
    <row r="299" spans="2:3" x14ac:dyDescent="0.25">
      <c r="B299" s="10">
        <v>9</v>
      </c>
      <c r="C299" s="10">
        <v>9.1999999999999993</v>
      </c>
    </row>
    <row r="300" spans="2:3" x14ac:dyDescent="0.25">
      <c r="B300" s="10">
        <v>10</v>
      </c>
      <c r="C300" s="10">
        <v>9.1999999999999993</v>
      </c>
    </row>
    <row r="301" spans="2:3" x14ac:dyDescent="0.25">
      <c r="B301" s="10">
        <v>11</v>
      </c>
      <c r="C301" s="10">
        <v>9.8000000000000007</v>
      </c>
    </row>
    <row r="302" spans="2:3" x14ac:dyDescent="0.25">
      <c r="B302" s="10">
        <v>12</v>
      </c>
      <c r="C302" s="10">
        <v>8.8000000000000007</v>
      </c>
    </row>
    <row r="303" spans="2:3" x14ac:dyDescent="0.25">
      <c r="B303" s="10">
        <v>1</v>
      </c>
      <c r="C303" s="10">
        <v>8.6999999999999993</v>
      </c>
    </row>
    <row r="304" spans="2:3" x14ac:dyDescent="0.25">
      <c r="B304" s="10">
        <v>2</v>
      </c>
      <c r="C304" s="10">
        <v>9.6</v>
      </c>
    </row>
    <row r="305" spans="2:3" x14ac:dyDescent="0.25">
      <c r="B305" s="10">
        <v>3</v>
      </c>
      <c r="C305" s="10">
        <v>8.1999999999999993</v>
      </c>
    </row>
    <row r="306" spans="2:3" x14ac:dyDescent="0.25">
      <c r="B306" s="10">
        <v>4</v>
      </c>
      <c r="C306" s="10">
        <v>9.8000000000000007</v>
      </c>
    </row>
    <row r="307" spans="2:3" x14ac:dyDescent="0.25">
      <c r="B307" s="10">
        <v>5</v>
      </c>
      <c r="C307" s="10">
        <v>8.5</v>
      </c>
    </row>
    <row r="308" spans="2:3" x14ac:dyDescent="0.25">
      <c r="B308" s="10">
        <v>6</v>
      </c>
      <c r="C308" s="10">
        <v>8.9</v>
      </c>
    </row>
    <row r="309" spans="2:3" x14ac:dyDescent="0.25">
      <c r="B309" s="10">
        <v>7</v>
      </c>
      <c r="C309" s="10">
        <v>10.1</v>
      </c>
    </row>
    <row r="310" spans="2:3" x14ac:dyDescent="0.25">
      <c r="B310" s="10">
        <v>8</v>
      </c>
      <c r="C310" s="10">
        <v>7.9</v>
      </c>
    </row>
    <row r="311" spans="2:3" x14ac:dyDescent="0.25">
      <c r="B311" s="10">
        <v>9</v>
      </c>
      <c r="C311" s="10">
        <v>8.5</v>
      </c>
    </row>
    <row r="312" spans="2:3" x14ac:dyDescent="0.25">
      <c r="B312" s="10">
        <v>10</v>
      </c>
      <c r="C312" s="10">
        <v>7.6</v>
      </c>
    </row>
    <row r="313" spans="2:3" x14ac:dyDescent="0.25">
      <c r="B313" s="10">
        <v>11</v>
      </c>
      <c r="C313" s="10">
        <v>10.5</v>
      </c>
    </row>
    <row r="314" spans="2:3" x14ac:dyDescent="0.25">
      <c r="B314" s="10">
        <v>12</v>
      </c>
      <c r="C314" s="10">
        <v>9.1</v>
      </c>
    </row>
    <row r="315" spans="2:3" x14ac:dyDescent="0.25">
      <c r="B315" s="10">
        <v>1</v>
      </c>
      <c r="C315" s="10">
        <v>10</v>
      </c>
    </row>
    <row r="316" spans="2:3" x14ac:dyDescent="0.25">
      <c r="B316" s="10">
        <v>2</v>
      </c>
      <c r="C316" s="10">
        <v>10.4</v>
      </c>
    </row>
    <row r="317" spans="2:3" x14ac:dyDescent="0.25">
      <c r="B317" s="10">
        <v>3</v>
      </c>
      <c r="C317" s="10">
        <v>8.5</v>
      </c>
    </row>
    <row r="318" spans="2:3" x14ac:dyDescent="0.25">
      <c r="B318" s="10">
        <v>4</v>
      </c>
      <c r="C318" s="10">
        <v>10.8</v>
      </c>
    </row>
    <row r="319" spans="2:3" x14ac:dyDescent="0.25">
      <c r="B319" s="10">
        <v>5</v>
      </c>
      <c r="C319" s="10">
        <v>7.9</v>
      </c>
    </row>
    <row r="320" spans="2:3" x14ac:dyDescent="0.25">
      <c r="B320" s="10">
        <v>6</v>
      </c>
      <c r="C320" s="10">
        <v>9</v>
      </c>
    </row>
    <row r="321" spans="2:3" x14ac:dyDescent="0.25">
      <c r="B321" s="10">
        <v>7</v>
      </c>
      <c r="C321" s="10">
        <v>11.4</v>
      </c>
    </row>
    <row r="322" spans="2:3" x14ac:dyDescent="0.25">
      <c r="B322" s="10">
        <v>8</v>
      </c>
      <c r="C322" s="10">
        <v>8</v>
      </c>
    </row>
    <row r="323" spans="2:3" x14ac:dyDescent="0.25">
      <c r="B323" s="10">
        <v>9</v>
      </c>
      <c r="C323" s="10">
        <v>8.1999999999999993</v>
      </c>
    </row>
    <row r="324" spans="2:3" x14ac:dyDescent="0.25">
      <c r="B324" s="10">
        <v>10</v>
      </c>
      <c r="C324" s="10">
        <v>11</v>
      </c>
    </row>
    <row r="325" spans="2:3" x14ac:dyDescent="0.25">
      <c r="B325" s="10">
        <v>11</v>
      </c>
      <c r="C325" s="10">
        <v>10.6</v>
      </c>
    </row>
    <row r="326" spans="2:3" x14ac:dyDescent="0.25">
      <c r="B326" s="10">
        <v>12</v>
      </c>
      <c r="C326" s="10">
        <v>8</v>
      </c>
    </row>
    <row r="327" spans="2:3" x14ac:dyDescent="0.25">
      <c r="B327" s="10">
        <v>1</v>
      </c>
      <c r="C327" s="10">
        <v>8.9</v>
      </c>
    </row>
    <row r="328" spans="2:3" x14ac:dyDescent="0.25">
      <c r="B328" s="10">
        <v>2</v>
      </c>
      <c r="C328" s="10">
        <v>10.1</v>
      </c>
    </row>
    <row r="329" spans="2:3" x14ac:dyDescent="0.25">
      <c r="B329" s="10">
        <v>3</v>
      </c>
      <c r="C329" s="10">
        <v>9.1</v>
      </c>
    </row>
    <row r="330" spans="2:3" x14ac:dyDescent="0.25">
      <c r="B330" s="10">
        <v>4</v>
      </c>
      <c r="C330" s="10">
        <v>11</v>
      </c>
    </row>
    <row r="331" spans="2:3" x14ac:dyDescent="0.25">
      <c r="B331" s="10">
        <v>5</v>
      </c>
      <c r="C331" s="10">
        <v>9.9</v>
      </c>
    </row>
    <row r="332" spans="2:3" x14ac:dyDescent="0.25">
      <c r="B332" s="10">
        <v>6</v>
      </c>
      <c r="C332" s="10">
        <v>8.8000000000000007</v>
      </c>
    </row>
    <row r="333" spans="2:3" x14ac:dyDescent="0.25">
      <c r="B333" s="10">
        <v>7</v>
      </c>
      <c r="C333" s="10">
        <v>9.1</v>
      </c>
    </row>
    <row r="334" spans="2:3" x14ac:dyDescent="0.25">
      <c r="B334" s="10">
        <v>8</v>
      </c>
      <c r="C334" s="10">
        <v>7.7</v>
      </c>
    </row>
    <row r="335" spans="2:3" x14ac:dyDescent="0.25">
      <c r="B335" s="10">
        <v>9</v>
      </c>
      <c r="C335" s="10">
        <v>8.1999999999999993</v>
      </c>
    </row>
    <row r="336" spans="2:3" x14ac:dyDescent="0.25">
      <c r="B336" s="10">
        <v>10</v>
      </c>
      <c r="C336" s="10">
        <v>8.6999999999999993</v>
      </c>
    </row>
    <row r="337" spans="2:3" x14ac:dyDescent="0.25">
      <c r="B337" s="10">
        <v>11</v>
      </c>
      <c r="C337" s="10">
        <v>10.6</v>
      </c>
    </row>
    <row r="338" spans="2:3" x14ac:dyDescent="0.25">
      <c r="B338" s="10">
        <v>12</v>
      </c>
      <c r="C338" s="10">
        <v>9.9</v>
      </c>
    </row>
    <row r="339" spans="2:3" x14ac:dyDescent="0.25">
      <c r="B339" s="10">
        <v>1</v>
      </c>
      <c r="C339" s="10">
        <v>8.6999999999999993</v>
      </c>
    </row>
    <row r="340" spans="2:3" x14ac:dyDescent="0.25">
      <c r="B340" s="10">
        <v>2</v>
      </c>
      <c r="C340" s="10">
        <v>8.4</v>
      </c>
    </row>
    <row r="341" spans="2:3" x14ac:dyDescent="0.25">
      <c r="B341" s="10">
        <v>3</v>
      </c>
      <c r="C341" s="10">
        <v>8.5</v>
      </c>
    </row>
    <row r="342" spans="2:3" x14ac:dyDescent="0.25">
      <c r="B342" s="10">
        <v>4</v>
      </c>
      <c r="C342" s="10">
        <v>7.9</v>
      </c>
    </row>
    <row r="343" spans="2:3" x14ac:dyDescent="0.25">
      <c r="B343" s="10">
        <v>5</v>
      </c>
      <c r="C343" s="10">
        <v>8.5</v>
      </c>
    </row>
    <row r="344" spans="2:3" x14ac:dyDescent="0.25">
      <c r="B344" s="10">
        <v>6</v>
      </c>
      <c r="C344" s="10">
        <v>7.8</v>
      </c>
    </row>
    <row r="345" spans="2:3" x14ac:dyDescent="0.25">
      <c r="B345" s="10">
        <v>7</v>
      </c>
      <c r="C345" s="10">
        <v>9.8000000000000007</v>
      </c>
    </row>
    <row r="346" spans="2:3" x14ac:dyDescent="0.25">
      <c r="B346" s="10">
        <v>8</v>
      </c>
      <c r="C346" s="10">
        <v>8.6999999999999993</v>
      </c>
    </row>
    <row r="347" spans="2:3" x14ac:dyDescent="0.25">
      <c r="B347" s="10">
        <v>9</v>
      </c>
      <c r="C347" s="10">
        <v>8.8000000000000007</v>
      </c>
    </row>
    <row r="348" spans="2:3" x14ac:dyDescent="0.25">
      <c r="B348" s="10">
        <v>10</v>
      </c>
      <c r="C348" s="10">
        <v>9.8000000000000007</v>
      </c>
    </row>
    <row r="349" spans="2:3" x14ac:dyDescent="0.25">
      <c r="B349" s="10">
        <v>11</v>
      </c>
      <c r="C349" s="10">
        <v>10</v>
      </c>
    </row>
    <row r="350" spans="2:3" x14ac:dyDescent="0.25">
      <c r="B350" s="10">
        <v>12</v>
      </c>
      <c r="C350" s="10">
        <v>7.7</v>
      </c>
    </row>
    <row r="351" spans="2:3" x14ac:dyDescent="0.25">
      <c r="B351" s="10">
        <v>1</v>
      </c>
      <c r="C351" s="10">
        <v>9.6999999999999993</v>
      </c>
    </row>
    <row r="352" spans="2:3" x14ac:dyDescent="0.25">
      <c r="B352" s="10">
        <v>2</v>
      </c>
      <c r="C352" s="10">
        <v>8</v>
      </c>
    </row>
    <row r="353" spans="2:3" x14ac:dyDescent="0.25">
      <c r="B353" s="10">
        <v>3</v>
      </c>
      <c r="C353" s="10">
        <v>11</v>
      </c>
    </row>
    <row r="354" spans="2:3" x14ac:dyDescent="0.25">
      <c r="B354" s="10">
        <v>4</v>
      </c>
      <c r="C354" s="10">
        <v>8.6</v>
      </c>
    </row>
    <row r="355" spans="2:3" x14ac:dyDescent="0.25">
      <c r="B355" s="10">
        <v>5</v>
      </c>
      <c r="C355" s="10">
        <v>8.6999999999999993</v>
      </c>
    </row>
    <row r="356" spans="2:3" x14ac:dyDescent="0.25">
      <c r="B356" s="10">
        <v>6</v>
      </c>
      <c r="C356" s="10">
        <v>8.1999999999999993</v>
      </c>
    </row>
    <row r="357" spans="2:3" x14ac:dyDescent="0.25">
      <c r="B357" s="10">
        <v>7</v>
      </c>
      <c r="C357" s="10">
        <v>10.7</v>
      </c>
    </row>
    <row r="358" spans="2:3" x14ac:dyDescent="0.25">
      <c r="B358" s="10">
        <v>8</v>
      </c>
      <c r="C358" s="10">
        <v>8.5</v>
      </c>
    </row>
    <row r="359" spans="2:3" x14ac:dyDescent="0.25">
      <c r="B359" s="10">
        <v>9</v>
      </c>
      <c r="C359" s="10">
        <v>7.8</v>
      </c>
    </row>
    <row r="360" spans="2:3" x14ac:dyDescent="0.25">
      <c r="B360" s="10">
        <v>10</v>
      </c>
      <c r="C360" s="10">
        <v>8.1999999999999993</v>
      </c>
    </row>
    <row r="361" spans="2:3" x14ac:dyDescent="0.25">
      <c r="B361" s="10">
        <v>11</v>
      </c>
      <c r="C361" s="10">
        <v>9.9</v>
      </c>
    </row>
    <row r="362" spans="2:3" x14ac:dyDescent="0.25">
      <c r="B362" s="10">
        <v>12</v>
      </c>
      <c r="C362" s="10">
        <v>8.8000000000000007</v>
      </c>
    </row>
    <row r="363" spans="2:3" x14ac:dyDescent="0.25">
      <c r="B363" s="10">
        <v>1</v>
      </c>
      <c r="C363" s="10">
        <v>9.9</v>
      </c>
    </row>
    <row r="364" spans="2:3" x14ac:dyDescent="0.25">
      <c r="B364" s="10">
        <v>2</v>
      </c>
      <c r="C364" s="10">
        <v>9.4</v>
      </c>
    </row>
    <row r="365" spans="2:3" x14ac:dyDescent="0.25">
      <c r="B365" s="10">
        <v>3</v>
      </c>
      <c r="C365" s="10">
        <v>9.1999999999999993</v>
      </c>
    </row>
    <row r="366" spans="2:3" x14ac:dyDescent="0.25">
      <c r="B366" s="10">
        <v>4</v>
      </c>
      <c r="C366" s="10">
        <v>8</v>
      </c>
    </row>
    <row r="367" spans="2:3" x14ac:dyDescent="0.25">
      <c r="B367" s="10">
        <v>5</v>
      </c>
      <c r="C367" s="10">
        <v>9</v>
      </c>
    </row>
    <row r="368" spans="2:3" x14ac:dyDescent="0.25">
      <c r="B368" s="10">
        <v>6</v>
      </c>
      <c r="C368" s="10">
        <v>8.6999999999999993</v>
      </c>
    </row>
    <row r="369" spans="2:3" x14ac:dyDescent="0.25">
      <c r="B369" s="10">
        <v>7</v>
      </c>
      <c r="C369" s="10">
        <v>11.5</v>
      </c>
    </row>
    <row r="370" spans="2:3" x14ac:dyDescent="0.25">
      <c r="B370" s="10">
        <v>8</v>
      </c>
      <c r="C370" s="10">
        <v>9.1</v>
      </c>
    </row>
    <row r="371" spans="2:3" x14ac:dyDescent="0.25">
      <c r="B371" s="10">
        <v>9</v>
      </c>
      <c r="C371" s="10">
        <v>8.4</v>
      </c>
    </row>
    <row r="372" spans="2:3" x14ac:dyDescent="0.25">
      <c r="B372" s="10">
        <v>10</v>
      </c>
      <c r="C372" s="10">
        <v>10.1</v>
      </c>
    </row>
    <row r="373" spans="2:3" x14ac:dyDescent="0.25">
      <c r="B373" s="10">
        <v>11</v>
      </c>
      <c r="C373" s="10">
        <v>9.4</v>
      </c>
    </row>
    <row r="374" spans="2:3" x14ac:dyDescent="0.25">
      <c r="B374" s="10">
        <v>12</v>
      </c>
      <c r="C374" s="10">
        <v>7.8</v>
      </c>
    </row>
    <row r="375" spans="2:3" x14ac:dyDescent="0.25">
      <c r="B375" s="10">
        <v>1</v>
      </c>
      <c r="C375" s="10">
        <v>8.3000000000000007</v>
      </c>
    </row>
    <row r="376" spans="2:3" x14ac:dyDescent="0.25">
      <c r="B376" s="10">
        <v>2</v>
      </c>
      <c r="C376" s="10">
        <v>8.4</v>
      </c>
    </row>
    <row r="377" spans="2:3" x14ac:dyDescent="0.25">
      <c r="B377" s="10">
        <v>3</v>
      </c>
      <c r="C377" s="10">
        <v>7.6</v>
      </c>
    </row>
    <row r="378" spans="2:3" x14ac:dyDescent="0.25">
      <c r="B378" s="10">
        <v>4</v>
      </c>
      <c r="C378" s="10">
        <v>9.1</v>
      </c>
    </row>
    <row r="379" spans="2:3" x14ac:dyDescent="0.25">
      <c r="B379" s="10">
        <v>5</v>
      </c>
      <c r="C379" s="10">
        <v>9.4</v>
      </c>
    </row>
    <row r="380" spans="2:3" x14ac:dyDescent="0.25">
      <c r="B380" s="10">
        <v>6</v>
      </c>
      <c r="C380" s="10">
        <v>9.6</v>
      </c>
    </row>
    <row r="381" spans="2:3" x14ac:dyDescent="0.25">
      <c r="B381" s="10">
        <v>7</v>
      </c>
      <c r="C381" s="10">
        <v>11</v>
      </c>
    </row>
    <row r="382" spans="2:3" x14ac:dyDescent="0.25">
      <c r="B382" s="10">
        <v>8</v>
      </c>
      <c r="C382" s="10">
        <v>8.1999999999999993</v>
      </c>
    </row>
    <row r="383" spans="2:3" x14ac:dyDescent="0.25">
      <c r="B383" s="10">
        <v>9</v>
      </c>
      <c r="C383" s="10">
        <v>8.8000000000000007</v>
      </c>
    </row>
    <row r="384" spans="2:3" x14ac:dyDescent="0.25">
      <c r="B384" s="10">
        <v>10</v>
      </c>
      <c r="C384" s="10">
        <v>10.9</v>
      </c>
    </row>
    <row r="385" spans="2:3" x14ac:dyDescent="0.25">
      <c r="B385" s="10">
        <v>11</v>
      </c>
      <c r="C385" s="10">
        <v>11</v>
      </c>
    </row>
    <row r="386" spans="2:3" x14ac:dyDescent="0.25">
      <c r="B386" s="10">
        <v>12</v>
      </c>
      <c r="C386" s="10">
        <v>9.5</v>
      </c>
    </row>
    <row r="387" spans="2:3" x14ac:dyDescent="0.25">
      <c r="B387" s="10">
        <v>1</v>
      </c>
      <c r="C387" s="10">
        <v>9.1999999999999993</v>
      </c>
    </row>
    <row r="388" spans="2:3" x14ac:dyDescent="0.25">
      <c r="B388" s="10">
        <v>2</v>
      </c>
      <c r="C388" s="10">
        <v>9.8000000000000007</v>
      </c>
    </row>
    <row r="389" spans="2:3" x14ac:dyDescent="0.25">
      <c r="B389" s="10">
        <v>3</v>
      </c>
      <c r="C389" s="10">
        <v>9.4</v>
      </c>
    </row>
    <row r="390" spans="2:3" x14ac:dyDescent="0.25">
      <c r="B390" s="10">
        <v>4</v>
      </c>
      <c r="C390" s="10">
        <v>8</v>
      </c>
    </row>
    <row r="391" spans="2:3" x14ac:dyDescent="0.25">
      <c r="B391" s="10">
        <v>5</v>
      </c>
      <c r="C391" s="10">
        <v>8</v>
      </c>
    </row>
    <row r="392" spans="2:3" x14ac:dyDescent="0.25">
      <c r="B392" s="10">
        <v>6</v>
      </c>
      <c r="C392" s="10">
        <v>8.6</v>
      </c>
    </row>
    <row r="393" spans="2:3" x14ac:dyDescent="0.25">
      <c r="B393" s="10">
        <v>7</v>
      </c>
      <c r="C393" s="10">
        <v>10.5</v>
      </c>
    </row>
    <row r="394" spans="2:3" x14ac:dyDescent="0.25">
      <c r="B394" s="10">
        <v>8</v>
      </c>
      <c r="C394" s="10">
        <v>9.4</v>
      </c>
    </row>
    <row r="395" spans="2:3" x14ac:dyDescent="0.25">
      <c r="B395" s="10">
        <v>9</v>
      </c>
      <c r="C395" s="10">
        <v>8.1999999999999993</v>
      </c>
    </row>
    <row r="396" spans="2:3" x14ac:dyDescent="0.25">
      <c r="B396" s="10">
        <v>10</v>
      </c>
      <c r="C396" s="10">
        <v>8.6999999999999993</v>
      </c>
    </row>
    <row r="397" spans="2:3" x14ac:dyDescent="0.25">
      <c r="B397" s="10">
        <v>11</v>
      </c>
      <c r="C397" s="10">
        <v>9.6999999999999993</v>
      </c>
    </row>
    <row r="398" spans="2:3" x14ac:dyDescent="0.25">
      <c r="B398" s="10">
        <v>12</v>
      </c>
      <c r="C398" s="10">
        <v>9.4</v>
      </c>
    </row>
    <row r="399" spans="2:3" x14ac:dyDescent="0.25">
      <c r="B399" s="10">
        <v>1</v>
      </c>
      <c r="C399" s="10">
        <v>9.6999999999999993</v>
      </c>
    </row>
    <row r="400" spans="2:3" x14ac:dyDescent="0.25">
      <c r="B400" s="10">
        <v>2</v>
      </c>
      <c r="C400" s="10">
        <v>8.1999999999999993</v>
      </c>
    </row>
    <row r="401" spans="2:3" x14ac:dyDescent="0.25">
      <c r="B401" s="10">
        <v>3</v>
      </c>
      <c r="C401" s="10">
        <v>9.4</v>
      </c>
    </row>
    <row r="402" spans="2:3" x14ac:dyDescent="0.25">
      <c r="B402" s="10">
        <v>4</v>
      </c>
      <c r="C402" s="10">
        <v>10.4</v>
      </c>
    </row>
    <row r="403" spans="2:3" x14ac:dyDescent="0.25">
      <c r="B403" s="10">
        <v>5</v>
      </c>
      <c r="C403" s="10">
        <v>9.5</v>
      </c>
    </row>
    <row r="404" spans="2:3" x14ac:dyDescent="0.25">
      <c r="B404" s="10">
        <v>6</v>
      </c>
      <c r="C404" s="10">
        <v>10.4</v>
      </c>
    </row>
    <row r="405" spans="2:3" x14ac:dyDescent="0.25">
      <c r="B405" s="10">
        <v>7</v>
      </c>
      <c r="C405" s="10">
        <v>10.1</v>
      </c>
    </row>
    <row r="406" spans="2:3" x14ac:dyDescent="0.25">
      <c r="B406" s="10">
        <v>8</v>
      </c>
      <c r="C406" s="10">
        <v>8.5</v>
      </c>
    </row>
    <row r="407" spans="2:3" x14ac:dyDescent="0.25">
      <c r="B407" s="10">
        <v>9</v>
      </c>
      <c r="C407" s="10">
        <v>8.1999999999999993</v>
      </c>
    </row>
    <row r="408" spans="2:3" x14ac:dyDescent="0.25">
      <c r="B408" s="10">
        <v>10</v>
      </c>
      <c r="C408" s="10">
        <v>7.7</v>
      </c>
    </row>
    <row r="409" spans="2:3" x14ac:dyDescent="0.25">
      <c r="B409" s="10">
        <v>11</v>
      </c>
      <c r="C409" s="10">
        <v>10.199999999999999</v>
      </c>
    </row>
    <row r="410" spans="2:3" x14ac:dyDescent="0.25">
      <c r="B410" s="10">
        <v>12</v>
      </c>
      <c r="C410" s="10">
        <v>8.1</v>
      </c>
    </row>
    <row r="411" spans="2:3" x14ac:dyDescent="0.25">
      <c r="B411" s="10">
        <v>1</v>
      </c>
      <c r="C411" s="10">
        <v>8.8000000000000007</v>
      </c>
    </row>
    <row r="412" spans="2:3" x14ac:dyDescent="0.25">
      <c r="B412" s="10">
        <v>2</v>
      </c>
      <c r="C412" s="10">
        <v>9.6</v>
      </c>
    </row>
    <row r="413" spans="2:3" x14ac:dyDescent="0.25">
      <c r="B413" s="10">
        <v>3</v>
      </c>
      <c r="C413" s="10">
        <v>8.3000000000000007</v>
      </c>
    </row>
    <row r="414" spans="2:3" x14ac:dyDescent="0.25">
      <c r="B414" s="10">
        <v>4</v>
      </c>
      <c r="C414" s="10">
        <v>8.6999999999999993</v>
      </c>
    </row>
    <row r="415" spans="2:3" x14ac:dyDescent="0.25">
      <c r="B415" s="10">
        <v>5</v>
      </c>
      <c r="C415" s="10">
        <v>8.9</v>
      </c>
    </row>
    <row r="416" spans="2:3" x14ac:dyDescent="0.25">
      <c r="B416" s="10">
        <v>6</v>
      </c>
      <c r="C416" s="10">
        <v>9</v>
      </c>
    </row>
    <row r="417" spans="2:3" x14ac:dyDescent="0.25">
      <c r="B417" s="10">
        <v>7</v>
      </c>
      <c r="C417" s="10">
        <v>11</v>
      </c>
    </row>
    <row r="418" spans="2:3" x14ac:dyDescent="0.25">
      <c r="B418" s="10">
        <v>8</v>
      </c>
      <c r="C418" s="10">
        <v>9</v>
      </c>
    </row>
    <row r="419" spans="2:3" x14ac:dyDescent="0.25">
      <c r="B419" s="10">
        <v>9</v>
      </c>
      <c r="C419" s="10">
        <v>9.5</v>
      </c>
    </row>
    <row r="420" spans="2:3" x14ac:dyDescent="0.25">
      <c r="B420" s="10">
        <v>10</v>
      </c>
      <c r="C420" s="10">
        <v>8.1999999999999993</v>
      </c>
    </row>
    <row r="421" spans="2:3" x14ac:dyDescent="0.25">
      <c r="B421" s="10">
        <v>11</v>
      </c>
      <c r="C421" s="10">
        <v>9.1999999999999993</v>
      </c>
    </row>
    <row r="422" spans="2:3" x14ac:dyDescent="0.25">
      <c r="B422" s="10">
        <v>12</v>
      </c>
      <c r="C422" s="10">
        <v>8.4</v>
      </c>
    </row>
    <row r="423" spans="2:3" x14ac:dyDescent="0.25">
      <c r="B423" s="10">
        <v>1</v>
      </c>
      <c r="C423" s="10">
        <v>9.1</v>
      </c>
    </row>
    <row r="424" spans="2:3" x14ac:dyDescent="0.25">
      <c r="B424" s="10">
        <v>2</v>
      </c>
      <c r="C424" s="10">
        <v>8.1999999999999993</v>
      </c>
    </row>
    <row r="425" spans="2:3" x14ac:dyDescent="0.25">
      <c r="B425" s="10">
        <v>3</v>
      </c>
      <c r="C425" s="10">
        <v>9.5</v>
      </c>
    </row>
    <row r="426" spans="2:3" x14ac:dyDescent="0.25">
      <c r="B426" s="10">
        <v>4</v>
      </c>
      <c r="C426" s="10">
        <v>8.6</v>
      </c>
    </row>
    <row r="427" spans="2:3" x14ac:dyDescent="0.25">
      <c r="B427" s="10">
        <v>5</v>
      </c>
      <c r="C427" s="10">
        <v>8.3000000000000007</v>
      </c>
    </row>
    <row r="428" spans="2:3" x14ac:dyDescent="0.25">
      <c r="B428" s="10">
        <v>6</v>
      </c>
      <c r="C428" s="10">
        <v>9.6999999999999993</v>
      </c>
    </row>
    <row r="429" spans="2:3" x14ac:dyDescent="0.25">
      <c r="B429" s="10">
        <v>7</v>
      </c>
      <c r="C429" s="10">
        <v>9.4</v>
      </c>
    </row>
    <row r="430" spans="2:3" x14ac:dyDescent="0.25">
      <c r="B430" s="10">
        <v>8</v>
      </c>
      <c r="C430" s="10">
        <v>8.6</v>
      </c>
    </row>
    <row r="431" spans="2:3" x14ac:dyDescent="0.25">
      <c r="B431" s="10">
        <v>9</v>
      </c>
      <c r="C431" s="10">
        <v>9.3000000000000007</v>
      </c>
    </row>
    <row r="432" spans="2:3" x14ac:dyDescent="0.25">
      <c r="B432" s="10">
        <v>10</v>
      </c>
      <c r="C432" s="10">
        <v>8.1</v>
      </c>
    </row>
    <row r="433" spans="2:3" x14ac:dyDescent="0.25">
      <c r="B433" s="10">
        <v>11</v>
      </c>
      <c r="C433" s="10">
        <v>11.5</v>
      </c>
    </row>
    <row r="434" spans="2:3" x14ac:dyDescent="0.25">
      <c r="B434" s="10">
        <v>12</v>
      </c>
      <c r="C434" s="10">
        <v>11</v>
      </c>
    </row>
    <row r="435" spans="2:3" x14ac:dyDescent="0.25">
      <c r="B435" s="10">
        <v>1</v>
      </c>
      <c r="C435" s="10">
        <v>9.8000000000000007</v>
      </c>
    </row>
    <row r="436" spans="2:3" x14ac:dyDescent="0.25">
      <c r="B436" s="10">
        <v>2</v>
      </c>
      <c r="C436" s="10">
        <v>9.6</v>
      </c>
    </row>
    <row r="437" spans="2:3" x14ac:dyDescent="0.25">
      <c r="B437" s="10">
        <v>3</v>
      </c>
      <c r="C437" s="10">
        <v>10.4</v>
      </c>
    </row>
    <row r="438" spans="2:3" x14ac:dyDescent="0.25">
      <c r="B438" s="10">
        <v>4</v>
      </c>
      <c r="C438" s="10">
        <v>8.6</v>
      </c>
    </row>
    <row r="439" spans="2:3" x14ac:dyDescent="0.25">
      <c r="B439" s="10">
        <v>5</v>
      </c>
      <c r="C439" s="10">
        <v>8.6999999999999993</v>
      </c>
    </row>
    <row r="440" spans="2:3" x14ac:dyDescent="0.25">
      <c r="B440" s="10">
        <v>6</v>
      </c>
      <c r="C440" s="10">
        <v>7.8</v>
      </c>
    </row>
    <row r="441" spans="2:3" x14ac:dyDescent="0.25">
      <c r="B441" s="10">
        <v>7</v>
      </c>
      <c r="C441" s="10">
        <v>9.1999999999999993</v>
      </c>
    </row>
    <row r="442" spans="2:3" x14ac:dyDescent="0.25">
      <c r="B442" s="10">
        <v>8</v>
      </c>
      <c r="C442" s="10">
        <v>9.6</v>
      </c>
    </row>
    <row r="443" spans="2:3" x14ac:dyDescent="0.25">
      <c r="B443" s="10">
        <v>9</v>
      </c>
      <c r="C443" s="10">
        <v>8.1999999999999993</v>
      </c>
    </row>
    <row r="444" spans="2:3" x14ac:dyDescent="0.25">
      <c r="B444" s="10">
        <v>10</v>
      </c>
      <c r="C444" s="10">
        <v>8.3000000000000007</v>
      </c>
    </row>
    <row r="445" spans="2:3" x14ac:dyDescent="0.25">
      <c r="B445" s="10">
        <v>11</v>
      </c>
      <c r="C445" s="10">
        <v>10.1</v>
      </c>
    </row>
    <row r="446" spans="2:3" x14ac:dyDescent="0.25">
      <c r="B446" s="10">
        <v>12</v>
      </c>
      <c r="C446" s="10">
        <v>8.1</v>
      </c>
    </row>
    <row r="447" spans="2:3" x14ac:dyDescent="0.25">
      <c r="B447" s="10">
        <v>1</v>
      </c>
      <c r="C447" s="10">
        <v>9.9</v>
      </c>
    </row>
    <row r="448" spans="2:3" x14ac:dyDescent="0.25">
      <c r="B448" s="10">
        <v>2</v>
      </c>
      <c r="C448" s="10">
        <v>9.5</v>
      </c>
    </row>
    <row r="449" spans="2:3" x14ac:dyDescent="0.25">
      <c r="B449" s="10">
        <v>3</v>
      </c>
      <c r="C449" s="10">
        <v>9.1999999999999993</v>
      </c>
    </row>
    <row r="450" spans="2:3" x14ac:dyDescent="0.25">
      <c r="B450" s="10">
        <v>4</v>
      </c>
      <c r="C450" s="10">
        <v>9.3000000000000007</v>
      </c>
    </row>
    <row r="451" spans="2:3" x14ac:dyDescent="0.25">
      <c r="B451" s="10">
        <v>5</v>
      </c>
      <c r="C451" s="10">
        <v>8.3000000000000007</v>
      </c>
    </row>
    <row r="452" spans="2:3" x14ac:dyDescent="0.25">
      <c r="B452" s="10">
        <v>6</v>
      </c>
      <c r="C452" s="10">
        <v>8.1</v>
      </c>
    </row>
    <row r="453" spans="2:3" x14ac:dyDescent="0.25">
      <c r="B453" s="10">
        <v>7</v>
      </c>
      <c r="C453" s="10">
        <v>10.3</v>
      </c>
    </row>
    <row r="454" spans="2:3" x14ac:dyDescent="0.25">
      <c r="B454" s="10">
        <v>8</v>
      </c>
      <c r="C454" s="10">
        <v>9.8000000000000007</v>
      </c>
    </row>
    <row r="455" spans="2:3" x14ac:dyDescent="0.25">
      <c r="B455" s="10">
        <v>9</v>
      </c>
      <c r="C455" s="10">
        <v>8.6</v>
      </c>
    </row>
    <row r="456" spans="2:3" x14ac:dyDescent="0.25">
      <c r="B456" s="10">
        <v>10</v>
      </c>
      <c r="C456" s="10">
        <v>9.9</v>
      </c>
    </row>
    <row r="457" spans="2:3" x14ac:dyDescent="0.25">
      <c r="B457" s="10">
        <v>11</v>
      </c>
      <c r="C457" s="10">
        <v>9.4</v>
      </c>
    </row>
    <row r="458" spans="2:3" x14ac:dyDescent="0.25">
      <c r="B458" s="10">
        <v>12</v>
      </c>
      <c r="C458" s="10">
        <v>8.6999999999999993</v>
      </c>
    </row>
    <row r="459" spans="2:3" x14ac:dyDescent="0.25">
      <c r="B459" s="10">
        <v>1</v>
      </c>
      <c r="C459" s="10">
        <v>9</v>
      </c>
    </row>
    <row r="460" spans="2:3" x14ac:dyDescent="0.25">
      <c r="B460" s="10">
        <v>2</v>
      </c>
      <c r="C460" s="10">
        <v>9.9</v>
      </c>
    </row>
    <row r="461" spans="2:3" x14ac:dyDescent="0.25">
      <c r="B461" s="10">
        <v>3</v>
      </c>
      <c r="C461" s="10">
        <v>8.1999999999999993</v>
      </c>
    </row>
    <row r="462" spans="2:3" x14ac:dyDescent="0.25">
      <c r="B462" s="10">
        <v>4</v>
      </c>
      <c r="C462" s="10">
        <v>10.1</v>
      </c>
    </row>
    <row r="463" spans="2:3" x14ac:dyDescent="0.25">
      <c r="B463" s="10">
        <v>5</v>
      </c>
      <c r="C463" s="10">
        <v>10.4</v>
      </c>
    </row>
    <row r="464" spans="2:3" x14ac:dyDescent="0.25">
      <c r="B464" s="10">
        <v>6</v>
      </c>
      <c r="C464" s="10">
        <v>9</v>
      </c>
    </row>
    <row r="465" spans="2:3" x14ac:dyDescent="0.25">
      <c r="B465" s="10">
        <v>7</v>
      </c>
      <c r="C465" s="10">
        <v>10.1</v>
      </c>
    </row>
    <row r="466" spans="2:3" x14ac:dyDescent="0.25">
      <c r="B466" s="10">
        <v>8</v>
      </c>
      <c r="C466" s="10">
        <v>9.3000000000000007</v>
      </c>
    </row>
    <row r="467" spans="2:3" x14ac:dyDescent="0.25">
      <c r="B467" s="10">
        <v>9</v>
      </c>
      <c r="C467" s="10">
        <v>11</v>
      </c>
    </row>
    <row r="468" spans="2:3" x14ac:dyDescent="0.25">
      <c r="B468" s="10">
        <v>10</v>
      </c>
      <c r="C468" s="10">
        <v>8.1999999999999993</v>
      </c>
    </row>
    <row r="469" spans="2:3" x14ac:dyDescent="0.25">
      <c r="B469" s="10">
        <v>11</v>
      </c>
      <c r="C469" s="10">
        <v>11.4</v>
      </c>
    </row>
    <row r="470" spans="2:3" x14ac:dyDescent="0.25">
      <c r="B470" s="10">
        <v>12</v>
      </c>
      <c r="C470" s="10">
        <v>10.6</v>
      </c>
    </row>
    <row r="471" spans="2:3" x14ac:dyDescent="0.25">
      <c r="B471" s="10">
        <v>1</v>
      </c>
      <c r="C471" s="10">
        <v>8.1999999999999993</v>
      </c>
    </row>
    <row r="472" spans="2:3" x14ac:dyDescent="0.25">
      <c r="B472" s="10">
        <v>2</v>
      </c>
      <c r="C472" s="10">
        <v>9.1</v>
      </c>
    </row>
    <row r="473" spans="2:3" x14ac:dyDescent="0.25">
      <c r="B473" s="10">
        <v>3</v>
      </c>
      <c r="C473" s="10">
        <v>8.5</v>
      </c>
    </row>
    <row r="474" spans="2:3" x14ac:dyDescent="0.25">
      <c r="B474" s="10">
        <v>4</v>
      </c>
      <c r="C474" s="10">
        <v>9.4</v>
      </c>
    </row>
    <row r="475" spans="2:3" x14ac:dyDescent="0.25">
      <c r="B475" s="10">
        <v>5</v>
      </c>
      <c r="C475" s="10">
        <v>8.1</v>
      </c>
    </row>
    <row r="476" spans="2:3" x14ac:dyDescent="0.25">
      <c r="B476" s="10">
        <v>6</v>
      </c>
      <c r="C476" s="10">
        <v>8.4</v>
      </c>
    </row>
    <row r="477" spans="2:3" x14ac:dyDescent="0.25">
      <c r="B477" s="10">
        <v>7</v>
      </c>
      <c r="C477" s="10">
        <v>10.8</v>
      </c>
    </row>
    <row r="478" spans="2:3" x14ac:dyDescent="0.25">
      <c r="B478" s="10">
        <v>8</v>
      </c>
      <c r="C478" s="10">
        <v>8.6</v>
      </c>
    </row>
    <row r="479" spans="2:3" x14ac:dyDescent="0.25">
      <c r="B479" s="10">
        <v>9</v>
      </c>
      <c r="C479" s="10">
        <v>10.3</v>
      </c>
    </row>
    <row r="480" spans="2:3" x14ac:dyDescent="0.25">
      <c r="B480" s="10">
        <v>10</v>
      </c>
      <c r="C480" s="10">
        <v>8.6999999999999993</v>
      </c>
    </row>
    <row r="481" spans="2:3" x14ac:dyDescent="0.25">
      <c r="B481" s="10">
        <v>11</v>
      </c>
      <c r="C481" s="10">
        <v>9.8000000000000007</v>
      </c>
    </row>
    <row r="482" spans="2:3" x14ac:dyDescent="0.25">
      <c r="B482" s="10">
        <v>12</v>
      </c>
      <c r="C482" s="10">
        <v>8.8000000000000007</v>
      </c>
    </row>
    <row r="483" spans="2:3" x14ac:dyDescent="0.25">
      <c r="B483" s="10">
        <v>1</v>
      </c>
      <c r="C483" s="10">
        <v>8.9</v>
      </c>
    </row>
    <row r="484" spans="2:3" x14ac:dyDescent="0.25">
      <c r="B484" s="10">
        <v>2</v>
      </c>
      <c r="C484" s="10">
        <v>7.9</v>
      </c>
    </row>
    <row r="485" spans="2:3" x14ac:dyDescent="0.25">
      <c r="B485" s="10">
        <v>3</v>
      </c>
      <c r="C485" s="10">
        <v>8.5</v>
      </c>
    </row>
    <row r="486" spans="2:3" x14ac:dyDescent="0.25">
      <c r="B486" s="10">
        <v>4</v>
      </c>
      <c r="C486" s="10">
        <v>8.6</v>
      </c>
    </row>
    <row r="487" spans="2:3" x14ac:dyDescent="0.25">
      <c r="B487" s="10">
        <v>5</v>
      </c>
      <c r="C487" s="10">
        <v>7.6</v>
      </c>
    </row>
    <row r="488" spans="2:3" x14ac:dyDescent="0.25">
      <c r="B488" s="10">
        <v>6</v>
      </c>
      <c r="C488" s="10">
        <v>8.4</v>
      </c>
    </row>
    <row r="489" spans="2:3" x14ac:dyDescent="0.25">
      <c r="B489" s="10">
        <v>7</v>
      </c>
      <c r="C489" s="10">
        <v>10.1</v>
      </c>
    </row>
    <row r="490" spans="2:3" x14ac:dyDescent="0.25">
      <c r="B490" s="10">
        <v>8</v>
      </c>
      <c r="C490" s="10">
        <v>9.3000000000000007</v>
      </c>
    </row>
    <row r="491" spans="2:3" x14ac:dyDescent="0.25">
      <c r="B491" s="10">
        <v>9</v>
      </c>
      <c r="C491" s="10">
        <v>8.8000000000000007</v>
      </c>
    </row>
    <row r="492" spans="2:3" x14ac:dyDescent="0.25">
      <c r="B492" s="10">
        <v>10</v>
      </c>
      <c r="C492" s="10">
        <v>8.9</v>
      </c>
    </row>
    <row r="493" spans="2:3" x14ac:dyDescent="0.25">
      <c r="B493" s="10">
        <v>11</v>
      </c>
      <c r="C493" s="10">
        <v>9.9</v>
      </c>
    </row>
    <row r="494" spans="2:3" x14ac:dyDescent="0.25">
      <c r="B494" s="10">
        <v>12</v>
      </c>
      <c r="C494" s="10">
        <v>7.7</v>
      </c>
    </row>
    <row r="495" spans="2:3" x14ac:dyDescent="0.25">
      <c r="B495" s="10">
        <v>1</v>
      </c>
      <c r="C495" s="10">
        <v>8.1</v>
      </c>
    </row>
    <row r="496" spans="2:3" x14ac:dyDescent="0.25">
      <c r="B496" s="10">
        <v>2</v>
      </c>
      <c r="C496" s="10">
        <v>9.6</v>
      </c>
    </row>
    <row r="497" spans="2:3" x14ac:dyDescent="0.25">
      <c r="B497" s="10">
        <v>3</v>
      </c>
      <c r="C497" s="10">
        <v>8.8000000000000007</v>
      </c>
    </row>
    <row r="498" spans="2:3" x14ac:dyDescent="0.25">
      <c r="B498" s="10">
        <v>4</v>
      </c>
      <c r="C498" s="10">
        <v>7.9</v>
      </c>
    </row>
    <row r="499" spans="2:3" x14ac:dyDescent="0.25">
      <c r="B499" s="10">
        <v>5</v>
      </c>
      <c r="C499" s="10">
        <v>9.4</v>
      </c>
    </row>
    <row r="500" spans="2:3" x14ac:dyDescent="0.25">
      <c r="B500" s="10">
        <v>6</v>
      </c>
      <c r="C500" s="10">
        <v>8.9</v>
      </c>
    </row>
    <row r="501" spans="2:3" x14ac:dyDescent="0.25">
      <c r="B501" s="10">
        <v>7</v>
      </c>
      <c r="C501" s="10">
        <v>10.1</v>
      </c>
    </row>
    <row r="502" spans="2:3" x14ac:dyDescent="0.25">
      <c r="B502" s="10">
        <v>8</v>
      </c>
      <c r="C502" s="10">
        <v>8.9</v>
      </c>
    </row>
    <row r="503" spans="2:3" x14ac:dyDescent="0.25">
      <c r="B503" s="10">
        <v>9</v>
      </c>
      <c r="C503" s="10">
        <v>8.5</v>
      </c>
    </row>
    <row r="504" spans="2:3" x14ac:dyDescent="0.25">
      <c r="B504" s="10">
        <v>10</v>
      </c>
      <c r="C504" s="10">
        <v>8.9</v>
      </c>
    </row>
    <row r="505" spans="2:3" x14ac:dyDescent="0.25">
      <c r="B505" s="10">
        <v>11</v>
      </c>
      <c r="C505" s="10">
        <v>10.199999999999999</v>
      </c>
    </row>
    <row r="506" spans="2:3" x14ac:dyDescent="0.25">
      <c r="B506" s="10">
        <v>12</v>
      </c>
      <c r="C506" s="10">
        <v>8.6999999999999993</v>
      </c>
    </row>
    <row r="507" spans="2:3" x14ac:dyDescent="0.25">
      <c r="B507" s="10">
        <v>1</v>
      </c>
      <c r="C507" s="10">
        <v>8.6</v>
      </c>
    </row>
    <row r="508" spans="2:3" x14ac:dyDescent="0.25">
      <c r="B508" s="10">
        <v>2</v>
      </c>
      <c r="C508" s="10">
        <v>8.5</v>
      </c>
    </row>
    <row r="509" spans="2:3" x14ac:dyDescent="0.25">
      <c r="B509" s="10">
        <v>3</v>
      </c>
      <c r="C509" s="10">
        <v>9.6999999999999993</v>
      </c>
    </row>
    <row r="510" spans="2:3" x14ac:dyDescent="0.25">
      <c r="B510" s="10">
        <v>4</v>
      </c>
      <c r="C510" s="10">
        <v>8.9</v>
      </c>
    </row>
    <row r="511" spans="2:3" x14ac:dyDescent="0.25">
      <c r="B511" s="10">
        <v>5</v>
      </c>
      <c r="C511" s="10">
        <v>8.6999999999999993</v>
      </c>
    </row>
    <row r="512" spans="2:3" x14ac:dyDescent="0.25">
      <c r="B512" s="10">
        <v>6</v>
      </c>
      <c r="C512" s="10">
        <v>8.1</v>
      </c>
    </row>
    <row r="513" spans="2:3" x14ac:dyDescent="0.25">
      <c r="B513" s="10">
        <v>7</v>
      </c>
      <c r="C513" s="10">
        <v>10.4</v>
      </c>
    </row>
    <row r="514" spans="2:3" x14ac:dyDescent="0.25">
      <c r="B514" s="10">
        <v>8</v>
      </c>
      <c r="C514" s="10">
        <v>7.6</v>
      </c>
    </row>
    <row r="515" spans="2:3" x14ac:dyDescent="0.25">
      <c r="B515" s="10">
        <v>9</v>
      </c>
      <c r="C515" s="10">
        <v>8.3000000000000007</v>
      </c>
    </row>
    <row r="516" spans="2:3" x14ac:dyDescent="0.25">
      <c r="B516" s="10">
        <v>10</v>
      </c>
      <c r="C516" s="10">
        <v>7.6</v>
      </c>
    </row>
    <row r="517" spans="2:3" x14ac:dyDescent="0.25">
      <c r="B517" s="10">
        <v>11</v>
      </c>
      <c r="C517" s="10">
        <v>10.8</v>
      </c>
    </row>
    <row r="518" spans="2:3" x14ac:dyDescent="0.25">
      <c r="B518" s="10">
        <v>12</v>
      </c>
      <c r="C518" s="10">
        <v>8.8000000000000007</v>
      </c>
    </row>
    <row r="519" spans="2:3" x14ac:dyDescent="0.25">
      <c r="B519" s="10">
        <v>1</v>
      </c>
      <c r="C519" s="10">
        <v>10.4</v>
      </c>
    </row>
    <row r="520" spans="2:3" x14ac:dyDescent="0.25">
      <c r="B520" s="10">
        <v>2</v>
      </c>
      <c r="C520" s="10">
        <v>10.1</v>
      </c>
    </row>
    <row r="521" spans="2:3" x14ac:dyDescent="0.25">
      <c r="B521" s="10">
        <v>3</v>
      </c>
      <c r="C521" s="10">
        <v>9.1999999999999993</v>
      </c>
    </row>
    <row r="522" spans="2:3" x14ac:dyDescent="0.25">
      <c r="B522" s="10">
        <v>4</v>
      </c>
      <c r="C522" s="10">
        <v>8.6</v>
      </c>
    </row>
    <row r="523" spans="2:3" x14ac:dyDescent="0.25">
      <c r="B523" s="10">
        <v>5</v>
      </c>
      <c r="C523" s="10">
        <v>8.1</v>
      </c>
    </row>
    <row r="524" spans="2:3" x14ac:dyDescent="0.25">
      <c r="B524" s="10">
        <v>6</v>
      </c>
      <c r="C524" s="10">
        <v>9.3000000000000007</v>
      </c>
    </row>
    <row r="525" spans="2:3" x14ac:dyDescent="0.25">
      <c r="B525" s="10">
        <v>7</v>
      </c>
      <c r="C525" s="10">
        <v>9.1999999999999993</v>
      </c>
    </row>
    <row r="526" spans="2:3" x14ac:dyDescent="0.25">
      <c r="B526" s="10">
        <v>8</v>
      </c>
      <c r="C526" s="10">
        <v>7.6</v>
      </c>
    </row>
    <row r="527" spans="2:3" x14ac:dyDescent="0.25">
      <c r="B527" s="10">
        <v>9</v>
      </c>
      <c r="C527" s="10">
        <v>9.1</v>
      </c>
    </row>
    <row r="528" spans="2:3" x14ac:dyDescent="0.25">
      <c r="B528" s="10">
        <v>10</v>
      </c>
      <c r="C528" s="10">
        <v>8.5</v>
      </c>
    </row>
    <row r="529" spans="2:3" x14ac:dyDescent="0.25">
      <c r="B529" s="10">
        <v>11</v>
      </c>
      <c r="C529" s="10">
        <v>11.3</v>
      </c>
    </row>
    <row r="530" spans="2:3" x14ac:dyDescent="0.25">
      <c r="B530" s="10">
        <v>12</v>
      </c>
      <c r="C530" s="10">
        <v>9.6999999999999993</v>
      </c>
    </row>
    <row r="531" spans="2:3" x14ac:dyDescent="0.25">
      <c r="B531" s="10">
        <v>1</v>
      </c>
      <c r="C531" s="10">
        <v>7.8</v>
      </c>
    </row>
    <row r="532" spans="2:3" x14ac:dyDescent="0.25">
      <c r="B532" s="10">
        <v>2</v>
      </c>
      <c r="C532" s="10">
        <v>8.1999999999999993</v>
      </c>
    </row>
    <row r="533" spans="2:3" x14ac:dyDescent="0.25">
      <c r="B533" s="10">
        <v>3</v>
      </c>
      <c r="C533" s="10">
        <v>7.9</v>
      </c>
    </row>
    <row r="534" spans="2:3" x14ac:dyDescent="0.25">
      <c r="B534" s="10">
        <v>4</v>
      </c>
      <c r="C534" s="10">
        <v>11</v>
      </c>
    </row>
    <row r="535" spans="2:3" x14ac:dyDescent="0.25">
      <c r="B535" s="10">
        <v>5</v>
      </c>
      <c r="C535" s="10">
        <v>9.4</v>
      </c>
    </row>
    <row r="536" spans="2:3" x14ac:dyDescent="0.25">
      <c r="B536" s="10">
        <v>6</v>
      </c>
      <c r="C536" s="10">
        <v>8.4</v>
      </c>
    </row>
    <row r="537" spans="2:3" x14ac:dyDescent="0.25">
      <c r="B537" s="10">
        <v>7</v>
      </c>
      <c r="C537" s="10">
        <v>9.3000000000000007</v>
      </c>
    </row>
    <row r="538" spans="2:3" x14ac:dyDescent="0.25">
      <c r="B538" s="10">
        <v>8</v>
      </c>
      <c r="C538" s="10">
        <v>9.1</v>
      </c>
    </row>
    <row r="539" spans="2:3" x14ac:dyDescent="0.25">
      <c r="B539" s="10">
        <v>9</v>
      </c>
      <c r="C539" s="10">
        <v>9.1999999999999993</v>
      </c>
    </row>
    <row r="540" spans="2:3" x14ac:dyDescent="0.25">
      <c r="B540" s="10">
        <v>10</v>
      </c>
      <c r="C540" s="10">
        <v>8.6999999999999993</v>
      </c>
    </row>
    <row r="541" spans="2:3" x14ac:dyDescent="0.25">
      <c r="B541" s="10">
        <v>11</v>
      </c>
      <c r="C541" s="10">
        <v>9.6</v>
      </c>
    </row>
    <row r="542" spans="2:3" x14ac:dyDescent="0.25">
      <c r="B542" s="10">
        <v>12</v>
      </c>
      <c r="C542" s="10">
        <v>8.3000000000000007</v>
      </c>
    </row>
    <row r="543" spans="2:3" x14ac:dyDescent="0.25">
      <c r="B543" s="10">
        <v>1</v>
      </c>
      <c r="C543" s="10">
        <v>8.1</v>
      </c>
    </row>
    <row r="544" spans="2:3" x14ac:dyDescent="0.25">
      <c r="B544" s="10">
        <v>2</v>
      </c>
      <c r="C544" s="10">
        <v>8.6999999999999993</v>
      </c>
    </row>
    <row r="545" spans="2:3" x14ac:dyDescent="0.25">
      <c r="B545" s="10">
        <v>3</v>
      </c>
      <c r="C545" s="10">
        <v>8.6</v>
      </c>
    </row>
    <row r="546" spans="2:3" x14ac:dyDescent="0.25">
      <c r="B546" s="10">
        <v>4</v>
      </c>
      <c r="C546" s="10">
        <v>8.4</v>
      </c>
    </row>
    <row r="547" spans="2:3" x14ac:dyDescent="0.25">
      <c r="B547" s="10">
        <v>5</v>
      </c>
      <c r="C547" s="10">
        <v>8</v>
      </c>
    </row>
    <row r="548" spans="2:3" x14ac:dyDescent="0.25">
      <c r="B548" s="10">
        <v>6</v>
      </c>
      <c r="C548" s="10">
        <v>9.6999999999999993</v>
      </c>
    </row>
    <row r="549" spans="2:3" x14ac:dyDescent="0.25">
      <c r="B549" s="10">
        <v>7</v>
      </c>
      <c r="C549" s="10">
        <v>11.5</v>
      </c>
    </row>
    <row r="550" spans="2:3" x14ac:dyDescent="0.25">
      <c r="B550" s="10">
        <v>8</v>
      </c>
      <c r="C550" s="10">
        <v>9.1999999999999993</v>
      </c>
    </row>
    <row r="551" spans="2:3" x14ac:dyDescent="0.25">
      <c r="B551" s="10">
        <v>9</v>
      </c>
      <c r="C551" s="10">
        <v>8.6999999999999993</v>
      </c>
    </row>
    <row r="552" spans="2:3" x14ac:dyDescent="0.25">
      <c r="B552" s="10">
        <v>10</v>
      </c>
      <c r="C552" s="10">
        <v>9.6</v>
      </c>
    </row>
    <row r="553" spans="2:3" x14ac:dyDescent="0.25">
      <c r="B553" s="10">
        <v>11</v>
      </c>
      <c r="C553" s="10">
        <v>10.8</v>
      </c>
    </row>
    <row r="554" spans="2:3" x14ac:dyDescent="0.25">
      <c r="B554" s="10">
        <v>12</v>
      </c>
      <c r="C554" s="10">
        <v>9.5</v>
      </c>
    </row>
    <row r="555" spans="2:3" x14ac:dyDescent="0.25">
      <c r="B555" s="10">
        <v>1</v>
      </c>
      <c r="C555" s="10">
        <v>9</v>
      </c>
    </row>
    <row r="556" spans="2:3" x14ac:dyDescent="0.25">
      <c r="B556" s="10">
        <v>2</v>
      </c>
      <c r="C556" s="10">
        <v>10.3</v>
      </c>
    </row>
    <row r="557" spans="2:3" x14ac:dyDescent="0.25">
      <c r="B557" s="10">
        <v>3</v>
      </c>
      <c r="C557" s="10">
        <v>10.199999999999999</v>
      </c>
    </row>
    <row r="558" spans="2:3" x14ac:dyDescent="0.25">
      <c r="B558" s="10">
        <v>4</v>
      </c>
      <c r="C558" s="10">
        <v>10.199999999999999</v>
      </c>
    </row>
    <row r="559" spans="2:3" x14ac:dyDescent="0.25">
      <c r="B559" s="10">
        <v>5</v>
      </c>
      <c r="C559" s="10">
        <v>8.9</v>
      </c>
    </row>
    <row r="560" spans="2:3" x14ac:dyDescent="0.25">
      <c r="B560" s="10">
        <v>6</v>
      </c>
      <c r="C560" s="10">
        <v>8.1999999999999993</v>
      </c>
    </row>
    <row r="561" spans="2:3" x14ac:dyDescent="0.25">
      <c r="B561" s="10">
        <v>7</v>
      </c>
      <c r="C561" s="10">
        <v>10.1</v>
      </c>
    </row>
    <row r="562" spans="2:3" x14ac:dyDescent="0.25">
      <c r="B562" s="10">
        <v>8</v>
      </c>
      <c r="C562" s="10">
        <v>9.6999999999999993</v>
      </c>
    </row>
    <row r="563" spans="2:3" x14ac:dyDescent="0.25">
      <c r="B563" s="10">
        <v>9</v>
      </c>
      <c r="C563" s="10">
        <v>7.7</v>
      </c>
    </row>
    <row r="564" spans="2:3" x14ac:dyDescent="0.25">
      <c r="B564" s="10">
        <v>10</v>
      </c>
      <c r="C564" s="10">
        <v>8.4</v>
      </c>
    </row>
    <row r="565" spans="2:3" x14ac:dyDescent="0.25">
      <c r="B565" s="10">
        <v>11</v>
      </c>
      <c r="C565" s="10">
        <v>11.2</v>
      </c>
    </row>
    <row r="566" spans="2:3" x14ac:dyDescent="0.25">
      <c r="B566" s="10">
        <v>12</v>
      </c>
      <c r="C566" s="10">
        <v>8.5</v>
      </c>
    </row>
    <row r="567" spans="2:3" x14ac:dyDescent="0.25">
      <c r="B567" s="10">
        <v>1</v>
      </c>
      <c r="C567" s="10">
        <v>9.6</v>
      </c>
    </row>
    <row r="568" spans="2:3" x14ac:dyDescent="0.25">
      <c r="B568" s="10">
        <v>2</v>
      </c>
      <c r="C568" s="10">
        <v>10</v>
      </c>
    </row>
    <row r="569" spans="2:3" x14ac:dyDescent="0.25">
      <c r="B569" s="10">
        <v>3</v>
      </c>
      <c r="C569" s="10">
        <v>8.9</v>
      </c>
    </row>
    <row r="570" spans="2:3" x14ac:dyDescent="0.25">
      <c r="B570" s="10">
        <v>4</v>
      </c>
      <c r="C570" s="10">
        <v>8.9</v>
      </c>
    </row>
    <row r="571" spans="2:3" x14ac:dyDescent="0.25">
      <c r="B571" s="10">
        <v>5</v>
      </c>
      <c r="C571" s="10">
        <v>9.3000000000000007</v>
      </c>
    </row>
    <row r="572" spans="2:3" x14ac:dyDescent="0.25">
      <c r="B572" s="10">
        <v>6</v>
      </c>
      <c r="C572" s="10">
        <v>9.1</v>
      </c>
    </row>
    <row r="573" spans="2:3" x14ac:dyDescent="0.25">
      <c r="B573" s="10">
        <v>7</v>
      </c>
      <c r="C573" s="10">
        <v>11.5</v>
      </c>
    </row>
    <row r="574" spans="2:3" x14ac:dyDescent="0.25">
      <c r="B574" s="10">
        <v>8</v>
      </c>
      <c r="C574" s="10">
        <v>8</v>
      </c>
    </row>
    <row r="575" spans="2:3" x14ac:dyDescent="0.25">
      <c r="B575" s="10">
        <v>9</v>
      </c>
      <c r="C575" s="10">
        <v>10.1</v>
      </c>
    </row>
    <row r="576" spans="2:3" x14ac:dyDescent="0.25">
      <c r="B576" s="10">
        <v>10</v>
      </c>
      <c r="C576" s="10">
        <v>8.6999999999999993</v>
      </c>
    </row>
    <row r="577" spans="2:3" x14ac:dyDescent="0.25">
      <c r="B577" s="10">
        <v>11</v>
      </c>
      <c r="C577" s="10">
        <v>9.5</v>
      </c>
    </row>
    <row r="578" spans="2:3" x14ac:dyDescent="0.25">
      <c r="B578" s="10">
        <v>12</v>
      </c>
      <c r="C578" s="10">
        <v>8.1</v>
      </c>
    </row>
    <row r="579" spans="2:3" x14ac:dyDescent="0.25">
      <c r="B579" s="10">
        <v>1</v>
      </c>
      <c r="C579" s="10">
        <v>8.9</v>
      </c>
    </row>
    <row r="580" spans="2:3" x14ac:dyDescent="0.25">
      <c r="B580" s="10">
        <v>2</v>
      </c>
      <c r="C580" s="10">
        <v>9.6</v>
      </c>
    </row>
    <row r="581" spans="2:3" x14ac:dyDescent="0.25">
      <c r="B581" s="10">
        <v>3</v>
      </c>
      <c r="C581" s="10">
        <v>9.5</v>
      </c>
    </row>
    <row r="582" spans="2:3" x14ac:dyDescent="0.25">
      <c r="B582" s="10">
        <v>4</v>
      </c>
      <c r="C582" s="10">
        <v>8.1</v>
      </c>
    </row>
    <row r="583" spans="2:3" x14ac:dyDescent="0.25">
      <c r="B583" s="10">
        <v>5</v>
      </c>
      <c r="C583" s="10">
        <v>9.8000000000000007</v>
      </c>
    </row>
    <row r="584" spans="2:3" x14ac:dyDescent="0.25">
      <c r="B584" s="10">
        <v>6</v>
      </c>
      <c r="C584" s="10">
        <v>9</v>
      </c>
    </row>
    <row r="585" spans="2:3" x14ac:dyDescent="0.25">
      <c r="B585" s="10">
        <v>7</v>
      </c>
      <c r="C585" s="10">
        <v>11.5</v>
      </c>
    </row>
    <row r="586" spans="2:3" x14ac:dyDescent="0.25">
      <c r="B586" s="10">
        <v>8</v>
      </c>
      <c r="C586" s="10">
        <v>7.5</v>
      </c>
    </row>
    <row r="587" spans="2:3" x14ac:dyDescent="0.25">
      <c r="B587" s="10">
        <v>9</v>
      </c>
      <c r="C587" s="10">
        <v>9.3000000000000007</v>
      </c>
    </row>
    <row r="588" spans="2:3" x14ac:dyDescent="0.25">
      <c r="B588" s="10">
        <v>10</v>
      </c>
      <c r="C588" s="10">
        <v>8</v>
      </c>
    </row>
    <row r="589" spans="2:3" x14ac:dyDescent="0.25">
      <c r="B589" s="10">
        <v>11</v>
      </c>
      <c r="C589" s="10">
        <v>10.199999999999999</v>
      </c>
    </row>
    <row r="590" spans="2:3" x14ac:dyDescent="0.25">
      <c r="B590" s="10">
        <v>12</v>
      </c>
      <c r="C590" s="10">
        <v>8.6999999999999993</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D62C2-F9A6-43E7-823B-EEEAF358730A}">
  <sheetPr>
    <tabColor rgb="FF0000FF"/>
  </sheetPr>
  <dimension ref="A2:L27"/>
  <sheetViews>
    <sheetView zoomScale="130" zoomScaleNormal="130" workbookViewId="0"/>
  </sheetViews>
  <sheetFormatPr defaultRowHeight="15" x14ac:dyDescent="0.25"/>
  <cols>
    <col min="1" max="1" width="2.42578125" customWidth="1"/>
    <col min="2" max="2" width="10.85546875" customWidth="1"/>
    <col min="4" max="4" width="2.42578125" customWidth="1"/>
    <col min="5" max="5" width="14.5703125" customWidth="1"/>
    <col min="6" max="6" width="12.85546875" bestFit="1" customWidth="1"/>
    <col min="7" max="7" width="12.85546875" customWidth="1"/>
    <col min="9" max="9" width="2.42578125" customWidth="1"/>
    <col min="10" max="10" width="19.140625" customWidth="1"/>
    <col min="11" max="11" width="12.140625" customWidth="1"/>
    <col min="12" max="12" width="12.5703125" customWidth="1"/>
  </cols>
  <sheetData>
    <row r="2" spans="1:12" x14ac:dyDescent="0.25">
      <c r="A2" s="15"/>
      <c r="B2" t="s">
        <v>775</v>
      </c>
    </row>
    <row r="3" spans="1:12" x14ac:dyDescent="0.25">
      <c r="A3" s="15"/>
      <c r="B3" s="57" t="s">
        <v>317</v>
      </c>
    </row>
    <row r="4" spans="1:12" x14ac:dyDescent="0.25">
      <c r="A4" s="15"/>
      <c r="B4" s="57" t="s">
        <v>318</v>
      </c>
    </row>
    <row r="5" spans="1:12" x14ac:dyDescent="0.25">
      <c r="A5" s="15"/>
      <c r="B5" s="57"/>
      <c r="J5" t="s">
        <v>733</v>
      </c>
    </row>
    <row r="7" spans="1:12" ht="30" x14ac:dyDescent="0.25">
      <c r="B7" s="94" t="s">
        <v>304</v>
      </c>
      <c r="C7" s="95" t="s">
        <v>280</v>
      </c>
      <c r="E7" s="104" t="s">
        <v>319</v>
      </c>
      <c r="F7" s="104" t="s">
        <v>320</v>
      </c>
      <c r="J7" s="192" t="s">
        <v>776</v>
      </c>
      <c r="K7" s="95" t="s">
        <v>217</v>
      </c>
      <c r="L7" s="95" t="s">
        <v>734</v>
      </c>
    </row>
    <row r="8" spans="1:12" x14ac:dyDescent="0.25">
      <c r="B8" s="97">
        <v>44300</v>
      </c>
      <c r="C8" s="98">
        <v>500</v>
      </c>
      <c r="E8" s="95" t="s">
        <v>216</v>
      </c>
      <c r="F8" s="95" t="s">
        <v>217</v>
      </c>
      <c r="G8" s="95" t="s">
        <v>732</v>
      </c>
      <c r="J8" s="10">
        <v>0</v>
      </c>
      <c r="K8" s="10">
        <f t="shared" ref="K8:K11" si="0">J8+500</f>
        <v>500</v>
      </c>
      <c r="L8" s="17"/>
    </row>
    <row r="9" spans="1:12" x14ac:dyDescent="0.25">
      <c r="B9" s="97">
        <v>44267</v>
      </c>
      <c r="C9" s="98">
        <v>690.16</v>
      </c>
      <c r="E9" s="165">
        <v>44197</v>
      </c>
      <c r="F9" s="165">
        <f>EOMONTH(E9,0)</f>
        <v>44227</v>
      </c>
      <c r="G9" s="113"/>
      <c r="J9" s="10">
        <f>J8+500</f>
        <v>500</v>
      </c>
      <c r="K9" s="10">
        <f t="shared" si="0"/>
        <v>1000</v>
      </c>
      <c r="L9" s="17"/>
    </row>
    <row r="10" spans="1:12" x14ac:dyDescent="0.25">
      <c r="B10" s="97">
        <v>44249</v>
      </c>
      <c r="C10" s="98">
        <v>1029.52</v>
      </c>
      <c r="E10" s="165">
        <f>F9+1</f>
        <v>44228</v>
      </c>
      <c r="F10" s="165">
        <f>EOMONTH(E10,0)</f>
        <v>44255</v>
      </c>
      <c r="G10" s="113"/>
      <c r="J10" s="10">
        <f t="shared" ref="J10:J11" si="1">J9+500</f>
        <v>1000</v>
      </c>
      <c r="K10" s="10">
        <f t="shared" si="0"/>
        <v>1500</v>
      </c>
      <c r="L10" s="17"/>
    </row>
    <row r="11" spans="1:12" x14ac:dyDescent="0.25">
      <c r="B11" s="97">
        <v>44260</v>
      </c>
      <c r="C11" s="98">
        <v>642.89</v>
      </c>
      <c r="E11" s="165">
        <f t="shared" ref="E11:E12" si="2">F10+1</f>
        <v>44256</v>
      </c>
      <c r="F11" s="165">
        <f t="shared" ref="F11:F12" si="3">EOMONTH(E11,0)</f>
        <v>44286</v>
      </c>
      <c r="G11" s="113"/>
      <c r="J11" s="10">
        <f t="shared" si="1"/>
        <v>1500</v>
      </c>
      <c r="K11" s="10">
        <f t="shared" si="0"/>
        <v>2000</v>
      </c>
      <c r="L11" s="17"/>
    </row>
    <row r="12" spans="1:12" x14ac:dyDescent="0.25">
      <c r="B12" s="97">
        <v>44290</v>
      </c>
      <c r="C12" s="98">
        <v>883.31</v>
      </c>
      <c r="E12" s="165">
        <f t="shared" si="2"/>
        <v>44287</v>
      </c>
      <c r="F12" s="165">
        <f t="shared" si="3"/>
        <v>44316</v>
      </c>
      <c r="G12" s="113"/>
    </row>
    <row r="13" spans="1:12" x14ac:dyDescent="0.25">
      <c r="B13" s="97">
        <v>44243</v>
      </c>
      <c r="C13" s="98">
        <v>528.14</v>
      </c>
      <c r="K13" t="str" cm="1">
        <f t="array" aca="1" ref="K13" ca="1">ShowFormulas(L8)</f>
        <v/>
      </c>
    </row>
    <row r="14" spans="1:12" x14ac:dyDescent="0.25">
      <c r="B14" s="97">
        <v>44239</v>
      </c>
      <c r="C14" s="98">
        <v>771.07</v>
      </c>
      <c r="E14" t="str" cm="1">
        <f t="array" aca="1" ref="E14" ca="1">TRANSPOSE(ShowFormulas(G9:G9))</f>
        <v/>
      </c>
    </row>
    <row r="15" spans="1:12" x14ac:dyDescent="0.25">
      <c r="B15" s="97">
        <v>44226</v>
      </c>
      <c r="C15" s="98">
        <v>1033.92</v>
      </c>
      <c r="K15" s="15" t="s">
        <v>736</v>
      </c>
    </row>
    <row r="16" spans="1:12" x14ac:dyDescent="0.25">
      <c r="B16" s="97">
        <v>44214</v>
      </c>
      <c r="C16" s="98">
        <v>290.43</v>
      </c>
      <c r="K16" t="s">
        <v>735</v>
      </c>
    </row>
    <row r="17" spans="2:3" x14ac:dyDescent="0.25">
      <c r="B17" s="97">
        <v>44279</v>
      </c>
      <c r="C17" s="98">
        <v>1756.26</v>
      </c>
    </row>
    <row r="18" spans="2:3" x14ac:dyDescent="0.25">
      <c r="B18" s="97">
        <v>44224</v>
      </c>
      <c r="C18" s="98">
        <v>697.59</v>
      </c>
    </row>
    <row r="19" spans="2:3" x14ac:dyDescent="0.25">
      <c r="B19" s="97">
        <v>44283</v>
      </c>
      <c r="C19" s="98">
        <v>674.16</v>
      </c>
    </row>
    <row r="20" spans="2:3" x14ac:dyDescent="0.25">
      <c r="B20" s="97">
        <v>44307</v>
      </c>
      <c r="C20" s="98">
        <v>449.45</v>
      </c>
    </row>
    <row r="21" spans="2:3" x14ac:dyDescent="0.25">
      <c r="B21" s="97">
        <v>44221</v>
      </c>
      <c r="C21" s="98">
        <v>1065.58</v>
      </c>
    </row>
    <row r="22" spans="2:3" x14ac:dyDescent="0.25">
      <c r="B22" s="97">
        <v>44204</v>
      </c>
      <c r="C22" s="98">
        <v>1461.6</v>
      </c>
    </row>
    <row r="23" spans="2:3" x14ac:dyDescent="0.25">
      <c r="B23" s="97">
        <v>44211</v>
      </c>
      <c r="C23" s="98">
        <v>1059.1099999999999</v>
      </c>
    </row>
    <row r="24" spans="2:3" x14ac:dyDescent="0.25">
      <c r="B24" s="97">
        <v>44308</v>
      </c>
      <c r="C24" s="98">
        <v>414.42</v>
      </c>
    </row>
    <row r="25" spans="2:3" x14ac:dyDescent="0.25">
      <c r="B25" s="97">
        <v>44308</v>
      </c>
      <c r="C25" s="98">
        <v>291.36</v>
      </c>
    </row>
    <row r="26" spans="2:3" x14ac:dyDescent="0.25">
      <c r="B26" s="97">
        <v>44232</v>
      </c>
      <c r="C26" s="98">
        <v>529.20000000000005</v>
      </c>
    </row>
    <row r="27" spans="2:3" x14ac:dyDescent="0.25">
      <c r="B27" s="101">
        <v>44247</v>
      </c>
      <c r="C27" s="102">
        <v>376.29</v>
      </c>
    </row>
  </sheetData>
  <pageMargins left="0.7" right="0.7" top="0.75" bottom="0.75" header="0.3" footer="0.3"/>
  <pageSetup orientation="portrait" horizontalDpi="200" verticalDpi="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280F-E9C7-4550-8930-F135AE86D141}">
  <sheetPr>
    <tabColor rgb="FFFF0000"/>
  </sheetPr>
  <dimension ref="A2:L27"/>
  <sheetViews>
    <sheetView zoomScale="130" zoomScaleNormal="130" workbookViewId="0"/>
  </sheetViews>
  <sheetFormatPr defaultRowHeight="15" x14ac:dyDescent="0.25"/>
  <cols>
    <col min="1" max="1" width="2.42578125" customWidth="1"/>
    <col min="2" max="2" width="11" customWidth="1"/>
    <col min="4" max="4" width="2.42578125" customWidth="1"/>
    <col min="5" max="5" width="15.85546875" customWidth="1"/>
    <col min="6" max="6" width="12.85546875" bestFit="1" customWidth="1"/>
    <col min="7" max="7" width="12.85546875" customWidth="1"/>
    <col min="9" max="9" width="2.42578125" customWidth="1"/>
    <col min="10" max="10" width="15.28515625" customWidth="1"/>
    <col min="11" max="11" width="12.140625" customWidth="1"/>
    <col min="12" max="12" width="12.5703125" customWidth="1"/>
  </cols>
  <sheetData>
    <row r="2" spans="1:12" x14ac:dyDescent="0.25">
      <c r="A2" s="15"/>
      <c r="B2" t="s">
        <v>775</v>
      </c>
    </row>
    <row r="3" spans="1:12" x14ac:dyDescent="0.25">
      <c r="A3" s="15"/>
      <c r="B3" s="57" t="s">
        <v>317</v>
      </c>
    </row>
    <row r="4" spans="1:12" x14ac:dyDescent="0.25">
      <c r="A4" s="15"/>
      <c r="B4" s="57" t="s">
        <v>318</v>
      </c>
    </row>
    <row r="5" spans="1:12" x14ac:dyDescent="0.25">
      <c r="A5" s="15"/>
      <c r="B5" s="57"/>
      <c r="J5" t="s">
        <v>733</v>
      </c>
    </row>
    <row r="7" spans="1:12" ht="30" x14ac:dyDescent="0.25">
      <c r="B7" s="94" t="s">
        <v>304</v>
      </c>
      <c r="C7" s="95" t="s">
        <v>280</v>
      </c>
      <c r="E7" s="104" t="s">
        <v>319</v>
      </c>
      <c r="F7" s="104" t="s">
        <v>320</v>
      </c>
      <c r="J7" s="192" t="s">
        <v>776</v>
      </c>
      <c r="K7" s="95" t="s">
        <v>217</v>
      </c>
      <c r="L7" s="95" t="s">
        <v>734</v>
      </c>
    </row>
    <row r="8" spans="1:12" x14ac:dyDescent="0.25">
      <c r="B8" s="97">
        <v>44300</v>
      </c>
      <c r="C8" s="98">
        <v>500</v>
      </c>
      <c r="E8" s="95" t="s">
        <v>216</v>
      </c>
      <c r="F8" s="95" t="s">
        <v>217</v>
      </c>
      <c r="G8" s="95" t="s">
        <v>732</v>
      </c>
      <c r="J8" s="10">
        <v>0</v>
      </c>
      <c r="K8" s="10">
        <f t="shared" ref="K8:K11" si="0">J8+500</f>
        <v>500</v>
      </c>
      <c r="L8" s="17" cm="1">
        <f t="array" ref="L8:L11">COUNTIFS(C8:C27,"&gt;"&amp;J8:J11,C8:C27,"&lt;="&amp;K8:K11)</f>
        <v>6</v>
      </c>
    </row>
    <row r="9" spans="1:12" x14ac:dyDescent="0.25">
      <c r="B9" s="97">
        <v>44267</v>
      </c>
      <c r="C9" s="98">
        <v>690.16</v>
      </c>
      <c r="E9" s="165">
        <v>44197</v>
      </c>
      <c r="F9" s="165">
        <f>EOMONTH(E9,0)</f>
        <v>44227</v>
      </c>
      <c r="G9" s="113" cm="1">
        <f t="array" ref="G9:G12">SUMIFS(C8:C27,B8:B27,"&gt;="&amp;E9:E12,B8:B27,"&lt;="&amp;F9:F12)</f>
        <v>5608.23</v>
      </c>
      <c r="J9" s="10">
        <f>J8+500</f>
        <v>500</v>
      </c>
      <c r="K9" s="10">
        <f t="shared" si="0"/>
        <v>1000</v>
      </c>
      <c r="L9" s="17">
        <v>8</v>
      </c>
    </row>
    <row r="10" spans="1:12" x14ac:dyDescent="0.25">
      <c r="B10" s="97">
        <v>44249</v>
      </c>
      <c r="C10" s="98">
        <v>1029.52</v>
      </c>
      <c r="E10" s="165">
        <f>F9+1</f>
        <v>44228</v>
      </c>
      <c r="F10" s="165">
        <f>EOMONTH(E10,0)</f>
        <v>44255</v>
      </c>
      <c r="G10" s="113">
        <v>3234.2200000000003</v>
      </c>
      <c r="J10" s="10">
        <f t="shared" ref="J10:J11" si="1">J9+500</f>
        <v>1000</v>
      </c>
      <c r="K10" s="10">
        <f t="shared" si="0"/>
        <v>1500</v>
      </c>
      <c r="L10" s="17">
        <v>5</v>
      </c>
    </row>
    <row r="11" spans="1:12" x14ac:dyDescent="0.25">
      <c r="B11" s="97">
        <v>44260</v>
      </c>
      <c r="C11" s="98">
        <v>642.89</v>
      </c>
      <c r="E11" s="165">
        <f t="shared" ref="E11:E12" si="2">F10+1</f>
        <v>44256</v>
      </c>
      <c r="F11" s="165">
        <f t="shared" ref="F11:F12" si="3">EOMONTH(E11,0)</f>
        <v>44286</v>
      </c>
      <c r="G11" s="113">
        <v>3763.47</v>
      </c>
      <c r="J11" s="10">
        <f t="shared" si="1"/>
        <v>1500</v>
      </c>
      <c r="K11" s="10">
        <f t="shared" si="0"/>
        <v>2000</v>
      </c>
      <c r="L11" s="17">
        <v>1</v>
      </c>
    </row>
    <row r="12" spans="1:12" x14ac:dyDescent="0.25">
      <c r="B12" s="97">
        <v>44290</v>
      </c>
      <c r="C12" s="98">
        <v>883.31</v>
      </c>
      <c r="E12" s="165">
        <f t="shared" si="2"/>
        <v>44287</v>
      </c>
      <c r="F12" s="165">
        <f t="shared" si="3"/>
        <v>44316</v>
      </c>
      <c r="G12" s="113">
        <v>2538.54</v>
      </c>
    </row>
    <row r="13" spans="1:12" x14ac:dyDescent="0.25">
      <c r="B13" s="97">
        <v>44243</v>
      </c>
      <c r="C13" s="98">
        <v>528.14</v>
      </c>
      <c r="K13" t="str" cm="1">
        <f t="array" aca="1" ref="K13" ca="1">ShowFormulas(L8)</f>
        <v>L8: =COUNTIFS(C8:C27,"&gt;"&amp;J8:J11,C8:C27,"&lt;="&amp;K8:K11)</v>
      </c>
    </row>
    <row r="14" spans="1:12" x14ac:dyDescent="0.25">
      <c r="B14" s="97">
        <v>44239</v>
      </c>
      <c r="C14" s="98">
        <v>771.07</v>
      </c>
      <c r="E14" t="str" cm="1">
        <f t="array" aca="1" ref="E14" ca="1">TRANSPOSE(ShowFormulas(G9:G9))</f>
        <v>G9: =SUMIFS(C8:C27,B8:B27,"&gt;="&amp;E9:E12,B8:B27,"&lt;="&amp;F9:F12)</v>
      </c>
    </row>
    <row r="15" spans="1:12" x14ac:dyDescent="0.25">
      <c r="B15" s="97">
        <v>44226</v>
      </c>
      <c r="C15" s="98">
        <v>1033.92</v>
      </c>
      <c r="K15" s="15" t="s">
        <v>736</v>
      </c>
    </row>
    <row r="16" spans="1:12" x14ac:dyDescent="0.25">
      <c r="B16" s="97">
        <v>44214</v>
      </c>
      <c r="C16" s="98">
        <v>290.43</v>
      </c>
      <c r="K16" t="s">
        <v>735</v>
      </c>
    </row>
    <row r="17" spans="2:11" x14ac:dyDescent="0.25">
      <c r="B17" s="97">
        <v>44279</v>
      </c>
      <c r="C17" s="98">
        <v>1756.26</v>
      </c>
    </row>
    <row r="18" spans="2:11" ht="45" x14ac:dyDescent="0.25">
      <c r="B18" s="97">
        <v>44224</v>
      </c>
      <c r="C18" s="98">
        <v>697.59</v>
      </c>
      <c r="E18" s="68" t="s">
        <v>777</v>
      </c>
      <c r="F18" t="s">
        <v>778</v>
      </c>
      <c r="J18" s="193" t="s">
        <v>779</v>
      </c>
      <c r="K18" t="s">
        <v>285</v>
      </c>
    </row>
    <row r="19" spans="2:11" x14ac:dyDescent="0.25">
      <c r="B19" s="97">
        <v>44283</v>
      </c>
      <c r="C19" s="98">
        <v>674.16</v>
      </c>
      <c r="E19" t="s">
        <v>728</v>
      </c>
      <c r="F19" s="82">
        <v>5608.23</v>
      </c>
      <c r="J19" s="82" t="s">
        <v>807</v>
      </c>
      <c r="K19">
        <v>5</v>
      </c>
    </row>
    <row r="20" spans="2:11" x14ac:dyDescent="0.25">
      <c r="B20" s="97">
        <v>44307</v>
      </c>
      <c r="C20" s="98">
        <v>449.45</v>
      </c>
      <c r="E20" t="s">
        <v>729</v>
      </c>
      <c r="F20" s="82">
        <v>3234.2200000000003</v>
      </c>
      <c r="J20" s="82" t="s">
        <v>808</v>
      </c>
      <c r="K20">
        <v>9</v>
      </c>
    </row>
    <row r="21" spans="2:11" x14ac:dyDescent="0.25">
      <c r="B21" s="97">
        <v>44221</v>
      </c>
      <c r="C21" s="98">
        <v>1065.58</v>
      </c>
      <c r="E21" t="s">
        <v>730</v>
      </c>
      <c r="F21" s="82">
        <v>3763.47</v>
      </c>
      <c r="J21" s="82" t="s">
        <v>809</v>
      </c>
      <c r="K21">
        <v>5</v>
      </c>
    </row>
    <row r="22" spans="2:11" x14ac:dyDescent="0.25">
      <c r="B22" s="97">
        <v>44204</v>
      </c>
      <c r="C22" s="98">
        <v>1461.6</v>
      </c>
      <c r="E22" t="s">
        <v>731</v>
      </c>
      <c r="F22" s="82">
        <v>2538.54</v>
      </c>
      <c r="J22" s="82" t="s">
        <v>810</v>
      </c>
      <c r="K22">
        <v>1</v>
      </c>
    </row>
    <row r="23" spans="2:11" x14ac:dyDescent="0.25">
      <c r="B23" s="97">
        <v>44211</v>
      </c>
      <c r="C23" s="98">
        <v>1059.1099999999999</v>
      </c>
      <c r="E23" t="s">
        <v>237</v>
      </c>
      <c r="F23" s="82">
        <v>15144.46</v>
      </c>
      <c r="J23" s="82" t="s">
        <v>237</v>
      </c>
      <c r="K23">
        <v>20</v>
      </c>
    </row>
    <row r="24" spans="2:11" x14ac:dyDescent="0.25">
      <c r="B24" s="97">
        <v>44308</v>
      </c>
      <c r="C24" s="98">
        <v>414.42</v>
      </c>
    </row>
    <row r="25" spans="2:11" x14ac:dyDescent="0.25">
      <c r="B25" s="97">
        <v>44308</v>
      </c>
      <c r="C25" s="98">
        <v>291.36</v>
      </c>
    </row>
    <row r="26" spans="2:11" x14ac:dyDescent="0.25">
      <c r="B26" s="97">
        <v>44232</v>
      </c>
      <c r="C26" s="98">
        <v>529.20000000000005</v>
      </c>
    </row>
    <row r="27" spans="2:11" x14ac:dyDescent="0.25">
      <c r="B27" s="101">
        <v>44247</v>
      </c>
      <c r="C27" s="102">
        <v>376.29</v>
      </c>
    </row>
  </sheetData>
  <pageMargins left="0.7" right="0.7" top="0.75" bottom="0.75" header="0.3" footer="0.3"/>
  <pageSetup orientation="portrait" horizontalDpi="200" verticalDpi="2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232F-DF73-441B-91A7-6E1EEE76AAB7}">
  <sheetPr>
    <tabColor rgb="FF0000FF"/>
  </sheetPr>
  <dimension ref="A1:K25"/>
  <sheetViews>
    <sheetView zoomScale="115" zoomScaleNormal="115" workbookViewId="0"/>
  </sheetViews>
  <sheetFormatPr defaultRowHeight="15" x14ac:dyDescent="0.25"/>
  <cols>
    <col min="1" max="1" width="3.7109375" customWidth="1"/>
    <col min="2" max="2" width="19" customWidth="1"/>
    <col min="3" max="3" width="14.140625" customWidth="1"/>
    <col min="4" max="4" width="14.28515625" customWidth="1"/>
    <col min="7" max="10" width="10.5703125" customWidth="1"/>
    <col min="11" max="11" width="18" customWidth="1"/>
  </cols>
  <sheetData>
    <row r="1" spans="1:11" x14ac:dyDescent="0.25">
      <c r="A1" s="15"/>
    </row>
    <row r="2" spans="1:11" x14ac:dyDescent="0.25">
      <c r="A2" s="15"/>
      <c r="B2" s="166" t="s">
        <v>326</v>
      </c>
    </row>
    <row r="3" spans="1:11" x14ac:dyDescent="0.25">
      <c r="A3" s="15"/>
      <c r="B3" t="s">
        <v>289</v>
      </c>
      <c r="I3" s="67" t="s">
        <v>41</v>
      </c>
      <c r="J3" s="67" t="s">
        <v>41</v>
      </c>
    </row>
    <row r="4" spans="1:11" x14ac:dyDescent="0.25">
      <c r="B4" t="s">
        <v>293</v>
      </c>
      <c r="I4" s="10" t="s">
        <v>48</v>
      </c>
      <c r="J4" s="10" t="s">
        <v>229</v>
      </c>
    </row>
    <row r="6" spans="1:11" x14ac:dyDescent="0.25">
      <c r="A6" s="15"/>
      <c r="B6" s="15" t="s">
        <v>290</v>
      </c>
      <c r="I6" s="67" t="s">
        <v>41</v>
      </c>
      <c r="J6" s="67" t="s">
        <v>42</v>
      </c>
    </row>
    <row r="7" spans="1:11" x14ac:dyDescent="0.25">
      <c r="B7" t="s">
        <v>294</v>
      </c>
      <c r="I7" s="10" t="s">
        <v>48</v>
      </c>
      <c r="J7" s="10">
        <v>60</v>
      </c>
    </row>
    <row r="9" spans="1:11" x14ac:dyDescent="0.25">
      <c r="A9" s="15"/>
      <c r="B9" s="15" t="s">
        <v>591</v>
      </c>
    </row>
    <row r="11" spans="1:11" x14ac:dyDescent="0.25">
      <c r="B11" s="16" t="s">
        <v>40</v>
      </c>
      <c r="C11" s="16" t="s">
        <v>219</v>
      </c>
      <c r="D11" s="16" t="s">
        <v>41</v>
      </c>
      <c r="E11" s="19" t="s">
        <v>42</v>
      </c>
      <c r="F11" s="16" t="s">
        <v>43</v>
      </c>
      <c r="G11" s="16" t="s">
        <v>291</v>
      </c>
      <c r="H11" s="16" t="s">
        <v>291</v>
      </c>
      <c r="I11" s="16" t="s">
        <v>292</v>
      </c>
      <c r="K11" s="15" t="s">
        <v>314</v>
      </c>
    </row>
    <row r="12" spans="1:11" x14ac:dyDescent="0.25">
      <c r="B12" s="10" t="s">
        <v>221</v>
      </c>
      <c r="C12" s="63">
        <v>44103</v>
      </c>
      <c r="D12" s="10" t="s">
        <v>222</v>
      </c>
      <c r="E12" s="20">
        <v>45</v>
      </c>
      <c r="F12" s="10">
        <v>1.7</v>
      </c>
      <c r="G12" s="17"/>
      <c r="H12" s="17"/>
      <c r="I12" s="17"/>
      <c r="K12" s="17"/>
    </row>
    <row r="13" spans="1:11" x14ac:dyDescent="0.25">
      <c r="B13" s="10" t="s">
        <v>223</v>
      </c>
      <c r="C13" s="63">
        <v>43295</v>
      </c>
      <c r="D13" s="10" t="s">
        <v>224</v>
      </c>
      <c r="E13" s="20">
        <v>135</v>
      </c>
      <c r="F13" s="10">
        <v>2.2999999999999998</v>
      </c>
      <c r="G13" s="17"/>
      <c r="H13" s="17"/>
      <c r="I13" s="17"/>
    </row>
    <row r="14" spans="1:11" x14ac:dyDescent="0.25">
      <c r="B14" s="10" t="s">
        <v>225</v>
      </c>
      <c r="C14" s="63">
        <v>44077</v>
      </c>
      <c r="D14" s="10" t="s">
        <v>44</v>
      </c>
      <c r="E14" s="20">
        <v>45</v>
      </c>
      <c r="F14" s="10">
        <v>3</v>
      </c>
      <c r="G14" s="17"/>
      <c r="H14" s="17"/>
      <c r="I14" s="17"/>
      <c r="K14" t="str" cm="1">
        <f t="array" aca="1" ref="K14" ca="1">ShowFormulas(K12)</f>
        <v/>
      </c>
    </row>
    <row r="15" spans="1:11" x14ac:dyDescent="0.25">
      <c r="B15" s="10" t="s">
        <v>226</v>
      </c>
      <c r="C15" s="63">
        <v>43790</v>
      </c>
      <c r="D15" s="10" t="s">
        <v>224</v>
      </c>
      <c r="E15" s="20">
        <v>90</v>
      </c>
      <c r="F15" s="10">
        <v>3.1</v>
      </c>
      <c r="G15" s="17"/>
      <c r="H15" s="17"/>
      <c r="I15" s="17"/>
    </row>
    <row r="16" spans="1:11" x14ac:dyDescent="0.25">
      <c r="B16" s="10" t="s">
        <v>227</v>
      </c>
      <c r="C16" s="63">
        <v>44224</v>
      </c>
      <c r="D16" s="10" t="s">
        <v>222</v>
      </c>
      <c r="E16" s="20">
        <v>23</v>
      </c>
      <c r="F16" s="10">
        <v>1.6</v>
      </c>
      <c r="G16" s="17"/>
      <c r="H16" s="17"/>
      <c r="I16" s="17"/>
    </row>
    <row r="17" spans="2:11" x14ac:dyDescent="0.25">
      <c r="B17" s="10" t="s">
        <v>45</v>
      </c>
      <c r="C17" s="63">
        <v>44019</v>
      </c>
      <c r="D17" s="10" t="s">
        <v>46</v>
      </c>
      <c r="E17" s="20">
        <v>45</v>
      </c>
      <c r="F17" s="10">
        <v>2.4</v>
      </c>
      <c r="G17" s="17"/>
      <c r="H17" s="17"/>
      <c r="I17" s="17"/>
      <c r="K17" s="15" t="s">
        <v>315</v>
      </c>
    </row>
    <row r="18" spans="2:11" x14ac:dyDescent="0.25">
      <c r="B18" s="10" t="s">
        <v>47</v>
      </c>
      <c r="C18" s="63">
        <v>43933</v>
      </c>
      <c r="D18" s="10" t="s">
        <v>48</v>
      </c>
      <c r="E18" s="20">
        <v>70</v>
      </c>
      <c r="F18" s="10">
        <v>4</v>
      </c>
      <c r="G18" s="17"/>
      <c r="H18" s="17"/>
      <c r="I18" s="17"/>
      <c r="K18" s="17"/>
    </row>
    <row r="19" spans="2:11" x14ac:dyDescent="0.25">
      <c r="B19" s="10" t="s">
        <v>49</v>
      </c>
      <c r="C19" s="63">
        <v>44012</v>
      </c>
      <c r="D19" s="10" t="s">
        <v>44</v>
      </c>
      <c r="E19" s="20">
        <v>40</v>
      </c>
      <c r="F19" s="10">
        <v>2.4</v>
      </c>
      <c r="G19" s="17"/>
      <c r="H19" s="17"/>
      <c r="I19" s="17"/>
      <c r="K19" s="17"/>
    </row>
    <row r="20" spans="2:11" x14ac:dyDescent="0.25">
      <c r="B20" s="10" t="s">
        <v>50</v>
      </c>
      <c r="C20" s="63">
        <v>43679</v>
      </c>
      <c r="D20" s="10" t="s">
        <v>46</v>
      </c>
      <c r="E20" s="20">
        <v>60</v>
      </c>
      <c r="F20" s="10">
        <v>3.5</v>
      </c>
      <c r="G20" s="17"/>
      <c r="H20" s="17"/>
      <c r="I20" s="17"/>
      <c r="K20" s="17"/>
    </row>
    <row r="21" spans="2:11" x14ac:dyDescent="0.25">
      <c r="B21" s="10" t="s">
        <v>288</v>
      </c>
      <c r="C21" s="63">
        <v>43826</v>
      </c>
      <c r="D21" s="10" t="s">
        <v>229</v>
      </c>
      <c r="E21" s="20">
        <v>75</v>
      </c>
      <c r="F21" s="10">
        <v>3.9</v>
      </c>
      <c r="G21" s="17"/>
      <c r="H21" s="17"/>
      <c r="I21" s="17"/>
      <c r="K21" s="17"/>
    </row>
    <row r="22" spans="2:11" x14ac:dyDescent="0.25">
      <c r="K22" s="17"/>
    </row>
    <row r="23" spans="2:11" x14ac:dyDescent="0.25">
      <c r="G23" t="str" cm="1">
        <f t="array" aca="1" ref="G23:G25" ca="1">TRANSPOSE(ShowFormulas(G12:I12))</f>
        <v/>
      </c>
    </row>
    <row r="24" spans="2:11" x14ac:dyDescent="0.25">
      <c r="G24" t="str">
        <f ca="1"/>
        <v/>
      </c>
      <c r="K24" t="str" cm="1">
        <f t="array" aca="1" ref="K24" ca="1">ShowFormulas(K18)</f>
        <v/>
      </c>
    </row>
    <row r="25" spans="2:11" x14ac:dyDescent="0.25">
      <c r="G25" t="str">
        <f ca="1"/>
        <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585E4-5B16-4B9F-A0D6-1ABAF2D6C0FC}">
  <sheetPr>
    <tabColor rgb="FFFF0000"/>
  </sheetPr>
  <dimension ref="A1:K25"/>
  <sheetViews>
    <sheetView zoomScale="115" zoomScaleNormal="115" workbookViewId="0"/>
  </sheetViews>
  <sheetFormatPr defaultRowHeight="15" x14ac:dyDescent="0.25"/>
  <cols>
    <col min="1" max="1" width="1.42578125" customWidth="1"/>
    <col min="2" max="2" width="17.85546875" customWidth="1"/>
    <col min="3" max="3" width="13.140625" customWidth="1"/>
    <col min="4" max="4" width="14.28515625" customWidth="1"/>
    <col min="7" max="7" width="10.5703125" customWidth="1"/>
    <col min="8" max="8" width="7" customWidth="1"/>
    <col min="9" max="9" width="7.28515625" customWidth="1"/>
    <col min="10" max="10" width="8.7109375" customWidth="1"/>
    <col min="11" max="11" width="18" customWidth="1"/>
  </cols>
  <sheetData>
    <row r="1" spans="1:11" x14ac:dyDescent="0.25">
      <c r="A1" s="15"/>
    </row>
    <row r="2" spans="1:11" x14ac:dyDescent="0.25">
      <c r="A2" s="15"/>
      <c r="B2" s="166" t="s">
        <v>326</v>
      </c>
    </row>
    <row r="3" spans="1:11" x14ac:dyDescent="0.25">
      <c r="A3" s="15"/>
      <c r="B3" t="s">
        <v>289</v>
      </c>
      <c r="I3" s="67" t="s">
        <v>41</v>
      </c>
      <c r="J3" s="67" t="s">
        <v>41</v>
      </c>
    </row>
    <row r="4" spans="1:11" x14ac:dyDescent="0.25">
      <c r="B4" t="s">
        <v>293</v>
      </c>
      <c r="I4" s="10" t="s">
        <v>48</v>
      </c>
      <c r="J4" s="10" t="s">
        <v>229</v>
      </c>
    </row>
    <row r="6" spans="1:11" x14ac:dyDescent="0.25">
      <c r="A6" s="15"/>
      <c r="B6" s="15" t="s">
        <v>290</v>
      </c>
      <c r="I6" s="67" t="s">
        <v>41</v>
      </c>
      <c r="J6" s="67" t="s">
        <v>42</v>
      </c>
    </row>
    <row r="7" spans="1:11" x14ac:dyDescent="0.25">
      <c r="B7" t="s">
        <v>294</v>
      </c>
      <c r="I7" s="10" t="s">
        <v>48</v>
      </c>
      <c r="J7" s="10">
        <v>60</v>
      </c>
    </row>
    <row r="9" spans="1:11" x14ac:dyDescent="0.25">
      <c r="A9" s="15"/>
      <c r="B9" s="15" t="s">
        <v>591</v>
      </c>
    </row>
    <row r="11" spans="1:11" x14ac:dyDescent="0.25">
      <c r="B11" s="16" t="s">
        <v>40</v>
      </c>
      <c r="C11" s="16" t="s">
        <v>219</v>
      </c>
      <c r="D11" s="16" t="s">
        <v>41</v>
      </c>
      <c r="E11" s="19" t="s">
        <v>42</v>
      </c>
      <c r="F11" s="16" t="s">
        <v>43</v>
      </c>
      <c r="G11" s="16" t="s">
        <v>291</v>
      </c>
      <c r="H11" s="16" t="s">
        <v>291</v>
      </c>
      <c r="I11" s="16" t="s">
        <v>292</v>
      </c>
      <c r="K11" s="15" t="s">
        <v>314</v>
      </c>
    </row>
    <row r="12" spans="1:11" x14ac:dyDescent="0.25">
      <c r="B12" s="10" t="s">
        <v>221</v>
      </c>
      <c r="C12" s="63">
        <v>44103</v>
      </c>
      <c r="D12" s="10" t="s">
        <v>222</v>
      </c>
      <c r="E12" s="20">
        <v>45</v>
      </c>
      <c r="F12" s="10">
        <v>1.7</v>
      </c>
      <c r="G12" s="17" t="b">
        <f t="shared" ref="G12:G21" si="0">OR(D12=$I$4,D12=$J$4)</f>
        <v>0</v>
      </c>
      <c r="H12" s="17" cm="1">
        <f t="array" ref="H12:H21">(D12:D21=I4)+(D12:D21=J4)</f>
        <v>0</v>
      </c>
      <c r="I12" s="17" cm="1">
        <f t="array" ref="I12:I21">(D12:D21=I7)+(E12:E21&gt;=J7)</f>
        <v>0</v>
      </c>
      <c r="K12" s="17" cm="1">
        <f t="array" ref="K12">AVERAGE(IF((D12:D21=I7)+(E12:E21&gt;=J7),F12:F21))</f>
        <v>3.3600000000000003</v>
      </c>
    </row>
    <row r="13" spans="1:11" x14ac:dyDescent="0.25">
      <c r="B13" s="10" t="s">
        <v>223</v>
      </c>
      <c r="C13" s="63">
        <v>43295</v>
      </c>
      <c r="D13" s="10" t="s">
        <v>224</v>
      </c>
      <c r="E13" s="20">
        <v>135</v>
      </c>
      <c r="F13" s="10">
        <v>2.2999999999999998</v>
      </c>
      <c r="G13" s="17" t="b">
        <f t="shared" si="0"/>
        <v>0</v>
      </c>
      <c r="H13" s="17">
        <v>0</v>
      </c>
      <c r="I13" s="17">
        <v>1</v>
      </c>
    </row>
    <row r="14" spans="1:11" x14ac:dyDescent="0.25">
      <c r="B14" s="10" t="s">
        <v>225</v>
      </c>
      <c r="C14" s="63">
        <v>44077</v>
      </c>
      <c r="D14" s="10" t="s">
        <v>44</v>
      </c>
      <c r="E14" s="20">
        <v>45</v>
      </c>
      <c r="F14" s="10">
        <v>3</v>
      </c>
      <c r="G14" s="17" t="b">
        <f t="shared" si="0"/>
        <v>0</v>
      </c>
      <c r="H14" s="17">
        <v>0</v>
      </c>
      <c r="I14" s="17">
        <v>0</v>
      </c>
      <c r="K14" t="str" cm="1">
        <f t="array" aca="1" ref="K14" ca="1">ShowFormulas(K12)</f>
        <v>K12: =AVERAGE(IF((D12:D21=I7)+(E12:E21&gt;=J7),F12:F21))</v>
      </c>
    </row>
    <row r="15" spans="1:11" x14ac:dyDescent="0.25">
      <c r="B15" s="10" t="s">
        <v>226</v>
      </c>
      <c r="C15" s="63">
        <v>43790</v>
      </c>
      <c r="D15" s="10" t="s">
        <v>224</v>
      </c>
      <c r="E15" s="20">
        <v>90</v>
      </c>
      <c r="F15" s="10">
        <v>3.1</v>
      </c>
      <c r="G15" s="17" t="b">
        <f t="shared" si="0"/>
        <v>0</v>
      </c>
      <c r="H15" s="17">
        <v>0</v>
      </c>
      <c r="I15" s="17">
        <v>1</v>
      </c>
    </row>
    <row r="16" spans="1:11" x14ac:dyDescent="0.25">
      <c r="B16" s="10" t="s">
        <v>227</v>
      </c>
      <c r="C16" s="63">
        <v>44224</v>
      </c>
      <c r="D16" s="10" t="s">
        <v>222</v>
      </c>
      <c r="E16" s="20">
        <v>23</v>
      </c>
      <c r="F16" s="10">
        <v>1.6</v>
      </c>
      <c r="G16" s="17" t="b">
        <f t="shared" si="0"/>
        <v>0</v>
      </c>
      <c r="H16" s="17">
        <v>0</v>
      </c>
      <c r="I16" s="17">
        <v>0</v>
      </c>
    </row>
    <row r="17" spans="2:11" x14ac:dyDescent="0.25">
      <c r="B17" s="10" t="s">
        <v>45</v>
      </c>
      <c r="C17" s="63">
        <v>44019</v>
      </c>
      <c r="D17" s="10" t="s">
        <v>46</v>
      </c>
      <c r="E17" s="20">
        <v>45</v>
      </c>
      <c r="F17" s="10">
        <v>2.4</v>
      </c>
      <c r="G17" s="17" t="b">
        <f t="shared" si="0"/>
        <v>0</v>
      </c>
      <c r="H17" s="17">
        <v>0</v>
      </c>
      <c r="I17" s="17">
        <v>0</v>
      </c>
      <c r="K17" s="15" t="s">
        <v>315</v>
      </c>
    </row>
    <row r="18" spans="2:11" x14ac:dyDescent="0.25">
      <c r="B18" s="10" t="s">
        <v>47</v>
      </c>
      <c r="C18" s="63">
        <v>43933</v>
      </c>
      <c r="D18" s="10" t="s">
        <v>48</v>
      </c>
      <c r="E18" s="20">
        <v>70</v>
      </c>
      <c r="F18" s="10">
        <v>4</v>
      </c>
      <c r="G18" s="17" t="b">
        <f t="shared" si="0"/>
        <v>1</v>
      </c>
      <c r="H18" s="17">
        <v>1</v>
      </c>
      <c r="I18" s="17">
        <v>2</v>
      </c>
      <c r="K18" s="17" t="str" cm="1">
        <f t="array" ref="K18:K22">_xlfn._xlws.FILTER(B12:B21,(D12:D21=I7)+(E12:E21&gt;=J7))</f>
        <v>Emmons, Christi</v>
      </c>
    </row>
    <row r="19" spans="2:11" x14ac:dyDescent="0.25">
      <c r="B19" s="10" t="s">
        <v>49</v>
      </c>
      <c r="C19" s="63">
        <v>44012</v>
      </c>
      <c r="D19" s="10" t="s">
        <v>44</v>
      </c>
      <c r="E19" s="20">
        <v>40</v>
      </c>
      <c r="F19" s="10">
        <v>2.4</v>
      </c>
      <c r="G19" s="17" t="b">
        <f t="shared" si="0"/>
        <v>0</v>
      </c>
      <c r="H19" s="17">
        <v>0</v>
      </c>
      <c r="I19" s="17">
        <v>0</v>
      </c>
      <c r="K19" s="17" t="str">
        <v>Meador, Corazon</v>
      </c>
    </row>
    <row r="20" spans="2:11" x14ac:dyDescent="0.25">
      <c r="B20" s="10" t="s">
        <v>50</v>
      </c>
      <c r="C20" s="63">
        <v>43679</v>
      </c>
      <c r="D20" s="10" t="s">
        <v>46</v>
      </c>
      <c r="E20" s="20">
        <v>60</v>
      </c>
      <c r="F20" s="10">
        <v>3.5</v>
      </c>
      <c r="G20" s="17" t="b">
        <f t="shared" si="0"/>
        <v>0</v>
      </c>
      <c r="H20" s="17">
        <v>0</v>
      </c>
      <c r="I20" s="17">
        <v>1</v>
      </c>
      <c r="K20" s="17" t="str">
        <v>Robinson, Chantel</v>
      </c>
    </row>
    <row r="21" spans="2:11" x14ac:dyDescent="0.25">
      <c r="B21" s="10" t="s">
        <v>288</v>
      </c>
      <c r="C21" s="63">
        <v>43826</v>
      </c>
      <c r="D21" s="10" t="s">
        <v>229</v>
      </c>
      <c r="E21" s="20">
        <v>75</v>
      </c>
      <c r="F21" s="10">
        <v>3.9</v>
      </c>
      <c r="G21" s="17" t="b">
        <f t="shared" si="0"/>
        <v>1</v>
      </c>
      <c r="H21" s="17">
        <v>1</v>
      </c>
      <c r="I21" s="17">
        <v>1</v>
      </c>
      <c r="K21" s="17" t="str">
        <v>Simone, Alanna</v>
      </c>
    </row>
    <row r="22" spans="2:11" x14ac:dyDescent="0.25">
      <c r="K22" s="17" t="str">
        <v>Thornburg, Sponge</v>
      </c>
    </row>
    <row r="23" spans="2:11" x14ac:dyDescent="0.25">
      <c r="G23" t="str" cm="1">
        <f t="array" aca="1" ref="G23:G25" ca="1">TRANSPOSE(ShowFormulas(G12:I12))</f>
        <v>G12: =OR(D12=$I$4,D12=$J$4)</v>
      </c>
    </row>
    <row r="24" spans="2:11" x14ac:dyDescent="0.25">
      <c r="G24" t="str">
        <f ca="1"/>
        <v>H12: =(D12:D21=I4)+(D12:D21=J4)</v>
      </c>
      <c r="K24" t="str" cm="1">
        <f t="array" aca="1" ref="K24" ca="1">ShowFormulas(K18)</f>
        <v>K18: =FILTER(B12:B21,(D12:D21=I7)+(E12:E21&gt;=J7))</v>
      </c>
    </row>
    <row r="25" spans="2:11" x14ac:dyDescent="0.25">
      <c r="G25" t="str">
        <f ca="1"/>
        <v>I12: =(D12:D21=I7)+(E12:E21&gt;=J7)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7000D-D4E0-450D-B437-B7CBCBC9BCFC}">
  <sheetPr>
    <tabColor rgb="FF0000FF"/>
  </sheetPr>
  <dimension ref="A1:W28"/>
  <sheetViews>
    <sheetView zoomScaleNormal="100" workbookViewId="0"/>
  </sheetViews>
  <sheetFormatPr defaultRowHeight="15" x14ac:dyDescent="0.25"/>
  <cols>
    <col min="1" max="1" width="1.7109375" customWidth="1"/>
    <col min="2" max="2" width="17.7109375" customWidth="1"/>
    <col min="3" max="3" width="11.28515625" customWidth="1"/>
    <col min="4" max="6" width="12.85546875" customWidth="1"/>
    <col min="7" max="7" width="1.7109375" customWidth="1"/>
    <col min="9" max="9" width="13" customWidth="1"/>
    <col min="10" max="10" width="1.5703125" customWidth="1"/>
    <col min="11" max="11" width="10.5703125" customWidth="1"/>
    <col min="12" max="12" width="13.140625" customWidth="1"/>
    <col min="16" max="16" width="12.140625" bestFit="1" customWidth="1"/>
    <col min="19" max="19" width="13.42578125" customWidth="1"/>
    <col min="23" max="23" width="14.140625" customWidth="1"/>
    <col min="24" max="24" width="12.7109375" customWidth="1"/>
    <col min="28" max="28" width="13.42578125" customWidth="1"/>
  </cols>
  <sheetData>
    <row r="1" spans="1:23" x14ac:dyDescent="0.25">
      <c r="W1" s="96" t="s">
        <v>306</v>
      </c>
    </row>
    <row r="2" spans="1:23" x14ac:dyDescent="0.25">
      <c r="B2" t="s">
        <v>784</v>
      </c>
      <c r="P2" t="s">
        <v>709</v>
      </c>
      <c r="W2" s="62" t="s">
        <v>308</v>
      </c>
    </row>
    <row r="3" spans="1:23" x14ac:dyDescent="0.25">
      <c r="A3" s="15"/>
      <c r="B3" t="s">
        <v>782</v>
      </c>
      <c r="P3" s="82">
        <v>13543.460000000001</v>
      </c>
      <c r="W3" s="62" t="s">
        <v>312</v>
      </c>
    </row>
    <row r="4" spans="1:23" x14ac:dyDescent="0.25">
      <c r="A4" s="15"/>
      <c r="B4" t="s">
        <v>303</v>
      </c>
      <c r="W4" s="10" t="s">
        <v>307</v>
      </c>
    </row>
    <row r="5" spans="1:23" x14ac:dyDescent="0.25">
      <c r="A5" s="15"/>
      <c r="B5" t="s">
        <v>781</v>
      </c>
      <c r="W5" s="10" t="s">
        <v>309</v>
      </c>
    </row>
    <row r="6" spans="1:23" x14ac:dyDescent="0.25">
      <c r="V6" s="95" t="s">
        <v>285</v>
      </c>
      <c r="W6" s="17" cm="1">
        <f t="array" ref="W6">SUM(COUNTIFS(C8:C27,W2:W5))</f>
        <v>15</v>
      </c>
    </row>
    <row r="7" spans="1:23" x14ac:dyDescent="0.25">
      <c r="B7" s="94" t="s">
        <v>304</v>
      </c>
      <c r="C7" s="95" t="s">
        <v>305</v>
      </c>
      <c r="D7" s="194" t="s">
        <v>274</v>
      </c>
      <c r="E7" s="16" t="s">
        <v>783</v>
      </c>
      <c r="F7" s="16" t="s">
        <v>783</v>
      </c>
      <c r="I7" s="96" t="s">
        <v>306</v>
      </c>
      <c r="W7" t="str" cm="1">
        <f t="array" aca="1" ref="W7" ca="1">TRANSPOSE(ShowFormulas(W6))</f>
        <v>W6: =SUM(COUNTIFS(C8:C27,W2:W5))</v>
      </c>
    </row>
    <row r="8" spans="1:23" x14ac:dyDescent="0.25">
      <c r="B8" s="97">
        <v>44300</v>
      </c>
      <c r="C8" s="10" t="s">
        <v>307</v>
      </c>
      <c r="D8" s="195">
        <v>1533.89</v>
      </c>
      <c r="E8" s="17" t="b">
        <f t="shared" ref="E8:E27" si="0">OR(C8=$I$8,C8=$I$9,C8=$I$10,C8=$I$11)</f>
        <v>1</v>
      </c>
      <c r="F8" s="17"/>
      <c r="I8" s="62" t="s">
        <v>308</v>
      </c>
    </row>
    <row r="9" spans="1:23" x14ac:dyDescent="0.25">
      <c r="B9" s="97">
        <v>44267</v>
      </c>
      <c r="C9" s="10" t="s">
        <v>308</v>
      </c>
      <c r="D9" s="195">
        <v>690.16</v>
      </c>
      <c r="E9" s="17" t="b">
        <f t="shared" si="0"/>
        <v>1</v>
      </c>
      <c r="F9" s="17"/>
      <c r="I9" s="62" t="s">
        <v>312</v>
      </c>
    </row>
    <row r="10" spans="1:23" x14ac:dyDescent="0.25">
      <c r="B10" s="97">
        <v>44249</v>
      </c>
      <c r="C10" s="10" t="s">
        <v>309</v>
      </c>
      <c r="D10" s="195">
        <v>1029.52</v>
      </c>
      <c r="E10" s="17" t="b">
        <f t="shared" si="0"/>
        <v>1</v>
      </c>
      <c r="F10" s="17"/>
      <c r="I10" s="10" t="s">
        <v>307</v>
      </c>
      <c r="L10" t="str" cm="1">
        <f t="array" aca="1" ref="L10:L11" ca="1">TRANSPOSE(ShowFormulas(E8:F8))</f>
        <v>E8: =OR(C8=$I$8,C8=$I$9,C8=$I$10,C8=$I$11)</v>
      </c>
      <c r="W10" s="96" t="s">
        <v>306</v>
      </c>
    </row>
    <row r="11" spans="1:23" x14ac:dyDescent="0.25">
      <c r="B11" s="97">
        <v>44260</v>
      </c>
      <c r="C11" s="10" t="s">
        <v>310</v>
      </c>
      <c r="D11" s="195">
        <v>642.89</v>
      </c>
      <c r="E11" s="17" t="b">
        <f t="shared" si="0"/>
        <v>0</v>
      </c>
      <c r="F11" s="17"/>
      <c r="I11" s="10" t="s">
        <v>309</v>
      </c>
      <c r="L11" t="str">
        <f ca="1"/>
        <v/>
      </c>
      <c r="W11" s="62" t="s">
        <v>308</v>
      </c>
    </row>
    <row r="12" spans="1:23" x14ac:dyDescent="0.25">
      <c r="B12" s="97">
        <v>44290</v>
      </c>
      <c r="C12" s="10" t="s">
        <v>312</v>
      </c>
      <c r="D12" s="195">
        <v>883.31</v>
      </c>
      <c r="E12" s="17" t="b">
        <f t="shared" si="0"/>
        <v>1</v>
      </c>
      <c r="F12" s="17"/>
      <c r="H12" s="95" t="s">
        <v>311</v>
      </c>
      <c r="I12" s="99">
        <f>SUMIFS(D8:D27,C8:C27,I8)+SUMIFS(D8:D27,C8:C27,I9)+SUMIFS(D8:D27,C8:C27,I10)+SUMIFS(D8:D27,C8:C27,I11)</f>
        <v>13543.46</v>
      </c>
      <c r="L12" t="str" cm="1">
        <f t="array" aca="1" ref="L12:L14" ca="1">ShowFormulas(I12:I14)</f>
        <v>I12: =SUMIFS(D8:D27,C8:C27,I8)+SUMIFS(D8:D27,C8:C27,I9)+SUMIFS(D8:D27,C8:C27,I10)+SUMIFS(D8:D27,C8:C27,I11)</v>
      </c>
      <c r="W12" s="62" t="s">
        <v>312</v>
      </c>
    </row>
    <row r="13" spans="1:23" x14ac:dyDescent="0.25">
      <c r="B13" s="97">
        <v>44243</v>
      </c>
      <c r="C13" s="10" t="s">
        <v>307</v>
      </c>
      <c r="D13" s="195">
        <v>528.14</v>
      </c>
      <c r="E13" s="17" t="b">
        <f t="shared" si="0"/>
        <v>1</v>
      </c>
      <c r="F13" s="17"/>
      <c r="H13" s="95" t="s">
        <v>311</v>
      </c>
      <c r="I13" s="99"/>
      <c r="L13" t="str">
        <f ca="1"/>
        <v/>
      </c>
      <c r="W13" s="10" t="s">
        <v>307</v>
      </c>
    </row>
    <row r="14" spans="1:23" x14ac:dyDescent="0.25">
      <c r="B14" s="97">
        <v>44239</v>
      </c>
      <c r="C14" s="10" t="s">
        <v>312</v>
      </c>
      <c r="D14" s="195">
        <v>771.07</v>
      </c>
      <c r="E14" s="17" t="b">
        <f t="shared" si="0"/>
        <v>1</v>
      </c>
      <c r="F14" s="17"/>
      <c r="H14" s="95" t="s">
        <v>311</v>
      </c>
      <c r="I14" s="99"/>
      <c r="L14" t="str">
        <f ca="1"/>
        <v/>
      </c>
      <c r="W14" s="10" t="s">
        <v>309</v>
      </c>
    </row>
    <row r="15" spans="1:23" x14ac:dyDescent="0.25">
      <c r="B15" s="97">
        <v>44226</v>
      </c>
      <c r="C15" s="10" t="s">
        <v>313</v>
      </c>
      <c r="D15" s="195">
        <v>1033.92</v>
      </c>
      <c r="E15" s="17" t="b">
        <f t="shared" si="0"/>
        <v>0</v>
      </c>
      <c r="F15" s="17"/>
      <c r="V15" s="95" t="s">
        <v>785</v>
      </c>
      <c r="W15" s="17" cm="1">
        <f t="array" ref="W15">MAX(_xlfn.MAXIFS(D8:D27,C8:C27,W11:W14))</f>
        <v>1756.26</v>
      </c>
    </row>
    <row r="16" spans="1:23" x14ac:dyDescent="0.25">
      <c r="B16" s="97">
        <v>44214</v>
      </c>
      <c r="C16" s="10" t="s">
        <v>310</v>
      </c>
      <c r="D16" s="195">
        <v>290.43</v>
      </c>
      <c r="E16" s="17" t="b">
        <f t="shared" si="0"/>
        <v>0</v>
      </c>
      <c r="F16" s="17"/>
      <c r="K16" s="15" t="s">
        <v>752</v>
      </c>
      <c r="W16" t="str" cm="1">
        <f t="array" aca="1" ref="W16" ca="1">TRANSPOSE(ShowFormulas(W15))</f>
        <v>W15: =MAX(MAXIFS(D8:D27,C8:C27,W11:W14))</v>
      </c>
    </row>
    <row r="17" spans="2:23" x14ac:dyDescent="0.25">
      <c r="B17" s="97">
        <v>44279</v>
      </c>
      <c r="C17" s="10" t="s">
        <v>308</v>
      </c>
      <c r="D17" s="195">
        <v>1756.26</v>
      </c>
      <c r="E17" s="17" t="b">
        <f t="shared" si="0"/>
        <v>1</v>
      </c>
      <c r="F17" s="17"/>
      <c r="W17" s="96" t="s">
        <v>306</v>
      </c>
    </row>
    <row r="18" spans="2:23" x14ac:dyDescent="0.25">
      <c r="B18" s="97">
        <v>44224</v>
      </c>
      <c r="C18" s="10" t="s">
        <v>309</v>
      </c>
      <c r="D18" s="195">
        <v>697.59</v>
      </c>
      <c r="E18" s="17" t="b">
        <f t="shared" si="0"/>
        <v>1</v>
      </c>
      <c r="F18" s="17"/>
      <c r="K18" s="10"/>
      <c r="L18" s="10"/>
      <c r="M18" s="10"/>
      <c r="O18" s="15" t="s">
        <v>753</v>
      </c>
      <c r="W18" s="62" t="s">
        <v>308</v>
      </c>
    </row>
    <row r="19" spans="2:23" x14ac:dyDescent="0.25">
      <c r="B19" s="97">
        <v>44283</v>
      </c>
      <c r="C19" s="10" t="s">
        <v>307</v>
      </c>
      <c r="D19" s="195">
        <v>674.16</v>
      </c>
      <c r="E19" s="17" t="b">
        <f t="shared" si="0"/>
        <v>1</v>
      </c>
      <c r="F19" s="17"/>
      <c r="K19" s="10"/>
      <c r="L19" s="10"/>
      <c r="M19" s="10"/>
      <c r="O19" s="15" t="str">
        <f>"with Active Cell = "&amp;ADDRESS(ROW(K18),COLUMN(K18),4)</f>
        <v>with Active Cell = K18</v>
      </c>
      <c r="W19" s="62" t="s">
        <v>312</v>
      </c>
    </row>
    <row r="20" spans="2:23" x14ac:dyDescent="0.25">
      <c r="B20" s="97">
        <v>44307</v>
      </c>
      <c r="C20" s="10" t="s">
        <v>309</v>
      </c>
      <c r="D20" s="195">
        <v>449.45</v>
      </c>
      <c r="E20" s="17" t="b">
        <f t="shared" si="0"/>
        <v>1</v>
      </c>
      <c r="F20" s="17"/>
      <c r="K20" s="10"/>
      <c r="L20" s="10"/>
      <c r="M20" s="10"/>
      <c r="O20" t="str" cm="1">
        <f t="array" aca="1" ref="O20" ca="1">ShowFormulas(K18)</f>
        <v/>
      </c>
      <c r="W20" s="10" t="s">
        <v>307</v>
      </c>
    </row>
    <row r="21" spans="2:23" x14ac:dyDescent="0.25">
      <c r="B21" s="97">
        <v>44221</v>
      </c>
      <c r="C21" s="10" t="s">
        <v>307</v>
      </c>
      <c r="D21" s="195">
        <v>1065.58</v>
      </c>
      <c r="E21" s="17" t="b">
        <f t="shared" si="0"/>
        <v>1</v>
      </c>
      <c r="F21" s="17"/>
      <c r="K21" s="10"/>
      <c r="L21" s="10"/>
      <c r="M21" s="10"/>
      <c r="W21" s="10" t="s">
        <v>309</v>
      </c>
    </row>
    <row r="22" spans="2:23" x14ac:dyDescent="0.25">
      <c r="B22" s="97">
        <v>44204</v>
      </c>
      <c r="C22" s="10" t="s">
        <v>312</v>
      </c>
      <c r="D22" s="195">
        <v>1461.6</v>
      </c>
      <c r="E22" s="17" t="b">
        <f t="shared" si="0"/>
        <v>1</v>
      </c>
      <c r="F22" s="17"/>
      <c r="K22" s="10"/>
      <c r="L22" s="10"/>
      <c r="M22" s="10"/>
      <c r="V22" s="95" t="s">
        <v>785</v>
      </c>
      <c r="W22" s="17" cm="1">
        <f t="array" ref="W22">MIN(_xlfn.MINIFS(D8:D27,C8:C27,W11:W14))</f>
        <v>414.42</v>
      </c>
    </row>
    <row r="23" spans="2:23" x14ac:dyDescent="0.25">
      <c r="B23" s="97">
        <v>44211</v>
      </c>
      <c r="C23" s="10" t="s">
        <v>308</v>
      </c>
      <c r="D23" s="195">
        <v>1059.1099999999999</v>
      </c>
      <c r="E23" s="17" t="b">
        <f t="shared" si="0"/>
        <v>1</v>
      </c>
      <c r="F23" s="17"/>
      <c r="K23" s="10"/>
      <c r="L23" s="10"/>
      <c r="M23" s="10"/>
      <c r="W23" t="str" cm="1">
        <f t="array" aca="1" ref="W23" ca="1">TRANSPOSE(ShowFormulas(W22))</f>
        <v>W22: =MIN(MINIFS(D8:D27,C8:C27,W11:W14))</v>
      </c>
    </row>
    <row r="24" spans="2:23" x14ac:dyDescent="0.25">
      <c r="B24" s="97">
        <v>44308</v>
      </c>
      <c r="C24" s="10" t="s">
        <v>309</v>
      </c>
      <c r="D24" s="195">
        <v>414.42</v>
      </c>
      <c r="E24" s="17" t="b">
        <f t="shared" si="0"/>
        <v>1</v>
      </c>
      <c r="F24" s="17"/>
      <c r="K24" s="10"/>
      <c r="L24" s="10"/>
      <c r="M24" s="10"/>
    </row>
    <row r="25" spans="2:23" x14ac:dyDescent="0.25">
      <c r="B25" s="97">
        <v>44308</v>
      </c>
      <c r="C25" s="10" t="s">
        <v>313</v>
      </c>
      <c r="D25" s="195">
        <v>1291.3599999999999</v>
      </c>
      <c r="E25" s="17" t="b">
        <f t="shared" si="0"/>
        <v>0</v>
      </c>
      <c r="F25" s="17"/>
      <c r="K25" s="10"/>
      <c r="L25" s="10"/>
      <c r="M25" s="10"/>
      <c r="V25" s="15" t="s">
        <v>786</v>
      </c>
    </row>
    <row r="26" spans="2:23" x14ac:dyDescent="0.25">
      <c r="B26" s="97">
        <v>44232</v>
      </c>
      <c r="C26" s="10" t="s">
        <v>312</v>
      </c>
      <c r="D26" s="195">
        <v>529.20000000000005</v>
      </c>
      <c r="E26" s="17" t="b">
        <f t="shared" si="0"/>
        <v>1</v>
      </c>
      <c r="F26" s="17"/>
      <c r="K26" s="10"/>
      <c r="L26" s="10"/>
      <c r="M26" s="10"/>
    </row>
    <row r="27" spans="2:23" x14ac:dyDescent="0.25">
      <c r="B27" s="101">
        <v>44247</v>
      </c>
      <c r="C27" s="10" t="s">
        <v>310</v>
      </c>
      <c r="D27" s="196">
        <v>376.29</v>
      </c>
      <c r="E27" s="17" t="b">
        <f t="shared" si="0"/>
        <v>0</v>
      </c>
      <c r="F27" s="17"/>
      <c r="K27" s="10"/>
      <c r="L27" s="10"/>
      <c r="M27" s="10"/>
    </row>
    <row r="28" spans="2:23" x14ac:dyDescent="0.25">
      <c r="K28" s="10"/>
      <c r="L28" s="10"/>
      <c r="M28" s="10"/>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75DC1-0DAD-4453-9765-252B1B6E5EB2}">
  <sheetPr>
    <tabColor rgb="FFFFFF00"/>
  </sheetPr>
  <dimension ref="B2:J27"/>
  <sheetViews>
    <sheetView showGridLines="0" tabSelected="1" zoomScale="127" zoomScaleNormal="127" workbookViewId="0"/>
  </sheetViews>
  <sheetFormatPr defaultRowHeight="15" x14ac:dyDescent="0.25"/>
  <cols>
    <col min="1" max="1" width="3.140625" customWidth="1"/>
    <col min="2" max="2" width="3.140625" bestFit="1" customWidth="1"/>
    <col min="3" max="3" width="15.28515625" customWidth="1"/>
    <col min="4" max="4" width="42.85546875" customWidth="1"/>
    <col min="5" max="6" width="11.140625" customWidth="1"/>
    <col min="7" max="7" width="14" bestFit="1" customWidth="1"/>
  </cols>
  <sheetData>
    <row r="2" spans="2:10" x14ac:dyDescent="0.25">
      <c r="C2" s="1" t="s">
        <v>608</v>
      </c>
      <c r="D2" s="2" t="s">
        <v>19</v>
      </c>
      <c r="E2" s="1"/>
      <c r="F2" s="1"/>
      <c r="G2" s="1"/>
      <c r="H2" s="1"/>
      <c r="I2" s="1"/>
      <c r="J2" s="1"/>
    </row>
    <row r="3" spans="2:10" x14ac:dyDescent="0.25">
      <c r="B3">
        <v>1</v>
      </c>
      <c r="C3" s="173" t="s">
        <v>579</v>
      </c>
      <c r="D3" s="198" t="s">
        <v>579</v>
      </c>
      <c r="E3" s="6"/>
      <c r="F3" s="6"/>
      <c r="G3" s="6"/>
      <c r="H3" s="6"/>
      <c r="I3" s="6"/>
      <c r="J3" s="7"/>
    </row>
    <row r="4" spans="2:10" x14ac:dyDescent="0.25">
      <c r="B4">
        <v>2</v>
      </c>
      <c r="C4" s="173" t="s">
        <v>612</v>
      </c>
      <c r="D4" s="198" t="s">
        <v>33</v>
      </c>
      <c r="E4" s="6"/>
      <c r="F4" s="6"/>
      <c r="G4" s="6"/>
      <c r="H4" s="6"/>
      <c r="I4" s="6"/>
      <c r="J4" s="7"/>
    </row>
    <row r="5" spans="2:10" x14ac:dyDescent="0.25">
      <c r="B5">
        <v>3</v>
      </c>
      <c r="C5" s="173" t="s">
        <v>613</v>
      </c>
      <c r="D5" s="198" t="s">
        <v>635</v>
      </c>
      <c r="E5" s="6"/>
      <c r="F5" s="6"/>
      <c r="G5" s="6"/>
      <c r="H5" s="6"/>
      <c r="I5" s="6"/>
      <c r="J5" s="7"/>
    </row>
    <row r="6" spans="2:10" x14ac:dyDescent="0.25">
      <c r="B6">
        <v>4</v>
      </c>
      <c r="C6" s="173" t="s">
        <v>614</v>
      </c>
      <c r="D6" s="198" t="s">
        <v>634</v>
      </c>
      <c r="E6" s="6"/>
      <c r="F6" s="6"/>
      <c r="G6" s="6"/>
      <c r="H6" s="6"/>
      <c r="I6" s="6"/>
      <c r="J6" s="7"/>
    </row>
    <row r="7" spans="2:10" x14ac:dyDescent="0.25">
      <c r="B7">
        <v>5</v>
      </c>
      <c r="C7" s="173" t="s">
        <v>615</v>
      </c>
      <c r="D7" s="198" t="s">
        <v>28</v>
      </c>
      <c r="E7" s="6"/>
      <c r="F7" s="6"/>
      <c r="G7" s="6"/>
      <c r="H7" s="6"/>
      <c r="I7" s="6"/>
      <c r="J7" s="7"/>
    </row>
    <row r="8" spans="2:10" x14ac:dyDescent="0.25">
      <c r="B8">
        <v>6</v>
      </c>
      <c r="C8" s="173" t="s">
        <v>616</v>
      </c>
      <c r="D8" s="198" t="s">
        <v>34</v>
      </c>
      <c r="E8" s="6"/>
      <c r="F8" s="6"/>
      <c r="G8" s="6"/>
      <c r="H8" s="6"/>
      <c r="I8" s="6"/>
      <c r="J8" s="7"/>
    </row>
    <row r="9" spans="2:10" x14ac:dyDescent="0.25">
      <c r="B9">
        <v>7</v>
      </c>
      <c r="C9" s="173" t="s">
        <v>617</v>
      </c>
      <c r="D9" s="198" t="s">
        <v>595</v>
      </c>
      <c r="E9" s="6"/>
      <c r="F9" s="6"/>
      <c r="G9" s="6"/>
      <c r="H9" s="6"/>
      <c r="I9" s="6"/>
      <c r="J9" s="7"/>
    </row>
    <row r="10" spans="2:10" x14ac:dyDescent="0.25">
      <c r="B10">
        <v>8</v>
      </c>
      <c r="C10" s="173" t="s">
        <v>618</v>
      </c>
      <c r="D10" s="198" t="s">
        <v>598</v>
      </c>
      <c r="E10" s="6"/>
      <c r="F10" s="6"/>
      <c r="G10" s="6"/>
      <c r="H10" s="6"/>
      <c r="I10" s="6"/>
      <c r="J10" s="7"/>
    </row>
    <row r="11" spans="2:10" x14ac:dyDescent="0.25">
      <c r="B11">
        <v>9</v>
      </c>
      <c r="C11" s="173" t="s">
        <v>619</v>
      </c>
      <c r="D11" s="198" t="s">
        <v>597</v>
      </c>
      <c r="E11" s="6"/>
      <c r="F11" s="6"/>
      <c r="G11" s="6"/>
      <c r="H11" s="6"/>
      <c r="I11" s="6"/>
      <c r="J11" s="7"/>
    </row>
    <row r="12" spans="2:10" ht="30" customHeight="1" x14ac:dyDescent="0.25">
      <c r="B12">
        <v>10</v>
      </c>
      <c r="C12" s="173" t="s">
        <v>620</v>
      </c>
      <c r="D12" s="222" t="s">
        <v>773</v>
      </c>
      <c r="E12" s="223"/>
      <c r="F12" s="223"/>
      <c r="G12" s="223"/>
      <c r="H12" s="223"/>
      <c r="I12" s="223"/>
      <c r="J12" s="224"/>
    </row>
    <row r="13" spans="2:10" x14ac:dyDescent="0.25">
      <c r="B13">
        <v>11</v>
      </c>
      <c r="C13" s="173" t="s">
        <v>621</v>
      </c>
      <c r="D13" s="198" t="s">
        <v>596</v>
      </c>
      <c r="E13" s="6"/>
      <c r="F13" s="6"/>
      <c r="G13" s="6"/>
      <c r="H13" s="6"/>
      <c r="I13" s="6"/>
      <c r="J13" s="7"/>
    </row>
    <row r="14" spans="2:10" x14ac:dyDescent="0.25">
      <c r="B14">
        <v>12</v>
      </c>
      <c r="C14" s="173" t="s">
        <v>622</v>
      </c>
      <c r="D14" s="198" t="s">
        <v>599</v>
      </c>
      <c r="E14" s="6"/>
      <c r="F14" s="6"/>
      <c r="G14" s="6"/>
      <c r="H14" s="6"/>
      <c r="I14" s="6"/>
      <c r="J14" s="7"/>
    </row>
    <row r="15" spans="2:10" x14ac:dyDescent="0.25">
      <c r="B15">
        <v>13</v>
      </c>
      <c r="C15" s="173" t="s">
        <v>625</v>
      </c>
      <c r="D15" s="198" t="s">
        <v>600</v>
      </c>
      <c r="E15" s="6"/>
      <c r="F15" s="6"/>
      <c r="G15" s="6"/>
      <c r="H15" s="6"/>
      <c r="I15" s="6"/>
      <c r="J15" s="7"/>
    </row>
    <row r="16" spans="2:10" x14ac:dyDescent="0.25">
      <c r="B16">
        <v>14</v>
      </c>
      <c r="C16" s="173" t="s">
        <v>626</v>
      </c>
      <c r="D16" s="198" t="s">
        <v>602</v>
      </c>
      <c r="E16" s="6"/>
      <c r="F16" s="6"/>
      <c r="G16" s="6"/>
      <c r="H16" s="6"/>
      <c r="I16" s="6"/>
      <c r="J16" s="7"/>
    </row>
    <row r="17" spans="2:10" x14ac:dyDescent="0.25">
      <c r="B17">
        <v>15</v>
      </c>
      <c r="C17" s="173" t="s">
        <v>627</v>
      </c>
      <c r="D17" s="198" t="s">
        <v>609</v>
      </c>
      <c r="E17" s="6"/>
      <c r="F17" s="6"/>
      <c r="G17" s="6"/>
      <c r="H17" s="6"/>
      <c r="I17" s="6"/>
      <c r="J17" s="7"/>
    </row>
    <row r="18" spans="2:10" x14ac:dyDescent="0.25">
      <c r="B18">
        <v>16</v>
      </c>
      <c r="C18" s="173" t="s">
        <v>798</v>
      </c>
      <c r="D18" s="198" t="s">
        <v>603</v>
      </c>
      <c r="E18" s="6"/>
      <c r="F18" s="6"/>
      <c r="G18" s="6"/>
      <c r="H18" s="6"/>
      <c r="I18" s="6"/>
      <c r="J18" s="7"/>
    </row>
    <row r="19" spans="2:10" x14ac:dyDescent="0.25">
      <c r="B19">
        <v>17</v>
      </c>
      <c r="C19" s="173" t="s">
        <v>628</v>
      </c>
      <c r="D19" s="198" t="s">
        <v>604</v>
      </c>
      <c r="E19" s="6"/>
      <c r="F19" s="6"/>
      <c r="G19" s="6"/>
      <c r="H19" s="6"/>
      <c r="I19" s="6"/>
      <c r="J19" s="7"/>
    </row>
    <row r="20" spans="2:10" x14ac:dyDescent="0.25">
      <c r="B20">
        <v>18</v>
      </c>
      <c r="C20" s="173" t="s">
        <v>629</v>
      </c>
      <c r="D20" s="198" t="s">
        <v>605</v>
      </c>
      <c r="E20" s="6"/>
      <c r="F20" s="6"/>
      <c r="G20" s="6"/>
      <c r="H20" s="6"/>
      <c r="I20" s="6"/>
      <c r="J20" s="7"/>
    </row>
    <row r="21" spans="2:10" x14ac:dyDescent="0.25">
      <c r="B21">
        <v>19</v>
      </c>
      <c r="C21" s="173" t="s">
        <v>630</v>
      </c>
      <c r="D21" s="198" t="s">
        <v>606</v>
      </c>
      <c r="E21" s="6"/>
      <c r="F21" s="6"/>
      <c r="G21" s="6"/>
      <c r="H21" s="6"/>
      <c r="I21" s="6"/>
      <c r="J21" s="7"/>
    </row>
    <row r="22" spans="2:10" x14ac:dyDescent="0.25">
      <c r="B22">
        <v>20</v>
      </c>
      <c r="C22" s="173" t="s">
        <v>706</v>
      </c>
      <c r="D22" s="198" t="s">
        <v>707</v>
      </c>
      <c r="E22" s="6"/>
      <c r="F22" s="6"/>
      <c r="G22" s="6"/>
      <c r="H22" s="6"/>
      <c r="I22" s="6"/>
      <c r="J22" s="7"/>
    </row>
    <row r="23" spans="2:10" x14ac:dyDescent="0.25">
      <c r="B23">
        <v>21</v>
      </c>
      <c r="C23" s="173" t="s">
        <v>797</v>
      </c>
      <c r="D23" s="198" t="s">
        <v>607</v>
      </c>
      <c r="E23" s="6"/>
      <c r="F23" s="6"/>
      <c r="G23" s="6"/>
      <c r="H23" s="6"/>
      <c r="I23" s="6"/>
      <c r="J23" s="7"/>
    </row>
    <row r="24" spans="2:10" x14ac:dyDescent="0.25">
      <c r="B24">
        <v>22</v>
      </c>
      <c r="C24" s="173" t="s">
        <v>724</v>
      </c>
      <c r="D24" s="198" t="s">
        <v>725</v>
      </c>
      <c r="E24" s="6"/>
      <c r="F24" s="6"/>
      <c r="G24" s="6"/>
      <c r="H24" s="6"/>
      <c r="I24" s="6"/>
      <c r="J24" s="7"/>
    </row>
    <row r="25" spans="2:10" x14ac:dyDescent="0.25">
      <c r="B25">
        <v>23</v>
      </c>
      <c r="C25" s="173" t="s">
        <v>623</v>
      </c>
      <c r="D25" s="198" t="s">
        <v>601</v>
      </c>
      <c r="E25" s="6"/>
      <c r="F25" s="6"/>
      <c r="G25" s="6"/>
      <c r="H25" s="6"/>
      <c r="I25" s="6"/>
      <c r="J25" s="7"/>
    </row>
    <row r="26" spans="2:10" x14ac:dyDescent="0.25">
      <c r="B26">
        <v>24</v>
      </c>
      <c r="C26" s="173" t="s">
        <v>624</v>
      </c>
      <c r="D26" s="198" t="s">
        <v>636</v>
      </c>
      <c r="E26" s="6"/>
      <c r="F26" s="6"/>
      <c r="G26" s="6"/>
      <c r="H26" s="6"/>
      <c r="I26" s="6"/>
      <c r="J26" s="7"/>
    </row>
    <row r="27" spans="2:10" x14ac:dyDescent="0.25">
      <c r="B27">
        <v>25</v>
      </c>
      <c r="C27" s="173" t="s">
        <v>633</v>
      </c>
      <c r="D27" s="198" t="s">
        <v>762</v>
      </c>
      <c r="E27" s="6"/>
      <c r="F27" s="6"/>
      <c r="G27" s="6"/>
      <c r="H27" s="6"/>
      <c r="I27" s="6"/>
      <c r="J27" s="7"/>
    </row>
  </sheetData>
  <mergeCells count="1">
    <mergeCell ref="D12:J12"/>
  </mergeCells>
  <phoneticPr fontId="12" type="noConversion"/>
  <hyperlinks>
    <hyperlink ref="C4" location="L!A1" display="L" xr:uid="{D751F081-8210-454B-9CB3-B48318EE0E34}"/>
    <hyperlink ref="C5" location="CO!A1" display="CO" xr:uid="{0BFF15C5-6FC6-4F0F-8479-E6C35A7A4101}"/>
    <hyperlink ref="C6" location="COEx!A1" display="COEx" xr:uid="{4F96E415-FD9E-4233-A02C-525FF93393CD}"/>
    <hyperlink ref="C7" location="ISF!A1" display="ISF" xr:uid="{A66F03C6-B776-4734-B9CF-ED4EA65DBEEB}"/>
    <hyperlink ref="C8" location="B!A1" display="B" xr:uid="{62F6DE7F-FE92-421D-AA3B-27E47D1B0024}"/>
    <hyperlink ref="C24" location="'8LT'!A1" display="8LT" xr:uid="{312A4450-384A-4F05-8CC0-488FF67A99A4}"/>
    <hyperlink ref="C9" location="SC!A1" display="SC" xr:uid="{3D7893A7-BE3B-40B7-A8EF-E07C04B78614}"/>
    <hyperlink ref="C10" location="'AND(1)'!A1" display="AND(1)" xr:uid="{8FD6A24E-0A21-41C0-8AF7-1F78EAD25ECD}"/>
    <hyperlink ref="C11" location="'AND(2)'!A1" display="AND(2)" xr:uid="{3B253BBA-7818-4DA1-BAA4-94744D01182E}"/>
    <hyperlink ref="C12" location="SUMIFSmore!A1" display="SUMIFSmore" xr:uid="{3B4FC43B-9548-42CC-8BAA-5ADEBBAA795E}"/>
    <hyperlink ref="C13" location="'AND(3)'!A1" display="AND(3)" xr:uid="{F833E068-EAB8-496E-BC8B-545D327AF36D}"/>
    <hyperlink ref="C14" location="'AND(4)'!A1" display="AND(4)" xr:uid="{7B7862E8-60D4-441D-AB91-2967434CBA52}"/>
    <hyperlink ref="C25" location="'AND(5)'!A1" display="AND(5)" xr:uid="{16036689-20C9-4A6D-950E-C42B66D994A1}"/>
    <hyperlink ref="C26" location="D!A1" display="D" xr:uid="{9C253D04-F4F7-4B41-9F8D-3669D78D70BB}"/>
    <hyperlink ref="C15" location="Between!A1" display="Between" xr:uid="{601DB859-0F1D-4D85-9F4A-12FA0E970489}"/>
    <hyperlink ref="C16" location="'OR(1)'!A1" display="OR(1)" xr:uid="{0C3C6D28-D4CE-4972-97A0-BD73D9A4C065}"/>
    <hyperlink ref="C17" location="'OR(2)'!A1" display="OR(2)" xr:uid="{15C179A4-5F60-46A0-A390-A577BB5C9C45}"/>
    <hyperlink ref="C18" location="NOTContains!A1" display="NOTContains" xr:uid="{0ADF2FF9-CC77-4DE9-A2BE-40D5B38EA84F}"/>
    <hyperlink ref="C19" location="IF!A1" display="IF" xr:uid="{FAF1304B-177D-4ABF-A3D5-7E3BDC16D7E6}"/>
    <hyperlink ref="C20" location="'IF IS'!A1" display="IF IS" xr:uid="{F21BD4F7-786F-4988-86C8-D3A6F5A2B167}"/>
    <hyperlink ref="C21" location="IFS!A1" display="IFS" xr:uid="{9B5B150A-5551-4925-A342-20FD5F7C58E3}"/>
    <hyperlink ref="C23" location="Complex!A1" display="Complex" xr:uid="{9B324735-74CE-42D3-91EE-96DF1FDBEFE9}"/>
    <hyperlink ref="C27" location="'Homework ==&gt;&gt;'!A1" display="Homework ==&gt;&gt;" xr:uid="{CC4DD426-9A1C-40EC-821B-606D7543793E}"/>
    <hyperlink ref="C22" location="PQ!A1" display="PQ" xr:uid="{E5B9B570-9C6C-4456-9E61-4ED39524C61F}"/>
    <hyperlink ref="C3" location="Start!A1" display="Start" xr:uid="{7FE910BD-3CB4-4509-B5B7-CF147538479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4113-1FCE-4BC4-87D9-E94F9BD8E2BF}">
  <sheetPr>
    <tabColor rgb="FFFF0000"/>
  </sheetPr>
  <dimension ref="A2:W27"/>
  <sheetViews>
    <sheetView zoomScale="130" zoomScaleNormal="130" workbookViewId="0">
      <selection activeCell="G27" sqref="G27"/>
    </sheetView>
  </sheetViews>
  <sheetFormatPr defaultRowHeight="15" x14ac:dyDescent="0.25"/>
  <cols>
    <col min="1" max="1" width="1.7109375" customWidth="1"/>
    <col min="2" max="3" width="10.28515625" customWidth="1"/>
    <col min="4" max="4" width="9.7109375" customWidth="1"/>
    <col min="5" max="5" width="1.7109375" customWidth="1"/>
    <col min="7" max="7" width="10.5703125" customWidth="1"/>
    <col min="8" max="8" width="1.5703125" customWidth="1"/>
    <col min="9" max="10" width="10.5703125" customWidth="1"/>
    <col min="22" max="22" width="11.28515625" customWidth="1"/>
    <col min="23" max="23" width="11.42578125" customWidth="1"/>
  </cols>
  <sheetData>
    <row r="2" spans="1:23" x14ac:dyDescent="0.25">
      <c r="A2" s="15"/>
      <c r="B2" t="s">
        <v>316</v>
      </c>
    </row>
    <row r="3" spans="1:23" x14ac:dyDescent="0.25">
      <c r="A3" s="15"/>
      <c r="B3" t="s">
        <v>303</v>
      </c>
    </row>
    <row r="4" spans="1:23" x14ac:dyDescent="0.25">
      <c r="A4" s="15"/>
      <c r="B4" t="s">
        <v>592</v>
      </c>
      <c r="V4" t="s">
        <v>593</v>
      </c>
    </row>
    <row r="5" spans="1:23" x14ac:dyDescent="0.25">
      <c r="A5" s="15"/>
      <c r="B5" t="s">
        <v>780</v>
      </c>
    </row>
    <row r="6" spans="1:23" x14ac:dyDescent="0.25">
      <c r="V6" s="94" t="s">
        <v>304</v>
      </c>
      <c r="W6" s="95" t="s">
        <v>274</v>
      </c>
    </row>
    <row r="7" spans="1:23" x14ac:dyDescent="0.25">
      <c r="B7" s="94" t="s">
        <v>304</v>
      </c>
      <c r="C7" s="95" t="s">
        <v>305</v>
      </c>
      <c r="D7" s="95" t="s">
        <v>274</v>
      </c>
      <c r="G7" s="96" t="s">
        <v>306</v>
      </c>
      <c r="V7" s="103" cm="1">
        <f t="array" ref="V7:W17">_xlfn.CHOOSECOLS(_xlfn._xlws.FILTER(B8:D27,ISNUMBER(_xlfn.XMATCH(C8:C27,G8:G10))*D8:D27),_xlfn.XMATCH(V6:W6,B7:D7))</f>
        <v>44300</v>
      </c>
      <c r="W7" s="17">
        <v>1533.89</v>
      </c>
    </row>
    <row r="8" spans="1:23" x14ac:dyDescent="0.25">
      <c r="B8" s="97">
        <v>44300</v>
      </c>
      <c r="C8" s="10" t="s">
        <v>307</v>
      </c>
      <c r="D8" s="98">
        <v>1533.89</v>
      </c>
      <c r="G8" s="62" t="s">
        <v>308</v>
      </c>
      <c r="V8" s="103">
        <v>44267</v>
      </c>
      <c r="W8" s="17">
        <v>690.16</v>
      </c>
    </row>
    <row r="9" spans="1:23" x14ac:dyDescent="0.25">
      <c r="B9" s="97">
        <v>44267</v>
      </c>
      <c r="C9" s="10" t="s">
        <v>308</v>
      </c>
      <c r="D9" s="98">
        <v>690.16</v>
      </c>
      <c r="G9" s="10" t="s">
        <v>307</v>
      </c>
      <c r="V9" s="103">
        <v>44249</v>
      </c>
      <c r="W9" s="17">
        <v>1029.52</v>
      </c>
    </row>
    <row r="10" spans="1:23" x14ac:dyDescent="0.25">
      <c r="B10" s="97">
        <v>44249</v>
      </c>
      <c r="C10" s="10" t="s">
        <v>309</v>
      </c>
      <c r="D10" s="98">
        <v>1029.52</v>
      </c>
      <c r="G10" s="10" t="s">
        <v>309</v>
      </c>
      <c r="V10" s="103">
        <v>44243</v>
      </c>
      <c r="W10" s="17">
        <v>528.14</v>
      </c>
    </row>
    <row r="11" spans="1:23" x14ac:dyDescent="0.25">
      <c r="B11" s="97">
        <v>44260</v>
      </c>
      <c r="C11" s="10" t="s">
        <v>310</v>
      </c>
      <c r="D11" s="98">
        <v>642.89</v>
      </c>
      <c r="F11" s="95" t="s">
        <v>311</v>
      </c>
      <c r="G11" s="99">
        <f>SUMIFS(D8:D27,C8:C27,G8)+SUMIFS(D8:D27,C8:C27,G9)+SUMIFS(D8:D27,C8:C27,G10)</f>
        <v>9898.2799999999988</v>
      </c>
      <c r="I11" t="str" cm="1">
        <f t="array" aca="1" ref="I11:I13" ca="1">ShowFormulas(G11:G13)</f>
        <v>G11: =SUMIFS(D8:D27,C8:C27,G8)+SUMIFS(D8:D27,C8:C27,G9)+SUMIFS(D8:D27,C8:C27,G10)</v>
      </c>
      <c r="V11" s="103">
        <v>44279</v>
      </c>
      <c r="W11" s="17">
        <v>1756.26</v>
      </c>
    </row>
    <row r="12" spans="1:23" x14ac:dyDescent="0.25">
      <c r="B12" s="97">
        <v>44290</v>
      </c>
      <c r="C12" s="10" t="s">
        <v>312</v>
      </c>
      <c r="D12" s="98">
        <v>883.31</v>
      </c>
      <c r="F12" s="95" t="s">
        <v>311</v>
      </c>
      <c r="G12" s="99" cm="1">
        <f t="array" ref="G12">SUM(SUMIFS(D8:D27,C8:C27,G8:G10))</f>
        <v>9898.2799999999988</v>
      </c>
      <c r="I12" t="str">
        <f ca="1"/>
        <v>G12: =SUM(SUMIFS(D8:D27,C8:C27,G8:G10))</v>
      </c>
      <c r="V12" s="103">
        <v>44224</v>
      </c>
      <c r="W12" s="17">
        <v>697.59</v>
      </c>
    </row>
    <row r="13" spans="1:23" x14ac:dyDescent="0.25">
      <c r="B13" s="97">
        <v>44243</v>
      </c>
      <c r="C13" s="10" t="s">
        <v>307</v>
      </c>
      <c r="D13" s="98">
        <v>528.14</v>
      </c>
      <c r="F13" s="95" t="s">
        <v>311</v>
      </c>
      <c r="G13" s="99" cm="1">
        <f t="array" ref="G13">SUM(ISNUMBER(_xlfn.XMATCH(C8:C27,G8:G10))*D8:D27)</f>
        <v>9898.2800000000007</v>
      </c>
      <c r="I13" t="str">
        <f ca="1"/>
        <v>G13: =SUM(ISNUMBER(XMATCH(C8:C27,G8:G10))*D8:D27)</v>
      </c>
      <c r="V13" s="103">
        <v>44283</v>
      </c>
      <c r="W13" s="17">
        <v>674.16</v>
      </c>
    </row>
    <row r="14" spans="1:23" x14ac:dyDescent="0.25">
      <c r="B14" s="97">
        <v>44239</v>
      </c>
      <c r="C14" s="10" t="s">
        <v>312</v>
      </c>
      <c r="D14" s="98">
        <v>771.07</v>
      </c>
      <c r="I14" s="100"/>
      <c r="V14" s="103">
        <v>44307</v>
      </c>
      <c r="W14" s="17">
        <v>449.45</v>
      </c>
    </row>
    <row r="15" spans="1:23" x14ac:dyDescent="0.25">
      <c r="B15" s="97">
        <v>44226</v>
      </c>
      <c r="C15" s="10" t="s">
        <v>313</v>
      </c>
      <c r="D15" s="98">
        <v>1033.92</v>
      </c>
      <c r="I15" s="15" t="s">
        <v>752</v>
      </c>
      <c r="L15" s="100"/>
      <c r="V15" s="103">
        <v>44221</v>
      </c>
      <c r="W15" s="17">
        <v>1065.58</v>
      </c>
    </row>
    <row r="16" spans="1:23" x14ac:dyDescent="0.25">
      <c r="B16" s="97">
        <v>44214</v>
      </c>
      <c r="C16" s="10" t="s">
        <v>310</v>
      </c>
      <c r="D16" s="98">
        <v>290.43</v>
      </c>
      <c r="V16" s="103">
        <v>44211</v>
      </c>
      <c r="W16" s="17">
        <v>1059.1099999999999</v>
      </c>
    </row>
    <row r="17" spans="2:23" x14ac:dyDescent="0.25">
      <c r="B17" s="97">
        <v>44279</v>
      </c>
      <c r="C17" s="10" t="s">
        <v>308</v>
      </c>
      <c r="D17" s="98">
        <v>1756.26</v>
      </c>
      <c r="I17" s="10">
        <f>_xlfn.XMATCH($C8,$G$8:$G$10)</f>
        <v>2</v>
      </c>
      <c r="J17" s="10">
        <f t="shared" ref="J17:K17" si="0">_xlfn.XMATCH($C8,$G$8:$G$10)</f>
        <v>2</v>
      </c>
      <c r="K17" s="10">
        <f t="shared" si="0"/>
        <v>2</v>
      </c>
      <c r="L17" s="100"/>
      <c r="M17" s="15" t="s">
        <v>753</v>
      </c>
      <c r="V17" s="103">
        <v>44308</v>
      </c>
      <c r="W17" s="17">
        <v>414.42</v>
      </c>
    </row>
    <row r="18" spans="2:23" x14ac:dyDescent="0.25">
      <c r="B18" s="97">
        <v>44224</v>
      </c>
      <c r="C18" s="10" t="s">
        <v>309</v>
      </c>
      <c r="D18" s="98">
        <v>697.59</v>
      </c>
      <c r="I18" s="10">
        <f t="shared" ref="I18:K18" si="1">_xlfn.XMATCH($C9,$G$8:$G$10)</f>
        <v>1</v>
      </c>
      <c r="J18" s="10">
        <f t="shared" si="1"/>
        <v>1</v>
      </c>
      <c r="K18" s="10">
        <f t="shared" si="1"/>
        <v>1</v>
      </c>
      <c r="M18" s="15" t="s">
        <v>754</v>
      </c>
    </row>
    <row r="19" spans="2:23" x14ac:dyDescent="0.25">
      <c r="B19" s="97">
        <v>44283</v>
      </c>
      <c r="C19" s="10" t="s">
        <v>307</v>
      </c>
      <c r="D19" s="98">
        <v>674.16</v>
      </c>
      <c r="I19" s="10">
        <f t="shared" ref="I19:K19" si="2">_xlfn.XMATCH($C10,$G$8:$G$10)</f>
        <v>3</v>
      </c>
      <c r="J19" s="10">
        <f t="shared" si="2"/>
        <v>3</v>
      </c>
      <c r="K19" s="10">
        <f t="shared" si="2"/>
        <v>3</v>
      </c>
      <c r="M19" t="str" cm="1">
        <f t="array" aca="1" ref="M19" ca="1">ShowFormulas(I17)</f>
        <v>I17: =XMATCH($C8,$G$8:$G$10)</v>
      </c>
      <c r="V19" t="str" cm="1">
        <f t="array" aca="1" ref="V19" ca="1">ShowFormulas(V7)</f>
        <v>V7: =CHOOSECOLS(FILTER(B8:D27,ISNUMBER(XMATCH(C8:C27,G8:G10))*D8:D27),XMATCH(V6:W6,B7:D7))</v>
      </c>
    </row>
    <row r="20" spans="2:23" x14ac:dyDescent="0.25">
      <c r="B20" s="97">
        <v>44307</v>
      </c>
      <c r="C20" s="10" t="s">
        <v>309</v>
      </c>
      <c r="D20" s="98">
        <v>449.45</v>
      </c>
      <c r="I20" s="10" t="e">
        <f t="shared" ref="I20:K20" si="3">_xlfn.XMATCH($C11,$G$8:$G$10)</f>
        <v>#N/A</v>
      </c>
      <c r="J20" s="10" t="e">
        <f t="shared" si="3"/>
        <v>#N/A</v>
      </c>
      <c r="K20" s="10" t="e">
        <f t="shared" si="3"/>
        <v>#N/A</v>
      </c>
    </row>
    <row r="21" spans="2:23" x14ac:dyDescent="0.25">
      <c r="B21" s="97">
        <v>44221</v>
      </c>
      <c r="C21" s="10" t="s">
        <v>307</v>
      </c>
      <c r="D21" s="98">
        <v>1065.58</v>
      </c>
      <c r="I21" s="10" t="e">
        <f t="shared" ref="I21:K21" si="4">_xlfn.XMATCH($C12,$G$8:$G$10)</f>
        <v>#N/A</v>
      </c>
      <c r="J21" s="10" t="e">
        <f t="shared" si="4"/>
        <v>#N/A</v>
      </c>
      <c r="K21" s="10" t="e">
        <f t="shared" si="4"/>
        <v>#N/A</v>
      </c>
    </row>
    <row r="22" spans="2:23" x14ac:dyDescent="0.25">
      <c r="B22" s="97">
        <v>44204</v>
      </c>
      <c r="C22" s="10" t="s">
        <v>312</v>
      </c>
      <c r="D22" s="98">
        <v>1461.6</v>
      </c>
      <c r="I22" s="10">
        <f t="shared" ref="I22:K22" si="5">_xlfn.XMATCH($C13,$G$8:$G$10)</f>
        <v>2</v>
      </c>
      <c r="J22" s="10">
        <f t="shared" si="5"/>
        <v>2</v>
      </c>
      <c r="K22" s="10">
        <f t="shared" si="5"/>
        <v>2</v>
      </c>
    </row>
    <row r="23" spans="2:23" x14ac:dyDescent="0.25">
      <c r="B23" s="97">
        <v>44211</v>
      </c>
      <c r="C23" s="10" t="s">
        <v>308</v>
      </c>
      <c r="D23" s="98">
        <v>1059.1099999999999</v>
      </c>
      <c r="I23" s="10" t="e">
        <f t="shared" ref="I23:K23" si="6">_xlfn.XMATCH($C14,$G$8:$G$10)</f>
        <v>#N/A</v>
      </c>
      <c r="J23" s="10" t="e">
        <f t="shared" si="6"/>
        <v>#N/A</v>
      </c>
      <c r="K23" s="10" t="e">
        <f t="shared" si="6"/>
        <v>#N/A</v>
      </c>
    </row>
    <row r="24" spans="2:23" x14ac:dyDescent="0.25">
      <c r="B24" s="97">
        <v>44308</v>
      </c>
      <c r="C24" s="10" t="s">
        <v>309</v>
      </c>
      <c r="D24" s="98">
        <v>414.42</v>
      </c>
      <c r="I24" s="10" t="e">
        <f t="shared" ref="I24:K24" si="7">_xlfn.XMATCH($C15,$G$8:$G$10)</f>
        <v>#N/A</v>
      </c>
      <c r="J24" s="10" t="e">
        <f t="shared" si="7"/>
        <v>#N/A</v>
      </c>
      <c r="K24" s="10" t="e">
        <f t="shared" si="7"/>
        <v>#N/A</v>
      </c>
    </row>
    <row r="25" spans="2:23" x14ac:dyDescent="0.25">
      <c r="B25" s="97">
        <v>44308</v>
      </c>
      <c r="C25" s="10" t="s">
        <v>313</v>
      </c>
      <c r="D25" s="98">
        <v>1291.3599999999999</v>
      </c>
      <c r="I25" s="10" t="e">
        <f t="shared" ref="I25:K25" si="8">_xlfn.XMATCH($C16,$G$8:$G$10)</f>
        <v>#N/A</v>
      </c>
      <c r="J25" s="10" t="e">
        <f t="shared" si="8"/>
        <v>#N/A</v>
      </c>
      <c r="K25" s="10" t="e">
        <f t="shared" si="8"/>
        <v>#N/A</v>
      </c>
    </row>
    <row r="26" spans="2:23" x14ac:dyDescent="0.25">
      <c r="B26" s="97">
        <v>44232</v>
      </c>
      <c r="C26" s="10" t="s">
        <v>312</v>
      </c>
      <c r="D26" s="98">
        <v>529.20000000000005</v>
      </c>
      <c r="I26" s="10">
        <f t="shared" ref="I26:K26" si="9">_xlfn.XMATCH($C17,$G$8:$G$10)</f>
        <v>1</v>
      </c>
      <c r="J26" s="10">
        <f t="shared" si="9"/>
        <v>1</v>
      </c>
      <c r="K26" s="10">
        <f t="shared" si="9"/>
        <v>1</v>
      </c>
    </row>
    <row r="27" spans="2:23" x14ac:dyDescent="0.25">
      <c r="B27" s="101">
        <v>44247</v>
      </c>
      <c r="C27" s="10" t="s">
        <v>310</v>
      </c>
      <c r="D27" s="102">
        <v>376.29</v>
      </c>
      <c r="I27" s="10">
        <f t="shared" ref="I27:K27" si="10">_xlfn.XMATCH($C18,$G$8:$G$10)</f>
        <v>3</v>
      </c>
      <c r="J27" s="10">
        <f t="shared" si="10"/>
        <v>3</v>
      </c>
      <c r="K27" s="10">
        <f t="shared" si="10"/>
        <v>3</v>
      </c>
    </row>
  </sheetData>
  <conditionalFormatting sqref="B8:D27">
    <cfRule type="expression" dxfId="10" priority="1">
      <formula>_xlfn.XMATCH($C8,$G$8:$G$10)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8F433-EEEA-4C26-8654-12428E9CB536}">
  <sheetPr>
    <tabColor rgb="FFFF0000"/>
  </sheetPr>
  <dimension ref="A1:Q34"/>
  <sheetViews>
    <sheetView zoomScaleNormal="100" workbookViewId="0"/>
  </sheetViews>
  <sheetFormatPr defaultRowHeight="15" x14ac:dyDescent="0.25"/>
  <cols>
    <col min="1" max="1" width="1.7109375" customWidth="1"/>
    <col min="2" max="2" width="17.7109375" customWidth="1"/>
    <col min="3" max="3" width="11.28515625" customWidth="1"/>
    <col min="4" max="6" width="12.85546875" customWidth="1"/>
    <col min="7" max="7" width="1.7109375" customWidth="1"/>
    <col min="9" max="9" width="13" customWidth="1"/>
    <col min="10" max="10" width="1.5703125" customWidth="1"/>
    <col min="11" max="11" width="10.5703125" customWidth="1"/>
    <col min="12" max="12" width="13.140625" customWidth="1"/>
    <col min="16" max="16" width="11.5703125" customWidth="1"/>
  </cols>
  <sheetData>
    <row r="1" spans="1:16" x14ac:dyDescent="0.25">
      <c r="I1" s="96" t="s">
        <v>306</v>
      </c>
    </row>
    <row r="2" spans="1:16" x14ac:dyDescent="0.25">
      <c r="B2" t="s">
        <v>784</v>
      </c>
      <c r="I2" s="62" t="s">
        <v>308</v>
      </c>
      <c r="P2" s="68" t="s">
        <v>709</v>
      </c>
    </row>
    <row r="3" spans="1:16" x14ac:dyDescent="0.25">
      <c r="A3" s="15"/>
      <c r="B3" t="s">
        <v>782</v>
      </c>
      <c r="I3" s="62" t="s">
        <v>312</v>
      </c>
      <c r="P3" s="82">
        <v>13543.460000000001</v>
      </c>
    </row>
    <row r="4" spans="1:16" x14ac:dyDescent="0.25">
      <c r="A4" s="15"/>
      <c r="B4" t="s">
        <v>303</v>
      </c>
      <c r="I4" s="10" t="s">
        <v>307</v>
      </c>
    </row>
    <row r="5" spans="1:16" x14ac:dyDescent="0.25">
      <c r="A5" s="15"/>
      <c r="B5" t="s">
        <v>781</v>
      </c>
      <c r="I5" s="10" t="s">
        <v>309</v>
      </c>
    </row>
    <row r="6" spans="1:16" x14ac:dyDescent="0.25">
      <c r="H6" s="95" t="s">
        <v>311</v>
      </c>
      <c r="I6" s="99">
        <f>SUMIFS(D8:D27,C8:C27,I2)+SUMIFS(D8:D27,C8:C27,I3)+SUMIFS(D8:D27,C8:C27,I4)+SUMIFS(D8:D27,C8:C27,I5)</f>
        <v>13543.46</v>
      </c>
    </row>
    <row r="7" spans="1:16" x14ac:dyDescent="0.25">
      <c r="B7" s="94" t="s">
        <v>304</v>
      </c>
      <c r="C7" s="95" t="s">
        <v>305</v>
      </c>
      <c r="D7" s="194" t="s">
        <v>274</v>
      </c>
      <c r="E7" s="16" t="s">
        <v>783</v>
      </c>
      <c r="F7" s="16" t="s">
        <v>783</v>
      </c>
      <c r="H7" s="95" t="s">
        <v>311</v>
      </c>
      <c r="I7" s="99" cm="1">
        <f t="array" ref="I7">SUM(SUMIFS(D8:D27,C8:C27,I2:I5))</f>
        <v>13543.46</v>
      </c>
    </row>
    <row r="8" spans="1:16" x14ac:dyDescent="0.25">
      <c r="B8" s="97">
        <v>44300</v>
      </c>
      <c r="C8" s="10" t="s">
        <v>307</v>
      </c>
      <c r="D8" s="195">
        <v>1533.89</v>
      </c>
      <c r="E8" s="17" t="b">
        <f t="shared" ref="E8:E27" si="0">OR(C8=$I$2,C8=$I$3,C8=$I$4,C8=$I$5)</f>
        <v>1</v>
      </c>
      <c r="F8" s="17" t="b" cm="1">
        <f t="array" ref="F8:F27">ISNUMBER(_xlfn.XMATCH(C8:C27,I2:I5))</f>
        <v>1</v>
      </c>
      <c r="H8" s="95" t="s">
        <v>311</v>
      </c>
      <c r="I8" s="99" cm="1">
        <f t="array" ref="I8">SUM(D8:D27*ISNUMBER(_xlfn.XMATCH(C8:C27,I2:I5)))</f>
        <v>13543.460000000003</v>
      </c>
    </row>
    <row r="9" spans="1:16" x14ac:dyDescent="0.25">
      <c r="B9" s="97">
        <v>44267</v>
      </c>
      <c r="C9" s="10" t="s">
        <v>308</v>
      </c>
      <c r="D9" s="195">
        <v>690.16</v>
      </c>
      <c r="E9" s="17" t="b">
        <f t="shared" si="0"/>
        <v>1</v>
      </c>
      <c r="F9" s="17" t="b">
        <v>1</v>
      </c>
    </row>
    <row r="10" spans="1:16" x14ac:dyDescent="0.25">
      <c r="B10" s="97">
        <v>44249</v>
      </c>
      <c r="C10" s="10" t="s">
        <v>309</v>
      </c>
      <c r="D10" s="195">
        <v>1029.52</v>
      </c>
      <c r="E10" s="17" t="b">
        <f t="shared" si="0"/>
        <v>1</v>
      </c>
      <c r="F10" s="17" t="b">
        <v>1</v>
      </c>
      <c r="I10" s="96" t="s">
        <v>306</v>
      </c>
      <c r="L10" t="str" cm="1">
        <f t="array" aca="1" ref="L10:L11" ca="1">TRANSPOSE(ShowFormulas(E8:F8))</f>
        <v>E8: =OR(C8=$I$2,C8=$I$3,C8=$I$4,C8=$I$5)</v>
      </c>
    </row>
    <row r="11" spans="1:16" x14ac:dyDescent="0.25">
      <c r="B11" s="97">
        <v>44260</v>
      </c>
      <c r="C11" s="10" t="s">
        <v>310</v>
      </c>
      <c r="D11" s="195">
        <v>642.89</v>
      </c>
      <c r="E11" s="17" t="b">
        <f t="shared" si="0"/>
        <v>0</v>
      </c>
      <c r="F11" s="17" t="b">
        <v>0</v>
      </c>
      <c r="I11" s="62" t="s">
        <v>308</v>
      </c>
      <c r="L11" t="str">
        <f ca="1"/>
        <v>F8: =ISNUMBER(XMATCH(C8:C27,I2:I5))</v>
      </c>
    </row>
    <row r="12" spans="1:16" x14ac:dyDescent="0.25">
      <c r="B12" s="97">
        <v>44290</v>
      </c>
      <c r="C12" s="10" t="s">
        <v>312</v>
      </c>
      <c r="D12" s="195">
        <v>883.31</v>
      </c>
      <c r="E12" s="17" t="b">
        <f t="shared" si="0"/>
        <v>1</v>
      </c>
      <c r="F12" s="17" t="b">
        <v>1</v>
      </c>
      <c r="I12" s="62" t="s">
        <v>312</v>
      </c>
      <c r="L12" t="str" cm="1">
        <f t="array" aca="1" ref="L12:L14" ca="1">ShowFormulas(I6:I8)</f>
        <v>I6: =SUMIFS(D8:D27,C8:C27,I2)+SUMIFS(D8:D27,C8:C27,I3)+SUMIFS(D8:D27,C8:C27,I4)+SUMIFS(D8:D27,C8:C27,I5)</v>
      </c>
    </row>
    <row r="13" spans="1:16" x14ac:dyDescent="0.25">
      <c r="B13" s="97">
        <v>44243</v>
      </c>
      <c r="C13" s="10" t="s">
        <v>307</v>
      </c>
      <c r="D13" s="195">
        <v>528.14</v>
      </c>
      <c r="E13" s="17" t="b">
        <f t="shared" si="0"/>
        <v>1</v>
      </c>
      <c r="F13" s="17" t="b">
        <v>1</v>
      </c>
      <c r="I13" s="10" t="s">
        <v>307</v>
      </c>
      <c r="L13" t="str">
        <f ca="1"/>
        <v>I7: =SUM(SUMIFS(D8:D27,C8:C27,I2:I5))</v>
      </c>
    </row>
    <row r="14" spans="1:16" x14ac:dyDescent="0.25">
      <c r="B14" s="97">
        <v>44239</v>
      </c>
      <c r="C14" s="10" t="s">
        <v>312</v>
      </c>
      <c r="D14" s="195">
        <v>771.07</v>
      </c>
      <c r="E14" s="17" t="b">
        <f t="shared" si="0"/>
        <v>1</v>
      </c>
      <c r="F14" s="17" t="b">
        <v>1</v>
      </c>
      <c r="I14" s="10" t="s">
        <v>309</v>
      </c>
      <c r="L14" t="str">
        <f ca="1"/>
        <v>I8: =SUM(D8:D27*ISNUMBER(XMATCH(C8:C27,I2:I5)))</v>
      </c>
    </row>
    <row r="15" spans="1:16" x14ac:dyDescent="0.25">
      <c r="B15" s="97">
        <v>44226</v>
      </c>
      <c r="C15" s="10" t="s">
        <v>313</v>
      </c>
      <c r="D15" s="195">
        <v>1033.92</v>
      </c>
      <c r="E15" s="17" t="b">
        <f t="shared" si="0"/>
        <v>0</v>
      </c>
      <c r="F15" s="17" t="b">
        <v>0</v>
      </c>
      <c r="H15" s="95" t="s">
        <v>285</v>
      </c>
      <c r="I15" s="17" cm="1">
        <f t="array" ref="I15">SUM(COUNTIFS(C8:C27,I11:I14))</f>
        <v>15</v>
      </c>
    </row>
    <row r="16" spans="1:16" x14ac:dyDescent="0.25">
      <c r="B16" s="97">
        <v>44214</v>
      </c>
      <c r="C16" s="10" t="s">
        <v>310</v>
      </c>
      <c r="D16" s="195">
        <v>290.43</v>
      </c>
      <c r="E16" s="17" t="b">
        <f t="shared" si="0"/>
        <v>0</v>
      </c>
      <c r="F16" s="17" t="b">
        <v>0</v>
      </c>
      <c r="I16" t="str" cm="1">
        <f t="array" aca="1" ref="I16" ca="1">TRANSPOSE(ShowFormulas(I15))</f>
        <v>I15: =SUM(COUNTIFS(C8:C27,I11:I14))</v>
      </c>
      <c r="M16" s="15" t="s">
        <v>752</v>
      </c>
    </row>
    <row r="17" spans="2:17" x14ac:dyDescent="0.25">
      <c r="B17" s="97">
        <v>44279</v>
      </c>
      <c r="C17" s="10" t="s">
        <v>308</v>
      </c>
      <c r="D17" s="195">
        <v>1756.26</v>
      </c>
      <c r="E17" s="17" t="b">
        <f t="shared" si="0"/>
        <v>1</v>
      </c>
      <c r="F17" s="17" t="b">
        <v>1</v>
      </c>
    </row>
    <row r="18" spans="2:17" x14ac:dyDescent="0.25">
      <c r="B18" s="97">
        <v>44224</v>
      </c>
      <c r="C18" s="10" t="s">
        <v>309</v>
      </c>
      <c r="D18" s="195">
        <v>697.59</v>
      </c>
      <c r="E18" s="17" t="b">
        <f t="shared" si="0"/>
        <v>1</v>
      </c>
      <c r="F18" s="17" t="b">
        <v>1</v>
      </c>
      <c r="M18" s="10">
        <f t="shared" ref="M18:O28" si="1">_xlfn.XMATCH($C8,$I$2:$I$5)</f>
        <v>3</v>
      </c>
      <c r="N18" s="10">
        <f t="shared" si="1"/>
        <v>3</v>
      </c>
      <c r="O18" s="10">
        <f t="shared" si="1"/>
        <v>3</v>
      </c>
      <c r="Q18" s="15" t="s">
        <v>753</v>
      </c>
    </row>
    <row r="19" spans="2:17" x14ac:dyDescent="0.25">
      <c r="B19" s="97">
        <v>44283</v>
      </c>
      <c r="C19" s="10" t="s">
        <v>307</v>
      </c>
      <c r="D19" s="195">
        <v>674.16</v>
      </c>
      <c r="E19" s="17" t="b">
        <f t="shared" si="0"/>
        <v>1</v>
      </c>
      <c r="F19" s="17" t="b">
        <v>1</v>
      </c>
      <c r="I19" s="96" t="s">
        <v>306</v>
      </c>
      <c r="M19" s="10">
        <f t="shared" si="1"/>
        <v>1</v>
      </c>
      <c r="N19" s="10">
        <f t="shared" si="1"/>
        <v>1</v>
      </c>
      <c r="O19" s="10">
        <f t="shared" si="1"/>
        <v>1</v>
      </c>
      <c r="Q19" s="15" t="str">
        <f>"with Active Cell = "&amp;ADDRESS(ROW(M18),COLUMN(M18),4)</f>
        <v>with Active Cell = M18</v>
      </c>
    </row>
    <row r="20" spans="2:17" x14ac:dyDescent="0.25">
      <c r="B20" s="97">
        <v>44307</v>
      </c>
      <c r="C20" s="10" t="s">
        <v>309</v>
      </c>
      <c r="D20" s="195">
        <v>449.45</v>
      </c>
      <c r="E20" s="17" t="b">
        <f t="shared" si="0"/>
        <v>1</v>
      </c>
      <c r="F20" s="17" t="b">
        <v>1</v>
      </c>
      <c r="I20" s="62" t="s">
        <v>308</v>
      </c>
      <c r="M20" s="10">
        <f t="shared" si="1"/>
        <v>4</v>
      </c>
      <c r="N20" s="10">
        <f t="shared" si="1"/>
        <v>4</v>
      </c>
      <c r="O20" s="10">
        <f t="shared" si="1"/>
        <v>4</v>
      </c>
      <c r="Q20" t="str" cm="1">
        <f t="array" aca="1" ref="Q20" ca="1">ShowFormulas(M18)</f>
        <v>M18: =XMATCH($C8,$I$2:$I$5)</v>
      </c>
    </row>
    <row r="21" spans="2:17" x14ac:dyDescent="0.25">
      <c r="B21" s="97">
        <v>44221</v>
      </c>
      <c r="C21" s="10" t="s">
        <v>307</v>
      </c>
      <c r="D21" s="195">
        <v>1065.58</v>
      </c>
      <c r="E21" s="17" t="b">
        <f t="shared" si="0"/>
        <v>1</v>
      </c>
      <c r="F21" s="17" t="b">
        <v>1</v>
      </c>
      <c r="I21" s="62" t="s">
        <v>312</v>
      </c>
      <c r="M21" s="10" t="e">
        <f t="shared" si="1"/>
        <v>#N/A</v>
      </c>
      <c r="N21" s="10" t="e">
        <f t="shared" si="1"/>
        <v>#N/A</v>
      </c>
      <c r="O21" s="10" t="e">
        <f t="shared" si="1"/>
        <v>#N/A</v>
      </c>
    </row>
    <row r="22" spans="2:17" x14ac:dyDescent="0.25">
      <c r="B22" s="97">
        <v>44204</v>
      </c>
      <c r="C22" s="10" t="s">
        <v>312</v>
      </c>
      <c r="D22" s="195">
        <v>1461.6</v>
      </c>
      <c r="E22" s="17" t="b">
        <f t="shared" si="0"/>
        <v>1</v>
      </c>
      <c r="F22" s="17" t="b">
        <v>1</v>
      </c>
      <c r="I22" s="10" t="s">
        <v>307</v>
      </c>
      <c r="M22" s="10">
        <f t="shared" si="1"/>
        <v>2</v>
      </c>
      <c r="N22" s="10">
        <f t="shared" si="1"/>
        <v>2</v>
      </c>
      <c r="O22" s="10">
        <f t="shared" si="1"/>
        <v>2</v>
      </c>
    </row>
    <row r="23" spans="2:17" x14ac:dyDescent="0.25">
      <c r="B23" s="97">
        <v>44211</v>
      </c>
      <c r="C23" s="10" t="s">
        <v>308</v>
      </c>
      <c r="D23" s="195">
        <v>1059.1099999999999</v>
      </c>
      <c r="E23" s="17" t="b">
        <f t="shared" si="0"/>
        <v>1</v>
      </c>
      <c r="F23" s="17" t="b">
        <v>1</v>
      </c>
      <c r="I23" s="10" t="s">
        <v>309</v>
      </c>
      <c r="M23" s="10">
        <f t="shared" si="1"/>
        <v>3</v>
      </c>
      <c r="N23" s="10">
        <f t="shared" si="1"/>
        <v>3</v>
      </c>
      <c r="O23" s="10">
        <f t="shared" si="1"/>
        <v>3</v>
      </c>
    </row>
    <row r="24" spans="2:17" x14ac:dyDescent="0.25">
      <c r="B24" s="97">
        <v>44308</v>
      </c>
      <c r="C24" s="10" t="s">
        <v>309</v>
      </c>
      <c r="D24" s="195">
        <v>414.42</v>
      </c>
      <c r="E24" s="17" t="b">
        <f t="shared" si="0"/>
        <v>1</v>
      </c>
      <c r="F24" s="17" t="b">
        <v>1</v>
      </c>
      <c r="H24" s="95" t="s">
        <v>785</v>
      </c>
      <c r="I24" s="17" cm="1">
        <f t="array" ref="I24">MAX(_xlfn.MAXIFS(D8:D27,C8:C27,I20:I23))</f>
        <v>1756.26</v>
      </c>
      <c r="M24" s="10">
        <f t="shared" si="1"/>
        <v>2</v>
      </c>
      <c r="N24" s="10">
        <f t="shared" si="1"/>
        <v>2</v>
      </c>
      <c r="O24" s="10">
        <f t="shared" si="1"/>
        <v>2</v>
      </c>
    </row>
    <row r="25" spans="2:17" x14ac:dyDescent="0.25">
      <c r="B25" s="97">
        <v>44308</v>
      </c>
      <c r="C25" s="10" t="s">
        <v>313</v>
      </c>
      <c r="D25" s="195">
        <v>1291.3599999999999</v>
      </c>
      <c r="E25" s="17" t="b">
        <f t="shared" si="0"/>
        <v>0</v>
      </c>
      <c r="F25" s="17" t="b">
        <v>0</v>
      </c>
      <c r="I25" t="str" cm="1">
        <f t="array" aca="1" ref="I25" ca="1">TRANSPOSE(ShowFormulas(I24))</f>
        <v>I24: =MAX(MAXIFS(D8:D27,C8:C27,I20:I23))</v>
      </c>
      <c r="M25" s="10" t="e">
        <f t="shared" si="1"/>
        <v>#N/A</v>
      </c>
      <c r="N25" s="10" t="e">
        <f t="shared" si="1"/>
        <v>#N/A</v>
      </c>
      <c r="O25" s="10" t="e">
        <f t="shared" si="1"/>
        <v>#N/A</v>
      </c>
    </row>
    <row r="26" spans="2:17" x14ac:dyDescent="0.25">
      <c r="B26" s="97">
        <v>44232</v>
      </c>
      <c r="C26" s="10" t="s">
        <v>312</v>
      </c>
      <c r="D26" s="195">
        <v>529.20000000000005</v>
      </c>
      <c r="E26" s="17" t="b">
        <f t="shared" si="0"/>
        <v>1</v>
      </c>
      <c r="F26" s="17" t="b">
        <v>1</v>
      </c>
      <c r="I26" s="96" t="s">
        <v>306</v>
      </c>
      <c r="M26" s="10" t="e">
        <f t="shared" si="1"/>
        <v>#N/A</v>
      </c>
      <c r="N26" s="10" t="e">
        <f t="shared" si="1"/>
        <v>#N/A</v>
      </c>
      <c r="O26" s="10" t="e">
        <f t="shared" si="1"/>
        <v>#N/A</v>
      </c>
    </row>
    <row r="27" spans="2:17" x14ac:dyDescent="0.25">
      <c r="B27" s="101">
        <v>44247</v>
      </c>
      <c r="C27" s="10" t="s">
        <v>310</v>
      </c>
      <c r="D27" s="196">
        <v>376.29</v>
      </c>
      <c r="E27" s="17" t="b">
        <f t="shared" si="0"/>
        <v>0</v>
      </c>
      <c r="F27" s="17" t="b">
        <v>0</v>
      </c>
      <c r="I27" s="62" t="s">
        <v>308</v>
      </c>
      <c r="M27" s="10">
        <f t="shared" si="1"/>
        <v>1</v>
      </c>
      <c r="N27" s="10">
        <f t="shared" si="1"/>
        <v>1</v>
      </c>
      <c r="O27" s="10">
        <f t="shared" si="1"/>
        <v>1</v>
      </c>
    </row>
    <row r="28" spans="2:17" x14ac:dyDescent="0.25">
      <c r="I28" s="62" t="s">
        <v>312</v>
      </c>
      <c r="M28" s="10">
        <f t="shared" si="1"/>
        <v>4</v>
      </c>
      <c r="N28" s="10">
        <f t="shared" si="1"/>
        <v>4</v>
      </c>
      <c r="O28" s="10">
        <f t="shared" si="1"/>
        <v>4</v>
      </c>
    </row>
    <row r="29" spans="2:17" x14ac:dyDescent="0.25">
      <c r="I29" s="10" t="s">
        <v>307</v>
      </c>
    </row>
    <row r="30" spans="2:17" x14ac:dyDescent="0.25">
      <c r="I30" s="10" t="s">
        <v>309</v>
      </c>
    </row>
    <row r="31" spans="2:17" x14ac:dyDescent="0.25">
      <c r="H31" s="95" t="s">
        <v>785</v>
      </c>
      <c r="I31" s="17" cm="1">
        <f t="array" ref="I31">MIN(_xlfn.MINIFS(D8:D27,C8:C27,I20:I23))</f>
        <v>414.42</v>
      </c>
    </row>
    <row r="32" spans="2:17" x14ac:dyDescent="0.25">
      <c r="I32" t="str" cm="1">
        <f t="array" aca="1" ref="I32" ca="1">TRANSPOSE(ShowFormulas(I31))</f>
        <v>I31: =MIN(MINIFS(D8:D27,C8:C27,I20:I23))</v>
      </c>
    </row>
    <row r="34" spans="8:8" x14ac:dyDescent="0.25">
      <c r="H34" s="15" t="s">
        <v>786</v>
      </c>
    </row>
  </sheetData>
  <conditionalFormatting sqref="B8:D27">
    <cfRule type="expression" dxfId="9" priority="1">
      <formula>_xlfn.XMATCH($C8,$I$2:$I$5)</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3616-C650-4F14-A3F0-A5F38776B3A2}">
  <sheetPr>
    <tabColor rgb="FF0000FF"/>
  </sheetPr>
  <dimension ref="B2:K31"/>
  <sheetViews>
    <sheetView zoomScale="115" zoomScaleNormal="115" workbookViewId="0"/>
  </sheetViews>
  <sheetFormatPr defaultRowHeight="15" x14ac:dyDescent="0.25"/>
  <cols>
    <col min="1" max="1" width="4.5703125" customWidth="1"/>
    <col min="2" max="2" width="15.42578125" customWidth="1"/>
    <col min="3" max="3" width="13.7109375" customWidth="1"/>
    <col min="4" max="4" width="9.85546875" customWidth="1"/>
    <col min="5" max="6" width="12.42578125" bestFit="1" customWidth="1"/>
    <col min="7" max="7" width="4.5703125" customWidth="1"/>
    <col min="8" max="8" width="17" customWidth="1"/>
    <col min="9" max="9" width="13" customWidth="1"/>
    <col min="11" max="11" width="17" customWidth="1"/>
    <col min="12" max="12" width="14" customWidth="1"/>
    <col min="13" max="13" width="11.140625" customWidth="1"/>
  </cols>
  <sheetData>
    <row r="2" spans="2:11" x14ac:dyDescent="0.25">
      <c r="B2" s="16" t="s">
        <v>251</v>
      </c>
      <c r="C2" s="16" t="s">
        <v>296</v>
      </c>
      <c r="D2" s="16" t="s">
        <v>274</v>
      </c>
      <c r="E2" s="16" t="str">
        <f>"NOT "&amp;I6&amp;"?"</f>
        <v>NOT Apples?</v>
      </c>
      <c r="F2" s="16" t="str">
        <f>"NOT "&amp;I6&amp;"?"</f>
        <v>NOT Apples?</v>
      </c>
      <c r="H2" t="s">
        <v>397</v>
      </c>
    </row>
    <row r="3" spans="2:11" x14ac:dyDescent="0.25">
      <c r="B3" s="10" t="s">
        <v>276</v>
      </c>
      <c r="C3" s="10" t="s">
        <v>277</v>
      </c>
      <c r="D3" s="10">
        <v>1533.89</v>
      </c>
      <c r="E3" s="17" t="b">
        <f>NOT(C3=$I$6)</f>
        <v>0</v>
      </c>
      <c r="F3" s="17"/>
    </row>
    <row r="4" spans="2:11" x14ac:dyDescent="0.25">
      <c r="B4" s="10" t="s">
        <v>276</v>
      </c>
      <c r="C4" s="10" t="s">
        <v>278</v>
      </c>
      <c r="D4" s="10">
        <v>690.16</v>
      </c>
      <c r="E4" s="17" t="b">
        <f t="shared" ref="E4:E22" si="0">NOT(C4=$I$6)</f>
        <v>1</v>
      </c>
      <c r="F4" s="17"/>
      <c r="H4" s="67" t="s">
        <v>296</v>
      </c>
      <c r="I4" s="10" t="s">
        <v>398</v>
      </c>
    </row>
    <row r="5" spans="2:11" x14ac:dyDescent="0.25">
      <c r="B5" s="10" t="s">
        <v>279</v>
      </c>
      <c r="C5" s="10" t="s">
        <v>278</v>
      </c>
      <c r="D5" s="10">
        <v>1029.52</v>
      </c>
      <c r="E5" s="17" t="b">
        <f t="shared" si="0"/>
        <v>1</v>
      </c>
      <c r="F5" s="17"/>
      <c r="H5" s="120" t="s">
        <v>285</v>
      </c>
      <c r="I5" s="17"/>
      <c r="K5" t="str" cm="1">
        <f t="array" aca="1" ref="K5" ca="1">ShowFormulas(I5)</f>
        <v/>
      </c>
    </row>
    <row r="6" spans="2:11" x14ac:dyDescent="0.25">
      <c r="B6" s="10" t="s">
        <v>276</v>
      </c>
      <c r="C6" s="10" t="s">
        <v>277</v>
      </c>
      <c r="D6" s="10">
        <v>642.89</v>
      </c>
      <c r="E6" s="17" t="b">
        <f t="shared" si="0"/>
        <v>0</v>
      </c>
      <c r="F6" s="17"/>
      <c r="H6" s="67" t="s">
        <v>296</v>
      </c>
      <c r="I6" s="10" t="s">
        <v>277</v>
      </c>
    </row>
    <row r="7" spans="2:11" x14ac:dyDescent="0.25">
      <c r="B7" s="10" t="s">
        <v>279</v>
      </c>
      <c r="C7" s="10" t="s">
        <v>278</v>
      </c>
      <c r="D7" s="10">
        <v>883.31</v>
      </c>
      <c r="E7" s="17" t="b">
        <f t="shared" si="0"/>
        <v>1</v>
      </c>
      <c r="F7" s="17"/>
      <c r="H7" s="120" t="str">
        <f>"Count NOT "&amp;I6</f>
        <v>Count NOT Apples</v>
      </c>
      <c r="I7" s="17"/>
      <c r="K7" t="str" cm="1">
        <f t="array" aca="1" ref="K7" ca="1">ShowFormulas(I7)</f>
        <v/>
      </c>
    </row>
    <row r="8" spans="2:11" x14ac:dyDescent="0.25">
      <c r="B8" s="10" t="s">
        <v>402</v>
      </c>
      <c r="C8" s="10" t="s">
        <v>278</v>
      </c>
      <c r="D8" s="10">
        <v>528.14</v>
      </c>
      <c r="E8" s="17" t="b">
        <f t="shared" si="0"/>
        <v>1</v>
      </c>
      <c r="F8" s="17"/>
    </row>
    <row r="9" spans="2:11" x14ac:dyDescent="0.25">
      <c r="B9" s="10" t="s">
        <v>396</v>
      </c>
      <c r="C9" s="10" t="s">
        <v>277</v>
      </c>
      <c r="D9" s="10">
        <v>771.07</v>
      </c>
      <c r="E9" s="17" t="b">
        <f t="shared" si="0"/>
        <v>0</v>
      </c>
      <c r="F9" s="17"/>
    </row>
    <row r="10" spans="2:11" x14ac:dyDescent="0.25">
      <c r="B10" s="10" t="s">
        <v>279</v>
      </c>
      <c r="C10" s="10" t="s">
        <v>278</v>
      </c>
      <c r="D10" s="10">
        <v>1033.92</v>
      </c>
      <c r="E10" s="17" t="b">
        <f t="shared" si="0"/>
        <v>1</v>
      </c>
      <c r="F10" s="17"/>
      <c r="H10" t="s">
        <v>788</v>
      </c>
    </row>
    <row r="11" spans="2:11" x14ac:dyDescent="0.25">
      <c r="B11" s="10" t="s">
        <v>279</v>
      </c>
      <c r="C11" s="10" t="s">
        <v>278</v>
      </c>
      <c r="D11" s="10">
        <v>290.43</v>
      </c>
      <c r="E11" s="17" t="b">
        <f t="shared" si="0"/>
        <v>1</v>
      </c>
      <c r="F11" s="17"/>
    </row>
    <row r="12" spans="2:11" x14ac:dyDescent="0.25">
      <c r="B12" s="10" t="s">
        <v>276</v>
      </c>
      <c r="C12" s="10" t="s">
        <v>277</v>
      </c>
      <c r="D12" s="10">
        <v>1756.26</v>
      </c>
      <c r="E12" s="17" t="b">
        <f t="shared" si="0"/>
        <v>0</v>
      </c>
      <c r="F12" s="17"/>
      <c r="H12" s="67" t="s">
        <v>400</v>
      </c>
      <c r="I12" s="10" t="s">
        <v>401</v>
      </c>
    </row>
    <row r="13" spans="2:11" x14ac:dyDescent="0.25">
      <c r="B13" s="10" t="s">
        <v>396</v>
      </c>
      <c r="C13" s="10" t="s">
        <v>277</v>
      </c>
      <c r="D13" s="10">
        <v>697.59</v>
      </c>
      <c r="E13" s="17" t="b">
        <f t="shared" si="0"/>
        <v>0</v>
      </c>
      <c r="F13" s="17"/>
      <c r="H13" s="120" t="s">
        <v>285</v>
      </c>
      <c r="I13" s="17"/>
    </row>
    <row r="14" spans="2:11" x14ac:dyDescent="0.25">
      <c r="B14" s="10" t="s">
        <v>279</v>
      </c>
      <c r="C14" s="10" t="s">
        <v>277</v>
      </c>
      <c r="D14" s="10">
        <v>674.16</v>
      </c>
      <c r="E14" s="17" t="b">
        <f t="shared" si="0"/>
        <v>0</v>
      </c>
      <c r="F14" s="17"/>
    </row>
    <row r="15" spans="2:11" x14ac:dyDescent="0.25">
      <c r="B15" s="10" t="s">
        <v>276</v>
      </c>
      <c r="C15" s="10" t="s">
        <v>277</v>
      </c>
      <c r="D15" s="10">
        <v>449.45</v>
      </c>
      <c r="E15" s="17" t="b">
        <f t="shared" si="0"/>
        <v>0</v>
      </c>
      <c r="F15" s="17"/>
    </row>
    <row r="16" spans="2:11" x14ac:dyDescent="0.25">
      <c r="B16" s="10" t="s">
        <v>279</v>
      </c>
      <c r="C16" s="10" t="s">
        <v>278</v>
      </c>
      <c r="D16" s="10">
        <v>1065.58</v>
      </c>
      <c r="E16" s="17" t="b">
        <f t="shared" si="0"/>
        <v>1</v>
      </c>
      <c r="F16" s="17"/>
      <c r="H16" s="16" t="s">
        <v>251</v>
      </c>
      <c r="I16" s="16" t="s">
        <v>296</v>
      </c>
      <c r="J16" s="16" t="s">
        <v>274</v>
      </c>
    </row>
    <row r="17" spans="2:11" x14ac:dyDescent="0.25">
      <c r="B17" s="10" t="s">
        <v>279</v>
      </c>
      <c r="C17" s="10" t="s">
        <v>278</v>
      </c>
      <c r="D17" s="10">
        <v>1461.6</v>
      </c>
      <c r="E17" s="17" t="b">
        <f t="shared" si="0"/>
        <v>1</v>
      </c>
      <c r="F17" s="17"/>
      <c r="H17" s="17"/>
      <c r="I17" s="17"/>
      <c r="J17" s="17"/>
    </row>
    <row r="18" spans="2:11" x14ac:dyDescent="0.25">
      <c r="B18" s="10" t="s">
        <v>396</v>
      </c>
      <c r="C18" s="10" t="s">
        <v>278</v>
      </c>
      <c r="D18" s="10">
        <v>1059.1099999999999</v>
      </c>
      <c r="E18" s="17" t="b">
        <f t="shared" si="0"/>
        <v>1</v>
      </c>
      <c r="F18" s="17"/>
      <c r="H18" s="17"/>
      <c r="I18" s="17"/>
      <c r="J18" s="17"/>
    </row>
    <row r="19" spans="2:11" x14ac:dyDescent="0.25">
      <c r="B19" s="10" t="s">
        <v>396</v>
      </c>
      <c r="C19" s="10" t="s">
        <v>277</v>
      </c>
      <c r="D19" s="10">
        <v>414.42</v>
      </c>
      <c r="E19" s="17" t="b">
        <f t="shared" si="0"/>
        <v>0</v>
      </c>
      <c r="F19" s="17"/>
      <c r="H19" s="17"/>
      <c r="I19" s="17"/>
      <c r="J19" s="17"/>
    </row>
    <row r="20" spans="2:11" x14ac:dyDescent="0.25">
      <c r="B20" s="10" t="s">
        <v>276</v>
      </c>
      <c r="C20" s="10" t="s">
        <v>277</v>
      </c>
      <c r="D20" s="10">
        <v>291.36</v>
      </c>
      <c r="E20" s="17" t="b">
        <f t="shared" si="0"/>
        <v>0</v>
      </c>
      <c r="F20" s="17"/>
      <c r="H20" s="17"/>
      <c r="I20" s="17"/>
      <c r="J20" s="17"/>
    </row>
    <row r="21" spans="2:11" x14ac:dyDescent="0.25">
      <c r="B21" s="10" t="s">
        <v>276</v>
      </c>
      <c r="C21" s="10" t="s">
        <v>278</v>
      </c>
      <c r="D21" s="10">
        <v>529.20000000000005</v>
      </c>
      <c r="E21" s="17" t="b">
        <f t="shared" si="0"/>
        <v>1</v>
      </c>
      <c r="F21" s="17"/>
      <c r="H21" s="17"/>
      <c r="I21" s="17"/>
      <c r="J21" s="17"/>
    </row>
    <row r="22" spans="2:11" x14ac:dyDescent="0.25">
      <c r="B22" s="10" t="s">
        <v>402</v>
      </c>
      <c r="C22" s="10" t="s">
        <v>278</v>
      </c>
      <c r="D22" s="10">
        <v>376.29</v>
      </c>
      <c r="E22" s="17" t="b">
        <f t="shared" si="0"/>
        <v>1</v>
      </c>
      <c r="F22" s="17"/>
      <c r="H22" s="17"/>
      <c r="I22" s="17"/>
      <c r="J22" s="17"/>
    </row>
    <row r="23" spans="2:11" x14ac:dyDescent="0.25">
      <c r="H23" s="17"/>
      <c r="I23" s="17"/>
      <c r="J23" s="17"/>
    </row>
    <row r="24" spans="2:11" x14ac:dyDescent="0.25">
      <c r="B24" t="str" cm="1">
        <f t="array" aca="1" ref="B24:B25" ca="1">TRANSPOSE(ShowFormulas(E3:F3))</f>
        <v>E3: =NOT(C3=$I$6)</v>
      </c>
      <c r="H24" s="17"/>
      <c r="I24" s="17"/>
      <c r="J24" s="17"/>
    </row>
    <row r="25" spans="2:11" x14ac:dyDescent="0.25">
      <c r="B25" t="str">
        <f ca="1"/>
        <v/>
      </c>
      <c r="H25" s="17"/>
      <c r="I25" s="17"/>
      <c r="J25" s="17"/>
    </row>
    <row r="26" spans="2:11" x14ac:dyDescent="0.25">
      <c r="H26" s="17"/>
      <c r="I26" s="17"/>
      <c r="J26" s="17"/>
    </row>
    <row r="27" spans="2:11" x14ac:dyDescent="0.25">
      <c r="B27" t="s">
        <v>787</v>
      </c>
      <c r="H27" s="17"/>
      <c r="I27" s="17"/>
      <c r="J27" s="17"/>
    </row>
    <row r="29" spans="2:11" x14ac:dyDescent="0.25">
      <c r="F29" t="str" cm="1">
        <f t="array" aca="1" ref="F29" ca="1">ShowFormulas(H17)</f>
        <v/>
      </c>
    </row>
    <row r="31" spans="2:11" x14ac:dyDescent="0.25">
      <c r="K31" t="str" cm="1">
        <f t="array" aca="1" ref="K31" ca="1">ShowFormulas(L17)</f>
        <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4690-2F63-4305-96A1-8A9AB8F2178E}">
  <sheetPr>
    <tabColor rgb="FFFF0000"/>
  </sheetPr>
  <dimension ref="B2:K31"/>
  <sheetViews>
    <sheetView zoomScale="115" zoomScaleNormal="115" workbookViewId="0"/>
  </sheetViews>
  <sheetFormatPr defaultRowHeight="15" x14ac:dyDescent="0.25"/>
  <cols>
    <col min="1" max="1" width="4.5703125" customWidth="1"/>
    <col min="2" max="2" width="15.42578125" customWidth="1"/>
    <col min="3" max="3" width="13.7109375" customWidth="1"/>
    <col min="4" max="4" width="9.85546875" customWidth="1"/>
    <col min="5" max="6" width="12.42578125" bestFit="1" customWidth="1"/>
    <col min="7" max="7" width="4.5703125" customWidth="1"/>
    <col min="8" max="8" width="17" customWidth="1"/>
    <col min="9" max="9" width="13" customWidth="1"/>
    <col min="11" max="11" width="17" customWidth="1"/>
    <col min="12" max="12" width="14" customWidth="1"/>
    <col min="13" max="13" width="11.140625" customWidth="1"/>
  </cols>
  <sheetData>
    <row r="2" spans="2:11" x14ac:dyDescent="0.25">
      <c r="B2" s="16" t="s">
        <v>251</v>
      </c>
      <c r="C2" s="16" t="s">
        <v>296</v>
      </c>
      <c r="D2" s="16" t="s">
        <v>274</v>
      </c>
      <c r="E2" s="16" t="str">
        <f>"NOT "&amp;I6&amp;"?"</f>
        <v>NOT Apples?</v>
      </c>
      <c r="F2" s="16" t="str">
        <f>"NOT "&amp;I6&amp;"?"</f>
        <v>NOT Apples?</v>
      </c>
      <c r="H2" t="s">
        <v>397</v>
      </c>
    </row>
    <row r="3" spans="2:11" x14ac:dyDescent="0.25">
      <c r="B3" s="10" t="s">
        <v>276</v>
      </c>
      <c r="C3" s="10" t="s">
        <v>277</v>
      </c>
      <c r="D3" s="10">
        <v>1533.89</v>
      </c>
      <c r="E3" s="17" t="b">
        <f>NOT(C3=$I$6)</f>
        <v>0</v>
      </c>
      <c r="F3" s="17" t="b" cm="1">
        <f t="array" ref="F3:F22">C3:C22&lt;&gt;I6</f>
        <v>0</v>
      </c>
    </row>
    <row r="4" spans="2:11" x14ac:dyDescent="0.25">
      <c r="B4" s="10" t="s">
        <v>276</v>
      </c>
      <c r="C4" s="10" t="s">
        <v>278</v>
      </c>
      <c r="D4" s="10">
        <v>690.16</v>
      </c>
      <c r="E4" s="17" t="b">
        <f t="shared" ref="E4:E22" si="0">NOT(C4=$I$6)</f>
        <v>1</v>
      </c>
      <c r="F4" s="17" t="b">
        <v>1</v>
      </c>
      <c r="H4" s="67" t="s">
        <v>296</v>
      </c>
      <c r="I4" s="10" t="s">
        <v>398</v>
      </c>
    </row>
    <row r="5" spans="2:11" x14ac:dyDescent="0.25">
      <c r="B5" s="10" t="s">
        <v>279</v>
      </c>
      <c r="C5" s="10" t="s">
        <v>278</v>
      </c>
      <c r="D5" s="10">
        <v>1029.52</v>
      </c>
      <c r="E5" s="17" t="b">
        <f t="shared" si="0"/>
        <v>1</v>
      </c>
      <c r="F5" s="17" t="b">
        <v>1</v>
      </c>
      <c r="H5" s="120" t="s">
        <v>285</v>
      </c>
      <c r="I5" s="17">
        <f>COUNTIFS(C3:C22,I4)</f>
        <v>11</v>
      </c>
      <c r="K5" t="str" cm="1">
        <f t="array" aca="1" ref="K5" ca="1">ShowFormulas(I5)</f>
        <v>I5: =COUNTIFS(C3:C22,I4)</v>
      </c>
    </row>
    <row r="6" spans="2:11" x14ac:dyDescent="0.25">
      <c r="B6" s="10" t="s">
        <v>276</v>
      </c>
      <c r="C6" s="10" t="s">
        <v>277</v>
      </c>
      <c r="D6" s="10">
        <v>642.89</v>
      </c>
      <c r="E6" s="17" t="b">
        <f t="shared" si="0"/>
        <v>0</v>
      </c>
      <c r="F6" s="17" t="b">
        <v>0</v>
      </c>
      <c r="H6" s="67" t="s">
        <v>296</v>
      </c>
      <c r="I6" s="10" t="s">
        <v>277</v>
      </c>
    </row>
    <row r="7" spans="2:11" x14ac:dyDescent="0.25">
      <c r="B7" s="10" t="s">
        <v>279</v>
      </c>
      <c r="C7" s="10" t="s">
        <v>278</v>
      </c>
      <c r="D7" s="10">
        <v>883.31</v>
      </c>
      <c r="E7" s="17" t="b">
        <f t="shared" si="0"/>
        <v>1</v>
      </c>
      <c r="F7" s="17" t="b">
        <v>1</v>
      </c>
      <c r="H7" s="120" t="str">
        <f>"Count NOT "&amp;I6</f>
        <v>Count NOT Apples</v>
      </c>
      <c r="I7" s="17">
        <f>COUNTIFS(C3:C22,"&lt;&gt;"&amp;I6)</f>
        <v>11</v>
      </c>
      <c r="K7" t="str" cm="1">
        <f t="array" aca="1" ref="K7" ca="1">ShowFormulas(I7)</f>
        <v>I7: =COUNTIFS(C3:C22,"&lt;&gt;"&amp;I6)</v>
      </c>
    </row>
    <row r="8" spans="2:11" x14ac:dyDescent="0.25">
      <c r="B8" s="10" t="s">
        <v>402</v>
      </c>
      <c r="C8" s="10" t="s">
        <v>278</v>
      </c>
      <c r="D8" s="10">
        <v>528.14</v>
      </c>
      <c r="E8" s="17" t="b">
        <f t="shared" si="0"/>
        <v>1</v>
      </c>
      <c r="F8" s="17" t="b">
        <v>1</v>
      </c>
    </row>
    <row r="9" spans="2:11" x14ac:dyDescent="0.25">
      <c r="B9" s="10" t="s">
        <v>396</v>
      </c>
      <c r="C9" s="10" t="s">
        <v>277</v>
      </c>
      <c r="D9" s="10">
        <v>771.07</v>
      </c>
      <c r="E9" s="17" t="b">
        <f t="shared" si="0"/>
        <v>0</v>
      </c>
      <c r="F9" s="17" t="b">
        <v>0</v>
      </c>
    </row>
    <row r="10" spans="2:11" x14ac:dyDescent="0.25">
      <c r="B10" s="10" t="s">
        <v>279</v>
      </c>
      <c r="C10" s="10" t="s">
        <v>278</v>
      </c>
      <c r="D10" s="10">
        <v>1033.92</v>
      </c>
      <c r="E10" s="17" t="b">
        <f t="shared" si="0"/>
        <v>1</v>
      </c>
      <c r="F10" s="17" t="b">
        <v>1</v>
      </c>
      <c r="H10" t="s">
        <v>788</v>
      </c>
    </row>
    <row r="11" spans="2:11" x14ac:dyDescent="0.25">
      <c r="B11" s="10" t="s">
        <v>279</v>
      </c>
      <c r="C11" s="10" t="s">
        <v>278</v>
      </c>
      <c r="D11" s="10">
        <v>290.43</v>
      </c>
      <c r="E11" s="17" t="b">
        <f t="shared" si="0"/>
        <v>1</v>
      </c>
      <c r="F11" s="17" t="b">
        <v>1</v>
      </c>
    </row>
    <row r="12" spans="2:11" x14ac:dyDescent="0.25">
      <c r="B12" s="10" t="s">
        <v>276</v>
      </c>
      <c r="C12" s="10" t="s">
        <v>277</v>
      </c>
      <c r="D12" s="10">
        <v>1756.26</v>
      </c>
      <c r="E12" s="17" t="b">
        <f t="shared" si="0"/>
        <v>0</v>
      </c>
      <c r="F12" s="17" t="b">
        <v>0</v>
      </c>
      <c r="H12" s="67" t="s">
        <v>400</v>
      </c>
      <c r="I12" s="10" t="s">
        <v>401</v>
      </c>
    </row>
    <row r="13" spans="2:11" x14ac:dyDescent="0.25">
      <c r="B13" s="10" t="s">
        <v>396</v>
      </c>
      <c r="C13" s="10" t="s">
        <v>277</v>
      </c>
      <c r="D13" s="10">
        <v>697.59</v>
      </c>
      <c r="E13" s="17" t="b">
        <f t="shared" si="0"/>
        <v>0</v>
      </c>
      <c r="F13" s="17" t="b">
        <v>0</v>
      </c>
      <c r="H13" s="120" t="s">
        <v>285</v>
      </c>
      <c r="I13" s="17">
        <f>COUNTIFS(B3:B22,"*"&amp;I12&amp;"*")</f>
        <v>11</v>
      </c>
    </row>
    <row r="14" spans="2:11" x14ac:dyDescent="0.25">
      <c r="B14" s="10" t="s">
        <v>279</v>
      </c>
      <c r="C14" s="10" t="s">
        <v>277</v>
      </c>
      <c r="D14" s="10">
        <v>674.16</v>
      </c>
      <c r="E14" s="17" t="b">
        <f t="shared" si="0"/>
        <v>0</v>
      </c>
      <c r="F14" s="17" t="b">
        <v>0</v>
      </c>
    </row>
    <row r="15" spans="2:11" x14ac:dyDescent="0.25">
      <c r="B15" s="10" t="s">
        <v>276</v>
      </c>
      <c r="C15" s="10" t="s">
        <v>277</v>
      </c>
      <c r="D15" s="10">
        <v>449.45</v>
      </c>
      <c r="E15" s="17" t="b">
        <f t="shared" si="0"/>
        <v>0</v>
      </c>
      <c r="F15" s="17" t="b">
        <v>0</v>
      </c>
    </row>
    <row r="16" spans="2:11" x14ac:dyDescent="0.25">
      <c r="B16" s="10" t="s">
        <v>279</v>
      </c>
      <c r="C16" s="10" t="s">
        <v>278</v>
      </c>
      <c r="D16" s="10">
        <v>1065.58</v>
      </c>
      <c r="E16" s="17" t="b">
        <f t="shared" si="0"/>
        <v>1</v>
      </c>
      <c r="F16" s="17" t="b">
        <v>1</v>
      </c>
      <c r="H16" s="16" t="s">
        <v>251</v>
      </c>
      <c r="I16" s="16" t="s">
        <v>296</v>
      </c>
      <c r="J16" s="16" t="s">
        <v>274</v>
      </c>
    </row>
    <row r="17" spans="2:11" x14ac:dyDescent="0.25">
      <c r="B17" s="10" t="s">
        <v>279</v>
      </c>
      <c r="C17" s="10" t="s">
        <v>278</v>
      </c>
      <c r="D17" s="10">
        <v>1461.6</v>
      </c>
      <c r="E17" s="17" t="b">
        <f t="shared" si="0"/>
        <v>1</v>
      </c>
      <c r="F17" s="17" t="b">
        <v>1</v>
      </c>
      <c r="H17" s="17" t="str" cm="1">
        <f t="array" ref="H17:J27">_xlfn._xlws.FILTER(B3:D22,ISNUMBER(SEARCH(I12,B3:B22)))</f>
        <v>Safeway</v>
      </c>
      <c r="I17" s="17" t="str">
        <v>Bananas</v>
      </c>
      <c r="J17" s="17">
        <v>1029.52</v>
      </c>
    </row>
    <row r="18" spans="2:11" x14ac:dyDescent="0.25">
      <c r="B18" s="10" t="s">
        <v>396</v>
      </c>
      <c r="C18" s="10" t="s">
        <v>278</v>
      </c>
      <c r="D18" s="10">
        <v>1059.1099999999999</v>
      </c>
      <c r="E18" s="17" t="b">
        <f t="shared" si="0"/>
        <v>1</v>
      </c>
      <c r="F18" s="17" t="b">
        <v>1</v>
      </c>
      <c r="H18" s="17" t="str">
        <v>Safeway</v>
      </c>
      <c r="I18" s="17" t="str">
        <v>Bananas</v>
      </c>
      <c r="J18" s="17">
        <v>883.31</v>
      </c>
    </row>
    <row r="19" spans="2:11" x14ac:dyDescent="0.25">
      <c r="B19" s="10" t="s">
        <v>396</v>
      </c>
      <c r="C19" s="10" t="s">
        <v>277</v>
      </c>
      <c r="D19" s="10">
        <v>414.42</v>
      </c>
      <c r="E19" s="17" t="b">
        <f t="shared" si="0"/>
        <v>0</v>
      </c>
      <c r="F19" s="17" t="b">
        <v>0</v>
      </c>
      <c r="H19" s="17" t="str">
        <v>Thriftway</v>
      </c>
      <c r="I19" s="17" t="str">
        <v>Apples</v>
      </c>
      <c r="J19" s="17">
        <v>771.07</v>
      </c>
    </row>
    <row r="20" spans="2:11" x14ac:dyDescent="0.25">
      <c r="B20" s="10" t="s">
        <v>276</v>
      </c>
      <c r="C20" s="10" t="s">
        <v>277</v>
      </c>
      <c r="D20" s="10">
        <v>291.36</v>
      </c>
      <c r="E20" s="17" t="b">
        <f t="shared" si="0"/>
        <v>0</v>
      </c>
      <c r="F20" s="17" t="b">
        <v>0</v>
      </c>
      <c r="H20" s="17" t="str">
        <v>Safeway</v>
      </c>
      <c r="I20" s="17" t="str">
        <v>Bananas</v>
      </c>
      <c r="J20" s="17">
        <v>1033.92</v>
      </c>
    </row>
    <row r="21" spans="2:11" x14ac:dyDescent="0.25">
      <c r="B21" s="10" t="s">
        <v>276</v>
      </c>
      <c r="C21" s="10" t="s">
        <v>278</v>
      </c>
      <c r="D21" s="10">
        <v>529.20000000000005</v>
      </c>
      <c r="E21" s="17" t="b">
        <f t="shared" si="0"/>
        <v>1</v>
      </c>
      <c r="F21" s="17" t="b">
        <v>1</v>
      </c>
      <c r="H21" s="17" t="str">
        <v>Safeway</v>
      </c>
      <c r="I21" s="17" t="str">
        <v>Bananas</v>
      </c>
      <c r="J21" s="17">
        <v>290.43</v>
      </c>
    </row>
    <row r="22" spans="2:11" x14ac:dyDescent="0.25">
      <c r="B22" s="10" t="s">
        <v>402</v>
      </c>
      <c r="C22" s="10" t="s">
        <v>278</v>
      </c>
      <c r="D22" s="10">
        <v>376.29</v>
      </c>
      <c r="E22" s="17" t="b">
        <f t="shared" si="0"/>
        <v>1</v>
      </c>
      <c r="F22" s="17" t="b">
        <v>1</v>
      </c>
      <c r="H22" s="17" t="str">
        <v>Thriftway</v>
      </c>
      <c r="I22" s="17" t="str">
        <v>Apples</v>
      </c>
      <c r="J22" s="17">
        <v>697.59</v>
      </c>
    </row>
    <row r="23" spans="2:11" x14ac:dyDescent="0.25">
      <c r="H23" s="17" t="str">
        <v>Safeway</v>
      </c>
      <c r="I23" s="17" t="str">
        <v>Apples</v>
      </c>
      <c r="J23" s="17">
        <v>674.16</v>
      </c>
    </row>
    <row r="24" spans="2:11" x14ac:dyDescent="0.25">
      <c r="B24" t="str" cm="1">
        <f t="array" aca="1" ref="B24:B25" ca="1">TRANSPOSE(ShowFormulas(E3:F3))</f>
        <v>E3: =NOT(C3=$I$6)</v>
      </c>
      <c r="H24" s="17" t="str">
        <v>Safeway</v>
      </c>
      <c r="I24" s="17" t="str">
        <v>Bananas</v>
      </c>
      <c r="J24" s="17">
        <v>1065.58</v>
      </c>
    </row>
    <row r="25" spans="2:11" x14ac:dyDescent="0.25">
      <c r="B25" t="str">
        <f ca="1"/>
        <v>F3: =C3:C22&lt;&gt;I6</v>
      </c>
      <c r="H25" s="17" t="str">
        <v>Safeway</v>
      </c>
      <c r="I25" s="17" t="str">
        <v>Bananas</v>
      </c>
      <c r="J25" s="17">
        <v>1461.6</v>
      </c>
    </row>
    <row r="26" spans="2:11" x14ac:dyDescent="0.25">
      <c r="H26" s="17" t="str">
        <v>Thriftway</v>
      </c>
      <c r="I26" s="17" t="str">
        <v>Bananas</v>
      </c>
      <c r="J26" s="17">
        <v>1059.1099999999999</v>
      </c>
    </row>
    <row r="27" spans="2:11" x14ac:dyDescent="0.25">
      <c r="B27" t="s">
        <v>787</v>
      </c>
      <c r="H27" s="17" t="str">
        <v>Thriftway</v>
      </c>
      <c r="I27" s="17" t="str">
        <v>Apples</v>
      </c>
      <c r="J27" s="17">
        <v>414.42</v>
      </c>
    </row>
    <row r="29" spans="2:11" x14ac:dyDescent="0.25">
      <c r="F29" t="str" cm="1">
        <f t="array" aca="1" ref="F29" ca="1">ShowFormulas(H17)</f>
        <v>H17: =FILTER(B3:D22,ISNUMBER(SEARCH(I12,B3:B22)))</v>
      </c>
    </row>
    <row r="31" spans="2:11" x14ac:dyDescent="0.25">
      <c r="K31" t="str" cm="1">
        <f t="array" aca="1" ref="K31" ca="1">ShowFormulas(L17)</f>
        <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8715-1CA2-4E03-8EFE-6C74934B4A2C}">
  <sheetPr>
    <tabColor rgb="FF0000FF"/>
  </sheetPr>
  <dimension ref="A2:O24"/>
  <sheetViews>
    <sheetView zoomScale="145" zoomScaleNormal="145" workbookViewId="0"/>
  </sheetViews>
  <sheetFormatPr defaultRowHeight="15" x14ac:dyDescent="0.25"/>
  <cols>
    <col min="1" max="1" width="4.140625" bestFit="1" customWidth="1"/>
    <col min="2" max="2" width="15.85546875" customWidth="1"/>
    <col min="3" max="3" width="11.42578125" customWidth="1"/>
    <col min="5" max="5" width="2.28515625" customWidth="1"/>
    <col min="8" max="8" width="7.28515625" customWidth="1"/>
  </cols>
  <sheetData>
    <row r="2" spans="1:15" x14ac:dyDescent="0.25">
      <c r="B2" s="136" t="s">
        <v>802</v>
      </c>
      <c r="C2" s="137"/>
      <c r="D2" s="137"/>
      <c r="E2" s="137"/>
      <c r="F2" s="137"/>
      <c r="G2" s="137"/>
      <c r="H2" s="137"/>
      <c r="I2" s="137"/>
      <c r="J2" s="137"/>
      <c r="K2" s="137"/>
      <c r="L2" s="137"/>
      <c r="M2" s="137"/>
      <c r="N2" s="137"/>
      <c r="O2" s="138"/>
    </row>
    <row r="3" spans="1:15" x14ac:dyDescent="0.25">
      <c r="B3" s="139" t="s">
        <v>414</v>
      </c>
      <c r="C3" s="140"/>
      <c r="D3" s="140"/>
      <c r="E3" s="140"/>
      <c r="F3" s="140"/>
      <c r="G3" s="140"/>
      <c r="H3" s="140"/>
      <c r="I3" s="140"/>
      <c r="J3" s="140"/>
      <c r="K3" s="140"/>
      <c r="L3" s="140"/>
      <c r="M3" s="140"/>
      <c r="N3" s="140"/>
      <c r="O3" s="141"/>
    </row>
    <row r="5" spans="1:15" x14ac:dyDescent="0.25">
      <c r="A5" s="15"/>
      <c r="B5" s="136" t="s">
        <v>403</v>
      </c>
      <c r="C5" s="137"/>
      <c r="D5" s="137"/>
      <c r="E5" s="137"/>
      <c r="F5" s="137"/>
      <c r="G5" s="137"/>
      <c r="H5" s="137"/>
      <c r="I5" s="138"/>
    </row>
    <row r="6" spans="1:15" x14ac:dyDescent="0.25">
      <c r="A6" s="15"/>
      <c r="B6" s="167" t="s">
        <v>404</v>
      </c>
      <c r="C6" s="84"/>
      <c r="D6" s="84"/>
      <c r="E6" s="84"/>
      <c r="F6" s="84"/>
      <c r="G6" s="84"/>
      <c r="H6" s="84"/>
      <c r="I6" s="168"/>
    </row>
    <row r="7" spans="1:15" x14ac:dyDescent="0.25">
      <c r="B7" s="47"/>
      <c r="I7" s="48"/>
    </row>
    <row r="8" spans="1:15" x14ac:dyDescent="0.25">
      <c r="B8" s="72" t="s">
        <v>405</v>
      </c>
      <c r="C8" s="121">
        <v>20000</v>
      </c>
      <c r="F8" t="s">
        <v>406</v>
      </c>
      <c r="I8" s="48"/>
    </row>
    <row r="9" spans="1:15" x14ac:dyDescent="0.25">
      <c r="B9" s="72" t="s">
        <v>407</v>
      </c>
      <c r="C9" s="121">
        <v>750</v>
      </c>
      <c r="F9" s="15" t="s">
        <v>408</v>
      </c>
      <c r="I9" s="48"/>
    </row>
    <row r="10" spans="1:15" x14ac:dyDescent="0.25">
      <c r="B10" s="72" t="s">
        <v>409</v>
      </c>
      <c r="C10" s="121">
        <v>0</v>
      </c>
      <c r="F10" s="15" t="s">
        <v>410</v>
      </c>
      <c r="I10" s="48"/>
    </row>
    <row r="11" spans="1:15" x14ac:dyDescent="0.25">
      <c r="B11" s="47"/>
      <c r="I11" s="48"/>
    </row>
    <row r="12" spans="1:15" x14ac:dyDescent="0.25">
      <c r="B12" s="18" t="s">
        <v>411</v>
      </c>
      <c r="C12" s="18" t="s">
        <v>274</v>
      </c>
      <c r="D12" s="18" t="s">
        <v>412</v>
      </c>
      <c r="F12" s="15" t="str">
        <f>"Formula in cell "&amp;ADDRESS(ROW(D13),COLUMN(D13),4)&amp;":"</f>
        <v>Formula in cell D13:</v>
      </c>
      <c r="I12" s="48"/>
    </row>
    <row r="13" spans="1:15" x14ac:dyDescent="0.25">
      <c r="B13" s="10" t="s">
        <v>413</v>
      </c>
      <c r="C13" s="121">
        <v>21000</v>
      </c>
      <c r="D13" s="122"/>
      <c r="F13" t="str">
        <f ca="1">IF(_xlfn.ISFORMULA(D13),_xlfn.FORMULATEXT(D13),"")</f>
        <v/>
      </c>
      <c r="I13" s="48"/>
    </row>
    <row r="14" spans="1:15" x14ac:dyDescent="0.25">
      <c r="B14" s="58"/>
      <c r="C14" s="52"/>
      <c r="D14" s="52"/>
      <c r="E14" s="52"/>
      <c r="F14" s="52"/>
      <c r="G14" s="52"/>
      <c r="H14" s="52"/>
      <c r="I14" s="53"/>
    </row>
    <row r="15" spans="1:15" x14ac:dyDescent="0.25">
      <c r="B15" s="136" t="s">
        <v>415</v>
      </c>
      <c r="C15" s="137"/>
      <c r="D15" s="137"/>
      <c r="E15" s="137"/>
      <c r="F15" s="137"/>
      <c r="G15" s="137"/>
      <c r="H15" s="137"/>
      <c r="I15" s="138"/>
    </row>
    <row r="16" spans="1:15" x14ac:dyDescent="0.25">
      <c r="B16" s="169" t="s">
        <v>416</v>
      </c>
      <c r="C16" s="84"/>
      <c r="D16" s="84"/>
      <c r="E16" s="84"/>
      <c r="F16" s="84"/>
      <c r="G16" s="84"/>
      <c r="H16" s="84"/>
      <c r="I16" s="168"/>
    </row>
    <row r="17" spans="2:9" x14ac:dyDescent="0.25">
      <c r="B17" s="47"/>
      <c r="I17" s="48"/>
    </row>
    <row r="18" spans="2:9" x14ac:dyDescent="0.25">
      <c r="B18" s="72" t="s">
        <v>417</v>
      </c>
      <c r="C18" s="10">
        <v>1</v>
      </c>
      <c r="F18" t="s">
        <v>418</v>
      </c>
      <c r="I18" s="48"/>
    </row>
    <row r="19" spans="2:9" x14ac:dyDescent="0.25">
      <c r="B19" s="72" t="s">
        <v>419</v>
      </c>
      <c r="C19" s="10" t="s">
        <v>420</v>
      </c>
      <c r="F19" s="15" t="s">
        <v>408</v>
      </c>
      <c r="I19" s="48"/>
    </row>
    <row r="20" spans="2:9" x14ac:dyDescent="0.25">
      <c r="B20" s="72" t="s">
        <v>421</v>
      </c>
      <c r="C20" s="10" t="s">
        <v>422</v>
      </c>
      <c r="F20" s="15" t="s">
        <v>410</v>
      </c>
      <c r="I20" s="48"/>
    </row>
    <row r="21" spans="2:9" x14ac:dyDescent="0.25">
      <c r="B21" s="47"/>
      <c r="I21" s="48"/>
    </row>
    <row r="22" spans="2:9" x14ac:dyDescent="0.25">
      <c r="B22" s="18" t="s">
        <v>251</v>
      </c>
      <c r="C22" s="18" t="s">
        <v>423</v>
      </c>
      <c r="D22" s="18" t="s">
        <v>424</v>
      </c>
      <c r="F22" s="15" t="str">
        <f>"Formula in cell "&amp;ADDRESS(ROW(D23),COLUMN(D23),4)&amp;":"</f>
        <v>Formula in cell D23:</v>
      </c>
      <c r="I22" s="48"/>
    </row>
    <row r="23" spans="2:9" x14ac:dyDescent="0.25">
      <c r="B23" s="10" t="s">
        <v>425</v>
      </c>
      <c r="C23" s="10">
        <v>0.97</v>
      </c>
      <c r="D23" s="17"/>
      <c r="F23" t="str">
        <f ca="1">IF(_xlfn.ISFORMULA(D23),_xlfn.FORMULATEXT(D23),"")</f>
        <v/>
      </c>
      <c r="I23" s="48"/>
    </row>
    <row r="24" spans="2:9" x14ac:dyDescent="0.25">
      <c r="B24" s="58"/>
      <c r="C24" s="52"/>
      <c r="D24" s="52"/>
      <c r="E24" s="52"/>
      <c r="F24" s="52"/>
      <c r="G24" s="52"/>
      <c r="H24" s="52"/>
      <c r="I24" s="5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D4FBC-8497-4765-AAE6-64D8B011AA82}">
  <sheetPr>
    <tabColor rgb="FFFF0000"/>
  </sheetPr>
  <dimension ref="A2:O24"/>
  <sheetViews>
    <sheetView zoomScale="145" zoomScaleNormal="145" workbookViewId="0"/>
  </sheetViews>
  <sheetFormatPr defaultRowHeight="15" x14ac:dyDescent="0.25"/>
  <cols>
    <col min="1" max="1" width="4.140625" bestFit="1" customWidth="1"/>
    <col min="2" max="2" width="15.85546875" customWidth="1"/>
    <col min="3" max="3" width="11.42578125" customWidth="1"/>
    <col min="5" max="5" width="2.28515625" customWidth="1"/>
    <col min="8" max="8" width="7.28515625" customWidth="1"/>
  </cols>
  <sheetData>
    <row r="2" spans="1:15" x14ac:dyDescent="0.25">
      <c r="B2" s="136" t="s">
        <v>802</v>
      </c>
      <c r="C2" s="137"/>
      <c r="D2" s="137"/>
      <c r="E2" s="137"/>
      <c r="F2" s="137"/>
      <c r="G2" s="137"/>
      <c r="H2" s="137"/>
      <c r="I2" s="137"/>
      <c r="J2" s="137"/>
      <c r="K2" s="137"/>
      <c r="L2" s="137"/>
      <c r="M2" s="137"/>
      <c r="N2" s="137"/>
      <c r="O2" s="138"/>
    </row>
    <row r="3" spans="1:15" x14ac:dyDescent="0.25">
      <c r="B3" s="139" t="s">
        <v>414</v>
      </c>
      <c r="C3" s="140"/>
      <c r="D3" s="140"/>
      <c r="E3" s="140"/>
      <c r="F3" s="140"/>
      <c r="G3" s="140"/>
      <c r="H3" s="140"/>
      <c r="I3" s="140"/>
      <c r="J3" s="140"/>
      <c r="K3" s="140"/>
      <c r="L3" s="140"/>
      <c r="M3" s="140"/>
      <c r="N3" s="140"/>
      <c r="O3" s="141"/>
    </row>
    <row r="5" spans="1:15" x14ac:dyDescent="0.25">
      <c r="A5" s="15"/>
      <c r="B5" s="136" t="s">
        <v>403</v>
      </c>
      <c r="C5" s="137"/>
      <c r="D5" s="137"/>
      <c r="E5" s="137"/>
      <c r="F5" s="137"/>
      <c r="G5" s="137"/>
      <c r="H5" s="137"/>
      <c r="I5" s="138"/>
    </row>
    <row r="6" spans="1:15" x14ac:dyDescent="0.25">
      <c r="A6" s="15"/>
      <c r="B6" s="167" t="s">
        <v>404</v>
      </c>
      <c r="C6" s="84"/>
      <c r="D6" s="84"/>
      <c r="E6" s="84"/>
      <c r="F6" s="84"/>
      <c r="G6" s="84"/>
      <c r="H6" s="84"/>
      <c r="I6" s="168"/>
    </row>
    <row r="7" spans="1:15" x14ac:dyDescent="0.25">
      <c r="B7" s="47"/>
      <c r="I7" s="48"/>
    </row>
    <row r="8" spans="1:15" x14ac:dyDescent="0.25">
      <c r="B8" s="72" t="s">
        <v>405</v>
      </c>
      <c r="C8" s="121">
        <v>20000</v>
      </c>
      <c r="F8" t="s">
        <v>406</v>
      </c>
      <c r="I8" s="48"/>
    </row>
    <row r="9" spans="1:15" x14ac:dyDescent="0.25">
      <c r="B9" s="72" t="s">
        <v>407</v>
      </c>
      <c r="C9" s="121">
        <v>750</v>
      </c>
      <c r="F9" s="15" t="s">
        <v>408</v>
      </c>
      <c r="I9" s="48"/>
    </row>
    <row r="10" spans="1:15" x14ac:dyDescent="0.25">
      <c r="B10" s="72" t="s">
        <v>409</v>
      </c>
      <c r="C10" s="121">
        <v>0</v>
      </c>
      <c r="F10" s="15" t="s">
        <v>410</v>
      </c>
      <c r="I10" s="48"/>
    </row>
    <row r="11" spans="1:15" x14ac:dyDescent="0.25">
      <c r="B11" s="47"/>
      <c r="I11" s="48"/>
    </row>
    <row r="12" spans="1:15" x14ac:dyDescent="0.25">
      <c r="B12" s="18" t="s">
        <v>411</v>
      </c>
      <c r="C12" s="18" t="s">
        <v>274</v>
      </c>
      <c r="D12" s="18" t="s">
        <v>412</v>
      </c>
      <c r="F12" s="15" t="str">
        <f>"Formula in cell "&amp;ADDRESS(ROW(D13),COLUMN(D13),4)&amp;":"</f>
        <v>Formula in cell D13:</v>
      </c>
      <c r="I12" s="48"/>
    </row>
    <row r="13" spans="1:15" x14ac:dyDescent="0.25">
      <c r="B13" s="10" t="s">
        <v>413</v>
      </c>
      <c r="C13" s="121">
        <v>21000</v>
      </c>
      <c r="D13" s="122">
        <f>IF(C13&gt;=C8,C9,C10)</f>
        <v>750</v>
      </c>
      <c r="F13" t="str">
        <f ca="1">IF(_xlfn.ISFORMULA(D13),_xlfn.FORMULATEXT(D13),"")</f>
        <v>=IF(C13&gt;=C8,C9,C10)</v>
      </c>
      <c r="I13" s="48"/>
    </row>
    <row r="14" spans="1:15" x14ac:dyDescent="0.25">
      <c r="B14" s="58"/>
      <c r="C14" s="52"/>
      <c r="D14" s="52"/>
      <c r="E14" s="52"/>
      <c r="F14" s="52"/>
      <c r="G14" s="52"/>
      <c r="H14" s="52"/>
      <c r="I14" s="53"/>
    </row>
    <row r="15" spans="1:15" x14ac:dyDescent="0.25">
      <c r="B15" s="136" t="s">
        <v>415</v>
      </c>
      <c r="C15" s="137"/>
      <c r="D15" s="137"/>
      <c r="E15" s="137"/>
      <c r="F15" s="137"/>
      <c r="G15" s="137"/>
      <c r="H15" s="137"/>
      <c r="I15" s="138"/>
    </row>
    <row r="16" spans="1:15" x14ac:dyDescent="0.25">
      <c r="B16" s="169" t="s">
        <v>416</v>
      </c>
      <c r="C16" s="84"/>
      <c r="D16" s="84"/>
      <c r="E16" s="84"/>
      <c r="F16" s="84"/>
      <c r="G16" s="84"/>
      <c r="H16" s="84"/>
      <c r="I16" s="168"/>
    </row>
    <row r="17" spans="2:9" x14ac:dyDescent="0.25">
      <c r="B17" s="47"/>
      <c r="I17" s="48"/>
    </row>
    <row r="18" spans="2:9" x14ac:dyDescent="0.25">
      <c r="B18" s="72" t="s">
        <v>417</v>
      </c>
      <c r="C18" s="10">
        <v>1</v>
      </c>
      <c r="F18" t="s">
        <v>418</v>
      </c>
      <c r="I18" s="48"/>
    </row>
    <row r="19" spans="2:9" x14ac:dyDescent="0.25">
      <c r="B19" s="72" t="s">
        <v>419</v>
      </c>
      <c r="C19" s="10" t="s">
        <v>420</v>
      </c>
      <c r="F19" s="15" t="s">
        <v>408</v>
      </c>
      <c r="I19" s="48"/>
    </row>
    <row r="20" spans="2:9" x14ac:dyDescent="0.25">
      <c r="B20" s="72" t="s">
        <v>421</v>
      </c>
      <c r="C20" s="10" t="s">
        <v>422</v>
      </c>
      <c r="F20" s="15" t="s">
        <v>410</v>
      </c>
      <c r="I20" s="48"/>
    </row>
    <row r="21" spans="2:9" x14ac:dyDescent="0.25">
      <c r="B21" s="47"/>
      <c r="I21" s="48"/>
    </row>
    <row r="22" spans="2:9" x14ac:dyDescent="0.25">
      <c r="B22" s="18" t="s">
        <v>251</v>
      </c>
      <c r="C22" s="18" t="s">
        <v>423</v>
      </c>
      <c r="D22" s="18" t="s">
        <v>424</v>
      </c>
      <c r="F22" s="15" t="str">
        <f>"Formula in cell "&amp;ADDRESS(ROW(D23),COLUMN(D23),4)&amp;":"</f>
        <v>Formula in cell D23:</v>
      </c>
      <c r="I22" s="48"/>
    </row>
    <row r="23" spans="2:9" x14ac:dyDescent="0.25">
      <c r="B23" s="10" t="s">
        <v>425</v>
      </c>
      <c r="C23" s="10">
        <v>0.97</v>
      </c>
      <c r="D23" s="17" t="str">
        <f>IF(C23&lt;C18,C20,C19)</f>
        <v>Under</v>
      </c>
      <c r="F23" t="str">
        <f ca="1">IF(_xlfn.ISFORMULA(D23),_xlfn.FORMULATEXT(D23),"")</f>
        <v>=IF(C23&lt;C18,C20,C19)</v>
      </c>
      <c r="I23" s="48"/>
    </row>
    <row r="24" spans="2:9" x14ac:dyDescent="0.25">
      <c r="B24" s="58"/>
      <c r="C24" s="52"/>
      <c r="D24" s="52"/>
      <c r="E24" s="52"/>
      <c r="F24" s="52"/>
      <c r="G24" s="52"/>
      <c r="H24" s="52"/>
      <c r="I24" s="5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7D9C-3D38-428F-9188-BABCAF412904}">
  <sheetPr>
    <tabColor rgb="FF0000FF"/>
  </sheetPr>
  <dimension ref="B2:H19"/>
  <sheetViews>
    <sheetView zoomScale="160" zoomScaleNormal="160" workbookViewId="0"/>
  </sheetViews>
  <sheetFormatPr defaultRowHeight="15" x14ac:dyDescent="0.25"/>
  <cols>
    <col min="1" max="1" width="2.42578125" customWidth="1"/>
    <col min="2" max="2" width="12.42578125" customWidth="1"/>
    <col min="3" max="3" width="14.7109375" customWidth="1"/>
    <col min="4" max="4" width="11.28515625" customWidth="1"/>
    <col min="5" max="5" width="10.85546875" customWidth="1"/>
    <col min="6" max="6" width="13.28515625" customWidth="1"/>
    <col min="7" max="7" width="12.85546875" customWidth="1"/>
    <col min="8" max="8" width="15.5703125" customWidth="1"/>
    <col min="9" max="9" width="2.5703125" customWidth="1"/>
    <col min="10" max="10" width="13.7109375" customWidth="1"/>
  </cols>
  <sheetData>
    <row r="2" spans="2:8" x14ac:dyDescent="0.25">
      <c r="B2" s="15" t="s">
        <v>452</v>
      </c>
    </row>
    <row r="4" spans="2:8" x14ac:dyDescent="0.25">
      <c r="F4" s="104" t="s">
        <v>90</v>
      </c>
      <c r="G4" s="104" t="s">
        <v>94</v>
      </c>
      <c r="H4" s="104" t="s">
        <v>92</v>
      </c>
    </row>
    <row r="5" spans="2:8" x14ac:dyDescent="0.25">
      <c r="B5" s="18" t="s">
        <v>304</v>
      </c>
      <c r="C5" s="18" t="s">
        <v>439</v>
      </c>
      <c r="D5" s="18" t="s">
        <v>440</v>
      </c>
      <c r="E5" s="18" t="s">
        <v>450</v>
      </c>
      <c r="F5" s="18" t="s">
        <v>443</v>
      </c>
      <c r="G5" s="18" t="s">
        <v>443</v>
      </c>
      <c r="H5" s="18" t="s">
        <v>443</v>
      </c>
    </row>
    <row r="6" spans="2:8" x14ac:dyDescent="0.25">
      <c r="B6" s="63">
        <v>41548</v>
      </c>
      <c r="C6" s="10" t="s">
        <v>444</v>
      </c>
      <c r="D6" s="10"/>
      <c r="E6" s="133"/>
      <c r="F6" s="133">
        <v>5000</v>
      </c>
      <c r="G6" s="142">
        <v>5000</v>
      </c>
      <c r="H6" s="133">
        <v>5000</v>
      </c>
    </row>
    <row r="7" spans="2:8" x14ac:dyDescent="0.25">
      <c r="B7" s="63">
        <v>41550</v>
      </c>
      <c r="C7" s="10" t="s">
        <v>445</v>
      </c>
      <c r="D7" s="10" t="s">
        <v>446</v>
      </c>
      <c r="E7" s="135">
        <v>-500</v>
      </c>
      <c r="F7" s="134"/>
      <c r="G7" s="134">
        <f>IF(ISBLANK(B7),"",G6+E7)</f>
        <v>4500</v>
      </c>
      <c r="H7" s="134">
        <f t="shared" ref="H7:H13" si="0">IF(ISTEXT(C7),H6+E7,"")</f>
        <v>4500</v>
      </c>
    </row>
    <row r="8" spans="2:8" x14ac:dyDescent="0.25">
      <c r="B8" s="63">
        <v>41551</v>
      </c>
      <c r="C8" s="10" t="s">
        <v>447</v>
      </c>
      <c r="D8" s="10" t="s">
        <v>448</v>
      </c>
      <c r="E8" s="135">
        <v>950</v>
      </c>
      <c r="F8" s="134"/>
      <c r="G8" s="134">
        <f t="shared" ref="G8:G13" si="1">IF(ISBLANK(B8),"",G7+E8)</f>
        <v>5450</v>
      </c>
      <c r="H8" s="134">
        <f t="shared" si="0"/>
        <v>5450</v>
      </c>
    </row>
    <row r="9" spans="2:8" x14ac:dyDescent="0.25">
      <c r="B9" s="63">
        <v>41551</v>
      </c>
      <c r="C9" s="10" t="s">
        <v>449</v>
      </c>
      <c r="D9" s="10" t="s">
        <v>791</v>
      </c>
      <c r="E9" s="135">
        <v>-22.5</v>
      </c>
      <c r="F9" s="134"/>
      <c r="G9" s="134">
        <f t="shared" si="1"/>
        <v>5427.5</v>
      </c>
      <c r="H9" s="134">
        <f t="shared" si="0"/>
        <v>5427.5</v>
      </c>
    </row>
    <row r="10" spans="2:8" x14ac:dyDescent="0.25">
      <c r="B10" s="63">
        <v>41551</v>
      </c>
      <c r="C10" s="10" t="s">
        <v>790</v>
      </c>
      <c r="D10" s="10" t="s">
        <v>792</v>
      </c>
      <c r="E10" s="135">
        <v>-100</v>
      </c>
      <c r="F10" s="134"/>
      <c r="G10" s="134">
        <f t="shared" si="1"/>
        <v>5327.5</v>
      </c>
      <c r="H10" s="134">
        <f t="shared" si="0"/>
        <v>5327.5</v>
      </c>
    </row>
    <row r="11" spans="2:8" x14ac:dyDescent="0.25">
      <c r="B11" s="63"/>
      <c r="C11" s="10"/>
      <c r="D11" s="10"/>
      <c r="E11" s="135"/>
      <c r="F11" s="134"/>
      <c r="G11" s="134" t="str">
        <f t="shared" si="1"/>
        <v/>
      </c>
      <c r="H11" s="134" t="str">
        <f t="shared" si="0"/>
        <v/>
      </c>
    </row>
    <row r="12" spans="2:8" x14ac:dyDescent="0.25">
      <c r="B12" s="63"/>
      <c r="C12" s="10"/>
      <c r="D12" s="10"/>
      <c r="E12" s="135"/>
      <c r="F12" s="134"/>
      <c r="G12" s="134" t="str">
        <f t="shared" si="1"/>
        <v/>
      </c>
      <c r="H12" s="134" t="str">
        <f t="shared" si="0"/>
        <v/>
      </c>
    </row>
    <row r="13" spans="2:8" x14ac:dyDescent="0.25">
      <c r="B13" s="63"/>
      <c r="C13" s="10"/>
      <c r="D13" s="10"/>
      <c r="E13" s="135"/>
      <c r="F13" s="134"/>
      <c r="G13" s="134" t="str">
        <f t="shared" si="1"/>
        <v/>
      </c>
      <c r="H13" s="134" t="str">
        <f t="shared" si="0"/>
        <v/>
      </c>
    </row>
    <row r="15" spans="2:8" x14ac:dyDescent="0.25">
      <c r="F15" t="str" cm="1">
        <f t="array" aca="1" ref="F15:F19" ca="1">TRANSPOSE(ShowFormulas(F7:J7))</f>
        <v/>
      </c>
    </row>
    <row r="16" spans="2:8" x14ac:dyDescent="0.25">
      <c r="F16" t="str">
        <f ca="1"/>
        <v>G7: =IF(ISBLANK(B7),"",G6+E7)</v>
      </c>
    </row>
    <row r="17" spans="6:6" x14ac:dyDescent="0.25">
      <c r="F17" t="str">
        <f ca="1"/>
        <v>H7: =IF(ISTEXT(C7),H6+E7,"")</v>
      </c>
    </row>
    <row r="18" spans="6:6" x14ac:dyDescent="0.25">
      <c r="F18" t="str">
        <f ca="1"/>
        <v/>
      </c>
    </row>
    <row r="19" spans="6:6" x14ac:dyDescent="0.25">
      <c r="F19" t="str">
        <f ca="1"/>
        <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B3E6-F63B-467C-9526-88C663C25212}">
  <sheetPr>
    <tabColor rgb="FFFF0000"/>
  </sheetPr>
  <dimension ref="B2:J19"/>
  <sheetViews>
    <sheetView zoomScale="160" zoomScaleNormal="160" workbookViewId="0"/>
  </sheetViews>
  <sheetFormatPr defaultRowHeight="15" x14ac:dyDescent="0.25"/>
  <cols>
    <col min="1" max="1" width="2.42578125" customWidth="1"/>
    <col min="2" max="2" width="12.42578125" customWidth="1"/>
    <col min="3" max="3" width="14.7109375" customWidth="1"/>
    <col min="4" max="4" width="11.28515625" customWidth="1"/>
    <col min="5" max="5" width="10.85546875" customWidth="1"/>
    <col min="6" max="6" width="13.28515625" customWidth="1"/>
    <col min="7" max="7" width="12.85546875" customWidth="1"/>
    <col min="8" max="8" width="15.5703125" customWidth="1"/>
    <col min="9" max="9" width="2.5703125" customWidth="1"/>
    <col min="10" max="10" width="13.7109375" customWidth="1"/>
  </cols>
  <sheetData>
    <row r="2" spans="2:10" x14ac:dyDescent="0.25">
      <c r="B2" s="15" t="s">
        <v>452</v>
      </c>
    </row>
    <row r="3" spans="2:10" x14ac:dyDescent="0.25">
      <c r="J3" s="15" t="s">
        <v>789</v>
      </c>
    </row>
    <row r="4" spans="2:10" x14ac:dyDescent="0.25">
      <c r="F4" s="104" t="s">
        <v>90</v>
      </c>
      <c r="G4" s="104" t="s">
        <v>94</v>
      </c>
      <c r="H4" s="104" t="s">
        <v>92</v>
      </c>
      <c r="J4" s="104" t="s">
        <v>451</v>
      </c>
    </row>
    <row r="5" spans="2:10" x14ac:dyDescent="0.25">
      <c r="B5" s="18" t="s">
        <v>304</v>
      </c>
      <c r="C5" s="18" t="s">
        <v>439</v>
      </c>
      <c r="D5" s="18" t="s">
        <v>440</v>
      </c>
      <c r="E5" s="18" t="s">
        <v>450</v>
      </c>
      <c r="F5" s="18" t="s">
        <v>443</v>
      </c>
      <c r="G5" s="18" t="s">
        <v>443</v>
      </c>
      <c r="H5" s="18" t="s">
        <v>443</v>
      </c>
      <c r="J5" s="18" t="s">
        <v>443</v>
      </c>
    </row>
    <row r="6" spans="2:10" x14ac:dyDescent="0.25">
      <c r="B6" s="63">
        <v>41548</v>
      </c>
      <c r="C6" s="10" t="s">
        <v>444</v>
      </c>
      <c r="D6" s="10"/>
      <c r="E6" s="133"/>
      <c r="F6" s="133">
        <v>5000</v>
      </c>
      <c r="G6" s="142">
        <v>5000</v>
      </c>
      <c r="H6" s="133">
        <v>5000</v>
      </c>
      <c r="J6" s="133">
        <v>5000</v>
      </c>
    </row>
    <row r="7" spans="2:10" x14ac:dyDescent="0.25">
      <c r="B7" s="63">
        <v>41550</v>
      </c>
      <c r="C7" s="10" t="s">
        <v>445</v>
      </c>
      <c r="D7" s="10" t="s">
        <v>446</v>
      </c>
      <c r="E7" s="135">
        <v>-500</v>
      </c>
      <c r="F7" s="134">
        <f t="shared" ref="F7:F13" si="0">IF(ISNUMBER(B7),F6+E7,"")</f>
        <v>4500</v>
      </c>
      <c r="G7" s="134">
        <f t="shared" ref="G7:G13" si="1">IF(ISBLANK(B7),"",G6+E7)</f>
        <v>4500</v>
      </c>
      <c r="H7" s="134">
        <f t="shared" ref="H7:H13" si="2">IF(ISTEXT(C7),H6+E7,"")</f>
        <v>4500</v>
      </c>
      <c r="J7" s="134" cm="1">
        <f t="array" ref="J7:J13">_xlfn.SCAN(J6,E7:E13,_xlfn.LAMBDA(_xlpm.a,_xlpm.r,IF(ISNUMBER(_xlpm.r),_xlpm.a+_xlpm.r,"")))</f>
        <v>4500</v>
      </c>
    </row>
    <row r="8" spans="2:10" x14ac:dyDescent="0.25">
      <c r="B8" s="63">
        <v>41551</v>
      </c>
      <c r="C8" s="10" t="s">
        <v>447</v>
      </c>
      <c r="D8" s="10" t="s">
        <v>448</v>
      </c>
      <c r="E8" s="135">
        <v>950</v>
      </c>
      <c r="F8" s="134">
        <f t="shared" si="0"/>
        <v>5450</v>
      </c>
      <c r="G8" s="134">
        <f t="shared" si="1"/>
        <v>5450</v>
      </c>
      <c r="H8" s="134">
        <f t="shared" si="2"/>
        <v>5450</v>
      </c>
      <c r="J8" s="134">
        <v>5450</v>
      </c>
    </row>
    <row r="9" spans="2:10" x14ac:dyDescent="0.25">
      <c r="B9" s="63">
        <v>41551</v>
      </c>
      <c r="C9" s="10" t="s">
        <v>449</v>
      </c>
      <c r="D9" s="10"/>
      <c r="E9" s="135">
        <v>-22.5</v>
      </c>
      <c r="F9" s="134">
        <f t="shared" si="0"/>
        <v>5427.5</v>
      </c>
      <c r="G9" s="134">
        <f t="shared" si="1"/>
        <v>5427.5</v>
      </c>
      <c r="H9" s="134">
        <f t="shared" si="2"/>
        <v>5427.5</v>
      </c>
      <c r="J9" s="134">
        <v>5427.5</v>
      </c>
    </row>
    <row r="10" spans="2:10" x14ac:dyDescent="0.25">
      <c r="B10" s="63"/>
      <c r="C10" s="10"/>
      <c r="D10" s="10"/>
      <c r="E10" s="135"/>
      <c r="F10" s="134" t="str">
        <f t="shared" si="0"/>
        <v/>
      </c>
      <c r="G10" s="134" t="str">
        <f t="shared" si="1"/>
        <v/>
      </c>
      <c r="H10" s="134" t="str">
        <f t="shared" si="2"/>
        <v/>
      </c>
      <c r="J10" s="134" t="str">
        <v/>
      </c>
    </row>
    <row r="11" spans="2:10" x14ac:dyDescent="0.25">
      <c r="B11" s="63"/>
      <c r="C11" s="10"/>
      <c r="D11" s="10"/>
      <c r="E11" s="135"/>
      <c r="F11" s="134" t="str">
        <f t="shared" si="0"/>
        <v/>
      </c>
      <c r="G11" s="134" t="str">
        <f t="shared" si="1"/>
        <v/>
      </c>
      <c r="H11" s="134" t="str">
        <f t="shared" si="2"/>
        <v/>
      </c>
      <c r="J11" s="134" t="str">
        <v/>
      </c>
    </row>
    <row r="12" spans="2:10" x14ac:dyDescent="0.25">
      <c r="B12" s="63"/>
      <c r="C12" s="10"/>
      <c r="D12" s="10"/>
      <c r="E12" s="135"/>
      <c r="F12" s="134" t="str">
        <f t="shared" si="0"/>
        <v/>
      </c>
      <c r="G12" s="134" t="str">
        <f t="shared" si="1"/>
        <v/>
      </c>
      <c r="H12" s="134" t="str">
        <f t="shared" si="2"/>
        <v/>
      </c>
      <c r="J12" s="134" t="str">
        <v/>
      </c>
    </row>
    <row r="13" spans="2:10" x14ac:dyDescent="0.25">
      <c r="B13" s="63"/>
      <c r="C13" s="10"/>
      <c r="D13" s="10"/>
      <c r="E13" s="135"/>
      <c r="F13" s="134" t="str">
        <f t="shared" si="0"/>
        <v/>
      </c>
      <c r="G13" s="134" t="str">
        <f t="shared" si="1"/>
        <v/>
      </c>
      <c r="H13" s="134" t="str">
        <f t="shared" si="2"/>
        <v/>
      </c>
      <c r="J13" s="134" t="str">
        <v/>
      </c>
    </row>
    <row r="15" spans="2:10" x14ac:dyDescent="0.25">
      <c r="F15" t="str" cm="1">
        <f t="array" aca="1" ref="F15:F19" ca="1">TRANSPOSE(ShowFormulas(F7:J7))</f>
        <v>F7: =IF(ISNUMBER(B7),F6+E7,"")</v>
      </c>
    </row>
    <row r="16" spans="2:10" x14ac:dyDescent="0.25">
      <c r="F16" t="str">
        <f ca="1"/>
        <v>G7: =IF(ISBLANK(B7),"",G6+E7)</v>
      </c>
    </row>
    <row r="17" spans="6:6" x14ac:dyDescent="0.25">
      <c r="F17" t="str">
        <f ca="1"/>
        <v>H7: =IF(ISTEXT(C7),H6+E7,"")</v>
      </c>
    </row>
    <row r="18" spans="6:6" x14ac:dyDescent="0.25">
      <c r="F18" t="str">
        <f ca="1"/>
        <v/>
      </c>
    </row>
    <row r="19" spans="6:6" x14ac:dyDescent="0.25">
      <c r="F19" t="str">
        <f ca="1"/>
        <v>J7: =SCAN(J6,E7:E13,LAMBDA(a,r,IF(ISNUMBER(r),a+r,"")))</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3ADA-ADE6-4E86-872E-EA9F478B4913}">
  <sheetPr>
    <tabColor rgb="FF0000FF"/>
  </sheetPr>
  <dimension ref="A2:E18"/>
  <sheetViews>
    <sheetView zoomScale="175" zoomScaleNormal="175" workbookViewId="0"/>
  </sheetViews>
  <sheetFormatPr defaultRowHeight="15" x14ac:dyDescent="0.25"/>
  <cols>
    <col min="1" max="1" width="4" bestFit="1" customWidth="1"/>
    <col min="2" max="2" width="20" customWidth="1"/>
    <col min="3" max="3" width="11.85546875" customWidth="1"/>
    <col min="4" max="4" width="2.42578125" customWidth="1"/>
    <col min="5" max="5" width="18.42578125" bestFit="1" customWidth="1"/>
    <col min="6" max="6" width="13.42578125" bestFit="1" customWidth="1"/>
  </cols>
  <sheetData>
    <row r="2" spans="1:5" x14ac:dyDescent="0.25">
      <c r="A2" s="15"/>
      <c r="B2" t="s">
        <v>426</v>
      </c>
    </row>
    <row r="3" spans="1:5" x14ac:dyDescent="0.25">
      <c r="A3" s="15"/>
      <c r="B3" t="s">
        <v>427</v>
      </c>
    </row>
    <row r="4" spans="1:5" x14ac:dyDescent="0.25">
      <c r="B4" t="s">
        <v>428</v>
      </c>
    </row>
    <row r="6" spans="1:5" x14ac:dyDescent="0.25">
      <c r="B6" s="10" t="s">
        <v>429</v>
      </c>
      <c r="C6" s="121">
        <v>65000</v>
      </c>
    </row>
    <row r="7" spans="1:5" x14ac:dyDescent="0.25">
      <c r="B7" s="123" t="s">
        <v>430</v>
      </c>
      <c r="C7" s="124">
        <v>29500</v>
      </c>
    </row>
    <row r="8" spans="1:5" x14ac:dyDescent="0.25">
      <c r="B8" s="123" t="s">
        <v>431</v>
      </c>
      <c r="C8" s="124">
        <v>12750</v>
      </c>
    </row>
    <row r="9" spans="1:5" x14ac:dyDescent="0.25">
      <c r="B9" s="123" t="s">
        <v>432</v>
      </c>
      <c r="C9" s="124">
        <v>5750</v>
      </c>
    </row>
    <row r="10" spans="1:5" ht="15.75" thickBot="1" x14ac:dyDescent="0.3">
      <c r="B10" s="125" t="s">
        <v>433</v>
      </c>
      <c r="C10" s="126">
        <v>6950</v>
      </c>
    </row>
    <row r="11" spans="1:5" ht="16.5" thickTop="1" thickBot="1" x14ac:dyDescent="0.3">
      <c r="B11" s="127" t="s">
        <v>434</v>
      </c>
      <c r="C11" s="128">
        <f>SUM(C7:C10)</f>
        <v>54950</v>
      </c>
      <c r="E11" t="str" cm="1">
        <f t="array" aca="1" ref="E11:E12" ca="1">ShowFormulas(C11:C12)</f>
        <v>C11: =SUM(C7:C10)</v>
      </c>
    </row>
    <row r="12" spans="1:5" ht="16.5" thickTop="1" thickBot="1" x14ac:dyDescent="0.3">
      <c r="B12" s="129"/>
      <c r="C12" s="130">
        <f>ABS(C6-C11)</f>
        <v>10050</v>
      </c>
      <c r="E12" t="str">
        <f ca="1"/>
        <v>C12: =ABS(C6-C11)</v>
      </c>
    </row>
    <row r="13" spans="1:5" ht="15.75" thickTop="1" x14ac:dyDescent="0.25">
      <c r="E13" t="str" cm="1">
        <f t="array" aca="1" ref="E13" ca="1">ShowFormulas(B12)</f>
        <v/>
      </c>
    </row>
    <row r="14" spans="1:5" x14ac:dyDescent="0.25">
      <c r="B14" s="15"/>
    </row>
    <row r="15" spans="1:5" x14ac:dyDescent="0.25">
      <c r="B15" t="s">
        <v>610</v>
      </c>
    </row>
    <row r="16" spans="1:5" ht="15.75" thickBot="1" x14ac:dyDescent="0.3"/>
    <row r="17" spans="2:5" ht="16.5" thickTop="1" thickBot="1" x14ac:dyDescent="0.3">
      <c r="B17" s="129" t="str">
        <f>IF(C6&lt;C11,"Net Loss",IF(C6=C11,"Break Even","Net Income"))</f>
        <v>Net Income</v>
      </c>
      <c r="E17" t="str" cm="1">
        <f t="array" aca="1" ref="E17" ca="1">ShowFormulas(B17)</f>
        <v>B17: =IF(C6&lt;C11,"Net Loss",IF(C6=C11,"Break Even","Net Income"))</v>
      </c>
    </row>
    <row r="18" spans="2:5" ht="15.75" thickTop="1"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2BF84-755B-4A6E-B309-FAC55F3A3A3A}">
  <sheetPr>
    <tabColor rgb="FFFF0000"/>
  </sheetPr>
  <dimension ref="A2:E18"/>
  <sheetViews>
    <sheetView zoomScale="175" zoomScaleNormal="175" workbookViewId="0"/>
  </sheetViews>
  <sheetFormatPr defaultRowHeight="15" x14ac:dyDescent="0.25"/>
  <cols>
    <col min="1" max="1" width="4" bestFit="1" customWidth="1"/>
    <col min="2" max="2" width="20" customWidth="1"/>
    <col min="3" max="3" width="11.85546875" customWidth="1"/>
    <col min="4" max="4" width="2.42578125" customWidth="1"/>
    <col min="5" max="5" width="18.42578125" bestFit="1" customWidth="1"/>
    <col min="6" max="6" width="13.42578125" bestFit="1" customWidth="1"/>
  </cols>
  <sheetData>
    <row r="2" spans="1:5" x14ac:dyDescent="0.25">
      <c r="A2" s="15"/>
      <c r="B2" t="s">
        <v>426</v>
      </c>
    </row>
    <row r="3" spans="1:5" x14ac:dyDescent="0.25">
      <c r="A3" s="15"/>
      <c r="B3" t="s">
        <v>427</v>
      </c>
    </row>
    <row r="4" spans="1:5" x14ac:dyDescent="0.25">
      <c r="B4" t="s">
        <v>428</v>
      </c>
    </row>
    <row r="6" spans="1:5" x14ac:dyDescent="0.25">
      <c r="B6" s="10" t="s">
        <v>429</v>
      </c>
      <c r="C6" s="121">
        <v>65000</v>
      </c>
    </row>
    <row r="7" spans="1:5" x14ac:dyDescent="0.25">
      <c r="B7" s="123" t="s">
        <v>430</v>
      </c>
      <c r="C7" s="124">
        <v>29500</v>
      </c>
    </row>
    <row r="8" spans="1:5" x14ac:dyDescent="0.25">
      <c r="B8" s="123" t="s">
        <v>431</v>
      </c>
      <c r="C8" s="124">
        <v>12750</v>
      </c>
    </row>
    <row r="9" spans="1:5" x14ac:dyDescent="0.25">
      <c r="B9" s="123" t="s">
        <v>432</v>
      </c>
      <c r="C9" s="124">
        <v>5750</v>
      </c>
    </row>
    <row r="10" spans="1:5" ht="15.75" thickBot="1" x14ac:dyDescent="0.3">
      <c r="B10" s="125" t="s">
        <v>433</v>
      </c>
      <c r="C10" s="126">
        <v>6950</v>
      </c>
    </row>
    <row r="11" spans="1:5" ht="16.5" thickTop="1" thickBot="1" x14ac:dyDescent="0.3">
      <c r="B11" s="127" t="s">
        <v>434</v>
      </c>
      <c r="C11" s="128">
        <f>SUM(C7:C10)</f>
        <v>54950</v>
      </c>
      <c r="E11" t="str" cm="1">
        <f t="array" aca="1" ref="E11:E12" ca="1">ShowFormulas(C11:C12)</f>
        <v>C11: =SUM(C7:C10)</v>
      </c>
    </row>
    <row r="12" spans="1:5" ht="16.5" thickTop="1" thickBot="1" x14ac:dyDescent="0.3">
      <c r="B12" s="129" t="str" cm="1">
        <f t="array" ref="B12">_xlfn.IFS(C11&gt;C6,"Net Loss",C6=C11,"Break Even",TRUE,"Net Income")</f>
        <v>Net Income</v>
      </c>
      <c r="C12" s="130">
        <f>ABS(C6-C11)</f>
        <v>10050</v>
      </c>
      <c r="E12" t="str">
        <f ca="1"/>
        <v>C12: =ABS(C6-C11)</v>
      </c>
    </row>
    <row r="13" spans="1:5" ht="15.75" thickTop="1" x14ac:dyDescent="0.25">
      <c r="E13" t="str" cm="1">
        <f t="array" aca="1" ref="E13" ca="1">ShowFormulas(B12)</f>
        <v>B12: =IFS(C11&gt;C6,"Net Loss",C6=C11,"Break Even",TRUE,"Net Income")</v>
      </c>
    </row>
    <row r="14" spans="1:5" x14ac:dyDescent="0.25">
      <c r="B14" s="15"/>
    </row>
    <row r="15" spans="1:5" x14ac:dyDescent="0.25">
      <c r="B15" t="s">
        <v>610</v>
      </c>
    </row>
    <row r="16" spans="1:5" ht="15.75" thickBot="1" x14ac:dyDescent="0.3"/>
    <row r="17" spans="2:5" ht="16.5" thickTop="1" thickBot="1" x14ac:dyDescent="0.3">
      <c r="B17" s="129" t="str">
        <f>IF(C6&lt;C11,"Net Loss",IF(C6=C11,"Break Even","Net Income"))</f>
        <v>Net Income</v>
      </c>
      <c r="E17" t="str" cm="1">
        <f t="array" aca="1" ref="E17" ca="1">ShowFormulas(B17)</f>
        <v>B17: =IF(C6&lt;C11,"Net Loss",IF(C6=C11,"Break Even","Net Income"))</v>
      </c>
    </row>
    <row r="18" spans="2:5" ht="15.75" thickTop="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5A26-B8BB-4B91-A7E9-4BCBB280DAAE}">
  <sheetPr>
    <tabColor rgb="FF0000FF"/>
  </sheetPr>
  <dimension ref="C2:M39"/>
  <sheetViews>
    <sheetView zoomScale="115" zoomScaleNormal="115" workbookViewId="0"/>
  </sheetViews>
  <sheetFormatPr defaultRowHeight="15" x14ac:dyDescent="0.25"/>
  <cols>
    <col min="1" max="2" width="3.28515625" customWidth="1"/>
    <col min="3" max="3" width="16.7109375" customWidth="1"/>
    <col min="4" max="4" width="17.5703125" customWidth="1"/>
    <col min="5" max="5" width="12.5703125" bestFit="1" customWidth="1"/>
    <col min="6" max="6" width="26" bestFit="1" customWidth="1"/>
    <col min="7" max="7" width="6.140625" customWidth="1"/>
    <col min="8" max="8" width="14.7109375" customWidth="1"/>
    <col min="9" max="9" width="17.42578125" customWidth="1"/>
    <col min="10" max="10" width="15.7109375" bestFit="1" customWidth="1"/>
    <col min="11" max="11" width="11" bestFit="1" customWidth="1"/>
    <col min="12" max="12" width="11.28515625" bestFit="1" customWidth="1"/>
    <col min="13" max="13" width="7.28515625" bestFit="1" customWidth="1"/>
    <col min="14" max="14" width="11.85546875" bestFit="1" customWidth="1"/>
    <col min="15" max="15" width="5.85546875" bestFit="1" customWidth="1"/>
    <col min="17" max="17" width="13.7109375" bestFit="1" customWidth="1"/>
  </cols>
  <sheetData>
    <row r="2" spans="3:13" x14ac:dyDescent="0.25">
      <c r="C2" s="176" t="s">
        <v>33</v>
      </c>
      <c r="D2" s="21"/>
      <c r="E2" s="21"/>
      <c r="F2" s="21"/>
      <c r="G2" s="21"/>
      <c r="H2" s="21"/>
      <c r="I2" s="21"/>
      <c r="J2" s="21"/>
      <c r="K2" s="21"/>
      <c r="L2" s="21"/>
      <c r="M2" s="22"/>
    </row>
    <row r="3" spans="3:13" x14ac:dyDescent="0.25">
      <c r="C3" s="177" t="s">
        <v>122</v>
      </c>
      <c r="D3" s="25"/>
      <c r="E3" s="25"/>
      <c r="F3" s="25"/>
      <c r="G3" s="25"/>
      <c r="H3" s="25"/>
      <c r="I3" s="25"/>
      <c r="J3" s="25"/>
      <c r="K3" s="25"/>
      <c r="L3" s="25"/>
      <c r="M3" s="26"/>
    </row>
    <row r="4" spans="3:13" x14ac:dyDescent="0.25">
      <c r="C4" s="177" t="s">
        <v>35</v>
      </c>
      <c r="D4" s="25"/>
      <c r="E4" s="25"/>
      <c r="F4" s="25"/>
      <c r="G4" s="25"/>
      <c r="H4" s="25"/>
      <c r="I4" s="25"/>
      <c r="J4" s="25"/>
      <c r="K4" s="25"/>
      <c r="L4" s="25"/>
      <c r="M4" s="26"/>
    </row>
    <row r="5" spans="3:13" x14ac:dyDescent="0.25">
      <c r="C5" s="177" t="s">
        <v>36</v>
      </c>
      <c r="D5" s="25"/>
      <c r="E5" s="25"/>
      <c r="F5" s="25"/>
      <c r="G5" s="25"/>
      <c r="H5" s="25"/>
      <c r="I5" s="25"/>
      <c r="J5" s="25"/>
      <c r="K5" s="25"/>
      <c r="L5" s="25"/>
      <c r="M5" s="26"/>
    </row>
    <row r="6" spans="3:13" x14ac:dyDescent="0.25">
      <c r="C6" s="177" t="s">
        <v>37</v>
      </c>
      <c r="D6" s="25"/>
      <c r="E6" s="25"/>
      <c r="F6" s="25"/>
      <c r="G6" s="25"/>
      <c r="H6" s="25"/>
      <c r="I6" s="25"/>
      <c r="J6" s="25"/>
      <c r="K6" s="25"/>
      <c r="L6" s="25"/>
      <c r="M6" s="26"/>
    </row>
    <row r="7" spans="3:13" x14ac:dyDescent="0.25">
      <c r="C7" s="177" t="s">
        <v>117</v>
      </c>
      <c r="D7" s="25"/>
      <c r="E7" s="25"/>
      <c r="F7" s="25"/>
      <c r="G7" s="25"/>
      <c r="H7" s="25"/>
      <c r="I7" s="25"/>
      <c r="J7" s="25"/>
      <c r="K7" s="25"/>
      <c r="L7" s="25"/>
      <c r="M7" s="26"/>
    </row>
    <row r="8" spans="3:13" x14ac:dyDescent="0.25">
      <c r="C8" s="177" t="s">
        <v>118</v>
      </c>
      <c r="D8" s="25"/>
      <c r="E8" s="25"/>
      <c r="F8" s="25"/>
      <c r="G8" s="25"/>
      <c r="H8" s="25"/>
      <c r="I8" s="25"/>
      <c r="J8" s="25"/>
      <c r="K8" s="25"/>
      <c r="L8" s="25"/>
      <c r="M8" s="26"/>
    </row>
    <row r="9" spans="3:13" x14ac:dyDescent="0.25">
      <c r="C9" s="177" t="s">
        <v>121</v>
      </c>
      <c r="D9" s="25"/>
      <c r="E9" s="25"/>
      <c r="F9" s="25"/>
      <c r="G9" s="25"/>
      <c r="H9" s="25"/>
      <c r="I9" s="25"/>
      <c r="J9" s="25"/>
      <c r="K9" s="25"/>
      <c r="L9" s="25"/>
      <c r="M9" s="26"/>
    </row>
    <row r="10" spans="3:13" x14ac:dyDescent="0.25">
      <c r="C10" s="178" t="s">
        <v>39</v>
      </c>
      <c r="D10" s="25"/>
      <c r="E10" s="25"/>
      <c r="F10" s="25"/>
      <c r="G10" s="25"/>
      <c r="H10" s="25"/>
      <c r="I10" s="25"/>
      <c r="J10" s="25"/>
      <c r="K10" s="25"/>
      <c r="L10" s="25"/>
      <c r="M10" s="26"/>
    </row>
    <row r="11" spans="3:13" x14ac:dyDescent="0.25">
      <c r="C11" s="179" t="s">
        <v>120</v>
      </c>
      <c r="D11" s="25"/>
      <c r="E11" s="25"/>
      <c r="F11" s="25"/>
      <c r="G11" s="25"/>
      <c r="H11" s="25"/>
      <c r="I11" s="25"/>
      <c r="J11" s="25"/>
      <c r="K11" s="25"/>
      <c r="L11" s="25"/>
      <c r="M11" s="26"/>
    </row>
    <row r="12" spans="3:13" x14ac:dyDescent="0.25">
      <c r="C12" s="179" t="s">
        <v>611</v>
      </c>
      <c r="D12" s="25"/>
      <c r="E12" s="25"/>
      <c r="F12" s="25"/>
      <c r="G12" s="25"/>
      <c r="H12" s="25"/>
      <c r="I12" s="25"/>
      <c r="J12" s="25"/>
      <c r="K12" s="25"/>
      <c r="L12" s="25"/>
      <c r="M12" s="26"/>
    </row>
    <row r="13" spans="3:13" x14ac:dyDescent="0.25">
      <c r="C13" s="179" t="s">
        <v>119</v>
      </c>
      <c r="D13" s="25"/>
      <c r="E13" s="25"/>
      <c r="F13" s="25"/>
      <c r="G13" s="25"/>
      <c r="H13" s="25"/>
      <c r="I13" s="25"/>
      <c r="J13" s="25"/>
      <c r="K13" s="25"/>
      <c r="L13" s="25"/>
      <c r="M13" s="26"/>
    </row>
    <row r="14" spans="3:13" x14ac:dyDescent="0.25">
      <c r="C14" s="180" t="s">
        <v>205</v>
      </c>
      <c r="D14" s="23"/>
      <c r="E14" s="23"/>
      <c r="F14" s="23"/>
      <c r="G14" s="23"/>
      <c r="H14" s="23"/>
      <c r="I14" s="23"/>
      <c r="J14" s="23"/>
      <c r="K14" s="23"/>
      <c r="L14" s="23"/>
      <c r="M14" s="24"/>
    </row>
    <row r="16" spans="3:13" x14ac:dyDescent="0.25">
      <c r="E16" s="96" t="s">
        <v>296</v>
      </c>
      <c r="F16" s="10" t="s">
        <v>278</v>
      </c>
    </row>
    <row r="17" spans="3:9" x14ac:dyDescent="0.25">
      <c r="E17" s="96" t="s">
        <v>710</v>
      </c>
      <c r="F17" s="10">
        <v>1000</v>
      </c>
      <c r="H17" s="68" t="s">
        <v>251</v>
      </c>
      <c r="I17" t="s">
        <v>748</v>
      </c>
    </row>
    <row r="19" spans="3:9" x14ac:dyDescent="0.25">
      <c r="C19" s="16" t="s">
        <v>251</v>
      </c>
      <c r="D19" s="16" t="s">
        <v>296</v>
      </c>
      <c r="E19" s="16" t="s">
        <v>274</v>
      </c>
      <c r="F19" s="16" t="str">
        <f>F16&amp;" AND "&amp;E19&amp;"&gt;="&amp;F17</f>
        <v>Bananas AND Sales&gt;=1000</v>
      </c>
      <c r="H19" s="68" t="s">
        <v>296</v>
      </c>
      <c r="I19" t="s">
        <v>709</v>
      </c>
    </row>
    <row r="20" spans="3:9" x14ac:dyDescent="0.25">
      <c r="C20" s="10" t="s">
        <v>402</v>
      </c>
      <c r="D20" s="10" t="s">
        <v>277</v>
      </c>
      <c r="E20" s="10">
        <v>1533.89</v>
      </c>
      <c r="F20" s="17" t="b">
        <f>AND(D20=$F$16,E20&gt;=$F$17)</f>
        <v>0</v>
      </c>
      <c r="H20" t="s">
        <v>277</v>
      </c>
      <c r="I20" s="82">
        <v>7231.09</v>
      </c>
    </row>
    <row r="21" spans="3:9" x14ac:dyDescent="0.25">
      <c r="C21" s="10" t="s">
        <v>276</v>
      </c>
      <c r="D21" s="10" t="s">
        <v>278</v>
      </c>
      <c r="E21" s="10">
        <v>690.16</v>
      </c>
      <c r="F21" s="17" t="b">
        <f t="shared" ref="F21:F39" si="0">AND(D21=$F$16,E21&gt;=$F$17)</f>
        <v>0</v>
      </c>
      <c r="H21" t="s">
        <v>278</v>
      </c>
      <c r="I21" s="82">
        <v>8947.26</v>
      </c>
    </row>
    <row r="22" spans="3:9" x14ac:dyDescent="0.25">
      <c r="C22" s="10" t="s">
        <v>279</v>
      </c>
      <c r="D22" s="10" t="s">
        <v>278</v>
      </c>
      <c r="E22" s="10">
        <v>1029.52</v>
      </c>
      <c r="F22" s="17" t="b">
        <f t="shared" si="0"/>
        <v>1</v>
      </c>
      <c r="H22" t="s">
        <v>237</v>
      </c>
      <c r="I22" s="82">
        <v>16178.35</v>
      </c>
    </row>
    <row r="23" spans="3:9" x14ac:dyDescent="0.25">
      <c r="C23" s="10" t="s">
        <v>276</v>
      </c>
      <c r="D23" s="10" t="s">
        <v>277</v>
      </c>
      <c r="E23" s="10">
        <v>642.89</v>
      </c>
      <c r="F23" s="17" t="b">
        <f t="shared" si="0"/>
        <v>0</v>
      </c>
    </row>
    <row r="24" spans="3:9" x14ac:dyDescent="0.25">
      <c r="C24" s="10" t="s">
        <v>279</v>
      </c>
      <c r="D24" s="10" t="s">
        <v>278</v>
      </c>
      <c r="E24" s="10">
        <v>883.31</v>
      </c>
      <c r="F24" s="17" t="b">
        <f t="shared" si="0"/>
        <v>0</v>
      </c>
    </row>
    <row r="25" spans="3:9" x14ac:dyDescent="0.25">
      <c r="C25" s="10" t="s">
        <v>402</v>
      </c>
      <c r="D25" s="10" t="s">
        <v>278</v>
      </c>
      <c r="E25" s="10">
        <v>528.14</v>
      </c>
      <c r="F25" s="17" t="b">
        <f t="shared" si="0"/>
        <v>0</v>
      </c>
    </row>
    <row r="26" spans="3:9" x14ac:dyDescent="0.25">
      <c r="C26" s="10" t="s">
        <v>396</v>
      </c>
      <c r="D26" s="10" t="s">
        <v>277</v>
      </c>
      <c r="E26" s="10">
        <v>771.07</v>
      </c>
      <c r="F26" s="17" t="b">
        <f t="shared" si="0"/>
        <v>0</v>
      </c>
    </row>
    <row r="27" spans="3:9" x14ac:dyDescent="0.25">
      <c r="C27" s="10" t="s">
        <v>279</v>
      </c>
      <c r="D27" s="10" t="s">
        <v>278</v>
      </c>
      <c r="E27" s="10">
        <v>1033.92</v>
      </c>
      <c r="F27" s="17" t="b">
        <f t="shared" si="0"/>
        <v>1</v>
      </c>
    </row>
    <row r="28" spans="3:9" x14ac:dyDescent="0.25">
      <c r="C28" s="10" t="s">
        <v>279</v>
      </c>
      <c r="D28" s="10" t="s">
        <v>278</v>
      </c>
      <c r="E28" s="10">
        <v>290.43</v>
      </c>
      <c r="F28" s="17" t="b">
        <f t="shared" si="0"/>
        <v>0</v>
      </c>
    </row>
    <row r="29" spans="3:9" x14ac:dyDescent="0.25">
      <c r="C29" s="10" t="s">
        <v>276</v>
      </c>
      <c r="D29" s="10" t="s">
        <v>277</v>
      </c>
      <c r="E29" s="10">
        <v>1756.26</v>
      </c>
      <c r="F29" s="17" t="b">
        <f t="shared" si="0"/>
        <v>0</v>
      </c>
    </row>
    <row r="30" spans="3:9" x14ac:dyDescent="0.25">
      <c r="C30" s="10" t="s">
        <v>396</v>
      </c>
      <c r="D30" s="10" t="s">
        <v>277</v>
      </c>
      <c r="E30" s="10">
        <v>697.59</v>
      </c>
      <c r="F30" s="17" t="b">
        <f t="shared" si="0"/>
        <v>0</v>
      </c>
    </row>
    <row r="31" spans="3:9" x14ac:dyDescent="0.25">
      <c r="C31" s="10" t="s">
        <v>279</v>
      </c>
      <c r="D31" s="10" t="s">
        <v>277</v>
      </c>
      <c r="E31" s="10">
        <v>674.16</v>
      </c>
      <c r="F31" s="17" t="b">
        <f t="shared" si="0"/>
        <v>0</v>
      </c>
    </row>
    <row r="32" spans="3:9" x14ac:dyDescent="0.25">
      <c r="C32" s="10" t="s">
        <v>276</v>
      </c>
      <c r="D32" s="10" t="s">
        <v>277</v>
      </c>
      <c r="E32" s="10">
        <v>449.45</v>
      </c>
      <c r="F32" s="17" t="b">
        <f t="shared" si="0"/>
        <v>0</v>
      </c>
    </row>
    <row r="33" spans="3:6" x14ac:dyDescent="0.25">
      <c r="C33" s="10" t="s">
        <v>279</v>
      </c>
      <c r="D33" s="10" t="s">
        <v>278</v>
      </c>
      <c r="E33" s="10">
        <v>1065.58</v>
      </c>
      <c r="F33" s="17" t="b">
        <f t="shared" si="0"/>
        <v>1</v>
      </c>
    </row>
    <row r="34" spans="3:6" x14ac:dyDescent="0.25">
      <c r="C34" s="10" t="s">
        <v>279</v>
      </c>
      <c r="D34" s="10" t="s">
        <v>278</v>
      </c>
      <c r="E34" s="10">
        <v>1461.6</v>
      </c>
      <c r="F34" s="17" t="b">
        <f t="shared" si="0"/>
        <v>1</v>
      </c>
    </row>
    <row r="35" spans="3:6" x14ac:dyDescent="0.25">
      <c r="C35" s="10" t="s">
        <v>396</v>
      </c>
      <c r="D35" s="10" t="s">
        <v>278</v>
      </c>
      <c r="E35" s="10">
        <v>1059.1099999999999</v>
      </c>
      <c r="F35" s="17" t="b">
        <f t="shared" si="0"/>
        <v>1</v>
      </c>
    </row>
    <row r="36" spans="3:6" x14ac:dyDescent="0.25">
      <c r="C36" s="10" t="s">
        <v>396</v>
      </c>
      <c r="D36" s="10" t="s">
        <v>277</v>
      </c>
      <c r="E36" s="10">
        <v>414.42</v>
      </c>
      <c r="F36" s="17" t="b">
        <f t="shared" si="0"/>
        <v>0</v>
      </c>
    </row>
    <row r="37" spans="3:6" x14ac:dyDescent="0.25">
      <c r="C37" s="10" t="s">
        <v>276</v>
      </c>
      <c r="D37" s="10" t="s">
        <v>277</v>
      </c>
      <c r="E37" s="10">
        <v>291.36</v>
      </c>
      <c r="F37" s="17" t="b">
        <f t="shared" si="0"/>
        <v>0</v>
      </c>
    </row>
    <row r="38" spans="3:6" x14ac:dyDescent="0.25">
      <c r="C38" s="10" t="s">
        <v>276</v>
      </c>
      <c r="D38" s="10" t="s">
        <v>278</v>
      </c>
      <c r="E38" s="10">
        <v>529.20000000000005</v>
      </c>
      <c r="F38" s="17" t="b">
        <f t="shared" si="0"/>
        <v>0</v>
      </c>
    </row>
    <row r="39" spans="3:6" x14ac:dyDescent="0.25">
      <c r="C39" s="10" t="s">
        <v>402</v>
      </c>
      <c r="D39" s="10" t="s">
        <v>278</v>
      </c>
      <c r="E39" s="10">
        <v>376.29</v>
      </c>
      <c r="F39" s="17" t="b">
        <f t="shared" si="0"/>
        <v>0</v>
      </c>
    </row>
  </sheetData>
  <autoFilter ref="C19:F39" xr:uid="{DE185A26-B8BB-4B91-A7E9-4BCBB280DAAE}"/>
  <pageMargins left="0.7" right="0.7" top="0.75" bottom="0.75" header="0.3" footer="0.3"/>
  <pageSetup orientation="portrait" horizontalDpi="200" verticalDpi="200" r:id="rId2"/>
  <drawing r:id="rId3"/>
  <extLst>
    <ext xmlns:x14="http://schemas.microsoft.com/office/spreadsheetml/2009/9/main" uri="{A8765BA9-456A-4dab-B4F3-ACF838C121DE}">
      <x14:slicerList>
        <x14:slicer r:id="rId4"/>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4666A-370D-4AED-A240-5649D80CEFF2}">
  <sheetPr>
    <tabColor rgb="FF0000FF"/>
  </sheetPr>
  <dimension ref="B3"/>
  <sheetViews>
    <sheetView zoomScale="115" zoomScaleNormal="115" workbookViewId="0"/>
  </sheetViews>
  <sheetFormatPr defaultRowHeight="15" x14ac:dyDescent="0.25"/>
  <cols>
    <col min="1" max="1" width="4.5703125" customWidth="1"/>
    <col min="2" max="2" width="11.140625" customWidth="1"/>
    <col min="3" max="3" width="15.5703125" customWidth="1"/>
    <col min="4" max="4" width="9" bestFit="1" customWidth="1"/>
    <col min="5" max="5" width="10.5703125" bestFit="1" customWidth="1"/>
    <col min="6" max="6" width="12.42578125" customWidth="1"/>
    <col min="7" max="7" width="18.42578125" bestFit="1" customWidth="1"/>
    <col min="8" max="8" width="15.5703125" customWidth="1"/>
    <col min="9" max="9" width="8.5703125" bestFit="1" customWidth="1"/>
    <col min="10" max="10" width="3.7109375" customWidth="1"/>
    <col min="11" max="11" width="10.5703125" bestFit="1" customWidth="1"/>
    <col min="12" max="12" width="12.140625" bestFit="1" customWidth="1"/>
    <col min="13" max="13" width="18.42578125" bestFit="1" customWidth="1"/>
  </cols>
  <sheetData>
    <row r="3" spans="2:2" x14ac:dyDescent="0.25">
      <c r="B3" s="175" t="s">
        <v>705</v>
      </c>
    </row>
  </sheetData>
  <phoneticPr fontId="12" type="noConversion"/>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5748-C3CA-40B8-8D28-AB471CB28AD5}">
  <sheetPr>
    <tabColor rgb="FFFF0000"/>
  </sheetPr>
  <dimension ref="B3:G67"/>
  <sheetViews>
    <sheetView zoomScaleNormal="100" workbookViewId="0"/>
  </sheetViews>
  <sheetFormatPr defaultRowHeight="15" x14ac:dyDescent="0.25"/>
  <cols>
    <col min="1" max="1" width="4.5703125" customWidth="1"/>
    <col min="2" max="2" width="11.140625" bestFit="1" customWidth="1"/>
    <col min="3" max="3" width="15.5703125" bestFit="1" customWidth="1"/>
    <col min="4" max="4" width="11" customWidth="1"/>
    <col min="5" max="5" width="18.42578125" bestFit="1" customWidth="1"/>
    <col min="6" max="6" width="12.140625" bestFit="1" customWidth="1"/>
    <col min="7" max="7" width="18.42578125" bestFit="1" customWidth="1"/>
    <col min="8" max="8" width="15.5703125" customWidth="1"/>
    <col min="9" max="9" width="8.5703125" bestFit="1" customWidth="1"/>
    <col min="10" max="10" width="3.7109375" customWidth="1"/>
    <col min="11" max="11" width="10.5703125" bestFit="1" customWidth="1"/>
    <col min="12" max="12" width="12.140625" bestFit="1" customWidth="1"/>
    <col min="13" max="13" width="18.42578125" bestFit="1" customWidth="1"/>
  </cols>
  <sheetData>
    <row r="3" spans="2:7" x14ac:dyDescent="0.25">
      <c r="B3" s="175" t="s">
        <v>705</v>
      </c>
    </row>
    <row r="5" spans="2:7" x14ac:dyDescent="0.25">
      <c r="B5" t="s">
        <v>51</v>
      </c>
      <c r="C5" t="s">
        <v>638</v>
      </c>
      <c r="D5" t="s">
        <v>304</v>
      </c>
      <c r="E5" t="s">
        <v>799</v>
      </c>
      <c r="F5" t="s">
        <v>800</v>
      </c>
      <c r="G5" t="s">
        <v>639</v>
      </c>
    </row>
    <row r="6" spans="2:7" x14ac:dyDescent="0.25">
      <c r="B6" t="s">
        <v>640</v>
      </c>
      <c r="C6" t="s">
        <v>641</v>
      </c>
      <c r="D6" s="174">
        <v>44643</v>
      </c>
      <c r="E6">
        <v>47.606900000000003</v>
      </c>
      <c r="F6">
        <v>-122.32905100000001</v>
      </c>
      <c r="G6" t="s">
        <v>642</v>
      </c>
    </row>
    <row r="7" spans="2:7" x14ac:dyDescent="0.25">
      <c r="B7" t="s">
        <v>640</v>
      </c>
      <c r="C7" t="s">
        <v>641</v>
      </c>
      <c r="D7" s="174">
        <v>44757</v>
      </c>
      <c r="E7">
        <v>47.606900000000003</v>
      </c>
      <c r="F7">
        <v>-122.32905100000001</v>
      </c>
      <c r="G7" t="s">
        <v>643</v>
      </c>
    </row>
    <row r="8" spans="2:7" x14ac:dyDescent="0.25">
      <c r="B8" t="s">
        <v>640</v>
      </c>
      <c r="C8" t="s">
        <v>644</v>
      </c>
      <c r="D8" s="174">
        <v>44376</v>
      </c>
      <c r="E8">
        <v>47.606900000000003</v>
      </c>
      <c r="F8">
        <v>-122.32905100000001</v>
      </c>
      <c r="G8" t="s">
        <v>645</v>
      </c>
    </row>
    <row r="9" spans="2:7" x14ac:dyDescent="0.25">
      <c r="B9" t="s">
        <v>640</v>
      </c>
      <c r="C9" t="s">
        <v>641</v>
      </c>
      <c r="D9" s="174">
        <v>44461</v>
      </c>
      <c r="E9">
        <v>47.606900000000003</v>
      </c>
      <c r="F9">
        <v>-122.32905100000001</v>
      </c>
      <c r="G9" t="s">
        <v>646</v>
      </c>
    </row>
    <row r="10" spans="2:7" x14ac:dyDescent="0.25">
      <c r="B10" t="s">
        <v>640</v>
      </c>
      <c r="C10" t="s">
        <v>641</v>
      </c>
      <c r="D10" s="174">
        <v>44279</v>
      </c>
      <c r="E10">
        <v>47.606900000000003</v>
      </c>
      <c r="F10">
        <v>-122.32905100000001</v>
      </c>
      <c r="G10" t="s">
        <v>647</v>
      </c>
    </row>
    <row r="11" spans="2:7" x14ac:dyDescent="0.25">
      <c r="B11" t="s">
        <v>640</v>
      </c>
      <c r="C11" t="s">
        <v>644</v>
      </c>
      <c r="D11" s="174">
        <v>44348</v>
      </c>
      <c r="E11">
        <v>47.606900000000003</v>
      </c>
      <c r="F11">
        <v>-122.32905100000001</v>
      </c>
      <c r="G11" t="s">
        <v>648</v>
      </c>
    </row>
    <row r="12" spans="2:7" x14ac:dyDescent="0.25">
      <c r="B12" t="s">
        <v>640</v>
      </c>
      <c r="C12" t="s">
        <v>644</v>
      </c>
      <c r="D12" s="174">
        <v>44782</v>
      </c>
      <c r="E12">
        <v>47.606900000000003</v>
      </c>
      <c r="F12">
        <v>-122.32905100000001</v>
      </c>
      <c r="G12" t="s">
        <v>649</v>
      </c>
    </row>
    <row r="13" spans="2:7" x14ac:dyDescent="0.25">
      <c r="B13" t="s">
        <v>640</v>
      </c>
      <c r="C13" t="s">
        <v>644</v>
      </c>
      <c r="D13" s="174">
        <v>44378</v>
      </c>
      <c r="E13">
        <v>47.606900000000003</v>
      </c>
      <c r="F13">
        <v>-122.32905100000001</v>
      </c>
      <c r="G13" t="s">
        <v>650</v>
      </c>
    </row>
    <row r="14" spans="2:7" x14ac:dyDescent="0.25">
      <c r="B14" t="s">
        <v>640</v>
      </c>
      <c r="C14" t="s">
        <v>641</v>
      </c>
      <c r="D14" s="174">
        <v>44463</v>
      </c>
      <c r="E14">
        <v>47.606900000000003</v>
      </c>
      <c r="F14">
        <v>-122.32905100000001</v>
      </c>
      <c r="G14" t="s">
        <v>651</v>
      </c>
    </row>
    <row r="15" spans="2:7" x14ac:dyDescent="0.25">
      <c r="B15" t="s">
        <v>640</v>
      </c>
      <c r="C15" t="s">
        <v>641</v>
      </c>
      <c r="D15" s="174">
        <v>44406</v>
      </c>
      <c r="E15">
        <v>47.606900000000003</v>
      </c>
      <c r="F15">
        <v>-122.32905100000001</v>
      </c>
      <c r="G15" t="s">
        <v>652</v>
      </c>
    </row>
    <row r="16" spans="2:7" x14ac:dyDescent="0.25">
      <c r="B16" t="s">
        <v>640</v>
      </c>
      <c r="C16" t="s">
        <v>641</v>
      </c>
      <c r="D16" s="174">
        <v>44407</v>
      </c>
      <c r="E16">
        <v>47.606900000000003</v>
      </c>
      <c r="F16">
        <v>-122.32905100000001</v>
      </c>
      <c r="G16" t="s">
        <v>653</v>
      </c>
    </row>
    <row r="17" spans="2:7" x14ac:dyDescent="0.25">
      <c r="B17" t="s">
        <v>640</v>
      </c>
      <c r="C17" t="s">
        <v>644</v>
      </c>
      <c r="D17" s="174">
        <v>44589</v>
      </c>
      <c r="E17">
        <v>47.606900000000003</v>
      </c>
      <c r="F17">
        <v>-122.32905100000001</v>
      </c>
      <c r="G17" t="s">
        <v>654</v>
      </c>
    </row>
    <row r="18" spans="2:7" x14ac:dyDescent="0.25">
      <c r="B18" t="s">
        <v>640</v>
      </c>
      <c r="C18" t="s">
        <v>641</v>
      </c>
      <c r="D18" s="174">
        <v>44354</v>
      </c>
      <c r="E18">
        <v>47.606900000000003</v>
      </c>
      <c r="F18">
        <v>-122.32905100000001</v>
      </c>
      <c r="G18" t="s">
        <v>655</v>
      </c>
    </row>
    <row r="19" spans="2:7" x14ac:dyDescent="0.25">
      <c r="B19" t="s">
        <v>640</v>
      </c>
      <c r="C19" t="s">
        <v>641</v>
      </c>
      <c r="D19" s="174">
        <v>44383</v>
      </c>
      <c r="E19">
        <v>47.606900000000003</v>
      </c>
      <c r="F19">
        <v>-122.32905100000001</v>
      </c>
      <c r="G19" t="s">
        <v>656</v>
      </c>
    </row>
    <row r="20" spans="2:7" x14ac:dyDescent="0.25">
      <c r="B20" t="s">
        <v>640</v>
      </c>
      <c r="C20" t="s">
        <v>641</v>
      </c>
      <c r="D20" s="174">
        <v>44250</v>
      </c>
      <c r="E20">
        <v>47.606900000000003</v>
      </c>
      <c r="F20">
        <v>-122.32905100000001</v>
      </c>
      <c r="G20" t="s">
        <v>657</v>
      </c>
    </row>
    <row r="21" spans="2:7" x14ac:dyDescent="0.25">
      <c r="B21" t="s">
        <v>640</v>
      </c>
      <c r="C21" t="s">
        <v>641</v>
      </c>
      <c r="D21" s="174">
        <v>44785</v>
      </c>
      <c r="E21">
        <v>47.606900000000003</v>
      </c>
      <c r="F21">
        <v>-122.32905100000001</v>
      </c>
      <c r="G21" t="s">
        <v>658</v>
      </c>
    </row>
    <row r="22" spans="2:7" x14ac:dyDescent="0.25">
      <c r="B22" t="s">
        <v>640</v>
      </c>
      <c r="C22" t="s">
        <v>641</v>
      </c>
      <c r="D22" s="174">
        <v>44683</v>
      </c>
      <c r="E22">
        <v>47.606900000000003</v>
      </c>
      <c r="F22">
        <v>-122.32905100000001</v>
      </c>
      <c r="G22" t="s">
        <v>659</v>
      </c>
    </row>
    <row r="23" spans="2:7" x14ac:dyDescent="0.25">
      <c r="B23" t="s">
        <v>640</v>
      </c>
      <c r="C23" t="s">
        <v>644</v>
      </c>
      <c r="D23" s="174">
        <v>44411</v>
      </c>
      <c r="E23">
        <v>47.606900000000003</v>
      </c>
      <c r="F23">
        <v>-122.32905100000001</v>
      </c>
      <c r="G23" t="s">
        <v>660</v>
      </c>
    </row>
    <row r="24" spans="2:7" x14ac:dyDescent="0.25">
      <c r="B24" t="s">
        <v>640</v>
      </c>
      <c r="C24" t="s">
        <v>644</v>
      </c>
      <c r="D24" s="174">
        <v>44531</v>
      </c>
      <c r="E24">
        <v>47.606900000000003</v>
      </c>
      <c r="F24">
        <v>-122.32905100000001</v>
      </c>
      <c r="G24" t="s">
        <v>661</v>
      </c>
    </row>
    <row r="25" spans="2:7" x14ac:dyDescent="0.25">
      <c r="B25" t="s">
        <v>640</v>
      </c>
      <c r="C25" t="s">
        <v>644</v>
      </c>
      <c r="D25" s="174">
        <v>44708</v>
      </c>
      <c r="E25">
        <v>47.606900000000003</v>
      </c>
      <c r="F25">
        <v>-122.32905100000001</v>
      </c>
      <c r="G25" t="s">
        <v>662</v>
      </c>
    </row>
    <row r="26" spans="2:7" x14ac:dyDescent="0.25">
      <c r="B26" t="s">
        <v>640</v>
      </c>
      <c r="C26" t="s">
        <v>644</v>
      </c>
      <c r="D26" s="174">
        <v>44253</v>
      </c>
      <c r="E26">
        <v>47.606900000000003</v>
      </c>
      <c r="F26">
        <v>-122.32905100000001</v>
      </c>
      <c r="G26" t="s">
        <v>663</v>
      </c>
    </row>
    <row r="27" spans="2:7" x14ac:dyDescent="0.25">
      <c r="B27" t="s">
        <v>640</v>
      </c>
      <c r="C27" t="s">
        <v>644</v>
      </c>
      <c r="D27" s="174">
        <v>44498</v>
      </c>
      <c r="E27">
        <v>47.606900000000003</v>
      </c>
      <c r="F27">
        <v>-122.32905100000001</v>
      </c>
      <c r="G27" t="s">
        <v>664</v>
      </c>
    </row>
    <row r="28" spans="2:7" x14ac:dyDescent="0.25">
      <c r="B28" t="s">
        <v>640</v>
      </c>
      <c r="C28" t="s">
        <v>644</v>
      </c>
      <c r="D28" s="174">
        <v>44622</v>
      </c>
      <c r="E28">
        <v>47.606900000000003</v>
      </c>
      <c r="F28">
        <v>-122.32905100000001</v>
      </c>
      <c r="G28" t="s">
        <v>665</v>
      </c>
    </row>
    <row r="29" spans="2:7" x14ac:dyDescent="0.25">
      <c r="B29" t="s">
        <v>640</v>
      </c>
      <c r="C29" t="s">
        <v>644</v>
      </c>
      <c r="D29" s="174">
        <v>44358</v>
      </c>
      <c r="E29">
        <v>47.606900000000003</v>
      </c>
      <c r="F29">
        <v>-122.32905100000001</v>
      </c>
      <c r="G29" t="s">
        <v>666</v>
      </c>
    </row>
    <row r="30" spans="2:7" x14ac:dyDescent="0.25">
      <c r="B30" t="s">
        <v>640</v>
      </c>
      <c r="C30" t="s">
        <v>641</v>
      </c>
      <c r="D30" s="174">
        <v>44532</v>
      </c>
      <c r="E30">
        <v>47.606900000000003</v>
      </c>
      <c r="F30">
        <v>-122.32905100000001</v>
      </c>
      <c r="G30" t="s">
        <v>667</v>
      </c>
    </row>
    <row r="31" spans="2:7" x14ac:dyDescent="0.25">
      <c r="B31" t="s">
        <v>640</v>
      </c>
      <c r="C31" t="s">
        <v>644</v>
      </c>
      <c r="D31" s="174">
        <v>44326</v>
      </c>
      <c r="E31">
        <v>47.606900000000003</v>
      </c>
      <c r="F31">
        <v>-122.32905100000001</v>
      </c>
      <c r="G31" t="s">
        <v>668</v>
      </c>
    </row>
    <row r="32" spans="2:7" x14ac:dyDescent="0.25">
      <c r="B32" t="s">
        <v>640</v>
      </c>
      <c r="C32" t="s">
        <v>641</v>
      </c>
      <c r="D32" s="174">
        <v>44684</v>
      </c>
      <c r="E32">
        <v>47.606900000000003</v>
      </c>
      <c r="F32">
        <v>-122.32905100000001</v>
      </c>
      <c r="G32" t="s">
        <v>669</v>
      </c>
    </row>
    <row r="33" spans="2:7" x14ac:dyDescent="0.25">
      <c r="B33" t="s">
        <v>640</v>
      </c>
      <c r="C33" t="s">
        <v>644</v>
      </c>
      <c r="D33" s="174">
        <v>44473</v>
      </c>
      <c r="E33">
        <v>47.606900000000003</v>
      </c>
      <c r="F33">
        <v>-122.32905100000001</v>
      </c>
      <c r="G33" t="s">
        <v>670</v>
      </c>
    </row>
    <row r="34" spans="2:7" x14ac:dyDescent="0.25">
      <c r="B34" t="s">
        <v>640</v>
      </c>
      <c r="C34" t="s">
        <v>644</v>
      </c>
      <c r="D34" s="174">
        <v>44362</v>
      </c>
      <c r="E34">
        <v>47.606900000000003</v>
      </c>
      <c r="F34">
        <v>-122.32905100000001</v>
      </c>
      <c r="G34" t="s">
        <v>671</v>
      </c>
    </row>
    <row r="35" spans="2:7" x14ac:dyDescent="0.25">
      <c r="B35" t="s">
        <v>640</v>
      </c>
      <c r="C35" t="s">
        <v>641</v>
      </c>
      <c r="D35" s="174">
        <v>44623</v>
      </c>
      <c r="E35">
        <v>47.606900000000003</v>
      </c>
      <c r="F35">
        <v>-122.32905100000001</v>
      </c>
      <c r="G35" t="s">
        <v>672</v>
      </c>
    </row>
    <row r="36" spans="2:7" x14ac:dyDescent="0.25">
      <c r="B36" t="s">
        <v>640</v>
      </c>
      <c r="C36" t="s">
        <v>641</v>
      </c>
      <c r="D36" s="174">
        <v>44336</v>
      </c>
      <c r="E36">
        <v>47.606900000000003</v>
      </c>
      <c r="F36">
        <v>-122.32905100000001</v>
      </c>
      <c r="G36" t="s">
        <v>673</v>
      </c>
    </row>
    <row r="37" spans="2:7" x14ac:dyDescent="0.25">
      <c r="B37" t="s">
        <v>640</v>
      </c>
      <c r="C37" t="s">
        <v>641</v>
      </c>
      <c r="D37" s="174">
        <v>44623</v>
      </c>
      <c r="E37">
        <v>47.606900000000003</v>
      </c>
      <c r="F37">
        <v>-122.32905100000001</v>
      </c>
      <c r="G37" t="s">
        <v>674</v>
      </c>
    </row>
    <row r="38" spans="2:7" x14ac:dyDescent="0.25">
      <c r="B38" t="s">
        <v>640</v>
      </c>
      <c r="C38" t="s">
        <v>644</v>
      </c>
      <c r="D38" s="174">
        <v>44295</v>
      </c>
      <c r="E38">
        <v>47.606900000000003</v>
      </c>
      <c r="F38">
        <v>-122.32905100000001</v>
      </c>
      <c r="G38" t="s">
        <v>675</v>
      </c>
    </row>
    <row r="39" spans="2:7" x14ac:dyDescent="0.25">
      <c r="B39" t="s">
        <v>640</v>
      </c>
      <c r="C39" t="s">
        <v>644</v>
      </c>
      <c r="D39" s="174">
        <v>44624</v>
      </c>
      <c r="E39">
        <v>47.606900000000003</v>
      </c>
      <c r="F39">
        <v>-122.32905100000001</v>
      </c>
      <c r="G39" t="s">
        <v>676</v>
      </c>
    </row>
    <row r="40" spans="2:7" x14ac:dyDescent="0.25">
      <c r="B40" t="s">
        <v>640</v>
      </c>
      <c r="C40" t="s">
        <v>644</v>
      </c>
      <c r="D40" s="174">
        <v>44624</v>
      </c>
      <c r="E40">
        <v>47.606900000000003</v>
      </c>
      <c r="F40">
        <v>-122.32905100000001</v>
      </c>
      <c r="G40" t="s">
        <v>677</v>
      </c>
    </row>
    <row r="41" spans="2:7" x14ac:dyDescent="0.25">
      <c r="B41" t="s">
        <v>640</v>
      </c>
      <c r="C41" t="s">
        <v>641</v>
      </c>
      <c r="D41" s="174">
        <v>44476</v>
      </c>
      <c r="E41">
        <v>47.606900000000003</v>
      </c>
      <c r="F41">
        <v>-122.32905100000001</v>
      </c>
      <c r="G41" t="s">
        <v>678</v>
      </c>
    </row>
    <row r="42" spans="2:7" x14ac:dyDescent="0.25">
      <c r="B42" t="s">
        <v>640</v>
      </c>
      <c r="C42" t="s">
        <v>641</v>
      </c>
      <c r="D42" s="174">
        <v>44715</v>
      </c>
      <c r="E42">
        <v>47.606900000000003</v>
      </c>
      <c r="F42">
        <v>-122.32905100000001</v>
      </c>
      <c r="G42" t="s">
        <v>679</v>
      </c>
    </row>
    <row r="43" spans="2:7" x14ac:dyDescent="0.25">
      <c r="B43" t="s">
        <v>640</v>
      </c>
      <c r="C43" t="s">
        <v>641</v>
      </c>
      <c r="D43" s="174">
        <v>44394</v>
      </c>
      <c r="E43">
        <v>47.606900000000003</v>
      </c>
      <c r="F43">
        <v>-122.32905100000001</v>
      </c>
      <c r="G43" t="s">
        <v>680</v>
      </c>
    </row>
    <row r="44" spans="2:7" x14ac:dyDescent="0.25">
      <c r="B44" t="s">
        <v>640</v>
      </c>
      <c r="C44" t="s">
        <v>641</v>
      </c>
      <c r="D44" s="174">
        <v>44337</v>
      </c>
      <c r="E44">
        <v>47.606900000000003</v>
      </c>
      <c r="F44">
        <v>-122.32905100000001</v>
      </c>
      <c r="G44" t="s">
        <v>681</v>
      </c>
    </row>
    <row r="45" spans="2:7" x14ac:dyDescent="0.25">
      <c r="B45" t="s">
        <v>640</v>
      </c>
      <c r="C45" t="s">
        <v>644</v>
      </c>
      <c r="D45" s="174">
        <v>44791</v>
      </c>
      <c r="G45" t="s">
        <v>682</v>
      </c>
    </row>
    <row r="46" spans="2:7" x14ac:dyDescent="0.25">
      <c r="B46" t="s">
        <v>640</v>
      </c>
      <c r="C46" t="s">
        <v>644</v>
      </c>
      <c r="D46" s="174">
        <v>44334</v>
      </c>
      <c r="E46">
        <v>47.606900000000003</v>
      </c>
      <c r="F46">
        <v>-122.32905100000001</v>
      </c>
      <c r="G46" t="s">
        <v>683</v>
      </c>
    </row>
    <row r="47" spans="2:7" x14ac:dyDescent="0.25">
      <c r="B47" t="s">
        <v>640</v>
      </c>
      <c r="C47" t="s">
        <v>641</v>
      </c>
      <c r="D47" s="174">
        <v>44688</v>
      </c>
      <c r="E47">
        <v>47.606900000000003</v>
      </c>
      <c r="F47">
        <v>-122.32905100000001</v>
      </c>
      <c r="G47" t="s">
        <v>684</v>
      </c>
    </row>
    <row r="48" spans="2:7" x14ac:dyDescent="0.25">
      <c r="B48" t="s">
        <v>640</v>
      </c>
      <c r="C48" t="s">
        <v>641</v>
      </c>
      <c r="D48" s="174">
        <v>44369</v>
      </c>
      <c r="E48">
        <v>47.606900000000003</v>
      </c>
      <c r="F48">
        <v>-122.32905100000001</v>
      </c>
      <c r="G48" t="s">
        <v>685</v>
      </c>
    </row>
    <row r="49" spans="2:7" x14ac:dyDescent="0.25">
      <c r="B49" t="s">
        <v>640</v>
      </c>
      <c r="C49" t="s">
        <v>644</v>
      </c>
      <c r="D49" s="174">
        <v>44768</v>
      </c>
      <c r="E49">
        <v>47.606900000000003</v>
      </c>
      <c r="F49">
        <v>-122.32905100000001</v>
      </c>
      <c r="G49" t="s">
        <v>686</v>
      </c>
    </row>
    <row r="50" spans="2:7" x14ac:dyDescent="0.25">
      <c r="B50" t="s">
        <v>640</v>
      </c>
      <c r="C50" t="s">
        <v>644</v>
      </c>
      <c r="D50" s="174">
        <v>44272</v>
      </c>
      <c r="E50">
        <v>47.606900000000003</v>
      </c>
      <c r="F50">
        <v>-122.32905100000001</v>
      </c>
      <c r="G50" t="s">
        <v>687</v>
      </c>
    </row>
    <row r="51" spans="2:7" x14ac:dyDescent="0.25">
      <c r="B51" t="s">
        <v>640</v>
      </c>
      <c r="C51" t="s">
        <v>641</v>
      </c>
      <c r="D51" s="174">
        <v>44372</v>
      </c>
      <c r="E51">
        <v>47.606900000000003</v>
      </c>
      <c r="F51">
        <v>-122.32905100000001</v>
      </c>
      <c r="G51" t="s">
        <v>688</v>
      </c>
    </row>
    <row r="52" spans="2:7" x14ac:dyDescent="0.25">
      <c r="B52" t="s">
        <v>640</v>
      </c>
      <c r="C52" t="s">
        <v>644</v>
      </c>
      <c r="D52" s="174">
        <v>44424</v>
      </c>
      <c r="E52">
        <v>47.606900000000003</v>
      </c>
      <c r="F52">
        <v>-122.32905100000001</v>
      </c>
      <c r="G52" t="s">
        <v>689</v>
      </c>
    </row>
    <row r="53" spans="2:7" x14ac:dyDescent="0.25">
      <c r="B53" t="s">
        <v>640</v>
      </c>
      <c r="C53" t="s">
        <v>641</v>
      </c>
      <c r="D53" s="174">
        <v>44744</v>
      </c>
      <c r="E53">
        <v>47.606900000000003</v>
      </c>
      <c r="F53">
        <v>-122.32905100000001</v>
      </c>
      <c r="G53" t="s">
        <v>690</v>
      </c>
    </row>
    <row r="54" spans="2:7" x14ac:dyDescent="0.25">
      <c r="B54" t="s">
        <v>640</v>
      </c>
      <c r="C54" t="s">
        <v>644</v>
      </c>
      <c r="D54" s="174">
        <v>44718</v>
      </c>
      <c r="E54">
        <v>47.606900000000003</v>
      </c>
      <c r="F54">
        <v>-122.32905100000001</v>
      </c>
      <c r="G54" t="s">
        <v>691</v>
      </c>
    </row>
    <row r="55" spans="2:7" x14ac:dyDescent="0.25">
      <c r="B55" t="s">
        <v>640</v>
      </c>
      <c r="C55" t="s">
        <v>641</v>
      </c>
      <c r="D55" s="174">
        <v>44769</v>
      </c>
      <c r="E55">
        <v>47.606900000000003</v>
      </c>
      <c r="F55">
        <v>-122.32905100000001</v>
      </c>
      <c r="G55" t="s">
        <v>692</v>
      </c>
    </row>
    <row r="56" spans="2:7" x14ac:dyDescent="0.25">
      <c r="B56" t="s">
        <v>640</v>
      </c>
      <c r="C56" t="s">
        <v>641</v>
      </c>
      <c r="D56" s="174">
        <v>44770</v>
      </c>
      <c r="E56">
        <v>47.606900000000003</v>
      </c>
      <c r="F56">
        <v>-122.32905100000001</v>
      </c>
      <c r="G56" t="s">
        <v>693</v>
      </c>
    </row>
    <row r="57" spans="2:7" x14ac:dyDescent="0.25">
      <c r="B57" t="s">
        <v>640</v>
      </c>
      <c r="C57" t="s">
        <v>641</v>
      </c>
      <c r="D57" s="174">
        <v>44574</v>
      </c>
      <c r="E57">
        <v>47.606900000000003</v>
      </c>
      <c r="F57">
        <v>-122.32905100000001</v>
      </c>
      <c r="G57" t="s">
        <v>694</v>
      </c>
    </row>
    <row r="58" spans="2:7" x14ac:dyDescent="0.25">
      <c r="B58" t="s">
        <v>640</v>
      </c>
      <c r="C58" t="s">
        <v>641</v>
      </c>
      <c r="D58" s="174">
        <v>44546</v>
      </c>
      <c r="G58" t="s">
        <v>695</v>
      </c>
    </row>
    <row r="59" spans="2:7" x14ac:dyDescent="0.25">
      <c r="B59" t="s">
        <v>640</v>
      </c>
      <c r="C59" t="s">
        <v>644</v>
      </c>
      <c r="D59" s="174">
        <v>44720</v>
      </c>
      <c r="E59">
        <v>47.606900000000003</v>
      </c>
      <c r="F59">
        <v>-122.32905100000001</v>
      </c>
      <c r="G59" t="s">
        <v>696</v>
      </c>
    </row>
    <row r="60" spans="2:7" x14ac:dyDescent="0.25">
      <c r="B60" t="s">
        <v>640</v>
      </c>
      <c r="C60" t="s">
        <v>644</v>
      </c>
      <c r="D60" s="174">
        <v>44635</v>
      </c>
      <c r="E60">
        <v>47.606900000000003</v>
      </c>
      <c r="F60">
        <v>-122.32905100000001</v>
      </c>
      <c r="G60" t="s">
        <v>697</v>
      </c>
    </row>
    <row r="61" spans="2:7" x14ac:dyDescent="0.25">
      <c r="B61" t="s">
        <v>640</v>
      </c>
      <c r="C61" t="s">
        <v>644</v>
      </c>
      <c r="D61" s="174">
        <v>44721</v>
      </c>
      <c r="E61">
        <v>47.606900000000003</v>
      </c>
      <c r="F61">
        <v>-122.32905100000001</v>
      </c>
      <c r="G61" t="s">
        <v>698</v>
      </c>
    </row>
    <row r="62" spans="2:7" x14ac:dyDescent="0.25">
      <c r="B62" t="s">
        <v>640</v>
      </c>
      <c r="C62" t="s">
        <v>641</v>
      </c>
      <c r="D62" s="174">
        <v>44748</v>
      </c>
      <c r="E62">
        <v>47.606900000000003</v>
      </c>
      <c r="F62">
        <v>-122.32905100000001</v>
      </c>
      <c r="G62" t="s">
        <v>699</v>
      </c>
    </row>
    <row r="63" spans="2:7" x14ac:dyDescent="0.25">
      <c r="B63" t="s">
        <v>640</v>
      </c>
      <c r="C63" t="s">
        <v>644</v>
      </c>
      <c r="D63" s="174">
        <v>44577</v>
      </c>
      <c r="E63">
        <v>47.606900000000003</v>
      </c>
      <c r="F63">
        <v>-122.32905100000001</v>
      </c>
      <c r="G63" t="s">
        <v>700</v>
      </c>
    </row>
    <row r="64" spans="2:7" x14ac:dyDescent="0.25">
      <c r="B64" t="s">
        <v>640</v>
      </c>
      <c r="C64" t="s">
        <v>644</v>
      </c>
      <c r="D64" s="174">
        <v>44700</v>
      </c>
      <c r="E64">
        <v>47.606900000000003</v>
      </c>
      <c r="F64">
        <v>-122.32905100000001</v>
      </c>
      <c r="G64" t="s">
        <v>701</v>
      </c>
    </row>
    <row r="65" spans="2:7" x14ac:dyDescent="0.25">
      <c r="B65" t="s">
        <v>640</v>
      </c>
      <c r="C65" t="s">
        <v>641</v>
      </c>
      <c r="D65" s="174">
        <v>44698</v>
      </c>
      <c r="E65">
        <v>47.606900000000003</v>
      </c>
      <c r="F65">
        <v>-122.32905100000001</v>
      </c>
      <c r="G65" t="s">
        <v>702</v>
      </c>
    </row>
    <row r="66" spans="2:7" x14ac:dyDescent="0.25">
      <c r="B66" t="s">
        <v>640</v>
      </c>
      <c r="C66" t="s">
        <v>644</v>
      </c>
      <c r="D66" s="174">
        <v>44754</v>
      </c>
      <c r="E66">
        <v>47.606900000000003</v>
      </c>
      <c r="F66">
        <v>-122.32905100000001</v>
      </c>
      <c r="G66" t="s">
        <v>703</v>
      </c>
    </row>
    <row r="67" spans="2:7" x14ac:dyDescent="0.25">
      <c r="B67" t="s">
        <v>640</v>
      </c>
      <c r="C67" t="s">
        <v>644</v>
      </c>
      <c r="D67" s="174">
        <v>44701</v>
      </c>
      <c r="E67">
        <v>47.606900000000003</v>
      </c>
      <c r="F67">
        <v>-122.32905100000001</v>
      </c>
      <c r="G67" t="s">
        <v>704</v>
      </c>
    </row>
  </sheetData>
  <pageMargins left="0.7" right="0.7" top="0.75" bottom="0.75" header="0.3" footer="0.3"/>
  <pageSetup orientation="portrait"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A1B8-57E0-4BA8-9450-A95529AC2766}">
  <sheetPr>
    <tabColor rgb="FF0000FF"/>
  </sheetPr>
  <dimension ref="B1:L22"/>
  <sheetViews>
    <sheetView zoomScale="130" zoomScaleNormal="130" workbookViewId="0"/>
  </sheetViews>
  <sheetFormatPr defaultRowHeight="15" x14ac:dyDescent="0.25"/>
  <cols>
    <col min="1" max="1" width="3" customWidth="1"/>
    <col min="2" max="2" width="21.5703125" customWidth="1"/>
    <col min="3" max="3" width="15.5703125" customWidth="1"/>
    <col min="4" max="4" width="10.85546875" customWidth="1"/>
    <col min="5" max="5" width="14.85546875" customWidth="1"/>
    <col min="6" max="6" width="14" customWidth="1"/>
    <col min="7" max="7" width="8.5703125" customWidth="1"/>
    <col min="8" max="8" width="9.85546875" customWidth="1"/>
    <col min="9" max="10" width="12.140625" customWidth="1"/>
    <col min="11" max="11" width="5.7109375" customWidth="1"/>
    <col min="12" max="12" width="21.5703125" customWidth="1"/>
    <col min="13" max="13" width="13.28515625" customWidth="1"/>
  </cols>
  <sheetData>
    <row r="1" spans="2:12" ht="6.75" customHeight="1" x14ac:dyDescent="0.25"/>
    <row r="2" spans="2:12" x14ac:dyDescent="0.25">
      <c r="B2" s="171" t="s">
        <v>594</v>
      </c>
      <c r="C2" s="85"/>
      <c r="D2" s="85"/>
      <c r="E2" s="85"/>
      <c r="F2" s="85"/>
      <c r="G2" s="85"/>
      <c r="H2" s="85"/>
      <c r="I2" s="86"/>
    </row>
    <row r="3" spans="2:12" ht="45" x14ac:dyDescent="0.25">
      <c r="B3" s="114" t="s">
        <v>793</v>
      </c>
      <c r="C3" s="115" t="str">
        <f>$C$6&amp;" &gt;"&amp;DOLLAR($C$7,0)&amp;" AND "&amp;$D$6&amp;" &gt;"&amp;DOLLAR($D$7,0)&amp;" AND "&amp;E6&amp;" &lt; "&amp;E7&amp;" AND at least one of the credit hurdles is exceeded. - This is a complex logical test that mixes AND and OR Logical Tests."</f>
        <v>Sales Last Year &gt;$250,000 AND Asset Value &gt;$300,000 AND Late Payments Last Year &lt; 2 AND at least one of the credit hurdles is exceeded. - This is a complex logical test that mixes AND and OR Logical Tests.</v>
      </c>
      <c r="D3" s="115"/>
      <c r="E3" s="115"/>
      <c r="F3" s="115"/>
      <c r="G3" s="115"/>
      <c r="H3" s="115"/>
      <c r="I3" s="116"/>
    </row>
    <row r="4" spans="2:12" ht="6.75" customHeight="1" x14ac:dyDescent="0.25">
      <c r="B4" s="15"/>
      <c r="C4" s="170"/>
      <c r="D4" s="170"/>
      <c r="E4" s="170"/>
      <c r="F4" s="170"/>
      <c r="G4" s="170"/>
      <c r="H4" s="170"/>
      <c r="I4" s="170"/>
    </row>
    <row r="5" spans="2:12" x14ac:dyDescent="0.25">
      <c r="F5" t="s">
        <v>381</v>
      </c>
      <c r="G5" t="s">
        <v>382</v>
      </c>
    </row>
    <row r="6" spans="2:12" ht="30" x14ac:dyDescent="0.25">
      <c r="C6" s="117" t="s">
        <v>383</v>
      </c>
      <c r="D6" s="117" t="s">
        <v>384</v>
      </c>
      <c r="E6" s="117" t="s">
        <v>385</v>
      </c>
      <c r="F6" s="117" t="s">
        <v>386</v>
      </c>
      <c r="G6" s="117" t="s">
        <v>387</v>
      </c>
    </row>
    <row r="7" spans="2:12" x14ac:dyDescent="0.25">
      <c r="C7" s="118">
        <v>250000</v>
      </c>
      <c r="D7" s="118">
        <v>300000</v>
      </c>
      <c r="E7" s="10">
        <v>2</v>
      </c>
      <c r="F7" s="10">
        <v>3</v>
      </c>
      <c r="G7" s="10">
        <v>7</v>
      </c>
      <c r="H7" t="s">
        <v>713</v>
      </c>
    </row>
    <row r="8" spans="2:12" ht="6.75" customHeight="1" x14ac:dyDescent="0.25"/>
    <row r="9" spans="2:12" x14ac:dyDescent="0.25">
      <c r="B9" s="15" t="s">
        <v>388</v>
      </c>
    </row>
    <row r="10" spans="2:12" ht="30" x14ac:dyDescent="0.25">
      <c r="B10" s="119" t="s">
        <v>389</v>
      </c>
      <c r="C10" s="119" t="str">
        <f t="shared" ref="C10:G10" si="0">C6</f>
        <v>Sales Last Year</v>
      </c>
      <c r="D10" s="119" t="str">
        <f t="shared" si="0"/>
        <v>Asset Value</v>
      </c>
      <c r="E10" s="119" t="str">
        <f>E6</f>
        <v>Late Payments Last Year</v>
      </c>
      <c r="F10" s="119" t="str">
        <f t="shared" si="0"/>
        <v>Credit Rating 1</v>
      </c>
      <c r="G10" s="119" t="str">
        <f t="shared" si="0"/>
        <v>Credit Rating 2</v>
      </c>
      <c r="H10" s="119" t="s">
        <v>794</v>
      </c>
      <c r="I10" s="119" t="s">
        <v>795</v>
      </c>
      <c r="J10" s="119" t="s">
        <v>801</v>
      </c>
      <c r="L10" s="197" t="s">
        <v>796</v>
      </c>
    </row>
    <row r="11" spans="2:12" x14ac:dyDescent="0.25">
      <c r="B11" s="10" t="s">
        <v>390</v>
      </c>
      <c r="C11" s="118">
        <v>250000</v>
      </c>
      <c r="D11" s="118">
        <v>370000</v>
      </c>
      <c r="E11" s="10"/>
      <c r="F11" s="10">
        <v>2.4</v>
      </c>
      <c r="G11" s="10">
        <v>7</v>
      </c>
      <c r="H11" s="17"/>
      <c r="I11" s="17"/>
      <c r="J11" s="17"/>
      <c r="L11" s="17"/>
    </row>
    <row r="12" spans="2:12" x14ac:dyDescent="0.25">
      <c r="B12" s="10" t="s">
        <v>391</v>
      </c>
      <c r="C12" s="118">
        <v>430313</v>
      </c>
      <c r="D12" s="118">
        <v>392808</v>
      </c>
      <c r="E12" s="10">
        <v>4</v>
      </c>
      <c r="F12" s="10">
        <v>3.1</v>
      </c>
      <c r="G12" s="10">
        <v>9</v>
      </c>
      <c r="H12" s="17"/>
      <c r="I12" s="17"/>
      <c r="J12" s="17"/>
      <c r="L12" s="17"/>
    </row>
    <row r="13" spans="2:12" x14ac:dyDescent="0.25">
      <c r="B13" s="10" t="s">
        <v>392</v>
      </c>
      <c r="C13" s="118">
        <v>280396</v>
      </c>
      <c r="D13" s="118">
        <v>111622</v>
      </c>
      <c r="E13" s="10">
        <v>2</v>
      </c>
      <c r="F13" s="10">
        <v>2.7</v>
      </c>
      <c r="G13" s="10">
        <v>7.1</v>
      </c>
      <c r="H13" s="17"/>
      <c r="I13" s="17"/>
      <c r="J13" s="17"/>
      <c r="L13" s="17"/>
    </row>
    <row r="14" spans="2:12" x14ac:dyDescent="0.25">
      <c r="B14" s="10" t="s">
        <v>393</v>
      </c>
      <c r="C14" s="118">
        <v>280306</v>
      </c>
      <c r="D14" s="118">
        <v>370448</v>
      </c>
      <c r="E14" s="10">
        <v>1</v>
      </c>
      <c r="F14" s="10">
        <v>4</v>
      </c>
      <c r="G14" s="10">
        <v>5</v>
      </c>
      <c r="H14" s="17"/>
      <c r="I14" s="17"/>
      <c r="J14" s="17"/>
      <c r="L14" s="17"/>
    </row>
    <row r="15" spans="2:12" x14ac:dyDescent="0.25">
      <c r="B15" s="10" t="s">
        <v>394</v>
      </c>
      <c r="C15" s="118">
        <v>454172</v>
      </c>
      <c r="D15" s="118">
        <v>369208</v>
      </c>
      <c r="E15" s="10"/>
      <c r="F15" s="10">
        <v>3.5</v>
      </c>
      <c r="G15" s="10">
        <v>6.8</v>
      </c>
      <c r="H15" s="17"/>
      <c r="I15" s="17"/>
      <c r="J15" s="17"/>
      <c r="L15" s="17"/>
    </row>
    <row r="16" spans="2:12" x14ac:dyDescent="0.25">
      <c r="B16" s="10" t="s">
        <v>395</v>
      </c>
      <c r="C16" s="118">
        <v>270797</v>
      </c>
      <c r="D16" s="118">
        <v>277251</v>
      </c>
      <c r="E16" s="10">
        <v>1</v>
      </c>
      <c r="F16" s="10">
        <v>2.9</v>
      </c>
      <c r="G16" s="10">
        <v>2</v>
      </c>
      <c r="H16" s="17"/>
      <c r="I16" s="17"/>
      <c r="J16" s="17"/>
      <c r="L16" s="17"/>
    </row>
    <row r="18" spans="5:5" x14ac:dyDescent="0.25">
      <c r="E18" t="str" cm="1">
        <f t="array" aca="1" ref="E18:E22" ca="1">TRANSPOSE(ShowFormulas(H11:L11))</f>
        <v/>
      </c>
    </row>
    <row r="19" spans="5:5" x14ac:dyDescent="0.25">
      <c r="E19" t="str">
        <f ca="1"/>
        <v/>
      </c>
    </row>
    <row r="20" spans="5:5" x14ac:dyDescent="0.25">
      <c r="E20" t="str">
        <f ca="1"/>
        <v/>
      </c>
    </row>
    <row r="21" spans="5:5" x14ac:dyDescent="0.25">
      <c r="E21" t="str">
        <f ca="1"/>
        <v/>
      </c>
    </row>
    <row r="22" spans="5:5" x14ac:dyDescent="0.25">
      <c r="E22" t="str">
        <f ca="1"/>
        <v/>
      </c>
    </row>
  </sheetData>
  <pageMargins left="0.7" right="0.7" top="0.75" bottom="0.75" header="0.3" footer="0.3"/>
  <pageSetup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6983F-4E0C-4B71-80F2-82238B308C5C}">
  <sheetPr>
    <tabColor rgb="FFFF0000"/>
  </sheetPr>
  <dimension ref="B1:L22"/>
  <sheetViews>
    <sheetView zoomScale="130" zoomScaleNormal="130" workbookViewId="0"/>
  </sheetViews>
  <sheetFormatPr defaultRowHeight="15" x14ac:dyDescent="0.25"/>
  <cols>
    <col min="1" max="1" width="3" customWidth="1"/>
    <col min="2" max="2" width="22.7109375" customWidth="1"/>
    <col min="3" max="3" width="21" customWidth="1"/>
    <col min="4" max="4" width="10.85546875" customWidth="1"/>
    <col min="5" max="5" width="14.85546875" customWidth="1"/>
    <col min="6" max="6" width="14" customWidth="1"/>
    <col min="7" max="7" width="8.5703125" customWidth="1"/>
    <col min="8" max="9" width="12.140625" customWidth="1"/>
    <col min="10" max="10" width="13.28515625" customWidth="1"/>
    <col min="11" max="11" width="5.28515625" customWidth="1"/>
    <col min="12" max="12" width="21.5703125" bestFit="1" customWidth="1"/>
  </cols>
  <sheetData>
    <row r="1" spans="2:12" ht="5.25" customHeight="1" x14ac:dyDescent="0.25"/>
    <row r="2" spans="2:12" x14ac:dyDescent="0.25">
      <c r="B2" s="171" t="s">
        <v>594</v>
      </c>
      <c r="C2" s="85"/>
      <c r="D2" s="85"/>
      <c r="E2" s="85"/>
      <c r="F2" s="85"/>
      <c r="G2" s="85"/>
      <c r="H2" s="85"/>
      <c r="I2" s="86"/>
    </row>
    <row r="3" spans="2:12" ht="45" x14ac:dyDescent="0.25">
      <c r="B3" s="114" t="s">
        <v>793</v>
      </c>
      <c r="C3" s="115" t="str">
        <f>$C$6&amp;" &gt;"&amp;DOLLAR($C$7,0)&amp;" AND "&amp;$D$6&amp;" &gt;"&amp;DOLLAR($D$7,0)&amp;" AND "&amp;E6&amp;" &lt; "&amp;E7&amp;" AND at least one of the credit hurdles is exceeded. - This is a complex logical test that mixes AND and OR Logical Tests."</f>
        <v>Sales Last Year &gt;$250,000 AND Asset Value &gt;$300,000 AND Late Payments Last Year &lt; 2 AND at least one of the credit hurdles is exceeded. - This is a complex logical test that mixes AND and OR Logical Tests.</v>
      </c>
      <c r="D3" s="115"/>
      <c r="E3" s="115"/>
      <c r="F3" s="115"/>
      <c r="G3" s="115"/>
      <c r="H3" s="115"/>
      <c r="I3" s="116"/>
    </row>
    <row r="4" spans="2:12" ht="5.25" customHeight="1" x14ac:dyDescent="0.25">
      <c r="B4" s="15"/>
      <c r="C4" s="170"/>
      <c r="D4" s="170"/>
      <c r="E4" s="170"/>
      <c r="F4" s="170"/>
      <c r="G4" s="170"/>
      <c r="H4" s="170"/>
      <c r="I4" s="170"/>
    </row>
    <row r="5" spans="2:12" x14ac:dyDescent="0.25">
      <c r="F5" t="s">
        <v>381</v>
      </c>
      <c r="G5" t="s">
        <v>382</v>
      </c>
    </row>
    <row r="6" spans="2:12" ht="30" x14ac:dyDescent="0.25">
      <c r="C6" s="117" t="s">
        <v>383</v>
      </c>
      <c r="D6" s="117" t="s">
        <v>384</v>
      </c>
      <c r="E6" s="117" t="s">
        <v>385</v>
      </c>
      <c r="F6" s="117" t="s">
        <v>386</v>
      </c>
      <c r="G6" s="117" t="s">
        <v>387</v>
      </c>
    </row>
    <row r="7" spans="2:12" x14ac:dyDescent="0.25">
      <c r="C7" s="118">
        <v>250000</v>
      </c>
      <c r="D7" s="118">
        <v>300000</v>
      </c>
      <c r="E7" s="10">
        <v>2</v>
      </c>
      <c r="F7" s="10">
        <v>3</v>
      </c>
      <c r="G7" s="10">
        <v>7</v>
      </c>
      <c r="H7" t="s">
        <v>713</v>
      </c>
    </row>
    <row r="8" spans="2:12" ht="5.25" customHeight="1" x14ac:dyDescent="0.25"/>
    <row r="9" spans="2:12" x14ac:dyDescent="0.25">
      <c r="B9" s="15" t="s">
        <v>388</v>
      </c>
    </row>
    <row r="10" spans="2:12" ht="30" x14ac:dyDescent="0.25">
      <c r="B10" s="119" t="s">
        <v>389</v>
      </c>
      <c r="C10" s="119" t="str">
        <f t="shared" ref="C10:G10" si="0">C6</f>
        <v>Sales Last Year</v>
      </c>
      <c r="D10" s="119" t="str">
        <f t="shared" si="0"/>
        <v>Asset Value</v>
      </c>
      <c r="E10" s="119" t="str">
        <f>E6</f>
        <v>Late Payments Last Year</v>
      </c>
      <c r="F10" s="119" t="str">
        <f t="shared" si="0"/>
        <v>Credit Rating 1</v>
      </c>
      <c r="G10" s="119" t="str">
        <f t="shared" si="0"/>
        <v>Credit Rating 2</v>
      </c>
      <c r="H10" s="119" t="s">
        <v>794</v>
      </c>
      <c r="I10" s="119" t="s">
        <v>795</v>
      </c>
      <c r="J10" s="119" t="s">
        <v>801</v>
      </c>
      <c r="L10" s="197" t="s">
        <v>796</v>
      </c>
    </row>
    <row r="11" spans="2:12" x14ac:dyDescent="0.25">
      <c r="B11" s="10" t="s">
        <v>390</v>
      </c>
      <c r="C11" s="118">
        <v>250000</v>
      </c>
      <c r="D11" s="118">
        <v>370000</v>
      </c>
      <c r="E11" s="10"/>
      <c r="F11" s="10">
        <v>2.4</v>
      </c>
      <c r="G11" s="10">
        <v>7</v>
      </c>
      <c r="H11" s="17" t="b">
        <f>AND(C11&gt;$C$7,D11&gt;$D$7,E11&lt;$E$7,OR(F11&gt;$F$7,G11&gt;$G$7))</f>
        <v>0</v>
      </c>
      <c r="I11" s="17" cm="1">
        <f t="array" ref="I11:I16">(C11:C16&gt;C7)*(D11:D16&gt;D7)*(E11:E16&lt;E7)*((F11:F16&gt;F7)+(G11:G16&gt;G7))</f>
        <v>0</v>
      </c>
      <c r="J11" s="17" t="str" cm="1">
        <f t="array" ref="J11:J16">IF((C11:C16&gt;C7)*(D11:D16&gt;D7)*(E11:E16&lt;E7)*((F11:F16&gt;F7)+(G11:G16&gt;G7)),"Credit","No Credit")</f>
        <v>No Credit</v>
      </c>
      <c r="L11" s="17" t="str" cm="1">
        <f t="array" ref="L11:L12">_xlfn._xlws.FILTER(B11:B16,(C11:C16&gt;C7)*(D11:D16&gt;D7)*(E11:E16&lt;E7)*((F11:F16&gt;F7)+(G11:G16&gt;G7)),"No Customers")</f>
        <v>Shark Logistics Co.</v>
      </c>
    </row>
    <row r="12" spans="2:12" x14ac:dyDescent="0.25">
      <c r="B12" s="10" t="s">
        <v>391</v>
      </c>
      <c r="C12" s="118">
        <v>430313</v>
      </c>
      <c r="D12" s="118">
        <v>392808</v>
      </c>
      <c r="E12" s="10">
        <v>4</v>
      </c>
      <c r="F12" s="10">
        <v>3.1</v>
      </c>
      <c r="G12" s="10">
        <v>9</v>
      </c>
      <c r="H12" s="17" t="b">
        <f t="shared" ref="H12:H16" si="1">AND(C12&gt;$C$7,D12&gt;$D$7,E12&lt;$E$7,OR(F12&gt;$F$7,G12&gt;$G$7))</f>
        <v>0</v>
      </c>
      <c r="I12" s="17">
        <v>0</v>
      </c>
      <c r="J12" s="17" t="str">
        <v>No Credit</v>
      </c>
      <c r="L12" s="17" t="str">
        <v>Foggy Camel Vacations</v>
      </c>
    </row>
    <row r="13" spans="2:12" x14ac:dyDescent="0.25">
      <c r="B13" s="10" t="s">
        <v>392</v>
      </c>
      <c r="C13" s="118">
        <v>280396</v>
      </c>
      <c r="D13" s="118">
        <v>111622</v>
      </c>
      <c r="E13" s="10">
        <v>2</v>
      </c>
      <c r="F13" s="10">
        <v>2.7</v>
      </c>
      <c r="G13" s="10">
        <v>7.1</v>
      </c>
      <c r="H13" s="17" t="b">
        <f t="shared" si="1"/>
        <v>0</v>
      </c>
      <c r="I13" s="17">
        <v>0</v>
      </c>
      <c r="J13" s="17" t="str">
        <v>No Credit</v>
      </c>
      <c r="L13" s="17"/>
    </row>
    <row r="14" spans="2:12" x14ac:dyDescent="0.25">
      <c r="B14" s="10" t="s">
        <v>393</v>
      </c>
      <c r="C14" s="118">
        <v>280306</v>
      </c>
      <c r="D14" s="118">
        <v>370448</v>
      </c>
      <c r="E14" s="10">
        <v>1</v>
      </c>
      <c r="F14" s="10">
        <v>4</v>
      </c>
      <c r="G14" s="10">
        <v>5</v>
      </c>
      <c r="H14" s="17" t="b">
        <f t="shared" si="1"/>
        <v>1</v>
      </c>
      <c r="I14" s="17">
        <v>1</v>
      </c>
      <c r="J14" s="17" t="str">
        <v>Credit</v>
      </c>
      <c r="L14" s="17"/>
    </row>
    <row r="15" spans="2:12" x14ac:dyDescent="0.25">
      <c r="B15" s="10" t="s">
        <v>394</v>
      </c>
      <c r="C15" s="118">
        <v>454172</v>
      </c>
      <c r="D15" s="118">
        <v>369208</v>
      </c>
      <c r="E15" s="10"/>
      <c r="F15" s="10">
        <v>3.5</v>
      </c>
      <c r="G15" s="10">
        <v>6.8</v>
      </c>
      <c r="H15" s="17" t="b">
        <f t="shared" si="1"/>
        <v>1</v>
      </c>
      <c r="I15" s="17">
        <v>1</v>
      </c>
      <c r="J15" s="17" t="str">
        <v>Credit</v>
      </c>
      <c r="L15" s="17"/>
    </row>
    <row r="16" spans="2:12" x14ac:dyDescent="0.25">
      <c r="B16" s="10" t="s">
        <v>395</v>
      </c>
      <c r="C16" s="118">
        <v>270797</v>
      </c>
      <c r="D16" s="118">
        <v>277251</v>
      </c>
      <c r="E16" s="10">
        <v>1</v>
      </c>
      <c r="F16" s="10">
        <v>2.9</v>
      </c>
      <c r="G16" s="10">
        <v>2</v>
      </c>
      <c r="H16" s="17" t="b">
        <f t="shared" si="1"/>
        <v>0</v>
      </c>
      <c r="I16" s="17">
        <v>0</v>
      </c>
      <c r="J16" s="17" t="str">
        <v>No Credit</v>
      </c>
      <c r="L16" s="17"/>
    </row>
    <row r="18" spans="5:5" x14ac:dyDescent="0.25">
      <c r="E18" t="str" cm="1">
        <f t="array" aca="1" ref="E18:E22" ca="1">TRANSPOSE(ShowFormulas(H11:L11))</f>
        <v>H11: =AND(C11&gt;$C$7,D11&gt;$D$7,E11&lt;$E$7,OR(F11&gt;$F$7,G11&gt;$G$7))</v>
      </c>
    </row>
    <row r="19" spans="5:5" x14ac:dyDescent="0.25">
      <c r="E19" t="str">
        <f ca="1"/>
        <v>I11: =(C11:C16&gt;C7)*(D11:D16&gt;D7)*(E11:E16&lt;E7)*((F11:F16&gt;F7)+(G11:G16&gt;G7))</v>
      </c>
    </row>
    <row r="20" spans="5:5" x14ac:dyDescent="0.25">
      <c r="E20" t="str">
        <f ca="1"/>
        <v>J11: =IF((C11:C16&gt;C7)*(D11:D16&gt;D7)*(E11:E16&lt;E7)*((F11:F16&gt;F7)+(G11:G16&gt;G7)),"Credit","No Credit")</v>
      </c>
    </row>
    <row r="21" spans="5:5" x14ac:dyDescent="0.25">
      <c r="E21" t="str">
        <f ca="1"/>
        <v/>
      </c>
    </row>
    <row r="22" spans="5:5" x14ac:dyDescent="0.25">
      <c r="E22" t="str">
        <f ca="1"/>
        <v>L11: =FILTER(B11:B16,(C11:C16&gt;C7)*(D11:D16&gt;D7)*(E11:E16&lt;E7)*((F11:F16&gt;F7)+(G11:G16&gt;G7)),"No Customers")</v>
      </c>
    </row>
  </sheetData>
  <pageMargins left="0.7" right="0.7" top="0.75" bottom="0.75" header="0.3" footer="0.3"/>
  <pageSetup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0358E-699F-4602-8577-855BAD0709D4}">
  <sheetPr>
    <tabColor rgb="FF0000FF"/>
  </sheetPr>
  <dimension ref="B1:P37"/>
  <sheetViews>
    <sheetView showGridLines="0" zoomScale="115" zoomScaleNormal="115" workbookViewId="0"/>
  </sheetViews>
  <sheetFormatPr defaultRowHeight="15" x14ac:dyDescent="0.25"/>
  <cols>
    <col min="1" max="1" width="1.5703125" customWidth="1"/>
    <col min="2" max="2" width="17.42578125" bestFit="1" customWidth="1"/>
    <col min="3" max="3" width="17.7109375" bestFit="1" customWidth="1"/>
    <col min="4" max="4" width="10" bestFit="1" customWidth="1"/>
    <col min="5" max="5" width="7.28515625" bestFit="1" customWidth="1"/>
    <col min="6" max="6" width="4.85546875" bestFit="1" customWidth="1"/>
    <col min="7" max="7" width="1.5703125" customWidth="1"/>
    <col min="8" max="8" width="26.140625" customWidth="1"/>
    <col min="9" max="9" width="13" customWidth="1"/>
    <col min="10" max="10" width="1.5703125" customWidth="1"/>
    <col min="11" max="11" width="26.140625" customWidth="1"/>
    <col min="12" max="12" width="12.5703125" customWidth="1"/>
    <col min="13" max="13" width="7.140625" customWidth="1"/>
    <col min="14" max="14" width="2.140625" customWidth="1"/>
    <col min="15" max="15" width="1.140625" customWidth="1"/>
    <col min="16" max="16" width="19.28515625" customWidth="1"/>
    <col min="17" max="18" width="10.5703125" customWidth="1"/>
    <col min="19" max="19" width="9.85546875" customWidth="1"/>
    <col min="20" max="20" width="7.85546875" customWidth="1"/>
    <col min="21" max="21" width="1.28515625" customWidth="1"/>
    <col min="22" max="22" width="2.140625" bestFit="1" customWidth="1"/>
    <col min="25" max="25" width="2.5703125" customWidth="1"/>
    <col min="26" max="26" width="1.140625" customWidth="1"/>
    <col min="27" max="27" width="16.5703125" customWidth="1"/>
    <col min="28" max="28" width="11" customWidth="1"/>
    <col min="29" max="29" width="47.5703125" customWidth="1"/>
    <col min="30" max="30" width="1.140625" customWidth="1"/>
  </cols>
  <sheetData>
    <row r="1" spans="2:16" ht="6.75" customHeight="1" x14ac:dyDescent="0.25"/>
    <row r="2" spans="2:16" x14ac:dyDescent="0.25">
      <c r="H2" s="15" t="s">
        <v>737</v>
      </c>
      <c r="K2" s="15" t="s">
        <v>740</v>
      </c>
    </row>
    <row r="3" spans="2:16" ht="30" x14ac:dyDescent="0.25">
      <c r="B3" s="16" t="s">
        <v>40</v>
      </c>
      <c r="C3" s="16" t="s">
        <v>51</v>
      </c>
      <c r="D3" s="16" t="s">
        <v>41</v>
      </c>
      <c r="E3" s="19" t="s">
        <v>42</v>
      </c>
      <c r="F3" s="16" t="s">
        <v>43</v>
      </c>
      <c r="H3" s="61" t="str">
        <f>B4&amp;"'s "&amp;I3&amp;" &gt; "&amp;I4&amp;"?"</f>
        <v>Nga, Luong's Credits &gt; 60?</v>
      </c>
      <c r="I3" s="187" t="str">
        <f>E3</f>
        <v>Credits</v>
      </c>
      <c r="K3" s="61" t="str">
        <f>B5&amp;"'s "&amp;L3&amp;" &gt;= "&amp;L4&amp;" AND "&amp;M3&amp;" &gt; "&amp;M4&amp;"?"</f>
        <v>Robinson, Chantel's Credits &gt;= 60 AND GPA &gt; 3.5?</v>
      </c>
      <c r="L3" s="187" t="str">
        <f>E3</f>
        <v>Credits</v>
      </c>
      <c r="M3" s="187" t="s">
        <v>43</v>
      </c>
    </row>
    <row r="4" spans="2:16" x14ac:dyDescent="0.25">
      <c r="B4" s="10" t="s">
        <v>45</v>
      </c>
      <c r="C4" s="10" t="s">
        <v>52</v>
      </c>
      <c r="D4" s="10" t="s">
        <v>46</v>
      </c>
      <c r="E4" s="20">
        <v>45</v>
      </c>
      <c r="F4" s="10">
        <v>3.4</v>
      </c>
      <c r="H4" s="17"/>
      <c r="I4" s="62">
        <v>60</v>
      </c>
      <c r="K4" s="17"/>
      <c r="L4" s="62">
        <v>60</v>
      </c>
      <c r="M4" s="62">
        <v>3.5</v>
      </c>
    </row>
    <row r="5" spans="2:16" x14ac:dyDescent="0.25">
      <c r="B5" s="10" t="s">
        <v>47</v>
      </c>
      <c r="C5" s="10" t="s">
        <v>53</v>
      </c>
      <c r="D5" s="10" t="s">
        <v>48</v>
      </c>
      <c r="E5" s="20">
        <v>70</v>
      </c>
      <c r="F5" s="10">
        <v>4</v>
      </c>
      <c r="H5" s="59" t="str" cm="1">
        <f t="array" aca="1" ref="H5" ca="1">ShowFormulas(H4)</f>
        <v/>
      </c>
      <c r="K5" s="59" t="str" cm="1">
        <f t="array" aca="1" ref="K5" ca="1">ShowFormulas(K4)</f>
        <v/>
      </c>
      <c r="P5" s="59"/>
    </row>
    <row r="6" spans="2:16" x14ac:dyDescent="0.25">
      <c r="B6" s="10" t="s">
        <v>49</v>
      </c>
      <c r="C6" s="10" t="s">
        <v>54</v>
      </c>
      <c r="D6" s="10" t="s">
        <v>44</v>
      </c>
      <c r="E6" s="20">
        <v>40</v>
      </c>
      <c r="F6" s="10">
        <v>3.4</v>
      </c>
    </row>
    <row r="7" spans="2:16" x14ac:dyDescent="0.25">
      <c r="B7" s="10" t="s">
        <v>50</v>
      </c>
      <c r="C7" s="10" t="s">
        <v>55</v>
      </c>
      <c r="D7" s="10" t="s">
        <v>46</v>
      </c>
      <c r="E7" s="20">
        <v>60</v>
      </c>
      <c r="F7" s="10">
        <v>3.5</v>
      </c>
      <c r="H7" s="15" t="s">
        <v>738</v>
      </c>
      <c r="K7" s="15" t="s">
        <v>741</v>
      </c>
    </row>
    <row r="8" spans="2:16" ht="45" x14ac:dyDescent="0.25">
      <c r="H8" s="61" t="str">
        <f>"Number of "&amp;C3&amp;" that contain '"&amp;I10&amp;"'?"</f>
        <v>Number of Address that contain 'San Pablo'?</v>
      </c>
      <c r="I8" s="187" t="str">
        <f>C3&amp;" contains?"</f>
        <v>Address contains?</v>
      </c>
      <c r="K8" s="61" t="str">
        <f>"List "&amp;B3&amp;" names who have "&amp;E3&amp;" &gt;= "&amp;L9&amp;" AND &lt;= "&amp;M9&amp;":"</f>
        <v>List Student names who have Credits &gt;= 25 AND &lt;= 50:</v>
      </c>
      <c r="L8" s="187" t="s">
        <v>726</v>
      </c>
      <c r="M8" s="187" t="s">
        <v>217</v>
      </c>
    </row>
    <row r="9" spans="2:16" x14ac:dyDescent="0.25">
      <c r="H9" s="17"/>
      <c r="I9" s="62" t="s">
        <v>745</v>
      </c>
      <c r="K9" s="17"/>
      <c r="L9" s="62">
        <v>25</v>
      </c>
      <c r="M9" s="62">
        <v>50</v>
      </c>
    </row>
    <row r="10" spans="2:16" x14ac:dyDescent="0.25">
      <c r="H10" s="17"/>
      <c r="I10" s="62" t="s">
        <v>215</v>
      </c>
      <c r="K10" s="17"/>
    </row>
    <row r="11" spans="2:16" x14ac:dyDescent="0.25">
      <c r="H11" s="59" t="str" cm="1">
        <f t="array" aca="1" ref="H11:H12" ca="1">ShowFormulas(H9:H10)</f>
        <v/>
      </c>
    </row>
    <row r="12" spans="2:16" x14ac:dyDescent="0.25">
      <c r="H12" t="str">
        <f ca="1"/>
        <v/>
      </c>
    </row>
    <row r="14" spans="2:16" x14ac:dyDescent="0.25">
      <c r="H14" s="15" t="s">
        <v>739</v>
      </c>
      <c r="K14" s="15" t="s">
        <v>742</v>
      </c>
    </row>
    <row r="15" spans="2:16" ht="30" x14ac:dyDescent="0.25">
      <c r="D15" s="59"/>
      <c r="H15" s="61" t="str">
        <f>"Average "&amp;F3&amp;" for Majors not '"&amp;I16&amp;"'?"</f>
        <v>Average GPA for Majors not 'Physics'?</v>
      </c>
      <c r="I15" s="187" t="str">
        <f>D3&amp;" NOT:"</f>
        <v>Major NOT:</v>
      </c>
      <c r="K15" s="61" t="str">
        <f>"COUNT Majors that are "&amp;L16&amp;" OR "&amp;M16&amp;":"</f>
        <v>COUNT Majors that are Physics OR History:</v>
      </c>
      <c r="L15" s="187" t="str">
        <f>$D$3</f>
        <v>Major</v>
      </c>
      <c r="M15" s="187" t="str">
        <f>$D$3</f>
        <v>Major</v>
      </c>
    </row>
    <row r="16" spans="2:16" x14ac:dyDescent="0.25">
      <c r="H16" s="17"/>
      <c r="I16" s="62" t="s">
        <v>46</v>
      </c>
      <c r="K16" s="17"/>
      <c r="L16" s="62" t="s">
        <v>46</v>
      </c>
      <c r="M16" s="62" t="s">
        <v>48</v>
      </c>
    </row>
    <row r="17" spans="3:12" x14ac:dyDescent="0.25">
      <c r="H17" s="59" t="str" cm="1">
        <f t="array" aca="1" ref="H17" ca="1">ShowFormulas(H16)</f>
        <v/>
      </c>
      <c r="K17" s="59" t="str" cm="1">
        <f t="array" aca="1" ref="K17" ca="1">ShowFormulas(K16)</f>
        <v/>
      </c>
    </row>
    <row r="19" spans="3:12" x14ac:dyDescent="0.25">
      <c r="C19" s="15" t="s">
        <v>746</v>
      </c>
      <c r="H19" s="15" t="s">
        <v>744</v>
      </c>
      <c r="K19" s="15" t="s">
        <v>743</v>
      </c>
    </row>
    <row r="20" spans="3:12" ht="45" x14ac:dyDescent="0.25">
      <c r="C20" s="61" t="str">
        <f>"Count "&amp;E20&amp;" &gt;= "&amp;E21&amp;" AND "&amp;LOWER(D20)&amp;" = "&amp;D21</f>
        <v>Count GPA &gt;= &gt;=3.4 AND major = Physics</v>
      </c>
      <c r="D20" s="187" t="s">
        <v>41</v>
      </c>
      <c r="E20" s="187" t="s">
        <v>43</v>
      </c>
      <c r="H20" s="61" t="str">
        <f>"List names for "&amp;E3&amp;" &gt;="&amp;I24&amp;" for "&amp;D3&amp;"s "&amp;I21&amp;" OR "&amp;I22</f>
        <v>List names for Credits &gt;=50 for Majors Physics OR History</v>
      </c>
      <c r="I20" s="187" t="s">
        <v>722</v>
      </c>
      <c r="K20" s="61" t="str">
        <f>"Is the "&amp;D3&amp;" '"&amp;L21&amp;"' in "&amp;D3&amp;" field?"</f>
        <v>Is the Major 'Data Analysis' in Major field?</v>
      </c>
      <c r="L20" s="187" t="str">
        <f>D3</f>
        <v>Major</v>
      </c>
    </row>
    <row r="21" spans="3:12" x14ac:dyDescent="0.25">
      <c r="C21" s="17"/>
      <c r="D21" s="62" t="s">
        <v>46</v>
      </c>
      <c r="E21" s="62" t="s">
        <v>747</v>
      </c>
      <c r="H21" s="17"/>
      <c r="I21" s="62" t="s">
        <v>46</v>
      </c>
      <c r="K21" s="17"/>
      <c r="L21" s="62" t="s">
        <v>218</v>
      </c>
    </row>
    <row r="22" spans="3:12" x14ac:dyDescent="0.25">
      <c r="C22" s="59" t="str" cm="1">
        <f t="array" aca="1" ref="C22" ca="1">ShowFormulas(C21)</f>
        <v/>
      </c>
      <c r="I22" s="10" t="s">
        <v>48</v>
      </c>
      <c r="K22" s="59" t="str" cm="1">
        <f t="array" aca="1" ref="K22" ca="1">ShowFormulas(K21)</f>
        <v/>
      </c>
    </row>
    <row r="23" spans="3:12" x14ac:dyDescent="0.25">
      <c r="D23" s="59"/>
      <c r="I23" s="187" t="s">
        <v>723</v>
      </c>
    </row>
    <row r="24" spans="3:12" x14ac:dyDescent="0.25">
      <c r="D24" s="59"/>
      <c r="I24" s="62">
        <v>50</v>
      </c>
    </row>
    <row r="25" spans="3:12" x14ac:dyDescent="0.25">
      <c r="H25" s="59" t="str" cm="1">
        <f t="array" aca="1" ref="H25" ca="1">ShowFormulas(H21)</f>
        <v/>
      </c>
    </row>
    <row r="26" spans="3:12" x14ac:dyDescent="0.25">
      <c r="D26" s="59"/>
    </row>
    <row r="27" spans="3:12" x14ac:dyDescent="0.25">
      <c r="D27" s="59"/>
    </row>
    <row r="29" spans="3:12" x14ac:dyDescent="0.25">
      <c r="D29" s="59"/>
    </row>
    <row r="30" spans="3:12" x14ac:dyDescent="0.25">
      <c r="D30" s="59"/>
    </row>
    <row r="31" spans="3:12" x14ac:dyDescent="0.25">
      <c r="D31" s="59"/>
    </row>
    <row r="33" spans="4:4" x14ac:dyDescent="0.25">
      <c r="D33" s="59"/>
    </row>
    <row r="34" spans="4:4" x14ac:dyDescent="0.25">
      <c r="D34" s="59"/>
    </row>
    <row r="36" spans="4:4" x14ac:dyDescent="0.25">
      <c r="D36" s="59"/>
    </row>
    <row r="37" spans="4:4" x14ac:dyDescent="0.25">
      <c r="D37" s="59"/>
    </row>
  </sheetData>
  <pageMargins left="0.7" right="0.7" top="0.75" bottom="0.75" header="0.3" footer="0.3"/>
  <pageSetup orientation="portrait" horizontalDpi="200" verticalDpi="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96A6-86BE-4BB7-969B-5214F3260122}">
  <sheetPr>
    <tabColor rgb="FFFF0000"/>
  </sheetPr>
  <dimension ref="B1:P37"/>
  <sheetViews>
    <sheetView showGridLines="0" zoomScale="115" zoomScaleNormal="115" workbookViewId="0"/>
  </sheetViews>
  <sheetFormatPr defaultRowHeight="15" x14ac:dyDescent="0.25"/>
  <cols>
    <col min="1" max="1" width="1.5703125" customWidth="1"/>
    <col min="2" max="2" width="17.42578125" bestFit="1" customWidth="1"/>
    <col min="3" max="3" width="17.7109375" bestFit="1" customWidth="1"/>
    <col min="4" max="4" width="10" bestFit="1" customWidth="1"/>
    <col min="5" max="5" width="7.28515625" bestFit="1" customWidth="1"/>
    <col min="6" max="6" width="4.85546875" bestFit="1" customWidth="1"/>
    <col min="7" max="7" width="1.5703125" customWidth="1"/>
    <col min="8" max="8" width="26.140625" customWidth="1"/>
    <col min="9" max="9" width="13" customWidth="1"/>
    <col min="10" max="10" width="1.5703125" customWidth="1"/>
    <col min="11" max="11" width="26.140625" customWidth="1"/>
    <col min="12" max="12" width="12.5703125" customWidth="1"/>
    <col min="13" max="13" width="7.140625" customWidth="1"/>
    <col min="14" max="14" width="2.140625" customWidth="1"/>
    <col min="15" max="15" width="1.140625" customWidth="1"/>
    <col min="16" max="16" width="19.28515625" customWidth="1"/>
    <col min="17" max="18" width="10.5703125" customWidth="1"/>
    <col min="19" max="19" width="9.85546875" customWidth="1"/>
    <col min="20" max="20" width="7.85546875" customWidth="1"/>
    <col min="21" max="21" width="1.28515625" customWidth="1"/>
    <col min="22" max="22" width="2.140625" bestFit="1" customWidth="1"/>
    <col min="25" max="25" width="2.5703125" customWidth="1"/>
    <col min="26" max="26" width="1.140625" customWidth="1"/>
    <col min="27" max="27" width="16.5703125" customWidth="1"/>
    <col min="28" max="28" width="11" customWidth="1"/>
    <col min="29" max="29" width="47.5703125" customWidth="1"/>
    <col min="30" max="30" width="1.140625" customWidth="1"/>
  </cols>
  <sheetData>
    <row r="1" spans="2:16" ht="6.75" customHeight="1" x14ac:dyDescent="0.25"/>
    <row r="2" spans="2:16" x14ac:dyDescent="0.25">
      <c r="H2" s="15" t="s">
        <v>737</v>
      </c>
      <c r="K2" s="15" t="s">
        <v>740</v>
      </c>
    </row>
    <row r="3" spans="2:16" ht="30" x14ac:dyDescent="0.25">
      <c r="B3" s="16" t="s">
        <v>40</v>
      </c>
      <c r="C3" s="16" t="s">
        <v>51</v>
      </c>
      <c r="D3" s="16" t="s">
        <v>41</v>
      </c>
      <c r="E3" s="19" t="s">
        <v>42</v>
      </c>
      <c r="F3" s="16" t="s">
        <v>43</v>
      </c>
      <c r="H3" s="61" t="str">
        <f>B4&amp;"'s "&amp;I3&amp;" &gt; "&amp;I4&amp;"?"</f>
        <v>Nga, Luong's Credits &gt; 60?</v>
      </c>
      <c r="I3" s="187" t="str">
        <f>E3</f>
        <v>Credits</v>
      </c>
      <c r="K3" s="61" t="str">
        <f>B5&amp;"'s "&amp;L3&amp;" &gt;= "&amp;L4&amp;" AND "&amp;M3&amp;" &gt; "&amp;M4&amp;"?"</f>
        <v>Robinson, Chantel's Credits &gt;= 60 AND GPA &gt; 3.5?</v>
      </c>
      <c r="L3" s="187" t="str">
        <f>E3</f>
        <v>Credits</v>
      </c>
      <c r="M3" s="187" t="s">
        <v>43</v>
      </c>
    </row>
    <row r="4" spans="2:16" x14ac:dyDescent="0.25">
      <c r="B4" s="10" t="s">
        <v>45</v>
      </c>
      <c r="C4" s="10" t="s">
        <v>52</v>
      </c>
      <c r="D4" s="10" t="s">
        <v>46</v>
      </c>
      <c r="E4" s="20">
        <v>45</v>
      </c>
      <c r="F4" s="10">
        <v>3.4</v>
      </c>
      <c r="H4" s="17" t="b">
        <f>E4&gt;I4</f>
        <v>0</v>
      </c>
      <c r="I4" s="62">
        <v>60</v>
      </c>
      <c r="K4" s="17" t="b">
        <f>AND(E5&gt;=L4,F5&gt;M4)</f>
        <v>1</v>
      </c>
      <c r="L4" s="62">
        <v>60</v>
      </c>
      <c r="M4" s="62">
        <v>3.5</v>
      </c>
    </row>
    <row r="5" spans="2:16" x14ac:dyDescent="0.25">
      <c r="B5" s="10" t="s">
        <v>47</v>
      </c>
      <c r="C5" s="10" t="s">
        <v>53</v>
      </c>
      <c r="D5" s="10" t="s">
        <v>48</v>
      </c>
      <c r="E5" s="20">
        <v>70</v>
      </c>
      <c r="F5" s="10">
        <v>4</v>
      </c>
      <c r="H5" s="59" t="str" cm="1">
        <f t="array" aca="1" ref="H5" ca="1">ShowFormulas(H4)</f>
        <v>H4: =E4&gt;I4</v>
      </c>
      <c r="K5" s="59" t="str" cm="1">
        <f t="array" aca="1" ref="K5" ca="1">ShowFormulas(K4)</f>
        <v>K4: =AND(E5&gt;=L4,F5&gt;M4)</v>
      </c>
      <c r="P5" s="59"/>
    </row>
    <row r="6" spans="2:16" x14ac:dyDescent="0.25">
      <c r="B6" s="10" t="s">
        <v>49</v>
      </c>
      <c r="C6" s="10" t="s">
        <v>54</v>
      </c>
      <c r="D6" s="10" t="s">
        <v>44</v>
      </c>
      <c r="E6" s="20">
        <v>40</v>
      </c>
      <c r="F6" s="10">
        <v>3.4</v>
      </c>
    </row>
    <row r="7" spans="2:16" x14ac:dyDescent="0.25">
      <c r="B7" s="10" t="s">
        <v>50</v>
      </c>
      <c r="C7" s="10" t="s">
        <v>55</v>
      </c>
      <c r="D7" s="10" t="s">
        <v>46</v>
      </c>
      <c r="E7" s="20">
        <v>60</v>
      </c>
      <c r="F7" s="10">
        <v>3.5</v>
      </c>
      <c r="H7" s="15" t="s">
        <v>738</v>
      </c>
      <c r="K7" s="15" t="s">
        <v>741</v>
      </c>
    </row>
    <row r="8" spans="2:16" ht="45" x14ac:dyDescent="0.25">
      <c r="H8" s="61" t="str">
        <f>"Number of "&amp;C3&amp;" that contain '"&amp;I10&amp;"'?"</f>
        <v>Number of Address that contain 'San Pablo'?</v>
      </c>
      <c r="I8" s="187" t="str">
        <f>C3&amp;" contains?"</f>
        <v>Address contains?</v>
      </c>
      <c r="K8" s="61" t="str">
        <f>"List "&amp;B3&amp;" names who have "&amp;E3&amp;" &gt;= "&amp;L9&amp;" AND &lt;= "&amp;M9&amp;":"</f>
        <v>List Student names who have Credits &gt;= 25 AND &lt;= 50:</v>
      </c>
      <c r="L8" s="187" t="s">
        <v>726</v>
      </c>
      <c r="M8" s="187" t="s">
        <v>217</v>
      </c>
    </row>
    <row r="9" spans="2:16" x14ac:dyDescent="0.25">
      <c r="H9" s="17">
        <f>COUNTIFS(C4:C7,I9)</f>
        <v>2</v>
      </c>
      <c r="I9" s="62" t="s">
        <v>745</v>
      </c>
      <c r="K9" s="17" t="str" cm="1">
        <f t="array" ref="K9:K10">_xlfn._xlws.FILTER(B4:B7,(E4:E7&gt;=L9)*(E4:E7&lt;=M9))</f>
        <v>Nga, Luong</v>
      </c>
      <c r="L9" s="62">
        <v>25</v>
      </c>
      <c r="M9" s="62">
        <v>50</v>
      </c>
    </row>
    <row r="10" spans="2:16" x14ac:dyDescent="0.25">
      <c r="H10" s="17">
        <f>COUNTIFS(C4:C7,"*"&amp;I10&amp;"*")</f>
        <v>2</v>
      </c>
      <c r="I10" s="62" t="s">
        <v>215</v>
      </c>
      <c r="K10" s="17" t="str">
        <v>Rouse, Sioux</v>
      </c>
    </row>
    <row r="11" spans="2:16" x14ac:dyDescent="0.25">
      <c r="H11" s="59" t="str" cm="1">
        <f t="array" aca="1" ref="H11:H12" ca="1">ShowFormulas(H9:H10)</f>
        <v>H9: =COUNTIFS(C4:C7,I9)</v>
      </c>
    </row>
    <row r="12" spans="2:16" x14ac:dyDescent="0.25">
      <c r="H12" t="str">
        <f ca="1"/>
        <v>H10: =COUNTIFS(C4:C7,"*"&amp;I10&amp;"*")</v>
      </c>
    </row>
    <row r="14" spans="2:16" x14ac:dyDescent="0.25">
      <c r="H14" s="15" t="s">
        <v>739</v>
      </c>
      <c r="K14" s="15" t="s">
        <v>742</v>
      </c>
    </row>
    <row r="15" spans="2:16" ht="30" x14ac:dyDescent="0.25">
      <c r="D15" s="59"/>
      <c r="H15" s="61" t="str">
        <f>"Average "&amp;F3&amp;" for Majors not '"&amp;I16&amp;"'?"</f>
        <v>Average GPA for Majors not 'Physics'?</v>
      </c>
      <c r="I15" s="187" t="str">
        <f>D3&amp;" NOT:"</f>
        <v>Major NOT:</v>
      </c>
      <c r="K15" s="61" t="str">
        <f>"COUNT Majors that are "&amp;L16&amp;" OR "&amp;M16&amp;":"</f>
        <v>COUNT Majors that are Physics OR History:</v>
      </c>
      <c r="L15" s="187" t="str">
        <f>$D$3</f>
        <v>Major</v>
      </c>
      <c r="M15" s="187" t="str">
        <f>$D$3</f>
        <v>Major</v>
      </c>
    </row>
    <row r="16" spans="2:16" x14ac:dyDescent="0.25">
      <c r="H16" s="17">
        <f>AVERAGEIFS(F4:F7,D4:D7,"&lt;&gt;"&amp;I16)</f>
        <v>3.7</v>
      </c>
      <c r="I16" s="62" t="s">
        <v>46</v>
      </c>
      <c r="K16" s="17" cm="1">
        <f t="array" ref="K16">SUM(COUNTIFS(D4:D7,L16:M16))</f>
        <v>3</v>
      </c>
      <c r="L16" s="62" t="s">
        <v>46</v>
      </c>
      <c r="M16" s="62" t="s">
        <v>48</v>
      </c>
    </row>
    <row r="17" spans="3:12" x14ac:dyDescent="0.25">
      <c r="H17" s="59" t="str" cm="1">
        <f t="array" aca="1" ref="H17" ca="1">ShowFormulas(H16)</f>
        <v>H16: =AVERAGEIFS(F4:F7,D4:D7,"&lt;&gt;"&amp;I16)</v>
      </c>
      <c r="K17" s="59" t="str" cm="1">
        <f t="array" aca="1" ref="K17" ca="1">ShowFormulas(K16)</f>
        <v>K16: =SUM(COUNTIFS(D4:D7,L16:M16))</v>
      </c>
    </row>
    <row r="19" spans="3:12" x14ac:dyDescent="0.25">
      <c r="C19" s="15" t="s">
        <v>746</v>
      </c>
      <c r="H19" s="15" t="s">
        <v>744</v>
      </c>
      <c r="K19" s="15" t="s">
        <v>743</v>
      </c>
    </row>
    <row r="20" spans="3:12" ht="45" x14ac:dyDescent="0.25">
      <c r="C20" s="61" t="str">
        <f>"Count "&amp;E20&amp;" &gt;= "&amp;E21&amp;" AND "&amp;LOWER(D20)&amp;" = "&amp;D21</f>
        <v>Count GPA &gt;= &gt;=3.4 AND major = Physics</v>
      </c>
      <c r="D20" s="187" t="s">
        <v>41</v>
      </c>
      <c r="E20" s="187" t="s">
        <v>43</v>
      </c>
      <c r="H20" s="61" t="str">
        <f>"List names for "&amp;E3&amp;" &gt;="&amp;I24&amp;" for "&amp;D3&amp;"s "&amp;I21&amp;" OR "&amp;I22</f>
        <v>List names for Credits &gt;=50 for Majors Physics OR History</v>
      </c>
      <c r="I20" s="187" t="s">
        <v>722</v>
      </c>
      <c r="K20" s="61" t="str">
        <f>"Is the "&amp;D3&amp;" '"&amp;L21&amp;"' in "&amp;D3&amp;" field?"</f>
        <v>Is the Major 'Data Analysis' in Major field?</v>
      </c>
      <c r="L20" s="187" t="str">
        <f>D3</f>
        <v>Major</v>
      </c>
    </row>
    <row r="21" spans="3:12" x14ac:dyDescent="0.25">
      <c r="C21" s="17">
        <f>COUNTIFS(D4:D7,D21,F4:F7,E21)</f>
        <v>2</v>
      </c>
      <c r="D21" s="62" t="s">
        <v>46</v>
      </c>
      <c r="E21" s="62" t="s">
        <v>747</v>
      </c>
      <c r="H21" s="17" t="str" cm="1">
        <f t="array" ref="H21:H22">_xlfn._xlws.FILTER(B4:B7,(D4:D7=I21)*(E4:E7&gt;=I24)+(D4:D7=I22)*(E4:E7&gt;=I24))</f>
        <v>Robinson, Chantel</v>
      </c>
      <c r="I21" s="62" t="s">
        <v>46</v>
      </c>
      <c r="K21" s="17" t="b">
        <f>ISNUMBER(_xlfn.XMATCH(L21,D4:D7))</f>
        <v>0</v>
      </c>
      <c r="L21" s="62" t="s">
        <v>218</v>
      </c>
    </row>
    <row r="22" spans="3:12" x14ac:dyDescent="0.25">
      <c r="C22" s="59" t="str" cm="1">
        <f t="array" aca="1" ref="C22" ca="1">ShowFormulas(C21)</f>
        <v>C21: =COUNTIFS(D4:D7,D21,F4:F7,E21)</v>
      </c>
      <c r="H22" t="str">
        <v>Simone, Alanna</v>
      </c>
      <c r="I22" s="10" t="s">
        <v>48</v>
      </c>
      <c r="K22" s="59" t="str" cm="1">
        <f t="array" aca="1" ref="K22" ca="1">ShowFormulas(K21)</f>
        <v>K21: =ISNUMBER(XMATCH(L21,D4:D7))</v>
      </c>
    </row>
    <row r="23" spans="3:12" x14ac:dyDescent="0.25">
      <c r="D23" s="59"/>
      <c r="I23" s="187" t="s">
        <v>723</v>
      </c>
    </row>
    <row r="24" spans="3:12" x14ac:dyDescent="0.25">
      <c r="D24" s="59"/>
      <c r="I24" s="62">
        <v>50</v>
      </c>
    </row>
    <row r="25" spans="3:12" x14ac:dyDescent="0.25">
      <c r="H25" s="59" t="str" cm="1">
        <f t="array" aca="1" ref="H25" ca="1">ShowFormulas(H21)</f>
        <v>H21: =FILTER(B4:B7,(D4:D7=I21)*(E4:E7&gt;=I24)+(D4:D7=I22)*(E4:E7&gt;=I24))</v>
      </c>
    </row>
    <row r="26" spans="3:12" x14ac:dyDescent="0.25">
      <c r="D26" s="59"/>
    </row>
    <row r="27" spans="3:12" x14ac:dyDescent="0.25">
      <c r="D27" s="59"/>
    </row>
    <row r="29" spans="3:12" x14ac:dyDescent="0.25">
      <c r="D29" s="59"/>
    </row>
    <row r="30" spans="3:12" x14ac:dyDescent="0.25">
      <c r="D30" s="59"/>
    </row>
    <row r="31" spans="3:12" x14ac:dyDescent="0.25">
      <c r="D31" s="59"/>
    </row>
    <row r="33" spans="4:4" x14ac:dyDescent="0.25">
      <c r="D33" s="59"/>
    </row>
    <row r="34" spans="4:4" x14ac:dyDescent="0.25">
      <c r="D34" s="59"/>
    </row>
    <row r="36" spans="4:4" x14ac:dyDescent="0.25">
      <c r="D36" s="59"/>
    </row>
    <row r="37" spans="4:4" x14ac:dyDescent="0.25">
      <c r="D37" s="59"/>
    </row>
  </sheetData>
  <pageMargins left="0.7" right="0.7" top="0.75" bottom="0.75" header="0.3" footer="0.3"/>
  <pageSetup orientation="portrait" horizontalDpi="200" verticalDpi="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68508-D6B6-4500-A5D1-1B132D217C28}">
  <sheetPr>
    <tabColor rgb="FF0000FF"/>
  </sheetPr>
  <dimension ref="B2:K14"/>
  <sheetViews>
    <sheetView zoomScale="145" zoomScaleNormal="145" workbookViewId="0"/>
  </sheetViews>
  <sheetFormatPr defaultRowHeight="15" x14ac:dyDescent="0.25"/>
  <cols>
    <col min="1" max="1" width="2.42578125" customWidth="1"/>
    <col min="2" max="2" width="17.42578125" customWidth="1"/>
    <col min="3" max="3" width="11.42578125" customWidth="1"/>
    <col min="4" max="4" width="11.140625" customWidth="1"/>
    <col min="5" max="5" width="8.28515625" customWidth="1"/>
    <col min="6" max="6" width="6.140625" customWidth="1"/>
    <col min="7" max="7" width="4.140625" customWidth="1"/>
    <col min="8" max="8" width="15.42578125" bestFit="1" customWidth="1"/>
    <col min="9" max="9" width="10.85546875" bestFit="1" customWidth="1"/>
    <col min="10" max="10" width="22.7109375" customWidth="1"/>
    <col min="11" max="11" width="23.140625" customWidth="1"/>
    <col min="12" max="12" width="12" customWidth="1"/>
  </cols>
  <sheetData>
    <row r="2" spans="2:11" x14ac:dyDescent="0.25">
      <c r="B2" t="s">
        <v>590</v>
      </c>
    </row>
    <row r="4" spans="2:11" x14ac:dyDescent="0.25">
      <c r="B4" s="16" t="s">
        <v>40</v>
      </c>
      <c r="C4" s="16" t="s">
        <v>219</v>
      </c>
      <c r="D4" s="16" t="s">
        <v>41</v>
      </c>
      <c r="E4" s="16" t="s">
        <v>42</v>
      </c>
      <c r="F4" s="16" t="s">
        <v>43</v>
      </c>
      <c r="H4" s="72" t="s">
        <v>41</v>
      </c>
      <c r="I4" s="72" t="s">
        <v>219</v>
      </c>
      <c r="J4" t="s">
        <v>325</v>
      </c>
    </row>
    <row r="5" spans="2:11" x14ac:dyDescent="0.25">
      <c r="B5" s="10" t="s">
        <v>221</v>
      </c>
      <c r="C5" s="63">
        <v>44103</v>
      </c>
      <c r="D5" s="10" t="s">
        <v>222</v>
      </c>
      <c r="E5" s="10">
        <v>45</v>
      </c>
      <c r="F5" s="10">
        <v>1.7</v>
      </c>
      <c r="H5" s="10" t="s">
        <v>224</v>
      </c>
      <c r="I5" s="103"/>
      <c r="K5" t="str" cm="1">
        <f t="array" aca="1" ref="K5" ca="1">ShowFormulas(I5)</f>
        <v/>
      </c>
    </row>
    <row r="6" spans="2:11" x14ac:dyDescent="0.25">
      <c r="B6" s="10" t="s">
        <v>223</v>
      </c>
      <c r="C6" s="63">
        <v>43295</v>
      </c>
      <c r="D6" s="10" t="s">
        <v>224</v>
      </c>
      <c r="E6" s="10">
        <v>135</v>
      </c>
      <c r="F6" s="10">
        <v>2.2999999999999998</v>
      </c>
    </row>
    <row r="7" spans="2:11" x14ac:dyDescent="0.25">
      <c r="B7" s="10" t="s">
        <v>225</v>
      </c>
      <c r="C7" s="63">
        <v>44077</v>
      </c>
      <c r="D7" s="10" t="s">
        <v>44</v>
      </c>
      <c r="E7" s="10">
        <v>45</v>
      </c>
      <c r="F7" s="10">
        <v>3</v>
      </c>
      <c r="H7" s="15" t="s">
        <v>40</v>
      </c>
      <c r="K7" s="15" t="s">
        <v>324</v>
      </c>
    </row>
    <row r="8" spans="2:11" x14ac:dyDescent="0.25">
      <c r="B8" s="10" t="s">
        <v>226</v>
      </c>
      <c r="C8" s="63">
        <v>43790</v>
      </c>
      <c r="D8" s="10" t="s">
        <v>224</v>
      </c>
      <c r="E8" s="10">
        <v>90</v>
      </c>
      <c r="F8" s="10">
        <v>3.1</v>
      </c>
      <c r="H8" s="17"/>
      <c r="K8" s="17"/>
    </row>
    <row r="9" spans="2:11" x14ac:dyDescent="0.25">
      <c r="B9" s="10" t="s">
        <v>227</v>
      </c>
      <c r="C9" s="63">
        <v>44224</v>
      </c>
      <c r="D9" s="10" t="s">
        <v>222</v>
      </c>
      <c r="E9" s="10">
        <v>23</v>
      </c>
      <c r="F9" s="10">
        <v>1.6</v>
      </c>
    </row>
    <row r="10" spans="2:11" x14ac:dyDescent="0.25">
      <c r="B10" s="10" t="s">
        <v>45</v>
      </c>
      <c r="C10" s="63">
        <v>44019</v>
      </c>
      <c r="D10" s="10" t="s">
        <v>46</v>
      </c>
      <c r="E10" s="10">
        <v>45</v>
      </c>
      <c r="F10" s="10">
        <v>2.4</v>
      </c>
      <c r="H10" t="str" cm="1">
        <f t="array" aca="1" ref="H10" ca="1">ShowFormulas(H8)</f>
        <v/>
      </c>
      <c r="K10" t="str" cm="1">
        <f t="array" aca="1" ref="K10" ca="1">ShowFormulas(K8)</f>
        <v/>
      </c>
    </row>
    <row r="11" spans="2:11" x14ac:dyDescent="0.25">
      <c r="B11" s="10" t="s">
        <v>47</v>
      </c>
      <c r="C11" s="63">
        <v>43933</v>
      </c>
      <c r="D11" s="10" t="s">
        <v>48</v>
      </c>
      <c r="E11" s="10">
        <v>70</v>
      </c>
      <c r="F11" s="10">
        <v>4</v>
      </c>
    </row>
    <row r="12" spans="2:11" x14ac:dyDescent="0.25">
      <c r="B12" s="10" t="s">
        <v>49</v>
      </c>
      <c r="C12" s="63">
        <v>44012</v>
      </c>
      <c r="D12" s="10" t="s">
        <v>44</v>
      </c>
      <c r="E12" s="10">
        <v>40</v>
      </c>
      <c r="F12" s="10">
        <v>2.4</v>
      </c>
    </row>
    <row r="13" spans="2:11" x14ac:dyDescent="0.25">
      <c r="B13" s="10" t="s">
        <v>50</v>
      </c>
      <c r="C13" s="63">
        <v>43679</v>
      </c>
      <c r="D13" s="10" t="s">
        <v>46</v>
      </c>
      <c r="E13" s="10">
        <v>60</v>
      </c>
      <c r="F13" s="10">
        <v>3.5</v>
      </c>
    </row>
    <row r="14" spans="2:11" x14ac:dyDescent="0.25">
      <c r="B14" s="10" t="s">
        <v>228</v>
      </c>
      <c r="C14" s="63">
        <v>43826</v>
      </c>
      <c r="D14" s="10" t="s">
        <v>229</v>
      </c>
      <c r="E14" s="10">
        <v>75</v>
      </c>
      <c r="F14" s="10">
        <v>3.9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94289-1A06-4ABC-9244-F0CB6D3B3C56}">
  <sheetPr>
    <tabColor rgb="FFFF0000"/>
  </sheetPr>
  <dimension ref="B2:K14"/>
  <sheetViews>
    <sheetView zoomScale="145" zoomScaleNormal="145" workbookViewId="0"/>
  </sheetViews>
  <sheetFormatPr defaultRowHeight="15" x14ac:dyDescent="0.25"/>
  <cols>
    <col min="1" max="1" width="1.7109375" customWidth="1"/>
    <col min="2" max="2" width="17.42578125" customWidth="1"/>
    <col min="3" max="3" width="12" customWidth="1"/>
    <col min="4" max="4" width="11.140625" customWidth="1"/>
    <col min="5" max="5" width="8.28515625" customWidth="1"/>
    <col min="6" max="6" width="6.140625" customWidth="1"/>
    <col min="7" max="7" width="1.7109375" customWidth="1"/>
    <col min="8" max="8" width="15.42578125" bestFit="1" customWidth="1"/>
    <col min="9" max="9" width="10.85546875" bestFit="1" customWidth="1"/>
    <col min="10" max="10" width="17.28515625" customWidth="1"/>
    <col min="11" max="11" width="23.140625" customWidth="1"/>
    <col min="12" max="12" width="12" customWidth="1"/>
  </cols>
  <sheetData>
    <row r="2" spans="2:11" x14ac:dyDescent="0.25">
      <c r="B2" t="s">
        <v>590</v>
      </c>
    </row>
    <row r="4" spans="2:11" x14ac:dyDescent="0.25">
      <c r="B4" s="16" t="s">
        <v>40</v>
      </c>
      <c r="C4" s="16" t="s">
        <v>219</v>
      </c>
      <c r="D4" s="16" t="s">
        <v>41</v>
      </c>
      <c r="E4" s="16" t="s">
        <v>42</v>
      </c>
      <c r="F4" s="16" t="s">
        <v>43</v>
      </c>
      <c r="H4" s="72" t="s">
        <v>41</v>
      </c>
      <c r="I4" s="72" t="s">
        <v>219</v>
      </c>
      <c r="J4" t="s">
        <v>325</v>
      </c>
    </row>
    <row r="5" spans="2:11" x14ac:dyDescent="0.25">
      <c r="B5" s="10" t="s">
        <v>221</v>
      </c>
      <c r="C5" s="63">
        <v>44103</v>
      </c>
      <c r="D5" s="10" t="s">
        <v>222</v>
      </c>
      <c r="E5" s="10">
        <v>45</v>
      </c>
      <c r="F5" s="10">
        <v>1.7</v>
      </c>
      <c r="H5" s="10" t="s">
        <v>224</v>
      </c>
      <c r="I5" s="103">
        <f>_xlfn.MINIFS(C5:C14,D5:D14,H5)</f>
        <v>43295</v>
      </c>
      <c r="K5" t="str" cm="1">
        <f t="array" aca="1" ref="K5" ca="1">ShowFormulas(I5)</f>
        <v>I5: =MINIFS(C5:C14,D5:D14,H5)</v>
      </c>
    </row>
    <row r="6" spans="2:11" x14ac:dyDescent="0.25">
      <c r="B6" s="10" t="s">
        <v>223</v>
      </c>
      <c r="C6" s="63">
        <v>43295</v>
      </c>
      <c r="D6" s="10" t="s">
        <v>224</v>
      </c>
      <c r="E6" s="10">
        <v>135</v>
      </c>
      <c r="F6" s="10">
        <v>2.2999999999999998</v>
      </c>
    </row>
    <row r="7" spans="2:11" x14ac:dyDescent="0.25">
      <c r="B7" s="10" t="s">
        <v>225</v>
      </c>
      <c r="C7" s="63">
        <v>44077</v>
      </c>
      <c r="D7" s="10" t="s">
        <v>44</v>
      </c>
      <c r="E7" s="10">
        <v>45</v>
      </c>
      <c r="F7" s="10">
        <v>3</v>
      </c>
      <c r="H7" s="15" t="s">
        <v>40</v>
      </c>
      <c r="K7" s="15" t="s">
        <v>324</v>
      </c>
    </row>
    <row r="8" spans="2:11" x14ac:dyDescent="0.25">
      <c r="B8" s="10" t="s">
        <v>226</v>
      </c>
      <c r="C8" s="63">
        <v>43790</v>
      </c>
      <c r="D8" s="10" t="s">
        <v>224</v>
      </c>
      <c r="E8" s="10">
        <v>90</v>
      </c>
      <c r="F8" s="10">
        <v>3.1</v>
      </c>
      <c r="H8" s="17" t="str" cm="1">
        <f t="array" ref="H8">_xlfn._xlws.FILTER(B5:B14,(D5:D14=H5)*(C5:C14=I5))</f>
        <v>Emmons, Christi</v>
      </c>
      <c r="K8" s="17" t="str">
        <f>DGET(B4:F14,H7,H4:I5)</f>
        <v>Emmons, Christi</v>
      </c>
    </row>
    <row r="9" spans="2:11" x14ac:dyDescent="0.25">
      <c r="B9" s="10" t="s">
        <v>227</v>
      </c>
      <c r="C9" s="63">
        <v>44224</v>
      </c>
      <c r="D9" s="10" t="s">
        <v>222</v>
      </c>
      <c r="E9" s="10">
        <v>23</v>
      </c>
      <c r="F9" s="10">
        <v>1.6</v>
      </c>
    </row>
    <row r="10" spans="2:11" x14ac:dyDescent="0.25">
      <c r="B10" s="10" t="s">
        <v>45</v>
      </c>
      <c r="C10" s="63">
        <v>44019</v>
      </c>
      <c r="D10" s="10" t="s">
        <v>46</v>
      </c>
      <c r="E10" s="10">
        <v>45</v>
      </c>
      <c r="F10" s="10">
        <v>2.4</v>
      </c>
      <c r="H10" t="str" cm="1">
        <f t="array" aca="1" ref="H10" ca="1">ShowFormulas(H8)</f>
        <v>H8: =FILTER(B5:B14,(D5:D14=H5)*(C5:C14=I5))</v>
      </c>
      <c r="K10" t="str" cm="1">
        <f t="array" aca="1" ref="K10" ca="1">ShowFormulas(K8)</f>
        <v>K8: =DGET(B4:F14,H7,H4:I5)</v>
      </c>
    </row>
    <row r="11" spans="2:11" x14ac:dyDescent="0.25">
      <c r="B11" s="10" t="s">
        <v>47</v>
      </c>
      <c r="C11" s="63">
        <v>43933</v>
      </c>
      <c r="D11" s="10" t="s">
        <v>48</v>
      </c>
      <c r="E11" s="10">
        <v>70</v>
      </c>
      <c r="F11" s="10">
        <v>4</v>
      </c>
    </row>
    <row r="12" spans="2:11" x14ac:dyDescent="0.25">
      <c r="B12" s="10" t="s">
        <v>49</v>
      </c>
      <c r="C12" s="63">
        <v>44012</v>
      </c>
      <c r="D12" s="10" t="s">
        <v>44</v>
      </c>
      <c r="E12" s="10">
        <v>40</v>
      </c>
      <c r="F12" s="10">
        <v>2.4</v>
      </c>
    </row>
    <row r="13" spans="2:11" x14ac:dyDescent="0.25">
      <c r="B13" s="10" t="s">
        <v>50</v>
      </c>
      <c r="C13" s="63">
        <v>43679</v>
      </c>
      <c r="D13" s="10" t="s">
        <v>46</v>
      </c>
      <c r="E13" s="10">
        <v>60</v>
      </c>
      <c r="F13" s="10">
        <v>3.5</v>
      </c>
    </row>
    <row r="14" spans="2:11" x14ac:dyDescent="0.25">
      <c r="B14" s="10" t="s">
        <v>228</v>
      </c>
      <c r="C14" s="63">
        <v>43826</v>
      </c>
      <c r="D14" s="10" t="s">
        <v>229</v>
      </c>
      <c r="E14" s="10">
        <v>75</v>
      </c>
      <c r="F14" s="10">
        <v>3.9</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8C28-A557-4B36-B18E-0EC7EB2D1DBE}">
  <sheetPr>
    <tabColor rgb="FFFFFF00"/>
  </sheetPr>
  <dimension ref="A2:AF57"/>
  <sheetViews>
    <sheetView zoomScaleNormal="100" workbookViewId="0"/>
  </sheetViews>
  <sheetFormatPr defaultRowHeight="15" x14ac:dyDescent="0.25"/>
  <cols>
    <col min="1" max="1" width="4.140625" bestFit="1" customWidth="1"/>
    <col min="2" max="2" width="9.7109375" customWidth="1"/>
    <col min="3" max="3" width="9" bestFit="1" customWidth="1"/>
    <col min="4" max="4" width="8.85546875" customWidth="1"/>
    <col min="5" max="5" width="1.28515625" customWidth="1"/>
    <col min="6" max="6" width="12.28515625" customWidth="1"/>
    <col min="7" max="7" width="35" customWidth="1"/>
    <col min="8" max="8" width="15" bestFit="1" customWidth="1"/>
    <col min="9" max="9" width="42.140625" customWidth="1"/>
    <col min="10" max="10" width="18.42578125" customWidth="1"/>
    <col min="13" max="13" width="18.7109375" bestFit="1" customWidth="1"/>
    <col min="15" max="15" width="2.42578125" customWidth="1"/>
    <col min="16" max="16" width="11.28515625" bestFit="1" customWidth="1"/>
    <col min="17" max="17" width="12.140625" bestFit="1" customWidth="1"/>
    <col min="18" max="18" width="22.42578125" bestFit="1" customWidth="1"/>
    <col min="19" max="19" width="1.42578125" customWidth="1"/>
    <col min="20" max="20" width="12.140625" bestFit="1" customWidth="1"/>
    <col min="22" max="22" width="1.42578125" customWidth="1"/>
    <col min="23" max="23" width="80.7109375" bestFit="1" customWidth="1"/>
    <col min="25" max="25" width="45.140625" bestFit="1" customWidth="1"/>
    <col min="27" max="27" width="175.42578125" bestFit="1" customWidth="1"/>
    <col min="30" max="30" width="27.140625" customWidth="1"/>
    <col min="31" max="31" width="8.7109375" customWidth="1"/>
    <col min="32" max="32" width="63.140625" customWidth="1"/>
  </cols>
  <sheetData>
    <row r="2" spans="1:32" x14ac:dyDescent="0.25">
      <c r="A2" s="15"/>
      <c r="B2" t="s">
        <v>269</v>
      </c>
      <c r="Y2" s="15" t="s">
        <v>327</v>
      </c>
      <c r="AA2" s="15" t="s">
        <v>328</v>
      </c>
      <c r="AD2" s="105" t="s">
        <v>329</v>
      </c>
      <c r="AE2" s="106" t="s">
        <v>330</v>
      </c>
      <c r="AF2" s="107" t="s">
        <v>331</v>
      </c>
    </row>
    <row r="3" spans="1:32" x14ac:dyDescent="0.25">
      <c r="A3" s="15"/>
      <c r="B3" t="s">
        <v>332</v>
      </c>
      <c r="F3" s="93" t="s">
        <v>333</v>
      </c>
      <c r="G3" s="93"/>
      <c r="H3" s="93"/>
      <c r="I3" s="93"/>
      <c r="T3" s="93" t="s">
        <v>333</v>
      </c>
      <c r="U3" s="93"/>
      <c r="V3" s="93"/>
      <c r="W3" s="93"/>
      <c r="Y3" t="str">
        <f t="shared" ref="Y3:Y13" ca="1" si="0">MID(I8,SEARCH("=",I8)+1,SEARCH("(",I8)-SEARCH("=",I8)-1)&amp;": "&amp;G8</f>
        <v>DSUM: Adds</v>
      </c>
      <c r="AA3" t="s">
        <v>334</v>
      </c>
      <c r="AC3">
        <v>1</v>
      </c>
      <c r="AD3" s="88" t="str" cm="1">
        <f t="array" aca="1" ref="AD3:AD19" ca="1">REPLACE(_xlfn._xlws.FILTER(I8:I57,LEFT(I8:I57,7)="Formula"),1,_xlfn._xlws.FILTER(SEARCH(": ",I8:I57),ISNUMBER(SEARCH(": ",I8:I57)))+1,"")</f>
        <v>=DSUM(B6:D26,3,F60:G61)</v>
      </c>
      <c r="AE3" s="108" t="s">
        <v>335</v>
      </c>
      <c r="AF3" s="7" t="str" cm="1">
        <f t="array" aca="1" ref="AF3:AF19" ca="1">REPLACE(_xlfn._xlws.FILTER(W8:W57,LEFT(W8:W57,7)="Formula"),1,_xlfn._xlws.FILTER(SEARCH(": ",W8:W57),ISNUMBER(SEARCH(": ",W8:W57)))+1,"")</f>
        <v>=SUMIFS($D$7:$D$26,$B$7:$B$26,T8,$C$7:$C$26,U8)</v>
      </c>
    </row>
    <row r="4" spans="1:32" x14ac:dyDescent="0.25">
      <c r="A4" s="15"/>
      <c r="B4" t="s">
        <v>336</v>
      </c>
      <c r="Y4" t="str">
        <f t="shared" ca="1" si="0"/>
        <v>DCOUNT: Count numbers</v>
      </c>
      <c r="AA4" s="59" t="s">
        <v>337</v>
      </c>
      <c r="AC4">
        <v>2</v>
      </c>
      <c r="AD4" s="88" t="str">
        <f ca="1"/>
        <v>=DCOUNT(B6:D26,3,F5:G6)</v>
      </c>
      <c r="AE4" s="109" t="s">
        <v>335</v>
      </c>
      <c r="AF4" s="7" t="str">
        <f ca="1"/>
        <v>=COUNTIFS($B$7:$B$26,T9,$C$7:$C$26,U9,$D$7:$D$26,"&lt;&gt;")</v>
      </c>
    </row>
    <row r="5" spans="1:32" x14ac:dyDescent="0.25">
      <c r="F5" s="16" t="s">
        <v>338</v>
      </c>
      <c r="G5" s="16" t="s">
        <v>305</v>
      </c>
      <c r="Y5" t="str">
        <f t="shared" ca="1" si="0"/>
        <v>DCOUNTA: Count not empty cells</v>
      </c>
      <c r="AA5" s="59" t="s">
        <v>339</v>
      </c>
      <c r="AC5">
        <v>3</v>
      </c>
      <c r="AD5" s="88" t="str">
        <f ca="1"/>
        <v>=DCOUNTA(B6:D26,2,F5:G6)</v>
      </c>
      <c r="AE5" s="109" t="s">
        <v>335</v>
      </c>
      <c r="AF5" s="7" t="str">
        <f ca="1"/>
        <v>=COUNTIFS($B$7:$B$26,T10,$C$7:$C$26,U10,$C$7:$C$26,"&lt;&gt;")</v>
      </c>
    </row>
    <row r="6" spans="1:32" x14ac:dyDescent="0.25">
      <c r="B6" s="16" t="s">
        <v>338</v>
      </c>
      <c r="C6" s="16" t="s">
        <v>305</v>
      </c>
      <c r="D6" s="16" t="s">
        <v>274</v>
      </c>
      <c r="F6" s="110" t="s">
        <v>340</v>
      </c>
      <c r="G6" s="110" t="s">
        <v>341</v>
      </c>
      <c r="R6" s="16" t="s">
        <v>342</v>
      </c>
      <c r="Y6" t="str">
        <f t="shared" ca="1" si="0"/>
        <v>DSTDEV: Calcs Standard deviation of sample</v>
      </c>
      <c r="AA6" s="59" t="s">
        <v>343</v>
      </c>
      <c r="AC6">
        <v>4</v>
      </c>
      <c r="AD6" s="88" t="str">
        <f ca="1"/>
        <v>=DSTDEV(B6:D26,3,F5:G6)</v>
      </c>
      <c r="AE6" s="109" t="s">
        <v>335</v>
      </c>
      <c r="AF6" s="7" t="str">
        <f ca="1"/>
        <v>=STDEV.S(FILTER($D$7:$D$26,($B$7:$B$26=T11)*($C$7:$C$26=U11)))</v>
      </c>
    </row>
    <row r="7" spans="1:32" x14ac:dyDescent="0.25">
      <c r="B7" s="10" t="s">
        <v>344</v>
      </c>
      <c r="C7" s="10" t="s">
        <v>309</v>
      </c>
      <c r="D7" s="111">
        <v>1533.89</v>
      </c>
      <c r="H7" s="96" t="s">
        <v>345</v>
      </c>
      <c r="K7" t="s">
        <v>346</v>
      </c>
      <c r="R7" s="96" t="s">
        <v>345</v>
      </c>
      <c r="T7" s="16" t="s">
        <v>338</v>
      </c>
      <c r="U7" s="16" t="s">
        <v>305</v>
      </c>
      <c r="Y7" t="str">
        <f t="shared" ca="1" si="0"/>
        <v>DSTDEVP: Calcs Standard deviation of population</v>
      </c>
      <c r="AA7" t="s">
        <v>347</v>
      </c>
      <c r="AC7">
        <v>5</v>
      </c>
      <c r="AD7" s="88" t="str">
        <f ca="1"/>
        <v>=DSTDEVP(B6:D26,3,F5:G6)</v>
      </c>
      <c r="AE7" s="109" t="s">
        <v>335</v>
      </c>
      <c r="AF7" s="7" t="str">
        <f ca="1"/>
        <v>=STDEV.P(FILTER($D$7:$D$26,($B$7:$B$26=T12)*($C$7:$C$26=U12)))</v>
      </c>
    </row>
    <row r="8" spans="1:32" x14ac:dyDescent="0.25">
      <c r="B8" s="10" t="s">
        <v>344</v>
      </c>
      <c r="C8" s="10" t="s">
        <v>312</v>
      </c>
      <c r="D8" s="111">
        <v>690.16</v>
      </c>
      <c r="G8" s="112" t="s">
        <v>348</v>
      </c>
      <c r="H8" s="113">
        <f>DSUM(B6:D26,3,F60:G61)</f>
        <v>17178.350000000002</v>
      </c>
      <c r="I8" s="59" t="str">
        <f ca="1">IF(_xlfn.ISFORMULA(H8),"Formula in "&amp;ADDRESS(ROW(H8),COLUMN(H8),4)&amp;": "&amp;_xlfn.FORMULATEXT(H8),"")</f>
        <v>Formula in H8: =DSUM(B6:D26,3,F60:G61)</v>
      </c>
      <c r="R8" s="113">
        <f>SUMIFS($D$7:$D$26,$B$7:$B$26,T8,$C$7:$C$26,U8)</f>
        <v>2688.3900000000003</v>
      </c>
      <c r="T8" s="110" t="s">
        <v>349</v>
      </c>
      <c r="U8" s="110" t="s">
        <v>312</v>
      </c>
      <c r="W8" s="59" t="str">
        <f t="shared" ref="W8:W18" ca="1" si="1">IF(_xlfn.ISFORMULA(R8),"Formula in "&amp;ADDRESS(ROW(R8),COLUMN(R8),4)&amp;": "&amp;_xlfn.FORMULATEXT(R8),"")</f>
        <v>Formula in R8: =SUMIFS($D$7:$D$26,$B$7:$B$26,T8,$C$7:$C$26,U8)</v>
      </c>
      <c r="Y8" t="str">
        <f t="shared" ca="1" si="0"/>
        <v>DMAX: Finds Max number</v>
      </c>
      <c r="AA8" t="s">
        <v>350</v>
      </c>
      <c r="AC8">
        <v>6</v>
      </c>
      <c r="AD8" s="88" t="str">
        <f ca="1"/>
        <v>=DMAX(B6:D26,3,F5:G6)</v>
      </c>
      <c r="AE8" s="109" t="s">
        <v>335</v>
      </c>
      <c r="AF8" s="7" t="str">
        <f ca="1"/>
        <v>=MAXIFS($D$7:$D$26,$B$7:$B$26,T13,$C$7:$C$26,U13)</v>
      </c>
    </row>
    <row r="9" spans="1:32" x14ac:dyDescent="0.25">
      <c r="B9" s="10" t="s">
        <v>351</v>
      </c>
      <c r="C9" s="10" t="s">
        <v>309</v>
      </c>
      <c r="D9" s="111">
        <v>1029.52</v>
      </c>
      <c r="G9" s="112" t="s">
        <v>352</v>
      </c>
      <c r="H9" s="17">
        <f>DCOUNT(B6:D26,3,F5:G6)</f>
        <v>3</v>
      </c>
      <c r="I9" s="59" t="str">
        <f t="shared" ref="I9:I18" ca="1" si="2">IF(_xlfn.ISFORMULA(H9),"Formula in "&amp;ADDRESS(ROW(H9),COLUMN(H9),4)&amp;": "&amp;_xlfn.FORMULATEXT(H9),"")</f>
        <v>Formula in H9: =DCOUNT(B6:D26,3,F5:G6)</v>
      </c>
      <c r="R9" s="17">
        <f>COUNTIFS($B$7:$B$26,T9,$C$7:$C$26,U9,$D$7:$D$26,"&lt;&gt;")</f>
        <v>3</v>
      </c>
      <c r="T9" s="110" t="s">
        <v>349</v>
      </c>
      <c r="U9" s="110" t="s">
        <v>312</v>
      </c>
      <c r="W9" s="59" t="str">
        <f t="shared" ca="1" si="1"/>
        <v>Formula in R9: =COUNTIFS($B$7:$B$26,T9,$C$7:$C$26,U9,$D$7:$D$26,"&lt;&gt;")</v>
      </c>
      <c r="Y9" t="str">
        <f t="shared" ca="1" si="0"/>
        <v>DMIN: Finds Min number</v>
      </c>
      <c r="AA9" t="s">
        <v>353</v>
      </c>
      <c r="AC9">
        <v>7</v>
      </c>
      <c r="AD9" s="88" t="str">
        <f ca="1"/>
        <v>=DMIN(B6:D26,3,F5:G6)</v>
      </c>
      <c r="AE9" s="109" t="s">
        <v>335</v>
      </c>
      <c r="AF9" s="7" t="str">
        <f ca="1"/>
        <v>=MINIFS($D$7:$D$26,$B$7:$B$26,T14,$C$7:$C$26,U14)</v>
      </c>
    </row>
    <row r="10" spans="1:32" x14ac:dyDescent="0.25">
      <c r="B10" s="10" t="s">
        <v>349</v>
      </c>
      <c r="C10" s="10" t="s">
        <v>307</v>
      </c>
      <c r="D10" s="111">
        <v>642.89</v>
      </c>
      <c r="G10" s="112" t="s">
        <v>354</v>
      </c>
      <c r="H10" s="17">
        <f>DCOUNTA(B6:D26,2,F5:G6)</f>
        <v>3</v>
      </c>
      <c r="I10" s="59" t="str">
        <f t="shared" ca="1" si="2"/>
        <v>Formula in H10: =DCOUNTA(B6:D26,2,F5:G6)</v>
      </c>
      <c r="R10" s="17">
        <f>COUNTIFS($B$7:$B$26,T10,$C$7:$C$26,U10,$C$7:$C$26,"&lt;&gt;")</f>
        <v>3</v>
      </c>
      <c r="T10" s="110" t="s">
        <v>349</v>
      </c>
      <c r="U10" s="110" t="s">
        <v>312</v>
      </c>
      <c r="W10" s="59" t="str">
        <f t="shared" ca="1" si="1"/>
        <v>Formula in R10: =COUNTIFS($B$7:$B$26,T10,$C$7:$C$26,U10,$C$7:$C$26,"&lt;&gt;")</v>
      </c>
      <c r="Y10" t="str">
        <f t="shared" ca="1" si="0"/>
        <v>DAVERAGE: Averages</v>
      </c>
      <c r="AA10" t="s">
        <v>355</v>
      </c>
      <c r="AC10">
        <v>8</v>
      </c>
      <c r="AD10" s="88" t="str">
        <f ca="1"/>
        <v>=DAVERAGE(B6:D26,3,F5:G6)</v>
      </c>
      <c r="AE10" s="109" t="s">
        <v>335</v>
      </c>
      <c r="AF10" s="7" t="str">
        <f ca="1"/>
        <v>=AVERAGEIFS($D$7:$D$26,$B$7:$B$26,T15,$C$7:$C$26,U15)</v>
      </c>
    </row>
    <row r="11" spans="1:32" x14ac:dyDescent="0.25">
      <c r="B11" s="10" t="s">
        <v>351</v>
      </c>
      <c r="C11" s="10" t="s">
        <v>309</v>
      </c>
      <c r="D11" s="111">
        <v>883.31</v>
      </c>
      <c r="G11" s="112" t="s">
        <v>356</v>
      </c>
      <c r="H11" s="113">
        <f>DSTDEV(B6:D26,3,F5:G6)</f>
        <v>496.89640640680773</v>
      </c>
      <c r="I11" s="59" t="str">
        <f t="shared" ca="1" si="2"/>
        <v>Formula in H11: =DSTDEV(B6:D26,3,F5:G6)</v>
      </c>
      <c r="R11" s="113" cm="1">
        <f t="array" ref="R11">_xlfn.STDEV.S(_xlfn._xlws.FILTER($D$7:$D$26,($B$7:$B$26=T11)*($C$7:$C$26=U11)))</f>
        <v>496.89640640680773</v>
      </c>
      <c r="T11" s="110" t="s">
        <v>349</v>
      </c>
      <c r="U11" s="110" t="s">
        <v>312</v>
      </c>
      <c r="W11" s="59" t="str">
        <f t="shared" ca="1" si="1"/>
        <v>Formula in R11: =STDEV.S(FILTER($D$7:$D$26,($B$7:$B$26=T11)*($C$7:$C$26=U11)))</v>
      </c>
      <c r="Y11" t="str">
        <f t="shared" ca="1" si="0"/>
        <v>DPRODUCT: Multiplies</v>
      </c>
      <c r="AA11" t="s">
        <v>357</v>
      </c>
      <c r="AC11">
        <v>9</v>
      </c>
      <c r="AD11" s="88" t="str">
        <f ca="1"/>
        <v>=DPRODUCT(B6:D26,3,F5:G6)</v>
      </c>
      <c r="AE11" s="109" t="s">
        <v>335</v>
      </c>
      <c r="AF11" s="7" t="str">
        <f ca="1"/>
        <v>=PRODUCT(FILTER($D$7:$D$26,($B$7:$B$26=T12)*($C$7:$C$26=U12)))</v>
      </c>
    </row>
    <row r="12" spans="1:32" x14ac:dyDescent="0.25">
      <c r="B12" s="10" t="s">
        <v>344</v>
      </c>
      <c r="C12" s="10" t="s">
        <v>312</v>
      </c>
      <c r="D12" s="111">
        <v>528.14</v>
      </c>
      <c r="G12" s="112" t="s">
        <v>358</v>
      </c>
      <c r="H12" s="113">
        <f>DSTDEVP(B6:D26,3,F5:G6)</f>
        <v>405.71421690643245</v>
      </c>
      <c r="I12" s="59" t="str">
        <f t="shared" ca="1" si="2"/>
        <v>Formula in H12: =DSTDEVP(B6:D26,3,F5:G6)</v>
      </c>
      <c r="R12" s="113" cm="1">
        <f t="array" ref="R12">_xlfn.STDEV.P(_xlfn._xlws.FILTER($D$7:$D$26,($B$7:$B$26=T12)*($C$7:$C$26=U12)))</f>
        <v>405.71421690643245</v>
      </c>
      <c r="T12" s="110" t="s">
        <v>349</v>
      </c>
      <c r="U12" s="110" t="s">
        <v>312</v>
      </c>
      <c r="W12" s="59" t="str">
        <f t="shared" ca="1" si="1"/>
        <v>Formula in R12: =STDEV.P(FILTER($D$7:$D$26,($B$7:$B$26=T12)*($C$7:$C$26=U12)))</v>
      </c>
      <c r="Y12" t="str">
        <f t="shared" ca="1" si="0"/>
        <v>DVAR: Calcs Variation of sample</v>
      </c>
      <c r="AA12" t="s">
        <v>359</v>
      </c>
      <c r="AC12">
        <v>10</v>
      </c>
      <c r="AD12" s="88" t="str">
        <f ca="1"/>
        <v>=DVAR(B6:D26,3,F5:G6)</v>
      </c>
      <c r="AE12" s="109" t="s">
        <v>335</v>
      </c>
      <c r="AF12" s="7" t="str">
        <f ca="1"/>
        <v>=VAR.S(FILTER($D$7:$D$26,($B$7:$B$26=T17)*($C$7:$C$26=U17)))</v>
      </c>
    </row>
    <row r="13" spans="1:32" x14ac:dyDescent="0.25">
      <c r="B13" s="10" t="s">
        <v>344</v>
      </c>
      <c r="C13" s="10" t="s">
        <v>312</v>
      </c>
      <c r="D13" s="111">
        <v>771.07</v>
      </c>
      <c r="G13" s="112" t="s">
        <v>360</v>
      </c>
      <c r="H13" s="113">
        <f>DMAX(B6:D26,3,F5:G6)</f>
        <v>1461.6</v>
      </c>
      <c r="I13" s="59" t="str">
        <f t="shared" ca="1" si="2"/>
        <v>Formula in H13: =DMAX(B6:D26,3,F5:G6)</v>
      </c>
      <c r="R13" s="113">
        <f>_xlfn.MAXIFS($D$7:$D$26,$B$7:$B$26,T13,$C$7:$C$26,U13)</f>
        <v>1461.6</v>
      </c>
      <c r="T13" s="110" t="s">
        <v>349</v>
      </c>
      <c r="U13" s="110" t="s">
        <v>312</v>
      </c>
      <c r="W13" s="59" t="str">
        <f t="shared" ca="1" si="1"/>
        <v>Formula in R13: =MAXIFS($D$7:$D$26,$B$7:$B$26,T13,$C$7:$C$26,U13)</v>
      </c>
      <c r="Y13" t="str">
        <f t="shared" ca="1" si="0"/>
        <v>DVARP: Calcs Variation of population</v>
      </c>
      <c r="AA13" t="s">
        <v>361</v>
      </c>
      <c r="AC13">
        <v>11</v>
      </c>
      <c r="AD13" s="88" t="str">
        <f ca="1"/>
        <v>=DVARP(B6:D26,3,F5:G6)</v>
      </c>
      <c r="AE13" s="109" t="s">
        <v>335</v>
      </c>
      <c r="AF13" s="7" t="str">
        <f ca="1"/>
        <v>=VAR.P(FILTER($D$7:$D$26,($B$7:$B$26=T18)*($C$7:$C$26=U18)))</v>
      </c>
    </row>
    <row r="14" spans="1:32" x14ac:dyDescent="0.25">
      <c r="B14" s="10" t="s">
        <v>344</v>
      </c>
      <c r="C14" s="10" t="s">
        <v>309</v>
      </c>
      <c r="D14" s="111">
        <v>1033.92</v>
      </c>
      <c r="G14" s="112" t="s">
        <v>362</v>
      </c>
      <c r="H14" s="113">
        <f>DMIN(B6:D26,3,F5:G6)</f>
        <v>529.20000000000005</v>
      </c>
      <c r="I14" s="59" t="str">
        <f t="shared" ca="1" si="2"/>
        <v>Formula in H14: =DMIN(B6:D26,3,F5:G6)</v>
      </c>
      <c r="R14" s="113">
        <f>_xlfn.MINIFS($D$7:$D$26,$B$7:$B$26,T14,$C$7:$C$26,U14)</f>
        <v>529.20000000000005</v>
      </c>
      <c r="T14" s="110" t="s">
        <v>349</v>
      </c>
      <c r="U14" s="110" t="s">
        <v>312</v>
      </c>
      <c r="W14" s="59" t="str">
        <f t="shared" ca="1" si="1"/>
        <v>Formula in R14: =MINIFS($D$7:$D$26,$B$7:$B$26,T14,$C$7:$C$26,U14)</v>
      </c>
      <c r="Y14" t="str">
        <f ca="1">MID(I23,SEARCH("=",I23)+1,SEARCH("(",I23)-SEARCH("=",I23)-1)&amp;": "&amp;G23</f>
        <v>DGET: Lookup a value with 2 lookup values</v>
      </c>
      <c r="AC14">
        <v>12</v>
      </c>
      <c r="AD14" s="88" t="str">
        <f ca="1"/>
        <v>=DGET(B6:D26,3,F20:G21)</v>
      </c>
      <c r="AE14" s="109" t="s">
        <v>335</v>
      </c>
      <c r="AF14" s="7" t="str">
        <f ca="1"/>
        <v>=FILTER($D$7:$D$26,($B$7:$B$26=T23)*($C$7:$C$26=U23))</v>
      </c>
    </row>
    <row r="15" spans="1:32" x14ac:dyDescent="0.25">
      <c r="B15" s="10" t="s">
        <v>351</v>
      </c>
      <c r="C15" s="10" t="s">
        <v>307</v>
      </c>
      <c r="D15" s="111">
        <v>290.43</v>
      </c>
      <c r="G15" s="112" t="s">
        <v>363</v>
      </c>
      <c r="H15" s="113">
        <f>DAVERAGE(B6:D26,3,F5:G6)</f>
        <v>896.13000000000011</v>
      </c>
      <c r="I15" s="59" t="str">
        <f t="shared" ca="1" si="2"/>
        <v>Formula in H15: =DAVERAGE(B6:D26,3,F5:G6)</v>
      </c>
      <c r="R15" s="113">
        <f>AVERAGEIFS($D$7:$D$26,$B$7:$B$26,T15,$C$7:$C$26,U15)</f>
        <v>896.13000000000011</v>
      </c>
      <c r="T15" s="110" t="s">
        <v>349</v>
      </c>
      <c r="U15" s="110" t="s">
        <v>312</v>
      </c>
      <c r="W15" s="59" t="str">
        <f t="shared" ca="1" si="1"/>
        <v>Formula in R15: =AVERAGEIFS($D$7:$D$26,$B$7:$B$26,T15,$C$7:$C$26,U15)</v>
      </c>
      <c r="AC15">
        <v>13</v>
      </c>
      <c r="AD15" s="88" t="str">
        <f ca="1"/>
        <v>=DSUM(B6:D26,3,F26:G27)</v>
      </c>
      <c r="AE15" s="109" t="s">
        <v>335</v>
      </c>
      <c r="AF15" s="7" t="str">
        <f ca="1"/>
        <v>=SUMIFS($D$7:$D$26,$B$7:$B$26,"*"&amp;T27&amp;"*",$C$7:$C$26,U27)</v>
      </c>
    </row>
    <row r="16" spans="1:32" x14ac:dyDescent="0.25">
      <c r="B16" s="10" t="s">
        <v>351</v>
      </c>
      <c r="C16" s="10" t="s">
        <v>309</v>
      </c>
      <c r="D16" s="111">
        <v>1756.26</v>
      </c>
      <c r="G16" s="112" t="s">
        <v>364</v>
      </c>
      <c r="H16" s="113">
        <f>DPRODUCT(B6:D26,3,F5:G6)</f>
        <v>539571020.28480005</v>
      </c>
      <c r="I16" s="59" t="str">
        <f t="shared" ca="1" si="2"/>
        <v>Formula in H16: =DPRODUCT(B6:D26,3,F5:G6)</v>
      </c>
      <c r="R16" s="113" cm="1">
        <f t="array" ref="R16">PRODUCT(_xlfn._xlws.FILTER($D$7:$D$26,($B$7:$B$26=T12)*($C$7:$C$26=U12)))</f>
        <v>539571020.28480005</v>
      </c>
      <c r="T16" s="110" t="s">
        <v>349</v>
      </c>
      <c r="U16" s="110" t="s">
        <v>312</v>
      </c>
      <c r="W16" s="59" t="str">
        <f t="shared" ca="1" si="1"/>
        <v>Formula in R16: =PRODUCT(FILTER($D$7:$D$26,($B$7:$B$26=T12)*($C$7:$C$26=U12)))</v>
      </c>
      <c r="AC16">
        <v>14</v>
      </c>
      <c r="AD16" s="88" t="str">
        <f ca="1"/>
        <v>=DSUM(B6:D26,3,F33:F35)</v>
      </c>
      <c r="AE16" s="109" t="s">
        <v>335</v>
      </c>
      <c r="AF16" s="7" t="str">
        <f ca="1"/>
        <v>=SUM(SUMIFS($D$7:$D$26,$C$7:$C$26,T34:T35))</v>
      </c>
    </row>
    <row r="17" spans="2:32" x14ac:dyDescent="0.25">
      <c r="B17" s="10" t="s">
        <v>349</v>
      </c>
      <c r="C17" s="10" t="s">
        <v>312</v>
      </c>
      <c r="D17" s="111">
        <v>697.59</v>
      </c>
      <c r="G17" s="112" t="s">
        <v>365</v>
      </c>
      <c r="H17" s="113">
        <f>DVAR(B6:D26,3,F5:G6)</f>
        <v>246906.03869999945</v>
      </c>
      <c r="I17" s="59" t="str">
        <f t="shared" ca="1" si="2"/>
        <v>Formula in H17: =DVAR(B6:D26,3,F5:G6)</v>
      </c>
      <c r="R17" s="113" cm="1">
        <f t="array" ref="R17">_xlfn.VAR.S(_xlfn._xlws.FILTER($D$7:$D$26,($B$7:$B$26=T17)*($C$7:$C$26=U17)))</f>
        <v>246906.03869999945</v>
      </c>
      <c r="T17" s="110" t="s">
        <v>349</v>
      </c>
      <c r="U17" s="110" t="s">
        <v>312</v>
      </c>
      <c r="W17" s="59" t="str">
        <f t="shared" ca="1" si="1"/>
        <v>Formula in R17: =VAR.S(FILTER($D$7:$D$26,($B$7:$B$26=T17)*($C$7:$C$26=U17)))</v>
      </c>
      <c r="AC17">
        <v>15</v>
      </c>
      <c r="AD17" s="88" t="str">
        <f ca="1"/>
        <v>=DSUM(B6:D26,3,F41:G43)</v>
      </c>
      <c r="AE17" s="109" t="s">
        <v>335</v>
      </c>
      <c r="AF17" s="7" t="str">
        <f ca="1"/>
        <v>=SUM(SUMIFS($D$7:$D$26,$B$7:$B$26,U43,$C$7:$C$26,T43:T44))</v>
      </c>
    </row>
    <row r="18" spans="2:32" x14ac:dyDescent="0.25">
      <c r="B18" s="10" t="s">
        <v>344</v>
      </c>
      <c r="C18" s="10" t="s">
        <v>312</v>
      </c>
      <c r="D18" s="111">
        <v>674.16</v>
      </c>
      <c r="G18" s="112" t="s">
        <v>366</v>
      </c>
      <c r="H18" s="113">
        <f>DVARP(B6:D26,3,F5:G6)</f>
        <v>164604.02579999974</v>
      </c>
      <c r="I18" s="59" t="str">
        <f t="shared" ca="1" si="2"/>
        <v>Formula in H18: =DVARP(B6:D26,3,F5:G6)</v>
      </c>
      <c r="R18" s="113" cm="1">
        <f t="array" ref="R18">_xlfn.VAR.P(_xlfn._xlws.FILTER($D$7:$D$26,($B$7:$B$26=T18)*($C$7:$C$26=U18)))</f>
        <v>164604.02579999974</v>
      </c>
      <c r="T18" s="110" t="s">
        <v>349</v>
      </c>
      <c r="U18" s="110" t="s">
        <v>312</v>
      </c>
      <c r="W18" s="59" t="str">
        <f t="shared" ca="1" si="1"/>
        <v>Formula in R18: =VAR.P(FILTER($D$7:$D$26,($B$7:$B$26=T18)*($C$7:$C$26=U18)))</v>
      </c>
      <c r="AC18">
        <v>16</v>
      </c>
      <c r="AD18" s="88" t="str">
        <f ca="1"/>
        <v>=DSUM(B6:D26,3,F48:G50)</v>
      </c>
      <c r="AE18" s="109" t="s">
        <v>335</v>
      </c>
      <c r="AF18" s="7" t="str">
        <f ca="1"/>
        <v>=SUM(FILTER($D$7:$D$26,($B$7:$B$26=T50)+($C$7:$C$26=U50)))</v>
      </c>
    </row>
    <row r="19" spans="2:32" x14ac:dyDescent="0.25">
      <c r="B19" s="10" t="s">
        <v>349</v>
      </c>
      <c r="C19" s="10" t="s">
        <v>309</v>
      </c>
      <c r="D19" s="111">
        <v>449.45</v>
      </c>
      <c r="AC19">
        <v>17</v>
      </c>
      <c r="AD19" s="88" t="str">
        <f ca="1"/>
        <v>=DSUM(B6:D26,3,F55:G56)</v>
      </c>
      <c r="AE19" s="109" t="s">
        <v>335</v>
      </c>
      <c r="AF19" s="7" t="str">
        <f ca="1"/>
        <v>=SUM(FILTER($D$7:$D$26,($B$7:$B$26=T57)*(D7:D26&gt;U57)))</v>
      </c>
    </row>
    <row r="20" spans="2:32" x14ac:dyDescent="0.25">
      <c r="B20" s="10" t="s">
        <v>351</v>
      </c>
      <c r="C20" s="10" t="s">
        <v>307</v>
      </c>
      <c r="D20" s="111">
        <v>1065.58</v>
      </c>
      <c r="F20" s="16" t="s">
        <v>338</v>
      </c>
      <c r="G20" s="16" t="s">
        <v>305</v>
      </c>
    </row>
    <row r="21" spans="2:32" x14ac:dyDescent="0.25">
      <c r="B21" s="10" t="s">
        <v>349</v>
      </c>
      <c r="C21" s="10" t="s">
        <v>312</v>
      </c>
      <c r="D21" s="111">
        <v>1461.6</v>
      </c>
      <c r="F21" s="110" t="s">
        <v>367</v>
      </c>
      <c r="G21" s="110" t="s">
        <v>341</v>
      </c>
    </row>
    <row r="22" spans="2:32" x14ac:dyDescent="0.25">
      <c r="B22" s="10" t="s">
        <v>351</v>
      </c>
      <c r="C22" s="10" t="s">
        <v>312</v>
      </c>
      <c r="D22" s="111">
        <v>1059.1099999999999</v>
      </c>
      <c r="H22" s="96" t="s">
        <v>368</v>
      </c>
      <c r="R22" s="96" t="s">
        <v>369</v>
      </c>
      <c r="T22" s="16" t="s">
        <v>338</v>
      </c>
      <c r="U22" s="16" t="s">
        <v>305</v>
      </c>
    </row>
    <row r="23" spans="2:32" x14ac:dyDescent="0.25">
      <c r="B23" s="10" t="s">
        <v>351</v>
      </c>
      <c r="C23" s="10" t="s">
        <v>307</v>
      </c>
      <c r="D23" s="111">
        <v>414.42</v>
      </c>
      <c r="G23" t="s">
        <v>370</v>
      </c>
      <c r="H23" s="113">
        <f>DGET(B6:D26,3,F20:G21)</f>
        <v>1059.1099999999999</v>
      </c>
      <c r="I23" s="59" t="str">
        <f ca="1">IF(_xlfn.ISFORMULA(H23),"Formula in "&amp;ADDRESS(ROW(H23),COLUMN(H23),4)&amp;": "&amp;_xlfn.FORMULATEXT(H23),"")</f>
        <v>Formula in H23: =DGET(B6:D26,3,F20:G21)</v>
      </c>
      <c r="R23" s="113" cm="1">
        <f t="array" ref="R23">_xlfn._xlws.FILTER($D$7:$D$26,($B$7:$B$26=T23)*($C$7:$C$26=U23))</f>
        <v>1059.1099999999999</v>
      </c>
      <c r="T23" s="110" t="s">
        <v>351</v>
      </c>
      <c r="U23" s="110" t="s">
        <v>312</v>
      </c>
      <c r="W23" s="59" t="str">
        <f ca="1">IF(_xlfn.ISFORMULA(R23),"Formula in "&amp;ADDRESS(ROW(R23),COLUMN(R23),4)&amp;": "&amp;_xlfn.FORMULATEXT(R23),"")</f>
        <v>Formula in R23: =FILTER($D$7:$D$26,($B$7:$B$26=T23)*($C$7:$C$26=U23))</v>
      </c>
    </row>
    <row r="24" spans="2:32" x14ac:dyDescent="0.25">
      <c r="B24" s="10" t="s">
        <v>351</v>
      </c>
      <c r="C24" s="10" t="s">
        <v>309</v>
      </c>
      <c r="D24" s="111">
        <v>1291.3599999999999</v>
      </c>
      <c r="G24" t="s">
        <v>371</v>
      </c>
    </row>
    <row r="25" spans="2:32" x14ac:dyDescent="0.25">
      <c r="B25" s="10" t="s">
        <v>349</v>
      </c>
      <c r="C25" s="10" t="s">
        <v>312</v>
      </c>
      <c r="D25" s="111">
        <v>529.20000000000005</v>
      </c>
    </row>
    <row r="26" spans="2:32" x14ac:dyDescent="0.25">
      <c r="B26" s="10" t="s">
        <v>349</v>
      </c>
      <c r="C26" s="10" t="s">
        <v>307</v>
      </c>
      <c r="D26" s="111">
        <v>376.29</v>
      </c>
      <c r="F26" s="16" t="s">
        <v>338</v>
      </c>
      <c r="G26" s="16" t="s">
        <v>305</v>
      </c>
      <c r="H26" s="96" t="s">
        <v>280</v>
      </c>
      <c r="R26" s="96"/>
    </row>
    <row r="27" spans="2:32" x14ac:dyDescent="0.25">
      <c r="F27" s="110" t="s">
        <v>351</v>
      </c>
      <c r="G27" s="110" t="s">
        <v>341</v>
      </c>
      <c r="H27" s="113">
        <f>DSUM(B6:D26,3,F26:G27)</f>
        <v>6411.0299999999988</v>
      </c>
      <c r="I27" s="59" t="str">
        <f ca="1">IF(_xlfn.ISFORMULA(H27),"Formula in "&amp;ADDRESS(ROW(H27),COLUMN(H27),4)&amp;": "&amp;_xlfn.FORMULATEXT(H27),"")</f>
        <v>Formula in H27: =DSUM(B6:D26,3,F26:G27)</v>
      </c>
      <c r="R27" s="113">
        <f>SUMIFS($D$7:$D$26,$B$7:$B$26,"*"&amp;T27&amp;"*",$C$7:$C$26,U27)</f>
        <v>6411.0299999999988</v>
      </c>
      <c r="T27" s="110" t="s">
        <v>351</v>
      </c>
      <c r="U27" s="110" t="s">
        <v>312</v>
      </c>
      <c r="W27" s="59" t="str">
        <f ca="1">IF(_xlfn.ISFORMULA(R27),"Formula in "&amp;ADDRESS(ROW(R27),COLUMN(R27),4)&amp;": "&amp;_xlfn.FORMULATEXT(R27),"")</f>
        <v>Formula in R27: =SUMIFS($D$7:$D$26,$B$7:$B$26,"*"&amp;T27&amp;"*",$C$7:$C$26,U27)</v>
      </c>
    </row>
    <row r="29" spans="2:32" x14ac:dyDescent="0.25">
      <c r="F29" t="s">
        <v>372</v>
      </c>
    </row>
    <row r="30" spans="2:32" x14ac:dyDescent="0.25">
      <c r="D30" s="82"/>
    </row>
    <row r="31" spans="2:32" x14ac:dyDescent="0.25">
      <c r="F31" s="93" t="s">
        <v>373</v>
      </c>
      <c r="G31" s="93"/>
      <c r="H31" s="93"/>
      <c r="I31" s="93"/>
      <c r="T31" s="93" t="s">
        <v>373</v>
      </c>
      <c r="U31" s="93"/>
      <c r="V31" s="93"/>
      <c r="W31" s="93"/>
    </row>
    <row r="33" spans="6:23" x14ac:dyDescent="0.25">
      <c r="F33" s="16" t="s">
        <v>305</v>
      </c>
      <c r="T33" s="16" t="s">
        <v>305</v>
      </c>
    </row>
    <row r="34" spans="6:23" x14ac:dyDescent="0.25">
      <c r="F34" s="110" t="s">
        <v>374</v>
      </c>
      <c r="H34" s="96" t="s">
        <v>375</v>
      </c>
      <c r="R34" s="96" t="s">
        <v>375</v>
      </c>
      <c r="T34" s="110" t="s">
        <v>374</v>
      </c>
    </row>
    <row r="35" spans="6:23" x14ac:dyDescent="0.25">
      <c r="F35" s="110" t="s">
        <v>341</v>
      </c>
      <c r="H35" s="113">
        <f>DSUM(B6:D26,3,F33:F35)</f>
        <v>14388.740000000003</v>
      </c>
      <c r="I35" s="59" t="str">
        <f ca="1">IF(_xlfn.ISFORMULA(H35),"Formula in "&amp;ADDRESS(ROW(H35),COLUMN(H35),4)&amp;": "&amp;_xlfn.FORMULATEXT(H35),"")</f>
        <v>Formula in H35: =DSUM(B6:D26,3,F33:F35)</v>
      </c>
      <c r="R35" s="113" cm="1">
        <f t="array" ref="R35">SUM(SUMIFS($D$7:$D$26,$C$7:$C$26,T34:T35))</f>
        <v>14388.739999999998</v>
      </c>
      <c r="T35" s="110" t="s">
        <v>341</v>
      </c>
      <c r="W35" s="59" t="str">
        <f ca="1">IF(_xlfn.ISFORMULA(R35),"Formula in "&amp;ADDRESS(ROW(R35),COLUMN(R35),4)&amp;": "&amp;_xlfn.FORMULATEXT(R35),"")</f>
        <v>Formula in R35: =SUM(SUMIFS($D$7:$D$26,$C$7:$C$26,T34:T35))</v>
      </c>
    </row>
    <row r="38" spans="6:23" x14ac:dyDescent="0.25">
      <c r="F38" s="93" t="s">
        <v>376</v>
      </c>
      <c r="G38" s="93"/>
      <c r="H38" s="93"/>
      <c r="I38" s="93"/>
      <c r="T38" s="93" t="s">
        <v>376</v>
      </c>
      <c r="U38" s="93"/>
      <c r="V38" s="93"/>
      <c r="W38" s="93"/>
    </row>
    <row r="39" spans="6:23" x14ac:dyDescent="0.25">
      <c r="G39" t="s">
        <v>377</v>
      </c>
      <c r="U39" t="s">
        <v>377</v>
      </c>
    </row>
    <row r="41" spans="6:23" x14ac:dyDescent="0.25">
      <c r="F41" s="16" t="s">
        <v>305</v>
      </c>
      <c r="G41" s="16" t="s">
        <v>338</v>
      </c>
    </row>
    <row r="42" spans="6:23" x14ac:dyDescent="0.25">
      <c r="F42" s="110" t="s">
        <v>374</v>
      </c>
      <c r="G42" s="110" t="s">
        <v>367</v>
      </c>
      <c r="H42" s="96" t="s">
        <v>375</v>
      </c>
      <c r="R42" s="96" t="s">
        <v>375</v>
      </c>
      <c r="T42" s="16" t="s">
        <v>305</v>
      </c>
      <c r="U42" s="16" t="s">
        <v>338</v>
      </c>
    </row>
    <row r="43" spans="6:23" x14ac:dyDescent="0.25">
      <c r="F43" s="110" t="s">
        <v>341</v>
      </c>
      <c r="G43" s="110" t="s">
        <v>367</v>
      </c>
      <c r="H43" s="113">
        <f>DSUM(B6:D26,3,F41:G43)</f>
        <v>6019.5599999999995</v>
      </c>
      <c r="I43" s="59" t="str">
        <f ca="1">IF(_xlfn.ISFORMULA(H43),"Formula in "&amp;ADDRESS(ROW(H43),COLUMN(H43),4)&amp;": "&amp;_xlfn.FORMULATEXT(H43),"")</f>
        <v>Formula in H43: =DSUM(B6:D26,3,F41:G43)</v>
      </c>
      <c r="R43" s="113" cm="1">
        <f t="array" ref="R43">SUM(SUMIFS($D$7:$D$26,$B$7:$B$26,U43,$C$7:$C$26,T43:T44))</f>
        <v>6019.5599999999995</v>
      </c>
      <c r="T43" s="110" t="s">
        <v>309</v>
      </c>
      <c r="U43" s="110" t="s">
        <v>351</v>
      </c>
      <c r="W43" s="59" t="str">
        <f ca="1">IF(_xlfn.ISFORMULA(R43),"Formula in "&amp;ADDRESS(ROW(R43),COLUMN(R43),4)&amp;": "&amp;_xlfn.FORMULATEXT(R43),"")</f>
        <v>Formula in R43: =SUM(SUMIFS($D$7:$D$26,$B$7:$B$26,U43,$C$7:$C$26,T43:T44))</v>
      </c>
    </row>
    <row r="44" spans="6:23" x14ac:dyDescent="0.25">
      <c r="T44" s="110" t="s">
        <v>312</v>
      </c>
    </row>
    <row r="46" spans="6:23" x14ac:dyDescent="0.25">
      <c r="F46" s="93" t="s">
        <v>378</v>
      </c>
      <c r="G46" s="93"/>
      <c r="H46" s="93"/>
      <c r="I46" s="93"/>
      <c r="T46" s="93" t="s">
        <v>378</v>
      </c>
      <c r="U46" s="93"/>
      <c r="V46" s="93"/>
      <c r="W46" s="93"/>
    </row>
    <row r="48" spans="6:23" x14ac:dyDescent="0.25">
      <c r="F48" s="16" t="s">
        <v>305</v>
      </c>
      <c r="G48" s="16" t="s">
        <v>338</v>
      </c>
    </row>
    <row r="49" spans="6:23" x14ac:dyDescent="0.25">
      <c r="F49" s="110" t="s">
        <v>374</v>
      </c>
      <c r="G49" s="10"/>
      <c r="H49" s="96" t="s">
        <v>375</v>
      </c>
      <c r="R49" s="96" t="s">
        <v>375</v>
      </c>
      <c r="T49" s="16" t="s">
        <v>338</v>
      </c>
      <c r="U49" s="16" t="s">
        <v>305</v>
      </c>
    </row>
    <row r="50" spans="6:23" x14ac:dyDescent="0.25">
      <c r="F50" s="10"/>
      <c r="G50" s="110" t="s">
        <v>367</v>
      </c>
      <c r="H50" s="113">
        <f>DSUM(B6:D26,3,F48:G50)</f>
        <v>10807.25</v>
      </c>
      <c r="I50" s="59" t="str">
        <f ca="1">IF(_xlfn.ISFORMULA(H50),"Formula in "&amp;ADDRESS(ROW(H50),COLUMN(H50),4)&amp;": "&amp;_xlfn.FORMULATEXT(H50),"")</f>
        <v>Formula in H50: =DSUM(B6:D26,3,F48:G50)</v>
      </c>
      <c r="R50" s="113" cm="1">
        <f t="array" ref="R50">SUM(_xlfn._xlws.FILTER($D$7:$D$26,($B$7:$B$26=T50)+($C$7:$C$26=U50)))</f>
        <v>10807.25</v>
      </c>
      <c r="T50" s="110" t="s">
        <v>351</v>
      </c>
      <c r="U50" s="110" t="s">
        <v>309</v>
      </c>
      <c r="W50" s="59" t="str">
        <f ca="1">IF(_xlfn.ISFORMULA(R50),"Formula in "&amp;ADDRESS(ROW(R50),COLUMN(R50),4)&amp;": "&amp;_xlfn.FORMULATEXT(R50),"")</f>
        <v>Formula in R50: =SUM(FILTER($D$7:$D$26,($B$7:$B$26=T50)+($C$7:$C$26=U50)))</v>
      </c>
    </row>
    <row r="53" spans="6:23" x14ac:dyDescent="0.25">
      <c r="F53" s="93" t="s">
        <v>379</v>
      </c>
      <c r="G53" s="93"/>
      <c r="H53" s="93"/>
      <c r="I53" s="93"/>
      <c r="T53" s="93" t="s">
        <v>379</v>
      </c>
      <c r="U53" s="93"/>
      <c r="V53" s="93"/>
      <c r="W53" s="93"/>
    </row>
    <row r="55" spans="6:23" x14ac:dyDescent="0.25">
      <c r="F55" s="16" t="s">
        <v>338</v>
      </c>
      <c r="G55" s="16" t="s">
        <v>274</v>
      </c>
    </row>
    <row r="56" spans="6:23" x14ac:dyDescent="0.25">
      <c r="F56" s="110" t="s">
        <v>367</v>
      </c>
      <c r="G56" s="10" t="s">
        <v>380</v>
      </c>
      <c r="H56" s="96" t="s">
        <v>375</v>
      </c>
      <c r="R56" s="96"/>
      <c r="T56" s="16" t="s">
        <v>338</v>
      </c>
      <c r="U56" s="16" t="s">
        <v>274</v>
      </c>
    </row>
    <row r="57" spans="6:23" x14ac:dyDescent="0.25">
      <c r="H57" s="113">
        <f>DSUM(B6:D26,3,F55:G56)</f>
        <v>7085.1399999999994</v>
      </c>
      <c r="I57" s="59" t="str">
        <f ca="1">IF(_xlfn.ISFORMULA(H57),"Formula in "&amp;ADDRESS(ROW(H57),COLUMN(H57),4)&amp;": "&amp;_xlfn.FORMULATEXT(H57),"")</f>
        <v>Formula in H57: =DSUM(B6:D26,3,F55:G56)</v>
      </c>
      <c r="R57" s="113" cm="1">
        <f t="array" ref="R57">SUM(_xlfn._xlws.FILTER($D$7:$D$26,($B$7:$B$26=T57)*(D7:D26&gt;U57)))</f>
        <v>7085.1399999999994</v>
      </c>
      <c r="T57" s="110" t="s">
        <v>351</v>
      </c>
      <c r="U57" s="10">
        <v>600</v>
      </c>
      <c r="W57" s="59" t="str">
        <f ca="1">IF(_xlfn.ISFORMULA(R57),"Formula in "&amp;ADDRESS(ROW(R57),COLUMN(R57),4)&amp;": "&amp;_xlfn.FORMULATEXT(R57),"")</f>
        <v>Formula in R57: =SUM(FILTER($D$7:$D$26,($B$7:$B$26=T57)*(D7:D26&gt;U57)))</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5845A-D89E-498A-9681-797127122527}">
  <sheetPr>
    <tabColor theme="1"/>
  </sheetPr>
  <dimension ref="B2:B4"/>
  <sheetViews>
    <sheetView zoomScale="355" zoomScaleNormal="355" workbookViewId="0"/>
  </sheetViews>
  <sheetFormatPr defaultRowHeight="15" x14ac:dyDescent="0.25"/>
  <cols>
    <col min="1" max="1" width="4.28515625" customWidth="1"/>
  </cols>
  <sheetData>
    <row r="2" spans="2:2" x14ac:dyDescent="0.25">
      <c r="B2" t="s">
        <v>708</v>
      </c>
    </row>
    <row r="3" spans="2:2" x14ac:dyDescent="0.25">
      <c r="B3" s="172" t="s">
        <v>631</v>
      </c>
    </row>
    <row r="4" spans="2:2" x14ac:dyDescent="0.25">
      <c r="B4" s="56" t="s">
        <v>632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7BA50-665B-4726-8D7B-FD593E7AAC56}">
  <sheetPr>
    <tabColor rgb="FFFFFF00"/>
  </sheetPr>
  <dimension ref="B1:P106"/>
  <sheetViews>
    <sheetView showGridLines="0" zoomScale="115" zoomScaleNormal="115" workbookViewId="0"/>
  </sheetViews>
  <sheetFormatPr defaultRowHeight="15" x14ac:dyDescent="0.25"/>
  <cols>
    <col min="1" max="1" width="2" customWidth="1"/>
    <col min="2" max="2" width="2.140625" bestFit="1" customWidth="1"/>
    <col min="3" max="3" width="24.7109375" customWidth="1"/>
    <col min="4" max="4" width="19.42578125" customWidth="1"/>
    <col min="5" max="5" width="12.42578125" customWidth="1"/>
    <col min="6" max="6" width="9.85546875" customWidth="1"/>
    <col min="7" max="7" width="7.85546875" customWidth="1"/>
    <col min="8" max="8" width="1.28515625" customWidth="1"/>
    <col min="9" max="9" width="2.140625" bestFit="1" customWidth="1"/>
    <col min="12" max="12" width="3.140625" customWidth="1"/>
    <col min="13" max="13" width="12.140625" customWidth="1"/>
    <col min="14" max="14" width="11.7109375" customWidth="1"/>
  </cols>
  <sheetData>
    <row r="1" spans="2:13" ht="6" customHeight="1" x14ac:dyDescent="0.25"/>
    <row r="2" spans="2:13" x14ac:dyDescent="0.25">
      <c r="C2" s="44" t="s">
        <v>33</v>
      </c>
      <c r="D2" s="45"/>
      <c r="E2" s="45"/>
      <c r="F2" s="45"/>
      <c r="G2" s="45"/>
      <c r="H2" s="45"/>
      <c r="I2" s="45"/>
      <c r="J2" s="45"/>
      <c r="K2" s="45"/>
      <c r="L2" s="45"/>
      <c r="M2" s="46"/>
    </row>
    <row r="3" spans="2:13" x14ac:dyDescent="0.25">
      <c r="C3" s="47" t="s">
        <v>122</v>
      </c>
      <c r="M3" s="48"/>
    </row>
    <row r="4" spans="2:13" x14ac:dyDescent="0.25">
      <c r="C4" s="47" t="s">
        <v>35</v>
      </c>
      <c r="M4" s="48"/>
    </row>
    <row r="5" spans="2:13" x14ac:dyDescent="0.25">
      <c r="C5" s="47" t="s">
        <v>36</v>
      </c>
      <c r="M5" s="48"/>
    </row>
    <row r="6" spans="2:13" x14ac:dyDescent="0.25">
      <c r="C6" s="47" t="s">
        <v>37</v>
      </c>
      <c r="M6" s="48"/>
    </row>
    <row r="7" spans="2:13" x14ac:dyDescent="0.25">
      <c r="C7" s="47" t="s">
        <v>117</v>
      </c>
      <c r="M7" s="48"/>
    </row>
    <row r="8" spans="2:13" x14ac:dyDescent="0.25">
      <c r="C8" s="47" t="s">
        <v>118</v>
      </c>
      <c r="M8" s="48"/>
    </row>
    <row r="9" spans="2:13" x14ac:dyDescent="0.25">
      <c r="C9" s="47" t="s">
        <v>121</v>
      </c>
      <c r="M9" s="48"/>
    </row>
    <row r="10" spans="2:13" x14ac:dyDescent="0.25">
      <c r="C10" s="49" t="s">
        <v>39</v>
      </c>
      <c r="M10" s="48"/>
    </row>
    <row r="11" spans="2:13" x14ac:dyDescent="0.25">
      <c r="C11" s="50" t="s">
        <v>120</v>
      </c>
      <c r="M11" s="48"/>
    </row>
    <row r="12" spans="2:13" x14ac:dyDescent="0.25">
      <c r="C12" s="50" t="s">
        <v>611</v>
      </c>
      <c r="M12" s="48"/>
    </row>
    <row r="13" spans="2:13" x14ac:dyDescent="0.25">
      <c r="C13" s="50" t="s">
        <v>119</v>
      </c>
      <c r="M13" s="48"/>
    </row>
    <row r="14" spans="2:13" x14ac:dyDescent="0.25">
      <c r="C14" s="51" t="s">
        <v>205</v>
      </c>
      <c r="D14" s="52"/>
      <c r="E14" s="52"/>
      <c r="F14" s="52"/>
      <c r="G14" s="52"/>
      <c r="H14" s="52"/>
      <c r="I14" s="52"/>
      <c r="J14" s="52"/>
      <c r="K14" s="52"/>
      <c r="L14" s="52"/>
      <c r="M14" s="53"/>
    </row>
    <row r="16" spans="2:13" x14ac:dyDescent="0.25">
      <c r="B16" s="54"/>
      <c r="C16" s="55" t="s">
        <v>123</v>
      </c>
      <c r="D16" s="45"/>
      <c r="E16" s="45"/>
      <c r="F16" s="45"/>
      <c r="G16" s="45"/>
      <c r="H16" s="45"/>
      <c r="I16" s="45"/>
      <c r="J16" s="45"/>
      <c r="K16" s="45"/>
      <c r="L16" s="45"/>
      <c r="M16" s="46"/>
    </row>
    <row r="17" spans="2:16" x14ac:dyDescent="0.25">
      <c r="B17" s="54">
        <v>1</v>
      </c>
      <c r="C17" s="181" t="s">
        <v>124</v>
      </c>
      <c r="D17" s="45"/>
      <c r="E17" s="45"/>
      <c r="F17" s="45"/>
      <c r="G17" s="45"/>
      <c r="H17" s="45"/>
      <c r="I17" s="45"/>
      <c r="J17" s="45"/>
      <c r="K17" s="45"/>
      <c r="L17" s="45"/>
      <c r="M17" s="46"/>
    </row>
    <row r="18" spans="2:16" x14ac:dyDescent="0.25">
      <c r="B18" s="47"/>
      <c r="C18" s="57" t="s">
        <v>126</v>
      </c>
      <c r="M18" s="48"/>
    </row>
    <row r="19" spans="2:16" x14ac:dyDescent="0.25">
      <c r="B19" s="47">
        <v>2</v>
      </c>
      <c r="C19" s="56" t="s">
        <v>125</v>
      </c>
      <c r="M19" s="48"/>
    </row>
    <row r="20" spans="2:16" x14ac:dyDescent="0.25">
      <c r="B20" s="47"/>
      <c r="C20" s="57" t="s">
        <v>127</v>
      </c>
      <c r="M20" s="48"/>
    </row>
    <row r="21" spans="2:16" x14ac:dyDescent="0.25">
      <c r="B21" s="47"/>
      <c r="C21" s="57" t="s">
        <v>718</v>
      </c>
      <c r="M21" s="48"/>
    </row>
    <row r="22" spans="2:16" x14ac:dyDescent="0.25">
      <c r="B22" s="47"/>
      <c r="C22" s="57" t="s">
        <v>719</v>
      </c>
      <c r="M22" s="48"/>
    </row>
    <row r="23" spans="2:16" x14ac:dyDescent="0.25">
      <c r="B23" s="47"/>
      <c r="C23" s="57" t="s">
        <v>721</v>
      </c>
      <c r="M23" s="48"/>
    </row>
    <row r="24" spans="2:16" x14ac:dyDescent="0.25">
      <c r="B24" s="47"/>
      <c r="C24" s="57" t="s">
        <v>720</v>
      </c>
      <c r="M24" s="48"/>
    </row>
    <row r="25" spans="2:16" x14ac:dyDescent="0.25">
      <c r="B25" s="47">
        <v>3</v>
      </c>
      <c r="C25" s="56" t="s">
        <v>130</v>
      </c>
      <c r="M25" s="48"/>
    </row>
    <row r="26" spans="2:16" x14ac:dyDescent="0.25">
      <c r="B26" s="47"/>
      <c r="C26" s="57" t="s">
        <v>131</v>
      </c>
      <c r="M26" s="48"/>
    </row>
    <row r="27" spans="2:16" x14ac:dyDescent="0.25">
      <c r="B27" s="47"/>
      <c r="C27" s="57" t="s">
        <v>198</v>
      </c>
      <c r="M27" s="48"/>
    </row>
    <row r="28" spans="2:16" x14ac:dyDescent="0.25">
      <c r="B28" s="47">
        <v>4</v>
      </c>
      <c r="C28" s="56" t="s">
        <v>129</v>
      </c>
      <c r="M28" s="48"/>
      <c r="P28" t="s">
        <v>151</v>
      </c>
    </row>
    <row r="29" spans="2:16" x14ac:dyDescent="0.25">
      <c r="B29" s="47"/>
      <c r="C29" s="57" t="s">
        <v>128</v>
      </c>
      <c r="M29" s="48"/>
    </row>
    <row r="30" spans="2:16" x14ac:dyDescent="0.25">
      <c r="B30" s="47"/>
      <c r="C30" s="57" t="s">
        <v>132</v>
      </c>
      <c r="M30" s="48"/>
    </row>
    <row r="31" spans="2:16" x14ac:dyDescent="0.25">
      <c r="B31" s="47"/>
      <c r="C31" s="182" t="s">
        <v>135</v>
      </c>
      <c r="M31" s="48"/>
    </row>
    <row r="32" spans="2:16" x14ac:dyDescent="0.25">
      <c r="B32" s="47"/>
      <c r="C32" s="182" t="s">
        <v>134</v>
      </c>
      <c r="M32" s="48"/>
    </row>
    <row r="33" spans="2:13" x14ac:dyDescent="0.25">
      <c r="B33" s="47"/>
      <c r="C33" s="182" t="s">
        <v>133</v>
      </c>
      <c r="M33" s="48"/>
    </row>
    <row r="34" spans="2:13" x14ac:dyDescent="0.25">
      <c r="B34" s="47"/>
      <c r="C34" s="183" t="s">
        <v>136</v>
      </c>
      <c r="M34" s="48"/>
    </row>
    <row r="35" spans="2:13" x14ac:dyDescent="0.25">
      <c r="B35" s="47"/>
      <c r="C35" s="57" t="s">
        <v>199</v>
      </c>
      <c r="M35" s="48"/>
    </row>
    <row r="36" spans="2:13" x14ac:dyDescent="0.25">
      <c r="B36" s="47"/>
      <c r="C36" s="182" t="s">
        <v>192</v>
      </c>
      <c r="M36" s="48"/>
    </row>
    <row r="37" spans="2:13" x14ac:dyDescent="0.25">
      <c r="B37" s="47"/>
      <c r="C37" s="182" t="s">
        <v>193</v>
      </c>
      <c r="M37" s="48"/>
    </row>
    <row r="38" spans="2:13" x14ac:dyDescent="0.25">
      <c r="B38" s="47"/>
      <c r="C38" s="182" t="s">
        <v>194</v>
      </c>
      <c r="M38" s="48"/>
    </row>
    <row r="39" spans="2:13" x14ac:dyDescent="0.25">
      <c r="B39" s="47"/>
      <c r="C39" s="183" t="s">
        <v>195</v>
      </c>
      <c r="M39" s="48"/>
    </row>
    <row r="40" spans="2:13" x14ac:dyDescent="0.25">
      <c r="B40" s="47"/>
      <c r="C40" s="57" t="s">
        <v>178</v>
      </c>
      <c r="M40" s="48"/>
    </row>
    <row r="41" spans="2:13" x14ac:dyDescent="0.25">
      <c r="B41" s="47"/>
      <c r="C41" s="183" t="s">
        <v>179</v>
      </c>
      <c r="M41" s="48"/>
    </row>
    <row r="42" spans="2:13" x14ac:dyDescent="0.25">
      <c r="B42" s="47"/>
      <c r="C42" s="183" t="s">
        <v>180</v>
      </c>
      <c r="M42" s="48"/>
    </row>
    <row r="43" spans="2:13" x14ac:dyDescent="0.25">
      <c r="B43" s="47"/>
      <c r="C43" s="183" t="s">
        <v>181</v>
      </c>
      <c r="M43" s="48"/>
    </row>
    <row r="44" spans="2:13" x14ac:dyDescent="0.25">
      <c r="B44" s="47"/>
      <c r="C44" s="183" t="s">
        <v>182</v>
      </c>
      <c r="M44" s="48"/>
    </row>
    <row r="45" spans="2:13" x14ac:dyDescent="0.25">
      <c r="B45" s="47"/>
      <c r="C45" s="183" t="s">
        <v>183</v>
      </c>
      <c r="M45" s="48"/>
    </row>
    <row r="46" spans="2:13" x14ac:dyDescent="0.25">
      <c r="B46" s="47"/>
      <c r="C46" s="57" t="s">
        <v>196</v>
      </c>
      <c r="M46" s="48"/>
    </row>
    <row r="47" spans="2:13" x14ac:dyDescent="0.25">
      <c r="B47" s="54">
        <v>5</v>
      </c>
      <c r="C47" s="181" t="s">
        <v>138</v>
      </c>
      <c r="D47" s="45"/>
      <c r="E47" s="45"/>
      <c r="F47" s="45"/>
      <c r="G47" s="45"/>
      <c r="H47" s="45"/>
      <c r="I47" s="45"/>
      <c r="J47" s="45"/>
      <c r="K47" s="45"/>
      <c r="L47" s="45"/>
      <c r="M47" s="46"/>
    </row>
    <row r="48" spans="2:13" x14ac:dyDescent="0.25">
      <c r="B48" s="47"/>
      <c r="C48" t="s">
        <v>137</v>
      </c>
      <c r="M48" s="48"/>
    </row>
    <row r="49" spans="2:13" x14ac:dyDescent="0.25">
      <c r="B49" s="47"/>
      <c r="C49" t="s">
        <v>185</v>
      </c>
      <c r="M49" s="48"/>
    </row>
    <row r="50" spans="2:13" x14ac:dyDescent="0.25">
      <c r="B50" s="47"/>
      <c r="C50" t="s">
        <v>143</v>
      </c>
      <c r="M50" s="48"/>
    </row>
    <row r="51" spans="2:13" x14ac:dyDescent="0.25">
      <c r="B51" s="60" t="s">
        <v>139</v>
      </c>
      <c r="C51" s="57"/>
      <c r="D51" s="59" t="s">
        <v>144</v>
      </c>
      <c r="M51" s="48"/>
    </row>
    <row r="52" spans="2:13" x14ac:dyDescent="0.25">
      <c r="B52" s="60" t="s">
        <v>140</v>
      </c>
      <c r="C52" s="57"/>
      <c r="D52" s="59" t="s">
        <v>145</v>
      </c>
      <c r="M52" s="48"/>
    </row>
    <row r="53" spans="2:13" x14ac:dyDescent="0.25">
      <c r="B53" s="60" t="s">
        <v>141</v>
      </c>
      <c r="C53" s="57"/>
      <c r="D53" s="59" t="s">
        <v>190</v>
      </c>
      <c r="M53" s="48"/>
    </row>
    <row r="54" spans="2:13" x14ac:dyDescent="0.25">
      <c r="B54" s="60" t="s">
        <v>142</v>
      </c>
      <c r="C54" s="57"/>
      <c r="D54" s="59" t="s">
        <v>191</v>
      </c>
      <c r="M54" s="48"/>
    </row>
    <row r="55" spans="2:13" x14ac:dyDescent="0.25">
      <c r="B55" s="47">
        <v>6</v>
      </c>
      <c r="C55" s="56" t="s">
        <v>147</v>
      </c>
      <c r="M55" s="48"/>
    </row>
    <row r="56" spans="2:13" x14ac:dyDescent="0.25">
      <c r="B56" s="47"/>
      <c r="C56" s="57" t="s">
        <v>146</v>
      </c>
      <c r="M56" s="48"/>
    </row>
    <row r="57" spans="2:13" x14ac:dyDescent="0.25">
      <c r="B57" s="47"/>
      <c r="C57" s="57" t="s">
        <v>132</v>
      </c>
      <c r="M57" s="48"/>
    </row>
    <row r="58" spans="2:13" x14ac:dyDescent="0.25">
      <c r="B58" s="47"/>
      <c r="C58" s="182" t="s">
        <v>135</v>
      </c>
      <c r="M58" s="48"/>
    </row>
    <row r="59" spans="2:13" x14ac:dyDescent="0.25">
      <c r="B59" s="47"/>
      <c r="C59" s="183" t="s">
        <v>148</v>
      </c>
      <c r="M59" s="48"/>
    </row>
    <row r="60" spans="2:13" x14ac:dyDescent="0.25">
      <c r="B60" s="47"/>
      <c r="C60" s="183" t="s">
        <v>149</v>
      </c>
      <c r="M60" s="48"/>
    </row>
    <row r="61" spans="2:13" x14ac:dyDescent="0.25">
      <c r="B61" s="47"/>
      <c r="C61" s="183" t="s">
        <v>136</v>
      </c>
      <c r="M61" s="48"/>
    </row>
    <row r="62" spans="2:13" x14ac:dyDescent="0.25">
      <c r="B62" s="47"/>
      <c r="C62" s="57" t="s">
        <v>200</v>
      </c>
      <c r="M62" s="48"/>
    </row>
    <row r="63" spans="2:13" x14ac:dyDescent="0.25">
      <c r="B63" s="47"/>
      <c r="C63" s="182" t="s">
        <v>201</v>
      </c>
      <c r="M63" s="48"/>
    </row>
    <row r="64" spans="2:13" x14ac:dyDescent="0.25">
      <c r="B64" s="47"/>
      <c r="C64" s="183" t="s">
        <v>202</v>
      </c>
      <c r="M64" s="48"/>
    </row>
    <row r="65" spans="2:13" x14ac:dyDescent="0.25">
      <c r="B65" s="47"/>
      <c r="C65" s="183" t="s">
        <v>203</v>
      </c>
      <c r="M65" s="48"/>
    </row>
    <row r="66" spans="2:13" x14ac:dyDescent="0.25">
      <c r="B66" s="47"/>
      <c r="C66" s="183" t="s">
        <v>204</v>
      </c>
      <c r="M66" s="48"/>
    </row>
    <row r="67" spans="2:13" x14ac:dyDescent="0.25">
      <c r="B67" s="47"/>
      <c r="C67" s="184" t="s">
        <v>711</v>
      </c>
      <c r="M67" s="48"/>
    </row>
    <row r="68" spans="2:13" x14ac:dyDescent="0.25">
      <c r="B68" s="47"/>
      <c r="C68" s="184" t="s">
        <v>712</v>
      </c>
      <c r="M68" s="48"/>
    </row>
    <row r="69" spans="2:13" x14ac:dyDescent="0.25">
      <c r="B69" s="47"/>
      <c r="C69" s="57" t="s">
        <v>197</v>
      </c>
      <c r="M69" s="48"/>
    </row>
    <row r="70" spans="2:13" x14ac:dyDescent="0.25">
      <c r="B70" s="47">
        <v>7</v>
      </c>
      <c r="C70" s="185" t="s">
        <v>189</v>
      </c>
      <c r="M70" s="48"/>
    </row>
    <row r="71" spans="2:13" x14ac:dyDescent="0.25">
      <c r="B71" s="47"/>
      <c r="C71" s="57" t="s">
        <v>207</v>
      </c>
      <c r="M71" s="48"/>
    </row>
    <row r="72" spans="2:13" x14ac:dyDescent="0.25">
      <c r="B72" s="47"/>
      <c r="C72" s="57" t="s">
        <v>186</v>
      </c>
      <c r="M72" s="48"/>
    </row>
    <row r="73" spans="2:13" x14ac:dyDescent="0.25">
      <c r="B73" s="47"/>
      <c r="C73" s="57" t="s">
        <v>184</v>
      </c>
      <c r="M73" s="48"/>
    </row>
    <row r="74" spans="2:13" x14ac:dyDescent="0.25">
      <c r="B74" s="47"/>
      <c r="C74" s="57" t="s">
        <v>187</v>
      </c>
      <c r="M74" s="48"/>
    </row>
    <row r="75" spans="2:13" x14ac:dyDescent="0.25">
      <c r="B75" s="47"/>
      <c r="C75" s="57" t="s">
        <v>188</v>
      </c>
      <c r="M75" s="48"/>
    </row>
    <row r="76" spans="2:13" x14ac:dyDescent="0.25">
      <c r="B76" s="47">
        <v>8</v>
      </c>
      <c r="C76" s="185" t="s">
        <v>713</v>
      </c>
      <c r="M76" s="48"/>
    </row>
    <row r="77" spans="2:13" x14ac:dyDescent="0.25">
      <c r="B77" s="47"/>
      <c r="C77" s="57" t="s">
        <v>714</v>
      </c>
      <c r="M77" s="48"/>
    </row>
    <row r="78" spans="2:13" x14ac:dyDescent="0.25">
      <c r="B78" s="47"/>
      <c r="C78" s="57" t="s">
        <v>716</v>
      </c>
      <c r="M78" s="48"/>
    </row>
    <row r="79" spans="2:13" x14ac:dyDescent="0.25">
      <c r="B79" s="47"/>
      <c r="C79" s="87" t="s">
        <v>717</v>
      </c>
      <c r="M79" s="48"/>
    </row>
    <row r="80" spans="2:13" x14ac:dyDescent="0.25">
      <c r="B80" s="58"/>
      <c r="C80" s="186" t="s">
        <v>715</v>
      </c>
      <c r="D80" s="52"/>
      <c r="E80" s="52"/>
      <c r="F80" s="52"/>
      <c r="G80" s="52"/>
      <c r="H80" s="52"/>
      <c r="I80" s="52"/>
      <c r="J80" s="52"/>
      <c r="K80" s="52"/>
      <c r="L80" s="52"/>
      <c r="M80" s="53"/>
    </row>
    <row r="82" spans="2:13" x14ac:dyDescent="0.25">
      <c r="C82" s="44" t="s">
        <v>38</v>
      </c>
      <c r="D82" s="45"/>
      <c r="E82" s="45"/>
      <c r="F82" s="45"/>
      <c r="G82" s="45"/>
      <c r="H82" s="45"/>
      <c r="I82" s="45"/>
      <c r="J82" s="45"/>
      <c r="K82" s="45"/>
      <c r="L82" s="45"/>
      <c r="M82" s="46"/>
    </row>
    <row r="83" spans="2:13" ht="6" customHeight="1" x14ac:dyDescent="0.25">
      <c r="C83" s="47"/>
      <c r="M83" s="48"/>
    </row>
    <row r="84" spans="2:13" x14ac:dyDescent="0.25">
      <c r="C84" s="16" t="s">
        <v>40</v>
      </c>
      <c r="D84" s="16" t="s">
        <v>51</v>
      </c>
      <c r="E84" s="16" t="s">
        <v>41</v>
      </c>
      <c r="F84" s="19" t="s">
        <v>42</v>
      </c>
      <c r="G84" s="16" t="s">
        <v>43</v>
      </c>
      <c r="M84" s="48"/>
    </row>
    <row r="85" spans="2:13" x14ac:dyDescent="0.25">
      <c r="C85" s="10" t="s">
        <v>45</v>
      </c>
      <c r="D85" s="10" t="s">
        <v>52</v>
      </c>
      <c r="E85" s="10" t="s">
        <v>46</v>
      </c>
      <c r="F85" s="20">
        <v>45</v>
      </c>
      <c r="G85" s="10">
        <v>3.4</v>
      </c>
      <c r="M85" s="48"/>
    </row>
    <row r="86" spans="2:13" x14ac:dyDescent="0.25">
      <c r="C86" s="10" t="s">
        <v>47</v>
      </c>
      <c r="D86" s="10" t="s">
        <v>53</v>
      </c>
      <c r="E86" s="10" t="s">
        <v>48</v>
      </c>
      <c r="F86" s="20">
        <v>70</v>
      </c>
      <c r="G86" s="10">
        <v>4</v>
      </c>
      <c r="M86" s="48"/>
    </row>
    <row r="87" spans="2:13" x14ac:dyDescent="0.25">
      <c r="C87" s="10" t="s">
        <v>49</v>
      </c>
      <c r="D87" s="10" t="s">
        <v>54</v>
      </c>
      <c r="E87" s="10" t="s">
        <v>44</v>
      </c>
      <c r="F87" s="20">
        <v>40</v>
      </c>
      <c r="G87" s="10">
        <v>3.4</v>
      </c>
      <c r="M87" s="48"/>
    </row>
    <row r="88" spans="2:13" x14ac:dyDescent="0.25">
      <c r="C88" s="10" t="s">
        <v>50</v>
      </c>
      <c r="D88" s="10" t="s">
        <v>55</v>
      </c>
      <c r="E88" s="10" t="s">
        <v>46</v>
      </c>
      <c r="F88" s="20">
        <v>60</v>
      </c>
      <c r="G88" s="10">
        <v>3.5</v>
      </c>
      <c r="M88" s="48"/>
    </row>
    <row r="89" spans="2:13" x14ac:dyDescent="0.25">
      <c r="C89" s="47"/>
      <c r="M89" s="48"/>
    </row>
    <row r="90" spans="2:13" x14ac:dyDescent="0.25">
      <c r="B90">
        <v>1</v>
      </c>
      <c r="C90" s="27" t="s">
        <v>208</v>
      </c>
      <c r="D90" s="21"/>
      <c r="E90" s="21"/>
      <c r="F90" s="21"/>
      <c r="G90" s="21"/>
      <c r="H90" s="21"/>
      <c r="I90" s="21"/>
      <c r="J90" s="21"/>
      <c r="K90" s="21"/>
      <c r="L90" s="21"/>
      <c r="M90" s="22"/>
    </row>
    <row r="91" spans="2:13" x14ac:dyDescent="0.25">
      <c r="C91" s="37" t="s">
        <v>114</v>
      </c>
      <c r="D91" s="23"/>
      <c r="E91" s="23"/>
      <c r="F91" s="23"/>
      <c r="G91" s="23"/>
      <c r="H91" s="23"/>
      <c r="I91" s="23"/>
      <c r="J91" s="23"/>
      <c r="K91" s="23"/>
      <c r="L91" s="23"/>
      <c r="M91" s="24"/>
    </row>
    <row r="92" spans="2:13" x14ac:dyDescent="0.25">
      <c r="B92">
        <v>2</v>
      </c>
      <c r="C92" s="27" t="s">
        <v>209</v>
      </c>
      <c r="D92" s="21"/>
      <c r="E92" s="21"/>
      <c r="F92" s="21"/>
      <c r="G92" s="21"/>
      <c r="H92" s="21"/>
      <c r="I92" s="21"/>
      <c r="J92" s="21"/>
      <c r="K92" s="21"/>
      <c r="L92" s="21"/>
      <c r="M92" s="22"/>
    </row>
    <row r="93" spans="2:13" x14ac:dyDescent="0.25">
      <c r="C93" s="37" t="s">
        <v>115</v>
      </c>
      <c r="D93" s="23"/>
      <c r="E93" s="23"/>
      <c r="F93" s="23"/>
      <c r="G93" s="23"/>
      <c r="H93" s="23"/>
      <c r="I93" s="23"/>
      <c r="J93" s="23"/>
      <c r="K93" s="23"/>
      <c r="L93" s="23"/>
      <c r="M93" s="24"/>
    </row>
    <row r="94" spans="2:13" x14ac:dyDescent="0.25">
      <c r="B94">
        <v>3</v>
      </c>
      <c r="C94" s="27" t="s">
        <v>210</v>
      </c>
      <c r="D94" s="21"/>
      <c r="E94" s="21"/>
      <c r="F94" s="21"/>
      <c r="G94" s="21"/>
      <c r="H94" s="21"/>
      <c r="I94" s="21"/>
      <c r="J94" s="21"/>
      <c r="K94" s="21"/>
      <c r="L94" s="21"/>
      <c r="M94" s="22"/>
    </row>
    <row r="95" spans="2:13" x14ac:dyDescent="0.25">
      <c r="C95" s="37" t="s">
        <v>206</v>
      </c>
      <c r="D95" s="23"/>
      <c r="E95" s="23"/>
      <c r="F95" s="23"/>
      <c r="G95" s="23"/>
      <c r="H95" s="23"/>
      <c r="I95" s="23"/>
      <c r="J95" s="23"/>
      <c r="K95" s="23"/>
      <c r="L95" s="23"/>
      <c r="M95" s="24"/>
    </row>
    <row r="96" spans="2:13" x14ac:dyDescent="0.25">
      <c r="B96">
        <v>4</v>
      </c>
      <c r="C96" s="27" t="s">
        <v>211</v>
      </c>
      <c r="D96" s="21"/>
      <c r="E96" s="21"/>
      <c r="F96" s="21"/>
      <c r="G96" s="21"/>
      <c r="H96" s="21"/>
      <c r="I96" s="21"/>
      <c r="J96" s="21"/>
      <c r="K96" s="21"/>
      <c r="L96" s="21"/>
      <c r="M96" s="22"/>
    </row>
    <row r="97" spans="2:13" x14ac:dyDescent="0.25">
      <c r="C97" s="37" t="s">
        <v>116</v>
      </c>
      <c r="D97" s="23"/>
      <c r="E97" s="23"/>
      <c r="F97" s="23"/>
      <c r="G97" s="23"/>
      <c r="H97" s="23"/>
      <c r="I97" s="23"/>
      <c r="J97" s="23"/>
      <c r="K97" s="23"/>
      <c r="L97" s="23"/>
      <c r="M97" s="24"/>
    </row>
    <row r="98" spans="2:13" x14ac:dyDescent="0.25">
      <c r="B98">
        <v>5</v>
      </c>
      <c r="C98" s="27" t="s">
        <v>212</v>
      </c>
      <c r="D98" s="21"/>
      <c r="E98" s="21"/>
      <c r="F98" s="21"/>
      <c r="G98" s="21"/>
      <c r="H98" s="21"/>
      <c r="I98" s="21"/>
      <c r="J98" s="21"/>
      <c r="K98" s="21"/>
      <c r="L98" s="21"/>
      <c r="M98" s="22"/>
    </row>
    <row r="99" spans="2:13" x14ac:dyDescent="0.25">
      <c r="C99" s="38" t="s">
        <v>56</v>
      </c>
      <c r="D99" s="25"/>
      <c r="E99" s="25"/>
      <c r="F99" s="25"/>
      <c r="G99" s="25"/>
      <c r="H99" s="25"/>
      <c r="I99" s="25"/>
      <c r="J99" s="25"/>
      <c r="K99" s="25"/>
      <c r="L99" s="25"/>
      <c r="M99" s="26"/>
    </row>
    <row r="100" spans="2:13" x14ac:dyDescent="0.25">
      <c r="C100" s="37" t="s">
        <v>57</v>
      </c>
      <c r="D100" s="23"/>
      <c r="E100" s="23"/>
      <c r="F100" s="23"/>
      <c r="G100" s="23"/>
      <c r="H100" s="23"/>
      <c r="I100" s="23"/>
      <c r="J100" s="23"/>
      <c r="K100" s="23"/>
      <c r="L100" s="23"/>
      <c r="M100" s="24"/>
    </row>
    <row r="101" spans="2:13" x14ac:dyDescent="0.25">
      <c r="B101">
        <v>6</v>
      </c>
      <c r="C101" s="27" t="s">
        <v>213</v>
      </c>
      <c r="D101" s="21"/>
      <c r="E101" s="21"/>
      <c r="F101" s="21"/>
      <c r="G101" s="21"/>
      <c r="H101" s="21"/>
      <c r="I101" s="21"/>
      <c r="J101" s="21"/>
      <c r="K101" s="21"/>
      <c r="L101" s="21"/>
      <c r="M101" s="22"/>
    </row>
    <row r="102" spans="2:13" x14ac:dyDescent="0.25">
      <c r="C102" s="37" t="s">
        <v>750</v>
      </c>
      <c r="D102" s="23"/>
      <c r="E102" s="23"/>
      <c r="F102" s="23"/>
      <c r="G102" s="23"/>
      <c r="H102" s="23"/>
      <c r="I102" s="23"/>
      <c r="J102" s="23"/>
      <c r="K102" s="23"/>
      <c r="L102" s="23"/>
      <c r="M102" s="24"/>
    </row>
    <row r="103" spans="2:13" x14ac:dyDescent="0.25">
      <c r="B103">
        <v>7</v>
      </c>
      <c r="C103" s="27" t="s">
        <v>214</v>
      </c>
      <c r="D103" s="21"/>
      <c r="E103" s="21"/>
      <c r="F103" s="21"/>
      <c r="G103" s="21"/>
      <c r="H103" s="21"/>
      <c r="I103" s="21"/>
      <c r="J103" s="21"/>
      <c r="K103" s="21"/>
      <c r="L103" s="21"/>
      <c r="M103" s="22"/>
    </row>
    <row r="104" spans="2:13" x14ac:dyDescent="0.25">
      <c r="C104" s="37" t="s">
        <v>150</v>
      </c>
      <c r="D104" s="23"/>
      <c r="E104" s="23"/>
      <c r="F104" s="23"/>
      <c r="G104" s="23"/>
      <c r="H104" s="23"/>
      <c r="I104" s="23"/>
      <c r="J104" s="23"/>
      <c r="K104" s="23"/>
      <c r="L104" s="23"/>
      <c r="M104" s="24"/>
    </row>
    <row r="105" spans="2:13" x14ac:dyDescent="0.25">
      <c r="B105">
        <v>8</v>
      </c>
      <c r="C105" s="27" t="s">
        <v>749</v>
      </c>
      <c r="D105" s="21"/>
      <c r="E105" s="21"/>
      <c r="F105" s="21"/>
      <c r="G105" s="21"/>
      <c r="H105" s="21"/>
      <c r="I105" s="21"/>
      <c r="J105" s="21"/>
      <c r="K105" s="21"/>
      <c r="L105" s="21"/>
      <c r="M105" s="22"/>
    </row>
    <row r="106" spans="2:13" x14ac:dyDescent="0.25">
      <c r="C106" s="37" t="s">
        <v>751</v>
      </c>
      <c r="D106" s="23"/>
      <c r="E106" s="23"/>
      <c r="F106" s="23"/>
      <c r="G106" s="23"/>
      <c r="H106" s="23"/>
      <c r="I106" s="23"/>
      <c r="J106" s="23"/>
      <c r="K106" s="23"/>
      <c r="L106" s="23"/>
      <c r="M106" s="24"/>
    </row>
  </sheetData>
  <phoneticPr fontId="12" type="noConversion"/>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F2A2-C905-4789-A10F-6632EEFA16A1}">
  <sheetPr>
    <tabColor rgb="FF0000FF"/>
  </sheetPr>
  <dimension ref="B1:J18"/>
  <sheetViews>
    <sheetView zoomScale="175" zoomScaleNormal="175" workbookViewId="0"/>
  </sheetViews>
  <sheetFormatPr defaultColWidth="9.140625" defaultRowHeight="15" x14ac:dyDescent="0.25"/>
  <cols>
    <col min="1" max="1" width="1" customWidth="1"/>
    <col min="2" max="2" width="16" bestFit="1" customWidth="1"/>
    <col min="3" max="3" width="14.28515625" bestFit="1" customWidth="1"/>
    <col min="4" max="8" width="5.42578125" bestFit="1" customWidth="1"/>
    <col min="9" max="9" width="9.7109375" bestFit="1" customWidth="1"/>
    <col min="10" max="10" width="9.85546875" customWidth="1"/>
  </cols>
  <sheetData>
    <row r="1" spans="2:10" ht="3.75" customHeight="1" x14ac:dyDescent="0.25"/>
    <row r="2" spans="2:10" x14ac:dyDescent="0.25">
      <c r="B2" s="15" t="s">
        <v>453</v>
      </c>
    </row>
    <row r="3" spans="2:10" x14ac:dyDescent="0.25">
      <c r="B3" t="s">
        <v>454</v>
      </c>
    </row>
    <row r="4" spans="2:10" x14ac:dyDescent="0.25">
      <c r="B4" t="s">
        <v>455</v>
      </c>
    </row>
    <row r="5" spans="2:10" ht="3.75" customHeight="1" x14ac:dyDescent="0.25"/>
    <row r="7" spans="2:10" ht="3.75" customHeight="1" x14ac:dyDescent="0.25"/>
    <row r="8" spans="2:10" x14ac:dyDescent="0.25">
      <c r="B8" s="16" t="s">
        <v>251</v>
      </c>
      <c r="C8" s="16" t="s">
        <v>252</v>
      </c>
      <c r="D8" s="16" t="s">
        <v>456</v>
      </c>
      <c r="E8" s="16" t="s">
        <v>457</v>
      </c>
      <c r="F8" s="16" t="s">
        <v>458</v>
      </c>
      <c r="G8" s="16" t="s">
        <v>459</v>
      </c>
      <c r="H8" s="16" t="s">
        <v>460</v>
      </c>
      <c r="I8" s="16" t="s">
        <v>253</v>
      </c>
      <c r="J8" s="16" t="s">
        <v>461</v>
      </c>
    </row>
    <row r="9" spans="2:10" x14ac:dyDescent="0.25">
      <c r="B9" s="10" t="s">
        <v>255</v>
      </c>
      <c r="C9" s="10" t="s">
        <v>256</v>
      </c>
      <c r="D9" s="10">
        <v>0</v>
      </c>
      <c r="E9" s="10">
        <v>13.78</v>
      </c>
      <c r="F9" s="10">
        <v>0</v>
      </c>
      <c r="G9" s="10">
        <v>96.96</v>
      </c>
      <c r="H9" s="10">
        <v>0</v>
      </c>
      <c r="I9" s="10">
        <f t="shared" ref="I9:I18" si="0">SUM(D9:H9)</f>
        <v>110.74</v>
      </c>
      <c r="J9" s="17"/>
    </row>
    <row r="10" spans="2:10" x14ac:dyDescent="0.25">
      <c r="B10" s="10" t="s">
        <v>257</v>
      </c>
      <c r="C10" s="10" t="s">
        <v>259</v>
      </c>
      <c r="D10" s="10">
        <v>144.68</v>
      </c>
      <c r="E10" s="10">
        <v>5.72</v>
      </c>
      <c r="F10" s="10">
        <v>13.68</v>
      </c>
      <c r="G10" s="10">
        <v>131.44</v>
      </c>
      <c r="H10" s="10">
        <v>136.85</v>
      </c>
      <c r="I10" s="10">
        <f t="shared" si="0"/>
        <v>432.37</v>
      </c>
      <c r="J10" s="17"/>
    </row>
    <row r="11" spans="2:10" x14ac:dyDescent="0.25">
      <c r="B11" s="10" t="s">
        <v>258</v>
      </c>
      <c r="C11" s="10" t="s">
        <v>259</v>
      </c>
      <c r="D11" s="10">
        <v>76.36</v>
      </c>
      <c r="E11" s="10">
        <v>59.8</v>
      </c>
      <c r="F11" s="10">
        <v>77.27</v>
      </c>
      <c r="G11" s="10">
        <v>47.59</v>
      </c>
      <c r="H11" s="10">
        <v>83.58</v>
      </c>
      <c r="I11" s="10">
        <f t="shared" si="0"/>
        <v>344.59999999999997</v>
      </c>
      <c r="J11" s="17"/>
    </row>
    <row r="12" spans="2:10" x14ac:dyDescent="0.25">
      <c r="B12" s="10" t="s">
        <v>260</v>
      </c>
      <c r="C12" s="10" t="s">
        <v>259</v>
      </c>
      <c r="D12" s="10">
        <v>29.78</v>
      </c>
      <c r="E12" s="10">
        <v>47.78</v>
      </c>
      <c r="F12" s="10">
        <v>56.94</v>
      </c>
      <c r="G12" s="10">
        <v>33.83</v>
      </c>
      <c r="H12" s="10">
        <v>7.49</v>
      </c>
      <c r="I12" s="10">
        <f t="shared" si="0"/>
        <v>175.82</v>
      </c>
      <c r="J12" s="17"/>
    </row>
    <row r="13" spans="2:10" x14ac:dyDescent="0.25">
      <c r="B13" s="10" t="s">
        <v>262</v>
      </c>
      <c r="C13" s="10" t="s">
        <v>256</v>
      </c>
      <c r="D13" s="10">
        <v>0</v>
      </c>
      <c r="E13" s="10">
        <v>0</v>
      </c>
      <c r="F13" s="10">
        <v>0</v>
      </c>
      <c r="G13" s="10">
        <v>0</v>
      </c>
      <c r="H13" s="10">
        <v>0</v>
      </c>
      <c r="I13" s="10">
        <f t="shared" si="0"/>
        <v>0</v>
      </c>
      <c r="J13" s="17"/>
    </row>
    <row r="14" spans="2:10" x14ac:dyDescent="0.25">
      <c r="B14" s="10" t="s">
        <v>263</v>
      </c>
      <c r="C14" s="10" t="s">
        <v>256</v>
      </c>
      <c r="D14" s="10">
        <v>72.53</v>
      </c>
      <c r="E14" s="10">
        <v>118.12</v>
      </c>
      <c r="F14" s="10">
        <v>14.69</v>
      </c>
      <c r="G14" s="10">
        <v>24.42</v>
      </c>
      <c r="H14" s="10">
        <v>67.19</v>
      </c>
      <c r="I14" s="10">
        <f t="shared" si="0"/>
        <v>296.95</v>
      </c>
      <c r="J14" s="17"/>
    </row>
    <row r="15" spans="2:10" x14ac:dyDescent="0.25">
      <c r="B15" s="10" t="s">
        <v>264</v>
      </c>
      <c r="C15" s="10" t="s">
        <v>259</v>
      </c>
      <c r="D15" s="10">
        <v>142.11000000000001</v>
      </c>
      <c r="E15" s="10">
        <v>46.19</v>
      </c>
      <c r="F15" s="10">
        <v>147.75</v>
      </c>
      <c r="G15" s="10">
        <v>124.61</v>
      </c>
      <c r="H15" s="10">
        <v>18.48</v>
      </c>
      <c r="I15" s="10">
        <f t="shared" si="0"/>
        <v>479.14000000000004</v>
      </c>
      <c r="J15" s="17"/>
    </row>
    <row r="16" spans="2:10" x14ac:dyDescent="0.25">
      <c r="B16" s="10" t="s">
        <v>265</v>
      </c>
      <c r="C16" s="10" t="s">
        <v>259</v>
      </c>
      <c r="D16" s="10">
        <v>0</v>
      </c>
      <c r="E16" s="10">
        <v>0</v>
      </c>
      <c r="F16" s="10">
        <v>0</v>
      </c>
      <c r="G16" s="10">
        <v>0</v>
      </c>
      <c r="H16" s="10">
        <v>0</v>
      </c>
      <c r="I16" s="10">
        <f t="shared" si="0"/>
        <v>0</v>
      </c>
      <c r="J16" s="17"/>
    </row>
    <row r="17" spans="2:10" x14ac:dyDescent="0.25">
      <c r="B17" s="10" t="s">
        <v>266</v>
      </c>
      <c r="C17" s="10" t="s">
        <v>259</v>
      </c>
      <c r="D17" s="10">
        <v>3.68</v>
      </c>
      <c r="E17" s="10">
        <v>0</v>
      </c>
      <c r="F17" s="10">
        <v>28.27</v>
      </c>
      <c r="G17" s="10">
        <v>7.76</v>
      </c>
      <c r="H17" s="10">
        <v>1.54</v>
      </c>
      <c r="I17" s="10">
        <f t="shared" si="0"/>
        <v>41.25</v>
      </c>
      <c r="J17" s="17"/>
    </row>
    <row r="18" spans="2:10" x14ac:dyDescent="0.25">
      <c r="B18" s="10" t="s">
        <v>267</v>
      </c>
      <c r="C18" s="10" t="s">
        <v>256</v>
      </c>
      <c r="D18" s="10">
        <v>0</v>
      </c>
      <c r="E18" s="10">
        <v>0</v>
      </c>
      <c r="F18" s="10">
        <v>0</v>
      </c>
      <c r="G18" s="10">
        <v>0</v>
      </c>
      <c r="H18" s="10">
        <v>0</v>
      </c>
      <c r="I18" s="10">
        <f t="shared" si="0"/>
        <v>0</v>
      </c>
      <c r="J18" s="17"/>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A22E9-F384-4818-B6B3-61565BD1FB15}">
  <sheetPr>
    <tabColor rgb="FFFF0000"/>
  </sheetPr>
  <dimension ref="B1:M18"/>
  <sheetViews>
    <sheetView zoomScale="175" zoomScaleNormal="175" workbookViewId="0"/>
  </sheetViews>
  <sheetFormatPr defaultColWidth="9.140625" defaultRowHeight="15" x14ac:dyDescent="0.25"/>
  <cols>
    <col min="1" max="1" width="1.85546875" customWidth="1"/>
    <col min="2" max="2" width="16" bestFit="1" customWidth="1"/>
    <col min="3" max="3" width="14.28515625" bestFit="1" customWidth="1"/>
    <col min="4" max="8" width="5.42578125" bestFit="1" customWidth="1"/>
    <col min="9" max="9" width="9.7109375" bestFit="1" customWidth="1"/>
    <col min="10" max="10" width="9.85546875" customWidth="1"/>
  </cols>
  <sheetData>
    <row r="1" spans="2:13" ht="3.75" customHeight="1" x14ac:dyDescent="0.25"/>
    <row r="2" spans="2:13" x14ac:dyDescent="0.25">
      <c r="B2" s="15" t="s">
        <v>453</v>
      </c>
    </row>
    <row r="3" spans="2:13" x14ac:dyDescent="0.25">
      <c r="B3" t="s">
        <v>454</v>
      </c>
    </row>
    <row r="4" spans="2:13" x14ac:dyDescent="0.25">
      <c r="B4" t="s">
        <v>455</v>
      </c>
    </row>
    <row r="5" spans="2:13" ht="3.75" customHeight="1" x14ac:dyDescent="0.25"/>
    <row r="6" spans="2:13" x14ac:dyDescent="0.25">
      <c r="H6" s="67" t="s">
        <v>462</v>
      </c>
      <c r="I6" s="143"/>
      <c r="J6" s="10" t="s">
        <v>256</v>
      </c>
    </row>
    <row r="7" spans="2:13" ht="3.75" customHeight="1" x14ac:dyDescent="0.25"/>
    <row r="8" spans="2:13" x14ac:dyDescent="0.25">
      <c r="B8" s="16" t="s">
        <v>251</v>
      </c>
      <c r="C8" s="16" t="s">
        <v>252</v>
      </c>
      <c r="D8" s="16" t="s">
        <v>456</v>
      </c>
      <c r="E8" s="16" t="s">
        <v>457</v>
      </c>
      <c r="F8" s="16" t="s">
        <v>458</v>
      </c>
      <c r="G8" s="16" t="s">
        <v>459</v>
      </c>
      <c r="H8" s="16" t="s">
        <v>460</v>
      </c>
      <c r="I8" s="16" t="s">
        <v>253</v>
      </c>
      <c r="J8" s="16" t="s">
        <v>461</v>
      </c>
      <c r="K8" s="16" t="s">
        <v>461</v>
      </c>
      <c r="M8" s="15" t="str">
        <f>"Formula in cell "&amp;ADDRESS(ROW(J9),COLUMN(J9),4)&amp;":"</f>
        <v>Formula in cell J9:</v>
      </c>
    </row>
    <row r="9" spans="2:13" x14ac:dyDescent="0.25">
      <c r="B9" s="10" t="s">
        <v>255</v>
      </c>
      <c r="C9" s="10" t="s">
        <v>256</v>
      </c>
      <c r="D9" s="10">
        <v>0</v>
      </c>
      <c r="E9" s="10">
        <v>13.78</v>
      </c>
      <c r="F9" s="10">
        <v>0</v>
      </c>
      <c r="G9" s="10">
        <v>96.96</v>
      </c>
      <c r="H9" s="10">
        <v>0</v>
      </c>
      <c r="I9" s="10">
        <f t="shared" ref="I9:I18" si="0">SUM(D9:H9)</f>
        <v>110.74</v>
      </c>
      <c r="J9" s="17" t="b">
        <f>AND(I9=0,C9=$J$6)</f>
        <v>0</v>
      </c>
      <c r="K9" s="17" t="b">
        <f t="shared" ref="K9:K18" si="1">AND(NOT(I9),C9=$J$6)</f>
        <v>0</v>
      </c>
      <c r="M9" t="str">
        <f ca="1">IF(_xlfn.ISFORMULA(J9),_xlfn.FORMULATEXT(J9),"")</f>
        <v>=AND(I9=0,C9=$J$6)</v>
      </c>
    </row>
    <row r="10" spans="2:13" x14ac:dyDescent="0.25">
      <c r="B10" s="10" t="s">
        <v>257</v>
      </c>
      <c r="C10" s="10" t="s">
        <v>259</v>
      </c>
      <c r="D10" s="10">
        <v>144.68</v>
      </c>
      <c r="E10" s="10">
        <v>5.72</v>
      </c>
      <c r="F10" s="10">
        <v>13.68</v>
      </c>
      <c r="G10" s="10">
        <v>131.44</v>
      </c>
      <c r="H10" s="10">
        <v>136.85</v>
      </c>
      <c r="I10" s="10">
        <f t="shared" si="0"/>
        <v>432.37</v>
      </c>
      <c r="J10" s="17" t="b">
        <f t="shared" ref="J10:J18" si="2">AND(I10=0,C10=$J$6)</f>
        <v>0</v>
      </c>
      <c r="K10" s="17" t="b">
        <f t="shared" si="1"/>
        <v>0</v>
      </c>
      <c r="M10" t="str">
        <f>IF(_xlfn.ISFORMULA(J9),"Then copied to rows below.","")</f>
        <v>Then copied to rows below.</v>
      </c>
    </row>
    <row r="11" spans="2:13" x14ac:dyDescent="0.25">
      <c r="B11" s="10" t="s">
        <v>258</v>
      </c>
      <c r="C11" s="10" t="s">
        <v>259</v>
      </c>
      <c r="D11" s="10">
        <v>76.36</v>
      </c>
      <c r="E11" s="10">
        <v>59.8</v>
      </c>
      <c r="F11" s="10">
        <v>77.27</v>
      </c>
      <c r="G11" s="10">
        <v>47.59</v>
      </c>
      <c r="H11" s="10">
        <v>83.58</v>
      </c>
      <c r="I11" s="10">
        <f t="shared" si="0"/>
        <v>344.59999999999997</v>
      </c>
      <c r="J11" s="17" t="b">
        <f t="shared" si="2"/>
        <v>0</v>
      </c>
      <c r="K11" s="17" t="b">
        <f t="shared" si="1"/>
        <v>0</v>
      </c>
    </row>
    <row r="12" spans="2:13" x14ac:dyDescent="0.25">
      <c r="B12" s="10" t="s">
        <v>260</v>
      </c>
      <c r="C12" s="10" t="s">
        <v>259</v>
      </c>
      <c r="D12" s="10">
        <v>29.78</v>
      </c>
      <c r="E12" s="10">
        <v>47.78</v>
      </c>
      <c r="F12" s="10">
        <v>56.94</v>
      </c>
      <c r="G12" s="10">
        <v>33.83</v>
      </c>
      <c r="H12" s="10">
        <v>7.49</v>
      </c>
      <c r="I12" s="10">
        <f t="shared" si="0"/>
        <v>175.82</v>
      </c>
      <c r="J12" s="17" t="b">
        <f t="shared" si="2"/>
        <v>0</v>
      </c>
      <c r="K12" s="17" t="b">
        <f t="shared" si="1"/>
        <v>0</v>
      </c>
      <c r="M12" t="s">
        <v>463</v>
      </c>
    </row>
    <row r="13" spans="2:13" x14ac:dyDescent="0.25">
      <c r="B13" s="10" t="s">
        <v>262</v>
      </c>
      <c r="C13" s="10" t="s">
        <v>256</v>
      </c>
      <c r="D13" s="10">
        <v>0</v>
      </c>
      <c r="E13" s="10">
        <v>0</v>
      </c>
      <c r="F13" s="10">
        <v>0</v>
      </c>
      <c r="G13" s="10">
        <v>0</v>
      </c>
      <c r="H13" s="10">
        <v>0</v>
      </c>
      <c r="I13" s="10">
        <f t="shared" si="0"/>
        <v>0</v>
      </c>
      <c r="J13" s="17" t="b">
        <f t="shared" si="2"/>
        <v>1</v>
      </c>
      <c r="K13" s="17" t="b">
        <f t="shared" si="1"/>
        <v>1</v>
      </c>
    </row>
    <row r="14" spans="2:13" x14ac:dyDescent="0.25">
      <c r="B14" s="10" t="s">
        <v>263</v>
      </c>
      <c r="C14" s="10" t="s">
        <v>256</v>
      </c>
      <c r="D14" s="10">
        <v>72.53</v>
      </c>
      <c r="E14" s="10">
        <v>118.12</v>
      </c>
      <c r="F14" s="10">
        <v>14.69</v>
      </c>
      <c r="G14" s="10">
        <v>24.42</v>
      </c>
      <c r="H14" s="10">
        <v>67.19</v>
      </c>
      <c r="I14" s="10">
        <f t="shared" si="0"/>
        <v>296.95</v>
      </c>
      <c r="J14" s="17" t="b">
        <f t="shared" si="2"/>
        <v>0</v>
      </c>
      <c r="K14" s="17" t="b">
        <f t="shared" si="1"/>
        <v>0</v>
      </c>
      <c r="M14" s="15" t="str">
        <f>"Formula in cell "&amp;ADDRESS(ROW(K9),COLUMN(K9),4)&amp;":"</f>
        <v>Formula in cell K9:</v>
      </c>
    </row>
    <row r="15" spans="2:13" x14ac:dyDescent="0.25">
      <c r="B15" s="10" t="s">
        <v>264</v>
      </c>
      <c r="C15" s="10" t="s">
        <v>259</v>
      </c>
      <c r="D15" s="10">
        <v>142.11000000000001</v>
      </c>
      <c r="E15" s="10">
        <v>46.19</v>
      </c>
      <c r="F15" s="10">
        <v>147.75</v>
      </c>
      <c r="G15" s="10">
        <v>124.61</v>
      </c>
      <c r="H15" s="10">
        <v>18.48</v>
      </c>
      <c r="I15" s="10">
        <f t="shared" si="0"/>
        <v>479.14000000000004</v>
      </c>
      <c r="J15" s="17" t="b">
        <f t="shared" si="2"/>
        <v>0</v>
      </c>
      <c r="K15" s="17" t="b">
        <f t="shared" si="1"/>
        <v>0</v>
      </c>
      <c r="M15" t="str">
        <f ca="1">IF(_xlfn.ISFORMULA(K9),_xlfn.FORMULATEXT(K9),"")</f>
        <v>=AND(NOT(I9),C9=$J$6)</v>
      </c>
    </row>
    <row r="16" spans="2:13" x14ac:dyDescent="0.25">
      <c r="B16" s="10" t="s">
        <v>265</v>
      </c>
      <c r="C16" s="10" t="s">
        <v>259</v>
      </c>
      <c r="D16" s="10">
        <v>0</v>
      </c>
      <c r="E16" s="10">
        <v>0</v>
      </c>
      <c r="F16" s="10">
        <v>0</v>
      </c>
      <c r="G16" s="10">
        <v>0</v>
      </c>
      <c r="H16" s="10">
        <v>0</v>
      </c>
      <c r="I16" s="10">
        <f t="shared" si="0"/>
        <v>0</v>
      </c>
      <c r="J16" s="17" t="b">
        <f t="shared" si="2"/>
        <v>0</v>
      </c>
      <c r="K16" s="17" t="b">
        <f t="shared" si="1"/>
        <v>0</v>
      </c>
      <c r="M16" t="str">
        <f>IF(_xlfn.ISFORMULA(K9),"Then copied to rows below.","")</f>
        <v>Then copied to rows below.</v>
      </c>
    </row>
    <row r="17" spans="2:11" x14ac:dyDescent="0.25">
      <c r="B17" s="10" t="s">
        <v>266</v>
      </c>
      <c r="C17" s="10" t="s">
        <v>259</v>
      </c>
      <c r="D17" s="10">
        <v>3.68</v>
      </c>
      <c r="E17" s="10">
        <v>0</v>
      </c>
      <c r="F17" s="10">
        <v>28.27</v>
      </c>
      <c r="G17" s="10">
        <v>7.76</v>
      </c>
      <c r="H17" s="10">
        <v>1.54</v>
      </c>
      <c r="I17" s="10">
        <f t="shared" si="0"/>
        <v>41.25</v>
      </c>
      <c r="J17" s="17" t="b">
        <f t="shared" si="2"/>
        <v>0</v>
      </c>
      <c r="K17" s="17" t="b">
        <f t="shared" si="1"/>
        <v>0</v>
      </c>
    </row>
    <row r="18" spans="2:11" x14ac:dyDescent="0.25">
      <c r="B18" s="10" t="s">
        <v>267</v>
      </c>
      <c r="C18" s="10" t="s">
        <v>256</v>
      </c>
      <c r="D18" s="10">
        <v>0</v>
      </c>
      <c r="E18" s="10">
        <v>0</v>
      </c>
      <c r="F18" s="10">
        <v>0</v>
      </c>
      <c r="G18" s="10">
        <v>0</v>
      </c>
      <c r="H18" s="10">
        <v>0</v>
      </c>
      <c r="I18" s="10">
        <f t="shared" si="0"/>
        <v>0</v>
      </c>
      <c r="J18" s="17" t="b">
        <f t="shared" si="2"/>
        <v>1</v>
      </c>
      <c r="K18" s="17" t="b">
        <f t="shared" si="1"/>
        <v>1</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211A-A682-4B93-ABAA-7AB411158077}">
  <sheetPr>
    <tabColor rgb="FF0000FF"/>
  </sheetPr>
  <dimension ref="A1:R18"/>
  <sheetViews>
    <sheetView zoomScale="175" zoomScaleNormal="175" workbookViewId="0"/>
  </sheetViews>
  <sheetFormatPr defaultColWidth="9.140625" defaultRowHeight="15" x14ac:dyDescent="0.25"/>
  <cols>
    <col min="1" max="1" width="1.42578125" customWidth="1"/>
    <col min="2" max="2" width="15.140625" customWidth="1"/>
    <col min="3" max="3" width="14.7109375" customWidth="1"/>
    <col min="4" max="4" width="11.28515625" customWidth="1"/>
    <col min="5" max="5" width="10.85546875" customWidth="1"/>
    <col min="6" max="6" width="9.28515625" bestFit="1" customWidth="1"/>
    <col min="7" max="7" width="14.42578125" customWidth="1"/>
    <col min="8" max="8" width="2.28515625" customWidth="1"/>
    <col min="9" max="9" width="29.28515625" bestFit="1" customWidth="1"/>
    <col min="16" max="16" width="11.140625" bestFit="1" customWidth="1"/>
    <col min="17" max="17" width="1.42578125" customWidth="1"/>
  </cols>
  <sheetData>
    <row r="1" spans="1:18" ht="6" customHeight="1" x14ac:dyDescent="0.25"/>
    <row r="2" spans="1:18" x14ac:dyDescent="0.25">
      <c r="A2" s="15"/>
      <c r="B2" t="s">
        <v>464</v>
      </c>
    </row>
    <row r="3" spans="1:18" x14ac:dyDescent="0.25">
      <c r="A3" s="15"/>
      <c r="B3" t="s">
        <v>465</v>
      </c>
    </row>
    <row r="4" spans="1:18" x14ac:dyDescent="0.25">
      <c r="A4" s="15"/>
      <c r="B4" t="s">
        <v>466</v>
      </c>
    </row>
    <row r="5" spans="1:18" ht="6" customHeight="1" x14ac:dyDescent="0.25"/>
    <row r="6" spans="1:18" ht="30" x14ac:dyDescent="0.25">
      <c r="B6" s="18" t="s">
        <v>304</v>
      </c>
      <c r="C6" s="18" t="s">
        <v>439</v>
      </c>
      <c r="D6" s="18" t="s">
        <v>440</v>
      </c>
      <c r="E6" s="18" t="s">
        <v>441</v>
      </c>
      <c r="F6" s="18" t="s">
        <v>442</v>
      </c>
      <c r="G6" s="33" t="s">
        <v>467</v>
      </c>
      <c r="P6" s="15" t="s">
        <v>468</v>
      </c>
    </row>
    <row r="7" spans="1:18" x14ac:dyDescent="0.25">
      <c r="B7" s="63">
        <v>44470</v>
      </c>
      <c r="C7" s="10" t="s">
        <v>444</v>
      </c>
      <c r="D7" s="10"/>
      <c r="E7" s="133"/>
      <c r="F7" s="133"/>
      <c r="G7" s="133">
        <v>5000</v>
      </c>
      <c r="R7" s="15" t="str">
        <f>"Formula in cell "&amp;ADDRESS(ROW(P8),COLUMN(P8),4)&amp;":"</f>
        <v>Formula in cell P8:</v>
      </c>
    </row>
    <row r="8" spans="1:18" x14ac:dyDescent="0.25">
      <c r="B8" s="63">
        <v>44472</v>
      </c>
      <c r="C8" s="10" t="s">
        <v>445</v>
      </c>
      <c r="D8" s="10" t="s">
        <v>446</v>
      </c>
      <c r="E8" s="133"/>
      <c r="F8" s="133">
        <v>500</v>
      </c>
      <c r="G8" s="134"/>
      <c r="P8" s="134" cm="1">
        <f t="array" aca="1" ref="P8:P18" ca="1">IF(ISNUMBER(B8:B18),OFFSET(F8:F18,-1,1)-F8:F18+E8:E18,"")</f>
        <v>4500</v>
      </c>
      <c r="R8" t="str">
        <f ca="1">IF(_xlfn.ISFORMULA(P8),_xlfn.FORMULATEXT(P8),"")</f>
        <v>=IF(ISNUMBER(B8:B18),OFFSET(F8:F18,-1,1)-F8:F18+E8:E18,"")</v>
      </c>
    </row>
    <row r="9" spans="1:18" x14ac:dyDescent="0.25">
      <c r="B9" s="63">
        <v>44473</v>
      </c>
      <c r="C9" s="10" t="s">
        <v>447</v>
      </c>
      <c r="D9" s="10" t="s">
        <v>448</v>
      </c>
      <c r="E9" s="133">
        <v>950</v>
      </c>
      <c r="F9" s="133"/>
      <c r="G9" s="134"/>
      <c r="P9" s="134">
        <f ca="1"/>
        <v>950</v>
      </c>
    </row>
    <row r="10" spans="1:18" x14ac:dyDescent="0.25">
      <c r="B10" s="63">
        <v>44473</v>
      </c>
      <c r="C10" s="10" t="s">
        <v>469</v>
      </c>
      <c r="D10" s="10"/>
      <c r="E10" s="133"/>
      <c r="F10" s="133">
        <v>55.25</v>
      </c>
      <c r="G10" s="134"/>
      <c r="P10" s="134">
        <f ca="1"/>
        <v>-55.25</v>
      </c>
    </row>
    <row r="11" spans="1:18" x14ac:dyDescent="0.25">
      <c r="B11" s="63">
        <v>44474</v>
      </c>
      <c r="C11" s="10" t="s">
        <v>470</v>
      </c>
      <c r="D11" s="10" t="s">
        <v>448</v>
      </c>
      <c r="E11" s="133">
        <v>150.44999999999999</v>
      </c>
      <c r="F11" s="133"/>
      <c r="G11" s="134"/>
      <c r="P11" s="134">
        <f ca="1"/>
        <v>150.44999999999999</v>
      </c>
    </row>
    <row r="12" spans="1:18" x14ac:dyDescent="0.25">
      <c r="B12" s="63"/>
      <c r="C12" s="10"/>
      <c r="D12" s="10"/>
      <c r="E12" s="133"/>
      <c r="F12" s="133"/>
      <c r="G12" s="134"/>
      <c r="P12" s="134" t="str">
        <f ca="1"/>
        <v/>
      </c>
    </row>
    <row r="13" spans="1:18" x14ac:dyDescent="0.25">
      <c r="B13" s="63"/>
      <c r="C13" s="10"/>
      <c r="D13" s="10"/>
      <c r="E13" s="133"/>
      <c r="F13" s="133"/>
      <c r="G13" s="134"/>
      <c r="P13" s="134" t="str">
        <f ca="1"/>
        <v/>
      </c>
    </row>
    <row r="14" spans="1:18" x14ac:dyDescent="0.25">
      <c r="B14" s="63"/>
      <c r="C14" s="10"/>
      <c r="D14" s="10"/>
      <c r="E14" s="133"/>
      <c r="F14" s="133"/>
      <c r="G14" s="134"/>
      <c r="P14" s="134" t="str">
        <f ca="1"/>
        <v/>
      </c>
    </row>
    <row r="15" spans="1:18" x14ac:dyDescent="0.25">
      <c r="B15" s="63"/>
      <c r="C15" s="10"/>
      <c r="D15" s="10"/>
      <c r="E15" s="133"/>
      <c r="F15" s="133"/>
      <c r="G15" s="134"/>
      <c r="P15" s="134" t="str">
        <f ca="1"/>
        <v/>
      </c>
    </row>
    <row r="16" spans="1:18" x14ac:dyDescent="0.25">
      <c r="B16" s="63"/>
      <c r="C16" s="10"/>
      <c r="D16" s="10"/>
      <c r="E16" s="133"/>
      <c r="F16" s="133"/>
      <c r="G16" s="134"/>
      <c r="P16" s="134" t="str">
        <f ca="1"/>
        <v/>
      </c>
    </row>
    <row r="17" spans="2:16" x14ac:dyDescent="0.25">
      <c r="B17" s="63"/>
      <c r="C17" s="10"/>
      <c r="D17" s="10"/>
      <c r="E17" s="133"/>
      <c r="F17" s="133"/>
      <c r="G17" s="134"/>
      <c r="P17" s="134" t="str">
        <f ca="1"/>
        <v/>
      </c>
    </row>
    <row r="18" spans="2:16" x14ac:dyDescent="0.25">
      <c r="B18" s="63"/>
      <c r="C18" s="10"/>
      <c r="D18" s="10"/>
      <c r="E18" s="133"/>
      <c r="F18" s="133"/>
      <c r="G18" s="134"/>
      <c r="P18" s="134" t="str">
        <f ca="1"/>
        <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3369-991B-4739-A657-DD7A9854F2BF}">
  <sheetPr>
    <tabColor rgb="FFFF0000"/>
  </sheetPr>
  <dimension ref="A1:P18"/>
  <sheetViews>
    <sheetView zoomScale="145" zoomScaleNormal="145" workbookViewId="0"/>
  </sheetViews>
  <sheetFormatPr defaultColWidth="9.140625" defaultRowHeight="15" x14ac:dyDescent="0.25"/>
  <cols>
    <col min="1" max="1" width="1.42578125" customWidth="1"/>
    <col min="2" max="2" width="15.140625" customWidth="1"/>
    <col min="3" max="3" width="14.7109375" customWidth="1"/>
    <col min="4" max="4" width="11.28515625" customWidth="1"/>
    <col min="5" max="5" width="10.85546875" customWidth="1"/>
    <col min="6" max="6" width="9.28515625" bestFit="1" customWidth="1"/>
    <col min="7" max="7" width="14.42578125" customWidth="1"/>
    <col min="8" max="8" width="2.28515625" customWidth="1"/>
    <col min="9" max="9" width="29.28515625" bestFit="1" customWidth="1"/>
    <col min="10" max="10" width="13" customWidth="1"/>
    <col min="11" max="11" width="1.85546875" customWidth="1"/>
    <col min="12" max="12" width="27.42578125" bestFit="1" customWidth="1"/>
    <col min="13" max="13" width="2.28515625" customWidth="1"/>
    <col min="14" max="14" width="11.140625" bestFit="1" customWidth="1"/>
    <col min="15" max="15" width="1.42578125" customWidth="1"/>
  </cols>
  <sheetData>
    <row r="1" spans="1:16" ht="6" customHeight="1" x14ac:dyDescent="0.25"/>
    <row r="2" spans="1:16" x14ac:dyDescent="0.25">
      <c r="A2" s="15"/>
      <c r="B2" t="s">
        <v>464</v>
      </c>
    </row>
    <row r="3" spans="1:16" x14ac:dyDescent="0.25">
      <c r="A3" s="15"/>
      <c r="B3" t="s">
        <v>465</v>
      </c>
    </row>
    <row r="4" spans="1:16" x14ac:dyDescent="0.25">
      <c r="A4" s="15"/>
      <c r="B4" t="s">
        <v>466</v>
      </c>
    </row>
    <row r="5" spans="1:16" ht="6" customHeight="1" x14ac:dyDescent="0.25"/>
    <row r="6" spans="1:16" ht="30" x14ac:dyDescent="0.25">
      <c r="B6" s="18" t="s">
        <v>304</v>
      </c>
      <c r="C6" s="18" t="s">
        <v>439</v>
      </c>
      <c r="D6" s="18" t="s">
        <v>440</v>
      </c>
      <c r="E6" s="18" t="s">
        <v>441</v>
      </c>
      <c r="F6" s="18" t="s">
        <v>442</v>
      </c>
      <c r="G6" s="33" t="s">
        <v>467</v>
      </c>
      <c r="J6" s="33" t="s">
        <v>467</v>
      </c>
      <c r="N6" s="15" t="s">
        <v>471</v>
      </c>
    </row>
    <row r="7" spans="1:16" x14ac:dyDescent="0.25">
      <c r="B7" s="63">
        <v>44470</v>
      </c>
      <c r="C7" s="10" t="s">
        <v>444</v>
      </c>
      <c r="D7" s="10"/>
      <c r="E7" s="133"/>
      <c r="F7" s="133"/>
      <c r="G7" s="133">
        <v>5000</v>
      </c>
      <c r="I7" s="15" t="str">
        <f>"Formula in cell "&amp;ADDRESS(ROW(G8),COLUMN(G8),4)&amp;":"</f>
        <v>Formula in cell G8:</v>
      </c>
      <c r="J7" s="133">
        <v>5000</v>
      </c>
      <c r="K7" s="15"/>
      <c r="L7" s="15" t="str">
        <f>"Formula in cell "&amp;ADDRESS(ROW(J8),COLUMN(J8),4)&amp;":"</f>
        <v>Formula in cell J8:</v>
      </c>
      <c r="M7" s="15"/>
      <c r="P7" s="15" t="str">
        <f>"Formula in cell "&amp;ADDRESS(ROW(N8),COLUMN(N8),4)&amp;":"</f>
        <v>Formula in cell N8:</v>
      </c>
    </row>
    <row r="8" spans="1:16" x14ac:dyDescent="0.25">
      <c r="B8" s="63">
        <v>44472</v>
      </c>
      <c r="C8" s="10" t="s">
        <v>445</v>
      </c>
      <c r="D8" s="10" t="s">
        <v>446</v>
      </c>
      <c r="E8" s="133"/>
      <c r="F8" s="133">
        <v>500</v>
      </c>
      <c r="G8" s="134">
        <f>IF(ISNUMBER(B8),G7+E8-F8,"")</f>
        <v>4500</v>
      </c>
      <c r="I8" t="str">
        <f ca="1">_xlfn.IFNA(_xlfn.FORMULATEXT(G8),"")</f>
        <v>=IF(ISNUMBER(B8),G7+E8-F8,"")</v>
      </c>
      <c r="J8" s="134">
        <f>IF(ISBLANK(B8),"",G7-F8+E8)</f>
        <v>4500</v>
      </c>
      <c r="L8" t="str">
        <f ca="1">_xlfn.IFNA(_xlfn.FORMULATEXT(J8),"")</f>
        <v>=IF(ISBLANK(B8),"",G7-F8+E8)</v>
      </c>
      <c r="N8" s="134" cm="1">
        <f t="array" aca="1" ref="N8:N18" ca="1">IF(ISNUMBER(B8:B18),OFFSET(F8:F18,-1,1)-F8:F18+E8:E18,"")</f>
        <v>4500</v>
      </c>
      <c r="P8" t="str">
        <f ca="1">IF(_xlfn.ISFORMULA(N8),_xlfn.FORMULATEXT(N8),"")</f>
        <v>=IF(ISNUMBER(B8:B18),OFFSET(F8:F18,-1,1)-F8:F18+E8:E18,"")</v>
      </c>
    </row>
    <row r="9" spans="1:16" x14ac:dyDescent="0.25">
      <c r="B9" s="63">
        <v>44473</v>
      </c>
      <c r="C9" s="10" t="s">
        <v>447</v>
      </c>
      <c r="D9" s="10" t="s">
        <v>448</v>
      </c>
      <c r="E9" s="133">
        <v>950</v>
      </c>
      <c r="F9" s="133"/>
      <c r="G9" s="134">
        <f t="shared" ref="G9:G18" si="0">IF(ISNUMBER(B9),G8+E9-F9,"")</f>
        <v>5450</v>
      </c>
      <c r="J9" s="134">
        <f t="shared" ref="J9:J18" si="1">IF(ISBLANK(B9),"",G8-F9+E9)</f>
        <v>5450</v>
      </c>
      <c r="N9" s="134">
        <f ca="1"/>
        <v>5450</v>
      </c>
    </row>
    <row r="10" spans="1:16" x14ac:dyDescent="0.25">
      <c r="B10" s="63">
        <v>44473</v>
      </c>
      <c r="C10" s="10" t="s">
        <v>469</v>
      </c>
      <c r="D10" s="10"/>
      <c r="E10" s="133"/>
      <c r="F10" s="133">
        <v>55.25</v>
      </c>
      <c r="G10" s="134">
        <f t="shared" si="0"/>
        <v>5394.75</v>
      </c>
      <c r="J10" s="134">
        <f t="shared" si="1"/>
        <v>5394.75</v>
      </c>
      <c r="N10" s="134">
        <f ca="1"/>
        <v>5394.75</v>
      </c>
    </row>
    <row r="11" spans="1:16" x14ac:dyDescent="0.25">
      <c r="B11" s="63">
        <v>44474</v>
      </c>
      <c r="C11" s="10" t="s">
        <v>470</v>
      </c>
      <c r="D11" s="10" t="s">
        <v>448</v>
      </c>
      <c r="E11" s="133">
        <v>150.44999999999999</v>
      </c>
      <c r="F11" s="133"/>
      <c r="G11" s="134">
        <f t="shared" si="0"/>
        <v>5545.2</v>
      </c>
      <c r="J11" s="134">
        <f t="shared" si="1"/>
        <v>5545.2</v>
      </c>
      <c r="N11" s="134">
        <f ca="1"/>
        <v>5545.2</v>
      </c>
    </row>
    <row r="12" spans="1:16" x14ac:dyDescent="0.25">
      <c r="B12" s="63"/>
      <c r="C12" s="10"/>
      <c r="D12" s="10"/>
      <c r="E12" s="133"/>
      <c r="F12" s="133"/>
      <c r="G12" s="134" t="str">
        <f t="shared" si="0"/>
        <v/>
      </c>
      <c r="J12" s="134" t="str">
        <f t="shared" si="1"/>
        <v/>
      </c>
      <c r="N12" s="134" t="str">
        <f ca="1"/>
        <v/>
      </c>
    </row>
    <row r="13" spans="1:16" x14ac:dyDescent="0.25">
      <c r="B13" s="63"/>
      <c r="C13" s="10"/>
      <c r="D13" s="10"/>
      <c r="E13" s="133"/>
      <c r="F13" s="133"/>
      <c r="G13" s="134" t="str">
        <f t="shared" si="0"/>
        <v/>
      </c>
      <c r="J13" s="134" t="str">
        <f t="shared" si="1"/>
        <v/>
      </c>
      <c r="N13" s="134" t="str">
        <f ca="1"/>
        <v/>
      </c>
    </row>
    <row r="14" spans="1:16" x14ac:dyDescent="0.25">
      <c r="B14" s="63"/>
      <c r="C14" s="10"/>
      <c r="D14" s="10"/>
      <c r="E14" s="133"/>
      <c r="F14" s="133"/>
      <c r="G14" s="134" t="str">
        <f t="shared" si="0"/>
        <v/>
      </c>
      <c r="J14" s="134" t="str">
        <f t="shared" si="1"/>
        <v/>
      </c>
      <c r="N14" s="134" t="str">
        <f ca="1"/>
        <v/>
      </c>
    </row>
    <row r="15" spans="1:16" x14ac:dyDescent="0.25">
      <c r="B15" s="63"/>
      <c r="C15" s="10"/>
      <c r="D15" s="10"/>
      <c r="E15" s="133"/>
      <c r="F15" s="133"/>
      <c r="G15" s="134" t="str">
        <f t="shared" si="0"/>
        <v/>
      </c>
      <c r="J15" s="134" t="str">
        <f t="shared" si="1"/>
        <v/>
      </c>
      <c r="N15" s="134" t="str">
        <f ca="1"/>
        <v/>
      </c>
    </row>
    <row r="16" spans="1:16" x14ac:dyDescent="0.25">
      <c r="B16" s="63"/>
      <c r="C16" s="10"/>
      <c r="D16" s="10"/>
      <c r="E16" s="133"/>
      <c r="F16" s="133"/>
      <c r="G16" s="134" t="str">
        <f t="shared" si="0"/>
        <v/>
      </c>
      <c r="J16" s="134" t="str">
        <f t="shared" si="1"/>
        <v/>
      </c>
      <c r="N16" s="134" t="str">
        <f ca="1"/>
        <v/>
      </c>
    </row>
    <row r="17" spans="2:14" x14ac:dyDescent="0.25">
      <c r="B17" s="63"/>
      <c r="C17" s="10"/>
      <c r="D17" s="10"/>
      <c r="E17" s="133"/>
      <c r="F17" s="133"/>
      <c r="G17" s="134" t="str">
        <f t="shared" si="0"/>
        <v/>
      </c>
      <c r="J17" s="134" t="str">
        <f t="shared" si="1"/>
        <v/>
      </c>
      <c r="N17" s="134" t="str">
        <f ca="1"/>
        <v/>
      </c>
    </row>
    <row r="18" spans="2:14" x14ac:dyDescent="0.25">
      <c r="B18" s="63"/>
      <c r="C18" s="10"/>
      <c r="D18" s="10"/>
      <c r="E18" s="133"/>
      <c r="F18" s="133"/>
      <c r="G18" s="134" t="str">
        <f t="shared" si="0"/>
        <v/>
      </c>
      <c r="J18" s="134" t="str">
        <f t="shared" si="1"/>
        <v/>
      </c>
      <c r="N18" s="134" t="str">
        <f ca="1"/>
        <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B202B-7324-4A44-9F76-2C0CE423D30F}">
  <sheetPr>
    <tabColor rgb="FF0000FF"/>
  </sheetPr>
  <dimension ref="A1:K31"/>
  <sheetViews>
    <sheetView zoomScale="107" zoomScaleNormal="107" workbookViewId="0"/>
  </sheetViews>
  <sheetFormatPr defaultColWidth="8.85546875" defaultRowHeight="15" x14ac:dyDescent="0.25"/>
  <cols>
    <col min="1" max="1" width="1.42578125" customWidth="1"/>
    <col min="2" max="2" width="8" customWidth="1"/>
    <col min="3" max="3" width="7.140625" customWidth="1"/>
    <col min="5" max="5" width="8.28515625" customWidth="1"/>
    <col min="6" max="6" width="11" bestFit="1" customWidth="1"/>
    <col min="7" max="7" width="8.7109375" customWidth="1"/>
    <col min="8" max="11" width="13" customWidth="1"/>
    <col min="12" max="12" width="2.42578125" customWidth="1"/>
  </cols>
  <sheetData>
    <row r="1" spans="1:11" ht="5.25" customHeight="1" x14ac:dyDescent="0.25"/>
    <row r="2" spans="1:11" x14ac:dyDescent="0.25">
      <c r="B2" s="15" t="s">
        <v>472</v>
      </c>
    </row>
    <row r="3" spans="1:11" ht="36" customHeight="1" x14ac:dyDescent="0.3">
      <c r="A3" s="144"/>
      <c r="B3" s="231" t="str">
        <f>"Create Boolean formula that will deliver TRUE or FALSE in cell "&amp;ADDRESS(ROW(H16),COLUMN(H16),4)&amp;" that spills to the rows below, and tests each '% Enrollment' number to see if it is "&amp;TEXT($F$13,"0.00%")&amp;" or above."</f>
        <v>Create Boolean formula that will deliver TRUE or FALSE in cell H16 that spills to the rows below, and tests each '% Enrollment' number to see if it is 70.00% or above.</v>
      </c>
      <c r="C3" s="231"/>
      <c r="D3" s="231"/>
      <c r="E3" s="231"/>
      <c r="F3" s="231"/>
      <c r="G3" s="231"/>
      <c r="H3" s="231"/>
      <c r="I3" s="231"/>
      <c r="J3" s="231"/>
      <c r="K3" s="231"/>
    </row>
    <row r="4" spans="1:11" ht="36" customHeight="1" x14ac:dyDescent="0.3">
      <c r="A4" s="144"/>
      <c r="B4" s="231" t="str">
        <f>"Create Boolean formula that will deliver TRUE or FALSE in cell "&amp;ADDRESS(ROW(I16),COLUMN(I16),4)&amp;" that spills to the rows below, and tests each '% Enrollment' number to see if it is past the hurdle of "&amp;TEXT($F$13,"0.00%")&amp;"."</f>
        <v>Create Boolean formula that will deliver TRUE or FALSE in cell I16 that spills to the rows below, and tests each '% Enrollment' number to see if it is past the hurdle of 70.00%.</v>
      </c>
      <c r="C4" s="231"/>
      <c r="D4" s="231"/>
      <c r="E4" s="231"/>
      <c r="F4" s="231"/>
      <c r="G4" s="231"/>
      <c r="H4" s="231"/>
      <c r="I4" s="231"/>
      <c r="J4" s="231"/>
      <c r="K4" s="231"/>
    </row>
    <row r="5" spans="1:11" ht="36" customHeight="1" x14ac:dyDescent="0.3">
      <c r="A5" s="144"/>
      <c r="B5" s="231" t="str">
        <f>"Use the IF function in cell "&amp;ADDRESS(ROW(J16),COLUMN(J16),4)&amp;" that spills to the rows below, and tests each '% Enrollment' number to see if it is "&amp;TEXT($F$13,"0.00%")&amp;" or above."</f>
        <v>Use the IF function in cell J16 that spills to the rows below, and tests each '% Enrollment' number to see if it is 70.00% or above.</v>
      </c>
      <c r="C5" s="231"/>
      <c r="D5" s="231"/>
      <c r="E5" s="231"/>
      <c r="F5" s="231"/>
      <c r="G5" s="231"/>
      <c r="H5" s="231"/>
      <c r="I5" s="231"/>
      <c r="J5" s="231"/>
      <c r="K5" s="231"/>
    </row>
    <row r="6" spans="1:11" ht="18" customHeight="1" x14ac:dyDescent="0.3">
      <c r="A6" s="144"/>
      <c r="B6" s="232" t="str">
        <f>"If it is "&amp;TEXT($F$13,"0.00%")&amp;" or above, the IF should deliver 'Target Met', otherwise 'No'."</f>
        <v>If it is 70.00% or above, the IF should deliver 'Target Met', otherwise 'No'.</v>
      </c>
      <c r="C6" s="232"/>
      <c r="D6" s="232"/>
      <c r="E6" s="232"/>
      <c r="F6" s="232"/>
      <c r="G6" s="232"/>
      <c r="H6" s="232"/>
      <c r="I6" s="232"/>
      <c r="J6" s="232"/>
      <c r="K6" s="232"/>
    </row>
    <row r="7" spans="1:11" ht="36" customHeight="1" x14ac:dyDescent="0.3">
      <c r="A7" s="144"/>
      <c r="B7" s="231" t="str">
        <f>"Use the IF function in cell "&amp;ADDRESS(ROW(K16),COLUMN(K16),4)&amp;" that spills to the rows below, and tests each '% Enrollment' number to see if it is past the hurdle of "&amp;TEXT($F$13,"0.00%")&amp;"."</f>
        <v>Use the IF function in cell K16 that spills to the rows below, and tests each '% Enrollment' number to see if it is past the hurdle of 70.00%.</v>
      </c>
      <c r="C7" s="231"/>
      <c r="D7" s="231"/>
      <c r="E7" s="231"/>
      <c r="F7" s="231"/>
      <c r="G7" s="231"/>
      <c r="H7" s="231"/>
      <c r="I7" s="231"/>
      <c r="J7" s="231"/>
      <c r="K7" s="231"/>
    </row>
    <row r="8" spans="1:11" ht="18" customHeight="1" x14ac:dyDescent="0.3">
      <c r="A8" s="144"/>
      <c r="B8" s="232" t="str">
        <f>"If it is past the hurdle of "&amp;TEXT($F$13,"0.00%")&amp;", the IF should deliver 'Target Met', otherwise 'No'."</f>
        <v>If it is past the hurdle of 70.00%, the IF should deliver 'Target Met', otherwise 'No'.</v>
      </c>
      <c r="C8" s="232"/>
      <c r="D8" s="232"/>
      <c r="E8" s="232"/>
      <c r="F8" s="232"/>
      <c r="G8" s="232"/>
      <c r="H8" s="232"/>
      <c r="I8" s="232"/>
      <c r="J8" s="232"/>
      <c r="K8" s="232"/>
    </row>
    <row r="9" spans="1:11" ht="36" customHeight="1" x14ac:dyDescent="0.3">
      <c r="A9" s="144"/>
      <c r="B9" s="231" t="s">
        <v>473</v>
      </c>
      <c r="C9" s="231"/>
      <c r="D9" s="231"/>
      <c r="E9" s="231"/>
      <c r="F9" s="231"/>
      <c r="G9" s="231"/>
      <c r="H9" s="231"/>
      <c r="I9" s="231"/>
      <c r="J9" s="231"/>
      <c r="K9" s="231"/>
    </row>
    <row r="10" spans="1:11" ht="6.75" customHeight="1" x14ac:dyDescent="0.25"/>
    <row r="11" spans="1:11" ht="6.75" customHeight="1" x14ac:dyDescent="0.25"/>
    <row r="12" spans="1:11" ht="6.75" customHeight="1" x14ac:dyDescent="0.25">
      <c r="F12" s="145"/>
    </row>
    <row r="13" spans="1:11" x14ac:dyDescent="0.25">
      <c r="E13" s="96" t="s">
        <v>474</v>
      </c>
      <c r="F13" s="146">
        <v>0.7</v>
      </c>
    </row>
    <row r="14" spans="1:11" ht="30" x14ac:dyDescent="0.25">
      <c r="H14" s="147" t="str">
        <f>TEXT($F$13,"0.00%")&amp;" included"</f>
        <v>70.00% included</v>
      </c>
      <c r="I14" s="147" t="str">
        <f>TEXT($F$13,"0.00%")&amp;" NOT included"</f>
        <v>70.00% NOT included</v>
      </c>
      <c r="J14" s="147" t="str">
        <f>TEXT($F$13,"0.00%")&amp;" included"</f>
        <v>70.00% included</v>
      </c>
      <c r="K14" s="147" t="str">
        <f>TEXT($F$13,"0.00%")&amp;" NOT included"</f>
        <v>70.00% NOT included</v>
      </c>
    </row>
    <row r="15" spans="1:11" ht="45" x14ac:dyDescent="0.25">
      <c r="B15" s="148" t="s">
        <v>475</v>
      </c>
      <c r="C15" s="148" t="s">
        <v>476</v>
      </c>
      <c r="D15" s="148" t="s">
        <v>477</v>
      </c>
      <c r="E15" s="149" t="s">
        <v>478</v>
      </c>
      <c r="F15" s="148" t="s">
        <v>479</v>
      </c>
      <c r="G15" s="149" t="s">
        <v>480</v>
      </c>
      <c r="H15" s="149" t="s">
        <v>481</v>
      </c>
      <c r="I15" s="149" t="s">
        <v>481</v>
      </c>
      <c r="J15" s="149" t="s">
        <v>482</v>
      </c>
      <c r="K15" s="149" t="s">
        <v>482</v>
      </c>
    </row>
    <row r="16" spans="1:11" x14ac:dyDescent="0.25">
      <c r="B16" s="10" t="s">
        <v>483</v>
      </c>
      <c r="C16" s="10" t="s">
        <v>484</v>
      </c>
      <c r="D16" s="10" t="s">
        <v>485</v>
      </c>
      <c r="E16" s="10">
        <v>30</v>
      </c>
      <c r="F16" s="10">
        <v>21</v>
      </c>
      <c r="G16" s="150">
        <f t="shared" ref="G16:G31" si="0">F16/E16</f>
        <v>0.7</v>
      </c>
      <c r="H16" s="17"/>
      <c r="I16" s="17"/>
      <c r="J16" s="17"/>
      <c r="K16" s="17"/>
    </row>
    <row r="17" spans="2:11" x14ac:dyDescent="0.25">
      <c r="B17" s="10" t="s">
        <v>483</v>
      </c>
      <c r="C17" s="10" t="s">
        <v>486</v>
      </c>
      <c r="D17" s="10" t="s">
        <v>487</v>
      </c>
      <c r="E17" s="10">
        <v>30</v>
      </c>
      <c r="F17" s="10">
        <v>21</v>
      </c>
      <c r="G17" s="150">
        <f t="shared" si="0"/>
        <v>0.7</v>
      </c>
      <c r="H17" s="17"/>
      <c r="I17" s="17"/>
      <c r="J17" s="17"/>
      <c r="K17" s="17"/>
    </row>
    <row r="18" spans="2:11" x14ac:dyDescent="0.25">
      <c r="B18" s="10" t="s">
        <v>483</v>
      </c>
      <c r="C18" s="10" t="s">
        <v>488</v>
      </c>
      <c r="D18" s="10" t="s">
        <v>489</v>
      </c>
      <c r="E18" s="10">
        <v>25</v>
      </c>
      <c r="F18" s="10">
        <v>12</v>
      </c>
      <c r="G18" s="150">
        <f t="shared" si="0"/>
        <v>0.48</v>
      </c>
      <c r="H18" s="17"/>
      <c r="I18" s="17"/>
      <c r="J18" s="17"/>
      <c r="K18" s="17"/>
    </row>
    <row r="19" spans="2:11" x14ac:dyDescent="0.25">
      <c r="B19" s="10" t="s">
        <v>483</v>
      </c>
      <c r="C19" s="10" t="s">
        <v>490</v>
      </c>
      <c r="D19" s="10" t="s">
        <v>491</v>
      </c>
      <c r="E19" s="10">
        <v>25</v>
      </c>
      <c r="F19" s="10">
        <v>10</v>
      </c>
      <c r="G19" s="150">
        <f t="shared" si="0"/>
        <v>0.4</v>
      </c>
      <c r="H19" s="17"/>
      <c r="I19" s="17"/>
      <c r="J19" s="17"/>
      <c r="K19" s="17"/>
    </row>
    <row r="20" spans="2:11" x14ac:dyDescent="0.25">
      <c r="B20" s="10" t="s">
        <v>492</v>
      </c>
      <c r="C20" s="10" t="s">
        <v>484</v>
      </c>
      <c r="D20" s="10" t="s">
        <v>485</v>
      </c>
      <c r="E20" s="10">
        <v>25</v>
      </c>
      <c r="F20" s="10">
        <v>20</v>
      </c>
      <c r="G20" s="150">
        <f t="shared" si="0"/>
        <v>0.8</v>
      </c>
      <c r="H20" s="17"/>
      <c r="I20" s="17"/>
      <c r="J20" s="17"/>
      <c r="K20" s="17"/>
    </row>
    <row r="21" spans="2:11" x14ac:dyDescent="0.25">
      <c r="B21" s="10" t="s">
        <v>492</v>
      </c>
      <c r="C21" s="10" t="s">
        <v>486</v>
      </c>
      <c r="D21" s="10" t="s">
        <v>487</v>
      </c>
      <c r="E21" s="10">
        <v>25</v>
      </c>
      <c r="F21" s="10">
        <v>15</v>
      </c>
      <c r="G21" s="150">
        <f t="shared" si="0"/>
        <v>0.6</v>
      </c>
      <c r="H21" s="17"/>
      <c r="I21" s="17"/>
      <c r="J21" s="17"/>
      <c r="K21" s="17"/>
    </row>
    <row r="22" spans="2:11" x14ac:dyDescent="0.25">
      <c r="B22" s="10" t="s">
        <v>492</v>
      </c>
      <c r="C22" s="10" t="s">
        <v>488</v>
      </c>
      <c r="D22" s="10" t="s">
        <v>489</v>
      </c>
      <c r="E22" s="10">
        <v>25</v>
      </c>
      <c r="F22" s="10">
        <v>16</v>
      </c>
      <c r="G22" s="150">
        <f t="shared" si="0"/>
        <v>0.64</v>
      </c>
      <c r="H22" s="17"/>
      <c r="I22" s="17"/>
      <c r="J22" s="17"/>
      <c r="K22" s="17"/>
    </row>
    <row r="23" spans="2:11" x14ac:dyDescent="0.25">
      <c r="B23" s="10" t="s">
        <v>492</v>
      </c>
      <c r="C23" s="10" t="s">
        <v>490</v>
      </c>
      <c r="D23" s="10" t="s">
        <v>491</v>
      </c>
      <c r="E23" s="10">
        <v>25</v>
      </c>
      <c r="F23" s="10">
        <v>19</v>
      </c>
      <c r="G23" s="150">
        <f t="shared" si="0"/>
        <v>0.76</v>
      </c>
      <c r="H23" s="17"/>
      <c r="I23" s="17"/>
      <c r="J23" s="17"/>
      <c r="K23" s="17"/>
    </row>
    <row r="24" spans="2:11" x14ac:dyDescent="0.25">
      <c r="B24" s="10" t="s">
        <v>493</v>
      </c>
      <c r="C24" s="10" t="s">
        <v>484</v>
      </c>
      <c r="D24" s="10" t="s">
        <v>485</v>
      </c>
      <c r="E24" s="10">
        <v>25</v>
      </c>
      <c r="F24" s="10">
        <v>15</v>
      </c>
      <c r="G24" s="150">
        <f t="shared" si="0"/>
        <v>0.6</v>
      </c>
      <c r="H24" s="17"/>
      <c r="I24" s="17"/>
      <c r="J24" s="17"/>
      <c r="K24" s="17"/>
    </row>
    <row r="25" spans="2:11" x14ac:dyDescent="0.25">
      <c r="B25" s="10" t="s">
        <v>493</v>
      </c>
      <c r="C25" s="10" t="s">
        <v>486</v>
      </c>
      <c r="D25" s="10" t="s">
        <v>487</v>
      </c>
      <c r="E25" s="10">
        <v>25</v>
      </c>
      <c r="F25" s="10">
        <v>20</v>
      </c>
      <c r="G25" s="150">
        <f t="shared" si="0"/>
        <v>0.8</v>
      </c>
      <c r="H25" s="17"/>
      <c r="I25" s="17"/>
      <c r="J25" s="17"/>
      <c r="K25" s="17"/>
    </row>
    <row r="26" spans="2:11" x14ac:dyDescent="0.25">
      <c r="B26" s="10" t="s">
        <v>493</v>
      </c>
      <c r="C26" s="10" t="s">
        <v>488</v>
      </c>
      <c r="D26" s="10" t="s">
        <v>489</v>
      </c>
      <c r="E26" s="10">
        <v>25</v>
      </c>
      <c r="F26" s="10">
        <v>20</v>
      </c>
      <c r="G26" s="150">
        <f t="shared" si="0"/>
        <v>0.8</v>
      </c>
      <c r="H26" s="17"/>
      <c r="I26" s="17"/>
      <c r="J26" s="17"/>
      <c r="K26" s="17"/>
    </row>
    <row r="27" spans="2:11" x14ac:dyDescent="0.25">
      <c r="B27" s="10" t="s">
        <v>493</v>
      </c>
      <c r="C27" s="10" t="s">
        <v>490</v>
      </c>
      <c r="D27" s="10" t="s">
        <v>491</v>
      </c>
      <c r="E27" s="10">
        <v>25</v>
      </c>
      <c r="F27" s="10">
        <v>12</v>
      </c>
      <c r="G27" s="150">
        <f t="shared" si="0"/>
        <v>0.48</v>
      </c>
      <c r="H27" s="17"/>
      <c r="I27" s="17"/>
      <c r="J27" s="17"/>
      <c r="K27" s="17"/>
    </row>
    <row r="28" spans="2:11" x14ac:dyDescent="0.25">
      <c r="B28" s="10" t="s">
        <v>494</v>
      </c>
      <c r="C28" s="10" t="s">
        <v>484</v>
      </c>
      <c r="D28" s="10" t="s">
        <v>485</v>
      </c>
      <c r="E28" s="10">
        <v>25</v>
      </c>
      <c r="F28" s="10">
        <v>22</v>
      </c>
      <c r="G28" s="150">
        <f t="shared" si="0"/>
        <v>0.88</v>
      </c>
      <c r="H28" s="17"/>
      <c r="I28" s="17"/>
      <c r="J28" s="17"/>
      <c r="K28" s="17"/>
    </row>
    <row r="29" spans="2:11" x14ac:dyDescent="0.25">
      <c r="B29" s="10" t="s">
        <v>494</v>
      </c>
      <c r="C29" s="10" t="s">
        <v>486</v>
      </c>
      <c r="D29" s="10" t="s">
        <v>487</v>
      </c>
      <c r="E29" s="10">
        <v>25</v>
      </c>
      <c r="F29" s="10">
        <v>16</v>
      </c>
      <c r="G29" s="150">
        <f t="shared" si="0"/>
        <v>0.64</v>
      </c>
      <c r="H29" s="17"/>
      <c r="I29" s="17"/>
      <c r="J29" s="17"/>
      <c r="K29" s="17"/>
    </row>
    <row r="30" spans="2:11" x14ac:dyDescent="0.25">
      <c r="B30" s="10" t="s">
        <v>494</v>
      </c>
      <c r="C30" s="10" t="s">
        <v>488</v>
      </c>
      <c r="D30" s="10" t="s">
        <v>489</v>
      </c>
      <c r="E30" s="10">
        <v>25</v>
      </c>
      <c r="F30" s="10">
        <v>19</v>
      </c>
      <c r="G30" s="150">
        <f t="shared" si="0"/>
        <v>0.76</v>
      </c>
      <c r="H30" s="17"/>
      <c r="I30" s="17"/>
      <c r="J30" s="17"/>
      <c r="K30" s="17"/>
    </row>
    <row r="31" spans="2:11" x14ac:dyDescent="0.25">
      <c r="B31" s="10" t="s">
        <v>494</v>
      </c>
      <c r="C31" s="10" t="s">
        <v>490</v>
      </c>
      <c r="D31" s="10" t="s">
        <v>491</v>
      </c>
      <c r="E31" s="10">
        <v>25</v>
      </c>
      <c r="F31" s="10">
        <v>14</v>
      </c>
      <c r="G31" s="150">
        <f t="shared" si="0"/>
        <v>0.56000000000000005</v>
      </c>
      <c r="H31" s="17"/>
      <c r="I31" s="17"/>
      <c r="J31" s="17"/>
      <c r="K31" s="17"/>
    </row>
  </sheetData>
  <mergeCells count="7">
    <mergeCell ref="B9:K9"/>
    <mergeCell ref="B3:K3"/>
    <mergeCell ref="B4:K4"/>
    <mergeCell ref="B5:K5"/>
    <mergeCell ref="B6:K6"/>
    <mergeCell ref="B7:K7"/>
    <mergeCell ref="B8:K8"/>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3A06D-C990-4F2B-924E-46733CD62E60}">
  <sheetPr>
    <tabColor rgb="FFFF0000"/>
  </sheetPr>
  <dimension ref="A2:K31"/>
  <sheetViews>
    <sheetView workbookViewId="0"/>
  </sheetViews>
  <sheetFormatPr defaultColWidth="9.140625" defaultRowHeight="15" x14ac:dyDescent="0.25"/>
  <cols>
    <col min="1" max="1" width="2.42578125" customWidth="1"/>
    <col min="2" max="2" width="9.7109375" customWidth="1"/>
    <col min="3" max="3" width="7.140625" customWidth="1"/>
    <col min="5" max="5" width="11.85546875" bestFit="1" customWidth="1"/>
    <col min="6" max="6" width="11" bestFit="1" customWidth="1"/>
    <col min="7" max="7" width="10.42578125" customWidth="1"/>
    <col min="8" max="8" width="18.42578125" bestFit="1" customWidth="1"/>
    <col min="9" max="9" width="19.85546875" bestFit="1" customWidth="1"/>
    <col min="10" max="10" width="33.42578125" bestFit="1" customWidth="1"/>
    <col min="11" max="11" width="32.42578125" bestFit="1" customWidth="1"/>
  </cols>
  <sheetData>
    <row r="2" spans="1:11" x14ac:dyDescent="0.25">
      <c r="B2" s="15" t="s">
        <v>472</v>
      </c>
    </row>
    <row r="3" spans="1:11" ht="17.25" customHeight="1" x14ac:dyDescent="0.3">
      <c r="A3" s="144"/>
      <c r="B3" s="151" t="str">
        <f>"Create Boolean formula that will deliver TRUE or FALSE in cell "&amp;ADDRESS(ROW(H16),COLUMN(H16),4)&amp;" that spills to the rows below, and tests each '% Enrollment' number to see if it is "&amp;TEXT($F$13,"0.00%")&amp;" or above."</f>
        <v>Create Boolean formula that will deliver TRUE or FALSE in cell H16 that spills to the rows below, and tests each '% Enrollment' number to see if it is 70.00% or above.</v>
      </c>
      <c r="C3" s="151"/>
      <c r="D3" s="151"/>
      <c r="E3" s="151"/>
      <c r="F3" s="151"/>
      <c r="G3" s="151"/>
      <c r="H3" s="151"/>
      <c r="I3" s="151"/>
      <c r="J3" s="151"/>
      <c r="K3" s="151"/>
    </row>
    <row r="4" spans="1:11" ht="17.25" customHeight="1" x14ac:dyDescent="0.3">
      <c r="A4" s="144"/>
      <c r="B4" s="151" t="str">
        <f>"Create Boolean formula that will deliver TRUE or FALSE in cell "&amp;ADDRESS(ROW(I16),COLUMN(I16),4)&amp;" that spills to the rows below, and tests each '% Enrollment' number to see if it is past the hurdle of "&amp;TEXT($F$13,"0.00%")&amp;"."</f>
        <v>Create Boolean formula that will deliver TRUE or FALSE in cell I16 that spills to the rows below, and tests each '% Enrollment' number to see if it is past the hurdle of 70.00%.</v>
      </c>
      <c r="C4" s="151"/>
      <c r="D4" s="151"/>
      <c r="E4" s="151"/>
      <c r="F4" s="151"/>
      <c r="G4" s="151"/>
      <c r="H4" s="151"/>
      <c r="I4" s="151"/>
      <c r="J4" s="151"/>
      <c r="K4" s="151"/>
    </row>
    <row r="5" spans="1:11" ht="17.25" customHeight="1" x14ac:dyDescent="0.3">
      <c r="A5" s="144"/>
      <c r="B5" s="151" t="str">
        <f>"Use the IF function in cell "&amp;ADDRESS(ROW(J16),COLUMN(J16),4)&amp;" that spills to the rows below, and tests each '% Enrollment' number to see if it is "&amp;TEXT($F$13,"0.00%")&amp;" or above."</f>
        <v>Use the IF function in cell J16 that spills to the rows below, and tests each '% Enrollment' number to see if it is 70.00% or above.</v>
      </c>
      <c r="C5" s="151"/>
      <c r="D5" s="151"/>
      <c r="E5" s="151"/>
      <c r="F5" s="151"/>
      <c r="G5" s="151"/>
      <c r="H5" s="151"/>
      <c r="I5" s="151"/>
      <c r="J5" s="151"/>
      <c r="K5" s="151"/>
    </row>
    <row r="6" spans="1:11" ht="17.25" customHeight="1" x14ac:dyDescent="0.3">
      <c r="A6" s="144"/>
      <c r="B6" s="151" t="str">
        <f>"If it is "&amp;TEXT($F$13,"0.00%")&amp;" or above, the IF should deliver 'Target Met', otherwise 'No'."</f>
        <v>If it is 70.00% or above, the IF should deliver 'Target Met', otherwise 'No'.</v>
      </c>
      <c r="C6" s="151"/>
      <c r="D6" s="151"/>
      <c r="E6" s="151"/>
      <c r="F6" s="151"/>
      <c r="G6" s="151"/>
      <c r="H6" s="151"/>
      <c r="I6" s="151"/>
      <c r="J6" s="151"/>
      <c r="K6" s="151"/>
    </row>
    <row r="7" spans="1:11" ht="17.25" customHeight="1" x14ac:dyDescent="0.3">
      <c r="A7" s="144"/>
      <c r="B7" s="151" t="str">
        <f>"Use the IF function in cell "&amp;ADDRESS(ROW(K16),COLUMN(K16),4)&amp;" that spills to the rows below, and tests each '% Enrollment' number to see if it is past the hurdle of "&amp;TEXT($F$13,"0.00%")&amp;"."</f>
        <v>Use the IF function in cell K16 that spills to the rows below, and tests each '% Enrollment' number to see if it is past the hurdle of 70.00%.</v>
      </c>
      <c r="C7" s="151"/>
      <c r="D7" s="151"/>
      <c r="E7" s="151"/>
      <c r="F7" s="151"/>
      <c r="G7" s="151"/>
      <c r="H7" s="151"/>
      <c r="I7" s="151"/>
      <c r="J7" s="151"/>
      <c r="K7" s="151"/>
    </row>
    <row r="8" spans="1:11" ht="17.25" customHeight="1" x14ac:dyDescent="0.3">
      <c r="A8" s="144"/>
      <c r="B8" s="151" t="str">
        <f>"If it is past the hurdle of "&amp;TEXT($F$13,"0.00%")&amp;", the IF should deliver 'Target Met', otherwise 'No'."</f>
        <v>If it is past the hurdle of 70.00%, the IF should deliver 'Target Met', otherwise 'No'.</v>
      </c>
      <c r="C8" s="151"/>
      <c r="D8" s="151"/>
      <c r="E8" s="151"/>
      <c r="F8" s="151"/>
      <c r="G8" s="151"/>
      <c r="H8" s="151"/>
      <c r="I8" s="151"/>
      <c r="J8" s="151"/>
      <c r="K8" s="151"/>
    </row>
    <row r="9" spans="1:11" ht="17.25" customHeight="1" x14ac:dyDescent="0.3">
      <c r="A9" s="144"/>
      <c r="B9" s="151" t="s">
        <v>473</v>
      </c>
      <c r="C9" s="151"/>
      <c r="D9" s="151"/>
      <c r="E9" s="151"/>
      <c r="F9" s="151"/>
      <c r="G9" s="151"/>
      <c r="H9" s="151"/>
      <c r="I9" s="151"/>
      <c r="J9" s="151"/>
      <c r="K9" s="151"/>
    </row>
    <row r="11" spans="1:11" x14ac:dyDescent="0.25">
      <c r="H11" s="104" t="str">
        <f>TEXT($F$13,"0.00%")&amp;" included"</f>
        <v>70.00% included</v>
      </c>
      <c r="I11" s="104" t="str">
        <f>TEXT($F$13,"0.00%")&amp;" NOT included"</f>
        <v>70.00% NOT included</v>
      </c>
      <c r="J11" s="104" t="str">
        <f>TEXT($F$13,"0.00%")&amp;" included"</f>
        <v>70.00% included</v>
      </c>
      <c r="K11" s="104" t="str">
        <f>TEXT($F$13,"0.00%")&amp;" NOT included"</f>
        <v>70.00% NOT included</v>
      </c>
    </row>
    <row r="12" spans="1:11" x14ac:dyDescent="0.25">
      <c r="H12" s="69" t="str">
        <f>"Formula in cell "&amp;ADDRESS(ROW(H16),COLUMN(H16),4)&amp;":"</f>
        <v>Formula in cell H16:</v>
      </c>
      <c r="I12" s="69" t="str">
        <f>"Formula in cell "&amp;ADDRESS(ROW(I16),COLUMN(I16),4)&amp;":"</f>
        <v>Formula in cell I16:</v>
      </c>
      <c r="J12" s="69" t="str">
        <f>"Formula in cell "&amp;ADDRESS(ROW(J16),COLUMN(J16),4)&amp;":"</f>
        <v>Formula in cell J16:</v>
      </c>
      <c r="K12" s="69" t="str">
        <f>"Formula in cell "&amp;ADDRESS(ROW(K16),COLUMN(K16),4)&amp;":"</f>
        <v>Formula in cell K16:</v>
      </c>
    </row>
    <row r="13" spans="1:11" x14ac:dyDescent="0.25">
      <c r="E13" s="96" t="s">
        <v>474</v>
      </c>
      <c r="F13" s="146">
        <v>0.7</v>
      </c>
      <c r="H13" s="10" t="str">
        <f ca="1">_xlfn.IFNA(_xlfn.FORMULATEXT(H16),"")</f>
        <v>=G16:G31&gt;=F13</v>
      </c>
      <c r="I13" s="10" t="str">
        <f ca="1">_xlfn.IFNA(_xlfn.FORMULATEXT(I16),"")</f>
        <v>=G16:G31&gt;F13</v>
      </c>
      <c r="J13" s="10" t="str">
        <f ca="1">_xlfn.IFNA(_xlfn.FORMULATEXT(J16),"")</f>
        <v>=IF(G16:G31&gt;=F13,"Target Met","No")</v>
      </c>
      <c r="K13" s="10" t="str">
        <f ca="1">_xlfn.IFNA(_xlfn.FORMULATEXT(K16),"")</f>
        <v>=IF(G16:G31&gt;F13,"Target Met","No")</v>
      </c>
    </row>
    <row r="15" spans="1:11" ht="30" x14ac:dyDescent="0.25">
      <c r="B15" s="148" t="s">
        <v>475</v>
      </c>
      <c r="C15" s="148" t="s">
        <v>476</v>
      </c>
      <c r="D15" s="148" t="s">
        <v>477</v>
      </c>
      <c r="E15" s="148" t="s">
        <v>478</v>
      </c>
      <c r="F15" s="148" t="s">
        <v>479</v>
      </c>
      <c r="G15" s="148" t="s">
        <v>480</v>
      </c>
      <c r="H15" s="149" t="s">
        <v>481</v>
      </c>
      <c r="I15" s="149" t="s">
        <v>481</v>
      </c>
      <c r="J15" s="149" t="s">
        <v>482</v>
      </c>
      <c r="K15" s="149" t="s">
        <v>482</v>
      </c>
    </row>
    <row r="16" spans="1:11" x14ac:dyDescent="0.25">
      <c r="B16" s="10" t="s">
        <v>483</v>
      </c>
      <c r="C16" s="10" t="s">
        <v>484</v>
      </c>
      <c r="D16" s="10" t="s">
        <v>485</v>
      </c>
      <c r="E16" s="10">
        <v>30</v>
      </c>
      <c r="F16" s="10">
        <v>21</v>
      </c>
      <c r="G16" s="152">
        <f t="shared" ref="G16:G31" si="0">F16/E16</f>
        <v>0.7</v>
      </c>
      <c r="H16" s="17" t="b" cm="1">
        <f t="array" ref="H16:H31">G16:G31&gt;=F13</f>
        <v>1</v>
      </c>
      <c r="I16" s="17" t="b" cm="1">
        <f t="array" ref="I16:I31">G16:G31&gt;F13</f>
        <v>0</v>
      </c>
      <c r="J16" s="17" t="str" cm="1">
        <f t="array" ref="J16:J31">IF(G16:G31&gt;=F13,"Target Met","No")</f>
        <v>Target Met</v>
      </c>
      <c r="K16" s="17" t="str" cm="1">
        <f t="array" ref="K16:K31">IF(G16:G31&gt;F13,"Target Met","No")</f>
        <v>No</v>
      </c>
    </row>
    <row r="17" spans="2:11" x14ac:dyDescent="0.25">
      <c r="B17" s="10" t="s">
        <v>483</v>
      </c>
      <c r="C17" s="10" t="s">
        <v>486</v>
      </c>
      <c r="D17" s="10" t="s">
        <v>487</v>
      </c>
      <c r="E17" s="10">
        <v>30</v>
      </c>
      <c r="F17" s="10">
        <v>21</v>
      </c>
      <c r="G17" s="152">
        <f t="shared" si="0"/>
        <v>0.7</v>
      </c>
      <c r="H17" s="17" t="b">
        <v>1</v>
      </c>
      <c r="I17" s="17" t="b">
        <v>0</v>
      </c>
      <c r="J17" s="17" t="str">
        <v>Target Met</v>
      </c>
      <c r="K17" s="17" t="str">
        <v>No</v>
      </c>
    </row>
    <row r="18" spans="2:11" x14ac:dyDescent="0.25">
      <c r="B18" s="10" t="s">
        <v>483</v>
      </c>
      <c r="C18" s="10" t="s">
        <v>488</v>
      </c>
      <c r="D18" s="10" t="s">
        <v>489</v>
      </c>
      <c r="E18" s="10">
        <v>25</v>
      </c>
      <c r="F18" s="10">
        <v>12</v>
      </c>
      <c r="G18" s="152">
        <f t="shared" si="0"/>
        <v>0.48</v>
      </c>
      <c r="H18" s="17" t="b">
        <v>0</v>
      </c>
      <c r="I18" s="17" t="b">
        <v>0</v>
      </c>
      <c r="J18" s="17" t="str">
        <v>No</v>
      </c>
      <c r="K18" s="17" t="str">
        <v>No</v>
      </c>
    </row>
    <row r="19" spans="2:11" x14ac:dyDescent="0.25">
      <c r="B19" s="10" t="s">
        <v>483</v>
      </c>
      <c r="C19" s="10" t="s">
        <v>490</v>
      </c>
      <c r="D19" s="10" t="s">
        <v>491</v>
      </c>
      <c r="E19" s="10">
        <v>25</v>
      </c>
      <c r="F19" s="10">
        <v>10</v>
      </c>
      <c r="G19" s="152">
        <f t="shared" si="0"/>
        <v>0.4</v>
      </c>
      <c r="H19" s="17" t="b">
        <v>0</v>
      </c>
      <c r="I19" s="17" t="b">
        <v>0</v>
      </c>
      <c r="J19" s="17" t="str">
        <v>No</v>
      </c>
      <c r="K19" s="17" t="str">
        <v>No</v>
      </c>
    </row>
    <row r="20" spans="2:11" x14ac:dyDescent="0.25">
      <c r="B20" s="10" t="s">
        <v>492</v>
      </c>
      <c r="C20" s="10" t="s">
        <v>484</v>
      </c>
      <c r="D20" s="10" t="s">
        <v>485</v>
      </c>
      <c r="E20" s="10">
        <v>25</v>
      </c>
      <c r="F20" s="10">
        <v>20</v>
      </c>
      <c r="G20" s="152">
        <f t="shared" si="0"/>
        <v>0.8</v>
      </c>
      <c r="H20" s="17" t="b">
        <v>1</v>
      </c>
      <c r="I20" s="17" t="b">
        <v>1</v>
      </c>
      <c r="J20" s="17" t="str">
        <v>Target Met</v>
      </c>
      <c r="K20" s="17" t="str">
        <v>Target Met</v>
      </c>
    </row>
    <row r="21" spans="2:11" x14ac:dyDescent="0.25">
      <c r="B21" s="10" t="s">
        <v>492</v>
      </c>
      <c r="C21" s="10" t="s">
        <v>486</v>
      </c>
      <c r="D21" s="10" t="s">
        <v>487</v>
      </c>
      <c r="E21" s="10">
        <v>25</v>
      </c>
      <c r="F21" s="10">
        <v>15</v>
      </c>
      <c r="G21" s="152">
        <f t="shared" si="0"/>
        <v>0.6</v>
      </c>
      <c r="H21" s="17" t="b">
        <v>0</v>
      </c>
      <c r="I21" s="17" t="b">
        <v>0</v>
      </c>
      <c r="J21" s="17" t="str">
        <v>No</v>
      </c>
      <c r="K21" s="17" t="str">
        <v>No</v>
      </c>
    </row>
    <row r="22" spans="2:11" x14ac:dyDescent="0.25">
      <c r="B22" s="10" t="s">
        <v>492</v>
      </c>
      <c r="C22" s="10" t="s">
        <v>488</v>
      </c>
      <c r="D22" s="10" t="s">
        <v>489</v>
      </c>
      <c r="E22" s="10">
        <v>25</v>
      </c>
      <c r="F22" s="10">
        <v>16</v>
      </c>
      <c r="G22" s="152">
        <f t="shared" si="0"/>
        <v>0.64</v>
      </c>
      <c r="H22" s="17" t="b">
        <v>0</v>
      </c>
      <c r="I22" s="17" t="b">
        <v>0</v>
      </c>
      <c r="J22" s="17" t="str">
        <v>No</v>
      </c>
      <c r="K22" s="17" t="str">
        <v>No</v>
      </c>
    </row>
    <row r="23" spans="2:11" x14ac:dyDescent="0.25">
      <c r="B23" s="10" t="s">
        <v>492</v>
      </c>
      <c r="C23" s="10" t="s">
        <v>490</v>
      </c>
      <c r="D23" s="10" t="s">
        <v>491</v>
      </c>
      <c r="E23" s="10">
        <v>25</v>
      </c>
      <c r="F23" s="10">
        <v>19</v>
      </c>
      <c r="G23" s="152">
        <f t="shared" si="0"/>
        <v>0.76</v>
      </c>
      <c r="H23" s="17" t="b">
        <v>1</v>
      </c>
      <c r="I23" s="17" t="b">
        <v>1</v>
      </c>
      <c r="J23" s="17" t="str">
        <v>Target Met</v>
      </c>
      <c r="K23" s="17" t="str">
        <v>Target Met</v>
      </c>
    </row>
    <row r="24" spans="2:11" x14ac:dyDescent="0.25">
      <c r="B24" s="10" t="s">
        <v>493</v>
      </c>
      <c r="C24" s="10" t="s">
        <v>484</v>
      </c>
      <c r="D24" s="10" t="s">
        <v>485</v>
      </c>
      <c r="E24" s="10">
        <v>25</v>
      </c>
      <c r="F24" s="10">
        <v>15</v>
      </c>
      <c r="G24" s="152">
        <f t="shared" si="0"/>
        <v>0.6</v>
      </c>
      <c r="H24" s="17" t="b">
        <v>0</v>
      </c>
      <c r="I24" s="17" t="b">
        <v>0</v>
      </c>
      <c r="J24" s="17" t="str">
        <v>No</v>
      </c>
      <c r="K24" s="17" t="str">
        <v>No</v>
      </c>
    </row>
    <row r="25" spans="2:11" x14ac:dyDescent="0.25">
      <c r="B25" s="10" t="s">
        <v>493</v>
      </c>
      <c r="C25" s="10" t="s">
        <v>486</v>
      </c>
      <c r="D25" s="10" t="s">
        <v>487</v>
      </c>
      <c r="E25" s="10">
        <v>25</v>
      </c>
      <c r="F25" s="10">
        <v>20</v>
      </c>
      <c r="G25" s="152">
        <f t="shared" si="0"/>
        <v>0.8</v>
      </c>
      <c r="H25" s="17" t="b">
        <v>1</v>
      </c>
      <c r="I25" s="17" t="b">
        <v>1</v>
      </c>
      <c r="J25" s="17" t="str">
        <v>Target Met</v>
      </c>
      <c r="K25" s="17" t="str">
        <v>Target Met</v>
      </c>
    </row>
    <row r="26" spans="2:11" x14ac:dyDescent="0.25">
      <c r="B26" s="10" t="s">
        <v>493</v>
      </c>
      <c r="C26" s="10" t="s">
        <v>488</v>
      </c>
      <c r="D26" s="10" t="s">
        <v>489</v>
      </c>
      <c r="E26" s="10">
        <v>25</v>
      </c>
      <c r="F26" s="10">
        <v>20</v>
      </c>
      <c r="G26" s="152">
        <f t="shared" si="0"/>
        <v>0.8</v>
      </c>
      <c r="H26" s="17" t="b">
        <v>1</v>
      </c>
      <c r="I26" s="17" t="b">
        <v>1</v>
      </c>
      <c r="J26" s="17" t="str">
        <v>Target Met</v>
      </c>
      <c r="K26" s="17" t="str">
        <v>Target Met</v>
      </c>
    </row>
    <row r="27" spans="2:11" x14ac:dyDescent="0.25">
      <c r="B27" s="10" t="s">
        <v>493</v>
      </c>
      <c r="C27" s="10" t="s">
        <v>490</v>
      </c>
      <c r="D27" s="10" t="s">
        <v>491</v>
      </c>
      <c r="E27" s="10">
        <v>25</v>
      </c>
      <c r="F27" s="10">
        <v>12</v>
      </c>
      <c r="G27" s="152">
        <f t="shared" si="0"/>
        <v>0.48</v>
      </c>
      <c r="H27" s="17" t="b">
        <v>0</v>
      </c>
      <c r="I27" s="17" t="b">
        <v>0</v>
      </c>
      <c r="J27" s="17" t="str">
        <v>No</v>
      </c>
      <c r="K27" s="17" t="str">
        <v>No</v>
      </c>
    </row>
    <row r="28" spans="2:11" x14ac:dyDescent="0.25">
      <c r="B28" s="10" t="s">
        <v>494</v>
      </c>
      <c r="C28" s="10" t="s">
        <v>484</v>
      </c>
      <c r="D28" s="10" t="s">
        <v>485</v>
      </c>
      <c r="E28" s="10">
        <v>25</v>
      </c>
      <c r="F28" s="10">
        <v>22</v>
      </c>
      <c r="G28" s="152">
        <f t="shared" si="0"/>
        <v>0.88</v>
      </c>
      <c r="H28" s="17" t="b">
        <v>1</v>
      </c>
      <c r="I28" s="17" t="b">
        <v>1</v>
      </c>
      <c r="J28" s="17" t="str">
        <v>Target Met</v>
      </c>
      <c r="K28" s="17" t="str">
        <v>Target Met</v>
      </c>
    </row>
    <row r="29" spans="2:11" x14ac:dyDescent="0.25">
      <c r="B29" s="10" t="s">
        <v>494</v>
      </c>
      <c r="C29" s="10" t="s">
        <v>486</v>
      </c>
      <c r="D29" s="10" t="s">
        <v>487</v>
      </c>
      <c r="E29" s="10">
        <v>25</v>
      </c>
      <c r="F29" s="10">
        <v>16</v>
      </c>
      <c r="G29" s="152">
        <f t="shared" si="0"/>
        <v>0.64</v>
      </c>
      <c r="H29" s="17" t="b">
        <v>0</v>
      </c>
      <c r="I29" s="17" t="b">
        <v>0</v>
      </c>
      <c r="J29" s="17" t="str">
        <v>No</v>
      </c>
      <c r="K29" s="17" t="str">
        <v>No</v>
      </c>
    </row>
    <row r="30" spans="2:11" x14ac:dyDescent="0.25">
      <c r="B30" s="10" t="s">
        <v>494</v>
      </c>
      <c r="C30" s="10" t="s">
        <v>488</v>
      </c>
      <c r="D30" s="10" t="s">
        <v>489</v>
      </c>
      <c r="E30" s="10">
        <v>25</v>
      </c>
      <c r="F30" s="10">
        <v>19</v>
      </c>
      <c r="G30" s="152">
        <f t="shared" si="0"/>
        <v>0.76</v>
      </c>
      <c r="H30" s="17" t="b">
        <v>1</v>
      </c>
      <c r="I30" s="17" t="b">
        <v>1</v>
      </c>
      <c r="J30" s="17" t="str">
        <v>Target Met</v>
      </c>
      <c r="K30" s="17" t="str">
        <v>Target Met</v>
      </c>
    </row>
    <row r="31" spans="2:11" x14ac:dyDescent="0.25">
      <c r="B31" s="10" t="s">
        <v>494</v>
      </c>
      <c r="C31" s="10" t="s">
        <v>490</v>
      </c>
      <c r="D31" s="10" t="s">
        <v>491</v>
      </c>
      <c r="E31" s="10">
        <v>25</v>
      </c>
      <c r="F31" s="10">
        <v>14</v>
      </c>
      <c r="G31" s="152">
        <f t="shared" si="0"/>
        <v>0.56000000000000005</v>
      </c>
      <c r="H31" s="17" t="b">
        <v>0</v>
      </c>
      <c r="I31" s="17" t="b">
        <v>0</v>
      </c>
      <c r="J31" s="17" t="str">
        <v>No</v>
      </c>
      <c r="K31" s="17" t="str">
        <v>No</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3BBC-9A83-44D0-BB5B-141D60BCE091}">
  <sheetPr>
    <tabColor rgb="FF0000FF"/>
  </sheetPr>
  <dimension ref="B1:H30"/>
  <sheetViews>
    <sheetView zoomScale="130" zoomScaleNormal="130" workbookViewId="0"/>
  </sheetViews>
  <sheetFormatPr defaultColWidth="9.140625" defaultRowHeight="15" x14ac:dyDescent="0.25"/>
  <cols>
    <col min="1" max="1" width="1" customWidth="1"/>
    <col min="2" max="2" width="24.28515625" customWidth="1"/>
    <col min="3" max="3" width="1" customWidth="1"/>
    <col min="4" max="4" width="23.42578125" customWidth="1"/>
    <col min="5" max="5" width="2.140625" customWidth="1"/>
    <col min="6" max="6" width="24.42578125" customWidth="1"/>
    <col min="7" max="7" width="2.140625" customWidth="1"/>
    <col min="8" max="8" width="22.85546875" bestFit="1" customWidth="1"/>
    <col min="9" max="9" width="2.140625" customWidth="1"/>
    <col min="10" max="11" width="10.7109375" customWidth="1"/>
  </cols>
  <sheetData>
    <row r="1" spans="2:8" ht="4.5" customHeight="1" x14ac:dyDescent="0.25"/>
    <row r="2" spans="2:8" x14ac:dyDescent="0.25">
      <c r="B2" s="15" t="s">
        <v>495</v>
      </c>
    </row>
    <row r="3" spans="2:8" x14ac:dyDescent="0.25">
      <c r="B3" t="str">
        <f>"In cell "&amp;ADDRESS(ROW(F12),COLUMN(F12),4)&amp;" spill prospective customer names that made it into our master list."</f>
        <v>In cell F12 spill prospective customer names that made it into our master list.</v>
      </c>
    </row>
    <row r="4" spans="2:8" x14ac:dyDescent="0.25">
      <c r="B4" t="str">
        <f>"In cell "&amp;ADDRESS(ROW(H12),COLUMN(H12),4)&amp;" spill prospective customer names that did NOT make it into our master list (and we still need to contact them)."</f>
        <v>In cell H12 spill prospective customer names that did NOT make it into our master list (and we still need to contact them).</v>
      </c>
    </row>
    <row r="5" spans="2:8" x14ac:dyDescent="0.25">
      <c r="B5" t="s">
        <v>496</v>
      </c>
    </row>
    <row r="6" spans="2:8" ht="4.5" customHeight="1" x14ac:dyDescent="0.25"/>
    <row r="7" spans="2:8" x14ac:dyDescent="0.25">
      <c r="B7" s="15" t="s">
        <v>497</v>
      </c>
      <c r="D7" s="15" t="s">
        <v>498</v>
      </c>
    </row>
    <row r="8" spans="2:8" ht="4.5" customHeight="1" x14ac:dyDescent="0.25"/>
    <row r="9" spans="2:8" x14ac:dyDescent="0.25">
      <c r="B9" s="147" t="s">
        <v>499</v>
      </c>
      <c r="D9" s="147" t="s">
        <v>500</v>
      </c>
    </row>
    <row r="10" spans="2:8" ht="4.5" customHeight="1" x14ac:dyDescent="0.25"/>
    <row r="11" spans="2:8" ht="30" x14ac:dyDescent="0.25">
      <c r="B11" s="18" t="s">
        <v>501</v>
      </c>
      <c r="D11" s="18" t="s">
        <v>502</v>
      </c>
      <c r="F11" s="33" t="s">
        <v>503</v>
      </c>
      <c r="H11" s="33" t="s">
        <v>504</v>
      </c>
    </row>
    <row r="12" spans="2:8" x14ac:dyDescent="0.25">
      <c r="B12" s="10" t="s">
        <v>505</v>
      </c>
      <c r="D12" s="10" t="s">
        <v>506</v>
      </c>
    </row>
    <row r="13" spans="2:8" x14ac:dyDescent="0.25">
      <c r="B13" s="10" t="s">
        <v>506</v>
      </c>
      <c r="D13" s="10" t="s">
        <v>507</v>
      </c>
    </row>
    <row r="14" spans="2:8" x14ac:dyDescent="0.25">
      <c r="B14" s="10" t="s">
        <v>508</v>
      </c>
      <c r="D14" s="10" t="s">
        <v>508</v>
      </c>
    </row>
    <row r="15" spans="2:8" x14ac:dyDescent="0.25">
      <c r="B15" s="10" t="s">
        <v>509</v>
      </c>
      <c r="D15" s="10" t="s">
        <v>510</v>
      </c>
    </row>
    <row r="16" spans="2:8" x14ac:dyDescent="0.25">
      <c r="B16" s="10" t="s">
        <v>511</v>
      </c>
      <c r="D16" s="10" t="s">
        <v>512</v>
      </c>
    </row>
    <row r="17" spans="2:4" x14ac:dyDescent="0.25">
      <c r="B17" s="10" t="s">
        <v>512</v>
      </c>
      <c r="D17" s="10" t="s">
        <v>513</v>
      </c>
    </row>
    <row r="18" spans="2:4" x14ac:dyDescent="0.25">
      <c r="B18" s="10" t="s">
        <v>514</v>
      </c>
      <c r="D18" s="10" t="s">
        <v>515</v>
      </c>
    </row>
    <row r="19" spans="2:4" x14ac:dyDescent="0.25">
      <c r="B19" s="10" t="s">
        <v>516</v>
      </c>
      <c r="D19" s="10" t="s">
        <v>517</v>
      </c>
    </row>
    <row r="20" spans="2:4" x14ac:dyDescent="0.25">
      <c r="B20" s="10" t="s">
        <v>518</v>
      </c>
      <c r="D20" s="10" t="s">
        <v>519</v>
      </c>
    </row>
    <row r="21" spans="2:4" x14ac:dyDescent="0.25">
      <c r="B21" s="10" t="s">
        <v>520</v>
      </c>
      <c r="D21" s="10" t="s">
        <v>521</v>
      </c>
    </row>
    <row r="22" spans="2:4" x14ac:dyDescent="0.25">
      <c r="B22" s="10" t="s">
        <v>522</v>
      </c>
      <c r="D22" s="10" t="s">
        <v>523</v>
      </c>
    </row>
    <row r="23" spans="2:4" x14ac:dyDescent="0.25">
      <c r="B23" s="10" t="s">
        <v>524</v>
      </c>
      <c r="D23" s="10" t="s">
        <v>525</v>
      </c>
    </row>
    <row r="24" spans="2:4" x14ac:dyDescent="0.25">
      <c r="B24" s="10" t="s">
        <v>526</v>
      </c>
    </row>
    <row r="25" spans="2:4" x14ac:dyDescent="0.25">
      <c r="B25" s="10" t="s">
        <v>527</v>
      </c>
    </row>
    <row r="26" spans="2:4" x14ac:dyDescent="0.25">
      <c r="B26" s="10" t="s">
        <v>528</v>
      </c>
    </row>
    <row r="27" spans="2:4" x14ac:dyDescent="0.25">
      <c r="B27" s="10" t="s">
        <v>517</v>
      </c>
    </row>
    <row r="28" spans="2:4" x14ac:dyDescent="0.25">
      <c r="B28" s="10" t="s">
        <v>529</v>
      </c>
    </row>
    <row r="29" spans="2:4" x14ac:dyDescent="0.25">
      <c r="B29" s="10" t="s">
        <v>530</v>
      </c>
    </row>
    <row r="30" spans="2:4" x14ac:dyDescent="0.25">
      <c r="B30" s="10" t="s">
        <v>531</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D1F1-A9D6-4E3F-B0BF-F2B612EE0FF1}">
  <sheetPr>
    <tabColor rgb="FFFF0000"/>
  </sheetPr>
  <dimension ref="B1:J30"/>
  <sheetViews>
    <sheetView zoomScale="130" zoomScaleNormal="130" workbookViewId="0"/>
  </sheetViews>
  <sheetFormatPr defaultColWidth="9.140625" defaultRowHeight="15" x14ac:dyDescent="0.25"/>
  <cols>
    <col min="1" max="1" width="1" customWidth="1"/>
    <col min="2" max="2" width="24.28515625" customWidth="1"/>
    <col min="3" max="3" width="1" customWidth="1"/>
    <col min="4" max="4" width="23.42578125" customWidth="1"/>
    <col min="5" max="5" width="1" customWidth="1"/>
    <col min="6" max="6" width="24.42578125" customWidth="1"/>
    <col min="7" max="7" width="1" customWidth="1"/>
    <col min="8" max="8" width="22.85546875" bestFit="1" customWidth="1"/>
    <col min="9" max="9" width="1" customWidth="1"/>
    <col min="10" max="11" width="10.7109375" customWidth="1"/>
  </cols>
  <sheetData>
    <row r="1" spans="2:10" ht="3.75" customHeight="1" x14ac:dyDescent="0.25"/>
    <row r="2" spans="2:10" x14ac:dyDescent="0.25">
      <c r="B2" s="15" t="s">
        <v>495</v>
      </c>
    </row>
    <row r="3" spans="2:10" x14ac:dyDescent="0.25">
      <c r="B3" t="str">
        <f>"In cell "&amp;ADDRESS(ROW(F12),COLUMN(F12),4)&amp;" spill prospective customer names that made it into our master list."</f>
        <v>In cell F12 spill prospective customer names that made it into our master list.</v>
      </c>
    </row>
    <row r="4" spans="2:10" x14ac:dyDescent="0.25">
      <c r="B4" t="str">
        <f>"In cell "&amp;ADDRESS(ROW(H12),COLUMN(H12),4)&amp;" spill prospective customer names that did NOT make it into our master list (and we still need to contact them)."</f>
        <v>In cell H12 spill prospective customer names that did NOT make it into our master list (and we still need to contact them).</v>
      </c>
    </row>
    <row r="5" spans="2:10" x14ac:dyDescent="0.25">
      <c r="B5" t="s">
        <v>496</v>
      </c>
    </row>
    <row r="7" spans="2:10" x14ac:dyDescent="0.25">
      <c r="B7" s="15" t="s">
        <v>497</v>
      </c>
      <c r="D7" s="15" t="s">
        <v>498</v>
      </c>
    </row>
    <row r="9" spans="2:10" x14ac:dyDescent="0.25">
      <c r="B9" s="147" t="s">
        <v>499</v>
      </c>
      <c r="D9" s="147" t="s">
        <v>500</v>
      </c>
    </row>
    <row r="10" spans="2:10" x14ac:dyDescent="0.25">
      <c r="J10" t="str">
        <f>"Formula in cell "&amp;ADDRESS(ROW(F12),COLUMN(F12),4)&amp;":"</f>
        <v>Formula in cell F12:</v>
      </c>
    </row>
    <row r="11" spans="2:10" ht="30" x14ac:dyDescent="0.25">
      <c r="B11" s="18" t="s">
        <v>501</v>
      </c>
      <c r="D11" s="18" t="s">
        <v>502</v>
      </c>
      <c r="F11" s="33" t="s">
        <v>503</v>
      </c>
      <c r="H11" s="33" t="s">
        <v>504</v>
      </c>
      <c r="J11" t="str">
        <f ca="1">_xlfn.IFNA(_xlfn.FORMULATEXT(F12),"")</f>
        <v>=FILTER(D12:D23,ISNUMBER(XMATCH(D12:D23,B12:B30)))</v>
      </c>
    </row>
    <row r="12" spans="2:10" x14ac:dyDescent="0.25">
      <c r="B12" s="10" t="s">
        <v>505</v>
      </c>
      <c r="D12" s="10" t="s">
        <v>506</v>
      </c>
      <c r="F12" t="str" cm="1">
        <f t="array" ref="F12:F15">_xlfn._xlws.FILTER(D12:D23,ISNUMBER(_xlfn.XMATCH(D12:D23,B12:B30)))</f>
        <v>Produce Fast And Fresh</v>
      </c>
      <c r="H12" t="str" cm="1">
        <f t="array" ref="H12:H19">_xlfn._xlws.FILTER(D12:D23,ISNA(_xlfn.XMATCH(D12:D23,B12:B30)))</f>
        <v>Healthy Garden Produce</v>
      </c>
      <c r="J12" t="s">
        <v>532</v>
      </c>
    </row>
    <row r="13" spans="2:10" x14ac:dyDescent="0.25">
      <c r="B13" s="10" t="s">
        <v>506</v>
      </c>
      <c r="D13" s="10" t="s">
        <v>507</v>
      </c>
      <c r="F13" t="str">
        <v>Veggies And Fruit Delight</v>
      </c>
      <c r="H13" t="str">
        <v>Best For U</v>
      </c>
    </row>
    <row r="14" spans="2:10" x14ac:dyDescent="0.25">
      <c r="B14" s="10" t="s">
        <v>508</v>
      </c>
      <c r="D14" s="10" t="s">
        <v>508</v>
      </c>
      <c r="F14" t="str">
        <v>Julie's Produce</v>
      </c>
      <c r="H14" t="str">
        <v>Fruit &amp; Veggie Inc.</v>
      </c>
    </row>
    <row r="15" spans="2:10" x14ac:dyDescent="0.25">
      <c r="B15" s="10" t="s">
        <v>509</v>
      </c>
      <c r="D15" s="10" t="s">
        <v>510</v>
      </c>
      <c r="F15" t="str">
        <v>Fresh Delights</v>
      </c>
      <c r="H15" t="str">
        <v>Health Choice Fruit</v>
      </c>
      <c r="J15" t="str">
        <f>"Formula in cell "&amp;ADDRESS(ROW(H12),COLUMN(H12),4)&amp;":"</f>
        <v>Formula in cell H12:</v>
      </c>
    </row>
    <row r="16" spans="2:10" x14ac:dyDescent="0.25">
      <c r="B16" s="10" t="s">
        <v>511</v>
      </c>
      <c r="D16" s="10" t="s">
        <v>512</v>
      </c>
      <c r="H16" t="str">
        <v>CA Produce</v>
      </c>
      <c r="J16" t="str">
        <f ca="1">_xlfn.IFNA(_xlfn.FORMULATEXT(H12),"")</f>
        <v>=FILTER(D12:D23,ISNA(XMATCH(D12:D23,B12:B30)))</v>
      </c>
    </row>
    <row r="17" spans="2:10" x14ac:dyDescent="0.25">
      <c r="B17" s="10" t="s">
        <v>512</v>
      </c>
      <c r="D17" s="10" t="s">
        <v>513</v>
      </c>
      <c r="H17" t="str">
        <v>Gigi'S Produce</v>
      </c>
      <c r="J17" t="s">
        <v>533</v>
      </c>
    </row>
    <row r="18" spans="2:10" x14ac:dyDescent="0.25">
      <c r="B18" s="10" t="s">
        <v>514</v>
      </c>
      <c r="D18" s="10" t="s">
        <v>515</v>
      </c>
      <c r="H18" t="str">
        <v>Delight &amp; Health</v>
      </c>
    </row>
    <row r="19" spans="2:10" x14ac:dyDescent="0.25">
      <c r="B19" s="10" t="s">
        <v>516</v>
      </c>
      <c r="D19" s="10" t="s">
        <v>517</v>
      </c>
      <c r="H19" t="str">
        <v>Garden Health</v>
      </c>
    </row>
    <row r="20" spans="2:10" x14ac:dyDescent="0.25">
      <c r="B20" s="10" t="s">
        <v>518</v>
      </c>
      <c r="D20" s="10" t="s">
        <v>519</v>
      </c>
    </row>
    <row r="21" spans="2:10" x14ac:dyDescent="0.25">
      <c r="B21" s="10" t="s">
        <v>520</v>
      </c>
      <c r="D21" s="10" t="s">
        <v>521</v>
      </c>
    </row>
    <row r="22" spans="2:10" x14ac:dyDescent="0.25">
      <c r="B22" s="10" t="s">
        <v>522</v>
      </c>
      <c r="D22" s="10" t="s">
        <v>523</v>
      </c>
    </row>
    <row r="23" spans="2:10" x14ac:dyDescent="0.25">
      <c r="B23" s="10" t="s">
        <v>524</v>
      </c>
      <c r="D23" s="10" t="s">
        <v>525</v>
      </c>
    </row>
    <row r="24" spans="2:10" x14ac:dyDescent="0.25">
      <c r="B24" s="10" t="s">
        <v>526</v>
      </c>
    </row>
    <row r="25" spans="2:10" x14ac:dyDescent="0.25">
      <c r="B25" s="10" t="s">
        <v>527</v>
      </c>
    </row>
    <row r="26" spans="2:10" x14ac:dyDescent="0.25">
      <c r="B26" s="10" t="s">
        <v>528</v>
      </c>
    </row>
    <row r="27" spans="2:10" x14ac:dyDescent="0.25">
      <c r="B27" s="10" t="s">
        <v>517</v>
      </c>
    </row>
    <row r="28" spans="2:10" x14ac:dyDescent="0.25">
      <c r="B28" s="10" t="s">
        <v>529</v>
      </c>
    </row>
    <row r="29" spans="2:10" x14ac:dyDescent="0.25">
      <c r="B29" s="10" t="s">
        <v>530</v>
      </c>
    </row>
    <row r="30" spans="2:10" x14ac:dyDescent="0.25">
      <c r="B30" s="10" t="s">
        <v>531</v>
      </c>
    </row>
  </sheetData>
  <conditionalFormatting sqref="F12:F23">
    <cfRule type="expression" dxfId="8" priority="2">
      <formula>F12&lt;&gt;""</formula>
    </cfRule>
  </conditionalFormatting>
  <conditionalFormatting sqref="H12:H23">
    <cfRule type="expression" dxfId="7" priority="1">
      <formula>NOT(ISBLANK(H12))</formula>
    </cfRule>
  </conditionalFormatting>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FABD4-D66D-4B7A-8FFB-9D86530183A9}">
  <sheetPr>
    <tabColor rgb="FF0000FF"/>
  </sheetPr>
  <dimension ref="B1:F36105"/>
  <sheetViews>
    <sheetView zoomScale="130" zoomScaleNormal="130" workbookViewId="0"/>
  </sheetViews>
  <sheetFormatPr defaultColWidth="15.7109375" defaultRowHeight="15" customHeight="1" x14ac:dyDescent="0.25"/>
  <cols>
    <col min="1" max="1" width="2.85546875" customWidth="1"/>
    <col min="7" max="7" width="2.42578125" customWidth="1"/>
  </cols>
  <sheetData>
    <row r="1" spans="2:6" ht="6.75" customHeight="1" x14ac:dyDescent="0.25"/>
    <row r="2" spans="2:6" ht="15" customHeight="1" x14ac:dyDescent="0.25">
      <c r="B2" s="15" t="s">
        <v>534</v>
      </c>
    </row>
    <row r="3" spans="2:6" ht="6.75" customHeight="1" x14ac:dyDescent="0.25"/>
    <row r="4" spans="2:6" ht="15" customHeight="1" x14ac:dyDescent="0.25">
      <c r="C4" s="96" t="s">
        <v>535</v>
      </c>
      <c r="D4" s="96" t="s">
        <v>536</v>
      </c>
      <c r="E4" s="96" t="s">
        <v>537</v>
      </c>
      <c r="F4" s="96" t="s">
        <v>538</v>
      </c>
    </row>
    <row r="5" spans="2:6" ht="15" customHeight="1" x14ac:dyDescent="0.25">
      <c r="C5" s="10" t="s">
        <v>307</v>
      </c>
      <c r="D5" s="10" t="s">
        <v>539</v>
      </c>
      <c r="E5" s="10" t="s">
        <v>540</v>
      </c>
      <c r="F5" s="10" t="s">
        <v>541</v>
      </c>
    </row>
    <row r="6" spans="2:6" ht="15" customHeight="1" x14ac:dyDescent="0.25">
      <c r="C6" s="10" t="s">
        <v>542</v>
      </c>
      <c r="D6" s="10" t="s">
        <v>309</v>
      </c>
      <c r="E6" s="10" t="s">
        <v>543</v>
      </c>
      <c r="F6" s="10" t="s">
        <v>544</v>
      </c>
    </row>
    <row r="7" spans="2:6" ht="15" customHeight="1" x14ac:dyDescent="0.25">
      <c r="C7" s="10" t="s">
        <v>545</v>
      </c>
      <c r="D7" s="10" t="s">
        <v>546</v>
      </c>
      <c r="E7" s="10" t="s">
        <v>547</v>
      </c>
      <c r="F7" s="10" t="s">
        <v>548</v>
      </c>
    </row>
    <row r="8" spans="2:6" ht="15" customHeight="1" x14ac:dyDescent="0.25">
      <c r="C8" s="10" t="s">
        <v>312</v>
      </c>
      <c r="D8" s="10" t="s">
        <v>308</v>
      </c>
      <c r="E8" s="10" t="s">
        <v>549</v>
      </c>
      <c r="F8" s="10" t="s">
        <v>550</v>
      </c>
    </row>
    <row r="9" spans="2:6" ht="15" customHeight="1" x14ac:dyDescent="0.25">
      <c r="C9" s="10" t="s">
        <v>551</v>
      </c>
      <c r="D9" s="10" t="s">
        <v>552</v>
      </c>
      <c r="E9" s="10" t="s">
        <v>553</v>
      </c>
      <c r="F9" s="10" t="s">
        <v>554</v>
      </c>
    </row>
    <row r="10" spans="2:6" ht="15" customHeight="1" x14ac:dyDescent="0.25">
      <c r="C10" s="10" t="s">
        <v>555</v>
      </c>
      <c r="D10" s="10" t="s">
        <v>556</v>
      </c>
      <c r="E10" s="10" t="s">
        <v>557</v>
      </c>
      <c r="F10" s="10" t="s">
        <v>558</v>
      </c>
    </row>
    <row r="11" spans="2:6" ht="15" customHeight="1" x14ac:dyDescent="0.25">
      <c r="B11" s="16" t="s">
        <v>559</v>
      </c>
      <c r="C11" s="153"/>
      <c r="D11" s="153"/>
      <c r="E11" s="153"/>
      <c r="F11" s="153"/>
    </row>
    <row r="12" spans="2:6" ht="15" customHeight="1" x14ac:dyDescent="0.25">
      <c r="B12" s="16" t="s">
        <v>560</v>
      </c>
      <c r="C12" s="154"/>
      <c r="D12" s="154"/>
      <c r="E12" s="154"/>
      <c r="F12" s="154"/>
    </row>
    <row r="13" spans="2:6" ht="15" customHeight="1" x14ac:dyDescent="0.25">
      <c r="B13" s="16" t="s">
        <v>561</v>
      </c>
      <c r="C13" s="155"/>
      <c r="D13" s="155"/>
      <c r="E13" s="155"/>
      <c r="F13" s="155"/>
    </row>
    <row r="14" spans="2:6" ht="6.75" customHeight="1" x14ac:dyDescent="0.25"/>
    <row r="15" spans="2:6" ht="15" customHeight="1" x14ac:dyDescent="0.25">
      <c r="C15" s="156" t="s">
        <v>305</v>
      </c>
      <c r="D15" s="157" t="s">
        <v>274</v>
      </c>
    </row>
    <row r="16" spans="2:6" ht="15" customHeight="1" x14ac:dyDescent="0.25">
      <c r="C16" s="158" t="s">
        <v>549</v>
      </c>
      <c r="D16" s="159">
        <v>769.76</v>
      </c>
    </row>
    <row r="17" spans="3:4" ht="15" customHeight="1" x14ac:dyDescent="0.25">
      <c r="C17" s="160" t="s">
        <v>309</v>
      </c>
      <c r="D17" s="161">
        <v>1296.22</v>
      </c>
    </row>
    <row r="18" spans="3:4" ht="15" customHeight="1" x14ac:dyDescent="0.25">
      <c r="C18" s="158" t="s">
        <v>549</v>
      </c>
      <c r="D18" s="159">
        <v>335.27</v>
      </c>
    </row>
    <row r="19" spans="3:4" ht="15" customHeight="1" x14ac:dyDescent="0.25">
      <c r="C19" s="160" t="s">
        <v>542</v>
      </c>
      <c r="D19" s="161">
        <v>240.84</v>
      </c>
    </row>
    <row r="20" spans="3:4" ht="15" hidden="1" customHeight="1" x14ac:dyDescent="0.25">
      <c r="C20" s="158" t="s">
        <v>545</v>
      </c>
      <c r="D20" s="159">
        <v>1259.17</v>
      </c>
    </row>
    <row r="21" spans="3:4" ht="15" hidden="1" customHeight="1" x14ac:dyDescent="0.25">
      <c r="C21" s="160" t="s">
        <v>551</v>
      </c>
      <c r="D21" s="161">
        <v>270.58999999999997</v>
      </c>
    </row>
    <row r="22" spans="3:4" ht="15" hidden="1" customHeight="1" x14ac:dyDescent="0.25">
      <c r="C22" s="158" t="s">
        <v>546</v>
      </c>
      <c r="D22" s="159">
        <v>700.97</v>
      </c>
    </row>
    <row r="23" spans="3:4" ht="15" hidden="1" customHeight="1" x14ac:dyDescent="0.25">
      <c r="C23" s="160" t="s">
        <v>312</v>
      </c>
      <c r="D23" s="161">
        <v>265.11</v>
      </c>
    </row>
    <row r="24" spans="3:4" ht="15" hidden="1" customHeight="1" x14ac:dyDescent="0.25">
      <c r="C24" s="158" t="s">
        <v>308</v>
      </c>
      <c r="D24" s="159">
        <v>528.67999999999995</v>
      </c>
    </row>
    <row r="25" spans="3:4" ht="15" hidden="1" customHeight="1" x14ac:dyDescent="0.25">
      <c r="C25" s="160" t="s">
        <v>312</v>
      </c>
      <c r="D25" s="161">
        <v>163.29</v>
      </c>
    </row>
    <row r="26" spans="3:4" ht="15" hidden="1" customHeight="1" x14ac:dyDescent="0.25">
      <c r="C26" s="158" t="s">
        <v>309</v>
      </c>
      <c r="D26" s="159">
        <v>394.96</v>
      </c>
    </row>
    <row r="27" spans="3:4" ht="15" hidden="1" customHeight="1" x14ac:dyDescent="0.25">
      <c r="C27" s="160" t="s">
        <v>544</v>
      </c>
      <c r="D27" s="161">
        <v>641.02</v>
      </c>
    </row>
    <row r="28" spans="3:4" ht="15" hidden="1" customHeight="1" x14ac:dyDescent="0.25">
      <c r="C28" s="158" t="s">
        <v>307</v>
      </c>
      <c r="D28" s="159">
        <v>939.87</v>
      </c>
    </row>
    <row r="29" spans="3:4" ht="15" hidden="1" customHeight="1" x14ac:dyDescent="0.25">
      <c r="C29" s="160" t="s">
        <v>546</v>
      </c>
      <c r="D29" s="161">
        <v>158.47</v>
      </c>
    </row>
    <row r="30" spans="3:4" ht="15" hidden="1" customHeight="1" x14ac:dyDescent="0.25">
      <c r="C30" s="158" t="s">
        <v>540</v>
      </c>
      <c r="D30" s="159">
        <v>53.14</v>
      </c>
    </row>
    <row r="31" spans="3:4" ht="15" hidden="1" customHeight="1" x14ac:dyDescent="0.25">
      <c r="C31" s="160" t="s">
        <v>541</v>
      </c>
      <c r="D31" s="161">
        <v>1129.29</v>
      </c>
    </row>
    <row r="32" spans="3:4" ht="15" hidden="1" customHeight="1" x14ac:dyDescent="0.25">
      <c r="C32" s="158" t="s">
        <v>558</v>
      </c>
      <c r="D32" s="159">
        <v>581.26</v>
      </c>
    </row>
    <row r="33" spans="3:4" ht="15" hidden="1" customHeight="1" x14ac:dyDescent="0.25">
      <c r="C33" s="160" t="s">
        <v>552</v>
      </c>
      <c r="D33" s="161">
        <v>227.67</v>
      </c>
    </row>
    <row r="34" spans="3:4" ht="15" hidden="1" customHeight="1" x14ac:dyDescent="0.25">
      <c r="C34" s="158" t="s">
        <v>542</v>
      </c>
      <c r="D34" s="159">
        <v>707.52</v>
      </c>
    </row>
    <row r="35" spans="3:4" ht="15" hidden="1" customHeight="1" x14ac:dyDescent="0.25">
      <c r="C35" s="160" t="s">
        <v>547</v>
      </c>
      <c r="D35" s="161">
        <v>541.91</v>
      </c>
    </row>
    <row r="36" spans="3:4" ht="15" hidden="1" customHeight="1" x14ac:dyDescent="0.25">
      <c r="C36" s="158" t="s">
        <v>312</v>
      </c>
      <c r="D36" s="159">
        <v>65.88</v>
      </c>
    </row>
    <row r="37" spans="3:4" ht="15" hidden="1" customHeight="1" x14ac:dyDescent="0.25">
      <c r="C37" s="160" t="s">
        <v>545</v>
      </c>
      <c r="D37" s="161">
        <v>479.1</v>
      </c>
    </row>
    <row r="38" spans="3:4" ht="15" hidden="1" customHeight="1" x14ac:dyDescent="0.25">
      <c r="C38" s="158" t="s">
        <v>307</v>
      </c>
      <c r="D38" s="159">
        <v>1101.1099999999999</v>
      </c>
    </row>
    <row r="39" spans="3:4" ht="15" hidden="1" customHeight="1" x14ac:dyDescent="0.25">
      <c r="C39" s="160" t="s">
        <v>554</v>
      </c>
      <c r="D39" s="161">
        <v>126.02</v>
      </c>
    </row>
    <row r="40" spans="3:4" ht="15" hidden="1" customHeight="1" x14ac:dyDescent="0.25">
      <c r="C40" s="158" t="s">
        <v>543</v>
      </c>
      <c r="D40" s="159">
        <v>2510</v>
      </c>
    </row>
    <row r="41" spans="3:4" ht="15" hidden="1" customHeight="1" x14ac:dyDescent="0.25">
      <c r="C41" s="160" t="s">
        <v>543</v>
      </c>
      <c r="D41" s="161">
        <v>472.34</v>
      </c>
    </row>
    <row r="42" spans="3:4" ht="15" hidden="1" customHeight="1" x14ac:dyDescent="0.25">
      <c r="C42" s="158" t="s">
        <v>547</v>
      </c>
      <c r="D42" s="159">
        <v>614.37</v>
      </c>
    </row>
    <row r="43" spans="3:4" ht="15" hidden="1" customHeight="1" x14ac:dyDescent="0.25">
      <c r="C43" s="160" t="s">
        <v>312</v>
      </c>
      <c r="D43" s="161">
        <v>283.95</v>
      </c>
    </row>
    <row r="44" spans="3:4" ht="15" hidden="1" customHeight="1" x14ac:dyDescent="0.25">
      <c r="C44" s="158" t="s">
        <v>541</v>
      </c>
      <c r="D44" s="159">
        <v>886.02</v>
      </c>
    </row>
    <row r="45" spans="3:4" ht="15" hidden="1" customHeight="1" x14ac:dyDescent="0.25">
      <c r="C45" s="160" t="s">
        <v>551</v>
      </c>
      <c r="D45" s="161">
        <v>342.58</v>
      </c>
    </row>
    <row r="46" spans="3:4" ht="15" hidden="1" customHeight="1" x14ac:dyDescent="0.25">
      <c r="C46" s="158" t="s">
        <v>547</v>
      </c>
      <c r="D46" s="159">
        <v>130.31</v>
      </c>
    </row>
    <row r="47" spans="3:4" ht="15" hidden="1" customHeight="1" x14ac:dyDescent="0.25">
      <c r="C47" s="160" t="s">
        <v>551</v>
      </c>
      <c r="D47" s="161">
        <v>241.12</v>
      </c>
    </row>
    <row r="48" spans="3:4" ht="15" hidden="1" customHeight="1" x14ac:dyDescent="0.25">
      <c r="C48" s="158" t="s">
        <v>552</v>
      </c>
      <c r="D48" s="159">
        <v>1195.79</v>
      </c>
    </row>
    <row r="49" spans="3:4" ht="15" hidden="1" customHeight="1" x14ac:dyDescent="0.25">
      <c r="C49" s="160" t="s">
        <v>543</v>
      </c>
      <c r="D49" s="161">
        <v>775.13</v>
      </c>
    </row>
    <row r="50" spans="3:4" ht="15" hidden="1" customHeight="1" x14ac:dyDescent="0.25">
      <c r="C50" s="158" t="s">
        <v>308</v>
      </c>
      <c r="D50" s="159">
        <v>527.98</v>
      </c>
    </row>
    <row r="51" spans="3:4" ht="15" hidden="1" customHeight="1" x14ac:dyDescent="0.25">
      <c r="C51" s="160" t="s">
        <v>539</v>
      </c>
      <c r="D51" s="161">
        <v>1234.26</v>
      </c>
    </row>
    <row r="52" spans="3:4" ht="15" hidden="1" customHeight="1" x14ac:dyDescent="0.25">
      <c r="C52" s="158" t="s">
        <v>545</v>
      </c>
      <c r="D52" s="159">
        <v>857.06</v>
      </c>
    </row>
    <row r="53" spans="3:4" ht="15" hidden="1" customHeight="1" x14ac:dyDescent="0.25">
      <c r="C53" s="160" t="s">
        <v>308</v>
      </c>
      <c r="D53" s="161">
        <v>655.68</v>
      </c>
    </row>
    <row r="54" spans="3:4" ht="15" hidden="1" customHeight="1" x14ac:dyDescent="0.25">
      <c r="C54" s="158" t="s">
        <v>548</v>
      </c>
      <c r="D54" s="159">
        <v>555.22</v>
      </c>
    </row>
    <row r="55" spans="3:4" ht="15" hidden="1" customHeight="1" x14ac:dyDescent="0.25">
      <c r="C55" s="160" t="s">
        <v>312</v>
      </c>
      <c r="D55" s="161">
        <v>818.4</v>
      </c>
    </row>
    <row r="56" spans="3:4" ht="15" hidden="1" customHeight="1" x14ac:dyDescent="0.25">
      <c r="C56" s="158" t="s">
        <v>547</v>
      </c>
      <c r="D56" s="159">
        <v>1244.32</v>
      </c>
    </row>
    <row r="57" spans="3:4" ht="15" hidden="1" customHeight="1" x14ac:dyDescent="0.25">
      <c r="C57" s="160" t="s">
        <v>550</v>
      </c>
      <c r="D57" s="161">
        <v>550.14</v>
      </c>
    </row>
    <row r="58" spans="3:4" ht="15" hidden="1" customHeight="1" x14ac:dyDescent="0.25">
      <c r="C58" s="158" t="s">
        <v>309</v>
      </c>
      <c r="D58" s="159">
        <v>907.39</v>
      </c>
    </row>
    <row r="59" spans="3:4" ht="15" hidden="1" customHeight="1" x14ac:dyDescent="0.25">
      <c r="C59" s="160" t="s">
        <v>551</v>
      </c>
      <c r="D59" s="161">
        <v>840.33</v>
      </c>
    </row>
    <row r="60" spans="3:4" ht="15" hidden="1" customHeight="1" x14ac:dyDescent="0.25">
      <c r="C60" s="158" t="s">
        <v>541</v>
      </c>
      <c r="D60" s="159">
        <v>409.81</v>
      </c>
    </row>
    <row r="61" spans="3:4" ht="15" hidden="1" customHeight="1" x14ac:dyDescent="0.25">
      <c r="C61" s="160" t="s">
        <v>549</v>
      </c>
      <c r="D61" s="161">
        <v>838.13</v>
      </c>
    </row>
    <row r="62" spans="3:4" ht="15" hidden="1" customHeight="1" x14ac:dyDescent="0.25">
      <c r="C62" s="158" t="s">
        <v>551</v>
      </c>
      <c r="D62" s="159">
        <v>1175.93</v>
      </c>
    </row>
    <row r="63" spans="3:4" ht="15" hidden="1" customHeight="1" x14ac:dyDescent="0.25">
      <c r="C63" s="160" t="s">
        <v>550</v>
      </c>
      <c r="D63" s="161">
        <v>928.94</v>
      </c>
    </row>
    <row r="64" spans="3:4" ht="15" hidden="1" customHeight="1" x14ac:dyDescent="0.25">
      <c r="C64" s="158" t="s">
        <v>546</v>
      </c>
      <c r="D64" s="159">
        <v>430.28</v>
      </c>
    </row>
    <row r="65" spans="3:4" ht="15" hidden="1" customHeight="1" x14ac:dyDescent="0.25">
      <c r="C65" s="160" t="s">
        <v>551</v>
      </c>
      <c r="D65" s="161">
        <v>817.9</v>
      </c>
    </row>
    <row r="66" spans="3:4" ht="15" hidden="1" customHeight="1" x14ac:dyDescent="0.25">
      <c r="C66" s="158" t="s">
        <v>547</v>
      </c>
      <c r="D66" s="159">
        <v>834.43</v>
      </c>
    </row>
    <row r="67" spans="3:4" ht="15" hidden="1" customHeight="1" x14ac:dyDescent="0.25">
      <c r="C67" s="160" t="s">
        <v>551</v>
      </c>
      <c r="D67" s="161">
        <v>410.05</v>
      </c>
    </row>
    <row r="68" spans="3:4" ht="15" hidden="1" customHeight="1" x14ac:dyDescent="0.25">
      <c r="C68" s="158" t="s">
        <v>553</v>
      </c>
      <c r="D68" s="159">
        <v>848.35</v>
      </c>
    </row>
    <row r="69" spans="3:4" ht="15" hidden="1" customHeight="1" x14ac:dyDescent="0.25">
      <c r="C69" s="160" t="s">
        <v>543</v>
      </c>
      <c r="D69" s="161">
        <v>192.11</v>
      </c>
    </row>
    <row r="70" spans="3:4" ht="15" hidden="1" customHeight="1" x14ac:dyDescent="0.25">
      <c r="C70" s="158" t="s">
        <v>554</v>
      </c>
      <c r="D70" s="159">
        <v>1297.68</v>
      </c>
    </row>
    <row r="71" spans="3:4" ht="15" hidden="1" customHeight="1" x14ac:dyDescent="0.25">
      <c r="C71" s="160" t="s">
        <v>540</v>
      </c>
      <c r="D71" s="161">
        <v>307.29000000000002</v>
      </c>
    </row>
    <row r="72" spans="3:4" ht="15" hidden="1" customHeight="1" x14ac:dyDescent="0.25">
      <c r="C72" s="158" t="s">
        <v>553</v>
      </c>
      <c r="D72" s="159">
        <v>1189.73</v>
      </c>
    </row>
    <row r="73" spans="3:4" ht="15" hidden="1" customHeight="1" x14ac:dyDescent="0.25">
      <c r="C73" s="160" t="s">
        <v>540</v>
      </c>
      <c r="D73" s="161">
        <v>202.81</v>
      </c>
    </row>
    <row r="74" spans="3:4" ht="15" hidden="1" customHeight="1" x14ac:dyDescent="0.25">
      <c r="C74" s="158" t="s">
        <v>553</v>
      </c>
      <c r="D74" s="159">
        <v>532.19000000000005</v>
      </c>
    </row>
    <row r="75" spans="3:4" ht="15" hidden="1" customHeight="1" x14ac:dyDescent="0.25">
      <c r="C75" s="160" t="s">
        <v>307</v>
      </c>
      <c r="D75" s="161">
        <v>206.11</v>
      </c>
    </row>
    <row r="76" spans="3:4" ht="15" hidden="1" customHeight="1" x14ac:dyDescent="0.25">
      <c r="C76" s="158" t="s">
        <v>550</v>
      </c>
      <c r="D76" s="159">
        <v>606.45000000000005</v>
      </c>
    </row>
    <row r="77" spans="3:4" ht="15" hidden="1" customHeight="1" x14ac:dyDescent="0.25">
      <c r="C77" s="160" t="s">
        <v>553</v>
      </c>
      <c r="D77" s="161">
        <v>459.42</v>
      </c>
    </row>
    <row r="78" spans="3:4" ht="15" hidden="1" customHeight="1" x14ac:dyDescent="0.25">
      <c r="C78" s="158" t="s">
        <v>548</v>
      </c>
      <c r="D78" s="159">
        <v>1234.8900000000001</v>
      </c>
    </row>
    <row r="79" spans="3:4" ht="15" hidden="1" customHeight="1" x14ac:dyDescent="0.25">
      <c r="C79" s="160" t="s">
        <v>540</v>
      </c>
      <c r="D79" s="161">
        <v>1164.82</v>
      </c>
    </row>
    <row r="80" spans="3:4" ht="15" hidden="1" customHeight="1" x14ac:dyDescent="0.25">
      <c r="C80" s="158" t="s">
        <v>539</v>
      </c>
      <c r="D80" s="159">
        <v>769.42</v>
      </c>
    </row>
    <row r="81" spans="3:4" ht="15" hidden="1" customHeight="1" x14ac:dyDescent="0.25">
      <c r="C81" s="160" t="s">
        <v>541</v>
      </c>
      <c r="D81" s="161">
        <v>615.17999999999995</v>
      </c>
    </row>
    <row r="82" spans="3:4" ht="15" hidden="1" customHeight="1" x14ac:dyDescent="0.25">
      <c r="C82" s="158" t="s">
        <v>542</v>
      </c>
      <c r="D82" s="159">
        <v>212.68</v>
      </c>
    </row>
    <row r="83" spans="3:4" ht="15" hidden="1" customHeight="1" x14ac:dyDescent="0.25">
      <c r="C83" s="160" t="s">
        <v>553</v>
      </c>
      <c r="D83" s="161">
        <v>496.96</v>
      </c>
    </row>
    <row r="84" spans="3:4" ht="15" hidden="1" customHeight="1" x14ac:dyDescent="0.25">
      <c r="C84" s="158" t="s">
        <v>307</v>
      </c>
      <c r="D84" s="159">
        <v>953.71</v>
      </c>
    </row>
    <row r="85" spans="3:4" ht="15" hidden="1" customHeight="1" x14ac:dyDescent="0.25">
      <c r="C85" s="160" t="s">
        <v>555</v>
      </c>
      <c r="D85" s="161">
        <v>180.72</v>
      </c>
    </row>
    <row r="86" spans="3:4" ht="15" hidden="1" customHeight="1" x14ac:dyDescent="0.25">
      <c r="C86" s="158" t="s">
        <v>545</v>
      </c>
      <c r="D86" s="159">
        <v>1119.18</v>
      </c>
    </row>
    <row r="87" spans="3:4" ht="15" hidden="1" customHeight="1" x14ac:dyDescent="0.25">
      <c r="C87" s="160" t="s">
        <v>309</v>
      </c>
      <c r="D87" s="161">
        <v>661.12</v>
      </c>
    </row>
    <row r="88" spans="3:4" ht="15" hidden="1" customHeight="1" x14ac:dyDescent="0.25">
      <c r="C88" s="158" t="s">
        <v>546</v>
      </c>
      <c r="D88" s="159">
        <v>1244.3800000000001</v>
      </c>
    </row>
    <row r="89" spans="3:4" ht="15" hidden="1" customHeight="1" x14ac:dyDescent="0.25">
      <c r="C89" s="160" t="s">
        <v>540</v>
      </c>
      <c r="D89" s="161">
        <v>797.22</v>
      </c>
    </row>
    <row r="90" spans="3:4" ht="15" hidden="1" customHeight="1" x14ac:dyDescent="0.25">
      <c r="C90" s="158" t="s">
        <v>553</v>
      </c>
      <c r="D90" s="159">
        <v>1139.97</v>
      </c>
    </row>
    <row r="91" spans="3:4" ht="15" hidden="1" customHeight="1" x14ac:dyDescent="0.25">
      <c r="C91" s="160" t="s">
        <v>551</v>
      </c>
      <c r="D91" s="161">
        <v>15.86</v>
      </c>
    </row>
    <row r="92" spans="3:4" ht="15" hidden="1" customHeight="1" x14ac:dyDescent="0.25">
      <c r="C92" s="158" t="s">
        <v>552</v>
      </c>
      <c r="D92" s="159">
        <v>684.97</v>
      </c>
    </row>
    <row r="93" spans="3:4" ht="15" hidden="1" customHeight="1" x14ac:dyDescent="0.25">
      <c r="C93" s="160" t="s">
        <v>539</v>
      </c>
      <c r="D93" s="161">
        <v>646.37</v>
      </c>
    </row>
    <row r="94" spans="3:4" ht="15" hidden="1" customHeight="1" x14ac:dyDescent="0.25">
      <c r="C94" s="158" t="s">
        <v>557</v>
      </c>
      <c r="D94" s="159">
        <v>849.54</v>
      </c>
    </row>
    <row r="95" spans="3:4" ht="15" hidden="1" customHeight="1" x14ac:dyDescent="0.25">
      <c r="C95" s="160" t="s">
        <v>541</v>
      </c>
      <c r="D95" s="161">
        <v>142.13999999999999</v>
      </c>
    </row>
    <row r="96" spans="3:4" ht="15" hidden="1" customHeight="1" x14ac:dyDescent="0.25">
      <c r="C96" s="158" t="s">
        <v>549</v>
      </c>
      <c r="D96" s="159">
        <v>131.56</v>
      </c>
    </row>
    <row r="97" spans="3:4" ht="15" hidden="1" customHeight="1" x14ac:dyDescent="0.25">
      <c r="C97" s="160" t="s">
        <v>548</v>
      </c>
      <c r="D97" s="161">
        <v>545.52</v>
      </c>
    </row>
    <row r="98" spans="3:4" ht="15" hidden="1" customHeight="1" x14ac:dyDescent="0.25">
      <c r="C98" s="158" t="s">
        <v>545</v>
      </c>
      <c r="D98" s="159">
        <v>709.02</v>
      </c>
    </row>
    <row r="99" spans="3:4" ht="15" hidden="1" customHeight="1" x14ac:dyDescent="0.25">
      <c r="C99" s="160" t="s">
        <v>546</v>
      </c>
      <c r="D99" s="161">
        <v>633.47</v>
      </c>
    </row>
    <row r="100" spans="3:4" ht="15" hidden="1" customHeight="1" x14ac:dyDescent="0.25">
      <c r="C100" s="158" t="s">
        <v>543</v>
      </c>
      <c r="D100" s="159">
        <v>704.49</v>
      </c>
    </row>
    <row r="101" spans="3:4" ht="15" hidden="1" customHeight="1" x14ac:dyDescent="0.25">
      <c r="C101" s="160" t="s">
        <v>544</v>
      </c>
      <c r="D101" s="161">
        <v>630.01</v>
      </c>
    </row>
    <row r="102" spans="3:4" ht="15" hidden="1" customHeight="1" x14ac:dyDescent="0.25">
      <c r="C102" s="158" t="s">
        <v>542</v>
      </c>
      <c r="D102" s="159">
        <v>674.36</v>
      </c>
    </row>
    <row r="103" spans="3:4" ht="15" hidden="1" customHeight="1" x14ac:dyDescent="0.25">
      <c r="C103" s="160" t="s">
        <v>307</v>
      </c>
      <c r="D103" s="161">
        <v>972.04</v>
      </c>
    </row>
    <row r="104" spans="3:4" ht="15" hidden="1" customHeight="1" x14ac:dyDescent="0.25">
      <c r="C104" s="158" t="s">
        <v>308</v>
      </c>
      <c r="D104" s="159">
        <v>277.37</v>
      </c>
    </row>
    <row r="105" spans="3:4" ht="15" hidden="1" customHeight="1" x14ac:dyDescent="0.25">
      <c r="C105" s="160" t="s">
        <v>557</v>
      </c>
      <c r="D105" s="161">
        <v>370.55</v>
      </c>
    </row>
    <row r="106" spans="3:4" ht="15" hidden="1" customHeight="1" x14ac:dyDescent="0.25">
      <c r="C106" s="158" t="s">
        <v>557</v>
      </c>
      <c r="D106" s="159">
        <v>640.05999999999995</v>
      </c>
    </row>
    <row r="107" spans="3:4" ht="15" hidden="1" customHeight="1" x14ac:dyDescent="0.25">
      <c r="C107" s="160" t="s">
        <v>558</v>
      </c>
      <c r="D107" s="161">
        <v>688.81</v>
      </c>
    </row>
    <row r="108" spans="3:4" ht="15" hidden="1" customHeight="1" x14ac:dyDescent="0.25">
      <c r="C108" s="158" t="s">
        <v>543</v>
      </c>
      <c r="D108" s="159">
        <v>478.68</v>
      </c>
    </row>
    <row r="109" spans="3:4" ht="15" hidden="1" customHeight="1" x14ac:dyDescent="0.25">
      <c r="C109" s="160" t="s">
        <v>553</v>
      </c>
      <c r="D109" s="161">
        <v>662.96</v>
      </c>
    </row>
    <row r="110" spans="3:4" ht="15" hidden="1" customHeight="1" x14ac:dyDescent="0.25">
      <c r="C110" s="158" t="s">
        <v>547</v>
      </c>
      <c r="D110" s="159">
        <v>719.35</v>
      </c>
    </row>
    <row r="111" spans="3:4" ht="15" hidden="1" customHeight="1" x14ac:dyDescent="0.25">
      <c r="C111" s="160" t="s">
        <v>551</v>
      </c>
      <c r="D111" s="161">
        <v>252.06</v>
      </c>
    </row>
    <row r="112" spans="3:4" ht="15" hidden="1" customHeight="1" x14ac:dyDescent="0.25">
      <c r="C112" s="158" t="s">
        <v>547</v>
      </c>
      <c r="D112" s="159">
        <v>1218.56</v>
      </c>
    </row>
    <row r="113" spans="3:4" ht="15" hidden="1" customHeight="1" x14ac:dyDescent="0.25">
      <c r="C113" s="160" t="s">
        <v>309</v>
      </c>
      <c r="D113" s="161">
        <v>588.04999999999995</v>
      </c>
    </row>
    <row r="114" spans="3:4" ht="15" hidden="1" customHeight="1" x14ac:dyDescent="0.25">
      <c r="C114" s="158" t="s">
        <v>545</v>
      </c>
      <c r="D114" s="159">
        <v>835.97</v>
      </c>
    </row>
    <row r="115" spans="3:4" ht="15" hidden="1" customHeight="1" x14ac:dyDescent="0.25">
      <c r="C115" s="160" t="s">
        <v>549</v>
      </c>
      <c r="D115" s="161">
        <v>1078.6400000000001</v>
      </c>
    </row>
    <row r="116" spans="3:4" ht="15" hidden="1" customHeight="1" x14ac:dyDescent="0.25">
      <c r="C116" s="158" t="s">
        <v>546</v>
      </c>
      <c r="D116" s="159">
        <v>167.17</v>
      </c>
    </row>
    <row r="117" spans="3:4" ht="15" hidden="1" customHeight="1" x14ac:dyDescent="0.25">
      <c r="C117" s="160" t="s">
        <v>542</v>
      </c>
      <c r="D117" s="161">
        <v>248.17</v>
      </c>
    </row>
    <row r="118" spans="3:4" ht="15" hidden="1" customHeight="1" x14ac:dyDescent="0.25">
      <c r="C118" s="158" t="s">
        <v>540</v>
      </c>
      <c r="D118" s="159">
        <v>203.25</v>
      </c>
    </row>
    <row r="119" spans="3:4" ht="15" hidden="1" customHeight="1" x14ac:dyDescent="0.25">
      <c r="C119" s="160" t="s">
        <v>545</v>
      </c>
      <c r="D119" s="161">
        <v>866.38</v>
      </c>
    </row>
    <row r="120" spans="3:4" ht="15" hidden="1" customHeight="1" x14ac:dyDescent="0.25">
      <c r="C120" s="158" t="s">
        <v>549</v>
      </c>
      <c r="D120" s="159">
        <v>411.57</v>
      </c>
    </row>
    <row r="121" spans="3:4" ht="15" hidden="1" customHeight="1" x14ac:dyDescent="0.25">
      <c r="C121" s="160" t="s">
        <v>542</v>
      </c>
      <c r="D121" s="161">
        <v>137.34</v>
      </c>
    </row>
    <row r="122" spans="3:4" ht="15" hidden="1" customHeight="1" x14ac:dyDescent="0.25">
      <c r="C122" s="158" t="s">
        <v>312</v>
      </c>
      <c r="D122" s="159">
        <v>1136.56</v>
      </c>
    </row>
    <row r="123" spans="3:4" ht="15" hidden="1" customHeight="1" x14ac:dyDescent="0.25">
      <c r="C123" s="160" t="s">
        <v>552</v>
      </c>
      <c r="D123" s="161">
        <v>795</v>
      </c>
    </row>
    <row r="124" spans="3:4" ht="15" hidden="1" customHeight="1" x14ac:dyDescent="0.25">
      <c r="C124" s="158" t="s">
        <v>312</v>
      </c>
      <c r="D124" s="159">
        <v>865.6</v>
      </c>
    </row>
    <row r="125" spans="3:4" ht="15" hidden="1" customHeight="1" x14ac:dyDescent="0.25">
      <c r="C125" s="160" t="s">
        <v>540</v>
      </c>
      <c r="D125" s="161">
        <v>1106.31</v>
      </c>
    </row>
    <row r="126" spans="3:4" ht="15" hidden="1" customHeight="1" x14ac:dyDescent="0.25">
      <c r="C126" s="158" t="s">
        <v>542</v>
      </c>
      <c r="D126" s="159">
        <v>823.36</v>
      </c>
    </row>
    <row r="127" spans="3:4" ht="15" hidden="1" customHeight="1" x14ac:dyDescent="0.25">
      <c r="C127" s="160" t="s">
        <v>546</v>
      </c>
      <c r="D127" s="161">
        <v>907.24</v>
      </c>
    </row>
    <row r="128" spans="3:4" ht="15" hidden="1" customHeight="1" x14ac:dyDescent="0.25">
      <c r="C128" s="158" t="s">
        <v>307</v>
      </c>
      <c r="D128" s="159">
        <v>824.68</v>
      </c>
    </row>
    <row r="129" spans="3:4" ht="15" hidden="1" customHeight="1" x14ac:dyDescent="0.25">
      <c r="C129" s="160" t="s">
        <v>551</v>
      </c>
      <c r="D129" s="161">
        <v>1175.8399999999999</v>
      </c>
    </row>
    <row r="130" spans="3:4" ht="15" hidden="1" customHeight="1" x14ac:dyDescent="0.25">
      <c r="C130" s="158" t="s">
        <v>539</v>
      </c>
      <c r="D130" s="159">
        <v>1181.81</v>
      </c>
    </row>
    <row r="131" spans="3:4" ht="15" hidden="1" customHeight="1" x14ac:dyDescent="0.25">
      <c r="C131" s="160" t="s">
        <v>541</v>
      </c>
      <c r="D131" s="161">
        <v>756.85</v>
      </c>
    </row>
    <row r="132" spans="3:4" ht="15" hidden="1" customHeight="1" x14ac:dyDescent="0.25">
      <c r="C132" s="158" t="s">
        <v>556</v>
      </c>
      <c r="D132" s="159">
        <v>1237</v>
      </c>
    </row>
    <row r="133" spans="3:4" ht="15" hidden="1" customHeight="1" x14ac:dyDescent="0.25">
      <c r="C133" s="160" t="s">
        <v>552</v>
      </c>
      <c r="D133" s="161">
        <v>660.66</v>
      </c>
    </row>
    <row r="134" spans="3:4" ht="15" hidden="1" customHeight="1" x14ac:dyDescent="0.25">
      <c r="C134" s="158" t="s">
        <v>307</v>
      </c>
      <c r="D134" s="159">
        <v>410.95</v>
      </c>
    </row>
    <row r="135" spans="3:4" ht="15" hidden="1" customHeight="1" x14ac:dyDescent="0.25">
      <c r="C135" s="160" t="s">
        <v>540</v>
      </c>
      <c r="D135" s="161">
        <v>1114.9100000000001</v>
      </c>
    </row>
    <row r="136" spans="3:4" ht="15" hidden="1" customHeight="1" x14ac:dyDescent="0.25">
      <c r="C136" s="158" t="s">
        <v>542</v>
      </c>
      <c r="D136" s="159">
        <v>1159.93</v>
      </c>
    </row>
    <row r="137" spans="3:4" ht="15" hidden="1" customHeight="1" x14ac:dyDescent="0.25">
      <c r="C137" s="160" t="s">
        <v>545</v>
      </c>
      <c r="D137" s="161">
        <v>1216.47</v>
      </c>
    </row>
    <row r="138" spans="3:4" ht="15" hidden="1" customHeight="1" x14ac:dyDescent="0.25">
      <c r="C138" s="158" t="s">
        <v>551</v>
      </c>
      <c r="D138" s="159">
        <v>833.03</v>
      </c>
    </row>
    <row r="139" spans="3:4" ht="15" hidden="1" customHeight="1" x14ac:dyDescent="0.25">
      <c r="C139" s="160" t="s">
        <v>551</v>
      </c>
      <c r="D139" s="161">
        <v>684.24</v>
      </c>
    </row>
    <row r="140" spans="3:4" ht="15" hidden="1" customHeight="1" x14ac:dyDescent="0.25">
      <c r="C140" s="158" t="s">
        <v>309</v>
      </c>
      <c r="D140" s="159">
        <v>58.39</v>
      </c>
    </row>
    <row r="141" spans="3:4" ht="15" hidden="1" customHeight="1" x14ac:dyDescent="0.25">
      <c r="C141" s="160" t="s">
        <v>309</v>
      </c>
      <c r="D141" s="161">
        <v>1133.2</v>
      </c>
    </row>
    <row r="142" spans="3:4" ht="15" hidden="1" customHeight="1" x14ac:dyDescent="0.25">
      <c r="C142" s="158" t="s">
        <v>542</v>
      </c>
      <c r="D142" s="159">
        <v>610.84</v>
      </c>
    </row>
    <row r="143" spans="3:4" ht="15" hidden="1" customHeight="1" x14ac:dyDescent="0.25">
      <c r="C143" s="160" t="s">
        <v>549</v>
      </c>
      <c r="D143" s="161">
        <v>534.03</v>
      </c>
    </row>
    <row r="144" spans="3:4" ht="15" hidden="1" customHeight="1" x14ac:dyDescent="0.25">
      <c r="C144" s="158" t="s">
        <v>549</v>
      </c>
      <c r="D144" s="159">
        <v>357.43</v>
      </c>
    </row>
    <row r="145" spans="3:4" ht="15" hidden="1" customHeight="1" x14ac:dyDescent="0.25">
      <c r="C145" s="160" t="s">
        <v>540</v>
      </c>
      <c r="D145" s="161">
        <v>797.64</v>
      </c>
    </row>
    <row r="146" spans="3:4" ht="15" hidden="1" customHeight="1" x14ac:dyDescent="0.25">
      <c r="C146" s="158" t="s">
        <v>549</v>
      </c>
      <c r="D146" s="159">
        <v>311.66000000000003</v>
      </c>
    </row>
    <row r="147" spans="3:4" ht="15" hidden="1" customHeight="1" x14ac:dyDescent="0.25">
      <c r="C147" s="160" t="s">
        <v>312</v>
      </c>
      <c r="D147" s="161">
        <v>230.12</v>
      </c>
    </row>
    <row r="148" spans="3:4" ht="15" hidden="1" customHeight="1" x14ac:dyDescent="0.25">
      <c r="C148" s="158" t="s">
        <v>307</v>
      </c>
      <c r="D148" s="159">
        <v>792.2</v>
      </c>
    </row>
    <row r="149" spans="3:4" ht="15" hidden="1" customHeight="1" x14ac:dyDescent="0.25">
      <c r="C149" s="160" t="s">
        <v>309</v>
      </c>
      <c r="D149" s="161">
        <v>1076.33</v>
      </c>
    </row>
    <row r="150" spans="3:4" ht="15" hidden="1" customHeight="1" x14ac:dyDescent="0.25">
      <c r="C150" s="158" t="s">
        <v>549</v>
      </c>
      <c r="D150" s="159">
        <v>600.92999999999995</v>
      </c>
    </row>
    <row r="151" spans="3:4" ht="15" hidden="1" customHeight="1" x14ac:dyDescent="0.25">
      <c r="C151" s="160" t="s">
        <v>545</v>
      </c>
      <c r="D151" s="161">
        <v>174.9</v>
      </c>
    </row>
    <row r="152" spans="3:4" ht="15" hidden="1" customHeight="1" x14ac:dyDescent="0.25">
      <c r="C152" s="158" t="s">
        <v>308</v>
      </c>
      <c r="D152" s="159">
        <v>245.58</v>
      </c>
    </row>
    <row r="153" spans="3:4" ht="15" hidden="1" customHeight="1" x14ac:dyDescent="0.25">
      <c r="C153" s="160" t="s">
        <v>547</v>
      </c>
      <c r="D153" s="161">
        <v>379.16</v>
      </c>
    </row>
    <row r="154" spans="3:4" ht="15" hidden="1" customHeight="1" x14ac:dyDescent="0.25">
      <c r="C154" s="158" t="s">
        <v>307</v>
      </c>
      <c r="D154" s="159">
        <v>771.07</v>
      </c>
    </row>
    <row r="155" spans="3:4" ht="15" hidden="1" customHeight="1" x14ac:dyDescent="0.25">
      <c r="C155" s="160" t="s">
        <v>307</v>
      </c>
      <c r="D155" s="161">
        <v>16.12</v>
      </c>
    </row>
    <row r="156" spans="3:4" ht="15" hidden="1" customHeight="1" x14ac:dyDescent="0.25">
      <c r="C156" s="158" t="s">
        <v>558</v>
      </c>
      <c r="D156" s="159">
        <v>998.34</v>
      </c>
    </row>
    <row r="157" spans="3:4" ht="15" hidden="1" customHeight="1" x14ac:dyDescent="0.25">
      <c r="C157" s="160" t="s">
        <v>544</v>
      </c>
      <c r="D157" s="161">
        <v>330.78</v>
      </c>
    </row>
    <row r="158" spans="3:4" ht="15" hidden="1" customHeight="1" x14ac:dyDescent="0.25">
      <c r="C158" s="158" t="s">
        <v>547</v>
      </c>
      <c r="D158" s="159">
        <v>1103.01</v>
      </c>
    </row>
    <row r="159" spans="3:4" ht="15" hidden="1" customHeight="1" x14ac:dyDescent="0.25">
      <c r="C159" s="160" t="s">
        <v>312</v>
      </c>
      <c r="D159" s="161">
        <v>1217.98</v>
      </c>
    </row>
    <row r="160" spans="3:4" ht="15" hidden="1" customHeight="1" x14ac:dyDescent="0.25">
      <c r="C160" s="158" t="s">
        <v>547</v>
      </c>
      <c r="D160" s="159">
        <v>819.48</v>
      </c>
    </row>
    <row r="161" spans="3:4" ht="15" hidden="1" customHeight="1" x14ac:dyDescent="0.25">
      <c r="C161" s="160" t="s">
        <v>551</v>
      </c>
      <c r="D161" s="161">
        <v>946.44</v>
      </c>
    </row>
    <row r="162" spans="3:4" ht="15" hidden="1" customHeight="1" x14ac:dyDescent="0.25">
      <c r="C162" s="158" t="s">
        <v>550</v>
      </c>
      <c r="D162" s="159">
        <v>533.65</v>
      </c>
    </row>
    <row r="163" spans="3:4" ht="15" hidden="1" customHeight="1" x14ac:dyDescent="0.25">
      <c r="C163" s="160" t="s">
        <v>545</v>
      </c>
      <c r="D163" s="161">
        <v>606.5</v>
      </c>
    </row>
    <row r="164" spans="3:4" ht="15" hidden="1" customHeight="1" x14ac:dyDescent="0.25">
      <c r="C164" s="158" t="s">
        <v>308</v>
      </c>
      <c r="D164" s="159">
        <v>1149.79</v>
      </c>
    </row>
    <row r="165" spans="3:4" ht="15" hidden="1" customHeight="1" x14ac:dyDescent="0.25">
      <c r="C165" s="160" t="s">
        <v>547</v>
      </c>
      <c r="D165" s="161">
        <v>118.7</v>
      </c>
    </row>
    <row r="166" spans="3:4" ht="15" hidden="1" customHeight="1" x14ac:dyDescent="0.25">
      <c r="C166" s="158" t="s">
        <v>554</v>
      </c>
      <c r="D166" s="159">
        <v>558.22</v>
      </c>
    </row>
    <row r="167" spans="3:4" ht="15" hidden="1" customHeight="1" x14ac:dyDescent="0.25">
      <c r="C167" s="160" t="s">
        <v>542</v>
      </c>
      <c r="D167" s="161">
        <v>692.78</v>
      </c>
    </row>
    <row r="168" spans="3:4" ht="15" hidden="1" customHeight="1" x14ac:dyDescent="0.25">
      <c r="C168" s="158" t="s">
        <v>543</v>
      </c>
      <c r="D168" s="159">
        <v>296.02999999999997</v>
      </c>
    </row>
    <row r="169" spans="3:4" ht="15" hidden="1" customHeight="1" x14ac:dyDescent="0.25">
      <c r="C169" s="160" t="s">
        <v>540</v>
      </c>
      <c r="D169" s="161">
        <v>592.88</v>
      </c>
    </row>
    <row r="170" spans="3:4" ht="15" hidden="1" customHeight="1" x14ac:dyDescent="0.25">
      <c r="C170" s="158" t="s">
        <v>552</v>
      </c>
      <c r="D170" s="159">
        <v>1208.68</v>
      </c>
    </row>
    <row r="171" spans="3:4" ht="15" hidden="1" customHeight="1" x14ac:dyDescent="0.25">
      <c r="C171" s="160" t="s">
        <v>307</v>
      </c>
      <c r="D171" s="161">
        <v>740.97</v>
      </c>
    </row>
    <row r="172" spans="3:4" ht="15" hidden="1" customHeight="1" x14ac:dyDescent="0.25">
      <c r="C172" s="158" t="s">
        <v>547</v>
      </c>
      <c r="D172" s="159">
        <v>1052.82</v>
      </c>
    </row>
    <row r="173" spans="3:4" ht="15" hidden="1" customHeight="1" x14ac:dyDescent="0.25">
      <c r="C173" s="160" t="s">
        <v>546</v>
      </c>
      <c r="D173" s="161">
        <v>905.29</v>
      </c>
    </row>
    <row r="174" spans="3:4" ht="15" hidden="1" customHeight="1" x14ac:dyDescent="0.25">
      <c r="C174" s="158" t="s">
        <v>545</v>
      </c>
      <c r="D174" s="159">
        <v>374.91</v>
      </c>
    </row>
    <row r="175" spans="3:4" ht="15" hidden="1" customHeight="1" x14ac:dyDescent="0.25">
      <c r="C175" s="160" t="s">
        <v>542</v>
      </c>
      <c r="D175" s="161">
        <v>497.23</v>
      </c>
    </row>
    <row r="176" spans="3:4" ht="15" hidden="1" customHeight="1" x14ac:dyDescent="0.25">
      <c r="C176" s="158" t="s">
        <v>543</v>
      </c>
      <c r="D176" s="159">
        <v>1280.56</v>
      </c>
    </row>
    <row r="177" spans="3:4" ht="15" hidden="1" customHeight="1" x14ac:dyDescent="0.25">
      <c r="C177" s="160" t="s">
        <v>552</v>
      </c>
      <c r="D177" s="161">
        <v>750.67</v>
      </c>
    </row>
    <row r="178" spans="3:4" ht="15" hidden="1" customHeight="1" x14ac:dyDescent="0.25">
      <c r="C178" s="158" t="s">
        <v>540</v>
      </c>
      <c r="D178" s="159">
        <v>759.29</v>
      </c>
    </row>
    <row r="179" spans="3:4" ht="15" hidden="1" customHeight="1" x14ac:dyDescent="0.25">
      <c r="C179" s="160" t="s">
        <v>547</v>
      </c>
      <c r="D179" s="161">
        <v>354.58</v>
      </c>
    </row>
    <row r="180" spans="3:4" ht="15" hidden="1" customHeight="1" x14ac:dyDescent="0.25">
      <c r="C180" s="158" t="s">
        <v>543</v>
      </c>
      <c r="D180" s="159">
        <v>1077.5999999999999</v>
      </c>
    </row>
    <row r="181" spans="3:4" ht="15" hidden="1" customHeight="1" x14ac:dyDescent="0.25">
      <c r="C181" s="160" t="s">
        <v>543</v>
      </c>
      <c r="D181" s="161">
        <v>560.46</v>
      </c>
    </row>
    <row r="182" spans="3:4" ht="15" hidden="1" customHeight="1" x14ac:dyDescent="0.25">
      <c r="C182" s="158" t="s">
        <v>546</v>
      </c>
      <c r="D182" s="159">
        <v>820.21</v>
      </c>
    </row>
    <row r="183" spans="3:4" ht="15" hidden="1" customHeight="1" x14ac:dyDescent="0.25">
      <c r="C183" s="160" t="s">
        <v>308</v>
      </c>
      <c r="D183" s="161">
        <v>1270.3599999999999</v>
      </c>
    </row>
    <row r="184" spans="3:4" ht="15" hidden="1" customHeight="1" x14ac:dyDescent="0.25">
      <c r="C184" s="158" t="s">
        <v>556</v>
      </c>
      <c r="D184" s="159">
        <v>566.57000000000005</v>
      </c>
    </row>
    <row r="185" spans="3:4" ht="15" hidden="1" customHeight="1" x14ac:dyDescent="0.25">
      <c r="C185" s="160" t="s">
        <v>312</v>
      </c>
      <c r="D185" s="161">
        <v>705.89</v>
      </c>
    </row>
    <row r="186" spans="3:4" ht="15" hidden="1" customHeight="1" x14ac:dyDescent="0.25">
      <c r="C186" s="158" t="s">
        <v>550</v>
      </c>
      <c r="D186" s="159">
        <v>340.92</v>
      </c>
    </row>
    <row r="187" spans="3:4" ht="15" hidden="1" customHeight="1" x14ac:dyDescent="0.25">
      <c r="C187" s="160" t="s">
        <v>548</v>
      </c>
      <c r="D187" s="161">
        <v>182.72</v>
      </c>
    </row>
    <row r="188" spans="3:4" ht="15" hidden="1" customHeight="1" x14ac:dyDescent="0.25">
      <c r="C188" s="158" t="s">
        <v>312</v>
      </c>
      <c r="D188" s="159">
        <v>853.84</v>
      </c>
    </row>
    <row r="189" spans="3:4" ht="15" hidden="1" customHeight="1" x14ac:dyDescent="0.25">
      <c r="C189" s="160" t="s">
        <v>553</v>
      </c>
      <c r="D189" s="161">
        <v>994.84</v>
      </c>
    </row>
    <row r="190" spans="3:4" ht="15" hidden="1" customHeight="1" x14ac:dyDescent="0.25">
      <c r="C190" s="158" t="s">
        <v>539</v>
      </c>
      <c r="D190" s="159">
        <v>728.05</v>
      </c>
    </row>
    <row r="191" spans="3:4" ht="15" hidden="1" customHeight="1" x14ac:dyDescent="0.25">
      <c r="C191" s="160" t="s">
        <v>543</v>
      </c>
      <c r="D191" s="161">
        <v>835.02</v>
      </c>
    </row>
    <row r="192" spans="3:4" ht="15" hidden="1" customHeight="1" x14ac:dyDescent="0.25">
      <c r="C192" s="158" t="s">
        <v>544</v>
      </c>
      <c r="D192" s="159">
        <v>940.93</v>
      </c>
    </row>
    <row r="193" spans="3:4" ht="15" hidden="1" customHeight="1" x14ac:dyDescent="0.25">
      <c r="C193" s="160" t="s">
        <v>553</v>
      </c>
      <c r="D193" s="161">
        <v>146.15</v>
      </c>
    </row>
    <row r="194" spans="3:4" ht="15" hidden="1" customHeight="1" x14ac:dyDescent="0.25">
      <c r="C194" s="158" t="s">
        <v>308</v>
      </c>
      <c r="D194" s="159">
        <v>425.66</v>
      </c>
    </row>
    <row r="195" spans="3:4" ht="15" hidden="1" customHeight="1" x14ac:dyDescent="0.25">
      <c r="C195" s="160" t="s">
        <v>542</v>
      </c>
      <c r="D195" s="161">
        <v>925.62</v>
      </c>
    </row>
    <row r="196" spans="3:4" ht="15" hidden="1" customHeight="1" x14ac:dyDescent="0.25">
      <c r="C196" s="158" t="s">
        <v>312</v>
      </c>
      <c r="D196" s="159">
        <v>1261.96</v>
      </c>
    </row>
    <row r="197" spans="3:4" ht="15" hidden="1" customHeight="1" x14ac:dyDescent="0.25">
      <c r="C197" s="160" t="s">
        <v>309</v>
      </c>
      <c r="D197" s="161">
        <v>469.8</v>
      </c>
    </row>
    <row r="198" spans="3:4" ht="15" hidden="1" customHeight="1" x14ac:dyDescent="0.25">
      <c r="C198" s="158" t="s">
        <v>547</v>
      </c>
      <c r="D198" s="159">
        <v>398.27</v>
      </c>
    </row>
    <row r="199" spans="3:4" ht="15" hidden="1" customHeight="1" x14ac:dyDescent="0.25">
      <c r="C199" s="160" t="s">
        <v>308</v>
      </c>
      <c r="D199" s="161">
        <v>477.69</v>
      </c>
    </row>
    <row r="200" spans="3:4" ht="15" hidden="1" customHeight="1" x14ac:dyDescent="0.25">
      <c r="C200" s="158" t="s">
        <v>540</v>
      </c>
      <c r="D200" s="159">
        <v>1197.1300000000001</v>
      </c>
    </row>
    <row r="201" spans="3:4" ht="15" hidden="1" customHeight="1" x14ac:dyDescent="0.25">
      <c r="C201" s="160" t="s">
        <v>546</v>
      </c>
      <c r="D201" s="161">
        <v>1042.18</v>
      </c>
    </row>
    <row r="202" spans="3:4" ht="15" hidden="1" customHeight="1" x14ac:dyDescent="0.25">
      <c r="C202" s="158" t="s">
        <v>540</v>
      </c>
      <c r="D202" s="159">
        <v>910.14</v>
      </c>
    </row>
    <row r="203" spans="3:4" ht="15" hidden="1" customHeight="1" x14ac:dyDescent="0.25">
      <c r="C203" s="160" t="s">
        <v>552</v>
      </c>
      <c r="D203" s="161">
        <v>327.24</v>
      </c>
    </row>
    <row r="204" spans="3:4" ht="15" hidden="1" customHeight="1" x14ac:dyDescent="0.25">
      <c r="C204" s="158" t="s">
        <v>539</v>
      </c>
      <c r="D204" s="159">
        <v>1141.49</v>
      </c>
    </row>
    <row r="205" spans="3:4" ht="15" hidden="1" customHeight="1" x14ac:dyDescent="0.25">
      <c r="C205" s="160" t="s">
        <v>540</v>
      </c>
      <c r="D205" s="161">
        <v>201.25</v>
      </c>
    </row>
    <row r="206" spans="3:4" ht="15" hidden="1" customHeight="1" x14ac:dyDescent="0.25">
      <c r="C206" s="158" t="s">
        <v>540</v>
      </c>
      <c r="D206" s="159">
        <v>670.35</v>
      </c>
    </row>
    <row r="207" spans="3:4" ht="15" hidden="1" customHeight="1" x14ac:dyDescent="0.25">
      <c r="C207" s="160" t="s">
        <v>308</v>
      </c>
      <c r="D207" s="161">
        <v>323.79000000000002</v>
      </c>
    </row>
    <row r="208" spans="3:4" ht="15" hidden="1" customHeight="1" x14ac:dyDescent="0.25">
      <c r="C208" s="158" t="s">
        <v>547</v>
      </c>
      <c r="D208" s="159">
        <v>744.57</v>
      </c>
    </row>
    <row r="209" spans="3:4" ht="15" hidden="1" customHeight="1" x14ac:dyDescent="0.25">
      <c r="C209" s="160" t="s">
        <v>539</v>
      </c>
      <c r="D209" s="161">
        <v>1256.26</v>
      </c>
    </row>
    <row r="210" spans="3:4" ht="15" hidden="1" customHeight="1" x14ac:dyDescent="0.25">
      <c r="C210" s="158" t="s">
        <v>552</v>
      </c>
      <c r="D210" s="159">
        <v>394.16</v>
      </c>
    </row>
    <row r="211" spans="3:4" ht="15" hidden="1" customHeight="1" x14ac:dyDescent="0.25">
      <c r="C211" s="160" t="s">
        <v>308</v>
      </c>
      <c r="D211" s="161">
        <v>597.13</v>
      </c>
    </row>
    <row r="212" spans="3:4" ht="15" hidden="1" customHeight="1" x14ac:dyDescent="0.25">
      <c r="C212" s="158" t="s">
        <v>540</v>
      </c>
      <c r="D212" s="159">
        <v>520.54999999999995</v>
      </c>
    </row>
    <row r="213" spans="3:4" ht="15" hidden="1" customHeight="1" x14ac:dyDescent="0.25">
      <c r="C213" s="160" t="s">
        <v>540</v>
      </c>
      <c r="D213" s="161">
        <v>281.89999999999998</v>
      </c>
    </row>
    <row r="214" spans="3:4" ht="15" hidden="1" customHeight="1" x14ac:dyDescent="0.25">
      <c r="C214" s="158" t="s">
        <v>550</v>
      </c>
      <c r="D214" s="159">
        <v>506.68</v>
      </c>
    </row>
    <row r="215" spans="3:4" ht="15" hidden="1" customHeight="1" x14ac:dyDescent="0.25">
      <c r="C215" s="160" t="s">
        <v>548</v>
      </c>
      <c r="D215" s="161">
        <v>516.45000000000005</v>
      </c>
    </row>
    <row r="216" spans="3:4" ht="15" hidden="1" customHeight="1" x14ac:dyDescent="0.25">
      <c r="C216" s="158" t="s">
        <v>307</v>
      </c>
      <c r="D216" s="159">
        <v>972.07</v>
      </c>
    </row>
    <row r="217" spans="3:4" ht="15" hidden="1" customHeight="1" x14ac:dyDescent="0.25">
      <c r="C217" s="160" t="s">
        <v>544</v>
      </c>
      <c r="D217" s="161">
        <v>253.75</v>
      </c>
    </row>
    <row r="218" spans="3:4" ht="15" hidden="1" customHeight="1" x14ac:dyDescent="0.25">
      <c r="C218" s="158" t="s">
        <v>309</v>
      </c>
      <c r="D218" s="159">
        <v>425.41</v>
      </c>
    </row>
    <row r="219" spans="3:4" ht="15" hidden="1" customHeight="1" x14ac:dyDescent="0.25">
      <c r="C219" s="160" t="s">
        <v>549</v>
      </c>
      <c r="D219" s="161">
        <v>524.62</v>
      </c>
    </row>
    <row r="220" spans="3:4" ht="15" hidden="1" customHeight="1" x14ac:dyDescent="0.25">
      <c r="C220" s="158" t="s">
        <v>546</v>
      </c>
      <c r="D220" s="159">
        <v>428.25</v>
      </c>
    </row>
    <row r="221" spans="3:4" ht="15" hidden="1" customHeight="1" x14ac:dyDescent="0.25">
      <c r="C221" s="160" t="s">
        <v>558</v>
      </c>
      <c r="D221" s="161">
        <v>624.36</v>
      </c>
    </row>
    <row r="222" spans="3:4" ht="15" hidden="1" customHeight="1" x14ac:dyDescent="0.25">
      <c r="C222" s="158" t="s">
        <v>307</v>
      </c>
      <c r="D222" s="159">
        <v>979.09</v>
      </c>
    </row>
    <row r="223" spans="3:4" ht="15" hidden="1" customHeight="1" x14ac:dyDescent="0.25">
      <c r="C223" s="160" t="s">
        <v>550</v>
      </c>
      <c r="D223" s="161">
        <v>91.51</v>
      </c>
    </row>
    <row r="224" spans="3:4" ht="15" hidden="1" customHeight="1" x14ac:dyDescent="0.25">
      <c r="C224" s="158" t="s">
        <v>542</v>
      </c>
      <c r="D224" s="159">
        <v>61.42</v>
      </c>
    </row>
    <row r="225" spans="3:4" ht="15" hidden="1" customHeight="1" x14ac:dyDescent="0.25">
      <c r="C225" s="160" t="s">
        <v>545</v>
      </c>
      <c r="D225" s="161">
        <v>1263.8800000000001</v>
      </c>
    </row>
    <row r="226" spans="3:4" ht="15" hidden="1" customHeight="1" x14ac:dyDescent="0.25">
      <c r="C226" s="158" t="s">
        <v>539</v>
      </c>
      <c r="D226" s="159">
        <v>145.35</v>
      </c>
    </row>
    <row r="227" spans="3:4" ht="15" hidden="1" customHeight="1" x14ac:dyDescent="0.25">
      <c r="C227" s="160" t="s">
        <v>553</v>
      </c>
      <c r="D227" s="161">
        <v>507.29</v>
      </c>
    </row>
    <row r="228" spans="3:4" ht="15" hidden="1" customHeight="1" x14ac:dyDescent="0.25">
      <c r="C228" s="158" t="s">
        <v>544</v>
      </c>
      <c r="D228" s="159">
        <v>576.71</v>
      </c>
    </row>
    <row r="229" spans="3:4" ht="15" hidden="1" customHeight="1" x14ac:dyDescent="0.25">
      <c r="C229" s="160" t="s">
        <v>309</v>
      </c>
      <c r="D229" s="161">
        <v>1204.27</v>
      </c>
    </row>
    <row r="230" spans="3:4" ht="15" hidden="1" customHeight="1" x14ac:dyDescent="0.25">
      <c r="C230" s="158" t="s">
        <v>547</v>
      </c>
      <c r="D230" s="159">
        <v>84.6</v>
      </c>
    </row>
    <row r="231" spans="3:4" ht="15" hidden="1" customHeight="1" x14ac:dyDescent="0.25">
      <c r="C231" s="160" t="s">
        <v>547</v>
      </c>
      <c r="D231" s="161">
        <v>286.37</v>
      </c>
    </row>
    <row r="232" spans="3:4" ht="15" hidden="1" customHeight="1" x14ac:dyDescent="0.25">
      <c r="C232" s="158" t="s">
        <v>545</v>
      </c>
      <c r="D232" s="159">
        <v>435.91</v>
      </c>
    </row>
    <row r="233" spans="3:4" ht="15" hidden="1" customHeight="1" x14ac:dyDescent="0.25">
      <c r="C233" s="160" t="s">
        <v>540</v>
      </c>
      <c r="D233" s="161">
        <v>769.84</v>
      </c>
    </row>
    <row r="234" spans="3:4" ht="15" hidden="1" customHeight="1" x14ac:dyDescent="0.25">
      <c r="C234" s="158" t="s">
        <v>554</v>
      </c>
      <c r="D234" s="159">
        <v>380.38</v>
      </c>
    </row>
    <row r="235" spans="3:4" ht="15" hidden="1" customHeight="1" x14ac:dyDescent="0.25">
      <c r="C235" s="160" t="s">
        <v>307</v>
      </c>
      <c r="D235" s="161">
        <v>694.18</v>
      </c>
    </row>
    <row r="236" spans="3:4" ht="15" hidden="1" customHeight="1" x14ac:dyDescent="0.25">
      <c r="C236" s="158" t="s">
        <v>544</v>
      </c>
      <c r="D236" s="159">
        <v>904.88</v>
      </c>
    </row>
    <row r="237" spans="3:4" ht="15" hidden="1" customHeight="1" x14ac:dyDescent="0.25">
      <c r="C237" s="160" t="s">
        <v>545</v>
      </c>
      <c r="D237" s="161">
        <v>536.99</v>
      </c>
    </row>
    <row r="238" spans="3:4" ht="15" hidden="1" customHeight="1" x14ac:dyDescent="0.25">
      <c r="C238" s="158" t="s">
        <v>309</v>
      </c>
      <c r="D238" s="159">
        <v>1232.23</v>
      </c>
    </row>
    <row r="239" spans="3:4" ht="15" hidden="1" customHeight="1" x14ac:dyDescent="0.25">
      <c r="C239" s="160" t="s">
        <v>543</v>
      </c>
      <c r="D239" s="161">
        <v>292.76</v>
      </c>
    </row>
    <row r="240" spans="3:4" ht="15" hidden="1" customHeight="1" x14ac:dyDescent="0.25">
      <c r="C240" s="158" t="s">
        <v>551</v>
      </c>
      <c r="D240" s="159">
        <v>33.76</v>
      </c>
    </row>
    <row r="241" spans="3:4" ht="15" hidden="1" customHeight="1" x14ac:dyDescent="0.25">
      <c r="C241" s="160" t="s">
        <v>546</v>
      </c>
      <c r="D241" s="161">
        <v>579.20000000000005</v>
      </c>
    </row>
    <row r="242" spans="3:4" ht="15" hidden="1" customHeight="1" x14ac:dyDescent="0.25">
      <c r="C242" s="158" t="s">
        <v>556</v>
      </c>
      <c r="D242" s="159">
        <v>1059.46</v>
      </c>
    </row>
    <row r="243" spans="3:4" ht="15" hidden="1" customHeight="1" x14ac:dyDescent="0.25">
      <c r="C243" s="160" t="s">
        <v>558</v>
      </c>
      <c r="D243" s="161">
        <v>261.51</v>
      </c>
    </row>
    <row r="244" spans="3:4" ht="15" hidden="1" customHeight="1" x14ac:dyDescent="0.25">
      <c r="C244" s="158" t="s">
        <v>554</v>
      </c>
      <c r="D244" s="159">
        <v>811.08</v>
      </c>
    </row>
    <row r="245" spans="3:4" ht="15" hidden="1" customHeight="1" x14ac:dyDescent="0.25">
      <c r="C245" s="160" t="s">
        <v>553</v>
      </c>
      <c r="D245" s="161">
        <v>109.78</v>
      </c>
    </row>
    <row r="246" spans="3:4" ht="15" hidden="1" customHeight="1" x14ac:dyDescent="0.25">
      <c r="C246" s="158" t="s">
        <v>544</v>
      </c>
      <c r="D246" s="159">
        <v>1072.8599999999999</v>
      </c>
    </row>
    <row r="247" spans="3:4" ht="15" hidden="1" customHeight="1" x14ac:dyDescent="0.25">
      <c r="C247" s="160" t="s">
        <v>542</v>
      </c>
      <c r="D247" s="161">
        <v>680.53</v>
      </c>
    </row>
    <row r="248" spans="3:4" ht="15" hidden="1" customHeight="1" x14ac:dyDescent="0.25">
      <c r="C248" s="158" t="s">
        <v>539</v>
      </c>
      <c r="D248" s="159">
        <v>1246.3800000000001</v>
      </c>
    </row>
    <row r="249" spans="3:4" ht="15" hidden="1" customHeight="1" x14ac:dyDescent="0.25">
      <c r="C249" s="160" t="s">
        <v>309</v>
      </c>
      <c r="D249" s="161">
        <v>678.18</v>
      </c>
    </row>
    <row r="250" spans="3:4" ht="15" hidden="1" customHeight="1" x14ac:dyDescent="0.25">
      <c r="C250" s="158" t="s">
        <v>549</v>
      </c>
      <c r="D250" s="159">
        <v>545.41</v>
      </c>
    </row>
    <row r="251" spans="3:4" ht="15" hidden="1" customHeight="1" x14ac:dyDescent="0.25">
      <c r="C251" s="160" t="s">
        <v>546</v>
      </c>
      <c r="D251" s="161">
        <v>908.78</v>
      </c>
    </row>
    <row r="252" spans="3:4" ht="15" hidden="1" customHeight="1" x14ac:dyDescent="0.25">
      <c r="C252" s="158" t="s">
        <v>545</v>
      </c>
      <c r="D252" s="159">
        <v>825.53</v>
      </c>
    </row>
    <row r="253" spans="3:4" ht="15" hidden="1" customHeight="1" x14ac:dyDescent="0.25">
      <c r="C253" s="160" t="s">
        <v>307</v>
      </c>
      <c r="D253" s="161">
        <v>621.77</v>
      </c>
    </row>
    <row r="254" spans="3:4" ht="15" hidden="1" customHeight="1" x14ac:dyDescent="0.25">
      <c r="C254" s="158" t="s">
        <v>308</v>
      </c>
      <c r="D254" s="159">
        <v>359.49</v>
      </c>
    </row>
    <row r="255" spans="3:4" ht="15" hidden="1" customHeight="1" x14ac:dyDescent="0.25">
      <c r="C255" s="160" t="s">
        <v>307</v>
      </c>
      <c r="D255" s="161">
        <v>1170.25</v>
      </c>
    </row>
    <row r="256" spans="3:4" ht="15" hidden="1" customHeight="1" x14ac:dyDescent="0.25">
      <c r="C256" s="158" t="s">
        <v>552</v>
      </c>
      <c r="D256" s="159">
        <v>642.85</v>
      </c>
    </row>
    <row r="257" spans="3:4" ht="15" hidden="1" customHeight="1" x14ac:dyDescent="0.25">
      <c r="C257" s="160" t="s">
        <v>552</v>
      </c>
      <c r="D257" s="161">
        <v>744.13</v>
      </c>
    </row>
    <row r="258" spans="3:4" ht="15" hidden="1" customHeight="1" x14ac:dyDescent="0.25">
      <c r="C258" s="158" t="s">
        <v>554</v>
      </c>
      <c r="D258" s="159">
        <v>700.86</v>
      </c>
    </row>
    <row r="259" spans="3:4" ht="15" hidden="1" customHeight="1" x14ac:dyDescent="0.25">
      <c r="C259" s="160" t="s">
        <v>545</v>
      </c>
      <c r="D259" s="161">
        <v>881.87</v>
      </c>
    </row>
    <row r="260" spans="3:4" ht="15" hidden="1" customHeight="1" x14ac:dyDescent="0.25">
      <c r="C260" s="158" t="s">
        <v>553</v>
      </c>
      <c r="D260" s="159">
        <v>1203.81</v>
      </c>
    </row>
    <row r="261" spans="3:4" ht="15" hidden="1" customHeight="1" x14ac:dyDescent="0.25">
      <c r="C261" s="160" t="s">
        <v>547</v>
      </c>
      <c r="D261" s="161">
        <v>610.96</v>
      </c>
    </row>
    <row r="262" spans="3:4" ht="15" hidden="1" customHeight="1" x14ac:dyDescent="0.25">
      <c r="C262" s="158" t="s">
        <v>539</v>
      </c>
      <c r="D262" s="159">
        <v>689.96</v>
      </c>
    </row>
    <row r="263" spans="3:4" ht="15" hidden="1" customHeight="1" x14ac:dyDescent="0.25">
      <c r="C263" s="160" t="s">
        <v>545</v>
      </c>
      <c r="D263" s="161">
        <v>994.66</v>
      </c>
    </row>
    <row r="264" spans="3:4" ht="15" hidden="1" customHeight="1" x14ac:dyDescent="0.25">
      <c r="C264" s="158" t="s">
        <v>543</v>
      </c>
      <c r="D264" s="159">
        <v>885.76</v>
      </c>
    </row>
    <row r="265" spans="3:4" ht="15" hidden="1" customHeight="1" x14ac:dyDescent="0.25">
      <c r="C265" s="160" t="s">
        <v>558</v>
      </c>
      <c r="D265" s="161">
        <v>1279.44</v>
      </c>
    </row>
    <row r="266" spans="3:4" ht="15" hidden="1" customHeight="1" x14ac:dyDescent="0.25">
      <c r="C266" s="158" t="s">
        <v>546</v>
      </c>
      <c r="D266" s="159">
        <v>259.83999999999997</v>
      </c>
    </row>
    <row r="267" spans="3:4" ht="15" hidden="1" customHeight="1" x14ac:dyDescent="0.25">
      <c r="C267" s="160" t="s">
        <v>543</v>
      </c>
      <c r="D267" s="161">
        <v>348.51</v>
      </c>
    </row>
    <row r="268" spans="3:4" ht="15" hidden="1" customHeight="1" x14ac:dyDescent="0.25">
      <c r="C268" s="158" t="s">
        <v>308</v>
      </c>
      <c r="D268" s="159">
        <v>175.17</v>
      </c>
    </row>
    <row r="269" spans="3:4" ht="15" hidden="1" customHeight="1" x14ac:dyDescent="0.25">
      <c r="C269" s="160" t="s">
        <v>540</v>
      </c>
      <c r="D269" s="161">
        <v>590.77</v>
      </c>
    </row>
    <row r="270" spans="3:4" ht="15" hidden="1" customHeight="1" x14ac:dyDescent="0.25">
      <c r="C270" s="158" t="s">
        <v>312</v>
      </c>
      <c r="D270" s="159">
        <v>762.74</v>
      </c>
    </row>
    <row r="271" spans="3:4" ht="15" hidden="1" customHeight="1" x14ac:dyDescent="0.25">
      <c r="C271" s="160" t="s">
        <v>552</v>
      </c>
      <c r="D271" s="161">
        <v>751.16</v>
      </c>
    </row>
    <row r="272" spans="3:4" ht="15" hidden="1" customHeight="1" x14ac:dyDescent="0.25">
      <c r="C272" s="158" t="s">
        <v>547</v>
      </c>
      <c r="D272" s="159">
        <v>639.1</v>
      </c>
    </row>
    <row r="273" spans="3:4" ht="15" hidden="1" customHeight="1" x14ac:dyDescent="0.25">
      <c r="C273" s="160" t="s">
        <v>556</v>
      </c>
      <c r="D273" s="161">
        <v>520.25</v>
      </c>
    </row>
    <row r="274" spans="3:4" ht="15" hidden="1" customHeight="1" x14ac:dyDescent="0.25">
      <c r="C274" s="158" t="s">
        <v>312</v>
      </c>
      <c r="D274" s="159">
        <v>1248.6300000000001</v>
      </c>
    </row>
    <row r="275" spans="3:4" ht="15" hidden="1" customHeight="1" x14ac:dyDescent="0.25">
      <c r="C275" s="160" t="s">
        <v>552</v>
      </c>
      <c r="D275" s="161">
        <v>550.49</v>
      </c>
    </row>
    <row r="276" spans="3:4" ht="15" hidden="1" customHeight="1" x14ac:dyDescent="0.25">
      <c r="C276" s="158" t="s">
        <v>546</v>
      </c>
      <c r="D276" s="159">
        <v>1008</v>
      </c>
    </row>
    <row r="277" spans="3:4" ht="15" hidden="1" customHeight="1" x14ac:dyDescent="0.25">
      <c r="C277" s="160" t="s">
        <v>547</v>
      </c>
      <c r="D277" s="161">
        <v>808.11</v>
      </c>
    </row>
    <row r="278" spans="3:4" ht="15" hidden="1" customHeight="1" x14ac:dyDescent="0.25">
      <c r="C278" s="158" t="s">
        <v>539</v>
      </c>
      <c r="D278" s="159">
        <v>503.26</v>
      </c>
    </row>
    <row r="279" spans="3:4" ht="15" hidden="1" customHeight="1" x14ac:dyDescent="0.25">
      <c r="C279" s="160" t="s">
        <v>539</v>
      </c>
      <c r="D279" s="161">
        <v>59.7</v>
      </c>
    </row>
    <row r="280" spans="3:4" ht="15" hidden="1" customHeight="1" x14ac:dyDescent="0.25">
      <c r="C280" s="158" t="s">
        <v>546</v>
      </c>
      <c r="D280" s="159">
        <v>184.21</v>
      </c>
    </row>
    <row r="281" spans="3:4" ht="15" hidden="1" customHeight="1" x14ac:dyDescent="0.25">
      <c r="C281" s="160" t="s">
        <v>309</v>
      </c>
      <c r="D281" s="161">
        <v>587.30999999999995</v>
      </c>
    </row>
    <row r="282" spans="3:4" ht="15" hidden="1" customHeight="1" x14ac:dyDescent="0.25">
      <c r="C282" s="158" t="s">
        <v>540</v>
      </c>
      <c r="D282" s="159">
        <v>603.33000000000004</v>
      </c>
    </row>
    <row r="283" spans="3:4" ht="15" hidden="1" customHeight="1" x14ac:dyDescent="0.25">
      <c r="C283" s="160" t="s">
        <v>312</v>
      </c>
      <c r="D283" s="161">
        <v>1262.7</v>
      </c>
    </row>
    <row r="284" spans="3:4" ht="15" hidden="1" customHeight="1" x14ac:dyDescent="0.25">
      <c r="C284" s="158" t="s">
        <v>312</v>
      </c>
      <c r="D284" s="159">
        <v>1015.49</v>
      </c>
    </row>
    <row r="285" spans="3:4" ht="15" hidden="1" customHeight="1" x14ac:dyDescent="0.25">
      <c r="C285" s="160" t="s">
        <v>540</v>
      </c>
      <c r="D285" s="161">
        <v>279.99</v>
      </c>
    </row>
    <row r="286" spans="3:4" ht="15" hidden="1" customHeight="1" x14ac:dyDescent="0.25">
      <c r="C286" s="158" t="s">
        <v>557</v>
      </c>
      <c r="D286" s="159">
        <v>738.54</v>
      </c>
    </row>
    <row r="287" spans="3:4" ht="15" hidden="1" customHeight="1" x14ac:dyDescent="0.25">
      <c r="C287" s="160" t="s">
        <v>548</v>
      </c>
      <c r="D287" s="161">
        <v>1278.3399999999999</v>
      </c>
    </row>
    <row r="288" spans="3:4" ht="15" hidden="1" customHeight="1" x14ac:dyDescent="0.25">
      <c r="C288" s="158" t="s">
        <v>557</v>
      </c>
      <c r="D288" s="159">
        <v>811.06</v>
      </c>
    </row>
    <row r="289" spans="3:4" ht="15" hidden="1" customHeight="1" x14ac:dyDescent="0.25">
      <c r="C289" s="160" t="s">
        <v>550</v>
      </c>
      <c r="D289" s="161">
        <v>831.78</v>
      </c>
    </row>
    <row r="290" spans="3:4" ht="15" hidden="1" customHeight="1" x14ac:dyDescent="0.25">
      <c r="C290" s="158" t="s">
        <v>307</v>
      </c>
      <c r="D290" s="159">
        <v>571.97</v>
      </c>
    </row>
    <row r="291" spans="3:4" ht="15" hidden="1" customHeight="1" x14ac:dyDescent="0.25">
      <c r="C291" s="160" t="s">
        <v>308</v>
      </c>
      <c r="D291" s="161">
        <v>588.32000000000005</v>
      </c>
    </row>
    <row r="292" spans="3:4" ht="15" hidden="1" customHeight="1" x14ac:dyDescent="0.25">
      <c r="C292" s="158" t="s">
        <v>542</v>
      </c>
      <c r="D292" s="159">
        <v>735.12</v>
      </c>
    </row>
    <row r="293" spans="3:4" ht="15" hidden="1" customHeight="1" x14ac:dyDescent="0.25">
      <c r="C293" s="160" t="s">
        <v>547</v>
      </c>
      <c r="D293" s="161">
        <v>38.200000000000003</v>
      </c>
    </row>
    <row r="294" spans="3:4" ht="15" hidden="1" customHeight="1" x14ac:dyDescent="0.25">
      <c r="C294" s="158" t="s">
        <v>558</v>
      </c>
      <c r="D294" s="159">
        <v>234.37</v>
      </c>
    </row>
    <row r="295" spans="3:4" ht="15" hidden="1" customHeight="1" x14ac:dyDescent="0.25">
      <c r="C295" s="160" t="s">
        <v>550</v>
      </c>
      <c r="D295" s="161">
        <v>295.91000000000003</v>
      </c>
    </row>
    <row r="296" spans="3:4" ht="15" hidden="1" customHeight="1" x14ac:dyDescent="0.25">
      <c r="C296" s="158" t="s">
        <v>554</v>
      </c>
      <c r="D296" s="159">
        <v>232.07</v>
      </c>
    </row>
    <row r="297" spans="3:4" ht="15" hidden="1" customHeight="1" x14ac:dyDescent="0.25">
      <c r="C297" s="160" t="s">
        <v>312</v>
      </c>
      <c r="D297" s="161">
        <v>548.64</v>
      </c>
    </row>
    <row r="298" spans="3:4" ht="15" hidden="1" customHeight="1" x14ac:dyDescent="0.25">
      <c r="C298" s="158" t="s">
        <v>553</v>
      </c>
      <c r="D298" s="159">
        <v>142.69999999999999</v>
      </c>
    </row>
    <row r="299" spans="3:4" ht="15" hidden="1" customHeight="1" x14ac:dyDescent="0.25">
      <c r="C299" s="160" t="s">
        <v>309</v>
      </c>
      <c r="D299" s="161">
        <v>581.79</v>
      </c>
    </row>
    <row r="300" spans="3:4" ht="15" hidden="1" customHeight="1" x14ac:dyDescent="0.25">
      <c r="C300" s="158" t="s">
        <v>312</v>
      </c>
      <c r="D300" s="159">
        <v>165.57</v>
      </c>
    </row>
    <row r="301" spans="3:4" ht="15" hidden="1" customHeight="1" x14ac:dyDescent="0.25">
      <c r="C301" s="160" t="s">
        <v>309</v>
      </c>
      <c r="D301" s="161">
        <v>1095.96</v>
      </c>
    </row>
    <row r="302" spans="3:4" ht="15" hidden="1" customHeight="1" x14ac:dyDescent="0.25">
      <c r="C302" s="158" t="s">
        <v>546</v>
      </c>
      <c r="D302" s="159">
        <v>960</v>
      </c>
    </row>
    <row r="303" spans="3:4" ht="15" hidden="1" customHeight="1" x14ac:dyDescent="0.25">
      <c r="C303" s="160" t="s">
        <v>544</v>
      </c>
      <c r="D303" s="161">
        <v>594.89</v>
      </c>
    </row>
    <row r="304" spans="3:4" ht="15" hidden="1" customHeight="1" x14ac:dyDescent="0.25">
      <c r="C304" s="158" t="s">
        <v>545</v>
      </c>
      <c r="D304" s="159">
        <v>918.92</v>
      </c>
    </row>
    <row r="305" spans="3:4" ht="15" hidden="1" customHeight="1" x14ac:dyDescent="0.25">
      <c r="C305" s="160" t="s">
        <v>542</v>
      </c>
      <c r="D305" s="161">
        <v>825.99</v>
      </c>
    </row>
    <row r="306" spans="3:4" ht="15" hidden="1" customHeight="1" x14ac:dyDescent="0.25">
      <c r="C306" s="158" t="s">
        <v>553</v>
      </c>
      <c r="D306" s="159">
        <v>635.84</v>
      </c>
    </row>
    <row r="307" spans="3:4" ht="15" hidden="1" customHeight="1" x14ac:dyDescent="0.25">
      <c r="C307" s="160" t="s">
        <v>309</v>
      </c>
      <c r="D307" s="161">
        <v>885.43</v>
      </c>
    </row>
    <row r="308" spans="3:4" ht="15" hidden="1" customHeight="1" x14ac:dyDescent="0.25">
      <c r="C308" s="158" t="s">
        <v>309</v>
      </c>
      <c r="D308" s="159">
        <v>618.89</v>
      </c>
    </row>
    <row r="309" spans="3:4" ht="15" hidden="1" customHeight="1" x14ac:dyDescent="0.25">
      <c r="C309" s="160" t="s">
        <v>539</v>
      </c>
      <c r="D309" s="161">
        <v>968.45</v>
      </c>
    </row>
    <row r="310" spans="3:4" ht="15" hidden="1" customHeight="1" x14ac:dyDescent="0.25">
      <c r="C310" s="158" t="s">
        <v>309</v>
      </c>
      <c r="D310" s="159">
        <v>372.05</v>
      </c>
    </row>
    <row r="311" spans="3:4" ht="15" hidden="1" customHeight="1" x14ac:dyDescent="0.25">
      <c r="C311" s="160" t="s">
        <v>558</v>
      </c>
      <c r="D311" s="161">
        <v>502.24</v>
      </c>
    </row>
    <row r="312" spans="3:4" ht="15" hidden="1" customHeight="1" x14ac:dyDescent="0.25">
      <c r="C312" s="158" t="s">
        <v>551</v>
      </c>
      <c r="D312" s="159">
        <v>99.8</v>
      </c>
    </row>
    <row r="313" spans="3:4" ht="15" hidden="1" customHeight="1" x14ac:dyDescent="0.25">
      <c r="C313" s="160" t="s">
        <v>547</v>
      </c>
      <c r="D313" s="161">
        <v>566.9</v>
      </c>
    </row>
    <row r="314" spans="3:4" ht="15" hidden="1" customHeight="1" x14ac:dyDescent="0.25">
      <c r="C314" s="158" t="s">
        <v>307</v>
      </c>
      <c r="D314" s="159">
        <v>498.73</v>
      </c>
    </row>
    <row r="315" spans="3:4" ht="15" hidden="1" customHeight="1" x14ac:dyDescent="0.25">
      <c r="C315" s="160" t="s">
        <v>551</v>
      </c>
      <c r="D315" s="161">
        <v>520.91</v>
      </c>
    </row>
    <row r="316" spans="3:4" ht="15" hidden="1" customHeight="1" x14ac:dyDescent="0.25">
      <c r="C316" s="158" t="s">
        <v>551</v>
      </c>
      <c r="D316" s="159">
        <v>630.76</v>
      </c>
    </row>
    <row r="317" spans="3:4" ht="15" hidden="1" customHeight="1" x14ac:dyDescent="0.25">
      <c r="C317" s="160" t="s">
        <v>543</v>
      </c>
      <c r="D317" s="161">
        <v>376.55</v>
      </c>
    </row>
    <row r="318" spans="3:4" ht="15" hidden="1" customHeight="1" x14ac:dyDescent="0.25">
      <c r="C318" s="158" t="s">
        <v>309</v>
      </c>
      <c r="D318" s="159">
        <v>1242.93</v>
      </c>
    </row>
    <row r="319" spans="3:4" ht="15" hidden="1" customHeight="1" x14ac:dyDescent="0.25">
      <c r="C319" s="160" t="s">
        <v>553</v>
      </c>
      <c r="D319" s="161">
        <v>1107.98</v>
      </c>
    </row>
    <row r="320" spans="3:4" ht="15" hidden="1" customHeight="1" x14ac:dyDescent="0.25">
      <c r="C320" s="158" t="s">
        <v>308</v>
      </c>
      <c r="D320" s="159">
        <v>1219.6500000000001</v>
      </c>
    </row>
    <row r="321" spans="3:4" ht="15" hidden="1" customHeight="1" x14ac:dyDescent="0.25">
      <c r="C321" s="160" t="s">
        <v>545</v>
      </c>
      <c r="D321" s="161">
        <v>640.61</v>
      </c>
    </row>
    <row r="322" spans="3:4" ht="15" hidden="1" customHeight="1" x14ac:dyDescent="0.25">
      <c r="C322" s="158" t="s">
        <v>309</v>
      </c>
      <c r="D322" s="159">
        <v>1038.93</v>
      </c>
    </row>
    <row r="323" spans="3:4" ht="15" hidden="1" customHeight="1" x14ac:dyDescent="0.25">
      <c r="C323" s="160" t="s">
        <v>309</v>
      </c>
      <c r="D323" s="161">
        <v>1127.9100000000001</v>
      </c>
    </row>
    <row r="324" spans="3:4" ht="15" hidden="1" customHeight="1" x14ac:dyDescent="0.25">
      <c r="C324" s="158" t="s">
        <v>312</v>
      </c>
      <c r="D324" s="159">
        <v>1053.8499999999999</v>
      </c>
    </row>
    <row r="325" spans="3:4" ht="15" hidden="1" customHeight="1" x14ac:dyDescent="0.25">
      <c r="C325" s="160" t="s">
        <v>541</v>
      </c>
      <c r="D325" s="161">
        <v>578.13</v>
      </c>
    </row>
    <row r="326" spans="3:4" ht="15" hidden="1" customHeight="1" x14ac:dyDescent="0.25">
      <c r="C326" s="158" t="s">
        <v>556</v>
      </c>
      <c r="D326" s="159">
        <v>959.61</v>
      </c>
    </row>
    <row r="327" spans="3:4" ht="15" hidden="1" customHeight="1" x14ac:dyDescent="0.25">
      <c r="C327" s="160" t="s">
        <v>543</v>
      </c>
      <c r="D327" s="161">
        <v>739.73</v>
      </c>
    </row>
    <row r="328" spans="3:4" ht="15" hidden="1" customHeight="1" x14ac:dyDescent="0.25">
      <c r="C328" s="158" t="s">
        <v>547</v>
      </c>
      <c r="D328" s="159">
        <v>61</v>
      </c>
    </row>
    <row r="329" spans="3:4" ht="15" hidden="1" customHeight="1" x14ac:dyDescent="0.25">
      <c r="C329" s="160" t="s">
        <v>556</v>
      </c>
      <c r="D329" s="161">
        <v>1122.18</v>
      </c>
    </row>
    <row r="330" spans="3:4" ht="15" hidden="1" customHeight="1" x14ac:dyDescent="0.25">
      <c r="C330" s="158" t="s">
        <v>545</v>
      </c>
      <c r="D330" s="159">
        <v>739.51</v>
      </c>
    </row>
    <row r="331" spans="3:4" ht="15" hidden="1" customHeight="1" x14ac:dyDescent="0.25">
      <c r="C331" s="160" t="s">
        <v>309</v>
      </c>
      <c r="D331" s="161">
        <v>393.37</v>
      </c>
    </row>
    <row r="332" spans="3:4" ht="15" hidden="1" customHeight="1" x14ac:dyDescent="0.25">
      <c r="C332" s="158" t="s">
        <v>312</v>
      </c>
      <c r="D332" s="159">
        <v>310.8</v>
      </c>
    </row>
    <row r="333" spans="3:4" ht="15" hidden="1" customHeight="1" x14ac:dyDescent="0.25">
      <c r="C333" s="160" t="s">
        <v>543</v>
      </c>
      <c r="D333" s="161">
        <v>531.15</v>
      </c>
    </row>
    <row r="334" spans="3:4" ht="15" hidden="1" customHeight="1" x14ac:dyDescent="0.25">
      <c r="C334" s="158" t="s">
        <v>312</v>
      </c>
      <c r="D334" s="159">
        <v>733.74</v>
      </c>
    </row>
    <row r="335" spans="3:4" ht="15" hidden="1" customHeight="1" x14ac:dyDescent="0.25">
      <c r="C335" s="160" t="s">
        <v>550</v>
      </c>
      <c r="D335" s="161">
        <v>1284.0999999999999</v>
      </c>
    </row>
    <row r="336" spans="3:4" ht="15" hidden="1" customHeight="1" x14ac:dyDescent="0.25">
      <c r="C336" s="158" t="s">
        <v>539</v>
      </c>
      <c r="D336" s="159">
        <v>1050.54</v>
      </c>
    </row>
    <row r="337" spans="3:4" ht="15" hidden="1" customHeight="1" x14ac:dyDescent="0.25">
      <c r="C337" s="160" t="s">
        <v>312</v>
      </c>
      <c r="D337" s="161">
        <v>1012.75</v>
      </c>
    </row>
    <row r="338" spans="3:4" ht="15" hidden="1" customHeight="1" x14ac:dyDescent="0.25">
      <c r="C338" s="158" t="s">
        <v>307</v>
      </c>
      <c r="D338" s="159">
        <v>912.46</v>
      </c>
    </row>
    <row r="339" spans="3:4" ht="15" hidden="1" customHeight="1" x14ac:dyDescent="0.25">
      <c r="C339" s="160" t="s">
        <v>542</v>
      </c>
      <c r="D339" s="161">
        <v>627.85</v>
      </c>
    </row>
    <row r="340" spans="3:4" ht="15" hidden="1" customHeight="1" x14ac:dyDescent="0.25">
      <c r="C340" s="158" t="s">
        <v>554</v>
      </c>
      <c r="D340" s="159">
        <v>587.59</v>
      </c>
    </row>
    <row r="341" spans="3:4" ht="15" hidden="1" customHeight="1" x14ac:dyDescent="0.25">
      <c r="C341" s="160" t="s">
        <v>542</v>
      </c>
      <c r="D341" s="161">
        <v>915.23</v>
      </c>
    </row>
    <row r="342" spans="3:4" ht="15" hidden="1" customHeight="1" x14ac:dyDescent="0.25">
      <c r="C342" s="158" t="s">
        <v>539</v>
      </c>
      <c r="D342" s="159">
        <v>573.15</v>
      </c>
    </row>
    <row r="343" spans="3:4" ht="15" hidden="1" customHeight="1" x14ac:dyDescent="0.25">
      <c r="C343" s="160" t="s">
        <v>553</v>
      </c>
      <c r="D343" s="161">
        <v>224.77</v>
      </c>
    </row>
    <row r="344" spans="3:4" ht="15" hidden="1" customHeight="1" x14ac:dyDescent="0.25">
      <c r="C344" s="158" t="s">
        <v>553</v>
      </c>
      <c r="D344" s="159">
        <v>713.45</v>
      </c>
    </row>
    <row r="345" spans="3:4" ht="15" hidden="1" customHeight="1" x14ac:dyDescent="0.25">
      <c r="C345" s="160" t="s">
        <v>553</v>
      </c>
      <c r="D345" s="161">
        <v>961.39</v>
      </c>
    </row>
    <row r="346" spans="3:4" ht="15" hidden="1" customHeight="1" x14ac:dyDescent="0.25">
      <c r="C346" s="158" t="s">
        <v>308</v>
      </c>
      <c r="D346" s="159">
        <v>123.55</v>
      </c>
    </row>
    <row r="347" spans="3:4" ht="15" hidden="1" customHeight="1" x14ac:dyDescent="0.25">
      <c r="C347" s="160" t="s">
        <v>544</v>
      </c>
      <c r="D347" s="161">
        <v>830.26</v>
      </c>
    </row>
    <row r="348" spans="3:4" ht="15" hidden="1" customHeight="1" x14ac:dyDescent="0.25">
      <c r="C348" s="158" t="s">
        <v>539</v>
      </c>
      <c r="D348" s="159">
        <v>800.83</v>
      </c>
    </row>
    <row r="349" spans="3:4" ht="15" hidden="1" customHeight="1" x14ac:dyDescent="0.25">
      <c r="C349" s="160" t="s">
        <v>548</v>
      </c>
      <c r="D349" s="161">
        <v>310.58</v>
      </c>
    </row>
    <row r="350" spans="3:4" ht="15" hidden="1" customHeight="1" x14ac:dyDescent="0.25">
      <c r="C350" s="158" t="s">
        <v>545</v>
      </c>
      <c r="D350" s="159">
        <v>727.2</v>
      </c>
    </row>
    <row r="351" spans="3:4" ht="15" hidden="1" customHeight="1" x14ac:dyDescent="0.25">
      <c r="C351" s="160" t="s">
        <v>548</v>
      </c>
      <c r="D351" s="161">
        <v>974</v>
      </c>
    </row>
    <row r="352" spans="3:4" ht="15" hidden="1" customHeight="1" x14ac:dyDescent="0.25">
      <c r="C352" s="158" t="s">
        <v>552</v>
      </c>
      <c r="D352" s="159">
        <v>817.18</v>
      </c>
    </row>
    <row r="353" spans="3:4" ht="15" hidden="1" customHeight="1" x14ac:dyDescent="0.25">
      <c r="C353" s="160" t="s">
        <v>557</v>
      </c>
      <c r="D353" s="161">
        <v>91.92</v>
      </c>
    </row>
    <row r="354" spans="3:4" ht="15" hidden="1" customHeight="1" x14ac:dyDescent="0.25">
      <c r="C354" s="158" t="s">
        <v>549</v>
      </c>
      <c r="D354" s="159">
        <v>598.67999999999995</v>
      </c>
    </row>
    <row r="355" spans="3:4" ht="15" hidden="1" customHeight="1" x14ac:dyDescent="0.25">
      <c r="C355" s="160" t="s">
        <v>539</v>
      </c>
      <c r="D355" s="161">
        <v>994.29</v>
      </c>
    </row>
    <row r="356" spans="3:4" ht="15" hidden="1" customHeight="1" x14ac:dyDescent="0.25">
      <c r="C356" s="158" t="s">
        <v>308</v>
      </c>
      <c r="D356" s="159">
        <v>1144.1400000000001</v>
      </c>
    </row>
    <row r="357" spans="3:4" ht="15" hidden="1" customHeight="1" x14ac:dyDescent="0.25">
      <c r="C357" s="160" t="s">
        <v>547</v>
      </c>
      <c r="D357" s="161">
        <v>747.86</v>
      </c>
    </row>
    <row r="358" spans="3:4" ht="15" hidden="1" customHeight="1" x14ac:dyDescent="0.25">
      <c r="C358" s="158" t="s">
        <v>549</v>
      </c>
      <c r="D358" s="159">
        <v>1050.81</v>
      </c>
    </row>
    <row r="359" spans="3:4" ht="15" hidden="1" customHeight="1" x14ac:dyDescent="0.25">
      <c r="C359" s="160" t="s">
        <v>547</v>
      </c>
      <c r="D359" s="161">
        <v>989.56</v>
      </c>
    </row>
    <row r="360" spans="3:4" ht="15" hidden="1" customHeight="1" x14ac:dyDescent="0.25">
      <c r="C360" s="158" t="s">
        <v>309</v>
      </c>
      <c r="D360" s="159">
        <v>1143.03</v>
      </c>
    </row>
    <row r="361" spans="3:4" ht="15" hidden="1" customHeight="1" x14ac:dyDescent="0.25">
      <c r="C361" s="160" t="s">
        <v>545</v>
      </c>
      <c r="D361" s="161">
        <v>822.5</v>
      </c>
    </row>
    <row r="362" spans="3:4" ht="15" hidden="1" customHeight="1" x14ac:dyDescent="0.25">
      <c r="C362" s="158" t="s">
        <v>543</v>
      </c>
      <c r="D362" s="159">
        <v>779.05</v>
      </c>
    </row>
    <row r="363" spans="3:4" ht="15" hidden="1" customHeight="1" x14ac:dyDescent="0.25">
      <c r="C363" s="160" t="s">
        <v>540</v>
      </c>
      <c r="D363" s="161">
        <v>1179.6600000000001</v>
      </c>
    </row>
    <row r="364" spans="3:4" ht="15" hidden="1" customHeight="1" x14ac:dyDescent="0.25">
      <c r="C364" s="158" t="s">
        <v>307</v>
      </c>
      <c r="D364" s="159">
        <v>60.94</v>
      </c>
    </row>
    <row r="365" spans="3:4" ht="15" hidden="1" customHeight="1" x14ac:dyDescent="0.25">
      <c r="C365" s="160" t="s">
        <v>549</v>
      </c>
      <c r="D365" s="161">
        <v>877.44</v>
      </c>
    </row>
    <row r="366" spans="3:4" ht="15" hidden="1" customHeight="1" x14ac:dyDescent="0.25">
      <c r="C366" s="158" t="s">
        <v>550</v>
      </c>
      <c r="D366" s="159">
        <v>899.66</v>
      </c>
    </row>
    <row r="367" spans="3:4" ht="15" hidden="1" customHeight="1" x14ac:dyDescent="0.25">
      <c r="C367" s="160" t="s">
        <v>555</v>
      </c>
      <c r="D367" s="161">
        <v>661.3</v>
      </c>
    </row>
    <row r="368" spans="3:4" ht="15" hidden="1" customHeight="1" x14ac:dyDescent="0.25">
      <c r="C368" s="158" t="s">
        <v>546</v>
      </c>
      <c r="D368" s="159">
        <v>236.35</v>
      </c>
    </row>
    <row r="369" spans="3:4" ht="15" hidden="1" customHeight="1" x14ac:dyDescent="0.25">
      <c r="C369" s="160" t="s">
        <v>551</v>
      </c>
      <c r="D369" s="161">
        <v>979.23</v>
      </c>
    </row>
    <row r="370" spans="3:4" ht="15" hidden="1" customHeight="1" x14ac:dyDescent="0.25">
      <c r="C370" s="158" t="s">
        <v>558</v>
      </c>
      <c r="D370" s="159">
        <v>1024.33</v>
      </c>
    </row>
    <row r="371" spans="3:4" ht="15" hidden="1" customHeight="1" x14ac:dyDescent="0.25">
      <c r="C371" s="160" t="s">
        <v>553</v>
      </c>
      <c r="D371" s="161">
        <v>145.28</v>
      </c>
    </row>
    <row r="372" spans="3:4" ht="15" hidden="1" customHeight="1" x14ac:dyDescent="0.25">
      <c r="C372" s="158" t="s">
        <v>312</v>
      </c>
      <c r="D372" s="159">
        <v>649.23</v>
      </c>
    </row>
    <row r="373" spans="3:4" ht="15" hidden="1" customHeight="1" x14ac:dyDescent="0.25">
      <c r="C373" s="160" t="s">
        <v>309</v>
      </c>
      <c r="D373" s="161">
        <v>808.88</v>
      </c>
    </row>
    <row r="374" spans="3:4" ht="15" hidden="1" customHeight="1" x14ac:dyDescent="0.25">
      <c r="C374" s="158" t="s">
        <v>556</v>
      </c>
      <c r="D374" s="159">
        <v>1142.98</v>
      </c>
    </row>
    <row r="375" spans="3:4" ht="15" hidden="1" customHeight="1" x14ac:dyDescent="0.25">
      <c r="C375" s="160" t="s">
        <v>545</v>
      </c>
      <c r="D375" s="161">
        <v>528.71</v>
      </c>
    </row>
    <row r="376" spans="3:4" ht="15" hidden="1" customHeight="1" x14ac:dyDescent="0.25">
      <c r="C376" s="158" t="s">
        <v>556</v>
      </c>
      <c r="D376" s="159">
        <v>1044.96</v>
      </c>
    </row>
    <row r="377" spans="3:4" ht="15" hidden="1" customHeight="1" x14ac:dyDescent="0.25">
      <c r="C377" s="160" t="s">
        <v>552</v>
      </c>
      <c r="D377" s="161">
        <v>834.95</v>
      </c>
    </row>
    <row r="378" spans="3:4" ht="15" hidden="1" customHeight="1" x14ac:dyDescent="0.25">
      <c r="C378" s="158" t="s">
        <v>545</v>
      </c>
      <c r="D378" s="159">
        <v>727.47</v>
      </c>
    </row>
    <row r="379" spans="3:4" ht="15" hidden="1" customHeight="1" x14ac:dyDescent="0.25">
      <c r="C379" s="160" t="s">
        <v>309</v>
      </c>
      <c r="D379" s="161">
        <v>628.70000000000005</v>
      </c>
    </row>
    <row r="380" spans="3:4" ht="15" hidden="1" customHeight="1" x14ac:dyDescent="0.25">
      <c r="C380" s="158" t="s">
        <v>556</v>
      </c>
      <c r="D380" s="159">
        <v>669.83</v>
      </c>
    </row>
    <row r="381" spans="3:4" ht="15" hidden="1" customHeight="1" x14ac:dyDescent="0.25">
      <c r="C381" s="160" t="s">
        <v>542</v>
      </c>
      <c r="D381" s="161">
        <v>596.84</v>
      </c>
    </row>
    <row r="382" spans="3:4" ht="15" hidden="1" customHeight="1" x14ac:dyDescent="0.25">
      <c r="C382" s="158" t="s">
        <v>554</v>
      </c>
      <c r="D382" s="159">
        <v>429.64</v>
      </c>
    </row>
    <row r="383" spans="3:4" ht="15" hidden="1" customHeight="1" x14ac:dyDescent="0.25">
      <c r="C383" s="160" t="s">
        <v>548</v>
      </c>
      <c r="D383" s="161">
        <v>757.38</v>
      </c>
    </row>
    <row r="384" spans="3:4" ht="15" hidden="1" customHeight="1" x14ac:dyDescent="0.25">
      <c r="C384" s="158" t="s">
        <v>555</v>
      </c>
      <c r="D384" s="159">
        <v>645.48</v>
      </c>
    </row>
    <row r="385" spans="3:4" ht="15" hidden="1" customHeight="1" x14ac:dyDescent="0.25">
      <c r="C385" s="160" t="s">
        <v>544</v>
      </c>
      <c r="D385" s="161">
        <v>1177.5</v>
      </c>
    </row>
    <row r="386" spans="3:4" ht="15" hidden="1" customHeight="1" x14ac:dyDescent="0.25">
      <c r="C386" s="158" t="s">
        <v>553</v>
      </c>
      <c r="D386" s="159">
        <v>1023.31</v>
      </c>
    </row>
    <row r="387" spans="3:4" ht="15" hidden="1" customHeight="1" x14ac:dyDescent="0.25">
      <c r="C387" s="160" t="s">
        <v>540</v>
      </c>
      <c r="D387" s="161">
        <v>555.52</v>
      </c>
    </row>
    <row r="388" spans="3:4" ht="15" hidden="1" customHeight="1" x14ac:dyDescent="0.25">
      <c r="C388" s="158" t="s">
        <v>545</v>
      </c>
      <c r="D388" s="159">
        <v>162.30000000000001</v>
      </c>
    </row>
    <row r="389" spans="3:4" ht="15" hidden="1" customHeight="1" x14ac:dyDescent="0.25">
      <c r="C389" s="160" t="s">
        <v>307</v>
      </c>
      <c r="D389" s="161">
        <v>263.60000000000002</v>
      </c>
    </row>
    <row r="390" spans="3:4" ht="15" hidden="1" customHeight="1" x14ac:dyDescent="0.25">
      <c r="C390" s="158" t="s">
        <v>545</v>
      </c>
      <c r="D390" s="159">
        <v>821.69</v>
      </c>
    </row>
    <row r="391" spans="3:4" ht="15" hidden="1" customHeight="1" x14ac:dyDescent="0.25">
      <c r="C391" s="160" t="s">
        <v>556</v>
      </c>
      <c r="D391" s="161">
        <v>875.78</v>
      </c>
    </row>
    <row r="392" spans="3:4" ht="15" hidden="1" customHeight="1" x14ac:dyDescent="0.25">
      <c r="C392" s="158" t="s">
        <v>542</v>
      </c>
      <c r="D392" s="159">
        <v>561.49</v>
      </c>
    </row>
    <row r="393" spans="3:4" ht="15" hidden="1" customHeight="1" x14ac:dyDescent="0.25">
      <c r="C393" s="160" t="s">
        <v>546</v>
      </c>
      <c r="D393" s="161">
        <v>685.7</v>
      </c>
    </row>
    <row r="394" spans="3:4" ht="15" hidden="1" customHeight="1" x14ac:dyDescent="0.25">
      <c r="C394" s="158" t="s">
        <v>555</v>
      </c>
      <c r="D394" s="159">
        <v>512.29999999999995</v>
      </c>
    </row>
    <row r="395" spans="3:4" ht="15" hidden="1" customHeight="1" x14ac:dyDescent="0.25">
      <c r="C395" s="160" t="s">
        <v>557</v>
      </c>
      <c r="D395" s="161">
        <v>241.81</v>
      </c>
    </row>
    <row r="396" spans="3:4" ht="15" hidden="1" customHeight="1" x14ac:dyDescent="0.25">
      <c r="C396" s="158" t="s">
        <v>543</v>
      </c>
      <c r="D396" s="159">
        <v>793.63</v>
      </c>
    </row>
    <row r="397" spans="3:4" ht="15" hidden="1" customHeight="1" x14ac:dyDescent="0.25">
      <c r="C397" s="160" t="s">
        <v>307</v>
      </c>
      <c r="D397" s="161">
        <v>509.98</v>
      </c>
    </row>
    <row r="398" spans="3:4" ht="15" hidden="1" customHeight="1" x14ac:dyDescent="0.25">
      <c r="C398" s="158" t="s">
        <v>552</v>
      </c>
      <c r="D398" s="159">
        <v>618.34</v>
      </c>
    </row>
    <row r="399" spans="3:4" ht="15" hidden="1" customHeight="1" x14ac:dyDescent="0.25">
      <c r="C399" s="160" t="s">
        <v>553</v>
      </c>
      <c r="D399" s="161">
        <v>1114.6300000000001</v>
      </c>
    </row>
    <row r="400" spans="3:4" ht="15" hidden="1" customHeight="1" x14ac:dyDescent="0.25">
      <c r="C400" s="158" t="s">
        <v>307</v>
      </c>
      <c r="D400" s="159">
        <v>781.39</v>
      </c>
    </row>
    <row r="401" spans="3:4" ht="15" hidden="1" customHeight="1" x14ac:dyDescent="0.25">
      <c r="C401" s="160" t="s">
        <v>543</v>
      </c>
      <c r="D401" s="161">
        <v>1000.2</v>
      </c>
    </row>
    <row r="402" spans="3:4" ht="15" hidden="1" customHeight="1" x14ac:dyDescent="0.25">
      <c r="C402" s="158" t="s">
        <v>542</v>
      </c>
      <c r="D402" s="159">
        <v>493.68</v>
      </c>
    </row>
    <row r="403" spans="3:4" ht="15" hidden="1" customHeight="1" x14ac:dyDescent="0.25">
      <c r="C403" s="160" t="s">
        <v>549</v>
      </c>
      <c r="D403" s="161">
        <v>229.13</v>
      </c>
    </row>
    <row r="404" spans="3:4" ht="15" hidden="1" customHeight="1" x14ac:dyDescent="0.25">
      <c r="C404" s="158" t="s">
        <v>309</v>
      </c>
      <c r="D404" s="159">
        <v>518.98</v>
      </c>
    </row>
    <row r="405" spans="3:4" ht="15" hidden="1" customHeight="1" x14ac:dyDescent="0.25">
      <c r="C405" s="160" t="s">
        <v>540</v>
      </c>
      <c r="D405" s="161">
        <v>69.25</v>
      </c>
    </row>
    <row r="406" spans="3:4" ht="15" hidden="1" customHeight="1" x14ac:dyDescent="0.25">
      <c r="C406" s="158" t="s">
        <v>558</v>
      </c>
      <c r="D406" s="159">
        <v>91.64</v>
      </c>
    </row>
    <row r="407" spans="3:4" ht="15" hidden="1" customHeight="1" x14ac:dyDescent="0.25">
      <c r="C407" s="160" t="s">
        <v>309</v>
      </c>
      <c r="D407" s="161">
        <v>1061.5899999999999</v>
      </c>
    </row>
    <row r="408" spans="3:4" ht="15" hidden="1" customHeight="1" x14ac:dyDescent="0.25">
      <c r="C408" s="158" t="s">
        <v>545</v>
      </c>
      <c r="D408" s="159">
        <v>700.45</v>
      </c>
    </row>
    <row r="409" spans="3:4" ht="15" hidden="1" customHeight="1" x14ac:dyDescent="0.25">
      <c r="C409" s="160" t="s">
        <v>539</v>
      </c>
      <c r="D409" s="161">
        <v>848.63</v>
      </c>
    </row>
    <row r="410" spans="3:4" ht="15" hidden="1" customHeight="1" x14ac:dyDescent="0.25">
      <c r="C410" s="158" t="s">
        <v>545</v>
      </c>
      <c r="D410" s="159">
        <v>605.94000000000005</v>
      </c>
    </row>
    <row r="411" spans="3:4" ht="15" hidden="1" customHeight="1" x14ac:dyDescent="0.25">
      <c r="C411" s="160" t="s">
        <v>541</v>
      </c>
      <c r="D411" s="161">
        <v>584.19000000000005</v>
      </c>
    </row>
    <row r="412" spans="3:4" ht="15" hidden="1" customHeight="1" x14ac:dyDescent="0.25">
      <c r="C412" s="158" t="s">
        <v>555</v>
      </c>
      <c r="D412" s="159">
        <v>322.98</v>
      </c>
    </row>
    <row r="413" spans="3:4" ht="15" hidden="1" customHeight="1" x14ac:dyDescent="0.25">
      <c r="C413" s="160" t="s">
        <v>307</v>
      </c>
      <c r="D413" s="161">
        <v>13.18</v>
      </c>
    </row>
    <row r="414" spans="3:4" ht="15" hidden="1" customHeight="1" x14ac:dyDescent="0.25">
      <c r="C414" s="158" t="s">
        <v>547</v>
      </c>
      <c r="D414" s="159">
        <v>920.68</v>
      </c>
    </row>
    <row r="415" spans="3:4" ht="15" hidden="1" customHeight="1" x14ac:dyDescent="0.25">
      <c r="C415" s="160" t="s">
        <v>552</v>
      </c>
      <c r="D415" s="161">
        <v>330.58</v>
      </c>
    </row>
    <row r="416" spans="3:4" ht="15" hidden="1" customHeight="1" x14ac:dyDescent="0.25">
      <c r="C416" s="158" t="s">
        <v>553</v>
      </c>
      <c r="D416" s="159">
        <v>68.67</v>
      </c>
    </row>
    <row r="417" spans="3:4" ht="15" hidden="1" customHeight="1" x14ac:dyDescent="0.25">
      <c r="C417" s="160" t="s">
        <v>557</v>
      </c>
      <c r="D417" s="161">
        <v>533.36</v>
      </c>
    </row>
    <row r="418" spans="3:4" ht="15" hidden="1" customHeight="1" x14ac:dyDescent="0.25">
      <c r="C418" s="158" t="s">
        <v>552</v>
      </c>
      <c r="D418" s="159">
        <v>1156.71</v>
      </c>
    </row>
    <row r="419" spans="3:4" ht="15" hidden="1" customHeight="1" x14ac:dyDescent="0.25">
      <c r="C419" s="160" t="s">
        <v>552</v>
      </c>
      <c r="D419" s="161">
        <v>1083.81</v>
      </c>
    </row>
    <row r="420" spans="3:4" ht="15" hidden="1" customHeight="1" x14ac:dyDescent="0.25">
      <c r="C420" s="158" t="s">
        <v>309</v>
      </c>
      <c r="D420" s="159">
        <v>206.06</v>
      </c>
    </row>
    <row r="421" spans="3:4" ht="15" hidden="1" customHeight="1" x14ac:dyDescent="0.25">
      <c r="C421" s="160" t="s">
        <v>542</v>
      </c>
      <c r="D421" s="161">
        <v>802.75</v>
      </c>
    </row>
    <row r="422" spans="3:4" ht="15" hidden="1" customHeight="1" x14ac:dyDescent="0.25">
      <c r="C422" s="158" t="s">
        <v>551</v>
      </c>
      <c r="D422" s="159">
        <v>428.06</v>
      </c>
    </row>
    <row r="423" spans="3:4" ht="15" hidden="1" customHeight="1" x14ac:dyDescent="0.25">
      <c r="C423" s="160" t="s">
        <v>309</v>
      </c>
      <c r="D423" s="161">
        <v>1216.58</v>
      </c>
    </row>
    <row r="424" spans="3:4" ht="15" hidden="1" customHeight="1" x14ac:dyDescent="0.25">
      <c r="C424" s="158" t="s">
        <v>540</v>
      </c>
      <c r="D424" s="159">
        <v>685.81</v>
      </c>
    </row>
    <row r="425" spans="3:4" ht="15" hidden="1" customHeight="1" x14ac:dyDescent="0.25">
      <c r="C425" s="160" t="s">
        <v>552</v>
      </c>
      <c r="D425" s="161">
        <v>504.9</v>
      </c>
    </row>
    <row r="426" spans="3:4" ht="15" hidden="1" customHeight="1" x14ac:dyDescent="0.25">
      <c r="C426" s="158" t="s">
        <v>545</v>
      </c>
      <c r="D426" s="159">
        <v>744.61</v>
      </c>
    </row>
    <row r="427" spans="3:4" ht="15" hidden="1" customHeight="1" x14ac:dyDescent="0.25">
      <c r="C427" s="160" t="s">
        <v>540</v>
      </c>
      <c r="D427" s="161">
        <v>487.86</v>
      </c>
    </row>
    <row r="428" spans="3:4" ht="15" hidden="1" customHeight="1" x14ac:dyDescent="0.25">
      <c r="C428" s="158" t="s">
        <v>546</v>
      </c>
      <c r="D428" s="159">
        <v>190.25</v>
      </c>
    </row>
    <row r="429" spans="3:4" ht="15" hidden="1" customHeight="1" x14ac:dyDescent="0.25">
      <c r="C429" s="160" t="s">
        <v>557</v>
      </c>
      <c r="D429" s="161">
        <v>170.94</v>
      </c>
    </row>
    <row r="430" spans="3:4" ht="15" hidden="1" customHeight="1" x14ac:dyDescent="0.25">
      <c r="C430" s="158" t="s">
        <v>554</v>
      </c>
      <c r="D430" s="159">
        <v>645.04999999999995</v>
      </c>
    </row>
    <row r="431" spans="3:4" ht="15" hidden="1" customHeight="1" x14ac:dyDescent="0.25">
      <c r="C431" s="160" t="s">
        <v>543</v>
      </c>
      <c r="D431" s="161">
        <v>755.61</v>
      </c>
    </row>
    <row r="432" spans="3:4" ht="15" hidden="1" customHeight="1" x14ac:dyDescent="0.25">
      <c r="C432" s="158" t="s">
        <v>309</v>
      </c>
      <c r="D432" s="159">
        <v>854.59</v>
      </c>
    </row>
    <row r="433" spans="3:4" ht="15" hidden="1" customHeight="1" x14ac:dyDescent="0.25">
      <c r="C433" s="160" t="s">
        <v>312</v>
      </c>
      <c r="D433" s="161">
        <v>1009.14</v>
      </c>
    </row>
    <row r="434" spans="3:4" ht="15" hidden="1" customHeight="1" x14ac:dyDescent="0.25">
      <c r="C434" s="158" t="s">
        <v>543</v>
      </c>
      <c r="D434" s="159">
        <v>810.13</v>
      </c>
    </row>
    <row r="435" spans="3:4" ht="15" hidden="1" customHeight="1" x14ac:dyDescent="0.25">
      <c r="C435" s="160" t="s">
        <v>542</v>
      </c>
      <c r="D435" s="161">
        <v>1027.0999999999999</v>
      </c>
    </row>
    <row r="436" spans="3:4" ht="15" hidden="1" customHeight="1" x14ac:dyDescent="0.25">
      <c r="C436" s="158" t="s">
        <v>546</v>
      </c>
      <c r="D436" s="159">
        <v>355.59</v>
      </c>
    </row>
    <row r="437" spans="3:4" ht="15" hidden="1" customHeight="1" x14ac:dyDescent="0.25">
      <c r="C437" s="160" t="s">
        <v>552</v>
      </c>
      <c r="D437" s="161">
        <v>928.92</v>
      </c>
    </row>
    <row r="438" spans="3:4" ht="15" hidden="1" customHeight="1" x14ac:dyDescent="0.25">
      <c r="C438" s="158" t="s">
        <v>548</v>
      </c>
      <c r="D438" s="159">
        <v>1278.1099999999999</v>
      </c>
    </row>
    <row r="439" spans="3:4" ht="15" hidden="1" customHeight="1" x14ac:dyDescent="0.25">
      <c r="C439" s="160" t="s">
        <v>308</v>
      </c>
      <c r="D439" s="161">
        <v>355.82</v>
      </c>
    </row>
    <row r="440" spans="3:4" ht="15" hidden="1" customHeight="1" x14ac:dyDescent="0.25">
      <c r="C440" s="158" t="s">
        <v>549</v>
      </c>
      <c r="D440" s="159">
        <v>752.07</v>
      </c>
    </row>
    <row r="441" spans="3:4" ht="15" hidden="1" customHeight="1" x14ac:dyDescent="0.25">
      <c r="C441" s="160" t="s">
        <v>546</v>
      </c>
      <c r="D441" s="161">
        <v>408.8</v>
      </c>
    </row>
    <row r="442" spans="3:4" ht="15" hidden="1" customHeight="1" x14ac:dyDescent="0.25">
      <c r="C442" s="158" t="s">
        <v>546</v>
      </c>
      <c r="D442" s="159">
        <v>434.1</v>
      </c>
    </row>
    <row r="443" spans="3:4" ht="15" hidden="1" customHeight="1" x14ac:dyDescent="0.25">
      <c r="C443" s="160" t="s">
        <v>551</v>
      </c>
      <c r="D443" s="161">
        <v>510.22</v>
      </c>
    </row>
    <row r="444" spans="3:4" ht="15" hidden="1" customHeight="1" x14ac:dyDescent="0.25">
      <c r="C444" s="158" t="s">
        <v>312</v>
      </c>
      <c r="D444" s="159">
        <v>700.09</v>
      </c>
    </row>
    <row r="445" spans="3:4" ht="15" hidden="1" customHeight="1" x14ac:dyDescent="0.25">
      <c r="C445" s="160" t="s">
        <v>539</v>
      </c>
      <c r="D445" s="161">
        <v>733.85</v>
      </c>
    </row>
    <row r="446" spans="3:4" ht="15" hidden="1" customHeight="1" x14ac:dyDescent="0.25">
      <c r="C446" s="158" t="s">
        <v>557</v>
      </c>
      <c r="D446" s="159">
        <v>873.96</v>
      </c>
    </row>
    <row r="447" spans="3:4" ht="15" hidden="1" customHeight="1" x14ac:dyDescent="0.25">
      <c r="C447" s="160" t="s">
        <v>542</v>
      </c>
      <c r="D447" s="161">
        <v>524.11</v>
      </c>
    </row>
    <row r="448" spans="3:4" ht="15" hidden="1" customHeight="1" x14ac:dyDescent="0.25">
      <c r="C448" s="158" t="s">
        <v>553</v>
      </c>
      <c r="D448" s="159">
        <v>1055.08</v>
      </c>
    </row>
    <row r="449" spans="3:4" ht="15" hidden="1" customHeight="1" x14ac:dyDescent="0.25">
      <c r="C449" s="160" t="s">
        <v>308</v>
      </c>
      <c r="D449" s="161">
        <v>850.52</v>
      </c>
    </row>
    <row r="450" spans="3:4" ht="15" hidden="1" customHeight="1" x14ac:dyDescent="0.25">
      <c r="C450" s="158" t="s">
        <v>549</v>
      </c>
      <c r="D450" s="159">
        <v>907.23</v>
      </c>
    </row>
    <row r="451" spans="3:4" ht="15" hidden="1" customHeight="1" x14ac:dyDescent="0.25">
      <c r="C451" s="160" t="s">
        <v>308</v>
      </c>
      <c r="D451" s="161">
        <v>261.88</v>
      </c>
    </row>
    <row r="452" spans="3:4" ht="15" hidden="1" customHeight="1" x14ac:dyDescent="0.25">
      <c r="C452" s="158" t="s">
        <v>551</v>
      </c>
      <c r="D452" s="159">
        <v>650.63</v>
      </c>
    </row>
    <row r="453" spans="3:4" ht="15" hidden="1" customHeight="1" x14ac:dyDescent="0.25">
      <c r="C453" s="160" t="s">
        <v>544</v>
      </c>
      <c r="D453" s="161">
        <v>254.14</v>
      </c>
    </row>
    <row r="454" spans="3:4" ht="15" hidden="1" customHeight="1" x14ac:dyDescent="0.25">
      <c r="C454" s="158" t="s">
        <v>307</v>
      </c>
      <c r="D454" s="159">
        <v>555.41</v>
      </c>
    </row>
    <row r="455" spans="3:4" ht="15" hidden="1" customHeight="1" x14ac:dyDescent="0.25">
      <c r="C455" s="160" t="s">
        <v>547</v>
      </c>
      <c r="D455" s="161">
        <v>650.97</v>
      </c>
    </row>
    <row r="456" spans="3:4" ht="15" hidden="1" customHeight="1" x14ac:dyDescent="0.25">
      <c r="C456" s="158" t="s">
        <v>553</v>
      </c>
      <c r="D456" s="159">
        <v>995.58</v>
      </c>
    </row>
    <row r="457" spans="3:4" ht="15" hidden="1" customHeight="1" x14ac:dyDescent="0.25">
      <c r="C457" s="160" t="s">
        <v>544</v>
      </c>
      <c r="D457" s="161">
        <v>1083.9100000000001</v>
      </c>
    </row>
    <row r="458" spans="3:4" ht="15" hidden="1" customHeight="1" x14ac:dyDescent="0.25">
      <c r="C458" s="158" t="s">
        <v>309</v>
      </c>
      <c r="D458" s="159">
        <v>985.12</v>
      </c>
    </row>
    <row r="459" spans="3:4" ht="15" hidden="1" customHeight="1" x14ac:dyDescent="0.25">
      <c r="C459" s="160" t="s">
        <v>539</v>
      </c>
      <c r="D459" s="161">
        <v>484.51</v>
      </c>
    </row>
    <row r="460" spans="3:4" ht="15" hidden="1" customHeight="1" x14ac:dyDescent="0.25">
      <c r="C460" s="158" t="s">
        <v>553</v>
      </c>
      <c r="D460" s="159">
        <v>492.2</v>
      </c>
    </row>
    <row r="461" spans="3:4" ht="15" hidden="1" customHeight="1" x14ac:dyDescent="0.25">
      <c r="C461" s="160" t="s">
        <v>547</v>
      </c>
      <c r="D461" s="161">
        <v>170.31</v>
      </c>
    </row>
    <row r="462" spans="3:4" ht="15" hidden="1" customHeight="1" x14ac:dyDescent="0.25">
      <c r="C462" s="158" t="s">
        <v>539</v>
      </c>
      <c r="D462" s="159">
        <v>945.56</v>
      </c>
    </row>
    <row r="463" spans="3:4" ht="15" hidden="1" customHeight="1" x14ac:dyDescent="0.25">
      <c r="C463" s="160" t="s">
        <v>541</v>
      </c>
      <c r="D463" s="161">
        <v>103.96</v>
      </c>
    </row>
    <row r="464" spans="3:4" ht="15" hidden="1" customHeight="1" x14ac:dyDescent="0.25">
      <c r="C464" s="158" t="s">
        <v>309</v>
      </c>
      <c r="D464" s="159">
        <v>1161.99</v>
      </c>
    </row>
    <row r="465" spans="3:4" ht="15" hidden="1" customHeight="1" x14ac:dyDescent="0.25">
      <c r="C465" s="160" t="s">
        <v>309</v>
      </c>
      <c r="D465" s="161">
        <v>523.91</v>
      </c>
    </row>
    <row r="466" spans="3:4" ht="15" hidden="1" customHeight="1" x14ac:dyDescent="0.25">
      <c r="C466" s="158" t="s">
        <v>558</v>
      </c>
      <c r="D466" s="159">
        <v>684.25</v>
      </c>
    </row>
    <row r="467" spans="3:4" ht="15" hidden="1" customHeight="1" x14ac:dyDescent="0.25">
      <c r="C467" s="160" t="s">
        <v>308</v>
      </c>
      <c r="D467" s="161">
        <v>979.23</v>
      </c>
    </row>
    <row r="468" spans="3:4" ht="15" hidden="1" customHeight="1" x14ac:dyDescent="0.25">
      <c r="C468" s="158" t="s">
        <v>549</v>
      </c>
      <c r="D468" s="159">
        <v>1083.55</v>
      </c>
    </row>
    <row r="469" spans="3:4" ht="15" hidden="1" customHeight="1" x14ac:dyDescent="0.25">
      <c r="C469" s="160" t="s">
        <v>542</v>
      </c>
      <c r="D469" s="161">
        <v>750.32</v>
      </c>
    </row>
    <row r="470" spans="3:4" ht="15" hidden="1" customHeight="1" x14ac:dyDescent="0.25">
      <c r="C470" s="158" t="s">
        <v>553</v>
      </c>
      <c r="D470" s="159">
        <v>779.25</v>
      </c>
    </row>
    <row r="471" spans="3:4" ht="15" hidden="1" customHeight="1" x14ac:dyDescent="0.25">
      <c r="C471" s="160" t="s">
        <v>546</v>
      </c>
      <c r="D471" s="161">
        <v>372.63</v>
      </c>
    </row>
    <row r="472" spans="3:4" ht="15" hidden="1" customHeight="1" x14ac:dyDescent="0.25">
      <c r="C472" s="158" t="s">
        <v>542</v>
      </c>
      <c r="D472" s="159">
        <v>774.9</v>
      </c>
    </row>
    <row r="473" spans="3:4" ht="15" hidden="1" customHeight="1" x14ac:dyDescent="0.25">
      <c r="C473" s="160" t="s">
        <v>540</v>
      </c>
      <c r="D473" s="161">
        <v>1056.45</v>
      </c>
    </row>
    <row r="474" spans="3:4" ht="15" hidden="1" customHeight="1" x14ac:dyDescent="0.25">
      <c r="C474" s="158" t="s">
        <v>546</v>
      </c>
      <c r="D474" s="159">
        <v>568.96</v>
      </c>
    </row>
    <row r="475" spans="3:4" ht="15" hidden="1" customHeight="1" x14ac:dyDescent="0.25">
      <c r="C475" s="160" t="s">
        <v>551</v>
      </c>
      <c r="D475" s="161">
        <v>1238.75</v>
      </c>
    </row>
    <row r="476" spans="3:4" ht="15" hidden="1" customHeight="1" x14ac:dyDescent="0.25">
      <c r="C476" s="158" t="s">
        <v>558</v>
      </c>
      <c r="D476" s="159">
        <v>699.55</v>
      </c>
    </row>
    <row r="477" spans="3:4" ht="15" hidden="1" customHeight="1" x14ac:dyDescent="0.25">
      <c r="C477" s="160" t="s">
        <v>308</v>
      </c>
      <c r="D477" s="161">
        <v>525.27</v>
      </c>
    </row>
    <row r="478" spans="3:4" ht="15" hidden="1" customHeight="1" x14ac:dyDescent="0.25">
      <c r="C478" s="158" t="s">
        <v>312</v>
      </c>
      <c r="D478" s="159">
        <v>1103.99</v>
      </c>
    </row>
    <row r="479" spans="3:4" ht="15" hidden="1" customHeight="1" x14ac:dyDescent="0.25">
      <c r="C479" s="160" t="s">
        <v>541</v>
      </c>
      <c r="D479" s="161">
        <v>197.55</v>
      </c>
    </row>
    <row r="480" spans="3:4" ht="15" hidden="1" customHeight="1" x14ac:dyDescent="0.25">
      <c r="C480" s="158" t="s">
        <v>547</v>
      </c>
      <c r="D480" s="159">
        <v>1237.95</v>
      </c>
    </row>
    <row r="481" spans="3:4" ht="15" hidden="1" customHeight="1" x14ac:dyDescent="0.25">
      <c r="C481" s="160" t="s">
        <v>308</v>
      </c>
      <c r="D481" s="161">
        <v>730.38</v>
      </c>
    </row>
    <row r="482" spans="3:4" ht="15" hidden="1" customHeight="1" x14ac:dyDescent="0.25">
      <c r="C482" s="158" t="s">
        <v>546</v>
      </c>
      <c r="D482" s="159">
        <v>240.7</v>
      </c>
    </row>
    <row r="483" spans="3:4" ht="15" hidden="1" customHeight="1" x14ac:dyDescent="0.25">
      <c r="C483" s="160" t="s">
        <v>540</v>
      </c>
      <c r="D483" s="161">
        <v>597.14</v>
      </c>
    </row>
    <row r="484" spans="3:4" ht="15" hidden="1" customHeight="1" x14ac:dyDescent="0.25">
      <c r="C484" s="158" t="s">
        <v>549</v>
      </c>
      <c r="D484" s="159">
        <v>438.88</v>
      </c>
    </row>
    <row r="485" spans="3:4" ht="15" hidden="1" customHeight="1" x14ac:dyDescent="0.25">
      <c r="C485" s="160" t="s">
        <v>309</v>
      </c>
      <c r="D485" s="161">
        <v>44.3</v>
      </c>
    </row>
    <row r="486" spans="3:4" ht="15" hidden="1" customHeight="1" x14ac:dyDescent="0.25">
      <c r="C486" s="158" t="s">
        <v>551</v>
      </c>
      <c r="D486" s="159">
        <v>356.04</v>
      </c>
    </row>
    <row r="487" spans="3:4" ht="15" hidden="1" customHeight="1" x14ac:dyDescent="0.25">
      <c r="C487" s="160" t="s">
        <v>545</v>
      </c>
      <c r="D487" s="161">
        <v>1071.29</v>
      </c>
    </row>
    <row r="488" spans="3:4" ht="15" hidden="1" customHeight="1" x14ac:dyDescent="0.25">
      <c r="C488" s="158" t="s">
        <v>312</v>
      </c>
      <c r="D488" s="159">
        <v>695.62</v>
      </c>
    </row>
    <row r="489" spans="3:4" ht="15" hidden="1" customHeight="1" x14ac:dyDescent="0.25">
      <c r="C489" s="160" t="s">
        <v>543</v>
      </c>
      <c r="D489" s="161">
        <v>482.34</v>
      </c>
    </row>
    <row r="490" spans="3:4" ht="15" hidden="1" customHeight="1" x14ac:dyDescent="0.25">
      <c r="C490" s="158" t="s">
        <v>545</v>
      </c>
      <c r="D490" s="159">
        <v>644.95000000000005</v>
      </c>
    </row>
    <row r="491" spans="3:4" ht="15" hidden="1" customHeight="1" x14ac:dyDescent="0.25">
      <c r="C491" s="160" t="s">
        <v>309</v>
      </c>
      <c r="D491" s="161">
        <v>592.46</v>
      </c>
    </row>
    <row r="492" spans="3:4" ht="15" hidden="1" customHeight="1" x14ac:dyDescent="0.25">
      <c r="C492" s="158" t="s">
        <v>553</v>
      </c>
      <c r="D492" s="159">
        <v>351.2</v>
      </c>
    </row>
    <row r="493" spans="3:4" ht="15" hidden="1" customHeight="1" x14ac:dyDescent="0.25">
      <c r="C493" s="160" t="s">
        <v>547</v>
      </c>
      <c r="D493" s="161">
        <v>113.35</v>
      </c>
    </row>
    <row r="494" spans="3:4" ht="15" hidden="1" customHeight="1" x14ac:dyDescent="0.25">
      <c r="C494" s="158" t="s">
        <v>542</v>
      </c>
      <c r="D494" s="159">
        <v>233.96</v>
      </c>
    </row>
    <row r="495" spans="3:4" ht="15" hidden="1" customHeight="1" x14ac:dyDescent="0.25">
      <c r="C495" s="160" t="s">
        <v>550</v>
      </c>
      <c r="D495" s="161">
        <v>273.17</v>
      </c>
    </row>
    <row r="496" spans="3:4" ht="15" hidden="1" customHeight="1" x14ac:dyDescent="0.25">
      <c r="C496" s="158" t="s">
        <v>543</v>
      </c>
      <c r="D496" s="159">
        <v>224.78</v>
      </c>
    </row>
    <row r="497" spans="3:4" ht="15" hidden="1" customHeight="1" x14ac:dyDescent="0.25">
      <c r="C497" s="160" t="s">
        <v>554</v>
      </c>
      <c r="D497" s="161">
        <v>649.72</v>
      </c>
    </row>
    <row r="498" spans="3:4" ht="15" hidden="1" customHeight="1" x14ac:dyDescent="0.25">
      <c r="C498" s="158" t="s">
        <v>542</v>
      </c>
      <c r="D498" s="159">
        <v>1222.1199999999999</v>
      </c>
    </row>
    <row r="499" spans="3:4" ht="15" hidden="1" customHeight="1" x14ac:dyDescent="0.25">
      <c r="C499" s="160" t="s">
        <v>551</v>
      </c>
      <c r="D499" s="161">
        <v>122.56</v>
      </c>
    </row>
    <row r="500" spans="3:4" ht="15" hidden="1" customHeight="1" x14ac:dyDescent="0.25">
      <c r="C500" s="158" t="s">
        <v>540</v>
      </c>
      <c r="D500" s="159">
        <v>364.87</v>
      </c>
    </row>
    <row r="501" spans="3:4" ht="15" hidden="1" customHeight="1" x14ac:dyDescent="0.25">
      <c r="C501" s="160" t="s">
        <v>546</v>
      </c>
      <c r="D501" s="161">
        <v>289.62</v>
      </c>
    </row>
    <row r="502" spans="3:4" ht="15" hidden="1" customHeight="1" x14ac:dyDescent="0.25">
      <c r="C502" s="158" t="s">
        <v>542</v>
      </c>
      <c r="D502" s="159">
        <v>307.61</v>
      </c>
    </row>
    <row r="503" spans="3:4" ht="15" hidden="1" customHeight="1" x14ac:dyDescent="0.25">
      <c r="C503" s="160" t="s">
        <v>542</v>
      </c>
      <c r="D503" s="161">
        <v>427.69</v>
      </c>
    </row>
    <row r="504" spans="3:4" ht="15" hidden="1" customHeight="1" x14ac:dyDescent="0.25">
      <c r="C504" s="158" t="s">
        <v>312</v>
      </c>
      <c r="D504" s="159">
        <v>1142.32</v>
      </c>
    </row>
    <row r="505" spans="3:4" ht="15" hidden="1" customHeight="1" x14ac:dyDescent="0.25">
      <c r="C505" s="160" t="s">
        <v>552</v>
      </c>
      <c r="D505" s="161">
        <v>424</v>
      </c>
    </row>
    <row r="506" spans="3:4" ht="15" hidden="1" customHeight="1" x14ac:dyDescent="0.25">
      <c r="C506" s="158" t="s">
        <v>552</v>
      </c>
      <c r="D506" s="159">
        <v>215.49</v>
      </c>
    </row>
    <row r="507" spans="3:4" ht="15" hidden="1" customHeight="1" x14ac:dyDescent="0.25">
      <c r="C507" s="160" t="s">
        <v>547</v>
      </c>
      <c r="D507" s="161">
        <v>1035.44</v>
      </c>
    </row>
    <row r="508" spans="3:4" ht="15" hidden="1" customHeight="1" x14ac:dyDescent="0.25">
      <c r="C508" s="158" t="s">
        <v>547</v>
      </c>
      <c r="D508" s="159">
        <v>730.53</v>
      </c>
    </row>
    <row r="509" spans="3:4" ht="15" hidden="1" customHeight="1" x14ac:dyDescent="0.25">
      <c r="C509" s="160" t="s">
        <v>309</v>
      </c>
      <c r="D509" s="161">
        <v>949.39</v>
      </c>
    </row>
    <row r="510" spans="3:4" ht="15" hidden="1" customHeight="1" x14ac:dyDescent="0.25">
      <c r="C510" s="158" t="s">
        <v>548</v>
      </c>
      <c r="D510" s="159">
        <v>620.66999999999996</v>
      </c>
    </row>
    <row r="511" spans="3:4" ht="15" hidden="1" customHeight="1" x14ac:dyDescent="0.25">
      <c r="C511" s="160" t="s">
        <v>308</v>
      </c>
      <c r="D511" s="161">
        <v>1066.98</v>
      </c>
    </row>
    <row r="512" spans="3:4" ht="15" hidden="1" customHeight="1" x14ac:dyDescent="0.25">
      <c r="C512" s="158" t="s">
        <v>309</v>
      </c>
      <c r="D512" s="159">
        <v>979.94</v>
      </c>
    </row>
    <row r="513" spans="3:4" ht="15" hidden="1" customHeight="1" x14ac:dyDescent="0.25">
      <c r="C513" s="160" t="s">
        <v>542</v>
      </c>
      <c r="D513" s="161">
        <v>1031.6099999999999</v>
      </c>
    </row>
    <row r="514" spans="3:4" ht="15" hidden="1" customHeight="1" x14ac:dyDescent="0.25">
      <c r="C514" s="158" t="s">
        <v>543</v>
      </c>
      <c r="D514" s="159">
        <v>789.16</v>
      </c>
    </row>
    <row r="515" spans="3:4" ht="15" hidden="1" customHeight="1" x14ac:dyDescent="0.25">
      <c r="C515" s="160" t="s">
        <v>550</v>
      </c>
      <c r="D515" s="161">
        <v>117.02</v>
      </c>
    </row>
    <row r="516" spans="3:4" ht="15" hidden="1" customHeight="1" x14ac:dyDescent="0.25">
      <c r="C516" s="158" t="s">
        <v>549</v>
      </c>
      <c r="D516" s="159">
        <v>1248.5999999999999</v>
      </c>
    </row>
    <row r="517" spans="3:4" ht="15" hidden="1" customHeight="1" x14ac:dyDescent="0.25">
      <c r="C517" s="160" t="s">
        <v>546</v>
      </c>
      <c r="D517" s="161">
        <v>1249.04</v>
      </c>
    </row>
    <row r="518" spans="3:4" ht="15" hidden="1" customHeight="1" x14ac:dyDescent="0.25">
      <c r="C518" s="158" t="s">
        <v>545</v>
      </c>
      <c r="D518" s="159">
        <v>273.75</v>
      </c>
    </row>
    <row r="519" spans="3:4" ht="15" hidden="1" customHeight="1" x14ac:dyDescent="0.25">
      <c r="C519" s="160" t="s">
        <v>544</v>
      </c>
      <c r="D519" s="161">
        <v>347.46</v>
      </c>
    </row>
    <row r="520" spans="3:4" ht="15" hidden="1" customHeight="1" x14ac:dyDescent="0.25">
      <c r="C520" s="158" t="s">
        <v>553</v>
      </c>
      <c r="D520" s="159">
        <v>744.83</v>
      </c>
    </row>
    <row r="521" spans="3:4" ht="15" hidden="1" customHeight="1" x14ac:dyDescent="0.25">
      <c r="C521" s="160" t="s">
        <v>542</v>
      </c>
      <c r="D521" s="161">
        <v>499.64</v>
      </c>
    </row>
    <row r="522" spans="3:4" ht="15" hidden="1" customHeight="1" x14ac:dyDescent="0.25">
      <c r="C522" s="158" t="s">
        <v>308</v>
      </c>
      <c r="D522" s="159">
        <v>1268.71</v>
      </c>
    </row>
    <row r="523" spans="3:4" ht="15" hidden="1" customHeight="1" x14ac:dyDescent="0.25">
      <c r="C523" s="160" t="s">
        <v>547</v>
      </c>
      <c r="D523" s="161">
        <v>781.16</v>
      </c>
    </row>
    <row r="524" spans="3:4" ht="15" hidden="1" customHeight="1" x14ac:dyDescent="0.25">
      <c r="C524" s="158" t="s">
        <v>551</v>
      </c>
      <c r="D524" s="159">
        <v>1109.8800000000001</v>
      </c>
    </row>
    <row r="525" spans="3:4" ht="15" hidden="1" customHeight="1" x14ac:dyDescent="0.25">
      <c r="C525" s="160" t="s">
        <v>556</v>
      </c>
      <c r="D525" s="161">
        <v>26.13</v>
      </c>
    </row>
    <row r="526" spans="3:4" ht="15" hidden="1" customHeight="1" x14ac:dyDescent="0.25">
      <c r="C526" s="158" t="s">
        <v>307</v>
      </c>
      <c r="D526" s="159">
        <v>1096.1600000000001</v>
      </c>
    </row>
    <row r="527" spans="3:4" ht="15" hidden="1" customHeight="1" x14ac:dyDescent="0.25">
      <c r="C527" s="160" t="s">
        <v>556</v>
      </c>
      <c r="D527" s="161">
        <v>542.79</v>
      </c>
    </row>
    <row r="528" spans="3:4" ht="15" hidden="1" customHeight="1" x14ac:dyDescent="0.25">
      <c r="C528" s="158" t="s">
        <v>542</v>
      </c>
      <c r="D528" s="159">
        <v>1116.4100000000001</v>
      </c>
    </row>
    <row r="529" spans="3:4" ht="15" hidden="1" customHeight="1" x14ac:dyDescent="0.25">
      <c r="C529" s="160" t="s">
        <v>555</v>
      </c>
      <c r="D529" s="161">
        <v>1233.3499999999999</v>
      </c>
    </row>
    <row r="530" spans="3:4" ht="15" hidden="1" customHeight="1" x14ac:dyDescent="0.25">
      <c r="C530" s="158" t="s">
        <v>307</v>
      </c>
      <c r="D530" s="159">
        <v>738.28</v>
      </c>
    </row>
    <row r="531" spans="3:4" ht="15" hidden="1" customHeight="1" x14ac:dyDescent="0.25">
      <c r="C531" s="160" t="s">
        <v>555</v>
      </c>
      <c r="D531" s="161">
        <v>255.13</v>
      </c>
    </row>
    <row r="532" spans="3:4" ht="15" hidden="1" customHeight="1" x14ac:dyDescent="0.25">
      <c r="C532" s="158" t="s">
        <v>312</v>
      </c>
      <c r="D532" s="159">
        <v>525.49</v>
      </c>
    </row>
    <row r="533" spans="3:4" ht="15" hidden="1" customHeight="1" x14ac:dyDescent="0.25">
      <c r="C533" s="160" t="s">
        <v>545</v>
      </c>
      <c r="D533" s="161">
        <v>440.94</v>
      </c>
    </row>
    <row r="534" spans="3:4" ht="15" hidden="1" customHeight="1" x14ac:dyDescent="0.25">
      <c r="C534" s="158" t="s">
        <v>545</v>
      </c>
      <c r="D534" s="159">
        <v>81.510000000000005</v>
      </c>
    </row>
    <row r="535" spans="3:4" ht="15" hidden="1" customHeight="1" x14ac:dyDescent="0.25">
      <c r="C535" s="160" t="s">
        <v>308</v>
      </c>
      <c r="D535" s="161">
        <v>909.51</v>
      </c>
    </row>
    <row r="536" spans="3:4" ht="15" hidden="1" customHeight="1" x14ac:dyDescent="0.25">
      <c r="C536" s="158" t="s">
        <v>540</v>
      </c>
      <c r="D536" s="159">
        <v>812.97</v>
      </c>
    </row>
    <row r="537" spans="3:4" ht="15" hidden="1" customHeight="1" x14ac:dyDescent="0.25">
      <c r="C537" s="160" t="s">
        <v>552</v>
      </c>
      <c r="D537" s="161">
        <v>1166.8399999999999</v>
      </c>
    </row>
    <row r="538" spans="3:4" ht="15" hidden="1" customHeight="1" x14ac:dyDescent="0.25">
      <c r="C538" s="158" t="s">
        <v>307</v>
      </c>
      <c r="D538" s="159">
        <v>685.11</v>
      </c>
    </row>
    <row r="539" spans="3:4" ht="15" hidden="1" customHeight="1" x14ac:dyDescent="0.25">
      <c r="C539" s="160" t="s">
        <v>552</v>
      </c>
      <c r="D539" s="161">
        <v>131.08000000000001</v>
      </c>
    </row>
    <row r="540" spans="3:4" ht="15" hidden="1" customHeight="1" x14ac:dyDescent="0.25">
      <c r="C540" s="158" t="s">
        <v>547</v>
      </c>
      <c r="D540" s="159">
        <v>1203.1199999999999</v>
      </c>
    </row>
    <row r="541" spans="3:4" ht="15" hidden="1" customHeight="1" x14ac:dyDescent="0.25">
      <c r="C541" s="160" t="s">
        <v>543</v>
      </c>
      <c r="D541" s="161">
        <v>506.07</v>
      </c>
    </row>
    <row r="542" spans="3:4" ht="15" hidden="1" customHeight="1" x14ac:dyDescent="0.25">
      <c r="C542" s="158" t="s">
        <v>541</v>
      </c>
      <c r="D542" s="159">
        <v>224.72</v>
      </c>
    </row>
    <row r="543" spans="3:4" ht="15" hidden="1" customHeight="1" x14ac:dyDescent="0.25">
      <c r="C543" s="160" t="s">
        <v>546</v>
      </c>
      <c r="D543" s="161">
        <v>1109.05</v>
      </c>
    </row>
    <row r="544" spans="3:4" ht="15" hidden="1" customHeight="1" x14ac:dyDescent="0.25">
      <c r="C544" s="158" t="s">
        <v>308</v>
      </c>
      <c r="D544" s="159">
        <v>725.88</v>
      </c>
    </row>
    <row r="545" spans="3:4" ht="15" hidden="1" customHeight="1" x14ac:dyDescent="0.25">
      <c r="C545" s="160" t="s">
        <v>307</v>
      </c>
      <c r="D545" s="161">
        <v>734.59</v>
      </c>
    </row>
    <row r="546" spans="3:4" ht="15" hidden="1" customHeight="1" x14ac:dyDescent="0.25">
      <c r="C546" s="158" t="s">
        <v>307</v>
      </c>
      <c r="D546" s="159">
        <v>963.16</v>
      </c>
    </row>
    <row r="547" spans="3:4" ht="15" hidden="1" customHeight="1" x14ac:dyDescent="0.25">
      <c r="C547" s="160" t="s">
        <v>309</v>
      </c>
      <c r="D547" s="161">
        <v>442.26</v>
      </c>
    </row>
    <row r="548" spans="3:4" ht="15" hidden="1" customHeight="1" x14ac:dyDescent="0.25">
      <c r="C548" s="158" t="s">
        <v>309</v>
      </c>
      <c r="D548" s="159">
        <v>640.45000000000005</v>
      </c>
    </row>
    <row r="549" spans="3:4" ht="15" hidden="1" customHeight="1" x14ac:dyDescent="0.25">
      <c r="C549" s="160" t="s">
        <v>555</v>
      </c>
      <c r="D549" s="161">
        <v>346.37</v>
      </c>
    </row>
    <row r="550" spans="3:4" ht="15" hidden="1" customHeight="1" x14ac:dyDescent="0.25">
      <c r="C550" s="158" t="s">
        <v>546</v>
      </c>
      <c r="D550" s="159">
        <v>1227.17</v>
      </c>
    </row>
    <row r="551" spans="3:4" ht="15" hidden="1" customHeight="1" x14ac:dyDescent="0.25">
      <c r="C551" s="160" t="s">
        <v>554</v>
      </c>
      <c r="D551" s="161">
        <v>858.66</v>
      </c>
    </row>
    <row r="552" spans="3:4" ht="15" hidden="1" customHeight="1" x14ac:dyDescent="0.25">
      <c r="C552" s="158" t="s">
        <v>542</v>
      </c>
      <c r="D552" s="159">
        <v>638.79999999999995</v>
      </c>
    </row>
    <row r="553" spans="3:4" ht="15" hidden="1" customHeight="1" x14ac:dyDescent="0.25">
      <c r="C553" s="160" t="s">
        <v>558</v>
      </c>
      <c r="D553" s="161">
        <v>1227.32</v>
      </c>
    </row>
    <row r="554" spans="3:4" ht="15" hidden="1" customHeight="1" x14ac:dyDescent="0.25">
      <c r="C554" s="158" t="s">
        <v>551</v>
      </c>
      <c r="D554" s="159">
        <v>837.63</v>
      </c>
    </row>
    <row r="555" spans="3:4" ht="15" hidden="1" customHeight="1" x14ac:dyDescent="0.25">
      <c r="C555" s="160" t="s">
        <v>541</v>
      </c>
      <c r="D555" s="161">
        <v>1241.42</v>
      </c>
    </row>
    <row r="556" spans="3:4" ht="15" hidden="1" customHeight="1" x14ac:dyDescent="0.25">
      <c r="C556" s="158" t="s">
        <v>552</v>
      </c>
      <c r="D556" s="159">
        <v>436.82</v>
      </c>
    </row>
    <row r="557" spans="3:4" ht="15" hidden="1" customHeight="1" x14ac:dyDescent="0.25">
      <c r="C557" s="160" t="s">
        <v>556</v>
      </c>
      <c r="D557" s="161">
        <v>473.8</v>
      </c>
    </row>
    <row r="558" spans="3:4" ht="15" hidden="1" customHeight="1" x14ac:dyDescent="0.25">
      <c r="C558" s="158" t="s">
        <v>539</v>
      </c>
      <c r="D558" s="159">
        <v>441.48</v>
      </c>
    </row>
    <row r="559" spans="3:4" ht="15" hidden="1" customHeight="1" x14ac:dyDescent="0.25">
      <c r="C559" s="160" t="s">
        <v>552</v>
      </c>
      <c r="D559" s="161">
        <v>568.75</v>
      </c>
    </row>
    <row r="560" spans="3:4" ht="15" hidden="1" customHeight="1" x14ac:dyDescent="0.25">
      <c r="C560" s="158" t="s">
        <v>539</v>
      </c>
      <c r="D560" s="159">
        <v>398.33</v>
      </c>
    </row>
    <row r="561" spans="3:4" ht="15" hidden="1" customHeight="1" x14ac:dyDescent="0.25">
      <c r="C561" s="160" t="s">
        <v>550</v>
      </c>
      <c r="D561" s="161">
        <v>438.75</v>
      </c>
    </row>
    <row r="562" spans="3:4" ht="15" hidden="1" customHeight="1" x14ac:dyDescent="0.25">
      <c r="C562" s="158" t="s">
        <v>545</v>
      </c>
      <c r="D562" s="159">
        <v>602.37</v>
      </c>
    </row>
    <row r="563" spans="3:4" ht="15" hidden="1" customHeight="1" x14ac:dyDescent="0.25">
      <c r="C563" s="160" t="s">
        <v>542</v>
      </c>
      <c r="D563" s="161">
        <v>118.33</v>
      </c>
    </row>
    <row r="564" spans="3:4" ht="15" hidden="1" customHeight="1" x14ac:dyDescent="0.25">
      <c r="C564" s="158" t="s">
        <v>548</v>
      </c>
      <c r="D564" s="159">
        <v>827.57</v>
      </c>
    </row>
    <row r="565" spans="3:4" ht="15" hidden="1" customHeight="1" x14ac:dyDescent="0.25">
      <c r="C565" s="160" t="s">
        <v>312</v>
      </c>
      <c r="D565" s="161">
        <v>805.63</v>
      </c>
    </row>
    <row r="566" spans="3:4" ht="15" hidden="1" customHeight="1" x14ac:dyDescent="0.25">
      <c r="C566" s="158" t="s">
        <v>542</v>
      </c>
      <c r="D566" s="159">
        <v>604.5</v>
      </c>
    </row>
    <row r="567" spans="3:4" ht="15" hidden="1" customHeight="1" x14ac:dyDescent="0.25">
      <c r="C567" s="160" t="s">
        <v>540</v>
      </c>
      <c r="D567" s="161">
        <v>481.86</v>
      </c>
    </row>
    <row r="568" spans="3:4" ht="15" hidden="1" customHeight="1" x14ac:dyDescent="0.25">
      <c r="C568" s="158" t="s">
        <v>545</v>
      </c>
      <c r="D568" s="159">
        <v>1136.73</v>
      </c>
    </row>
    <row r="569" spans="3:4" ht="15" hidden="1" customHeight="1" x14ac:dyDescent="0.25">
      <c r="C569" s="160" t="s">
        <v>551</v>
      </c>
      <c r="D569" s="161">
        <v>450.85</v>
      </c>
    </row>
    <row r="570" spans="3:4" ht="15" hidden="1" customHeight="1" x14ac:dyDescent="0.25">
      <c r="C570" s="158" t="s">
        <v>539</v>
      </c>
      <c r="D570" s="159">
        <v>789.28</v>
      </c>
    </row>
    <row r="571" spans="3:4" ht="15" hidden="1" customHeight="1" x14ac:dyDescent="0.25">
      <c r="C571" s="160" t="s">
        <v>309</v>
      </c>
      <c r="D571" s="161">
        <v>588.12</v>
      </c>
    </row>
    <row r="572" spans="3:4" ht="15" hidden="1" customHeight="1" x14ac:dyDescent="0.25">
      <c r="C572" s="158" t="s">
        <v>547</v>
      </c>
      <c r="D572" s="159">
        <v>448.89</v>
      </c>
    </row>
    <row r="573" spans="3:4" ht="15" hidden="1" customHeight="1" x14ac:dyDescent="0.25">
      <c r="C573" s="160" t="s">
        <v>542</v>
      </c>
      <c r="D573" s="161">
        <v>644.02</v>
      </c>
    </row>
    <row r="574" spans="3:4" ht="15" hidden="1" customHeight="1" x14ac:dyDescent="0.25">
      <c r="C574" s="158" t="s">
        <v>556</v>
      </c>
      <c r="D574" s="159">
        <v>511.98</v>
      </c>
    </row>
    <row r="575" spans="3:4" ht="15" hidden="1" customHeight="1" x14ac:dyDescent="0.25">
      <c r="C575" s="160" t="s">
        <v>312</v>
      </c>
      <c r="D575" s="161">
        <v>768.6</v>
      </c>
    </row>
    <row r="576" spans="3:4" ht="15" hidden="1" customHeight="1" x14ac:dyDescent="0.25">
      <c r="C576" s="158" t="s">
        <v>547</v>
      </c>
      <c r="D576" s="159">
        <v>293.07</v>
      </c>
    </row>
    <row r="577" spans="3:4" ht="15" hidden="1" customHeight="1" x14ac:dyDescent="0.25">
      <c r="C577" s="160" t="s">
        <v>553</v>
      </c>
      <c r="D577" s="161">
        <v>823.82</v>
      </c>
    </row>
    <row r="578" spans="3:4" ht="15" hidden="1" customHeight="1" x14ac:dyDescent="0.25">
      <c r="C578" s="158" t="s">
        <v>551</v>
      </c>
      <c r="D578" s="159">
        <v>628.09</v>
      </c>
    </row>
    <row r="579" spans="3:4" ht="15" hidden="1" customHeight="1" x14ac:dyDescent="0.25">
      <c r="C579" s="160" t="s">
        <v>551</v>
      </c>
      <c r="D579" s="161">
        <v>817.28</v>
      </c>
    </row>
    <row r="580" spans="3:4" ht="15" hidden="1" customHeight="1" x14ac:dyDescent="0.25">
      <c r="C580" s="158" t="s">
        <v>545</v>
      </c>
      <c r="D580" s="159">
        <v>65.83</v>
      </c>
    </row>
    <row r="581" spans="3:4" ht="15" hidden="1" customHeight="1" x14ac:dyDescent="0.25">
      <c r="C581" s="160" t="s">
        <v>550</v>
      </c>
      <c r="D581" s="161">
        <v>326.5</v>
      </c>
    </row>
    <row r="582" spans="3:4" ht="15" hidden="1" customHeight="1" x14ac:dyDescent="0.25">
      <c r="C582" s="158" t="s">
        <v>541</v>
      </c>
      <c r="D582" s="159">
        <v>1217.02</v>
      </c>
    </row>
    <row r="583" spans="3:4" ht="15" hidden="1" customHeight="1" x14ac:dyDescent="0.25">
      <c r="C583" s="160" t="s">
        <v>308</v>
      </c>
      <c r="D583" s="161">
        <v>66.66</v>
      </c>
    </row>
    <row r="584" spans="3:4" ht="15" hidden="1" customHeight="1" x14ac:dyDescent="0.25">
      <c r="C584" s="158" t="s">
        <v>547</v>
      </c>
      <c r="D584" s="159">
        <v>631.91999999999996</v>
      </c>
    </row>
    <row r="585" spans="3:4" ht="15" hidden="1" customHeight="1" x14ac:dyDescent="0.25">
      <c r="C585" s="160" t="s">
        <v>549</v>
      </c>
      <c r="D585" s="161">
        <v>782.35</v>
      </c>
    </row>
    <row r="586" spans="3:4" ht="15" hidden="1" customHeight="1" x14ac:dyDescent="0.25">
      <c r="C586" s="158" t="s">
        <v>309</v>
      </c>
      <c r="D586" s="159">
        <v>601.03</v>
      </c>
    </row>
    <row r="587" spans="3:4" ht="15" hidden="1" customHeight="1" x14ac:dyDescent="0.25">
      <c r="C587" s="160" t="s">
        <v>548</v>
      </c>
      <c r="D587" s="161">
        <v>466.4</v>
      </c>
    </row>
    <row r="588" spans="3:4" ht="15" hidden="1" customHeight="1" x14ac:dyDescent="0.25">
      <c r="C588" s="158" t="s">
        <v>555</v>
      </c>
      <c r="D588" s="159">
        <v>1171.9100000000001</v>
      </c>
    </row>
    <row r="589" spans="3:4" ht="15" hidden="1" customHeight="1" x14ac:dyDescent="0.25">
      <c r="C589" s="160" t="s">
        <v>312</v>
      </c>
      <c r="D589" s="161">
        <v>59.79</v>
      </c>
    </row>
    <row r="590" spans="3:4" ht="15" hidden="1" customHeight="1" x14ac:dyDescent="0.25">
      <c r="C590" s="158" t="s">
        <v>543</v>
      </c>
      <c r="D590" s="159">
        <v>766.63</v>
      </c>
    </row>
    <row r="591" spans="3:4" ht="15" hidden="1" customHeight="1" x14ac:dyDescent="0.25">
      <c r="C591" s="160" t="s">
        <v>307</v>
      </c>
      <c r="D591" s="161">
        <v>302.7</v>
      </c>
    </row>
    <row r="592" spans="3:4" ht="15" hidden="1" customHeight="1" x14ac:dyDescent="0.25">
      <c r="C592" s="158" t="s">
        <v>552</v>
      </c>
      <c r="D592" s="159">
        <v>533.07000000000005</v>
      </c>
    </row>
    <row r="593" spans="3:4" ht="15" hidden="1" customHeight="1" x14ac:dyDescent="0.25">
      <c r="C593" s="160" t="s">
        <v>546</v>
      </c>
      <c r="D593" s="161">
        <v>489.98</v>
      </c>
    </row>
    <row r="594" spans="3:4" ht="15" hidden="1" customHeight="1" x14ac:dyDescent="0.25">
      <c r="C594" s="158" t="s">
        <v>307</v>
      </c>
      <c r="D594" s="159">
        <v>655.02</v>
      </c>
    </row>
    <row r="595" spans="3:4" ht="15" hidden="1" customHeight="1" x14ac:dyDescent="0.25">
      <c r="C595" s="160" t="s">
        <v>547</v>
      </c>
      <c r="D595" s="161">
        <v>1040.05</v>
      </c>
    </row>
    <row r="596" spans="3:4" ht="15" hidden="1" customHeight="1" x14ac:dyDescent="0.25">
      <c r="C596" s="158" t="s">
        <v>548</v>
      </c>
      <c r="D596" s="159">
        <v>218.81</v>
      </c>
    </row>
    <row r="597" spans="3:4" ht="15" hidden="1" customHeight="1" x14ac:dyDescent="0.25">
      <c r="C597" s="160" t="s">
        <v>548</v>
      </c>
      <c r="D597" s="161">
        <v>865.89</v>
      </c>
    </row>
    <row r="598" spans="3:4" ht="15" hidden="1" customHeight="1" x14ac:dyDescent="0.25">
      <c r="C598" s="158" t="s">
        <v>309</v>
      </c>
      <c r="D598" s="159">
        <v>202.77</v>
      </c>
    </row>
    <row r="599" spans="3:4" ht="15" hidden="1" customHeight="1" x14ac:dyDescent="0.25">
      <c r="C599" s="160" t="s">
        <v>546</v>
      </c>
      <c r="D599" s="161">
        <v>846.5</v>
      </c>
    </row>
    <row r="600" spans="3:4" ht="15" hidden="1" customHeight="1" x14ac:dyDescent="0.25">
      <c r="C600" s="158" t="s">
        <v>547</v>
      </c>
      <c r="D600" s="159">
        <v>429.98</v>
      </c>
    </row>
    <row r="601" spans="3:4" ht="15" hidden="1" customHeight="1" x14ac:dyDescent="0.25">
      <c r="C601" s="160" t="s">
        <v>542</v>
      </c>
      <c r="D601" s="161">
        <v>940.49</v>
      </c>
    </row>
    <row r="602" spans="3:4" ht="15" hidden="1" customHeight="1" x14ac:dyDescent="0.25">
      <c r="C602" s="158" t="s">
        <v>543</v>
      </c>
      <c r="D602" s="159">
        <v>502.61</v>
      </c>
    </row>
    <row r="603" spans="3:4" ht="15" hidden="1" customHeight="1" x14ac:dyDescent="0.25">
      <c r="C603" s="160" t="s">
        <v>552</v>
      </c>
      <c r="D603" s="161">
        <v>504.42</v>
      </c>
    </row>
    <row r="604" spans="3:4" ht="15" hidden="1" customHeight="1" x14ac:dyDescent="0.25">
      <c r="C604" s="158" t="s">
        <v>550</v>
      </c>
      <c r="D604" s="159">
        <v>1209.03</v>
      </c>
    </row>
    <row r="605" spans="3:4" ht="15" hidden="1" customHeight="1" x14ac:dyDescent="0.25">
      <c r="C605" s="160" t="s">
        <v>553</v>
      </c>
      <c r="D605" s="161">
        <v>1204.2</v>
      </c>
    </row>
    <row r="606" spans="3:4" ht="15" hidden="1" customHeight="1" x14ac:dyDescent="0.25">
      <c r="C606" s="158" t="s">
        <v>309</v>
      </c>
      <c r="D606" s="159">
        <v>723.77</v>
      </c>
    </row>
    <row r="607" spans="3:4" ht="15" hidden="1" customHeight="1" x14ac:dyDescent="0.25">
      <c r="C607" s="160" t="s">
        <v>552</v>
      </c>
      <c r="D607" s="161">
        <v>597.03</v>
      </c>
    </row>
    <row r="608" spans="3:4" ht="15" hidden="1" customHeight="1" x14ac:dyDescent="0.25">
      <c r="C608" s="158" t="s">
        <v>545</v>
      </c>
      <c r="D608" s="159">
        <v>417.87</v>
      </c>
    </row>
    <row r="609" spans="3:4" ht="15" hidden="1" customHeight="1" x14ac:dyDescent="0.25">
      <c r="C609" s="160" t="s">
        <v>549</v>
      </c>
      <c r="D609" s="161">
        <v>413</v>
      </c>
    </row>
    <row r="610" spans="3:4" ht="15" hidden="1" customHeight="1" x14ac:dyDescent="0.25">
      <c r="C610" s="158" t="s">
        <v>312</v>
      </c>
      <c r="D610" s="159">
        <v>1091.8699999999999</v>
      </c>
    </row>
    <row r="611" spans="3:4" ht="15" hidden="1" customHeight="1" x14ac:dyDescent="0.25">
      <c r="C611" s="160" t="s">
        <v>308</v>
      </c>
      <c r="D611" s="161">
        <v>702.95</v>
      </c>
    </row>
    <row r="612" spans="3:4" ht="15" hidden="1" customHeight="1" x14ac:dyDescent="0.25">
      <c r="C612" s="158" t="s">
        <v>309</v>
      </c>
      <c r="D612" s="159">
        <v>23.15</v>
      </c>
    </row>
    <row r="613" spans="3:4" ht="15" hidden="1" customHeight="1" x14ac:dyDescent="0.25">
      <c r="C613" s="160" t="s">
        <v>553</v>
      </c>
      <c r="D613" s="161">
        <v>672.98</v>
      </c>
    </row>
    <row r="614" spans="3:4" ht="15" hidden="1" customHeight="1" x14ac:dyDescent="0.25">
      <c r="C614" s="158" t="s">
        <v>307</v>
      </c>
      <c r="D614" s="159">
        <v>754.1</v>
      </c>
    </row>
    <row r="615" spans="3:4" ht="15" hidden="1" customHeight="1" x14ac:dyDescent="0.25">
      <c r="C615" s="160" t="s">
        <v>553</v>
      </c>
      <c r="D615" s="161">
        <v>79.37</v>
      </c>
    </row>
    <row r="616" spans="3:4" ht="15" hidden="1" customHeight="1" x14ac:dyDescent="0.25">
      <c r="C616" s="158" t="s">
        <v>554</v>
      </c>
      <c r="D616" s="159">
        <v>444.12</v>
      </c>
    </row>
    <row r="617" spans="3:4" ht="15" hidden="1" customHeight="1" x14ac:dyDescent="0.25">
      <c r="C617" s="160" t="s">
        <v>558</v>
      </c>
      <c r="D617" s="161">
        <v>921.9</v>
      </c>
    </row>
    <row r="618" spans="3:4" ht="15" hidden="1" customHeight="1" x14ac:dyDescent="0.25">
      <c r="C618" s="158" t="s">
        <v>312</v>
      </c>
      <c r="D618" s="159">
        <v>169.79</v>
      </c>
    </row>
    <row r="619" spans="3:4" ht="15" hidden="1" customHeight="1" x14ac:dyDescent="0.25">
      <c r="C619" s="160" t="s">
        <v>307</v>
      </c>
      <c r="D619" s="161">
        <v>977.43</v>
      </c>
    </row>
    <row r="620" spans="3:4" ht="15" hidden="1" customHeight="1" x14ac:dyDescent="0.25">
      <c r="C620" s="158" t="s">
        <v>553</v>
      </c>
      <c r="D620" s="159">
        <v>1084.79</v>
      </c>
    </row>
    <row r="621" spans="3:4" ht="15" hidden="1" customHeight="1" x14ac:dyDescent="0.25">
      <c r="C621" s="160" t="s">
        <v>544</v>
      </c>
      <c r="D621" s="161">
        <v>703.36</v>
      </c>
    </row>
    <row r="622" spans="3:4" ht="15" hidden="1" customHeight="1" x14ac:dyDescent="0.25">
      <c r="C622" s="158" t="s">
        <v>307</v>
      </c>
      <c r="D622" s="159">
        <v>231.01</v>
      </c>
    </row>
    <row r="623" spans="3:4" ht="15" hidden="1" customHeight="1" x14ac:dyDescent="0.25">
      <c r="C623" s="160" t="s">
        <v>551</v>
      </c>
      <c r="D623" s="161">
        <v>347.29</v>
      </c>
    </row>
    <row r="624" spans="3:4" ht="15" hidden="1" customHeight="1" x14ac:dyDescent="0.25">
      <c r="C624" s="158" t="s">
        <v>307</v>
      </c>
      <c r="D624" s="159">
        <v>1072.23</v>
      </c>
    </row>
    <row r="625" spans="3:4" ht="15" hidden="1" customHeight="1" x14ac:dyDescent="0.25">
      <c r="C625" s="160" t="s">
        <v>549</v>
      </c>
      <c r="D625" s="161">
        <v>314.87</v>
      </c>
    </row>
    <row r="626" spans="3:4" ht="15" hidden="1" customHeight="1" x14ac:dyDescent="0.25">
      <c r="C626" s="158" t="s">
        <v>542</v>
      </c>
      <c r="D626" s="159">
        <v>487.1</v>
      </c>
    </row>
    <row r="627" spans="3:4" ht="15" hidden="1" customHeight="1" x14ac:dyDescent="0.25">
      <c r="C627" s="160" t="s">
        <v>539</v>
      </c>
      <c r="D627" s="161">
        <v>756.88</v>
      </c>
    </row>
    <row r="628" spans="3:4" ht="15" hidden="1" customHeight="1" x14ac:dyDescent="0.25">
      <c r="C628" s="158" t="s">
        <v>557</v>
      </c>
      <c r="D628" s="159">
        <v>259.52</v>
      </c>
    </row>
    <row r="629" spans="3:4" ht="15" hidden="1" customHeight="1" x14ac:dyDescent="0.25">
      <c r="C629" s="160" t="s">
        <v>312</v>
      </c>
      <c r="D629" s="161">
        <v>616.23</v>
      </c>
    </row>
    <row r="630" spans="3:4" ht="15" hidden="1" customHeight="1" x14ac:dyDescent="0.25">
      <c r="C630" s="158" t="s">
        <v>541</v>
      </c>
      <c r="D630" s="159">
        <v>249.76</v>
      </c>
    </row>
    <row r="631" spans="3:4" ht="15" hidden="1" customHeight="1" x14ac:dyDescent="0.25">
      <c r="C631" s="160" t="s">
        <v>546</v>
      </c>
      <c r="D631" s="161">
        <v>22.14</v>
      </c>
    </row>
    <row r="632" spans="3:4" ht="15" hidden="1" customHeight="1" x14ac:dyDescent="0.25">
      <c r="C632" s="158" t="s">
        <v>552</v>
      </c>
      <c r="D632" s="159">
        <v>1258.47</v>
      </c>
    </row>
    <row r="633" spans="3:4" ht="15" hidden="1" customHeight="1" x14ac:dyDescent="0.25">
      <c r="C633" s="160" t="s">
        <v>540</v>
      </c>
      <c r="D633" s="161">
        <v>1285.67</v>
      </c>
    </row>
    <row r="634" spans="3:4" ht="15" hidden="1" customHeight="1" x14ac:dyDescent="0.25">
      <c r="C634" s="158" t="s">
        <v>312</v>
      </c>
      <c r="D634" s="159">
        <v>175.29</v>
      </c>
    </row>
    <row r="635" spans="3:4" ht="15" hidden="1" customHeight="1" x14ac:dyDescent="0.25">
      <c r="C635" s="160" t="s">
        <v>549</v>
      </c>
      <c r="D635" s="161">
        <v>1068.02</v>
      </c>
    </row>
    <row r="636" spans="3:4" ht="15" hidden="1" customHeight="1" x14ac:dyDescent="0.25">
      <c r="C636" s="158" t="s">
        <v>552</v>
      </c>
      <c r="D636" s="159">
        <v>1195.3699999999999</v>
      </c>
    </row>
    <row r="637" spans="3:4" ht="15" hidden="1" customHeight="1" x14ac:dyDescent="0.25">
      <c r="C637" s="160" t="s">
        <v>540</v>
      </c>
      <c r="D637" s="161">
        <v>174.11</v>
      </c>
    </row>
    <row r="638" spans="3:4" ht="15" hidden="1" customHeight="1" x14ac:dyDescent="0.25">
      <c r="C638" s="158" t="s">
        <v>553</v>
      </c>
      <c r="D638" s="159">
        <v>1197.75</v>
      </c>
    </row>
    <row r="639" spans="3:4" ht="15" hidden="1" customHeight="1" x14ac:dyDescent="0.25">
      <c r="C639" s="160" t="s">
        <v>307</v>
      </c>
      <c r="D639" s="161">
        <v>685.02</v>
      </c>
    </row>
    <row r="640" spans="3:4" ht="15" hidden="1" customHeight="1" x14ac:dyDescent="0.25">
      <c r="C640" s="158" t="s">
        <v>542</v>
      </c>
      <c r="D640" s="159">
        <v>1029.3599999999999</v>
      </c>
    </row>
    <row r="641" spans="3:4" ht="15" hidden="1" customHeight="1" x14ac:dyDescent="0.25">
      <c r="C641" s="160" t="s">
        <v>540</v>
      </c>
      <c r="D641" s="161">
        <v>748</v>
      </c>
    </row>
    <row r="642" spans="3:4" ht="15" hidden="1" customHeight="1" x14ac:dyDescent="0.25">
      <c r="C642" s="158" t="s">
        <v>544</v>
      </c>
      <c r="D642" s="159">
        <v>338.66</v>
      </c>
    </row>
    <row r="643" spans="3:4" ht="15" hidden="1" customHeight="1" x14ac:dyDescent="0.25">
      <c r="C643" s="160" t="s">
        <v>312</v>
      </c>
      <c r="D643" s="161">
        <v>143.1</v>
      </c>
    </row>
    <row r="644" spans="3:4" ht="15" hidden="1" customHeight="1" x14ac:dyDescent="0.25">
      <c r="C644" s="158" t="s">
        <v>545</v>
      </c>
      <c r="D644" s="159">
        <v>965.91</v>
      </c>
    </row>
    <row r="645" spans="3:4" ht="15" hidden="1" customHeight="1" x14ac:dyDescent="0.25">
      <c r="C645" s="160" t="s">
        <v>547</v>
      </c>
      <c r="D645" s="161">
        <v>807.96</v>
      </c>
    </row>
    <row r="646" spans="3:4" ht="15" hidden="1" customHeight="1" x14ac:dyDescent="0.25">
      <c r="C646" s="158" t="s">
        <v>544</v>
      </c>
      <c r="D646" s="159">
        <v>755.49</v>
      </c>
    </row>
    <row r="647" spans="3:4" ht="15" hidden="1" customHeight="1" x14ac:dyDescent="0.25">
      <c r="C647" s="160" t="s">
        <v>542</v>
      </c>
      <c r="D647" s="161">
        <v>183.92</v>
      </c>
    </row>
    <row r="648" spans="3:4" ht="15" hidden="1" customHeight="1" x14ac:dyDescent="0.25">
      <c r="C648" s="158" t="s">
        <v>550</v>
      </c>
      <c r="D648" s="159">
        <v>1186.74</v>
      </c>
    </row>
    <row r="649" spans="3:4" ht="15" hidden="1" customHeight="1" x14ac:dyDescent="0.25">
      <c r="C649" s="160" t="s">
        <v>539</v>
      </c>
      <c r="D649" s="161">
        <v>411.58</v>
      </c>
    </row>
    <row r="650" spans="3:4" ht="15" hidden="1" customHeight="1" x14ac:dyDescent="0.25">
      <c r="C650" s="158" t="s">
        <v>540</v>
      </c>
      <c r="D650" s="159">
        <v>420.49</v>
      </c>
    </row>
    <row r="651" spans="3:4" ht="15" hidden="1" customHeight="1" x14ac:dyDescent="0.25">
      <c r="C651" s="160" t="s">
        <v>540</v>
      </c>
      <c r="D651" s="161">
        <v>514.83000000000004</v>
      </c>
    </row>
    <row r="652" spans="3:4" ht="15" hidden="1" customHeight="1" x14ac:dyDescent="0.25">
      <c r="C652" s="158" t="s">
        <v>552</v>
      </c>
      <c r="D652" s="159">
        <v>802.2</v>
      </c>
    </row>
    <row r="653" spans="3:4" ht="15" hidden="1" customHeight="1" x14ac:dyDescent="0.25">
      <c r="C653" s="160" t="s">
        <v>558</v>
      </c>
      <c r="D653" s="161">
        <v>159.49</v>
      </c>
    </row>
    <row r="654" spans="3:4" ht="15" hidden="1" customHeight="1" x14ac:dyDescent="0.25">
      <c r="C654" s="158" t="s">
        <v>552</v>
      </c>
      <c r="D654" s="159">
        <v>793.04</v>
      </c>
    </row>
    <row r="655" spans="3:4" ht="15" hidden="1" customHeight="1" x14ac:dyDescent="0.25">
      <c r="C655" s="160" t="s">
        <v>556</v>
      </c>
      <c r="D655" s="161">
        <v>607.37</v>
      </c>
    </row>
    <row r="656" spans="3:4" ht="15" hidden="1" customHeight="1" x14ac:dyDescent="0.25">
      <c r="C656" s="158" t="s">
        <v>541</v>
      </c>
      <c r="D656" s="159">
        <v>49.62</v>
      </c>
    </row>
    <row r="657" spans="3:4" ht="15" hidden="1" customHeight="1" x14ac:dyDescent="0.25">
      <c r="C657" s="160" t="s">
        <v>542</v>
      </c>
      <c r="D657" s="161">
        <v>1140.53</v>
      </c>
    </row>
    <row r="658" spans="3:4" ht="15" hidden="1" customHeight="1" x14ac:dyDescent="0.25">
      <c r="C658" s="158" t="s">
        <v>312</v>
      </c>
      <c r="D658" s="159">
        <v>1232.8599999999999</v>
      </c>
    </row>
    <row r="659" spans="3:4" ht="15" hidden="1" customHeight="1" x14ac:dyDescent="0.25">
      <c r="C659" s="160" t="s">
        <v>549</v>
      </c>
      <c r="D659" s="161">
        <v>97.13</v>
      </c>
    </row>
    <row r="660" spans="3:4" ht="15" hidden="1" customHeight="1" x14ac:dyDescent="0.25">
      <c r="C660" s="158" t="s">
        <v>539</v>
      </c>
      <c r="D660" s="159">
        <v>1200.67</v>
      </c>
    </row>
    <row r="661" spans="3:4" ht="15" hidden="1" customHeight="1" x14ac:dyDescent="0.25">
      <c r="C661" s="160" t="s">
        <v>547</v>
      </c>
      <c r="D661" s="161">
        <v>389.44</v>
      </c>
    </row>
    <row r="662" spans="3:4" ht="15" hidden="1" customHeight="1" x14ac:dyDescent="0.25">
      <c r="C662" s="158" t="s">
        <v>552</v>
      </c>
      <c r="D662" s="159">
        <v>790.06</v>
      </c>
    </row>
    <row r="663" spans="3:4" ht="15" hidden="1" customHeight="1" x14ac:dyDescent="0.25">
      <c r="C663" s="160" t="s">
        <v>308</v>
      </c>
      <c r="D663" s="161">
        <v>1054.79</v>
      </c>
    </row>
    <row r="664" spans="3:4" ht="15" hidden="1" customHeight="1" x14ac:dyDescent="0.25">
      <c r="C664" s="158" t="s">
        <v>312</v>
      </c>
      <c r="D664" s="159">
        <v>1206.27</v>
      </c>
    </row>
    <row r="665" spans="3:4" ht="15" hidden="1" customHeight="1" x14ac:dyDescent="0.25">
      <c r="C665" s="160" t="s">
        <v>546</v>
      </c>
      <c r="D665" s="161">
        <v>374.13</v>
      </c>
    </row>
    <row r="666" spans="3:4" ht="15" hidden="1" customHeight="1" x14ac:dyDescent="0.25">
      <c r="C666" s="158" t="s">
        <v>312</v>
      </c>
      <c r="D666" s="159">
        <v>385.76</v>
      </c>
    </row>
    <row r="667" spans="3:4" ht="15" hidden="1" customHeight="1" x14ac:dyDescent="0.25">
      <c r="C667" s="160" t="s">
        <v>545</v>
      </c>
      <c r="D667" s="161">
        <v>247.9</v>
      </c>
    </row>
    <row r="668" spans="3:4" ht="15" hidden="1" customHeight="1" x14ac:dyDescent="0.25">
      <c r="C668" s="158" t="s">
        <v>557</v>
      </c>
      <c r="D668" s="159">
        <v>635.09</v>
      </c>
    </row>
    <row r="669" spans="3:4" ht="15" hidden="1" customHeight="1" x14ac:dyDescent="0.25">
      <c r="C669" s="160" t="s">
        <v>551</v>
      </c>
      <c r="D669" s="161">
        <v>1107.67</v>
      </c>
    </row>
    <row r="670" spans="3:4" ht="15" hidden="1" customHeight="1" x14ac:dyDescent="0.25">
      <c r="C670" s="158" t="s">
        <v>553</v>
      </c>
      <c r="D670" s="159">
        <v>16.079999999999998</v>
      </c>
    </row>
    <row r="671" spans="3:4" ht="15" hidden="1" customHeight="1" x14ac:dyDescent="0.25">
      <c r="C671" s="160" t="s">
        <v>545</v>
      </c>
      <c r="D671" s="161">
        <v>1248.3399999999999</v>
      </c>
    </row>
    <row r="672" spans="3:4" ht="15" hidden="1" customHeight="1" x14ac:dyDescent="0.25">
      <c r="C672" s="158" t="s">
        <v>546</v>
      </c>
      <c r="D672" s="159">
        <v>516.13</v>
      </c>
    </row>
    <row r="673" spans="3:4" ht="15" hidden="1" customHeight="1" x14ac:dyDescent="0.25">
      <c r="C673" s="160" t="s">
        <v>308</v>
      </c>
      <c r="D673" s="161">
        <v>186.67</v>
      </c>
    </row>
    <row r="674" spans="3:4" ht="15" hidden="1" customHeight="1" x14ac:dyDescent="0.25">
      <c r="C674" s="158" t="s">
        <v>308</v>
      </c>
      <c r="D674" s="159">
        <v>51.31</v>
      </c>
    </row>
    <row r="675" spans="3:4" ht="15" hidden="1" customHeight="1" x14ac:dyDescent="0.25">
      <c r="C675" s="160" t="s">
        <v>312</v>
      </c>
      <c r="D675" s="161">
        <v>583.63</v>
      </c>
    </row>
    <row r="676" spans="3:4" ht="15" hidden="1" customHeight="1" x14ac:dyDescent="0.25">
      <c r="C676" s="158" t="s">
        <v>539</v>
      </c>
      <c r="D676" s="159">
        <v>640.36</v>
      </c>
    </row>
    <row r="677" spans="3:4" ht="15" hidden="1" customHeight="1" x14ac:dyDescent="0.25">
      <c r="C677" s="160" t="s">
        <v>309</v>
      </c>
      <c r="D677" s="161">
        <v>397.51</v>
      </c>
    </row>
    <row r="678" spans="3:4" ht="15" hidden="1" customHeight="1" x14ac:dyDescent="0.25">
      <c r="C678" s="158" t="s">
        <v>553</v>
      </c>
      <c r="D678" s="159">
        <v>272.67</v>
      </c>
    </row>
    <row r="679" spans="3:4" ht="15" hidden="1" customHeight="1" x14ac:dyDescent="0.25">
      <c r="C679" s="160" t="s">
        <v>547</v>
      </c>
      <c r="D679" s="161">
        <v>860.13</v>
      </c>
    </row>
    <row r="680" spans="3:4" ht="15" hidden="1" customHeight="1" x14ac:dyDescent="0.25">
      <c r="C680" s="158" t="s">
        <v>308</v>
      </c>
      <c r="D680" s="159">
        <v>735.1</v>
      </c>
    </row>
    <row r="681" spans="3:4" ht="15" hidden="1" customHeight="1" x14ac:dyDescent="0.25">
      <c r="C681" s="160" t="s">
        <v>552</v>
      </c>
      <c r="D681" s="161">
        <v>824.99</v>
      </c>
    </row>
    <row r="682" spans="3:4" ht="15" hidden="1" customHeight="1" x14ac:dyDescent="0.25">
      <c r="C682" s="158" t="s">
        <v>546</v>
      </c>
      <c r="D682" s="159">
        <v>1059.8599999999999</v>
      </c>
    </row>
    <row r="683" spans="3:4" ht="15" hidden="1" customHeight="1" x14ac:dyDescent="0.25">
      <c r="C683" s="160" t="s">
        <v>309</v>
      </c>
      <c r="D683" s="161">
        <v>139.56</v>
      </c>
    </row>
    <row r="684" spans="3:4" ht="15" hidden="1" customHeight="1" x14ac:dyDescent="0.25">
      <c r="C684" s="158" t="s">
        <v>308</v>
      </c>
      <c r="D684" s="159">
        <v>902.24</v>
      </c>
    </row>
    <row r="685" spans="3:4" ht="15" hidden="1" customHeight="1" x14ac:dyDescent="0.25">
      <c r="C685" s="160" t="s">
        <v>545</v>
      </c>
      <c r="D685" s="161">
        <v>1124.95</v>
      </c>
    </row>
    <row r="686" spans="3:4" ht="15" hidden="1" customHeight="1" x14ac:dyDescent="0.25">
      <c r="C686" s="158" t="s">
        <v>542</v>
      </c>
      <c r="D686" s="159">
        <v>444.17</v>
      </c>
    </row>
    <row r="687" spans="3:4" ht="15" hidden="1" customHeight="1" x14ac:dyDescent="0.25">
      <c r="C687" s="160" t="s">
        <v>547</v>
      </c>
      <c r="D687" s="161">
        <v>701.44</v>
      </c>
    </row>
    <row r="688" spans="3:4" ht="15" hidden="1" customHeight="1" x14ac:dyDescent="0.25">
      <c r="C688" s="158" t="s">
        <v>307</v>
      </c>
      <c r="D688" s="159">
        <v>619.22</v>
      </c>
    </row>
    <row r="689" spans="3:4" ht="15" hidden="1" customHeight="1" x14ac:dyDescent="0.25">
      <c r="C689" s="160" t="s">
        <v>312</v>
      </c>
      <c r="D689" s="161">
        <v>815.39</v>
      </c>
    </row>
    <row r="690" spans="3:4" ht="15" hidden="1" customHeight="1" x14ac:dyDescent="0.25">
      <c r="C690" s="158" t="s">
        <v>546</v>
      </c>
      <c r="D690" s="159">
        <v>299.73</v>
      </c>
    </row>
    <row r="691" spans="3:4" ht="15" hidden="1" customHeight="1" x14ac:dyDescent="0.25">
      <c r="C691" s="160" t="s">
        <v>546</v>
      </c>
      <c r="D691" s="161">
        <v>523.55999999999995</v>
      </c>
    </row>
    <row r="692" spans="3:4" ht="15" hidden="1" customHeight="1" x14ac:dyDescent="0.25">
      <c r="C692" s="158" t="s">
        <v>312</v>
      </c>
      <c r="D692" s="159">
        <v>1200.3699999999999</v>
      </c>
    </row>
    <row r="693" spans="3:4" ht="15" hidden="1" customHeight="1" x14ac:dyDescent="0.25">
      <c r="C693" s="160" t="s">
        <v>549</v>
      </c>
      <c r="D693" s="161">
        <v>1013.77</v>
      </c>
    </row>
    <row r="694" spans="3:4" ht="15" hidden="1" customHeight="1" x14ac:dyDescent="0.25">
      <c r="C694" s="158" t="s">
        <v>308</v>
      </c>
      <c r="D694" s="159">
        <v>311.93</v>
      </c>
    </row>
    <row r="695" spans="3:4" ht="15" hidden="1" customHeight="1" x14ac:dyDescent="0.25">
      <c r="C695" s="160" t="s">
        <v>547</v>
      </c>
      <c r="D695" s="161">
        <v>760.25</v>
      </c>
    </row>
    <row r="696" spans="3:4" ht="15" hidden="1" customHeight="1" x14ac:dyDescent="0.25">
      <c r="C696" s="158" t="s">
        <v>549</v>
      </c>
      <c r="D696" s="159">
        <v>870.64</v>
      </c>
    </row>
    <row r="697" spans="3:4" ht="15" hidden="1" customHeight="1" x14ac:dyDescent="0.25">
      <c r="C697" s="160" t="s">
        <v>540</v>
      </c>
      <c r="D697" s="161">
        <v>769.76</v>
      </c>
    </row>
    <row r="698" spans="3:4" ht="15" hidden="1" customHeight="1" x14ac:dyDescent="0.25">
      <c r="C698" s="158" t="s">
        <v>551</v>
      </c>
      <c r="D698" s="159">
        <v>1163.05</v>
      </c>
    </row>
    <row r="699" spans="3:4" ht="15" hidden="1" customHeight="1" x14ac:dyDescent="0.25">
      <c r="C699" s="160" t="s">
        <v>308</v>
      </c>
      <c r="D699" s="161">
        <v>651.16999999999996</v>
      </c>
    </row>
    <row r="700" spans="3:4" ht="15" hidden="1" customHeight="1" x14ac:dyDescent="0.25">
      <c r="C700" s="158" t="s">
        <v>543</v>
      </c>
      <c r="D700" s="159">
        <v>318.58999999999997</v>
      </c>
    </row>
    <row r="701" spans="3:4" ht="15" hidden="1" customHeight="1" x14ac:dyDescent="0.25">
      <c r="C701" s="160" t="s">
        <v>552</v>
      </c>
      <c r="D701" s="161">
        <v>700.65</v>
      </c>
    </row>
    <row r="702" spans="3:4" ht="15" hidden="1" customHeight="1" x14ac:dyDescent="0.25">
      <c r="C702" s="158" t="s">
        <v>546</v>
      </c>
      <c r="D702" s="159">
        <v>706.08</v>
      </c>
    </row>
    <row r="703" spans="3:4" ht="15" hidden="1" customHeight="1" x14ac:dyDescent="0.25">
      <c r="C703" s="160" t="s">
        <v>552</v>
      </c>
      <c r="D703" s="161">
        <v>625.78</v>
      </c>
    </row>
    <row r="704" spans="3:4" ht="15" hidden="1" customHeight="1" x14ac:dyDescent="0.25">
      <c r="C704" s="158" t="s">
        <v>546</v>
      </c>
      <c r="D704" s="159">
        <v>385.67</v>
      </c>
    </row>
    <row r="705" spans="3:4" ht="15" hidden="1" customHeight="1" x14ac:dyDescent="0.25">
      <c r="C705" s="160" t="s">
        <v>307</v>
      </c>
      <c r="D705" s="161">
        <v>741.99</v>
      </c>
    </row>
    <row r="706" spans="3:4" ht="15" hidden="1" customHeight="1" x14ac:dyDescent="0.25">
      <c r="C706" s="158" t="s">
        <v>552</v>
      </c>
      <c r="D706" s="159">
        <v>621.36</v>
      </c>
    </row>
    <row r="707" spans="3:4" ht="15" hidden="1" customHeight="1" x14ac:dyDescent="0.25">
      <c r="C707" s="160" t="s">
        <v>547</v>
      </c>
      <c r="D707" s="161">
        <v>585.76</v>
      </c>
    </row>
    <row r="708" spans="3:4" ht="15" hidden="1" customHeight="1" x14ac:dyDescent="0.25">
      <c r="C708" s="158" t="s">
        <v>549</v>
      </c>
      <c r="D708" s="159">
        <v>437.96</v>
      </c>
    </row>
    <row r="709" spans="3:4" ht="15" hidden="1" customHeight="1" x14ac:dyDescent="0.25">
      <c r="C709" s="160" t="s">
        <v>542</v>
      </c>
      <c r="D709" s="161">
        <v>282.38</v>
      </c>
    </row>
    <row r="710" spans="3:4" ht="15" hidden="1" customHeight="1" x14ac:dyDescent="0.25">
      <c r="C710" s="158" t="s">
        <v>548</v>
      </c>
      <c r="D710" s="159">
        <v>688.72</v>
      </c>
    </row>
    <row r="711" spans="3:4" ht="15" hidden="1" customHeight="1" x14ac:dyDescent="0.25">
      <c r="C711" s="160" t="s">
        <v>553</v>
      </c>
      <c r="D711" s="161">
        <v>785.35</v>
      </c>
    </row>
    <row r="712" spans="3:4" ht="15" hidden="1" customHeight="1" x14ac:dyDescent="0.25">
      <c r="C712" s="158" t="s">
        <v>552</v>
      </c>
      <c r="D712" s="159">
        <v>328.56</v>
      </c>
    </row>
    <row r="713" spans="3:4" ht="15" hidden="1" customHeight="1" x14ac:dyDescent="0.25">
      <c r="C713" s="160" t="s">
        <v>307</v>
      </c>
      <c r="D713" s="161">
        <v>337.95</v>
      </c>
    </row>
    <row r="714" spans="3:4" ht="15" hidden="1" customHeight="1" x14ac:dyDescent="0.25">
      <c r="C714" s="158" t="s">
        <v>540</v>
      </c>
      <c r="D714" s="159">
        <v>927.06</v>
      </c>
    </row>
    <row r="715" spans="3:4" ht="15" hidden="1" customHeight="1" x14ac:dyDescent="0.25">
      <c r="C715" s="160" t="s">
        <v>308</v>
      </c>
      <c r="D715" s="161">
        <v>1299.3599999999999</v>
      </c>
    </row>
    <row r="716" spans="3:4" ht="15" hidden="1" customHeight="1" x14ac:dyDescent="0.25">
      <c r="C716" s="158" t="s">
        <v>548</v>
      </c>
      <c r="D716" s="159">
        <v>530.65</v>
      </c>
    </row>
    <row r="717" spans="3:4" ht="15" hidden="1" customHeight="1" x14ac:dyDescent="0.25">
      <c r="C717" s="160" t="s">
        <v>552</v>
      </c>
      <c r="D717" s="161">
        <v>591.05999999999995</v>
      </c>
    </row>
    <row r="718" spans="3:4" ht="15" hidden="1" customHeight="1" x14ac:dyDescent="0.25">
      <c r="C718" s="158" t="s">
        <v>546</v>
      </c>
      <c r="D718" s="159">
        <v>1073.83</v>
      </c>
    </row>
    <row r="719" spans="3:4" ht="15" hidden="1" customHeight="1" x14ac:dyDescent="0.25">
      <c r="C719" s="160" t="s">
        <v>547</v>
      </c>
      <c r="D719" s="161">
        <v>557.86</v>
      </c>
    </row>
    <row r="720" spans="3:4" ht="15" hidden="1" customHeight="1" x14ac:dyDescent="0.25">
      <c r="C720" s="158" t="s">
        <v>558</v>
      </c>
      <c r="D720" s="159">
        <v>729.49</v>
      </c>
    </row>
    <row r="721" spans="3:4" ht="15" hidden="1" customHeight="1" x14ac:dyDescent="0.25">
      <c r="C721" s="160" t="s">
        <v>557</v>
      </c>
      <c r="D721" s="161">
        <v>797.76</v>
      </c>
    </row>
    <row r="722" spans="3:4" ht="15" hidden="1" customHeight="1" x14ac:dyDescent="0.25">
      <c r="C722" s="158" t="s">
        <v>307</v>
      </c>
      <c r="D722" s="159">
        <v>988.96</v>
      </c>
    </row>
    <row r="723" spans="3:4" ht="15" hidden="1" customHeight="1" x14ac:dyDescent="0.25">
      <c r="C723" s="160" t="s">
        <v>312</v>
      </c>
      <c r="D723" s="161">
        <v>918.21</v>
      </c>
    </row>
    <row r="724" spans="3:4" ht="15" hidden="1" customHeight="1" x14ac:dyDescent="0.25">
      <c r="C724" s="158" t="s">
        <v>312</v>
      </c>
      <c r="D724" s="159">
        <v>72.73</v>
      </c>
    </row>
    <row r="725" spans="3:4" ht="15" hidden="1" customHeight="1" x14ac:dyDescent="0.25">
      <c r="C725" s="160" t="s">
        <v>549</v>
      </c>
      <c r="D725" s="161">
        <v>1135.07</v>
      </c>
    </row>
    <row r="726" spans="3:4" ht="15" hidden="1" customHeight="1" x14ac:dyDescent="0.25">
      <c r="C726" s="158" t="s">
        <v>312</v>
      </c>
      <c r="D726" s="159">
        <v>556.54999999999995</v>
      </c>
    </row>
    <row r="727" spans="3:4" ht="15" hidden="1" customHeight="1" x14ac:dyDescent="0.25">
      <c r="C727" s="160" t="s">
        <v>547</v>
      </c>
      <c r="D727" s="161">
        <v>592.86</v>
      </c>
    </row>
    <row r="728" spans="3:4" ht="15" hidden="1" customHeight="1" x14ac:dyDescent="0.25">
      <c r="C728" s="158" t="s">
        <v>551</v>
      </c>
      <c r="D728" s="159">
        <v>454.25</v>
      </c>
    </row>
    <row r="729" spans="3:4" ht="15" hidden="1" customHeight="1" x14ac:dyDescent="0.25">
      <c r="C729" s="160" t="s">
        <v>544</v>
      </c>
      <c r="D729" s="161">
        <v>775.97</v>
      </c>
    </row>
    <row r="730" spans="3:4" ht="15" hidden="1" customHeight="1" x14ac:dyDescent="0.25">
      <c r="C730" s="158" t="s">
        <v>539</v>
      </c>
      <c r="D730" s="159">
        <v>748.15</v>
      </c>
    </row>
    <row r="731" spans="3:4" ht="15" hidden="1" customHeight="1" x14ac:dyDescent="0.25">
      <c r="C731" s="160" t="s">
        <v>544</v>
      </c>
      <c r="D731" s="161">
        <v>555.92999999999995</v>
      </c>
    </row>
    <row r="732" spans="3:4" ht="15" hidden="1" customHeight="1" x14ac:dyDescent="0.25">
      <c r="C732" s="158" t="s">
        <v>307</v>
      </c>
      <c r="D732" s="159">
        <v>504.97</v>
      </c>
    </row>
    <row r="733" spans="3:4" ht="15" hidden="1" customHeight="1" x14ac:dyDescent="0.25">
      <c r="C733" s="160" t="s">
        <v>546</v>
      </c>
      <c r="D733" s="161">
        <v>442.99</v>
      </c>
    </row>
    <row r="734" spans="3:4" ht="15" hidden="1" customHeight="1" x14ac:dyDescent="0.25">
      <c r="C734" s="158" t="s">
        <v>551</v>
      </c>
      <c r="D734" s="159">
        <v>889.65</v>
      </c>
    </row>
    <row r="735" spans="3:4" ht="15" hidden="1" customHeight="1" x14ac:dyDescent="0.25">
      <c r="C735" s="160" t="s">
        <v>554</v>
      </c>
      <c r="D735" s="161">
        <v>538.88</v>
      </c>
    </row>
    <row r="736" spans="3:4" ht="15" hidden="1" customHeight="1" x14ac:dyDescent="0.25">
      <c r="C736" s="158" t="s">
        <v>548</v>
      </c>
      <c r="D736" s="159">
        <v>121.73</v>
      </c>
    </row>
    <row r="737" spans="3:4" ht="15" hidden="1" customHeight="1" x14ac:dyDescent="0.25">
      <c r="C737" s="160" t="s">
        <v>553</v>
      </c>
      <c r="D737" s="161">
        <v>395.16</v>
      </c>
    </row>
    <row r="738" spans="3:4" ht="15" hidden="1" customHeight="1" x14ac:dyDescent="0.25">
      <c r="C738" s="158" t="s">
        <v>308</v>
      </c>
      <c r="D738" s="159">
        <v>614.47</v>
      </c>
    </row>
    <row r="739" spans="3:4" ht="15" hidden="1" customHeight="1" x14ac:dyDescent="0.25">
      <c r="C739" s="160" t="s">
        <v>552</v>
      </c>
      <c r="D739" s="161">
        <v>292.24</v>
      </c>
    </row>
    <row r="740" spans="3:4" ht="15" hidden="1" customHeight="1" x14ac:dyDescent="0.25">
      <c r="C740" s="158" t="s">
        <v>554</v>
      </c>
      <c r="D740" s="159">
        <v>372.2</v>
      </c>
    </row>
    <row r="741" spans="3:4" ht="15" hidden="1" customHeight="1" x14ac:dyDescent="0.25">
      <c r="C741" s="160" t="s">
        <v>549</v>
      </c>
      <c r="D741" s="161">
        <v>290.2</v>
      </c>
    </row>
    <row r="742" spans="3:4" ht="15" hidden="1" customHeight="1" x14ac:dyDescent="0.25">
      <c r="C742" s="158" t="s">
        <v>549</v>
      </c>
      <c r="D742" s="159">
        <v>538.78</v>
      </c>
    </row>
    <row r="743" spans="3:4" ht="15" hidden="1" customHeight="1" x14ac:dyDescent="0.25">
      <c r="C743" s="160" t="s">
        <v>540</v>
      </c>
      <c r="D743" s="161">
        <v>403.14</v>
      </c>
    </row>
    <row r="744" spans="3:4" ht="15" hidden="1" customHeight="1" x14ac:dyDescent="0.25">
      <c r="C744" s="158" t="s">
        <v>551</v>
      </c>
      <c r="D744" s="159">
        <v>817.74</v>
      </c>
    </row>
    <row r="745" spans="3:4" ht="15" hidden="1" customHeight="1" x14ac:dyDescent="0.25">
      <c r="C745" s="160" t="s">
        <v>555</v>
      </c>
      <c r="D745" s="161">
        <v>1031.69</v>
      </c>
    </row>
    <row r="746" spans="3:4" ht="15" hidden="1" customHeight="1" x14ac:dyDescent="0.25">
      <c r="C746" s="158" t="s">
        <v>541</v>
      </c>
      <c r="D746" s="159">
        <v>1065.18</v>
      </c>
    </row>
    <row r="747" spans="3:4" ht="15" hidden="1" customHeight="1" x14ac:dyDescent="0.25">
      <c r="C747" s="160" t="s">
        <v>548</v>
      </c>
      <c r="D747" s="161">
        <v>21.94</v>
      </c>
    </row>
    <row r="748" spans="3:4" ht="15" hidden="1" customHeight="1" x14ac:dyDescent="0.25">
      <c r="C748" s="158" t="s">
        <v>307</v>
      </c>
      <c r="D748" s="159">
        <v>830.29</v>
      </c>
    </row>
    <row r="749" spans="3:4" ht="15" hidden="1" customHeight="1" x14ac:dyDescent="0.25">
      <c r="C749" s="160" t="s">
        <v>546</v>
      </c>
      <c r="D749" s="161">
        <v>1195.82</v>
      </c>
    </row>
    <row r="750" spans="3:4" ht="15" hidden="1" customHeight="1" x14ac:dyDescent="0.25">
      <c r="C750" s="158" t="s">
        <v>540</v>
      </c>
      <c r="D750" s="159">
        <v>414.99</v>
      </c>
    </row>
    <row r="751" spans="3:4" ht="15" hidden="1" customHeight="1" x14ac:dyDescent="0.25">
      <c r="C751" s="160" t="s">
        <v>546</v>
      </c>
      <c r="D751" s="161">
        <v>56.2</v>
      </c>
    </row>
    <row r="752" spans="3:4" ht="15" hidden="1" customHeight="1" x14ac:dyDescent="0.25">
      <c r="C752" s="158" t="s">
        <v>312</v>
      </c>
      <c r="D752" s="159">
        <v>875.03</v>
      </c>
    </row>
    <row r="753" spans="3:4" ht="15" hidden="1" customHeight="1" x14ac:dyDescent="0.25">
      <c r="C753" s="160" t="s">
        <v>308</v>
      </c>
      <c r="D753" s="161">
        <v>27.77</v>
      </c>
    </row>
    <row r="754" spans="3:4" ht="15" hidden="1" customHeight="1" x14ac:dyDescent="0.25">
      <c r="C754" s="158" t="s">
        <v>308</v>
      </c>
      <c r="D754" s="159">
        <v>610.11</v>
      </c>
    </row>
    <row r="755" spans="3:4" ht="15" hidden="1" customHeight="1" x14ac:dyDescent="0.25">
      <c r="C755" s="160" t="s">
        <v>553</v>
      </c>
      <c r="D755" s="161">
        <v>591.84</v>
      </c>
    </row>
    <row r="756" spans="3:4" ht="15" hidden="1" customHeight="1" x14ac:dyDescent="0.25">
      <c r="C756" s="158" t="s">
        <v>557</v>
      </c>
      <c r="D756" s="159">
        <v>1104.02</v>
      </c>
    </row>
    <row r="757" spans="3:4" ht="15" hidden="1" customHeight="1" x14ac:dyDescent="0.25">
      <c r="C757" s="160" t="s">
        <v>540</v>
      </c>
      <c r="D757" s="161">
        <v>707.08</v>
      </c>
    </row>
    <row r="758" spans="3:4" ht="15" hidden="1" customHeight="1" x14ac:dyDescent="0.25">
      <c r="C758" s="158" t="s">
        <v>547</v>
      </c>
      <c r="D758" s="159">
        <v>139.02000000000001</v>
      </c>
    </row>
    <row r="759" spans="3:4" ht="15" hidden="1" customHeight="1" x14ac:dyDescent="0.25">
      <c r="C759" s="160" t="s">
        <v>558</v>
      </c>
      <c r="D759" s="161">
        <v>579.54999999999995</v>
      </c>
    </row>
    <row r="760" spans="3:4" ht="15" hidden="1" customHeight="1" x14ac:dyDescent="0.25">
      <c r="C760" s="158" t="s">
        <v>312</v>
      </c>
      <c r="D760" s="159">
        <v>335.05</v>
      </c>
    </row>
    <row r="761" spans="3:4" ht="15" hidden="1" customHeight="1" x14ac:dyDescent="0.25">
      <c r="C761" s="160" t="s">
        <v>548</v>
      </c>
      <c r="D761" s="161">
        <v>1104.6099999999999</v>
      </c>
    </row>
    <row r="762" spans="3:4" ht="15" hidden="1" customHeight="1" x14ac:dyDescent="0.25">
      <c r="C762" s="158" t="s">
        <v>548</v>
      </c>
      <c r="D762" s="159">
        <v>144.19</v>
      </c>
    </row>
    <row r="763" spans="3:4" ht="15" hidden="1" customHeight="1" x14ac:dyDescent="0.25">
      <c r="C763" s="160" t="s">
        <v>553</v>
      </c>
      <c r="D763" s="161">
        <v>833.4</v>
      </c>
    </row>
    <row r="764" spans="3:4" ht="15" hidden="1" customHeight="1" x14ac:dyDescent="0.25">
      <c r="C764" s="158" t="s">
        <v>552</v>
      </c>
      <c r="D764" s="159">
        <v>1237.4000000000001</v>
      </c>
    </row>
    <row r="765" spans="3:4" ht="15" hidden="1" customHeight="1" x14ac:dyDescent="0.25">
      <c r="C765" s="160" t="s">
        <v>546</v>
      </c>
      <c r="D765" s="161">
        <v>103.05</v>
      </c>
    </row>
    <row r="766" spans="3:4" ht="15" hidden="1" customHeight="1" x14ac:dyDescent="0.25">
      <c r="C766" s="158" t="s">
        <v>549</v>
      </c>
      <c r="D766" s="159">
        <v>49.78</v>
      </c>
    </row>
    <row r="767" spans="3:4" ht="15" hidden="1" customHeight="1" x14ac:dyDescent="0.25">
      <c r="C767" s="160" t="s">
        <v>552</v>
      </c>
      <c r="D767" s="161">
        <v>231.99</v>
      </c>
    </row>
    <row r="768" spans="3:4" ht="15" hidden="1" customHeight="1" x14ac:dyDescent="0.25">
      <c r="C768" s="158" t="s">
        <v>307</v>
      </c>
      <c r="D768" s="159">
        <v>1155.1500000000001</v>
      </c>
    </row>
    <row r="769" spans="3:4" ht="15" hidden="1" customHeight="1" x14ac:dyDescent="0.25">
      <c r="C769" s="160" t="s">
        <v>539</v>
      </c>
      <c r="D769" s="161">
        <v>926.57</v>
      </c>
    </row>
    <row r="770" spans="3:4" ht="15" hidden="1" customHeight="1" x14ac:dyDescent="0.25">
      <c r="C770" s="158" t="s">
        <v>551</v>
      </c>
      <c r="D770" s="159">
        <v>1230.67</v>
      </c>
    </row>
    <row r="771" spans="3:4" ht="15" hidden="1" customHeight="1" x14ac:dyDescent="0.25">
      <c r="C771" s="160" t="s">
        <v>312</v>
      </c>
      <c r="D771" s="161">
        <v>690</v>
      </c>
    </row>
    <row r="772" spans="3:4" ht="15" hidden="1" customHeight="1" x14ac:dyDescent="0.25">
      <c r="C772" s="158" t="s">
        <v>551</v>
      </c>
      <c r="D772" s="159">
        <v>525.83000000000004</v>
      </c>
    </row>
    <row r="773" spans="3:4" ht="15" hidden="1" customHeight="1" x14ac:dyDescent="0.25">
      <c r="C773" s="160" t="s">
        <v>551</v>
      </c>
      <c r="D773" s="161">
        <v>1279.3900000000001</v>
      </c>
    </row>
    <row r="774" spans="3:4" ht="15" hidden="1" customHeight="1" x14ac:dyDescent="0.25">
      <c r="C774" s="158" t="s">
        <v>540</v>
      </c>
      <c r="D774" s="159">
        <v>985.47</v>
      </c>
    </row>
    <row r="775" spans="3:4" ht="15" hidden="1" customHeight="1" x14ac:dyDescent="0.25">
      <c r="C775" s="160" t="s">
        <v>551</v>
      </c>
      <c r="D775" s="161">
        <v>1252.02</v>
      </c>
    </row>
    <row r="776" spans="3:4" ht="15" hidden="1" customHeight="1" x14ac:dyDescent="0.25">
      <c r="C776" s="158" t="s">
        <v>556</v>
      </c>
      <c r="D776" s="159">
        <v>331.74</v>
      </c>
    </row>
    <row r="777" spans="3:4" ht="15" hidden="1" customHeight="1" x14ac:dyDescent="0.25">
      <c r="C777" s="160" t="s">
        <v>543</v>
      </c>
      <c r="D777" s="161">
        <v>1209.48</v>
      </c>
    </row>
    <row r="778" spans="3:4" ht="15" hidden="1" customHeight="1" x14ac:dyDescent="0.25">
      <c r="C778" s="158" t="s">
        <v>307</v>
      </c>
      <c r="D778" s="159">
        <v>1254.6300000000001</v>
      </c>
    </row>
    <row r="779" spans="3:4" ht="15" hidden="1" customHeight="1" x14ac:dyDescent="0.25">
      <c r="C779" s="160" t="s">
        <v>542</v>
      </c>
      <c r="D779" s="161">
        <v>269.29000000000002</v>
      </c>
    </row>
    <row r="780" spans="3:4" ht="15" hidden="1" customHeight="1" x14ac:dyDescent="0.25">
      <c r="C780" s="158" t="s">
        <v>553</v>
      </c>
      <c r="D780" s="159">
        <v>36.71</v>
      </c>
    </row>
    <row r="781" spans="3:4" ht="15" hidden="1" customHeight="1" x14ac:dyDescent="0.25">
      <c r="C781" s="160" t="s">
        <v>307</v>
      </c>
      <c r="D781" s="161">
        <v>404.78</v>
      </c>
    </row>
    <row r="782" spans="3:4" ht="15" hidden="1" customHeight="1" x14ac:dyDescent="0.25">
      <c r="C782" s="158" t="s">
        <v>307</v>
      </c>
      <c r="D782" s="159">
        <v>720.09</v>
      </c>
    </row>
    <row r="783" spans="3:4" ht="15" hidden="1" customHeight="1" x14ac:dyDescent="0.25">
      <c r="C783" s="160" t="s">
        <v>555</v>
      </c>
      <c r="D783" s="161">
        <v>600.66</v>
      </c>
    </row>
    <row r="784" spans="3:4" ht="15" hidden="1" customHeight="1" x14ac:dyDescent="0.25">
      <c r="C784" s="158" t="s">
        <v>553</v>
      </c>
      <c r="D784" s="159">
        <v>602.33000000000004</v>
      </c>
    </row>
    <row r="785" spans="3:4" ht="15" hidden="1" customHeight="1" x14ac:dyDescent="0.25">
      <c r="C785" s="160" t="s">
        <v>312</v>
      </c>
      <c r="D785" s="161">
        <v>200.82</v>
      </c>
    </row>
    <row r="786" spans="3:4" ht="15" hidden="1" customHeight="1" x14ac:dyDescent="0.25">
      <c r="C786" s="158" t="s">
        <v>547</v>
      </c>
      <c r="D786" s="159">
        <v>264.72000000000003</v>
      </c>
    </row>
    <row r="787" spans="3:4" ht="15" hidden="1" customHeight="1" x14ac:dyDescent="0.25">
      <c r="C787" s="160" t="s">
        <v>552</v>
      </c>
      <c r="D787" s="161">
        <v>551.23</v>
      </c>
    </row>
    <row r="788" spans="3:4" ht="15" hidden="1" customHeight="1" x14ac:dyDescent="0.25">
      <c r="C788" s="158" t="s">
        <v>549</v>
      </c>
      <c r="D788" s="159">
        <v>273.45999999999998</v>
      </c>
    </row>
    <row r="789" spans="3:4" ht="15" hidden="1" customHeight="1" x14ac:dyDescent="0.25">
      <c r="C789" s="160" t="s">
        <v>539</v>
      </c>
      <c r="D789" s="161">
        <v>1114.81</v>
      </c>
    </row>
    <row r="790" spans="3:4" ht="15" hidden="1" customHeight="1" x14ac:dyDescent="0.25">
      <c r="C790" s="158" t="s">
        <v>555</v>
      </c>
      <c r="D790" s="159">
        <v>792.06</v>
      </c>
    </row>
    <row r="791" spans="3:4" ht="15" hidden="1" customHeight="1" x14ac:dyDescent="0.25">
      <c r="C791" s="160" t="s">
        <v>309</v>
      </c>
      <c r="D791" s="161">
        <v>648.99</v>
      </c>
    </row>
    <row r="792" spans="3:4" ht="15" hidden="1" customHeight="1" x14ac:dyDescent="0.25">
      <c r="C792" s="158" t="s">
        <v>547</v>
      </c>
      <c r="D792" s="159">
        <v>624.02</v>
      </c>
    </row>
    <row r="793" spans="3:4" ht="15" hidden="1" customHeight="1" x14ac:dyDescent="0.25">
      <c r="C793" s="160" t="s">
        <v>551</v>
      </c>
      <c r="D793" s="161">
        <v>622.78</v>
      </c>
    </row>
    <row r="794" spans="3:4" ht="15" hidden="1" customHeight="1" x14ac:dyDescent="0.25">
      <c r="C794" s="158" t="s">
        <v>307</v>
      </c>
      <c r="D794" s="159">
        <v>844.12</v>
      </c>
    </row>
    <row r="795" spans="3:4" ht="15" hidden="1" customHeight="1" x14ac:dyDescent="0.25">
      <c r="C795" s="160" t="s">
        <v>543</v>
      </c>
      <c r="D795" s="161">
        <v>406.12</v>
      </c>
    </row>
    <row r="796" spans="3:4" ht="15" hidden="1" customHeight="1" x14ac:dyDescent="0.25">
      <c r="C796" s="158" t="s">
        <v>553</v>
      </c>
      <c r="D796" s="159">
        <v>391.59</v>
      </c>
    </row>
    <row r="797" spans="3:4" ht="15" hidden="1" customHeight="1" x14ac:dyDescent="0.25">
      <c r="C797" s="160" t="s">
        <v>312</v>
      </c>
      <c r="D797" s="161">
        <v>878.4</v>
      </c>
    </row>
    <row r="798" spans="3:4" ht="15" hidden="1" customHeight="1" x14ac:dyDescent="0.25">
      <c r="C798" s="158" t="s">
        <v>307</v>
      </c>
      <c r="D798" s="159">
        <v>1132.6600000000001</v>
      </c>
    </row>
    <row r="799" spans="3:4" ht="15" hidden="1" customHeight="1" x14ac:dyDescent="0.25">
      <c r="C799" s="160" t="s">
        <v>548</v>
      </c>
      <c r="D799" s="161">
        <v>1277.43</v>
      </c>
    </row>
    <row r="800" spans="3:4" ht="15" hidden="1" customHeight="1" x14ac:dyDescent="0.25">
      <c r="C800" s="158" t="s">
        <v>309</v>
      </c>
      <c r="D800" s="159">
        <v>237.43</v>
      </c>
    </row>
    <row r="801" spans="3:4" ht="15" hidden="1" customHeight="1" x14ac:dyDescent="0.25">
      <c r="C801" s="160" t="s">
        <v>540</v>
      </c>
      <c r="D801" s="161">
        <v>880.88</v>
      </c>
    </row>
    <row r="802" spans="3:4" ht="15" hidden="1" customHeight="1" x14ac:dyDescent="0.25">
      <c r="C802" s="158" t="s">
        <v>547</v>
      </c>
      <c r="D802" s="159">
        <v>525.05999999999995</v>
      </c>
    </row>
    <row r="803" spans="3:4" ht="15" hidden="1" customHeight="1" x14ac:dyDescent="0.25">
      <c r="C803" s="160" t="s">
        <v>551</v>
      </c>
      <c r="D803" s="161">
        <v>901.4</v>
      </c>
    </row>
    <row r="804" spans="3:4" ht="15" hidden="1" customHeight="1" x14ac:dyDescent="0.25">
      <c r="C804" s="158" t="s">
        <v>543</v>
      </c>
      <c r="D804" s="159">
        <v>403.12</v>
      </c>
    </row>
    <row r="805" spans="3:4" ht="15" hidden="1" customHeight="1" x14ac:dyDescent="0.25">
      <c r="C805" s="160" t="s">
        <v>541</v>
      </c>
      <c r="D805" s="161">
        <v>31.73</v>
      </c>
    </row>
    <row r="806" spans="3:4" ht="15" hidden="1" customHeight="1" x14ac:dyDescent="0.25">
      <c r="C806" s="158" t="s">
        <v>308</v>
      </c>
      <c r="D806" s="159">
        <v>424.01</v>
      </c>
    </row>
    <row r="807" spans="3:4" ht="15" hidden="1" customHeight="1" x14ac:dyDescent="0.25">
      <c r="C807" s="160" t="s">
        <v>555</v>
      </c>
      <c r="D807" s="161">
        <v>1235.29</v>
      </c>
    </row>
    <row r="808" spans="3:4" ht="15" hidden="1" customHeight="1" x14ac:dyDescent="0.25">
      <c r="C808" s="158" t="s">
        <v>539</v>
      </c>
      <c r="D808" s="159">
        <v>588.38</v>
      </c>
    </row>
    <row r="809" spans="3:4" ht="15" hidden="1" customHeight="1" x14ac:dyDescent="0.25">
      <c r="C809" s="160" t="s">
        <v>312</v>
      </c>
      <c r="D809" s="161">
        <v>753.33</v>
      </c>
    </row>
    <row r="810" spans="3:4" ht="15" hidden="1" customHeight="1" x14ac:dyDescent="0.25">
      <c r="C810" s="158" t="s">
        <v>309</v>
      </c>
      <c r="D810" s="159">
        <v>118.45</v>
      </c>
    </row>
    <row r="811" spans="3:4" ht="15" hidden="1" customHeight="1" x14ac:dyDescent="0.25">
      <c r="C811" s="160" t="s">
        <v>545</v>
      </c>
      <c r="D811" s="161">
        <v>975.14</v>
      </c>
    </row>
    <row r="812" spans="3:4" ht="15" hidden="1" customHeight="1" x14ac:dyDescent="0.25">
      <c r="C812" s="158" t="s">
        <v>547</v>
      </c>
      <c r="D812" s="159">
        <v>965.32</v>
      </c>
    </row>
    <row r="813" spans="3:4" ht="15" hidden="1" customHeight="1" x14ac:dyDescent="0.25">
      <c r="C813" s="160" t="s">
        <v>549</v>
      </c>
      <c r="D813" s="161">
        <v>41.25</v>
      </c>
    </row>
    <row r="814" spans="3:4" ht="15" hidden="1" customHeight="1" x14ac:dyDescent="0.25">
      <c r="C814" s="158" t="s">
        <v>546</v>
      </c>
      <c r="D814" s="159">
        <v>807.13</v>
      </c>
    </row>
    <row r="815" spans="3:4" ht="15" hidden="1" customHeight="1" x14ac:dyDescent="0.25">
      <c r="C815" s="160" t="s">
        <v>309</v>
      </c>
      <c r="D815" s="161">
        <v>1040.27</v>
      </c>
    </row>
    <row r="816" spans="3:4" ht="15" hidden="1" customHeight="1" x14ac:dyDescent="0.25">
      <c r="C816" s="158" t="s">
        <v>546</v>
      </c>
      <c r="D816" s="159">
        <v>168.15</v>
      </c>
    </row>
    <row r="817" spans="3:4" ht="15" hidden="1" customHeight="1" x14ac:dyDescent="0.25">
      <c r="C817" s="160" t="s">
        <v>540</v>
      </c>
      <c r="D817" s="161">
        <v>628.26</v>
      </c>
    </row>
    <row r="818" spans="3:4" ht="15" hidden="1" customHeight="1" x14ac:dyDescent="0.25">
      <c r="C818" s="158" t="s">
        <v>543</v>
      </c>
      <c r="D818" s="159">
        <v>992.8</v>
      </c>
    </row>
    <row r="819" spans="3:4" ht="15" hidden="1" customHeight="1" x14ac:dyDescent="0.25">
      <c r="C819" s="160" t="s">
        <v>308</v>
      </c>
      <c r="D819" s="161">
        <v>913.26</v>
      </c>
    </row>
    <row r="820" spans="3:4" ht="15" hidden="1" customHeight="1" x14ac:dyDescent="0.25">
      <c r="C820" s="158" t="s">
        <v>557</v>
      </c>
      <c r="D820" s="159">
        <v>423.68</v>
      </c>
    </row>
    <row r="821" spans="3:4" ht="15" hidden="1" customHeight="1" x14ac:dyDescent="0.25">
      <c r="C821" s="160" t="s">
        <v>553</v>
      </c>
      <c r="D821" s="161">
        <v>334.31</v>
      </c>
    </row>
    <row r="822" spans="3:4" ht="15" hidden="1" customHeight="1" x14ac:dyDescent="0.25">
      <c r="C822" s="158" t="s">
        <v>556</v>
      </c>
      <c r="D822" s="159">
        <v>1085.72</v>
      </c>
    </row>
    <row r="823" spans="3:4" ht="15" hidden="1" customHeight="1" x14ac:dyDescent="0.25">
      <c r="C823" s="160" t="s">
        <v>547</v>
      </c>
      <c r="D823" s="161">
        <v>176.26</v>
      </c>
    </row>
    <row r="824" spans="3:4" ht="15" hidden="1" customHeight="1" x14ac:dyDescent="0.25">
      <c r="C824" s="158" t="s">
        <v>549</v>
      </c>
      <c r="D824" s="159">
        <v>395.91</v>
      </c>
    </row>
    <row r="825" spans="3:4" ht="15" hidden="1" customHeight="1" x14ac:dyDescent="0.25">
      <c r="C825" s="160" t="s">
        <v>549</v>
      </c>
      <c r="D825" s="161">
        <v>736.57</v>
      </c>
    </row>
    <row r="826" spans="3:4" ht="15" hidden="1" customHeight="1" x14ac:dyDescent="0.25">
      <c r="C826" s="158" t="s">
        <v>539</v>
      </c>
      <c r="D826" s="159">
        <v>380.83</v>
      </c>
    </row>
    <row r="827" spans="3:4" ht="15" hidden="1" customHeight="1" x14ac:dyDescent="0.25">
      <c r="C827" s="160" t="s">
        <v>312</v>
      </c>
      <c r="D827" s="161">
        <v>832.02</v>
      </c>
    </row>
    <row r="828" spans="3:4" ht="15" hidden="1" customHeight="1" x14ac:dyDescent="0.25">
      <c r="C828" s="158" t="s">
        <v>555</v>
      </c>
      <c r="D828" s="159">
        <v>126.55</v>
      </c>
    </row>
    <row r="829" spans="3:4" ht="15" hidden="1" customHeight="1" x14ac:dyDescent="0.25">
      <c r="C829" s="160" t="s">
        <v>307</v>
      </c>
      <c r="D829" s="161">
        <v>760.47</v>
      </c>
    </row>
    <row r="830" spans="3:4" ht="15" hidden="1" customHeight="1" x14ac:dyDescent="0.25">
      <c r="C830" s="158" t="s">
        <v>557</v>
      </c>
      <c r="D830" s="159">
        <v>80.209999999999994</v>
      </c>
    </row>
    <row r="831" spans="3:4" ht="15" hidden="1" customHeight="1" x14ac:dyDescent="0.25">
      <c r="C831" s="160" t="s">
        <v>547</v>
      </c>
      <c r="D831" s="161">
        <v>29.45</v>
      </c>
    </row>
    <row r="832" spans="3:4" ht="15" hidden="1" customHeight="1" x14ac:dyDescent="0.25">
      <c r="C832" s="158" t="s">
        <v>557</v>
      </c>
      <c r="D832" s="159">
        <v>280.25</v>
      </c>
    </row>
    <row r="833" spans="3:4" ht="15" hidden="1" customHeight="1" x14ac:dyDescent="0.25">
      <c r="C833" s="160" t="s">
        <v>547</v>
      </c>
      <c r="D833" s="161">
        <v>725.24</v>
      </c>
    </row>
    <row r="834" spans="3:4" ht="15" hidden="1" customHeight="1" x14ac:dyDescent="0.25">
      <c r="C834" s="158" t="s">
        <v>541</v>
      </c>
      <c r="D834" s="159">
        <v>820.07</v>
      </c>
    </row>
    <row r="835" spans="3:4" ht="15" hidden="1" customHeight="1" x14ac:dyDescent="0.25">
      <c r="C835" s="160" t="s">
        <v>308</v>
      </c>
      <c r="D835" s="161">
        <v>953.65</v>
      </c>
    </row>
    <row r="836" spans="3:4" ht="15" hidden="1" customHeight="1" x14ac:dyDescent="0.25">
      <c r="C836" s="158" t="s">
        <v>546</v>
      </c>
      <c r="D836" s="159">
        <v>987.52</v>
      </c>
    </row>
    <row r="837" spans="3:4" ht="15" hidden="1" customHeight="1" x14ac:dyDescent="0.25">
      <c r="C837" s="160" t="s">
        <v>539</v>
      </c>
      <c r="D837" s="161">
        <v>691.88</v>
      </c>
    </row>
    <row r="838" spans="3:4" ht="15" hidden="1" customHeight="1" x14ac:dyDescent="0.25">
      <c r="C838" s="158" t="s">
        <v>547</v>
      </c>
      <c r="D838" s="159">
        <v>571.33000000000004</v>
      </c>
    </row>
    <row r="839" spans="3:4" ht="15" hidden="1" customHeight="1" x14ac:dyDescent="0.25">
      <c r="C839" s="160" t="s">
        <v>542</v>
      </c>
      <c r="D839" s="161">
        <v>843.27</v>
      </c>
    </row>
    <row r="840" spans="3:4" ht="15" hidden="1" customHeight="1" x14ac:dyDescent="0.25">
      <c r="C840" s="158" t="s">
        <v>308</v>
      </c>
      <c r="D840" s="159">
        <v>774.74</v>
      </c>
    </row>
    <row r="841" spans="3:4" ht="15" hidden="1" customHeight="1" x14ac:dyDescent="0.25">
      <c r="C841" s="160" t="s">
        <v>307</v>
      </c>
      <c r="D841" s="161">
        <v>31.66</v>
      </c>
    </row>
    <row r="842" spans="3:4" ht="15" hidden="1" customHeight="1" x14ac:dyDescent="0.25">
      <c r="C842" s="158" t="s">
        <v>547</v>
      </c>
      <c r="D842" s="159">
        <v>1127.6199999999999</v>
      </c>
    </row>
    <row r="843" spans="3:4" ht="15" hidden="1" customHeight="1" x14ac:dyDescent="0.25">
      <c r="C843" s="160" t="s">
        <v>551</v>
      </c>
      <c r="D843" s="161">
        <v>332.52</v>
      </c>
    </row>
    <row r="844" spans="3:4" ht="15" hidden="1" customHeight="1" x14ac:dyDescent="0.25">
      <c r="C844" s="158" t="s">
        <v>312</v>
      </c>
      <c r="D844" s="159">
        <v>989.08</v>
      </c>
    </row>
    <row r="845" spans="3:4" ht="15" hidden="1" customHeight="1" x14ac:dyDescent="0.25">
      <c r="C845" s="160" t="s">
        <v>307</v>
      </c>
      <c r="D845" s="161">
        <v>905.58</v>
      </c>
    </row>
    <row r="846" spans="3:4" ht="15" hidden="1" customHeight="1" x14ac:dyDescent="0.25">
      <c r="C846" s="158" t="s">
        <v>545</v>
      </c>
      <c r="D846" s="159">
        <v>842.73</v>
      </c>
    </row>
    <row r="847" spans="3:4" ht="15" hidden="1" customHeight="1" x14ac:dyDescent="0.25">
      <c r="C847" s="160" t="s">
        <v>555</v>
      </c>
      <c r="D847" s="161">
        <v>1186.79</v>
      </c>
    </row>
    <row r="848" spans="3:4" ht="15" hidden="1" customHeight="1" x14ac:dyDescent="0.25">
      <c r="C848" s="158" t="s">
        <v>312</v>
      </c>
      <c r="D848" s="159">
        <v>775.49</v>
      </c>
    </row>
    <row r="849" spans="3:4" ht="15" hidden="1" customHeight="1" x14ac:dyDescent="0.25">
      <c r="C849" s="160" t="s">
        <v>308</v>
      </c>
      <c r="D849" s="161">
        <v>385.86</v>
      </c>
    </row>
    <row r="850" spans="3:4" ht="15" hidden="1" customHeight="1" x14ac:dyDescent="0.25">
      <c r="C850" s="158" t="s">
        <v>552</v>
      </c>
      <c r="D850" s="159">
        <v>1156.53</v>
      </c>
    </row>
    <row r="851" spans="3:4" ht="15" hidden="1" customHeight="1" x14ac:dyDescent="0.25">
      <c r="C851" s="160" t="s">
        <v>551</v>
      </c>
      <c r="D851" s="161">
        <v>700.4</v>
      </c>
    </row>
    <row r="852" spans="3:4" ht="15" hidden="1" customHeight="1" x14ac:dyDescent="0.25">
      <c r="C852" s="158" t="s">
        <v>307</v>
      </c>
      <c r="D852" s="159">
        <v>880.71</v>
      </c>
    </row>
    <row r="853" spans="3:4" ht="15" hidden="1" customHeight="1" x14ac:dyDescent="0.25">
      <c r="C853" s="160" t="s">
        <v>558</v>
      </c>
      <c r="D853" s="161">
        <v>711.4</v>
      </c>
    </row>
    <row r="854" spans="3:4" ht="15" hidden="1" customHeight="1" x14ac:dyDescent="0.25">
      <c r="C854" s="158" t="s">
        <v>546</v>
      </c>
      <c r="D854" s="159">
        <v>1289.8800000000001</v>
      </c>
    </row>
    <row r="855" spans="3:4" ht="15" hidden="1" customHeight="1" x14ac:dyDescent="0.25">
      <c r="C855" s="160" t="s">
        <v>548</v>
      </c>
      <c r="D855" s="161">
        <v>168.06</v>
      </c>
    </row>
    <row r="856" spans="3:4" ht="15" hidden="1" customHeight="1" x14ac:dyDescent="0.25">
      <c r="C856" s="158" t="s">
        <v>551</v>
      </c>
      <c r="D856" s="159">
        <v>821.9</v>
      </c>
    </row>
    <row r="857" spans="3:4" ht="15" hidden="1" customHeight="1" x14ac:dyDescent="0.25">
      <c r="C857" s="160" t="s">
        <v>541</v>
      </c>
      <c r="D857" s="161">
        <v>732.45</v>
      </c>
    </row>
    <row r="858" spans="3:4" ht="15" hidden="1" customHeight="1" x14ac:dyDescent="0.25">
      <c r="C858" s="158" t="s">
        <v>308</v>
      </c>
      <c r="D858" s="159">
        <v>784.48</v>
      </c>
    </row>
    <row r="859" spans="3:4" ht="15" hidden="1" customHeight="1" x14ac:dyDescent="0.25">
      <c r="C859" s="160" t="s">
        <v>546</v>
      </c>
      <c r="D859" s="161">
        <v>833.12</v>
      </c>
    </row>
    <row r="860" spans="3:4" ht="15" hidden="1" customHeight="1" x14ac:dyDescent="0.25">
      <c r="C860" s="158" t="s">
        <v>557</v>
      </c>
      <c r="D860" s="159">
        <v>500.77</v>
      </c>
    </row>
    <row r="861" spans="3:4" ht="15" hidden="1" customHeight="1" x14ac:dyDescent="0.25">
      <c r="C861" s="160" t="s">
        <v>540</v>
      </c>
      <c r="D861" s="161">
        <v>494.41</v>
      </c>
    </row>
    <row r="862" spans="3:4" ht="15" hidden="1" customHeight="1" x14ac:dyDescent="0.25">
      <c r="C862" s="158" t="s">
        <v>308</v>
      </c>
      <c r="D862" s="159">
        <v>730.87</v>
      </c>
    </row>
    <row r="863" spans="3:4" ht="15" hidden="1" customHeight="1" x14ac:dyDescent="0.25">
      <c r="C863" s="160" t="s">
        <v>552</v>
      </c>
      <c r="D863" s="161">
        <v>629.33000000000004</v>
      </c>
    </row>
    <row r="864" spans="3:4" ht="15" hidden="1" customHeight="1" x14ac:dyDescent="0.25">
      <c r="C864" s="158" t="s">
        <v>544</v>
      </c>
      <c r="D864" s="159">
        <v>705.63</v>
      </c>
    </row>
    <row r="865" spans="3:4" ht="15" hidden="1" customHeight="1" x14ac:dyDescent="0.25">
      <c r="C865" s="160" t="s">
        <v>544</v>
      </c>
      <c r="D865" s="161">
        <v>471</v>
      </c>
    </row>
    <row r="866" spans="3:4" ht="15" hidden="1" customHeight="1" x14ac:dyDescent="0.25">
      <c r="C866" s="158" t="s">
        <v>308</v>
      </c>
      <c r="D866" s="159">
        <v>683.89</v>
      </c>
    </row>
    <row r="867" spans="3:4" ht="15" hidden="1" customHeight="1" x14ac:dyDescent="0.25">
      <c r="C867" s="160" t="s">
        <v>552</v>
      </c>
      <c r="D867" s="161">
        <v>857.27</v>
      </c>
    </row>
    <row r="868" spans="3:4" ht="15" hidden="1" customHeight="1" x14ac:dyDescent="0.25">
      <c r="C868" s="158" t="s">
        <v>549</v>
      </c>
      <c r="D868" s="159">
        <v>1039.98</v>
      </c>
    </row>
    <row r="869" spans="3:4" ht="15" hidden="1" customHeight="1" x14ac:dyDescent="0.25">
      <c r="C869" s="160" t="s">
        <v>547</v>
      </c>
      <c r="D869" s="161">
        <v>217.5</v>
      </c>
    </row>
    <row r="870" spans="3:4" ht="15" hidden="1" customHeight="1" x14ac:dyDescent="0.25">
      <c r="C870" s="158" t="s">
        <v>546</v>
      </c>
      <c r="D870" s="159">
        <v>403.85</v>
      </c>
    </row>
    <row r="871" spans="3:4" ht="15" hidden="1" customHeight="1" x14ac:dyDescent="0.25">
      <c r="C871" s="160" t="s">
        <v>556</v>
      </c>
      <c r="D871" s="161">
        <v>359.2</v>
      </c>
    </row>
    <row r="872" spans="3:4" ht="15" hidden="1" customHeight="1" x14ac:dyDescent="0.25">
      <c r="C872" s="158" t="s">
        <v>556</v>
      </c>
      <c r="D872" s="159">
        <v>845.41</v>
      </c>
    </row>
    <row r="873" spans="3:4" ht="15" hidden="1" customHeight="1" x14ac:dyDescent="0.25">
      <c r="C873" s="160" t="s">
        <v>542</v>
      </c>
      <c r="D873" s="161">
        <v>717.18</v>
      </c>
    </row>
    <row r="874" spans="3:4" ht="15" hidden="1" customHeight="1" x14ac:dyDescent="0.25">
      <c r="C874" s="158" t="s">
        <v>308</v>
      </c>
      <c r="D874" s="159">
        <v>550.77</v>
      </c>
    </row>
    <row r="875" spans="3:4" ht="15" hidden="1" customHeight="1" x14ac:dyDescent="0.25">
      <c r="C875" s="160" t="s">
        <v>307</v>
      </c>
      <c r="D875" s="161">
        <v>485.75</v>
      </c>
    </row>
    <row r="876" spans="3:4" ht="15" hidden="1" customHeight="1" x14ac:dyDescent="0.25">
      <c r="C876" s="158" t="s">
        <v>545</v>
      </c>
      <c r="D876" s="159">
        <v>277.72000000000003</v>
      </c>
    </row>
    <row r="877" spans="3:4" ht="15" hidden="1" customHeight="1" x14ac:dyDescent="0.25">
      <c r="C877" s="160" t="s">
        <v>548</v>
      </c>
      <c r="D877" s="161">
        <v>1250.74</v>
      </c>
    </row>
    <row r="878" spans="3:4" ht="15" hidden="1" customHeight="1" x14ac:dyDescent="0.25">
      <c r="C878" s="158" t="s">
        <v>546</v>
      </c>
      <c r="D878" s="159">
        <v>902.31</v>
      </c>
    </row>
    <row r="879" spans="3:4" ht="15" hidden="1" customHeight="1" x14ac:dyDescent="0.25">
      <c r="C879" s="160" t="s">
        <v>308</v>
      </c>
      <c r="D879" s="161">
        <v>1247.49</v>
      </c>
    </row>
    <row r="880" spans="3:4" ht="15" hidden="1" customHeight="1" x14ac:dyDescent="0.25">
      <c r="C880" s="158" t="s">
        <v>557</v>
      </c>
      <c r="D880" s="159">
        <v>950.19</v>
      </c>
    </row>
    <row r="881" spans="3:4" ht="15" hidden="1" customHeight="1" x14ac:dyDescent="0.25">
      <c r="C881" s="160" t="s">
        <v>307</v>
      </c>
      <c r="D881" s="161">
        <v>500.75</v>
      </c>
    </row>
    <row r="882" spans="3:4" ht="15" hidden="1" customHeight="1" x14ac:dyDescent="0.25">
      <c r="C882" s="158" t="s">
        <v>551</v>
      </c>
      <c r="D882" s="159">
        <v>608.44000000000005</v>
      </c>
    </row>
    <row r="883" spans="3:4" ht="15" hidden="1" customHeight="1" x14ac:dyDescent="0.25">
      <c r="C883" s="160" t="s">
        <v>551</v>
      </c>
      <c r="D883" s="161">
        <v>170.3</v>
      </c>
    </row>
    <row r="884" spans="3:4" ht="15" hidden="1" customHeight="1" x14ac:dyDescent="0.25">
      <c r="C884" s="158" t="s">
        <v>308</v>
      </c>
      <c r="D884" s="159">
        <v>106.4</v>
      </c>
    </row>
    <row r="885" spans="3:4" ht="15" hidden="1" customHeight="1" x14ac:dyDescent="0.25">
      <c r="C885" s="160" t="s">
        <v>553</v>
      </c>
      <c r="D885" s="161">
        <v>141.91</v>
      </c>
    </row>
    <row r="886" spans="3:4" ht="15" hidden="1" customHeight="1" x14ac:dyDescent="0.25">
      <c r="C886" s="158" t="s">
        <v>552</v>
      </c>
      <c r="D886" s="159">
        <v>396.7</v>
      </c>
    </row>
    <row r="887" spans="3:4" ht="15" hidden="1" customHeight="1" x14ac:dyDescent="0.25">
      <c r="C887" s="160" t="s">
        <v>549</v>
      </c>
      <c r="D887" s="161">
        <v>179.42</v>
      </c>
    </row>
    <row r="888" spans="3:4" ht="15" hidden="1" customHeight="1" x14ac:dyDescent="0.25">
      <c r="C888" s="158" t="s">
        <v>547</v>
      </c>
      <c r="D888" s="159">
        <v>858.08</v>
      </c>
    </row>
    <row r="889" spans="3:4" ht="15" hidden="1" customHeight="1" x14ac:dyDescent="0.25">
      <c r="C889" s="160" t="s">
        <v>312</v>
      </c>
      <c r="D889" s="161">
        <v>1134.02</v>
      </c>
    </row>
    <row r="890" spans="3:4" ht="15" hidden="1" customHeight="1" x14ac:dyDescent="0.25">
      <c r="C890" s="158" t="s">
        <v>312</v>
      </c>
      <c r="D890" s="159">
        <v>511.61</v>
      </c>
    </row>
    <row r="891" spans="3:4" ht="15" hidden="1" customHeight="1" x14ac:dyDescent="0.25">
      <c r="C891" s="160" t="s">
        <v>308</v>
      </c>
      <c r="D891" s="161">
        <v>60.82</v>
      </c>
    </row>
    <row r="892" spans="3:4" ht="15" hidden="1" customHeight="1" x14ac:dyDescent="0.25">
      <c r="C892" s="158" t="s">
        <v>551</v>
      </c>
      <c r="D892" s="159">
        <v>367.2</v>
      </c>
    </row>
    <row r="893" spans="3:4" ht="15" hidden="1" customHeight="1" x14ac:dyDescent="0.25">
      <c r="C893" s="160" t="s">
        <v>552</v>
      </c>
      <c r="D893" s="161">
        <v>79.67</v>
      </c>
    </row>
    <row r="894" spans="3:4" ht="15" hidden="1" customHeight="1" x14ac:dyDescent="0.25">
      <c r="C894" s="158" t="s">
        <v>553</v>
      </c>
      <c r="D894" s="159">
        <v>363.63</v>
      </c>
    </row>
    <row r="895" spans="3:4" ht="15" hidden="1" customHeight="1" x14ac:dyDescent="0.25">
      <c r="C895" s="160" t="s">
        <v>312</v>
      </c>
      <c r="D895" s="161">
        <v>136.99</v>
      </c>
    </row>
    <row r="896" spans="3:4" ht="15" hidden="1" customHeight="1" x14ac:dyDescent="0.25">
      <c r="C896" s="158" t="s">
        <v>552</v>
      </c>
      <c r="D896" s="159">
        <v>539.13</v>
      </c>
    </row>
    <row r="897" spans="3:4" ht="15" hidden="1" customHeight="1" x14ac:dyDescent="0.25">
      <c r="C897" s="160" t="s">
        <v>542</v>
      </c>
      <c r="D897" s="161">
        <v>817.68</v>
      </c>
    </row>
    <row r="898" spans="3:4" ht="15" hidden="1" customHeight="1" x14ac:dyDescent="0.25">
      <c r="C898" s="158" t="s">
        <v>307</v>
      </c>
      <c r="D898" s="159">
        <v>989.48</v>
      </c>
    </row>
    <row r="899" spans="3:4" ht="15" hidden="1" customHeight="1" x14ac:dyDescent="0.25">
      <c r="C899" s="160" t="s">
        <v>547</v>
      </c>
      <c r="D899" s="161">
        <v>656.89</v>
      </c>
    </row>
    <row r="900" spans="3:4" ht="15" hidden="1" customHeight="1" x14ac:dyDescent="0.25">
      <c r="C900" s="158" t="s">
        <v>555</v>
      </c>
      <c r="D900" s="159">
        <v>304.72000000000003</v>
      </c>
    </row>
    <row r="901" spans="3:4" ht="15" hidden="1" customHeight="1" x14ac:dyDescent="0.25">
      <c r="C901" s="160" t="s">
        <v>549</v>
      </c>
      <c r="D901" s="161">
        <v>312.52999999999997</v>
      </c>
    </row>
    <row r="902" spans="3:4" ht="15" hidden="1" customHeight="1" x14ac:dyDescent="0.25">
      <c r="C902" s="158" t="s">
        <v>542</v>
      </c>
      <c r="D902" s="159">
        <v>59.12</v>
      </c>
    </row>
    <row r="903" spans="3:4" ht="15" hidden="1" customHeight="1" x14ac:dyDescent="0.25">
      <c r="C903" s="160" t="s">
        <v>545</v>
      </c>
      <c r="D903" s="161">
        <v>1007.46</v>
      </c>
    </row>
    <row r="904" spans="3:4" ht="15" hidden="1" customHeight="1" x14ac:dyDescent="0.25">
      <c r="C904" s="158" t="s">
        <v>549</v>
      </c>
      <c r="D904" s="159">
        <v>461.86</v>
      </c>
    </row>
    <row r="905" spans="3:4" ht="15" hidden="1" customHeight="1" x14ac:dyDescent="0.25">
      <c r="C905" s="160" t="s">
        <v>552</v>
      </c>
      <c r="D905" s="161">
        <v>1008.41</v>
      </c>
    </row>
    <row r="906" spans="3:4" ht="15" hidden="1" customHeight="1" x14ac:dyDescent="0.25">
      <c r="C906" s="158" t="s">
        <v>543</v>
      </c>
      <c r="D906" s="159">
        <v>835.23</v>
      </c>
    </row>
    <row r="907" spans="3:4" ht="15" hidden="1" customHeight="1" x14ac:dyDescent="0.25">
      <c r="C907" s="160" t="s">
        <v>545</v>
      </c>
      <c r="D907" s="161">
        <v>1186.1500000000001</v>
      </c>
    </row>
    <row r="908" spans="3:4" ht="15" hidden="1" customHeight="1" x14ac:dyDescent="0.25">
      <c r="C908" s="158" t="s">
        <v>542</v>
      </c>
      <c r="D908" s="159">
        <v>1182.7</v>
      </c>
    </row>
    <row r="909" spans="3:4" ht="15" hidden="1" customHeight="1" x14ac:dyDescent="0.25">
      <c r="C909" s="160" t="s">
        <v>549</v>
      </c>
      <c r="D909" s="161">
        <v>702.64</v>
      </c>
    </row>
    <row r="910" spans="3:4" ht="15" hidden="1" customHeight="1" x14ac:dyDescent="0.25">
      <c r="C910" s="158" t="s">
        <v>553</v>
      </c>
      <c r="D910" s="159">
        <v>1205.46</v>
      </c>
    </row>
    <row r="911" spans="3:4" ht="15" hidden="1" customHeight="1" x14ac:dyDescent="0.25">
      <c r="C911" s="160" t="s">
        <v>309</v>
      </c>
      <c r="D911" s="161">
        <v>871.05</v>
      </c>
    </row>
    <row r="912" spans="3:4" ht="15" hidden="1" customHeight="1" x14ac:dyDescent="0.25">
      <c r="C912" s="158" t="s">
        <v>547</v>
      </c>
      <c r="D912" s="159">
        <v>431.16</v>
      </c>
    </row>
    <row r="913" spans="3:4" ht="15" hidden="1" customHeight="1" x14ac:dyDescent="0.25">
      <c r="C913" s="160" t="s">
        <v>546</v>
      </c>
      <c r="D913" s="161">
        <v>433.58</v>
      </c>
    </row>
    <row r="914" spans="3:4" ht="15" hidden="1" customHeight="1" x14ac:dyDescent="0.25">
      <c r="C914" s="158" t="s">
        <v>553</v>
      </c>
      <c r="D914" s="159">
        <v>1061.83</v>
      </c>
    </row>
    <row r="915" spans="3:4" ht="15" hidden="1" customHeight="1" x14ac:dyDescent="0.25">
      <c r="C915" s="160" t="s">
        <v>307</v>
      </c>
      <c r="D915" s="161">
        <v>1114.29</v>
      </c>
    </row>
    <row r="916" spans="3:4" ht="15" hidden="1" customHeight="1" x14ac:dyDescent="0.25">
      <c r="C916" s="158" t="s">
        <v>555</v>
      </c>
      <c r="D916" s="159">
        <v>575.22</v>
      </c>
    </row>
    <row r="917" spans="3:4" ht="15" hidden="1" customHeight="1" x14ac:dyDescent="0.25">
      <c r="C917" s="160" t="s">
        <v>546</v>
      </c>
      <c r="D917" s="161">
        <v>851.49</v>
      </c>
    </row>
    <row r="918" spans="3:4" ht="15" hidden="1" customHeight="1" x14ac:dyDescent="0.25">
      <c r="C918" s="158" t="s">
        <v>552</v>
      </c>
      <c r="D918" s="159">
        <v>705.97</v>
      </c>
    </row>
    <row r="919" spans="3:4" ht="15" hidden="1" customHeight="1" x14ac:dyDescent="0.25">
      <c r="C919" s="160" t="s">
        <v>553</v>
      </c>
      <c r="D919" s="161">
        <v>485.44</v>
      </c>
    </row>
    <row r="920" spans="3:4" ht="15" hidden="1" customHeight="1" x14ac:dyDescent="0.25">
      <c r="C920" s="158" t="s">
        <v>556</v>
      </c>
      <c r="D920" s="159">
        <v>1237.23</v>
      </c>
    </row>
    <row r="921" spans="3:4" ht="15" hidden="1" customHeight="1" x14ac:dyDescent="0.25">
      <c r="C921" s="160" t="s">
        <v>547</v>
      </c>
      <c r="D921" s="161">
        <v>668.06</v>
      </c>
    </row>
    <row r="922" spans="3:4" ht="15" hidden="1" customHeight="1" x14ac:dyDescent="0.25">
      <c r="C922" s="158" t="s">
        <v>554</v>
      </c>
      <c r="D922" s="159">
        <v>1051.81</v>
      </c>
    </row>
    <row r="923" spans="3:4" ht="15" hidden="1" customHeight="1" x14ac:dyDescent="0.25">
      <c r="C923" s="160" t="s">
        <v>540</v>
      </c>
      <c r="D923" s="161">
        <v>467.51</v>
      </c>
    </row>
    <row r="924" spans="3:4" ht="15" hidden="1" customHeight="1" x14ac:dyDescent="0.25">
      <c r="C924" s="158" t="s">
        <v>553</v>
      </c>
      <c r="D924" s="159">
        <v>202.74</v>
      </c>
    </row>
    <row r="925" spans="3:4" ht="15" hidden="1" customHeight="1" x14ac:dyDescent="0.25">
      <c r="C925" s="160" t="s">
        <v>550</v>
      </c>
      <c r="D925" s="161">
        <v>1224.94</v>
      </c>
    </row>
    <row r="926" spans="3:4" ht="15" hidden="1" customHeight="1" x14ac:dyDescent="0.25">
      <c r="C926" s="158" t="s">
        <v>308</v>
      </c>
      <c r="D926" s="159">
        <v>1198.5999999999999</v>
      </c>
    </row>
    <row r="927" spans="3:4" ht="15" hidden="1" customHeight="1" x14ac:dyDescent="0.25">
      <c r="C927" s="160" t="s">
        <v>552</v>
      </c>
      <c r="D927" s="161">
        <v>968.87</v>
      </c>
    </row>
    <row r="928" spans="3:4" ht="15" hidden="1" customHeight="1" x14ac:dyDescent="0.25">
      <c r="C928" s="158" t="s">
        <v>549</v>
      </c>
      <c r="D928" s="159">
        <v>703.34</v>
      </c>
    </row>
    <row r="929" spans="3:4" ht="15" hidden="1" customHeight="1" x14ac:dyDescent="0.25">
      <c r="C929" s="160" t="s">
        <v>539</v>
      </c>
      <c r="D929" s="161">
        <v>623.71</v>
      </c>
    </row>
    <row r="930" spans="3:4" ht="15" hidden="1" customHeight="1" x14ac:dyDescent="0.25">
      <c r="C930" s="158" t="s">
        <v>307</v>
      </c>
      <c r="D930" s="159">
        <v>1079.3699999999999</v>
      </c>
    </row>
    <row r="931" spans="3:4" ht="15" hidden="1" customHeight="1" x14ac:dyDescent="0.25">
      <c r="C931" s="160" t="s">
        <v>540</v>
      </c>
      <c r="D931" s="161">
        <v>926.09</v>
      </c>
    </row>
    <row r="932" spans="3:4" ht="15" hidden="1" customHeight="1" x14ac:dyDescent="0.25">
      <c r="C932" s="158" t="s">
        <v>547</v>
      </c>
      <c r="D932" s="159">
        <v>1186.48</v>
      </c>
    </row>
    <row r="933" spans="3:4" ht="15" hidden="1" customHeight="1" x14ac:dyDescent="0.25">
      <c r="C933" s="160" t="s">
        <v>540</v>
      </c>
      <c r="D933" s="161">
        <v>483.98</v>
      </c>
    </row>
    <row r="934" spans="3:4" ht="15" hidden="1" customHeight="1" x14ac:dyDescent="0.25">
      <c r="C934" s="158" t="s">
        <v>540</v>
      </c>
      <c r="D934" s="159">
        <v>654.27</v>
      </c>
    </row>
    <row r="935" spans="3:4" ht="15" hidden="1" customHeight="1" x14ac:dyDescent="0.25">
      <c r="C935" s="160" t="s">
        <v>545</v>
      </c>
      <c r="D935" s="161">
        <v>745.64</v>
      </c>
    </row>
    <row r="936" spans="3:4" ht="15" hidden="1" customHeight="1" x14ac:dyDescent="0.25">
      <c r="C936" s="158" t="s">
        <v>553</v>
      </c>
      <c r="D936" s="159">
        <v>593.91</v>
      </c>
    </row>
    <row r="937" spans="3:4" ht="15" hidden="1" customHeight="1" x14ac:dyDescent="0.25">
      <c r="C937" s="160" t="s">
        <v>539</v>
      </c>
      <c r="D937" s="161">
        <v>497.62</v>
      </c>
    </row>
    <row r="938" spans="3:4" ht="15" hidden="1" customHeight="1" x14ac:dyDescent="0.25">
      <c r="C938" s="158" t="s">
        <v>552</v>
      </c>
      <c r="D938" s="159">
        <v>752.05</v>
      </c>
    </row>
    <row r="939" spans="3:4" ht="15" hidden="1" customHeight="1" x14ac:dyDescent="0.25">
      <c r="C939" s="160" t="s">
        <v>540</v>
      </c>
      <c r="D939" s="161">
        <v>382.94</v>
      </c>
    </row>
    <row r="940" spans="3:4" ht="15" hidden="1" customHeight="1" x14ac:dyDescent="0.25">
      <c r="C940" s="158" t="s">
        <v>307</v>
      </c>
      <c r="D940" s="159">
        <v>697.89</v>
      </c>
    </row>
    <row r="941" spans="3:4" ht="15" hidden="1" customHeight="1" x14ac:dyDescent="0.25">
      <c r="C941" s="160" t="s">
        <v>308</v>
      </c>
      <c r="D941" s="161">
        <v>112.12</v>
      </c>
    </row>
    <row r="942" spans="3:4" ht="15" hidden="1" customHeight="1" x14ac:dyDescent="0.25">
      <c r="C942" s="158" t="s">
        <v>547</v>
      </c>
      <c r="D942" s="159">
        <v>546.79</v>
      </c>
    </row>
    <row r="943" spans="3:4" ht="15" hidden="1" customHeight="1" x14ac:dyDescent="0.25">
      <c r="C943" s="160" t="s">
        <v>312</v>
      </c>
      <c r="D943" s="161">
        <v>841.6</v>
      </c>
    </row>
    <row r="944" spans="3:4" ht="15" hidden="1" customHeight="1" x14ac:dyDescent="0.25">
      <c r="C944" s="158" t="s">
        <v>307</v>
      </c>
      <c r="D944" s="159">
        <v>1152.5</v>
      </c>
    </row>
    <row r="945" spans="3:4" ht="15" hidden="1" customHeight="1" x14ac:dyDescent="0.25">
      <c r="C945" s="160" t="s">
        <v>543</v>
      </c>
      <c r="D945" s="161">
        <v>235.16</v>
      </c>
    </row>
    <row r="946" spans="3:4" ht="15" hidden="1" customHeight="1" x14ac:dyDescent="0.25">
      <c r="C946" s="158" t="s">
        <v>543</v>
      </c>
      <c r="D946" s="159">
        <v>1012.61</v>
      </c>
    </row>
    <row r="947" spans="3:4" ht="15" hidden="1" customHeight="1" x14ac:dyDescent="0.25">
      <c r="C947" s="160" t="s">
        <v>558</v>
      </c>
      <c r="D947" s="161">
        <v>940.85</v>
      </c>
    </row>
    <row r="948" spans="3:4" ht="15" hidden="1" customHeight="1" x14ac:dyDescent="0.25">
      <c r="C948" s="158" t="s">
        <v>312</v>
      </c>
      <c r="D948" s="159">
        <v>41.96</v>
      </c>
    </row>
    <row r="949" spans="3:4" ht="15" hidden="1" customHeight="1" x14ac:dyDescent="0.25">
      <c r="C949" s="160" t="s">
        <v>556</v>
      </c>
      <c r="D949" s="161">
        <v>912.37</v>
      </c>
    </row>
    <row r="950" spans="3:4" ht="15" hidden="1" customHeight="1" x14ac:dyDescent="0.25">
      <c r="C950" s="158" t="s">
        <v>539</v>
      </c>
      <c r="D950" s="159">
        <v>807.06</v>
      </c>
    </row>
    <row r="951" spans="3:4" ht="15" hidden="1" customHeight="1" x14ac:dyDescent="0.25">
      <c r="C951" s="160" t="s">
        <v>550</v>
      </c>
      <c r="D951" s="161">
        <v>1289.28</v>
      </c>
    </row>
    <row r="952" spans="3:4" ht="15" hidden="1" customHeight="1" x14ac:dyDescent="0.25">
      <c r="C952" s="158" t="s">
        <v>552</v>
      </c>
      <c r="D952" s="159">
        <v>824.55</v>
      </c>
    </row>
    <row r="953" spans="3:4" ht="15" hidden="1" customHeight="1" x14ac:dyDescent="0.25">
      <c r="C953" s="160" t="s">
        <v>546</v>
      </c>
      <c r="D953" s="161">
        <v>176.08</v>
      </c>
    </row>
    <row r="954" spans="3:4" ht="15" hidden="1" customHeight="1" x14ac:dyDescent="0.25">
      <c r="C954" s="158" t="s">
        <v>312</v>
      </c>
      <c r="D954" s="159">
        <v>839.77</v>
      </c>
    </row>
    <row r="955" spans="3:4" ht="15" hidden="1" customHeight="1" x14ac:dyDescent="0.25">
      <c r="C955" s="160" t="s">
        <v>308</v>
      </c>
      <c r="D955" s="161">
        <v>352.54</v>
      </c>
    </row>
    <row r="956" spans="3:4" ht="15" hidden="1" customHeight="1" x14ac:dyDescent="0.25">
      <c r="C956" s="158" t="s">
        <v>307</v>
      </c>
      <c r="D956" s="159">
        <v>317.60000000000002</v>
      </c>
    </row>
    <row r="957" spans="3:4" ht="15" hidden="1" customHeight="1" x14ac:dyDescent="0.25">
      <c r="C957" s="160" t="s">
        <v>307</v>
      </c>
      <c r="D957" s="161">
        <v>371.54</v>
      </c>
    </row>
    <row r="958" spans="3:4" ht="15" hidden="1" customHeight="1" x14ac:dyDescent="0.25">
      <c r="C958" s="158" t="s">
        <v>545</v>
      </c>
      <c r="D958" s="159">
        <v>547.13</v>
      </c>
    </row>
    <row r="959" spans="3:4" ht="15" hidden="1" customHeight="1" x14ac:dyDescent="0.25">
      <c r="C959" s="160" t="s">
        <v>542</v>
      </c>
      <c r="D959" s="161">
        <v>943.24</v>
      </c>
    </row>
    <row r="960" spans="3:4" ht="15" hidden="1" customHeight="1" x14ac:dyDescent="0.25">
      <c r="C960" s="158" t="s">
        <v>542</v>
      </c>
      <c r="D960" s="159">
        <v>413.02</v>
      </c>
    </row>
    <row r="961" spans="3:4" ht="15" hidden="1" customHeight="1" x14ac:dyDescent="0.25">
      <c r="C961" s="160" t="s">
        <v>308</v>
      </c>
      <c r="D961" s="161">
        <v>1248.43</v>
      </c>
    </row>
    <row r="962" spans="3:4" ht="15" hidden="1" customHeight="1" x14ac:dyDescent="0.25">
      <c r="C962" s="158" t="s">
        <v>312</v>
      </c>
      <c r="D962" s="159">
        <v>526.83000000000004</v>
      </c>
    </row>
    <row r="963" spans="3:4" ht="15" hidden="1" customHeight="1" x14ac:dyDescent="0.25">
      <c r="C963" s="160" t="s">
        <v>540</v>
      </c>
      <c r="D963" s="161">
        <v>1249.2</v>
      </c>
    </row>
    <row r="964" spans="3:4" ht="15" hidden="1" customHeight="1" x14ac:dyDescent="0.25">
      <c r="C964" s="158" t="s">
        <v>556</v>
      </c>
      <c r="D964" s="159">
        <v>326.14999999999998</v>
      </c>
    </row>
    <row r="965" spans="3:4" ht="15" hidden="1" customHeight="1" x14ac:dyDescent="0.25">
      <c r="C965" s="160" t="s">
        <v>554</v>
      </c>
      <c r="D965" s="161">
        <v>1179.98</v>
      </c>
    </row>
    <row r="966" spans="3:4" ht="15" hidden="1" customHeight="1" x14ac:dyDescent="0.25">
      <c r="C966" s="158" t="s">
        <v>543</v>
      </c>
      <c r="D966" s="159">
        <v>439.03</v>
      </c>
    </row>
    <row r="967" spans="3:4" ht="15" hidden="1" customHeight="1" x14ac:dyDescent="0.25">
      <c r="C967" s="160" t="s">
        <v>541</v>
      </c>
      <c r="D967" s="161">
        <v>614.05999999999995</v>
      </c>
    </row>
    <row r="968" spans="3:4" ht="15" hidden="1" customHeight="1" x14ac:dyDescent="0.25">
      <c r="C968" s="158" t="s">
        <v>540</v>
      </c>
      <c r="D968" s="159">
        <v>974.03</v>
      </c>
    </row>
    <row r="969" spans="3:4" ht="15" hidden="1" customHeight="1" x14ac:dyDescent="0.25">
      <c r="C969" s="160" t="s">
        <v>549</v>
      </c>
      <c r="D969" s="161">
        <v>95.26</v>
      </c>
    </row>
    <row r="970" spans="3:4" ht="15" hidden="1" customHeight="1" x14ac:dyDescent="0.25">
      <c r="C970" s="158" t="s">
        <v>312</v>
      </c>
      <c r="D970" s="159">
        <v>862.3</v>
      </c>
    </row>
    <row r="971" spans="3:4" ht="15" hidden="1" customHeight="1" x14ac:dyDescent="0.25">
      <c r="C971" s="160" t="s">
        <v>543</v>
      </c>
      <c r="D971" s="161">
        <v>759</v>
      </c>
    </row>
    <row r="972" spans="3:4" ht="15" hidden="1" customHeight="1" x14ac:dyDescent="0.25">
      <c r="C972" s="158" t="s">
        <v>552</v>
      </c>
      <c r="D972" s="159">
        <v>343.82</v>
      </c>
    </row>
    <row r="973" spans="3:4" ht="15" hidden="1" customHeight="1" x14ac:dyDescent="0.25">
      <c r="C973" s="160" t="s">
        <v>557</v>
      </c>
      <c r="D973" s="161">
        <v>593.29999999999995</v>
      </c>
    </row>
    <row r="974" spans="3:4" ht="15" hidden="1" customHeight="1" x14ac:dyDescent="0.25">
      <c r="C974" s="158" t="s">
        <v>543</v>
      </c>
      <c r="D974" s="159">
        <v>872.3</v>
      </c>
    </row>
    <row r="975" spans="3:4" ht="15" hidden="1" customHeight="1" x14ac:dyDescent="0.25">
      <c r="C975" s="160" t="s">
        <v>547</v>
      </c>
      <c r="D975" s="161">
        <v>433.99</v>
      </c>
    </row>
    <row r="976" spans="3:4" ht="15" hidden="1" customHeight="1" x14ac:dyDescent="0.25">
      <c r="C976" s="158" t="s">
        <v>551</v>
      </c>
      <c r="D976" s="159">
        <v>733.51</v>
      </c>
    </row>
    <row r="977" spans="3:4" ht="15" hidden="1" customHeight="1" x14ac:dyDescent="0.25">
      <c r="C977" s="160" t="s">
        <v>545</v>
      </c>
      <c r="D977" s="161">
        <v>777.96</v>
      </c>
    </row>
    <row r="978" spans="3:4" ht="15" hidden="1" customHeight="1" x14ac:dyDescent="0.25">
      <c r="C978" s="158" t="s">
        <v>556</v>
      </c>
      <c r="D978" s="159">
        <v>1296.97</v>
      </c>
    </row>
    <row r="979" spans="3:4" ht="15" hidden="1" customHeight="1" x14ac:dyDescent="0.25">
      <c r="C979" s="160" t="s">
        <v>309</v>
      </c>
      <c r="D979" s="161">
        <v>660.68</v>
      </c>
    </row>
    <row r="980" spans="3:4" ht="15" hidden="1" customHeight="1" x14ac:dyDescent="0.25">
      <c r="C980" s="158" t="s">
        <v>553</v>
      </c>
      <c r="D980" s="159">
        <v>516.38</v>
      </c>
    </row>
    <row r="981" spans="3:4" ht="15" hidden="1" customHeight="1" x14ac:dyDescent="0.25">
      <c r="C981" s="160" t="s">
        <v>543</v>
      </c>
      <c r="D981" s="161">
        <v>1123.44</v>
      </c>
    </row>
    <row r="982" spans="3:4" ht="15" hidden="1" customHeight="1" x14ac:dyDescent="0.25">
      <c r="C982" s="158" t="s">
        <v>309</v>
      </c>
      <c r="D982" s="159">
        <v>97.15</v>
      </c>
    </row>
    <row r="983" spans="3:4" ht="15" hidden="1" customHeight="1" x14ac:dyDescent="0.25">
      <c r="C983" s="160" t="s">
        <v>539</v>
      </c>
      <c r="D983" s="161">
        <v>496.64</v>
      </c>
    </row>
    <row r="984" spans="3:4" ht="15" hidden="1" customHeight="1" x14ac:dyDescent="0.25">
      <c r="C984" s="158" t="s">
        <v>543</v>
      </c>
      <c r="D984" s="159">
        <v>479.89</v>
      </c>
    </row>
    <row r="985" spans="3:4" ht="15" hidden="1" customHeight="1" x14ac:dyDescent="0.25">
      <c r="C985" s="160" t="s">
        <v>308</v>
      </c>
      <c r="D985" s="161">
        <v>454.85</v>
      </c>
    </row>
    <row r="986" spans="3:4" ht="15" hidden="1" customHeight="1" x14ac:dyDescent="0.25">
      <c r="C986" s="158" t="s">
        <v>308</v>
      </c>
      <c r="D986" s="159">
        <v>906.04</v>
      </c>
    </row>
    <row r="987" spans="3:4" ht="15" hidden="1" customHeight="1" x14ac:dyDescent="0.25">
      <c r="C987" s="160" t="s">
        <v>546</v>
      </c>
      <c r="D987" s="161">
        <v>309.20999999999998</v>
      </c>
    </row>
    <row r="988" spans="3:4" ht="15" hidden="1" customHeight="1" x14ac:dyDescent="0.25">
      <c r="C988" s="158" t="s">
        <v>545</v>
      </c>
      <c r="D988" s="159">
        <v>1182.3</v>
      </c>
    </row>
    <row r="989" spans="3:4" ht="15" hidden="1" customHeight="1" x14ac:dyDescent="0.25">
      <c r="C989" s="160" t="s">
        <v>312</v>
      </c>
      <c r="D989" s="161">
        <v>972.54</v>
      </c>
    </row>
    <row r="990" spans="3:4" ht="15" hidden="1" customHeight="1" x14ac:dyDescent="0.25">
      <c r="C990" s="158" t="s">
        <v>547</v>
      </c>
      <c r="D990" s="159">
        <v>635.21</v>
      </c>
    </row>
    <row r="991" spans="3:4" ht="15" hidden="1" customHeight="1" x14ac:dyDescent="0.25">
      <c r="C991" s="160" t="s">
        <v>553</v>
      </c>
      <c r="D991" s="161">
        <v>33.65</v>
      </c>
    </row>
    <row r="992" spans="3:4" ht="15" hidden="1" customHeight="1" x14ac:dyDescent="0.25">
      <c r="C992" s="158" t="s">
        <v>309</v>
      </c>
      <c r="D992" s="159">
        <v>471.64</v>
      </c>
    </row>
    <row r="993" spans="3:4" ht="15" hidden="1" customHeight="1" x14ac:dyDescent="0.25">
      <c r="C993" s="160" t="s">
        <v>543</v>
      </c>
      <c r="D993" s="161">
        <v>1205.94</v>
      </c>
    </row>
    <row r="994" spans="3:4" ht="15" hidden="1" customHeight="1" x14ac:dyDescent="0.25">
      <c r="C994" s="158" t="s">
        <v>546</v>
      </c>
      <c r="D994" s="159">
        <v>507.42</v>
      </c>
    </row>
    <row r="995" spans="3:4" ht="15" hidden="1" customHeight="1" x14ac:dyDescent="0.25">
      <c r="C995" s="160" t="s">
        <v>539</v>
      </c>
      <c r="D995" s="161">
        <v>336.94</v>
      </c>
    </row>
    <row r="996" spans="3:4" ht="15" hidden="1" customHeight="1" x14ac:dyDescent="0.25">
      <c r="C996" s="158" t="s">
        <v>546</v>
      </c>
      <c r="D996" s="159">
        <v>252.16</v>
      </c>
    </row>
    <row r="997" spans="3:4" ht="15" hidden="1" customHeight="1" x14ac:dyDescent="0.25">
      <c r="C997" s="160" t="s">
        <v>551</v>
      </c>
      <c r="D997" s="161">
        <v>684.16</v>
      </c>
    </row>
    <row r="998" spans="3:4" ht="15" hidden="1" customHeight="1" x14ac:dyDescent="0.25">
      <c r="C998" s="158" t="s">
        <v>545</v>
      </c>
      <c r="D998" s="159">
        <v>759.24</v>
      </c>
    </row>
    <row r="999" spans="3:4" ht="15" hidden="1" customHeight="1" x14ac:dyDescent="0.25">
      <c r="C999" s="160" t="s">
        <v>555</v>
      </c>
      <c r="D999" s="161">
        <v>802.81</v>
      </c>
    </row>
    <row r="1000" spans="3:4" ht="15" hidden="1" customHeight="1" x14ac:dyDescent="0.25">
      <c r="C1000" s="158" t="s">
        <v>307</v>
      </c>
      <c r="D1000" s="159">
        <v>814.65</v>
      </c>
    </row>
    <row r="1001" spans="3:4" ht="15" hidden="1" customHeight="1" x14ac:dyDescent="0.25">
      <c r="C1001" s="160" t="s">
        <v>540</v>
      </c>
      <c r="D1001" s="161">
        <v>468.1</v>
      </c>
    </row>
    <row r="1002" spans="3:4" ht="15" hidden="1" customHeight="1" x14ac:dyDescent="0.25">
      <c r="C1002" s="158" t="s">
        <v>540</v>
      </c>
      <c r="D1002" s="159">
        <v>403.29</v>
      </c>
    </row>
    <row r="1003" spans="3:4" ht="15" hidden="1" customHeight="1" x14ac:dyDescent="0.25">
      <c r="C1003" s="160" t="s">
        <v>554</v>
      </c>
      <c r="D1003" s="161">
        <v>92.47</v>
      </c>
    </row>
    <row r="1004" spans="3:4" ht="15" hidden="1" customHeight="1" x14ac:dyDescent="0.25">
      <c r="C1004" s="158" t="s">
        <v>552</v>
      </c>
      <c r="D1004" s="159">
        <v>552.83000000000004</v>
      </c>
    </row>
    <row r="1005" spans="3:4" ht="15" hidden="1" customHeight="1" x14ac:dyDescent="0.25">
      <c r="C1005" s="160" t="s">
        <v>543</v>
      </c>
      <c r="D1005" s="161">
        <v>813.02</v>
      </c>
    </row>
    <row r="1006" spans="3:4" ht="15" hidden="1" customHeight="1" x14ac:dyDescent="0.25">
      <c r="C1006" s="158" t="s">
        <v>549</v>
      </c>
      <c r="D1006" s="159">
        <v>236.2</v>
      </c>
    </row>
    <row r="1007" spans="3:4" ht="15" hidden="1" customHeight="1" x14ac:dyDescent="0.25">
      <c r="C1007" s="160" t="s">
        <v>545</v>
      </c>
      <c r="D1007" s="161">
        <v>1150.2</v>
      </c>
    </row>
    <row r="1008" spans="3:4" ht="15" hidden="1" customHeight="1" x14ac:dyDescent="0.25">
      <c r="C1008" s="158" t="s">
        <v>543</v>
      </c>
      <c r="D1008" s="159">
        <v>497.79</v>
      </c>
    </row>
    <row r="1009" spans="3:4" ht="15" hidden="1" customHeight="1" x14ac:dyDescent="0.25">
      <c r="C1009" s="160" t="s">
        <v>307</v>
      </c>
      <c r="D1009" s="161">
        <v>1086.94</v>
      </c>
    </row>
    <row r="1010" spans="3:4" ht="15" hidden="1" customHeight="1" x14ac:dyDescent="0.25">
      <c r="C1010" s="158" t="s">
        <v>546</v>
      </c>
      <c r="D1010" s="159">
        <v>361.87</v>
      </c>
    </row>
    <row r="1011" spans="3:4" ht="15" hidden="1" customHeight="1" x14ac:dyDescent="0.25">
      <c r="C1011" s="160" t="s">
        <v>312</v>
      </c>
      <c r="D1011" s="161">
        <v>642.58000000000004</v>
      </c>
    </row>
    <row r="1012" spans="3:4" ht="15" hidden="1" customHeight="1" x14ac:dyDescent="0.25">
      <c r="C1012" s="158" t="s">
        <v>553</v>
      </c>
      <c r="D1012" s="159">
        <v>615.13</v>
      </c>
    </row>
    <row r="1013" spans="3:4" ht="15" hidden="1" customHeight="1" x14ac:dyDescent="0.25">
      <c r="C1013" s="160" t="s">
        <v>547</v>
      </c>
      <c r="D1013" s="161">
        <v>518.78</v>
      </c>
    </row>
    <row r="1014" spans="3:4" ht="15" hidden="1" customHeight="1" x14ac:dyDescent="0.25">
      <c r="C1014" s="158" t="s">
        <v>542</v>
      </c>
      <c r="D1014" s="159">
        <v>634.57000000000005</v>
      </c>
    </row>
    <row r="1015" spans="3:4" ht="15" hidden="1" customHeight="1" x14ac:dyDescent="0.25">
      <c r="C1015" s="160" t="s">
        <v>545</v>
      </c>
      <c r="D1015" s="161">
        <v>1196.81</v>
      </c>
    </row>
    <row r="1016" spans="3:4" ht="15" hidden="1" customHeight="1" x14ac:dyDescent="0.25">
      <c r="C1016" s="158" t="s">
        <v>308</v>
      </c>
      <c r="D1016" s="159">
        <v>1295.96</v>
      </c>
    </row>
    <row r="1017" spans="3:4" ht="15" hidden="1" customHeight="1" x14ac:dyDescent="0.25">
      <c r="C1017" s="160" t="s">
        <v>557</v>
      </c>
      <c r="D1017" s="161">
        <v>976.77</v>
      </c>
    </row>
    <row r="1018" spans="3:4" ht="15" hidden="1" customHeight="1" x14ac:dyDescent="0.25">
      <c r="C1018" s="158" t="s">
        <v>551</v>
      </c>
      <c r="D1018" s="159">
        <v>423.6</v>
      </c>
    </row>
    <row r="1019" spans="3:4" ht="15" hidden="1" customHeight="1" x14ac:dyDescent="0.25">
      <c r="C1019" s="160" t="s">
        <v>307</v>
      </c>
      <c r="D1019" s="161">
        <v>787.97</v>
      </c>
    </row>
    <row r="1020" spans="3:4" ht="15" hidden="1" customHeight="1" x14ac:dyDescent="0.25">
      <c r="C1020" s="158" t="s">
        <v>543</v>
      </c>
      <c r="D1020" s="159">
        <v>51.13</v>
      </c>
    </row>
    <row r="1021" spans="3:4" ht="15" hidden="1" customHeight="1" x14ac:dyDescent="0.25">
      <c r="C1021" s="160" t="s">
        <v>546</v>
      </c>
      <c r="D1021" s="161">
        <v>1156.1600000000001</v>
      </c>
    </row>
    <row r="1022" spans="3:4" ht="15" hidden="1" customHeight="1" x14ac:dyDescent="0.25">
      <c r="C1022" s="158" t="s">
        <v>542</v>
      </c>
      <c r="D1022" s="159">
        <v>15.23</v>
      </c>
    </row>
    <row r="1023" spans="3:4" ht="15" hidden="1" customHeight="1" x14ac:dyDescent="0.25">
      <c r="C1023" s="160" t="s">
        <v>544</v>
      </c>
      <c r="D1023" s="161">
        <v>920.51</v>
      </c>
    </row>
    <row r="1024" spans="3:4" ht="15" hidden="1" customHeight="1" x14ac:dyDescent="0.25">
      <c r="C1024" s="158" t="s">
        <v>552</v>
      </c>
      <c r="D1024" s="159">
        <v>621.65</v>
      </c>
    </row>
    <row r="1025" spans="3:4" ht="15" hidden="1" customHeight="1" x14ac:dyDescent="0.25">
      <c r="C1025" s="160" t="s">
        <v>547</v>
      </c>
      <c r="D1025" s="161">
        <v>570.08000000000004</v>
      </c>
    </row>
    <row r="1026" spans="3:4" ht="15" hidden="1" customHeight="1" x14ac:dyDescent="0.25">
      <c r="C1026" s="158" t="s">
        <v>312</v>
      </c>
      <c r="D1026" s="159">
        <v>688.3</v>
      </c>
    </row>
    <row r="1027" spans="3:4" ht="15" hidden="1" customHeight="1" x14ac:dyDescent="0.25">
      <c r="C1027" s="160" t="s">
        <v>312</v>
      </c>
      <c r="D1027" s="161">
        <v>296.39</v>
      </c>
    </row>
    <row r="1028" spans="3:4" ht="15" hidden="1" customHeight="1" x14ac:dyDescent="0.25">
      <c r="C1028" s="158" t="s">
        <v>539</v>
      </c>
      <c r="D1028" s="159">
        <v>123.28</v>
      </c>
    </row>
    <row r="1029" spans="3:4" ht="15" hidden="1" customHeight="1" x14ac:dyDescent="0.25">
      <c r="C1029" s="160" t="s">
        <v>545</v>
      </c>
      <c r="D1029" s="161">
        <v>1013.1</v>
      </c>
    </row>
    <row r="1030" spans="3:4" ht="15" hidden="1" customHeight="1" x14ac:dyDescent="0.25">
      <c r="C1030" s="158" t="s">
        <v>552</v>
      </c>
      <c r="D1030" s="159">
        <v>684.57</v>
      </c>
    </row>
    <row r="1031" spans="3:4" ht="15" hidden="1" customHeight="1" x14ac:dyDescent="0.25">
      <c r="C1031" s="160" t="s">
        <v>551</v>
      </c>
      <c r="D1031" s="161">
        <v>501.28</v>
      </c>
    </row>
    <row r="1032" spans="3:4" ht="15" hidden="1" customHeight="1" x14ac:dyDescent="0.25">
      <c r="C1032" s="158" t="s">
        <v>546</v>
      </c>
      <c r="D1032" s="159">
        <v>1108.06</v>
      </c>
    </row>
    <row r="1033" spans="3:4" ht="15" hidden="1" customHeight="1" x14ac:dyDescent="0.25">
      <c r="C1033" s="160" t="s">
        <v>550</v>
      </c>
      <c r="D1033" s="161">
        <v>394.96</v>
      </c>
    </row>
    <row r="1034" spans="3:4" ht="15" hidden="1" customHeight="1" x14ac:dyDescent="0.25">
      <c r="C1034" s="158" t="s">
        <v>312</v>
      </c>
      <c r="D1034" s="159">
        <v>215.65</v>
      </c>
    </row>
    <row r="1035" spans="3:4" ht="15" hidden="1" customHeight="1" x14ac:dyDescent="0.25">
      <c r="C1035" s="160" t="s">
        <v>546</v>
      </c>
      <c r="D1035" s="161">
        <v>339.6</v>
      </c>
    </row>
    <row r="1036" spans="3:4" ht="15" hidden="1" customHeight="1" x14ac:dyDescent="0.25">
      <c r="C1036" s="158" t="s">
        <v>308</v>
      </c>
      <c r="D1036" s="159">
        <v>935.67</v>
      </c>
    </row>
    <row r="1037" spans="3:4" ht="15" hidden="1" customHeight="1" x14ac:dyDescent="0.25">
      <c r="C1037" s="160" t="s">
        <v>553</v>
      </c>
      <c r="D1037" s="161">
        <v>136.88999999999999</v>
      </c>
    </row>
    <row r="1038" spans="3:4" ht="15" hidden="1" customHeight="1" x14ac:dyDescent="0.25">
      <c r="C1038" s="158" t="s">
        <v>539</v>
      </c>
      <c r="D1038" s="159">
        <v>379.64</v>
      </c>
    </row>
    <row r="1039" spans="3:4" ht="15" hidden="1" customHeight="1" x14ac:dyDescent="0.25">
      <c r="C1039" s="160" t="s">
        <v>544</v>
      </c>
      <c r="D1039" s="161">
        <v>122.88</v>
      </c>
    </row>
    <row r="1040" spans="3:4" ht="15" hidden="1" customHeight="1" x14ac:dyDescent="0.25">
      <c r="C1040" s="158" t="s">
        <v>557</v>
      </c>
      <c r="D1040" s="159">
        <v>275.18</v>
      </c>
    </row>
    <row r="1041" spans="3:4" ht="15" hidden="1" customHeight="1" x14ac:dyDescent="0.25">
      <c r="C1041" s="160" t="s">
        <v>543</v>
      </c>
      <c r="D1041" s="161">
        <v>885.81</v>
      </c>
    </row>
    <row r="1042" spans="3:4" ht="15" hidden="1" customHeight="1" x14ac:dyDescent="0.25">
      <c r="C1042" s="158" t="s">
        <v>549</v>
      </c>
      <c r="D1042" s="159">
        <v>693.41</v>
      </c>
    </row>
    <row r="1043" spans="3:4" ht="15" hidden="1" customHeight="1" x14ac:dyDescent="0.25">
      <c r="C1043" s="160" t="s">
        <v>539</v>
      </c>
      <c r="D1043" s="161">
        <v>291.48</v>
      </c>
    </row>
    <row r="1044" spans="3:4" ht="15" hidden="1" customHeight="1" x14ac:dyDescent="0.25">
      <c r="C1044" s="158" t="s">
        <v>544</v>
      </c>
      <c r="D1044" s="159">
        <v>360.97</v>
      </c>
    </row>
    <row r="1045" spans="3:4" ht="15" hidden="1" customHeight="1" x14ac:dyDescent="0.25">
      <c r="C1045" s="160" t="s">
        <v>545</v>
      </c>
      <c r="D1045" s="161">
        <v>678.79</v>
      </c>
    </row>
    <row r="1046" spans="3:4" ht="15" hidden="1" customHeight="1" x14ac:dyDescent="0.25">
      <c r="C1046" s="158" t="s">
        <v>312</v>
      </c>
      <c r="D1046" s="159">
        <v>910.31</v>
      </c>
    </row>
    <row r="1047" spans="3:4" ht="15" hidden="1" customHeight="1" x14ac:dyDescent="0.25">
      <c r="C1047" s="160" t="s">
        <v>552</v>
      </c>
      <c r="D1047" s="161">
        <v>766.28</v>
      </c>
    </row>
    <row r="1048" spans="3:4" ht="15" hidden="1" customHeight="1" x14ac:dyDescent="0.25">
      <c r="C1048" s="158" t="s">
        <v>543</v>
      </c>
      <c r="D1048" s="159">
        <v>281.39999999999998</v>
      </c>
    </row>
    <row r="1049" spans="3:4" ht="15" hidden="1" customHeight="1" x14ac:dyDescent="0.25">
      <c r="C1049" s="160" t="s">
        <v>550</v>
      </c>
      <c r="D1049" s="161">
        <v>215.24</v>
      </c>
    </row>
    <row r="1050" spans="3:4" ht="15" hidden="1" customHeight="1" x14ac:dyDescent="0.25">
      <c r="C1050" s="158" t="s">
        <v>555</v>
      </c>
      <c r="D1050" s="159">
        <v>276.24</v>
      </c>
    </row>
    <row r="1051" spans="3:4" ht="15" hidden="1" customHeight="1" x14ac:dyDescent="0.25">
      <c r="C1051" s="160" t="s">
        <v>540</v>
      </c>
      <c r="D1051" s="161">
        <v>743.24</v>
      </c>
    </row>
    <row r="1052" spans="3:4" ht="15" hidden="1" customHeight="1" x14ac:dyDescent="0.25">
      <c r="C1052" s="158" t="s">
        <v>312</v>
      </c>
      <c r="D1052" s="159">
        <v>432.52</v>
      </c>
    </row>
    <row r="1053" spans="3:4" ht="15" hidden="1" customHeight="1" x14ac:dyDescent="0.25">
      <c r="C1053" s="160" t="s">
        <v>553</v>
      </c>
      <c r="D1053" s="161">
        <v>701.03</v>
      </c>
    </row>
    <row r="1054" spans="3:4" ht="15" hidden="1" customHeight="1" x14ac:dyDescent="0.25">
      <c r="C1054" s="158" t="s">
        <v>540</v>
      </c>
      <c r="D1054" s="159">
        <v>433.89</v>
      </c>
    </row>
    <row r="1055" spans="3:4" ht="15" hidden="1" customHeight="1" x14ac:dyDescent="0.25">
      <c r="C1055" s="160" t="s">
        <v>548</v>
      </c>
      <c r="D1055" s="161">
        <v>503.62</v>
      </c>
    </row>
    <row r="1056" spans="3:4" ht="15" hidden="1" customHeight="1" x14ac:dyDescent="0.25">
      <c r="C1056" s="158" t="s">
        <v>552</v>
      </c>
      <c r="D1056" s="159">
        <v>759.17</v>
      </c>
    </row>
    <row r="1057" spans="3:4" ht="15" hidden="1" customHeight="1" x14ac:dyDescent="0.25">
      <c r="C1057" s="160" t="s">
        <v>553</v>
      </c>
      <c r="D1057" s="161">
        <v>602.65</v>
      </c>
    </row>
    <row r="1058" spans="3:4" ht="15" hidden="1" customHeight="1" x14ac:dyDescent="0.25">
      <c r="C1058" s="158" t="s">
        <v>308</v>
      </c>
      <c r="D1058" s="159">
        <v>636.84</v>
      </c>
    </row>
    <row r="1059" spans="3:4" ht="15" hidden="1" customHeight="1" x14ac:dyDescent="0.25">
      <c r="C1059" s="160" t="s">
        <v>551</v>
      </c>
      <c r="D1059" s="161">
        <v>1133.94</v>
      </c>
    </row>
    <row r="1060" spans="3:4" ht="15" hidden="1" customHeight="1" x14ac:dyDescent="0.25">
      <c r="C1060" s="158" t="s">
        <v>555</v>
      </c>
      <c r="D1060" s="159">
        <v>1158.77</v>
      </c>
    </row>
    <row r="1061" spans="3:4" ht="15" hidden="1" customHeight="1" x14ac:dyDescent="0.25">
      <c r="C1061" s="160" t="s">
        <v>539</v>
      </c>
      <c r="D1061" s="161">
        <v>1202.8699999999999</v>
      </c>
    </row>
    <row r="1062" spans="3:4" ht="15" hidden="1" customHeight="1" x14ac:dyDescent="0.25">
      <c r="C1062" s="158" t="s">
        <v>546</v>
      </c>
      <c r="D1062" s="159">
        <v>640.28</v>
      </c>
    </row>
    <row r="1063" spans="3:4" ht="15" hidden="1" customHeight="1" x14ac:dyDescent="0.25">
      <c r="C1063" s="160" t="s">
        <v>308</v>
      </c>
      <c r="D1063" s="161">
        <v>1090.51</v>
      </c>
    </row>
    <row r="1064" spans="3:4" ht="15" hidden="1" customHeight="1" x14ac:dyDescent="0.25">
      <c r="C1064" s="158" t="s">
        <v>308</v>
      </c>
      <c r="D1064" s="159">
        <v>804.87</v>
      </c>
    </row>
    <row r="1065" spans="3:4" ht="15" hidden="1" customHeight="1" x14ac:dyDescent="0.25">
      <c r="C1065" s="160" t="s">
        <v>553</v>
      </c>
      <c r="D1065" s="161">
        <v>49.79</v>
      </c>
    </row>
    <row r="1066" spans="3:4" ht="15" hidden="1" customHeight="1" x14ac:dyDescent="0.25">
      <c r="C1066" s="158" t="s">
        <v>539</v>
      </c>
      <c r="D1066" s="159">
        <v>472.24</v>
      </c>
    </row>
    <row r="1067" spans="3:4" ht="15" hidden="1" customHeight="1" x14ac:dyDescent="0.25">
      <c r="C1067" s="160" t="s">
        <v>553</v>
      </c>
      <c r="D1067" s="161">
        <v>496.38</v>
      </c>
    </row>
    <row r="1068" spans="3:4" ht="15" hidden="1" customHeight="1" x14ac:dyDescent="0.25">
      <c r="C1068" s="158" t="s">
        <v>308</v>
      </c>
      <c r="D1068" s="159">
        <v>1060.07</v>
      </c>
    </row>
    <row r="1069" spans="3:4" ht="15" hidden="1" customHeight="1" x14ac:dyDescent="0.25">
      <c r="C1069" s="160" t="s">
        <v>551</v>
      </c>
      <c r="D1069" s="161">
        <v>666.81</v>
      </c>
    </row>
    <row r="1070" spans="3:4" ht="15" hidden="1" customHeight="1" x14ac:dyDescent="0.25">
      <c r="C1070" s="158" t="s">
        <v>554</v>
      </c>
      <c r="D1070" s="159">
        <v>392.33</v>
      </c>
    </row>
    <row r="1071" spans="3:4" ht="15" hidden="1" customHeight="1" x14ac:dyDescent="0.25">
      <c r="C1071" s="160" t="s">
        <v>557</v>
      </c>
      <c r="D1071" s="161">
        <v>408.8</v>
      </c>
    </row>
    <row r="1072" spans="3:4" ht="15" hidden="1" customHeight="1" x14ac:dyDescent="0.25">
      <c r="C1072" s="158" t="s">
        <v>552</v>
      </c>
      <c r="D1072" s="159">
        <v>268.92</v>
      </c>
    </row>
    <row r="1073" spans="3:4" ht="15" hidden="1" customHeight="1" x14ac:dyDescent="0.25">
      <c r="C1073" s="160" t="s">
        <v>307</v>
      </c>
      <c r="D1073" s="161">
        <v>821.89</v>
      </c>
    </row>
    <row r="1074" spans="3:4" ht="15" hidden="1" customHeight="1" x14ac:dyDescent="0.25">
      <c r="C1074" s="158" t="s">
        <v>307</v>
      </c>
      <c r="D1074" s="159">
        <v>1167.17</v>
      </c>
    </row>
    <row r="1075" spans="3:4" ht="15" hidden="1" customHeight="1" x14ac:dyDescent="0.25">
      <c r="C1075" s="160" t="s">
        <v>544</v>
      </c>
      <c r="D1075" s="161">
        <v>741.21</v>
      </c>
    </row>
    <row r="1076" spans="3:4" ht="15" hidden="1" customHeight="1" x14ac:dyDescent="0.25">
      <c r="C1076" s="158" t="s">
        <v>546</v>
      </c>
      <c r="D1076" s="159">
        <v>1077.5</v>
      </c>
    </row>
    <row r="1077" spans="3:4" ht="15" hidden="1" customHeight="1" x14ac:dyDescent="0.25">
      <c r="C1077" s="160" t="s">
        <v>558</v>
      </c>
      <c r="D1077" s="161">
        <v>794.75</v>
      </c>
    </row>
    <row r="1078" spans="3:4" ht="15" hidden="1" customHeight="1" x14ac:dyDescent="0.25">
      <c r="C1078" s="158" t="s">
        <v>309</v>
      </c>
      <c r="D1078" s="159">
        <v>168.21</v>
      </c>
    </row>
    <row r="1079" spans="3:4" ht="15" hidden="1" customHeight="1" x14ac:dyDescent="0.25">
      <c r="C1079" s="160" t="s">
        <v>553</v>
      </c>
      <c r="D1079" s="161">
        <v>897.2</v>
      </c>
    </row>
    <row r="1080" spans="3:4" ht="15" hidden="1" customHeight="1" x14ac:dyDescent="0.25">
      <c r="C1080" s="158" t="s">
        <v>542</v>
      </c>
      <c r="D1080" s="159">
        <v>37.340000000000003</v>
      </c>
    </row>
    <row r="1081" spans="3:4" ht="15" hidden="1" customHeight="1" x14ac:dyDescent="0.25">
      <c r="C1081" s="160" t="s">
        <v>552</v>
      </c>
      <c r="D1081" s="161">
        <v>442.22</v>
      </c>
    </row>
    <row r="1082" spans="3:4" ht="15" hidden="1" customHeight="1" x14ac:dyDescent="0.25">
      <c r="C1082" s="158" t="s">
        <v>307</v>
      </c>
      <c r="D1082" s="159">
        <v>248.45</v>
      </c>
    </row>
    <row r="1083" spans="3:4" ht="15" hidden="1" customHeight="1" x14ac:dyDescent="0.25">
      <c r="C1083" s="160" t="s">
        <v>309</v>
      </c>
      <c r="D1083" s="161">
        <v>885</v>
      </c>
    </row>
    <row r="1084" spans="3:4" ht="15" hidden="1" customHeight="1" x14ac:dyDescent="0.25">
      <c r="C1084" s="158" t="s">
        <v>551</v>
      </c>
      <c r="D1084" s="159">
        <v>796.41</v>
      </c>
    </row>
    <row r="1085" spans="3:4" ht="15" hidden="1" customHeight="1" x14ac:dyDescent="0.25">
      <c r="C1085" s="160" t="s">
        <v>549</v>
      </c>
      <c r="D1085" s="161">
        <v>499.07</v>
      </c>
    </row>
    <row r="1086" spans="3:4" ht="15" hidden="1" customHeight="1" x14ac:dyDescent="0.25">
      <c r="C1086" s="158" t="s">
        <v>551</v>
      </c>
      <c r="D1086" s="159">
        <v>877.14</v>
      </c>
    </row>
    <row r="1087" spans="3:4" ht="15" hidden="1" customHeight="1" x14ac:dyDescent="0.25">
      <c r="C1087" s="160" t="s">
        <v>539</v>
      </c>
      <c r="D1087" s="161">
        <v>1285.06</v>
      </c>
    </row>
    <row r="1088" spans="3:4" ht="15" hidden="1" customHeight="1" x14ac:dyDescent="0.25">
      <c r="C1088" s="158" t="s">
        <v>545</v>
      </c>
      <c r="D1088" s="159">
        <v>1191.76</v>
      </c>
    </row>
    <row r="1089" spans="3:4" ht="15" hidden="1" customHeight="1" x14ac:dyDescent="0.25">
      <c r="C1089" s="160" t="s">
        <v>544</v>
      </c>
      <c r="D1089" s="161">
        <v>271.58999999999997</v>
      </c>
    </row>
    <row r="1090" spans="3:4" ht="15" hidden="1" customHeight="1" x14ac:dyDescent="0.25">
      <c r="C1090" s="158" t="s">
        <v>545</v>
      </c>
      <c r="D1090" s="159">
        <v>804.13</v>
      </c>
    </row>
    <row r="1091" spans="3:4" ht="15" hidden="1" customHeight="1" x14ac:dyDescent="0.25">
      <c r="C1091" s="160" t="s">
        <v>309</v>
      </c>
      <c r="D1091" s="161">
        <v>369.77</v>
      </c>
    </row>
    <row r="1092" spans="3:4" ht="15" hidden="1" customHeight="1" x14ac:dyDescent="0.25">
      <c r="C1092" s="158" t="s">
        <v>546</v>
      </c>
      <c r="D1092" s="159">
        <v>428.19</v>
      </c>
    </row>
    <row r="1093" spans="3:4" ht="15" hidden="1" customHeight="1" x14ac:dyDescent="0.25">
      <c r="C1093" s="160" t="s">
        <v>544</v>
      </c>
      <c r="D1093" s="161">
        <v>855.3</v>
      </c>
    </row>
    <row r="1094" spans="3:4" ht="15" hidden="1" customHeight="1" x14ac:dyDescent="0.25">
      <c r="C1094" s="158" t="s">
        <v>547</v>
      </c>
      <c r="D1094" s="159">
        <v>145.58000000000001</v>
      </c>
    </row>
    <row r="1095" spans="3:4" ht="15" hidden="1" customHeight="1" x14ac:dyDescent="0.25">
      <c r="C1095" s="160" t="s">
        <v>543</v>
      </c>
      <c r="D1095" s="161">
        <v>1049.1199999999999</v>
      </c>
    </row>
    <row r="1096" spans="3:4" ht="15" hidden="1" customHeight="1" x14ac:dyDescent="0.25">
      <c r="C1096" s="158" t="s">
        <v>312</v>
      </c>
      <c r="D1096" s="159">
        <v>26.43</v>
      </c>
    </row>
    <row r="1097" spans="3:4" ht="15" hidden="1" customHeight="1" x14ac:dyDescent="0.25">
      <c r="C1097" s="160" t="s">
        <v>545</v>
      </c>
      <c r="D1097" s="161">
        <v>349.37</v>
      </c>
    </row>
    <row r="1098" spans="3:4" ht="15" hidden="1" customHeight="1" x14ac:dyDescent="0.25">
      <c r="C1098" s="158" t="s">
        <v>540</v>
      </c>
      <c r="D1098" s="159">
        <v>1064.1400000000001</v>
      </c>
    </row>
    <row r="1099" spans="3:4" ht="15" hidden="1" customHeight="1" x14ac:dyDescent="0.25">
      <c r="C1099" s="160" t="s">
        <v>553</v>
      </c>
      <c r="D1099" s="161">
        <v>233.25</v>
      </c>
    </row>
    <row r="1100" spans="3:4" ht="15" hidden="1" customHeight="1" x14ac:dyDescent="0.25">
      <c r="C1100" s="158" t="s">
        <v>546</v>
      </c>
      <c r="D1100" s="159">
        <v>500.97</v>
      </c>
    </row>
    <row r="1101" spans="3:4" ht="15" hidden="1" customHeight="1" x14ac:dyDescent="0.25">
      <c r="C1101" s="160" t="s">
        <v>312</v>
      </c>
      <c r="D1101" s="161">
        <v>897.57</v>
      </c>
    </row>
    <row r="1102" spans="3:4" ht="15" hidden="1" customHeight="1" x14ac:dyDescent="0.25">
      <c r="C1102" s="158" t="s">
        <v>544</v>
      </c>
      <c r="D1102" s="159">
        <v>277.77999999999997</v>
      </c>
    </row>
    <row r="1103" spans="3:4" ht="15" hidden="1" customHeight="1" x14ac:dyDescent="0.25">
      <c r="C1103" s="160" t="s">
        <v>308</v>
      </c>
      <c r="D1103" s="161">
        <v>637.36</v>
      </c>
    </row>
    <row r="1104" spans="3:4" ht="15" hidden="1" customHeight="1" x14ac:dyDescent="0.25">
      <c r="C1104" s="158" t="s">
        <v>553</v>
      </c>
      <c r="D1104" s="159">
        <v>83.45</v>
      </c>
    </row>
    <row r="1105" spans="3:4" ht="15" hidden="1" customHeight="1" x14ac:dyDescent="0.25">
      <c r="C1105" s="160" t="s">
        <v>543</v>
      </c>
      <c r="D1105" s="161">
        <v>501.08</v>
      </c>
    </row>
    <row r="1106" spans="3:4" ht="15" hidden="1" customHeight="1" x14ac:dyDescent="0.25">
      <c r="C1106" s="158" t="s">
        <v>554</v>
      </c>
      <c r="D1106" s="159">
        <v>1148.8599999999999</v>
      </c>
    </row>
    <row r="1107" spans="3:4" ht="15" hidden="1" customHeight="1" x14ac:dyDescent="0.25">
      <c r="C1107" s="160" t="s">
        <v>539</v>
      </c>
      <c r="D1107" s="161">
        <v>301.68</v>
      </c>
    </row>
    <row r="1108" spans="3:4" ht="15" hidden="1" customHeight="1" x14ac:dyDescent="0.25">
      <c r="C1108" s="158" t="s">
        <v>547</v>
      </c>
      <c r="D1108" s="159">
        <v>885.72</v>
      </c>
    </row>
    <row r="1109" spans="3:4" ht="15" hidden="1" customHeight="1" x14ac:dyDescent="0.25">
      <c r="C1109" s="160" t="s">
        <v>544</v>
      </c>
      <c r="D1109" s="161">
        <v>866.08</v>
      </c>
    </row>
    <row r="1110" spans="3:4" ht="15" hidden="1" customHeight="1" x14ac:dyDescent="0.25">
      <c r="C1110" s="158" t="s">
        <v>556</v>
      </c>
      <c r="D1110" s="159">
        <v>616.91999999999996</v>
      </c>
    </row>
    <row r="1111" spans="3:4" ht="15" hidden="1" customHeight="1" x14ac:dyDescent="0.25">
      <c r="C1111" s="160" t="s">
        <v>539</v>
      </c>
      <c r="D1111" s="161">
        <v>484.16</v>
      </c>
    </row>
    <row r="1112" spans="3:4" ht="15" hidden="1" customHeight="1" x14ac:dyDescent="0.25">
      <c r="C1112" s="158" t="s">
        <v>312</v>
      </c>
      <c r="D1112" s="159">
        <v>1141.44</v>
      </c>
    </row>
    <row r="1113" spans="3:4" ht="15" hidden="1" customHeight="1" x14ac:dyDescent="0.25">
      <c r="C1113" s="160" t="s">
        <v>312</v>
      </c>
      <c r="D1113" s="161">
        <v>948.86</v>
      </c>
    </row>
    <row r="1114" spans="3:4" ht="15" hidden="1" customHeight="1" x14ac:dyDescent="0.25">
      <c r="C1114" s="158" t="s">
        <v>542</v>
      </c>
      <c r="D1114" s="159">
        <v>1039.4000000000001</v>
      </c>
    </row>
    <row r="1115" spans="3:4" ht="15" hidden="1" customHeight="1" x14ac:dyDescent="0.25">
      <c r="C1115" s="160" t="s">
        <v>540</v>
      </c>
      <c r="D1115" s="161">
        <v>814.1</v>
      </c>
    </row>
    <row r="1116" spans="3:4" ht="15" hidden="1" customHeight="1" x14ac:dyDescent="0.25">
      <c r="C1116" s="158" t="s">
        <v>548</v>
      </c>
      <c r="D1116" s="159">
        <v>932.77</v>
      </c>
    </row>
    <row r="1117" spans="3:4" ht="15" hidden="1" customHeight="1" x14ac:dyDescent="0.25">
      <c r="C1117" s="160" t="s">
        <v>539</v>
      </c>
      <c r="D1117" s="161">
        <v>214.89</v>
      </c>
    </row>
    <row r="1118" spans="3:4" ht="15" hidden="1" customHeight="1" x14ac:dyDescent="0.25">
      <c r="C1118" s="158" t="s">
        <v>546</v>
      </c>
      <c r="D1118" s="159">
        <v>563.82000000000005</v>
      </c>
    </row>
    <row r="1119" spans="3:4" ht="15" hidden="1" customHeight="1" x14ac:dyDescent="0.25">
      <c r="C1119" s="160" t="s">
        <v>309</v>
      </c>
      <c r="D1119" s="161">
        <v>1009.8</v>
      </c>
    </row>
    <row r="1120" spans="3:4" ht="15" hidden="1" customHeight="1" x14ac:dyDescent="0.25">
      <c r="C1120" s="158" t="s">
        <v>548</v>
      </c>
      <c r="D1120" s="159">
        <v>640.47</v>
      </c>
    </row>
    <row r="1121" spans="3:4" ht="15" hidden="1" customHeight="1" x14ac:dyDescent="0.25">
      <c r="C1121" s="160" t="s">
        <v>308</v>
      </c>
      <c r="D1121" s="161">
        <v>452.73</v>
      </c>
    </row>
    <row r="1122" spans="3:4" ht="15" hidden="1" customHeight="1" x14ac:dyDescent="0.25">
      <c r="C1122" s="158" t="s">
        <v>552</v>
      </c>
      <c r="D1122" s="159">
        <v>854.79</v>
      </c>
    </row>
    <row r="1123" spans="3:4" ht="15" hidden="1" customHeight="1" x14ac:dyDescent="0.25">
      <c r="C1123" s="160" t="s">
        <v>545</v>
      </c>
      <c r="D1123" s="161">
        <v>1284.8399999999999</v>
      </c>
    </row>
    <row r="1124" spans="3:4" ht="15" hidden="1" customHeight="1" x14ac:dyDescent="0.25">
      <c r="C1124" s="158" t="s">
        <v>549</v>
      </c>
      <c r="D1124" s="159">
        <v>404.12</v>
      </c>
    </row>
    <row r="1125" spans="3:4" ht="15" hidden="1" customHeight="1" x14ac:dyDescent="0.25">
      <c r="C1125" s="160" t="s">
        <v>542</v>
      </c>
      <c r="D1125" s="161">
        <v>1006.77</v>
      </c>
    </row>
    <row r="1126" spans="3:4" ht="15" hidden="1" customHeight="1" x14ac:dyDescent="0.25">
      <c r="C1126" s="158" t="s">
        <v>558</v>
      </c>
      <c r="D1126" s="159">
        <v>1237.1500000000001</v>
      </c>
    </row>
    <row r="1127" spans="3:4" ht="15" hidden="1" customHeight="1" x14ac:dyDescent="0.25">
      <c r="C1127" s="160" t="s">
        <v>546</v>
      </c>
      <c r="D1127" s="161">
        <v>638.79</v>
      </c>
    </row>
    <row r="1128" spans="3:4" ht="15" hidden="1" customHeight="1" x14ac:dyDescent="0.25">
      <c r="C1128" s="158" t="s">
        <v>307</v>
      </c>
      <c r="D1128" s="159">
        <v>330.37</v>
      </c>
    </row>
    <row r="1129" spans="3:4" ht="15" hidden="1" customHeight="1" x14ac:dyDescent="0.25">
      <c r="C1129" s="160" t="s">
        <v>548</v>
      </c>
      <c r="D1129" s="161">
        <v>510.82</v>
      </c>
    </row>
    <row r="1130" spans="3:4" ht="15" hidden="1" customHeight="1" x14ac:dyDescent="0.25">
      <c r="C1130" s="158" t="s">
        <v>309</v>
      </c>
      <c r="D1130" s="159">
        <v>429.81</v>
      </c>
    </row>
    <row r="1131" spans="3:4" ht="15" hidden="1" customHeight="1" x14ac:dyDescent="0.25">
      <c r="C1131" s="160" t="s">
        <v>309</v>
      </c>
      <c r="D1131" s="161">
        <v>970.77</v>
      </c>
    </row>
    <row r="1132" spans="3:4" ht="15" hidden="1" customHeight="1" x14ac:dyDescent="0.25">
      <c r="C1132" s="158" t="s">
        <v>552</v>
      </c>
      <c r="D1132" s="159">
        <v>921.24</v>
      </c>
    </row>
    <row r="1133" spans="3:4" ht="15" hidden="1" customHeight="1" x14ac:dyDescent="0.25">
      <c r="C1133" s="160" t="s">
        <v>552</v>
      </c>
      <c r="D1133" s="161">
        <v>713.22</v>
      </c>
    </row>
    <row r="1134" spans="3:4" ht="15" hidden="1" customHeight="1" x14ac:dyDescent="0.25">
      <c r="C1134" s="158" t="s">
        <v>552</v>
      </c>
      <c r="D1134" s="159">
        <v>1013.12</v>
      </c>
    </row>
    <row r="1135" spans="3:4" ht="15" hidden="1" customHeight="1" x14ac:dyDescent="0.25">
      <c r="C1135" s="160" t="s">
        <v>551</v>
      </c>
      <c r="D1135" s="161">
        <v>701.32</v>
      </c>
    </row>
    <row r="1136" spans="3:4" ht="15" hidden="1" customHeight="1" x14ac:dyDescent="0.25">
      <c r="C1136" s="158" t="s">
        <v>554</v>
      </c>
      <c r="D1136" s="159">
        <v>604.82000000000005</v>
      </c>
    </row>
    <row r="1137" spans="3:4" ht="15" hidden="1" customHeight="1" x14ac:dyDescent="0.25">
      <c r="C1137" s="160" t="s">
        <v>548</v>
      </c>
      <c r="D1137" s="161">
        <v>1267.5</v>
      </c>
    </row>
    <row r="1138" spans="3:4" ht="15" hidden="1" customHeight="1" x14ac:dyDescent="0.25">
      <c r="C1138" s="158" t="s">
        <v>312</v>
      </c>
      <c r="D1138" s="159">
        <v>1096.48</v>
      </c>
    </row>
    <row r="1139" spans="3:4" ht="15" hidden="1" customHeight="1" x14ac:dyDescent="0.25">
      <c r="C1139" s="160" t="s">
        <v>312</v>
      </c>
      <c r="D1139" s="161">
        <v>930.71</v>
      </c>
    </row>
    <row r="1140" spans="3:4" ht="15" hidden="1" customHeight="1" x14ac:dyDescent="0.25">
      <c r="C1140" s="158" t="s">
        <v>307</v>
      </c>
      <c r="D1140" s="159">
        <v>1087.0999999999999</v>
      </c>
    </row>
    <row r="1141" spans="3:4" ht="15" hidden="1" customHeight="1" x14ac:dyDescent="0.25">
      <c r="C1141" s="160" t="s">
        <v>547</v>
      </c>
      <c r="D1141" s="161">
        <v>1096.54</v>
      </c>
    </row>
    <row r="1142" spans="3:4" ht="15" hidden="1" customHeight="1" x14ac:dyDescent="0.25">
      <c r="C1142" s="158" t="s">
        <v>553</v>
      </c>
      <c r="D1142" s="159">
        <v>639.63</v>
      </c>
    </row>
    <row r="1143" spans="3:4" ht="15" hidden="1" customHeight="1" x14ac:dyDescent="0.25">
      <c r="C1143" s="160" t="s">
        <v>547</v>
      </c>
      <c r="D1143" s="161">
        <v>1084.23</v>
      </c>
    </row>
    <row r="1144" spans="3:4" ht="15" hidden="1" customHeight="1" x14ac:dyDescent="0.25">
      <c r="C1144" s="158" t="s">
        <v>541</v>
      </c>
      <c r="D1144" s="159">
        <v>561.44000000000005</v>
      </c>
    </row>
    <row r="1145" spans="3:4" ht="15" hidden="1" customHeight="1" x14ac:dyDescent="0.25">
      <c r="C1145" s="160" t="s">
        <v>549</v>
      </c>
      <c r="D1145" s="161">
        <v>24.16</v>
      </c>
    </row>
    <row r="1146" spans="3:4" ht="15" hidden="1" customHeight="1" x14ac:dyDescent="0.25">
      <c r="C1146" s="158" t="s">
        <v>542</v>
      </c>
      <c r="D1146" s="159">
        <v>946.11</v>
      </c>
    </row>
    <row r="1147" spans="3:4" ht="15" hidden="1" customHeight="1" x14ac:dyDescent="0.25">
      <c r="C1147" s="160" t="s">
        <v>541</v>
      </c>
      <c r="D1147" s="161">
        <v>1275.95</v>
      </c>
    </row>
    <row r="1148" spans="3:4" ht="15" hidden="1" customHeight="1" x14ac:dyDescent="0.25">
      <c r="C1148" s="158" t="s">
        <v>545</v>
      </c>
      <c r="D1148" s="159">
        <v>554.98</v>
      </c>
    </row>
    <row r="1149" spans="3:4" ht="15" hidden="1" customHeight="1" x14ac:dyDescent="0.25">
      <c r="C1149" s="160" t="s">
        <v>309</v>
      </c>
      <c r="D1149" s="161">
        <v>1212.1500000000001</v>
      </c>
    </row>
    <row r="1150" spans="3:4" ht="15" hidden="1" customHeight="1" x14ac:dyDescent="0.25">
      <c r="C1150" s="158" t="s">
        <v>551</v>
      </c>
      <c r="D1150" s="159">
        <v>579.78</v>
      </c>
    </row>
    <row r="1151" spans="3:4" ht="15" hidden="1" customHeight="1" x14ac:dyDescent="0.25">
      <c r="C1151" s="160" t="s">
        <v>307</v>
      </c>
      <c r="D1151" s="161">
        <v>1132.43</v>
      </c>
    </row>
    <row r="1152" spans="3:4" ht="15" hidden="1" customHeight="1" x14ac:dyDescent="0.25">
      <c r="C1152" s="158" t="s">
        <v>312</v>
      </c>
      <c r="D1152" s="159">
        <v>383.45</v>
      </c>
    </row>
    <row r="1153" spans="3:4" ht="15" hidden="1" customHeight="1" x14ac:dyDescent="0.25">
      <c r="C1153" s="160" t="s">
        <v>309</v>
      </c>
      <c r="D1153" s="161">
        <v>455.1</v>
      </c>
    </row>
    <row r="1154" spans="3:4" ht="15" hidden="1" customHeight="1" x14ac:dyDescent="0.25">
      <c r="C1154" s="158" t="s">
        <v>546</v>
      </c>
      <c r="D1154" s="159">
        <v>333</v>
      </c>
    </row>
    <row r="1155" spans="3:4" ht="15" hidden="1" customHeight="1" x14ac:dyDescent="0.25">
      <c r="C1155" s="160" t="s">
        <v>546</v>
      </c>
      <c r="D1155" s="161">
        <v>820.12</v>
      </c>
    </row>
    <row r="1156" spans="3:4" ht="15" hidden="1" customHeight="1" x14ac:dyDescent="0.25">
      <c r="C1156" s="158" t="s">
        <v>539</v>
      </c>
      <c r="D1156" s="159">
        <v>881.61</v>
      </c>
    </row>
    <row r="1157" spans="3:4" ht="15" hidden="1" customHeight="1" x14ac:dyDescent="0.25">
      <c r="C1157" s="160" t="s">
        <v>546</v>
      </c>
      <c r="D1157" s="161">
        <v>1091.46</v>
      </c>
    </row>
    <row r="1158" spans="3:4" ht="15" hidden="1" customHeight="1" x14ac:dyDescent="0.25">
      <c r="C1158" s="158" t="s">
        <v>552</v>
      </c>
      <c r="D1158" s="159">
        <v>1001.39</v>
      </c>
    </row>
    <row r="1159" spans="3:4" ht="15" hidden="1" customHeight="1" x14ac:dyDescent="0.25">
      <c r="C1159" s="160" t="s">
        <v>552</v>
      </c>
      <c r="D1159" s="161">
        <v>727.71</v>
      </c>
    </row>
    <row r="1160" spans="3:4" ht="15" hidden="1" customHeight="1" x14ac:dyDescent="0.25">
      <c r="C1160" s="158" t="s">
        <v>307</v>
      </c>
      <c r="D1160" s="159">
        <v>1139.19</v>
      </c>
    </row>
    <row r="1161" spans="3:4" ht="15" hidden="1" customHeight="1" x14ac:dyDescent="0.25">
      <c r="C1161" s="160" t="s">
        <v>542</v>
      </c>
      <c r="D1161" s="161">
        <v>849.27</v>
      </c>
    </row>
    <row r="1162" spans="3:4" ht="15" hidden="1" customHeight="1" x14ac:dyDescent="0.25">
      <c r="C1162" s="158" t="s">
        <v>543</v>
      </c>
      <c r="D1162" s="159">
        <v>1266.6500000000001</v>
      </c>
    </row>
    <row r="1163" spans="3:4" ht="15" hidden="1" customHeight="1" x14ac:dyDescent="0.25">
      <c r="C1163" s="160" t="s">
        <v>540</v>
      </c>
      <c r="D1163" s="161">
        <v>305.48</v>
      </c>
    </row>
    <row r="1164" spans="3:4" ht="15" hidden="1" customHeight="1" x14ac:dyDescent="0.25">
      <c r="C1164" s="158" t="s">
        <v>312</v>
      </c>
      <c r="D1164" s="159">
        <v>80.849999999999994</v>
      </c>
    </row>
    <row r="1165" spans="3:4" ht="15" hidden="1" customHeight="1" x14ac:dyDescent="0.25">
      <c r="C1165" s="160" t="s">
        <v>547</v>
      </c>
      <c r="D1165" s="161">
        <v>879.72</v>
      </c>
    </row>
    <row r="1166" spans="3:4" ht="15" hidden="1" customHeight="1" x14ac:dyDescent="0.25">
      <c r="C1166" s="158" t="s">
        <v>549</v>
      </c>
      <c r="D1166" s="159">
        <v>962.86</v>
      </c>
    </row>
    <row r="1167" spans="3:4" ht="15" hidden="1" customHeight="1" x14ac:dyDescent="0.25">
      <c r="C1167" s="160" t="s">
        <v>540</v>
      </c>
      <c r="D1167" s="161">
        <v>638.52</v>
      </c>
    </row>
    <row r="1168" spans="3:4" ht="15" hidden="1" customHeight="1" x14ac:dyDescent="0.25">
      <c r="C1168" s="158" t="s">
        <v>307</v>
      </c>
      <c r="D1168" s="159">
        <v>153.49</v>
      </c>
    </row>
    <row r="1169" spans="3:4" ht="15" hidden="1" customHeight="1" x14ac:dyDescent="0.25">
      <c r="C1169" s="160" t="s">
        <v>552</v>
      </c>
      <c r="D1169" s="161">
        <v>327.48</v>
      </c>
    </row>
    <row r="1170" spans="3:4" ht="15" hidden="1" customHeight="1" x14ac:dyDescent="0.25">
      <c r="C1170" s="158" t="s">
        <v>307</v>
      </c>
      <c r="D1170" s="159">
        <v>1183.97</v>
      </c>
    </row>
    <row r="1171" spans="3:4" ht="15" hidden="1" customHeight="1" x14ac:dyDescent="0.25">
      <c r="C1171" s="160" t="s">
        <v>309</v>
      </c>
      <c r="D1171" s="161">
        <v>183.88</v>
      </c>
    </row>
    <row r="1172" spans="3:4" ht="15" hidden="1" customHeight="1" x14ac:dyDescent="0.25">
      <c r="C1172" s="158" t="s">
        <v>552</v>
      </c>
      <c r="D1172" s="159">
        <v>1131.44</v>
      </c>
    </row>
    <row r="1173" spans="3:4" ht="15" hidden="1" customHeight="1" x14ac:dyDescent="0.25">
      <c r="C1173" s="160" t="s">
        <v>312</v>
      </c>
      <c r="D1173" s="161">
        <v>1266.83</v>
      </c>
    </row>
    <row r="1174" spans="3:4" ht="15" hidden="1" customHeight="1" x14ac:dyDescent="0.25">
      <c r="C1174" s="158" t="s">
        <v>549</v>
      </c>
      <c r="D1174" s="159">
        <v>166.68</v>
      </c>
    </row>
    <row r="1175" spans="3:4" ht="15" hidden="1" customHeight="1" x14ac:dyDescent="0.25">
      <c r="C1175" s="160" t="s">
        <v>556</v>
      </c>
      <c r="D1175" s="161">
        <v>1292.04</v>
      </c>
    </row>
    <row r="1176" spans="3:4" ht="15" hidden="1" customHeight="1" x14ac:dyDescent="0.25">
      <c r="C1176" s="158" t="s">
        <v>540</v>
      </c>
      <c r="D1176" s="159">
        <v>1017.39</v>
      </c>
    </row>
    <row r="1177" spans="3:4" ht="15" hidden="1" customHeight="1" x14ac:dyDescent="0.25">
      <c r="C1177" s="160" t="s">
        <v>555</v>
      </c>
      <c r="D1177" s="161">
        <v>769.26</v>
      </c>
    </row>
    <row r="1178" spans="3:4" ht="15" hidden="1" customHeight="1" x14ac:dyDescent="0.25">
      <c r="C1178" s="158" t="s">
        <v>312</v>
      </c>
      <c r="D1178" s="159">
        <v>603.37</v>
      </c>
    </row>
    <row r="1179" spans="3:4" ht="15" hidden="1" customHeight="1" x14ac:dyDescent="0.25">
      <c r="C1179" s="160" t="s">
        <v>539</v>
      </c>
      <c r="D1179" s="161">
        <v>182.7</v>
      </c>
    </row>
    <row r="1180" spans="3:4" ht="15" hidden="1" customHeight="1" x14ac:dyDescent="0.25">
      <c r="C1180" s="158" t="s">
        <v>541</v>
      </c>
      <c r="D1180" s="159">
        <v>713.29</v>
      </c>
    </row>
    <row r="1181" spans="3:4" ht="15" hidden="1" customHeight="1" x14ac:dyDescent="0.25">
      <c r="C1181" s="160" t="s">
        <v>312</v>
      </c>
      <c r="D1181" s="161">
        <v>296.55</v>
      </c>
    </row>
    <row r="1182" spans="3:4" ht="15" hidden="1" customHeight="1" x14ac:dyDescent="0.25">
      <c r="C1182" s="158" t="s">
        <v>549</v>
      </c>
      <c r="D1182" s="159">
        <v>787.11</v>
      </c>
    </row>
    <row r="1183" spans="3:4" ht="15" hidden="1" customHeight="1" x14ac:dyDescent="0.25">
      <c r="C1183" s="160" t="s">
        <v>549</v>
      </c>
      <c r="D1183" s="161">
        <v>1137.31</v>
      </c>
    </row>
    <row r="1184" spans="3:4" ht="15" hidden="1" customHeight="1" x14ac:dyDescent="0.25">
      <c r="C1184" s="158" t="s">
        <v>551</v>
      </c>
      <c r="D1184" s="159">
        <v>715.95</v>
      </c>
    </row>
    <row r="1185" spans="3:4" ht="15" hidden="1" customHeight="1" x14ac:dyDescent="0.25">
      <c r="C1185" s="160" t="s">
        <v>552</v>
      </c>
      <c r="D1185" s="161">
        <v>490.51</v>
      </c>
    </row>
    <row r="1186" spans="3:4" ht="15" hidden="1" customHeight="1" x14ac:dyDescent="0.25">
      <c r="C1186" s="158" t="s">
        <v>540</v>
      </c>
      <c r="D1186" s="159">
        <v>744.82</v>
      </c>
    </row>
    <row r="1187" spans="3:4" ht="15" hidden="1" customHeight="1" x14ac:dyDescent="0.25">
      <c r="C1187" s="160" t="s">
        <v>539</v>
      </c>
      <c r="D1187" s="161">
        <v>288.81</v>
      </c>
    </row>
    <row r="1188" spans="3:4" ht="15" hidden="1" customHeight="1" x14ac:dyDescent="0.25">
      <c r="C1188" s="158" t="s">
        <v>539</v>
      </c>
      <c r="D1188" s="159">
        <v>119.73</v>
      </c>
    </row>
    <row r="1189" spans="3:4" ht="15" hidden="1" customHeight="1" x14ac:dyDescent="0.25">
      <c r="C1189" s="160" t="s">
        <v>549</v>
      </c>
      <c r="D1189" s="161">
        <v>1223.22</v>
      </c>
    </row>
    <row r="1190" spans="3:4" ht="15" hidden="1" customHeight="1" x14ac:dyDescent="0.25">
      <c r="C1190" s="158" t="s">
        <v>557</v>
      </c>
      <c r="D1190" s="159">
        <v>616.96</v>
      </c>
    </row>
    <row r="1191" spans="3:4" ht="15" hidden="1" customHeight="1" x14ac:dyDescent="0.25">
      <c r="C1191" s="160" t="s">
        <v>312</v>
      </c>
      <c r="D1191" s="161">
        <v>383.5</v>
      </c>
    </row>
    <row r="1192" spans="3:4" ht="15" hidden="1" customHeight="1" x14ac:dyDescent="0.25">
      <c r="C1192" s="158" t="s">
        <v>558</v>
      </c>
      <c r="D1192" s="159">
        <v>447.7</v>
      </c>
    </row>
    <row r="1193" spans="3:4" ht="15" hidden="1" customHeight="1" x14ac:dyDescent="0.25">
      <c r="C1193" s="160" t="s">
        <v>554</v>
      </c>
      <c r="D1193" s="161">
        <v>728.63</v>
      </c>
    </row>
    <row r="1194" spans="3:4" ht="15" hidden="1" customHeight="1" x14ac:dyDescent="0.25">
      <c r="C1194" s="158" t="s">
        <v>539</v>
      </c>
      <c r="D1194" s="159">
        <v>1295.6199999999999</v>
      </c>
    </row>
    <row r="1195" spans="3:4" ht="15" hidden="1" customHeight="1" x14ac:dyDescent="0.25">
      <c r="C1195" s="160" t="s">
        <v>554</v>
      </c>
      <c r="D1195" s="161">
        <v>817.23</v>
      </c>
    </row>
    <row r="1196" spans="3:4" ht="15" hidden="1" customHeight="1" x14ac:dyDescent="0.25">
      <c r="C1196" s="158" t="s">
        <v>542</v>
      </c>
      <c r="D1196" s="159">
        <v>168.71</v>
      </c>
    </row>
    <row r="1197" spans="3:4" ht="15" hidden="1" customHeight="1" x14ac:dyDescent="0.25">
      <c r="C1197" s="160" t="s">
        <v>312</v>
      </c>
      <c r="D1197" s="161">
        <v>1166.8599999999999</v>
      </c>
    </row>
    <row r="1198" spans="3:4" ht="15" hidden="1" customHeight="1" x14ac:dyDescent="0.25">
      <c r="C1198" s="158" t="s">
        <v>546</v>
      </c>
      <c r="D1198" s="159">
        <v>1298.8800000000001</v>
      </c>
    </row>
    <row r="1199" spans="3:4" ht="15" hidden="1" customHeight="1" x14ac:dyDescent="0.25">
      <c r="C1199" s="160" t="s">
        <v>542</v>
      </c>
      <c r="D1199" s="161">
        <v>534.61</v>
      </c>
    </row>
    <row r="1200" spans="3:4" ht="15" hidden="1" customHeight="1" x14ac:dyDescent="0.25">
      <c r="C1200" s="158" t="s">
        <v>550</v>
      </c>
      <c r="D1200" s="159">
        <v>748.99</v>
      </c>
    </row>
    <row r="1201" spans="3:4" ht="15" hidden="1" customHeight="1" x14ac:dyDescent="0.25">
      <c r="C1201" s="160" t="s">
        <v>307</v>
      </c>
      <c r="D1201" s="161">
        <v>702.68</v>
      </c>
    </row>
    <row r="1202" spans="3:4" ht="15" hidden="1" customHeight="1" x14ac:dyDescent="0.25">
      <c r="C1202" s="158" t="s">
        <v>545</v>
      </c>
      <c r="D1202" s="159">
        <v>763.61</v>
      </c>
    </row>
    <row r="1203" spans="3:4" ht="15" hidden="1" customHeight="1" x14ac:dyDescent="0.25">
      <c r="C1203" s="160" t="s">
        <v>550</v>
      </c>
      <c r="D1203" s="161">
        <v>566.69000000000005</v>
      </c>
    </row>
    <row r="1204" spans="3:4" ht="15" hidden="1" customHeight="1" x14ac:dyDescent="0.25">
      <c r="C1204" s="158" t="s">
        <v>551</v>
      </c>
      <c r="D1204" s="159">
        <v>843.69</v>
      </c>
    </row>
    <row r="1205" spans="3:4" ht="15" hidden="1" customHeight="1" x14ac:dyDescent="0.25">
      <c r="C1205" s="160" t="s">
        <v>312</v>
      </c>
      <c r="D1205" s="161">
        <v>684.34</v>
      </c>
    </row>
    <row r="1206" spans="3:4" ht="15" hidden="1" customHeight="1" x14ac:dyDescent="0.25">
      <c r="C1206" s="158" t="s">
        <v>308</v>
      </c>
      <c r="D1206" s="159">
        <v>95.91</v>
      </c>
    </row>
    <row r="1207" spans="3:4" ht="15" hidden="1" customHeight="1" x14ac:dyDescent="0.25">
      <c r="C1207" s="160" t="s">
        <v>551</v>
      </c>
      <c r="D1207" s="161">
        <v>776.36</v>
      </c>
    </row>
    <row r="1208" spans="3:4" ht="15" hidden="1" customHeight="1" x14ac:dyDescent="0.25">
      <c r="C1208" s="158" t="s">
        <v>543</v>
      </c>
      <c r="D1208" s="159">
        <v>945.39</v>
      </c>
    </row>
    <row r="1209" spans="3:4" ht="15" hidden="1" customHeight="1" x14ac:dyDescent="0.25">
      <c r="C1209" s="160" t="s">
        <v>546</v>
      </c>
      <c r="D1209" s="161">
        <v>790.18</v>
      </c>
    </row>
    <row r="1210" spans="3:4" ht="15" hidden="1" customHeight="1" x14ac:dyDescent="0.25">
      <c r="C1210" s="158" t="s">
        <v>549</v>
      </c>
      <c r="D1210" s="159">
        <v>808.7</v>
      </c>
    </row>
    <row r="1211" spans="3:4" ht="15" hidden="1" customHeight="1" x14ac:dyDescent="0.25">
      <c r="C1211" s="160" t="s">
        <v>551</v>
      </c>
      <c r="D1211" s="161">
        <v>895.62</v>
      </c>
    </row>
    <row r="1212" spans="3:4" ht="15" hidden="1" customHeight="1" x14ac:dyDescent="0.25">
      <c r="C1212" s="158" t="s">
        <v>544</v>
      </c>
      <c r="D1212" s="159">
        <v>1081.75</v>
      </c>
    </row>
    <row r="1213" spans="3:4" ht="15" hidden="1" customHeight="1" x14ac:dyDescent="0.25">
      <c r="C1213" s="160" t="s">
        <v>309</v>
      </c>
      <c r="D1213" s="161">
        <v>532.1</v>
      </c>
    </row>
    <row r="1214" spans="3:4" ht="15" hidden="1" customHeight="1" x14ac:dyDescent="0.25">
      <c r="C1214" s="158" t="s">
        <v>552</v>
      </c>
      <c r="D1214" s="159">
        <v>1265.6600000000001</v>
      </c>
    </row>
    <row r="1215" spans="3:4" ht="15" hidden="1" customHeight="1" x14ac:dyDescent="0.25">
      <c r="C1215" s="160" t="s">
        <v>546</v>
      </c>
      <c r="D1215" s="161">
        <v>485.4</v>
      </c>
    </row>
    <row r="1216" spans="3:4" ht="15" hidden="1" customHeight="1" x14ac:dyDescent="0.25">
      <c r="C1216" s="158" t="s">
        <v>312</v>
      </c>
      <c r="D1216" s="159">
        <v>1122.3</v>
      </c>
    </row>
    <row r="1217" spans="3:4" ht="15" hidden="1" customHeight="1" x14ac:dyDescent="0.25">
      <c r="C1217" s="160" t="s">
        <v>552</v>
      </c>
      <c r="D1217" s="161">
        <v>283.10000000000002</v>
      </c>
    </row>
    <row r="1218" spans="3:4" ht="15" hidden="1" customHeight="1" x14ac:dyDescent="0.25">
      <c r="C1218" s="158" t="s">
        <v>307</v>
      </c>
      <c r="D1218" s="159">
        <v>482.69</v>
      </c>
    </row>
    <row r="1219" spans="3:4" ht="15" hidden="1" customHeight="1" x14ac:dyDescent="0.25">
      <c r="C1219" s="160" t="s">
        <v>539</v>
      </c>
      <c r="D1219" s="161">
        <v>1074.45</v>
      </c>
    </row>
    <row r="1220" spans="3:4" ht="15" hidden="1" customHeight="1" x14ac:dyDescent="0.25">
      <c r="C1220" s="158" t="s">
        <v>549</v>
      </c>
      <c r="D1220" s="159">
        <v>1170.32</v>
      </c>
    </row>
    <row r="1221" spans="3:4" ht="15" hidden="1" customHeight="1" x14ac:dyDescent="0.25">
      <c r="C1221" s="160" t="s">
        <v>551</v>
      </c>
      <c r="D1221" s="161">
        <v>190.15</v>
      </c>
    </row>
    <row r="1222" spans="3:4" ht="15" hidden="1" customHeight="1" x14ac:dyDescent="0.25">
      <c r="C1222" s="158" t="s">
        <v>543</v>
      </c>
      <c r="D1222" s="159">
        <v>515.62</v>
      </c>
    </row>
    <row r="1223" spans="3:4" ht="15" hidden="1" customHeight="1" x14ac:dyDescent="0.25">
      <c r="C1223" s="160" t="s">
        <v>549</v>
      </c>
      <c r="D1223" s="161">
        <v>1239.07</v>
      </c>
    </row>
    <row r="1224" spans="3:4" ht="15" hidden="1" customHeight="1" x14ac:dyDescent="0.25">
      <c r="C1224" s="158" t="s">
        <v>543</v>
      </c>
      <c r="D1224" s="159">
        <v>908.46</v>
      </c>
    </row>
    <row r="1225" spans="3:4" ht="15" hidden="1" customHeight="1" x14ac:dyDescent="0.25">
      <c r="C1225" s="160" t="s">
        <v>540</v>
      </c>
      <c r="D1225" s="161">
        <v>1037.69</v>
      </c>
    </row>
    <row r="1226" spans="3:4" ht="15" hidden="1" customHeight="1" x14ac:dyDescent="0.25">
      <c r="C1226" s="158" t="s">
        <v>549</v>
      </c>
      <c r="D1226" s="159">
        <v>854.83</v>
      </c>
    </row>
    <row r="1227" spans="3:4" ht="15" hidden="1" customHeight="1" x14ac:dyDescent="0.25">
      <c r="C1227" s="160" t="s">
        <v>547</v>
      </c>
      <c r="D1227" s="161">
        <v>502.92</v>
      </c>
    </row>
    <row r="1228" spans="3:4" ht="15" hidden="1" customHeight="1" x14ac:dyDescent="0.25">
      <c r="C1228" s="158" t="s">
        <v>546</v>
      </c>
      <c r="D1228" s="159">
        <v>1191.07</v>
      </c>
    </row>
    <row r="1229" spans="3:4" ht="15" hidden="1" customHeight="1" x14ac:dyDescent="0.25">
      <c r="C1229" s="160" t="s">
        <v>557</v>
      </c>
      <c r="D1229" s="161">
        <v>449.22</v>
      </c>
    </row>
    <row r="1230" spans="3:4" ht="15" hidden="1" customHeight="1" x14ac:dyDescent="0.25">
      <c r="C1230" s="158" t="s">
        <v>553</v>
      </c>
      <c r="D1230" s="159">
        <v>596.24</v>
      </c>
    </row>
    <row r="1231" spans="3:4" ht="15" hidden="1" customHeight="1" x14ac:dyDescent="0.25">
      <c r="C1231" s="160" t="s">
        <v>543</v>
      </c>
      <c r="D1231" s="161">
        <v>731.97</v>
      </c>
    </row>
    <row r="1232" spans="3:4" ht="15" hidden="1" customHeight="1" x14ac:dyDescent="0.25">
      <c r="C1232" s="158" t="s">
        <v>542</v>
      </c>
      <c r="D1232" s="159">
        <v>1147.7</v>
      </c>
    </row>
    <row r="1233" spans="3:4" ht="15" hidden="1" customHeight="1" x14ac:dyDescent="0.25">
      <c r="C1233" s="160" t="s">
        <v>543</v>
      </c>
      <c r="D1233" s="161">
        <v>1169.4100000000001</v>
      </c>
    </row>
    <row r="1234" spans="3:4" ht="15" hidden="1" customHeight="1" x14ac:dyDescent="0.25">
      <c r="C1234" s="158" t="s">
        <v>309</v>
      </c>
      <c r="D1234" s="159">
        <v>434.39</v>
      </c>
    </row>
    <row r="1235" spans="3:4" ht="15" hidden="1" customHeight="1" x14ac:dyDescent="0.25">
      <c r="C1235" s="160" t="s">
        <v>549</v>
      </c>
      <c r="D1235" s="161">
        <v>632.16</v>
      </c>
    </row>
    <row r="1236" spans="3:4" ht="15" hidden="1" customHeight="1" x14ac:dyDescent="0.25">
      <c r="C1236" s="158" t="s">
        <v>539</v>
      </c>
      <c r="D1236" s="159">
        <v>1221.81</v>
      </c>
    </row>
    <row r="1237" spans="3:4" ht="15" hidden="1" customHeight="1" x14ac:dyDescent="0.25">
      <c r="C1237" s="160" t="s">
        <v>547</v>
      </c>
      <c r="D1237" s="161">
        <v>484.09</v>
      </c>
    </row>
    <row r="1238" spans="3:4" ht="15" hidden="1" customHeight="1" x14ac:dyDescent="0.25">
      <c r="C1238" s="158" t="s">
        <v>552</v>
      </c>
      <c r="D1238" s="159">
        <v>443.41</v>
      </c>
    </row>
    <row r="1239" spans="3:4" ht="15" hidden="1" customHeight="1" x14ac:dyDescent="0.25">
      <c r="C1239" s="160" t="s">
        <v>551</v>
      </c>
      <c r="D1239" s="161">
        <v>768.55</v>
      </c>
    </row>
    <row r="1240" spans="3:4" ht="15" hidden="1" customHeight="1" x14ac:dyDescent="0.25">
      <c r="C1240" s="158" t="s">
        <v>556</v>
      </c>
      <c r="D1240" s="159">
        <v>696.95</v>
      </c>
    </row>
    <row r="1241" spans="3:4" ht="15" hidden="1" customHeight="1" x14ac:dyDescent="0.25">
      <c r="C1241" s="160" t="s">
        <v>307</v>
      </c>
      <c r="D1241" s="161">
        <v>1026.17</v>
      </c>
    </row>
    <row r="1242" spans="3:4" ht="15" hidden="1" customHeight="1" x14ac:dyDescent="0.25">
      <c r="C1242" s="158" t="s">
        <v>541</v>
      </c>
      <c r="D1242" s="159">
        <v>1038.4000000000001</v>
      </c>
    </row>
    <row r="1243" spans="3:4" ht="15" hidden="1" customHeight="1" x14ac:dyDescent="0.25">
      <c r="C1243" s="160" t="s">
        <v>553</v>
      </c>
      <c r="D1243" s="161">
        <v>589.33000000000004</v>
      </c>
    </row>
    <row r="1244" spans="3:4" ht="15" hidden="1" customHeight="1" x14ac:dyDescent="0.25">
      <c r="C1244" s="158" t="s">
        <v>539</v>
      </c>
      <c r="D1244" s="159">
        <v>38.51</v>
      </c>
    </row>
    <row r="1245" spans="3:4" ht="15" hidden="1" customHeight="1" x14ac:dyDescent="0.25">
      <c r="C1245" s="160" t="s">
        <v>542</v>
      </c>
      <c r="D1245" s="161">
        <v>788.38</v>
      </c>
    </row>
    <row r="1246" spans="3:4" ht="15" hidden="1" customHeight="1" x14ac:dyDescent="0.25">
      <c r="C1246" s="158" t="s">
        <v>544</v>
      </c>
      <c r="D1246" s="159">
        <v>865.66</v>
      </c>
    </row>
    <row r="1247" spans="3:4" ht="15" hidden="1" customHeight="1" x14ac:dyDescent="0.25">
      <c r="C1247" s="160" t="s">
        <v>540</v>
      </c>
      <c r="D1247" s="161">
        <v>397.33</v>
      </c>
    </row>
    <row r="1248" spans="3:4" ht="15" hidden="1" customHeight="1" x14ac:dyDescent="0.25">
      <c r="C1248" s="158" t="s">
        <v>549</v>
      </c>
      <c r="D1248" s="159">
        <v>391.67</v>
      </c>
    </row>
    <row r="1249" spans="3:4" ht="15" hidden="1" customHeight="1" x14ac:dyDescent="0.25">
      <c r="C1249" s="160" t="s">
        <v>549</v>
      </c>
      <c r="D1249" s="161">
        <v>347.4</v>
      </c>
    </row>
    <row r="1250" spans="3:4" ht="15" hidden="1" customHeight="1" x14ac:dyDescent="0.25">
      <c r="C1250" s="158" t="s">
        <v>557</v>
      </c>
      <c r="D1250" s="159">
        <v>354.01</v>
      </c>
    </row>
    <row r="1251" spans="3:4" ht="15" hidden="1" customHeight="1" x14ac:dyDescent="0.25">
      <c r="C1251" s="160" t="s">
        <v>542</v>
      </c>
      <c r="D1251" s="161">
        <v>719.12</v>
      </c>
    </row>
    <row r="1252" spans="3:4" ht="15" hidden="1" customHeight="1" x14ac:dyDescent="0.25">
      <c r="C1252" s="158" t="s">
        <v>307</v>
      </c>
      <c r="D1252" s="159">
        <v>670.73</v>
      </c>
    </row>
    <row r="1253" spans="3:4" ht="15" hidden="1" customHeight="1" x14ac:dyDescent="0.25">
      <c r="C1253" s="160" t="s">
        <v>558</v>
      </c>
      <c r="D1253" s="161">
        <v>1094.1199999999999</v>
      </c>
    </row>
    <row r="1254" spans="3:4" ht="15" hidden="1" customHeight="1" x14ac:dyDescent="0.25">
      <c r="C1254" s="158" t="s">
        <v>542</v>
      </c>
      <c r="D1254" s="159">
        <v>765.3</v>
      </c>
    </row>
    <row r="1255" spans="3:4" ht="15" hidden="1" customHeight="1" x14ac:dyDescent="0.25">
      <c r="C1255" s="160" t="s">
        <v>545</v>
      </c>
      <c r="D1255" s="161">
        <v>567.36</v>
      </c>
    </row>
    <row r="1256" spans="3:4" ht="15" hidden="1" customHeight="1" x14ac:dyDescent="0.25">
      <c r="C1256" s="158" t="s">
        <v>543</v>
      </c>
      <c r="D1256" s="159">
        <v>453.52</v>
      </c>
    </row>
    <row r="1257" spans="3:4" ht="15" hidden="1" customHeight="1" x14ac:dyDescent="0.25">
      <c r="C1257" s="160" t="s">
        <v>554</v>
      </c>
      <c r="D1257" s="161">
        <v>219.16</v>
      </c>
    </row>
    <row r="1258" spans="3:4" ht="15" hidden="1" customHeight="1" x14ac:dyDescent="0.25">
      <c r="C1258" s="158" t="s">
        <v>547</v>
      </c>
      <c r="D1258" s="159">
        <v>470.04</v>
      </c>
    </row>
    <row r="1259" spans="3:4" ht="15" hidden="1" customHeight="1" x14ac:dyDescent="0.25">
      <c r="C1259" s="160" t="s">
        <v>308</v>
      </c>
      <c r="D1259" s="161">
        <v>405.68</v>
      </c>
    </row>
    <row r="1260" spans="3:4" ht="15" hidden="1" customHeight="1" x14ac:dyDescent="0.25">
      <c r="C1260" s="158" t="s">
        <v>546</v>
      </c>
      <c r="D1260" s="159">
        <v>71.959999999999994</v>
      </c>
    </row>
    <row r="1261" spans="3:4" ht="15" hidden="1" customHeight="1" x14ac:dyDescent="0.25">
      <c r="C1261" s="160" t="s">
        <v>549</v>
      </c>
      <c r="D1261" s="161">
        <v>626.66</v>
      </c>
    </row>
    <row r="1262" spans="3:4" ht="15" hidden="1" customHeight="1" x14ac:dyDescent="0.25">
      <c r="C1262" s="158" t="s">
        <v>550</v>
      </c>
      <c r="D1262" s="159">
        <v>430.63</v>
      </c>
    </row>
    <row r="1263" spans="3:4" ht="15" hidden="1" customHeight="1" x14ac:dyDescent="0.25">
      <c r="C1263" s="160" t="s">
        <v>542</v>
      </c>
      <c r="D1263" s="161">
        <v>340.75</v>
      </c>
    </row>
    <row r="1264" spans="3:4" ht="15" hidden="1" customHeight="1" x14ac:dyDescent="0.25">
      <c r="C1264" s="158" t="s">
        <v>545</v>
      </c>
      <c r="D1264" s="159">
        <v>650.47</v>
      </c>
    </row>
    <row r="1265" spans="3:4" ht="15" hidden="1" customHeight="1" x14ac:dyDescent="0.25">
      <c r="C1265" s="160" t="s">
        <v>545</v>
      </c>
      <c r="D1265" s="161">
        <v>87.41</v>
      </c>
    </row>
    <row r="1266" spans="3:4" ht="15" hidden="1" customHeight="1" x14ac:dyDescent="0.25">
      <c r="C1266" s="158" t="s">
        <v>553</v>
      </c>
      <c r="D1266" s="159">
        <v>382.6</v>
      </c>
    </row>
    <row r="1267" spans="3:4" ht="15" hidden="1" customHeight="1" x14ac:dyDescent="0.25">
      <c r="C1267" s="160" t="s">
        <v>551</v>
      </c>
      <c r="D1267" s="161">
        <v>1249.1600000000001</v>
      </c>
    </row>
    <row r="1268" spans="3:4" ht="15" hidden="1" customHeight="1" x14ac:dyDescent="0.25">
      <c r="C1268" s="158" t="s">
        <v>549</v>
      </c>
      <c r="D1268" s="159">
        <v>438.65</v>
      </c>
    </row>
    <row r="1269" spans="3:4" ht="15" hidden="1" customHeight="1" x14ac:dyDescent="0.25">
      <c r="C1269" s="160" t="s">
        <v>548</v>
      </c>
      <c r="D1269" s="161">
        <v>902.77</v>
      </c>
    </row>
    <row r="1270" spans="3:4" ht="15" hidden="1" customHeight="1" x14ac:dyDescent="0.25">
      <c r="C1270" s="158" t="s">
        <v>308</v>
      </c>
      <c r="D1270" s="159">
        <v>467.65</v>
      </c>
    </row>
    <row r="1271" spans="3:4" ht="15" hidden="1" customHeight="1" x14ac:dyDescent="0.25">
      <c r="C1271" s="160" t="s">
        <v>542</v>
      </c>
      <c r="D1271" s="161">
        <v>1256.0899999999999</v>
      </c>
    </row>
    <row r="1272" spans="3:4" ht="15" hidden="1" customHeight="1" x14ac:dyDescent="0.25">
      <c r="C1272" s="158" t="s">
        <v>547</v>
      </c>
      <c r="D1272" s="159">
        <v>1264.81</v>
      </c>
    </row>
    <row r="1273" spans="3:4" ht="15" hidden="1" customHeight="1" x14ac:dyDescent="0.25">
      <c r="C1273" s="160" t="s">
        <v>554</v>
      </c>
      <c r="D1273" s="161">
        <v>400.74</v>
      </c>
    </row>
    <row r="1274" spans="3:4" ht="15" hidden="1" customHeight="1" x14ac:dyDescent="0.25">
      <c r="C1274" s="158" t="s">
        <v>308</v>
      </c>
      <c r="D1274" s="159">
        <v>284.69</v>
      </c>
    </row>
    <row r="1275" spans="3:4" ht="15" hidden="1" customHeight="1" x14ac:dyDescent="0.25">
      <c r="C1275" s="160" t="s">
        <v>552</v>
      </c>
      <c r="D1275" s="161">
        <v>896.28</v>
      </c>
    </row>
    <row r="1276" spans="3:4" ht="15" hidden="1" customHeight="1" x14ac:dyDescent="0.25">
      <c r="C1276" s="158" t="s">
        <v>551</v>
      </c>
      <c r="D1276" s="159">
        <v>829.33</v>
      </c>
    </row>
    <row r="1277" spans="3:4" ht="15" hidden="1" customHeight="1" x14ac:dyDescent="0.25">
      <c r="C1277" s="160" t="s">
        <v>556</v>
      </c>
      <c r="D1277" s="161">
        <v>1299.08</v>
      </c>
    </row>
    <row r="1278" spans="3:4" ht="15" hidden="1" customHeight="1" x14ac:dyDescent="0.25">
      <c r="C1278" s="158" t="s">
        <v>542</v>
      </c>
      <c r="D1278" s="159">
        <v>390.27</v>
      </c>
    </row>
    <row r="1279" spans="3:4" ht="15" hidden="1" customHeight="1" x14ac:dyDescent="0.25">
      <c r="C1279" s="160" t="s">
        <v>546</v>
      </c>
      <c r="D1279" s="161">
        <v>189.2</v>
      </c>
    </row>
    <row r="1280" spans="3:4" ht="15" hidden="1" customHeight="1" x14ac:dyDescent="0.25">
      <c r="C1280" s="158" t="s">
        <v>547</v>
      </c>
      <c r="D1280" s="159">
        <v>354.2</v>
      </c>
    </row>
    <row r="1281" spans="3:4" ht="15" hidden="1" customHeight="1" x14ac:dyDescent="0.25">
      <c r="C1281" s="160" t="s">
        <v>312</v>
      </c>
      <c r="D1281" s="161">
        <v>895.87</v>
      </c>
    </row>
    <row r="1282" spans="3:4" ht="15" hidden="1" customHeight="1" x14ac:dyDescent="0.25">
      <c r="C1282" s="158" t="s">
        <v>541</v>
      </c>
      <c r="D1282" s="159">
        <v>652.6</v>
      </c>
    </row>
    <row r="1283" spans="3:4" ht="15" hidden="1" customHeight="1" x14ac:dyDescent="0.25">
      <c r="C1283" s="160" t="s">
        <v>545</v>
      </c>
      <c r="D1283" s="161">
        <v>37.81</v>
      </c>
    </row>
    <row r="1284" spans="3:4" ht="15" hidden="1" customHeight="1" x14ac:dyDescent="0.25">
      <c r="C1284" s="158" t="s">
        <v>552</v>
      </c>
      <c r="D1284" s="159">
        <v>22.6</v>
      </c>
    </row>
    <row r="1285" spans="3:4" ht="15" hidden="1" customHeight="1" x14ac:dyDescent="0.25">
      <c r="C1285" s="160" t="s">
        <v>545</v>
      </c>
      <c r="D1285" s="161">
        <v>472.21</v>
      </c>
    </row>
    <row r="1286" spans="3:4" ht="15" hidden="1" customHeight="1" x14ac:dyDescent="0.25">
      <c r="C1286" s="158" t="s">
        <v>551</v>
      </c>
      <c r="D1286" s="159">
        <v>1297.23</v>
      </c>
    </row>
    <row r="1287" spans="3:4" ht="15" hidden="1" customHeight="1" x14ac:dyDescent="0.25">
      <c r="C1287" s="160" t="s">
        <v>312</v>
      </c>
      <c r="D1287" s="161">
        <v>728.03</v>
      </c>
    </row>
    <row r="1288" spans="3:4" ht="15" hidden="1" customHeight="1" x14ac:dyDescent="0.25">
      <c r="C1288" s="158" t="s">
        <v>547</v>
      </c>
      <c r="D1288" s="159">
        <v>971.4</v>
      </c>
    </row>
    <row r="1289" spans="3:4" ht="15" hidden="1" customHeight="1" x14ac:dyDescent="0.25">
      <c r="C1289" s="160" t="s">
        <v>543</v>
      </c>
      <c r="D1289" s="161">
        <v>320.62</v>
      </c>
    </row>
    <row r="1290" spans="3:4" ht="15" hidden="1" customHeight="1" x14ac:dyDescent="0.25">
      <c r="C1290" s="158" t="s">
        <v>546</v>
      </c>
      <c r="D1290" s="159">
        <v>28.99</v>
      </c>
    </row>
    <row r="1291" spans="3:4" ht="15" hidden="1" customHeight="1" x14ac:dyDescent="0.25">
      <c r="C1291" s="160" t="s">
        <v>558</v>
      </c>
      <c r="D1291" s="161">
        <v>426.89</v>
      </c>
    </row>
    <row r="1292" spans="3:4" ht="15" hidden="1" customHeight="1" x14ac:dyDescent="0.25">
      <c r="C1292" s="158" t="s">
        <v>545</v>
      </c>
      <c r="D1292" s="159">
        <v>156.68</v>
      </c>
    </row>
    <row r="1293" spans="3:4" ht="15" hidden="1" customHeight="1" x14ac:dyDescent="0.25">
      <c r="C1293" s="160" t="s">
        <v>307</v>
      </c>
      <c r="D1293" s="161">
        <v>527.07000000000005</v>
      </c>
    </row>
    <row r="1294" spans="3:4" ht="15" hidden="1" customHeight="1" x14ac:dyDescent="0.25">
      <c r="C1294" s="158" t="s">
        <v>545</v>
      </c>
      <c r="D1294" s="159">
        <v>41.99</v>
      </c>
    </row>
    <row r="1295" spans="3:4" ht="15" hidden="1" customHeight="1" x14ac:dyDescent="0.25">
      <c r="C1295" s="160" t="s">
        <v>542</v>
      </c>
      <c r="D1295" s="161">
        <v>664.18</v>
      </c>
    </row>
    <row r="1296" spans="3:4" ht="15" hidden="1" customHeight="1" x14ac:dyDescent="0.25">
      <c r="C1296" s="158" t="s">
        <v>544</v>
      </c>
      <c r="D1296" s="159">
        <v>1192.76</v>
      </c>
    </row>
    <row r="1297" spans="3:4" ht="15" hidden="1" customHeight="1" x14ac:dyDescent="0.25">
      <c r="C1297" s="160" t="s">
        <v>546</v>
      </c>
      <c r="D1297" s="161">
        <v>66.260000000000005</v>
      </c>
    </row>
    <row r="1298" spans="3:4" ht="15" hidden="1" customHeight="1" x14ac:dyDescent="0.25">
      <c r="C1298" s="158" t="s">
        <v>546</v>
      </c>
      <c r="D1298" s="159">
        <v>622.29999999999995</v>
      </c>
    </row>
    <row r="1299" spans="3:4" ht="15" hidden="1" customHeight="1" x14ac:dyDescent="0.25">
      <c r="C1299" s="160" t="s">
        <v>553</v>
      </c>
      <c r="D1299" s="161">
        <v>356.7</v>
      </c>
    </row>
    <row r="1300" spans="3:4" ht="15" hidden="1" customHeight="1" x14ac:dyDescent="0.25">
      <c r="C1300" s="158" t="s">
        <v>551</v>
      </c>
      <c r="D1300" s="159">
        <v>649.16</v>
      </c>
    </row>
    <row r="1301" spans="3:4" ht="15" hidden="1" customHeight="1" x14ac:dyDescent="0.25">
      <c r="C1301" s="160" t="s">
        <v>540</v>
      </c>
      <c r="D1301" s="161">
        <v>416.92</v>
      </c>
    </row>
    <row r="1302" spans="3:4" ht="15" hidden="1" customHeight="1" x14ac:dyDescent="0.25">
      <c r="C1302" s="158" t="s">
        <v>543</v>
      </c>
      <c r="D1302" s="159">
        <v>379.09</v>
      </c>
    </row>
    <row r="1303" spans="3:4" ht="15" hidden="1" customHeight="1" x14ac:dyDescent="0.25">
      <c r="C1303" s="160" t="s">
        <v>539</v>
      </c>
      <c r="D1303" s="161">
        <v>641.97</v>
      </c>
    </row>
    <row r="1304" spans="3:4" ht="15" hidden="1" customHeight="1" x14ac:dyDescent="0.25">
      <c r="C1304" s="158" t="s">
        <v>539</v>
      </c>
      <c r="D1304" s="159">
        <v>325.49</v>
      </c>
    </row>
    <row r="1305" spans="3:4" ht="15" hidden="1" customHeight="1" x14ac:dyDescent="0.25">
      <c r="C1305" s="160" t="s">
        <v>552</v>
      </c>
      <c r="D1305" s="161">
        <v>911.86</v>
      </c>
    </row>
    <row r="1306" spans="3:4" ht="15" hidden="1" customHeight="1" x14ac:dyDescent="0.25">
      <c r="C1306" s="158" t="s">
        <v>549</v>
      </c>
      <c r="D1306" s="159">
        <v>1298.9000000000001</v>
      </c>
    </row>
    <row r="1307" spans="3:4" ht="15" hidden="1" customHeight="1" x14ac:dyDescent="0.25">
      <c r="C1307" s="160" t="s">
        <v>539</v>
      </c>
      <c r="D1307" s="161">
        <v>37.869999999999997</v>
      </c>
    </row>
    <row r="1308" spans="3:4" ht="15" hidden="1" customHeight="1" x14ac:dyDescent="0.25">
      <c r="C1308" s="158" t="s">
        <v>312</v>
      </c>
      <c r="D1308" s="159">
        <v>870.35</v>
      </c>
    </row>
    <row r="1309" spans="3:4" ht="15" hidden="1" customHeight="1" x14ac:dyDescent="0.25">
      <c r="C1309" s="160" t="s">
        <v>553</v>
      </c>
      <c r="D1309" s="161">
        <v>528.23</v>
      </c>
    </row>
    <row r="1310" spans="3:4" ht="15" hidden="1" customHeight="1" x14ac:dyDescent="0.25">
      <c r="C1310" s="158" t="s">
        <v>547</v>
      </c>
      <c r="D1310" s="159">
        <v>1117.43</v>
      </c>
    </row>
    <row r="1311" spans="3:4" ht="15" hidden="1" customHeight="1" x14ac:dyDescent="0.25">
      <c r="C1311" s="160" t="s">
        <v>551</v>
      </c>
      <c r="D1311" s="161">
        <v>850.88</v>
      </c>
    </row>
    <row r="1312" spans="3:4" ht="15" hidden="1" customHeight="1" x14ac:dyDescent="0.25">
      <c r="C1312" s="158" t="s">
        <v>312</v>
      </c>
      <c r="D1312" s="159">
        <v>740.34</v>
      </c>
    </row>
    <row r="1313" spans="3:4" ht="15" hidden="1" customHeight="1" x14ac:dyDescent="0.25">
      <c r="C1313" s="160" t="s">
        <v>551</v>
      </c>
      <c r="D1313" s="161">
        <v>529.44000000000005</v>
      </c>
    </row>
    <row r="1314" spans="3:4" ht="15" hidden="1" customHeight="1" x14ac:dyDescent="0.25">
      <c r="C1314" s="158" t="s">
        <v>557</v>
      </c>
      <c r="D1314" s="159">
        <v>454.97</v>
      </c>
    </row>
    <row r="1315" spans="3:4" ht="15" hidden="1" customHeight="1" x14ac:dyDescent="0.25">
      <c r="C1315" s="160" t="s">
        <v>557</v>
      </c>
      <c r="D1315" s="161">
        <v>568.65</v>
      </c>
    </row>
    <row r="1316" spans="3:4" ht="15" hidden="1" customHeight="1" x14ac:dyDescent="0.25">
      <c r="C1316" s="158" t="s">
        <v>552</v>
      </c>
      <c r="D1316" s="159">
        <v>241.79</v>
      </c>
    </row>
    <row r="1317" spans="3:4" ht="15" hidden="1" customHeight="1" x14ac:dyDescent="0.25">
      <c r="C1317" s="160" t="s">
        <v>547</v>
      </c>
      <c r="D1317" s="161">
        <v>593.05999999999995</v>
      </c>
    </row>
    <row r="1318" spans="3:4" ht="15" hidden="1" customHeight="1" x14ac:dyDescent="0.25">
      <c r="C1318" s="158" t="s">
        <v>307</v>
      </c>
      <c r="D1318" s="159">
        <v>928.21</v>
      </c>
    </row>
    <row r="1319" spans="3:4" ht="15" hidden="1" customHeight="1" x14ac:dyDescent="0.25">
      <c r="C1319" s="160" t="s">
        <v>539</v>
      </c>
      <c r="D1319" s="161">
        <v>1197.1500000000001</v>
      </c>
    </row>
    <row r="1320" spans="3:4" ht="15" hidden="1" customHeight="1" x14ac:dyDescent="0.25">
      <c r="C1320" s="158" t="s">
        <v>541</v>
      </c>
      <c r="D1320" s="159">
        <v>1190.29</v>
      </c>
    </row>
    <row r="1321" spans="3:4" ht="15" hidden="1" customHeight="1" x14ac:dyDescent="0.25">
      <c r="C1321" s="160" t="s">
        <v>542</v>
      </c>
      <c r="D1321" s="161">
        <v>926.55</v>
      </c>
    </row>
    <row r="1322" spans="3:4" ht="15" hidden="1" customHeight="1" x14ac:dyDescent="0.25">
      <c r="C1322" s="158" t="s">
        <v>539</v>
      </c>
      <c r="D1322" s="159">
        <v>641.45000000000005</v>
      </c>
    </row>
    <row r="1323" spans="3:4" ht="15" hidden="1" customHeight="1" x14ac:dyDescent="0.25">
      <c r="C1323" s="160" t="s">
        <v>540</v>
      </c>
      <c r="D1323" s="161">
        <v>228.55</v>
      </c>
    </row>
    <row r="1324" spans="3:4" ht="15" hidden="1" customHeight="1" x14ac:dyDescent="0.25">
      <c r="C1324" s="158" t="s">
        <v>557</v>
      </c>
      <c r="D1324" s="159">
        <v>407.23</v>
      </c>
    </row>
    <row r="1325" spans="3:4" ht="15" hidden="1" customHeight="1" x14ac:dyDescent="0.25">
      <c r="C1325" s="160" t="s">
        <v>556</v>
      </c>
      <c r="D1325" s="161">
        <v>1067.46</v>
      </c>
    </row>
    <row r="1326" spans="3:4" ht="15" hidden="1" customHeight="1" x14ac:dyDescent="0.25">
      <c r="C1326" s="158" t="s">
        <v>554</v>
      </c>
      <c r="D1326" s="159">
        <v>522.1</v>
      </c>
    </row>
    <row r="1327" spans="3:4" ht="15" hidden="1" customHeight="1" x14ac:dyDescent="0.25">
      <c r="C1327" s="160" t="s">
        <v>547</v>
      </c>
      <c r="D1327" s="161">
        <v>585.11</v>
      </c>
    </row>
    <row r="1328" spans="3:4" ht="15" hidden="1" customHeight="1" x14ac:dyDescent="0.25">
      <c r="C1328" s="158" t="s">
        <v>307</v>
      </c>
      <c r="D1328" s="159">
        <v>677.21</v>
      </c>
    </row>
    <row r="1329" spans="3:4" ht="15" hidden="1" customHeight="1" x14ac:dyDescent="0.25">
      <c r="C1329" s="160" t="s">
        <v>549</v>
      </c>
      <c r="D1329" s="161">
        <v>591.55999999999995</v>
      </c>
    </row>
    <row r="1330" spans="3:4" ht="15" hidden="1" customHeight="1" x14ac:dyDescent="0.25">
      <c r="C1330" s="158" t="s">
        <v>309</v>
      </c>
      <c r="D1330" s="159">
        <v>562.01</v>
      </c>
    </row>
    <row r="1331" spans="3:4" ht="15" hidden="1" customHeight="1" x14ac:dyDescent="0.25">
      <c r="C1331" s="160" t="s">
        <v>308</v>
      </c>
      <c r="D1331" s="161">
        <v>573.29999999999995</v>
      </c>
    </row>
    <row r="1332" spans="3:4" ht="15" hidden="1" customHeight="1" x14ac:dyDescent="0.25">
      <c r="C1332" s="158" t="s">
        <v>307</v>
      </c>
      <c r="D1332" s="159">
        <v>357.35</v>
      </c>
    </row>
    <row r="1333" spans="3:4" ht="15" hidden="1" customHeight="1" x14ac:dyDescent="0.25">
      <c r="C1333" s="160" t="s">
        <v>307</v>
      </c>
      <c r="D1333" s="161">
        <v>394.55</v>
      </c>
    </row>
    <row r="1334" spans="3:4" ht="15" hidden="1" customHeight="1" x14ac:dyDescent="0.25">
      <c r="C1334" s="158" t="s">
        <v>545</v>
      </c>
      <c r="D1334" s="159">
        <v>1188.82</v>
      </c>
    </row>
    <row r="1335" spans="3:4" ht="15" hidden="1" customHeight="1" x14ac:dyDescent="0.25">
      <c r="C1335" s="160" t="s">
        <v>554</v>
      </c>
      <c r="D1335" s="161">
        <v>301.22000000000003</v>
      </c>
    </row>
    <row r="1336" spans="3:4" ht="15" hidden="1" customHeight="1" x14ac:dyDescent="0.25">
      <c r="C1336" s="158" t="s">
        <v>545</v>
      </c>
      <c r="D1336" s="159">
        <v>273.36</v>
      </c>
    </row>
    <row r="1337" spans="3:4" ht="15" hidden="1" customHeight="1" x14ac:dyDescent="0.25">
      <c r="C1337" s="160" t="s">
        <v>552</v>
      </c>
      <c r="D1337" s="161">
        <v>72.739999999999995</v>
      </c>
    </row>
    <row r="1338" spans="3:4" ht="15" hidden="1" customHeight="1" x14ac:dyDescent="0.25">
      <c r="C1338" s="158" t="s">
        <v>554</v>
      </c>
      <c r="D1338" s="159">
        <v>280.47000000000003</v>
      </c>
    </row>
    <row r="1339" spans="3:4" ht="15" hidden="1" customHeight="1" x14ac:dyDescent="0.25">
      <c r="C1339" s="160" t="s">
        <v>539</v>
      </c>
      <c r="D1339" s="161">
        <v>215.85</v>
      </c>
    </row>
    <row r="1340" spans="3:4" ht="15" hidden="1" customHeight="1" x14ac:dyDescent="0.25">
      <c r="C1340" s="158" t="s">
        <v>312</v>
      </c>
      <c r="D1340" s="159">
        <v>718.41</v>
      </c>
    </row>
    <row r="1341" spans="3:4" ht="15" hidden="1" customHeight="1" x14ac:dyDescent="0.25">
      <c r="C1341" s="160" t="s">
        <v>553</v>
      </c>
      <c r="D1341" s="161">
        <v>624.36</v>
      </c>
    </row>
    <row r="1342" spans="3:4" ht="15" hidden="1" customHeight="1" x14ac:dyDescent="0.25">
      <c r="C1342" s="158" t="s">
        <v>309</v>
      </c>
      <c r="D1342" s="159">
        <v>1280.6300000000001</v>
      </c>
    </row>
    <row r="1343" spans="3:4" ht="15" hidden="1" customHeight="1" x14ac:dyDescent="0.25">
      <c r="C1343" s="160" t="s">
        <v>309</v>
      </c>
      <c r="D1343" s="161">
        <v>622.85</v>
      </c>
    </row>
    <row r="1344" spans="3:4" ht="15" hidden="1" customHeight="1" x14ac:dyDescent="0.25">
      <c r="C1344" s="158" t="s">
        <v>558</v>
      </c>
      <c r="D1344" s="159">
        <v>364.15</v>
      </c>
    </row>
    <row r="1345" spans="3:4" ht="15" hidden="1" customHeight="1" x14ac:dyDescent="0.25">
      <c r="C1345" s="160" t="s">
        <v>545</v>
      </c>
      <c r="D1345" s="161">
        <v>707.74</v>
      </c>
    </row>
    <row r="1346" spans="3:4" ht="15" hidden="1" customHeight="1" x14ac:dyDescent="0.25">
      <c r="C1346" s="158" t="s">
        <v>547</v>
      </c>
      <c r="D1346" s="159">
        <v>709.71</v>
      </c>
    </row>
    <row r="1347" spans="3:4" ht="15" hidden="1" customHeight="1" x14ac:dyDescent="0.25">
      <c r="C1347" s="160" t="s">
        <v>551</v>
      </c>
      <c r="D1347" s="161">
        <v>705.53</v>
      </c>
    </row>
    <row r="1348" spans="3:4" ht="15" hidden="1" customHeight="1" x14ac:dyDescent="0.25">
      <c r="C1348" s="158" t="s">
        <v>546</v>
      </c>
      <c r="D1348" s="159">
        <v>363.43</v>
      </c>
    </row>
    <row r="1349" spans="3:4" ht="15" hidden="1" customHeight="1" x14ac:dyDescent="0.25">
      <c r="C1349" s="160" t="s">
        <v>540</v>
      </c>
      <c r="D1349" s="161">
        <v>1199.5999999999999</v>
      </c>
    </row>
    <row r="1350" spans="3:4" ht="15" hidden="1" customHeight="1" x14ac:dyDescent="0.25">
      <c r="C1350" s="158" t="s">
        <v>540</v>
      </c>
      <c r="D1350" s="159">
        <v>636.66999999999996</v>
      </c>
    </row>
    <row r="1351" spans="3:4" ht="15" hidden="1" customHeight="1" x14ac:dyDescent="0.25">
      <c r="C1351" s="160" t="s">
        <v>543</v>
      </c>
      <c r="D1351" s="161">
        <v>410.07</v>
      </c>
    </row>
    <row r="1352" spans="3:4" ht="15" hidden="1" customHeight="1" x14ac:dyDescent="0.25">
      <c r="C1352" s="158" t="s">
        <v>550</v>
      </c>
      <c r="D1352" s="159">
        <v>249.31</v>
      </c>
    </row>
    <row r="1353" spans="3:4" ht="15" hidden="1" customHeight="1" x14ac:dyDescent="0.25">
      <c r="C1353" s="160" t="s">
        <v>542</v>
      </c>
      <c r="D1353" s="161">
        <v>965.52</v>
      </c>
    </row>
    <row r="1354" spans="3:4" ht="15" hidden="1" customHeight="1" x14ac:dyDescent="0.25">
      <c r="C1354" s="158" t="s">
        <v>551</v>
      </c>
      <c r="D1354" s="159">
        <v>1056.48</v>
      </c>
    </row>
    <row r="1355" spans="3:4" ht="15" hidden="1" customHeight="1" x14ac:dyDescent="0.25">
      <c r="C1355" s="160" t="s">
        <v>312</v>
      </c>
      <c r="D1355" s="161">
        <v>429.67</v>
      </c>
    </row>
    <row r="1356" spans="3:4" ht="15" hidden="1" customHeight="1" x14ac:dyDescent="0.25">
      <c r="C1356" s="158" t="s">
        <v>549</v>
      </c>
      <c r="D1356" s="159">
        <v>762.92</v>
      </c>
    </row>
    <row r="1357" spans="3:4" ht="15" hidden="1" customHeight="1" x14ac:dyDescent="0.25">
      <c r="C1357" s="160" t="s">
        <v>549</v>
      </c>
      <c r="D1357" s="161">
        <v>1079.68</v>
      </c>
    </row>
    <row r="1358" spans="3:4" ht="15" hidden="1" customHeight="1" x14ac:dyDescent="0.25">
      <c r="C1358" s="158" t="s">
        <v>540</v>
      </c>
      <c r="D1358" s="159">
        <v>1079.08</v>
      </c>
    </row>
    <row r="1359" spans="3:4" ht="15" hidden="1" customHeight="1" x14ac:dyDescent="0.25">
      <c r="C1359" s="160" t="s">
        <v>552</v>
      </c>
      <c r="D1359" s="161">
        <v>703.42</v>
      </c>
    </row>
    <row r="1360" spans="3:4" ht="15" hidden="1" customHeight="1" x14ac:dyDescent="0.25">
      <c r="C1360" s="158" t="s">
        <v>548</v>
      </c>
      <c r="D1360" s="159">
        <v>82.1</v>
      </c>
    </row>
    <row r="1361" spans="3:4" ht="15" hidden="1" customHeight="1" x14ac:dyDescent="0.25">
      <c r="C1361" s="160" t="s">
        <v>308</v>
      </c>
      <c r="D1361" s="161">
        <v>243.2</v>
      </c>
    </row>
    <row r="1362" spans="3:4" ht="15" hidden="1" customHeight="1" x14ac:dyDescent="0.25">
      <c r="C1362" s="158" t="s">
        <v>545</v>
      </c>
      <c r="D1362" s="159">
        <v>618</v>
      </c>
    </row>
    <row r="1363" spans="3:4" ht="15" hidden="1" customHeight="1" x14ac:dyDescent="0.25">
      <c r="C1363" s="160" t="s">
        <v>551</v>
      </c>
      <c r="D1363" s="161">
        <v>969.85</v>
      </c>
    </row>
    <row r="1364" spans="3:4" ht="15" hidden="1" customHeight="1" x14ac:dyDescent="0.25">
      <c r="C1364" s="158" t="s">
        <v>554</v>
      </c>
      <c r="D1364" s="159">
        <v>681.93</v>
      </c>
    </row>
    <row r="1365" spans="3:4" ht="15" hidden="1" customHeight="1" x14ac:dyDescent="0.25">
      <c r="C1365" s="160" t="s">
        <v>539</v>
      </c>
      <c r="D1365" s="161">
        <v>89.19</v>
      </c>
    </row>
    <row r="1366" spans="3:4" ht="15" hidden="1" customHeight="1" x14ac:dyDescent="0.25">
      <c r="C1366" s="158" t="s">
        <v>539</v>
      </c>
      <c r="D1366" s="159">
        <v>197.91</v>
      </c>
    </row>
    <row r="1367" spans="3:4" ht="15" hidden="1" customHeight="1" x14ac:dyDescent="0.25">
      <c r="C1367" s="160" t="s">
        <v>545</v>
      </c>
      <c r="D1367" s="161">
        <v>978.92</v>
      </c>
    </row>
    <row r="1368" spans="3:4" ht="15" hidden="1" customHeight="1" x14ac:dyDescent="0.25">
      <c r="C1368" s="158" t="s">
        <v>553</v>
      </c>
      <c r="D1368" s="159">
        <v>594.86</v>
      </c>
    </row>
    <row r="1369" spans="3:4" ht="15" hidden="1" customHeight="1" x14ac:dyDescent="0.25">
      <c r="C1369" s="160" t="s">
        <v>540</v>
      </c>
      <c r="D1369" s="161">
        <v>1004.43</v>
      </c>
    </row>
    <row r="1370" spans="3:4" ht="15" hidden="1" customHeight="1" x14ac:dyDescent="0.25">
      <c r="C1370" s="158" t="s">
        <v>551</v>
      </c>
      <c r="D1370" s="159">
        <v>154.5</v>
      </c>
    </row>
    <row r="1371" spans="3:4" ht="15" hidden="1" customHeight="1" x14ac:dyDescent="0.25">
      <c r="C1371" s="160" t="s">
        <v>307</v>
      </c>
      <c r="D1371" s="161">
        <v>598.21</v>
      </c>
    </row>
    <row r="1372" spans="3:4" ht="15" hidden="1" customHeight="1" x14ac:dyDescent="0.25">
      <c r="C1372" s="158" t="s">
        <v>307</v>
      </c>
      <c r="D1372" s="159">
        <v>15.51</v>
      </c>
    </row>
    <row r="1373" spans="3:4" ht="15" hidden="1" customHeight="1" x14ac:dyDescent="0.25">
      <c r="C1373" s="160" t="s">
        <v>546</v>
      </c>
      <c r="D1373" s="161">
        <v>156.61000000000001</v>
      </c>
    </row>
    <row r="1374" spans="3:4" ht="15" hidden="1" customHeight="1" x14ac:dyDescent="0.25">
      <c r="C1374" s="158" t="s">
        <v>545</v>
      </c>
      <c r="D1374" s="159">
        <v>793.07</v>
      </c>
    </row>
    <row r="1375" spans="3:4" ht="15" hidden="1" customHeight="1" x14ac:dyDescent="0.25">
      <c r="C1375" s="160" t="s">
        <v>307</v>
      </c>
      <c r="D1375" s="161">
        <v>278.85000000000002</v>
      </c>
    </row>
    <row r="1376" spans="3:4" ht="15" hidden="1" customHeight="1" x14ac:dyDescent="0.25">
      <c r="C1376" s="158" t="s">
        <v>552</v>
      </c>
      <c r="D1376" s="159">
        <v>1098.81</v>
      </c>
    </row>
    <row r="1377" spans="3:4" ht="15" hidden="1" customHeight="1" x14ac:dyDescent="0.25">
      <c r="C1377" s="160" t="s">
        <v>307</v>
      </c>
      <c r="D1377" s="161">
        <v>475.19</v>
      </c>
    </row>
    <row r="1378" spans="3:4" ht="15" hidden="1" customHeight="1" x14ac:dyDescent="0.25">
      <c r="C1378" s="158" t="s">
        <v>309</v>
      </c>
      <c r="D1378" s="159">
        <v>61.17</v>
      </c>
    </row>
    <row r="1379" spans="3:4" ht="15" hidden="1" customHeight="1" x14ac:dyDescent="0.25">
      <c r="C1379" s="160" t="s">
        <v>552</v>
      </c>
      <c r="D1379" s="161">
        <v>697.94</v>
      </c>
    </row>
    <row r="1380" spans="3:4" ht="15" hidden="1" customHeight="1" x14ac:dyDescent="0.25">
      <c r="C1380" s="158" t="s">
        <v>549</v>
      </c>
      <c r="D1380" s="159">
        <v>665.94</v>
      </c>
    </row>
    <row r="1381" spans="3:4" ht="15" hidden="1" customHeight="1" x14ac:dyDescent="0.25">
      <c r="C1381" s="160" t="s">
        <v>552</v>
      </c>
      <c r="D1381" s="161">
        <v>682.24</v>
      </c>
    </row>
    <row r="1382" spans="3:4" ht="15" hidden="1" customHeight="1" x14ac:dyDescent="0.25">
      <c r="C1382" s="158" t="s">
        <v>555</v>
      </c>
      <c r="D1382" s="159">
        <v>1151.29</v>
      </c>
    </row>
    <row r="1383" spans="3:4" ht="15" hidden="1" customHeight="1" x14ac:dyDescent="0.25">
      <c r="C1383" s="160" t="s">
        <v>551</v>
      </c>
      <c r="D1383" s="161">
        <v>900.73</v>
      </c>
    </row>
    <row r="1384" spans="3:4" ht="15" hidden="1" customHeight="1" x14ac:dyDescent="0.25">
      <c r="C1384" s="158" t="s">
        <v>545</v>
      </c>
      <c r="D1384" s="159">
        <v>769.1</v>
      </c>
    </row>
    <row r="1385" spans="3:4" ht="15" hidden="1" customHeight="1" x14ac:dyDescent="0.25">
      <c r="C1385" s="160" t="s">
        <v>539</v>
      </c>
      <c r="D1385" s="161">
        <v>1199.82</v>
      </c>
    </row>
    <row r="1386" spans="3:4" ht="15" hidden="1" customHeight="1" x14ac:dyDescent="0.25">
      <c r="C1386" s="158" t="s">
        <v>541</v>
      </c>
      <c r="D1386" s="159">
        <v>1215.99</v>
      </c>
    </row>
    <row r="1387" spans="3:4" ht="15" hidden="1" customHeight="1" x14ac:dyDescent="0.25">
      <c r="C1387" s="160" t="s">
        <v>309</v>
      </c>
      <c r="D1387" s="161">
        <v>709</v>
      </c>
    </row>
    <row r="1388" spans="3:4" ht="15" hidden="1" customHeight="1" x14ac:dyDescent="0.25">
      <c r="C1388" s="158" t="s">
        <v>545</v>
      </c>
      <c r="D1388" s="159">
        <v>1299.07</v>
      </c>
    </row>
    <row r="1389" spans="3:4" ht="15" hidden="1" customHeight="1" x14ac:dyDescent="0.25">
      <c r="C1389" s="160" t="s">
        <v>545</v>
      </c>
      <c r="D1389" s="161">
        <v>615.13</v>
      </c>
    </row>
    <row r="1390" spans="3:4" ht="15" hidden="1" customHeight="1" x14ac:dyDescent="0.25">
      <c r="C1390" s="158" t="s">
        <v>540</v>
      </c>
      <c r="D1390" s="159">
        <v>550.46</v>
      </c>
    </row>
    <row r="1391" spans="3:4" ht="15" hidden="1" customHeight="1" x14ac:dyDescent="0.25">
      <c r="C1391" s="160" t="s">
        <v>312</v>
      </c>
      <c r="D1391" s="161">
        <v>674.65</v>
      </c>
    </row>
    <row r="1392" spans="3:4" ht="15" hidden="1" customHeight="1" x14ac:dyDescent="0.25">
      <c r="C1392" s="158" t="s">
        <v>545</v>
      </c>
      <c r="D1392" s="159">
        <v>955.69</v>
      </c>
    </row>
    <row r="1393" spans="3:4" ht="15" hidden="1" customHeight="1" x14ac:dyDescent="0.25">
      <c r="C1393" s="160" t="s">
        <v>547</v>
      </c>
      <c r="D1393" s="161">
        <v>535.82000000000005</v>
      </c>
    </row>
    <row r="1394" spans="3:4" ht="15" hidden="1" customHeight="1" x14ac:dyDescent="0.25">
      <c r="C1394" s="158" t="s">
        <v>545</v>
      </c>
      <c r="D1394" s="159">
        <v>343.58</v>
      </c>
    </row>
    <row r="1395" spans="3:4" ht="15" hidden="1" customHeight="1" x14ac:dyDescent="0.25">
      <c r="C1395" s="160" t="s">
        <v>546</v>
      </c>
      <c r="D1395" s="161">
        <v>271.95</v>
      </c>
    </row>
    <row r="1396" spans="3:4" ht="15" hidden="1" customHeight="1" x14ac:dyDescent="0.25">
      <c r="C1396" s="158" t="s">
        <v>542</v>
      </c>
      <c r="D1396" s="159">
        <v>146.65</v>
      </c>
    </row>
    <row r="1397" spans="3:4" ht="15" hidden="1" customHeight="1" x14ac:dyDescent="0.25">
      <c r="C1397" s="160" t="s">
        <v>545</v>
      </c>
      <c r="D1397" s="161">
        <v>891.36</v>
      </c>
    </row>
    <row r="1398" spans="3:4" ht="15" hidden="1" customHeight="1" x14ac:dyDescent="0.25">
      <c r="C1398" s="158" t="s">
        <v>312</v>
      </c>
      <c r="D1398" s="159">
        <v>376.26</v>
      </c>
    </row>
    <row r="1399" spans="3:4" ht="15" hidden="1" customHeight="1" x14ac:dyDescent="0.25">
      <c r="C1399" s="160" t="s">
        <v>548</v>
      </c>
      <c r="D1399" s="161">
        <v>678.67</v>
      </c>
    </row>
    <row r="1400" spans="3:4" ht="15" hidden="1" customHeight="1" x14ac:dyDescent="0.25">
      <c r="C1400" s="158" t="s">
        <v>309</v>
      </c>
      <c r="D1400" s="159">
        <v>348.26</v>
      </c>
    </row>
    <row r="1401" spans="3:4" ht="15" hidden="1" customHeight="1" x14ac:dyDescent="0.25">
      <c r="C1401" s="160" t="s">
        <v>309</v>
      </c>
      <c r="D1401" s="161">
        <v>658.13</v>
      </c>
    </row>
    <row r="1402" spans="3:4" ht="15" hidden="1" customHeight="1" x14ac:dyDescent="0.25">
      <c r="C1402" s="158" t="s">
        <v>548</v>
      </c>
      <c r="D1402" s="159">
        <v>32.47</v>
      </c>
    </row>
    <row r="1403" spans="3:4" ht="15" hidden="1" customHeight="1" x14ac:dyDescent="0.25">
      <c r="C1403" s="160" t="s">
        <v>549</v>
      </c>
      <c r="D1403" s="161">
        <v>670.57</v>
      </c>
    </row>
    <row r="1404" spans="3:4" ht="15" hidden="1" customHeight="1" x14ac:dyDescent="0.25">
      <c r="C1404" s="158" t="s">
        <v>543</v>
      </c>
      <c r="D1404" s="159">
        <v>573.92999999999995</v>
      </c>
    </row>
    <row r="1405" spans="3:4" ht="15" hidden="1" customHeight="1" x14ac:dyDescent="0.25">
      <c r="C1405" s="160" t="s">
        <v>547</v>
      </c>
      <c r="D1405" s="161">
        <v>429.73</v>
      </c>
    </row>
    <row r="1406" spans="3:4" ht="15" hidden="1" customHeight="1" x14ac:dyDescent="0.25">
      <c r="C1406" s="158" t="s">
        <v>307</v>
      </c>
      <c r="D1406" s="159">
        <v>507.19</v>
      </c>
    </row>
    <row r="1407" spans="3:4" ht="15" hidden="1" customHeight="1" x14ac:dyDescent="0.25">
      <c r="C1407" s="160" t="s">
        <v>554</v>
      </c>
      <c r="D1407" s="161">
        <v>1221.71</v>
      </c>
    </row>
    <row r="1408" spans="3:4" ht="15" hidden="1" customHeight="1" x14ac:dyDescent="0.25">
      <c r="C1408" s="158" t="s">
        <v>553</v>
      </c>
      <c r="D1408" s="159">
        <v>276.24</v>
      </c>
    </row>
    <row r="1409" spans="3:4" ht="15" hidden="1" customHeight="1" x14ac:dyDescent="0.25">
      <c r="C1409" s="160" t="s">
        <v>545</v>
      </c>
      <c r="D1409" s="161">
        <v>296.94</v>
      </c>
    </row>
    <row r="1410" spans="3:4" ht="15" hidden="1" customHeight="1" x14ac:dyDescent="0.25">
      <c r="C1410" s="158" t="s">
        <v>309</v>
      </c>
      <c r="D1410" s="159">
        <v>1151.3399999999999</v>
      </c>
    </row>
    <row r="1411" spans="3:4" ht="15" hidden="1" customHeight="1" x14ac:dyDescent="0.25">
      <c r="C1411" s="160" t="s">
        <v>558</v>
      </c>
      <c r="D1411" s="161">
        <v>853.05</v>
      </c>
    </row>
    <row r="1412" spans="3:4" ht="15" hidden="1" customHeight="1" x14ac:dyDescent="0.25">
      <c r="C1412" s="158" t="s">
        <v>540</v>
      </c>
      <c r="D1412" s="159">
        <v>840.23</v>
      </c>
    </row>
    <row r="1413" spans="3:4" ht="15" hidden="1" customHeight="1" x14ac:dyDescent="0.25">
      <c r="C1413" s="160" t="s">
        <v>542</v>
      </c>
      <c r="D1413" s="161">
        <v>1052.45</v>
      </c>
    </row>
    <row r="1414" spans="3:4" ht="15" hidden="1" customHeight="1" x14ac:dyDescent="0.25">
      <c r="C1414" s="158" t="s">
        <v>552</v>
      </c>
      <c r="D1414" s="159">
        <v>472.23</v>
      </c>
    </row>
    <row r="1415" spans="3:4" ht="15" hidden="1" customHeight="1" x14ac:dyDescent="0.25">
      <c r="C1415" s="160" t="s">
        <v>308</v>
      </c>
      <c r="D1415" s="161">
        <v>842.14</v>
      </c>
    </row>
    <row r="1416" spans="3:4" ht="15" hidden="1" customHeight="1" x14ac:dyDescent="0.25">
      <c r="C1416" s="158" t="s">
        <v>556</v>
      </c>
      <c r="D1416" s="159">
        <v>444.54</v>
      </c>
    </row>
    <row r="1417" spans="3:4" ht="15" hidden="1" customHeight="1" x14ac:dyDescent="0.25">
      <c r="C1417" s="160" t="s">
        <v>312</v>
      </c>
      <c r="D1417" s="161">
        <v>529.5</v>
      </c>
    </row>
    <row r="1418" spans="3:4" ht="15" hidden="1" customHeight="1" x14ac:dyDescent="0.25">
      <c r="C1418" s="158" t="s">
        <v>549</v>
      </c>
      <c r="D1418" s="159">
        <v>646.39</v>
      </c>
    </row>
    <row r="1419" spans="3:4" ht="15" hidden="1" customHeight="1" x14ac:dyDescent="0.25">
      <c r="C1419" s="160" t="s">
        <v>554</v>
      </c>
      <c r="D1419" s="161">
        <v>181.53</v>
      </c>
    </row>
    <row r="1420" spans="3:4" ht="15" hidden="1" customHeight="1" x14ac:dyDescent="0.25">
      <c r="C1420" s="158" t="s">
        <v>547</v>
      </c>
      <c r="D1420" s="159">
        <v>553.52</v>
      </c>
    </row>
    <row r="1421" spans="3:4" ht="15" hidden="1" customHeight="1" x14ac:dyDescent="0.25">
      <c r="C1421" s="160" t="s">
        <v>551</v>
      </c>
      <c r="D1421" s="161">
        <v>1259.6500000000001</v>
      </c>
    </row>
    <row r="1422" spans="3:4" ht="15" hidden="1" customHeight="1" x14ac:dyDescent="0.25">
      <c r="C1422" s="158" t="s">
        <v>554</v>
      </c>
      <c r="D1422" s="159">
        <v>122.5</v>
      </c>
    </row>
    <row r="1423" spans="3:4" ht="15" hidden="1" customHeight="1" x14ac:dyDescent="0.25">
      <c r="C1423" s="160" t="s">
        <v>556</v>
      </c>
      <c r="D1423" s="161">
        <v>320.07</v>
      </c>
    </row>
    <row r="1424" spans="3:4" ht="15" hidden="1" customHeight="1" x14ac:dyDescent="0.25">
      <c r="C1424" s="158" t="s">
        <v>551</v>
      </c>
      <c r="D1424" s="159">
        <v>869.07</v>
      </c>
    </row>
    <row r="1425" spans="3:4" ht="15" hidden="1" customHeight="1" x14ac:dyDescent="0.25">
      <c r="C1425" s="160" t="s">
        <v>307</v>
      </c>
      <c r="D1425" s="161">
        <v>1001.61</v>
      </c>
    </row>
    <row r="1426" spans="3:4" ht="15" hidden="1" customHeight="1" x14ac:dyDescent="0.25">
      <c r="C1426" s="158" t="s">
        <v>312</v>
      </c>
      <c r="D1426" s="159">
        <v>69.400000000000006</v>
      </c>
    </row>
    <row r="1427" spans="3:4" ht="15" hidden="1" customHeight="1" x14ac:dyDescent="0.25">
      <c r="C1427" s="160" t="s">
        <v>542</v>
      </c>
      <c r="D1427" s="161">
        <v>757.77</v>
      </c>
    </row>
    <row r="1428" spans="3:4" ht="15" hidden="1" customHeight="1" x14ac:dyDescent="0.25">
      <c r="C1428" s="158" t="s">
        <v>547</v>
      </c>
      <c r="D1428" s="159">
        <v>178.72</v>
      </c>
    </row>
    <row r="1429" spans="3:4" ht="15" hidden="1" customHeight="1" x14ac:dyDescent="0.25">
      <c r="C1429" s="160" t="s">
        <v>557</v>
      </c>
      <c r="D1429" s="161">
        <v>704.66</v>
      </c>
    </row>
    <row r="1430" spans="3:4" ht="15" hidden="1" customHeight="1" x14ac:dyDescent="0.25">
      <c r="C1430" s="158" t="s">
        <v>553</v>
      </c>
      <c r="D1430" s="159">
        <v>354.12</v>
      </c>
    </row>
    <row r="1431" spans="3:4" ht="15" hidden="1" customHeight="1" x14ac:dyDescent="0.25">
      <c r="C1431" s="160" t="s">
        <v>545</v>
      </c>
      <c r="D1431" s="161">
        <v>1166.26</v>
      </c>
    </row>
    <row r="1432" spans="3:4" ht="15" hidden="1" customHeight="1" x14ac:dyDescent="0.25">
      <c r="C1432" s="158" t="s">
        <v>545</v>
      </c>
      <c r="D1432" s="159">
        <v>917.32</v>
      </c>
    </row>
    <row r="1433" spans="3:4" ht="15" hidden="1" customHeight="1" x14ac:dyDescent="0.25">
      <c r="C1433" s="160" t="s">
        <v>542</v>
      </c>
      <c r="D1433" s="161">
        <v>785.82</v>
      </c>
    </row>
    <row r="1434" spans="3:4" ht="15" hidden="1" customHeight="1" x14ac:dyDescent="0.25">
      <c r="C1434" s="158" t="s">
        <v>545</v>
      </c>
      <c r="D1434" s="159">
        <v>175.71</v>
      </c>
    </row>
    <row r="1435" spans="3:4" ht="15" hidden="1" customHeight="1" x14ac:dyDescent="0.25">
      <c r="C1435" s="160" t="s">
        <v>549</v>
      </c>
      <c r="D1435" s="161">
        <v>524.85</v>
      </c>
    </row>
    <row r="1436" spans="3:4" ht="15" hidden="1" customHeight="1" x14ac:dyDescent="0.25">
      <c r="C1436" s="158" t="s">
        <v>545</v>
      </c>
      <c r="D1436" s="159">
        <v>1275.8900000000001</v>
      </c>
    </row>
    <row r="1437" spans="3:4" ht="15" hidden="1" customHeight="1" x14ac:dyDescent="0.25">
      <c r="C1437" s="160" t="s">
        <v>542</v>
      </c>
      <c r="D1437" s="161">
        <v>1082.29</v>
      </c>
    </row>
    <row r="1438" spans="3:4" ht="15" hidden="1" customHeight="1" x14ac:dyDescent="0.25">
      <c r="C1438" s="158" t="s">
        <v>545</v>
      </c>
      <c r="D1438" s="159">
        <v>180.77</v>
      </c>
    </row>
    <row r="1439" spans="3:4" ht="15" hidden="1" customHeight="1" x14ac:dyDescent="0.25">
      <c r="C1439" s="160" t="s">
        <v>552</v>
      </c>
      <c r="D1439" s="161">
        <v>813.28</v>
      </c>
    </row>
    <row r="1440" spans="3:4" ht="15" hidden="1" customHeight="1" x14ac:dyDescent="0.25">
      <c r="C1440" s="158" t="s">
        <v>540</v>
      </c>
      <c r="D1440" s="159">
        <v>1223.51</v>
      </c>
    </row>
    <row r="1441" spans="3:4" ht="15" hidden="1" customHeight="1" x14ac:dyDescent="0.25">
      <c r="C1441" s="160" t="s">
        <v>551</v>
      </c>
      <c r="D1441" s="161">
        <v>434.8</v>
      </c>
    </row>
    <row r="1442" spans="3:4" ht="15" hidden="1" customHeight="1" x14ac:dyDescent="0.25">
      <c r="C1442" s="158" t="s">
        <v>544</v>
      </c>
      <c r="D1442" s="159">
        <v>313.02</v>
      </c>
    </row>
    <row r="1443" spans="3:4" ht="15" hidden="1" customHeight="1" x14ac:dyDescent="0.25">
      <c r="C1443" s="160" t="s">
        <v>552</v>
      </c>
      <c r="D1443" s="161">
        <v>296.51</v>
      </c>
    </row>
    <row r="1444" spans="3:4" ht="15" hidden="1" customHeight="1" x14ac:dyDescent="0.25">
      <c r="C1444" s="158" t="s">
        <v>549</v>
      </c>
      <c r="D1444" s="159">
        <v>323.3</v>
      </c>
    </row>
    <row r="1445" spans="3:4" ht="15" hidden="1" customHeight="1" x14ac:dyDescent="0.25">
      <c r="C1445" s="160" t="s">
        <v>546</v>
      </c>
      <c r="D1445" s="161">
        <v>1291.3699999999999</v>
      </c>
    </row>
    <row r="1446" spans="3:4" ht="15" hidden="1" customHeight="1" x14ac:dyDescent="0.25">
      <c r="C1446" s="158" t="s">
        <v>542</v>
      </c>
      <c r="D1446" s="159">
        <v>692.69</v>
      </c>
    </row>
    <row r="1447" spans="3:4" ht="15" hidden="1" customHeight="1" x14ac:dyDescent="0.25">
      <c r="C1447" s="160" t="s">
        <v>549</v>
      </c>
      <c r="D1447" s="161">
        <v>770.2</v>
      </c>
    </row>
    <row r="1448" spans="3:4" ht="15" hidden="1" customHeight="1" x14ac:dyDescent="0.25">
      <c r="C1448" s="158" t="s">
        <v>546</v>
      </c>
      <c r="D1448" s="159">
        <v>738.47</v>
      </c>
    </row>
    <row r="1449" spans="3:4" ht="15" hidden="1" customHeight="1" x14ac:dyDescent="0.25">
      <c r="C1449" s="160" t="s">
        <v>545</v>
      </c>
      <c r="D1449" s="161">
        <v>956.02</v>
      </c>
    </row>
    <row r="1450" spans="3:4" ht="15" hidden="1" customHeight="1" x14ac:dyDescent="0.25">
      <c r="C1450" s="158" t="s">
        <v>551</v>
      </c>
      <c r="D1450" s="159">
        <v>396.88</v>
      </c>
    </row>
    <row r="1451" spans="3:4" ht="15" hidden="1" customHeight="1" x14ac:dyDescent="0.25">
      <c r="C1451" s="160" t="s">
        <v>307</v>
      </c>
      <c r="D1451" s="161">
        <v>1079.68</v>
      </c>
    </row>
    <row r="1452" spans="3:4" ht="15" hidden="1" customHeight="1" x14ac:dyDescent="0.25">
      <c r="C1452" s="158" t="s">
        <v>553</v>
      </c>
      <c r="D1452" s="159">
        <v>474.47</v>
      </c>
    </row>
    <row r="1453" spans="3:4" ht="15" hidden="1" customHeight="1" x14ac:dyDescent="0.25">
      <c r="C1453" s="160" t="s">
        <v>550</v>
      </c>
      <c r="D1453" s="161">
        <v>1102.51</v>
      </c>
    </row>
    <row r="1454" spans="3:4" ht="15" hidden="1" customHeight="1" x14ac:dyDescent="0.25">
      <c r="C1454" s="158" t="s">
        <v>552</v>
      </c>
      <c r="D1454" s="159">
        <v>944.01</v>
      </c>
    </row>
    <row r="1455" spans="3:4" ht="15" hidden="1" customHeight="1" x14ac:dyDescent="0.25">
      <c r="C1455" s="160" t="s">
        <v>547</v>
      </c>
      <c r="D1455" s="161">
        <v>190.47</v>
      </c>
    </row>
    <row r="1456" spans="3:4" ht="15" hidden="1" customHeight="1" x14ac:dyDescent="0.25">
      <c r="C1456" s="158" t="s">
        <v>539</v>
      </c>
      <c r="D1456" s="159">
        <v>280.68</v>
      </c>
    </row>
    <row r="1457" spans="3:4" ht="15" hidden="1" customHeight="1" x14ac:dyDescent="0.25">
      <c r="C1457" s="160" t="s">
        <v>308</v>
      </c>
      <c r="D1457" s="161">
        <v>760.45</v>
      </c>
    </row>
    <row r="1458" spans="3:4" ht="15" hidden="1" customHeight="1" x14ac:dyDescent="0.25">
      <c r="C1458" s="158" t="s">
        <v>546</v>
      </c>
      <c r="D1458" s="159">
        <v>349.19</v>
      </c>
    </row>
    <row r="1459" spans="3:4" ht="15" hidden="1" customHeight="1" x14ac:dyDescent="0.25">
      <c r="C1459" s="160" t="s">
        <v>554</v>
      </c>
      <c r="D1459" s="161">
        <v>364.35</v>
      </c>
    </row>
    <row r="1460" spans="3:4" ht="15" hidden="1" customHeight="1" x14ac:dyDescent="0.25">
      <c r="C1460" s="158" t="s">
        <v>540</v>
      </c>
      <c r="D1460" s="159">
        <v>971</v>
      </c>
    </row>
    <row r="1461" spans="3:4" ht="15" hidden="1" customHeight="1" x14ac:dyDescent="0.25">
      <c r="C1461" s="160" t="s">
        <v>555</v>
      </c>
      <c r="D1461" s="161">
        <v>932.79</v>
      </c>
    </row>
    <row r="1462" spans="3:4" ht="15" hidden="1" customHeight="1" x14ac:dyDescent="0.25">
      <c r="C1462" s="158" t="s">
        <v>540</v>
      </c>
      <c r="D1462" s="159">
        <v>757.43</v>
      </c>
    </row>
    <row r="1463" spans="3:4" ht="15" hidden="1" customHeight="1" x14ac:dyDescent="0.25">
      <c r="C1463" s="160" t="s">
        <v>312</v>
      </c>
      <c r="D1463" s="161">
        <v>682.56</v>
      </c>
    </row>
    <row r="1464" spans="3:4" ht="15" hidden="1" customHeight="1" x14ac:dyDescent="0.25">
      <c r="C1464" s="158" t="s">
        <v>553</v>
      </c>
      <c r="D1464" s="159">
        <v>703.5</v>
      </c>
    </row>
    <row r="1465" spans="3:4" ht="15" hidden="1" customHeight="1" x14ac:dyDescent="0.25">
      <c r="C1465" s="160" t="s">
        <v>549</v>
      </c>
      <c r="D1465" s="161">
        <v>199.84</v>
      </c>
    </row>
    <row r="1466" spans="3:4" ht="15" hidden="1" customHeight="1" x14ac:dyDescent="0.25">
      <c r="C1466" s="158" t="s">
        <v>554</v>
      </c>
      <c r="D1466" s="159">
        <v>834.26</v>
      </c>
    </row>
    <row r="1467" spans="3:4" ht="15" hidden="1" customHeight="1" x14ac:dyDescent="0.25">
      <c r="C1467" s="160" t="s">
        <v>553</v>
      </c>
      <c r="D1467" s="161">
        <v>865.42</v>
      </c>
    </row>
    <row r="1468" spans="3:4" ht="15" hidden="1" customHeight="1" x14ac:dyDescent="0.25">
      <c r="C1468" s="158" t="s">
        <v>546</v>
      </c>
      <c r="D1468" s="159">
        <v>533.34</v>
      </c>
    </row>
    <row r="1469" spans="3:4" ht="15" hidden="1" customHeight="1" x14ac:dyDescent="0.25">
      <c r="C1469" s="160" t="s">
        <v>540</v>
      </c>
      <c r="D1469" s="161">
        <v>476.22</v>
      </c>
    </row>
    <row r="1470" spans="3:4" ht="15" hidden="1" customHeight="1" x14ac:dyDescent="0.25">
      <c r="C1470" s="158" t="s">
        <v>549</v>
      </c>
      <c r="D1470" s="159">
        <v>413.77</v>
      </c>
    </row>
    <row r="1471" spans="3:4" ht="15" hidden="1" customHeight="1" x14ac:dyDescent="0.25">
      <c r="C1471" s="160" t="s">
        <v>545</v>
      </c>
      <c r="D1471" s="161">
        <v>1175.02</v>
      </c>
    </row>
    <row r="1472" spans="3:4" ht="15" hidden="1" customHeight="1" x14ac:dyDescent="0.25">
      <c r="C1472" s="158" t="s">
        <v>308</v>
      </c>
      <c r="D1472" s="159">
        <v>504.29</v>
      </c>
    </row>
    <row r="1473" spans="3:4" ht="15" hidden="1" customHeight="1" x14ac:dyDescent="0.25">
      <c r="C1473" s="160" t="s">
        <v>552</v>
      </c>
      <c r="D1473" s="161">
        <v>548.41</v>
      </c>
    </row>
    <row r="1474" spans="3:4" ht="15" hidden="1" customHeight="1" x14ac:dyDescent="0.25">
      <c r="C1474" s="158" t="s">
        <v>554</v>
      </c>
      <c r="D1474" s="159">
        <v>1002.58</v>
      </c>
    </row>
    <row r="1475" spans="3:4" ht="15" hidden="1" customHeight="1" x14ac:dyDescent="0.25">
      <c r="C1475" s="160" t="s">
        <v>550</v>
      </c>
      <c r="D1475" s="161">
        <v>776.95</v>
      </c>
    </row>
    <row r="1476" spans="3:4" ht="15" hidden="1" customHeight="1" x14ac:dyDescent="0.25">
      <c r="C1476" s="158" t="s">
        <v>551</v>
      </c>
      <c r="D1476" s="159">
        <v>1087.2</v>
      </c>
    </row>
    <row r="1477" spans="3:4" ht="15" hidden="1" customHeight="1" x14ac:dyDescent="0.25">
      <c r="C1477" s="160" t="s">
        <v>552</v>
      </c>
      <c r="D1477" s="161">
        <v>409.62</v>
      </c>
    </row>
    <row r="1478" spans="3:4" ht="15" hidden="1" customHeight="1" x14ac:dyDescent="0.25">
      <c r="C1478" s="158" t="s">
        <v>308</v>
      </c>
      <c r="D1478" s="159">
        <v>443.23</v>
      </c>
    </row>
    <row r="1479" spans="3:4" ht="15" hidden="1" customHeight="1" x14ac:dyDescent="0.25">
      <c r="C1479" s="160" t="s">
        <v>556</v>
      </c>
      <c r="D1479" s="161">
        <v>449.67</v>
      </c>
    </row>
    <row r="1480" spans="3:4" ht="15" hidden="1" customHeight="1" x14ac:dyDescent="0.25">
      <c r="C1480" s="158" t="s">
        <v>555</v>
      </c>
      <c r="D1480" s="159">
        <v>70.69</v>
      </c>
    </row>
    <row r="1481" spans="3:4" ht="15" hidden="1" customHeight="1" x14ac:dyDescent="0.25">
      <c r="C1481" s="160" t="s">
        <v>553</v>
      </c>
      <c r="D1481" s="161">
        <v>920.35</v>
      </c>
    </row>
    <row r="1482" spans="3:4" ht="15" hidden="1" customHeight="1" x14ac:dyDescent="0.25">
      <c r="C1482" s="158" t="s">
        <v>542</v>
      </c>
      <c r="D1482" s="159">
        <v>738.5</v>
      </c>
    </row>
    <row r="1483" spans="3:4" ht="15" hidden="1" customHeight="1" x14ac:dyDescent="0.25">
      <c r="C1483" s="160" t="s">
        <v>546</v>
      </c>
      <c r="D1483" s="161">
        <v>1105.45</v>
      </c>
    </row>
    <row r="1484" spans="3:4" ht="15" hidden="1" customHeight="1" x14ac:dyDescent="0.25">
      <c r="C1484" s="158" t="s">
        <v>539</v>
      </c>
      <c r="D1484" s="159">
        <v>959.9</v>
      </c>
    </row>
    <row r="1485" spans="3:4" ht="15" hidden="1" customHeight="1" x14ac:dyDescent="0.25">
      <c r="C1485" s="160" t="s">
        <v>308</v>
      </c>
      <c r="D1485" s="161">
        <v>771.09</v>
      </c>
    </row>
    <row r="1486" spans="3:4" ht="15" hidden="1" customHeight="1" x14ac:dyDescent="0.25">
      <c r="C1486" s="158" t="s">
        <v>543</v>
      </c>
      <c r="D1486" s="159">
        <v>398.53</v>
      </c>
    </row>
    <row r="1487" spans="3:4" ht="15" hidden="1" customHeight="1" x14ac:dyDescent="0.25">
      <c r="C1487" s="160" t="s">
        <v>555</v>
      </c>
      <c r="D1487" s="161">
        <v>559.67999999999995</v>
      </c>
    </row>
    <row r="1488" spans="3:4" ht="15" hidden="1" customHeight="1" x14ac:dyDescent="0.25">
      <c r="C1488" s="158" t="s">
        <v>312</v>
      </c>
      <c r="D1488" s="159">
        <v>1161.94</v>
      </c>
    </row>
    <row r="1489" spans="3:4" ht="15" hidden="1" customHeight="1" x14ac:dyDescent="0.25">
      <c r="C1489" s="160" t="s">
        <v>547</v>
      </c>
      <c r="D1489" s="161">
        <v>1206.3699999999999</v>
      </c>
    </row>
    <row r="1490" spans="3:4" ht="15" hidden="1" customHeight="1" x14ac:dyDescent="0.25">
      <c r="C1490" s="158" t="s">
        <v>308</v>
      </c>
      <c r="D1490" s="159">
        <v>630.65</v>
      </c>
    </row>
    <row r="1491" spans="3:4" ht="15" hidden="1" customHeight="1" x14ac:dyDescent="0.25">
      <c r="C1491" s="160" t="s">
        <v>307</v>
      </c>
      <c r="D1491" s="161">
        <v>679.88</v>
      </c>
    </row>
    <row r="1492" spans="3:4" ht="15" hidden="1" customHeight="1" x14ac:dyDescent="0.25">
      <c r="C1492" s="158" t="s">
        <v>554</v>
      </c>
      <c r="D1492" s="159">
        <v>386.36</v>
      </c>
    </row>
    <row r="1493" spans="3:4" ht="15" hidden="1" customHeight="1" x14ac:dyDescent="0.25">
      <c r="C1493" s="160" t="s">
        <v>555</v>
      </c>
      <c r="D1493" s="161">
        <v>314.19</v>
      </c>
    </row>
    <row r="1494" spans="3:4" ht="15" hidden="1" customHeight="1" x14ac:dyDescent="0.25">
      <c r="C1494" s="158" t="s">
        <v>307</v>
      </c>
      <c r="D1494" s="159">
        <v>69.069999999999993</v>
      </c>
    </row>
    <row r="1495" spans="3:4" ht="15" hidden="1" customHeight="1" x14ac:dyDescent="0.25">
      <c r="C1495" s="160" t="s">
        <v>546</v>
      </c>
      <c r="D1495" s="161">
        <v>1131.29</v>
      </c>
    </row>
    <row r="1496" spans="3:4" ht="15" hidden="1" customHeight="1" x14ac:dyDescent="0.25">
      <c r="C1496" s="158" t="s">
        <v>554</v>
      </c>
      <c r="D1496" s="159">
        <v>1124.76</v>
      </c>
    </row>
    <row r="1497" spans="3:4" ht="15" hidden="1" customHeight="1" x14ac:dyDescent="0.25">
      <c r="C1497" s="160" t="s">
        <v>557</v>
      </c>
      <c r="D1497" s="161">
        <v>304.56</v>
      </c>
    </row>
    <row r="1498" spans="3:4" ht="15" hidden="1" customHeight="1" x14ac:dyDescent="0.25">
      <c r="C1498" s="158" t="s">
        <v>545</v>
      </c>
      <c r="D1498" s="159">
        <v>1040.52</v>
      </c>
    </row>
    <row r="1499" spans="3:4" ht="15" hidden="1" customHeight="1" x14ac:dyDescent="0.25">
      <c r="C1499" s="160" t="s">
        <v>547</v>
      </c>
      <c r="D1499" s="161">
        <v>761.77</v>
      </c>
    </row>
    <row r="1500" spans="3:4" ht="15" hidden="1" customHeight="1" x14ac:dyDescent="0.25">
      <c r="C1500" s="158" t="s">
        <v>547</v>
      </c>
      <c r="D1500" s="159">
        <v>398.73</v>
      </c>
    </row>
    <row r="1501" spans="3:4" ht="15" hidden="1" customHeight="1" x14ac:dyDescent="0.25">
      <c r="C1501" s="160" t="s">
        <v>309</v>
      </c>
      <c r="D1501" s="161">
        <v>794.03</v>
      </c>
    </row>
    <row r="1502" spans="3:4" ht="15" hidden="1" customHeight="1" x14ac:dyDescent="0.25">
      <c r="C1502" s="158" t="s">
        <v>542</v>
      </c>
      <c r="D1502" s="159">
        <v>583.86</v>
      </c>
    </row>
    <row r="1503" spans="3:4" ht="15" hidden="1" customHeight="1" x14ac:dyDescent="0.25">
      <c r="C1503" s="160" t="s">
        <v>312</v>
      </c>
      <c r="D1503" s="161">
        <v>905.32</v>
      </c>
    </row>
    <row r="1504" spans="3:4" ht="15" hidden="1" customHeight="1" x14ac:dyDescent="0.25">
      <c r="C1504" s="158" t="s">
        <v>539</v>
      </c>
      <c r="D1504" s="159">
        <v>285.89</v>
      </c>
    </row>
    <row r="1505" spans="3:4" ht="15" hidden="1" customHeight="1" x14ac:dyDescent="0.25">
      <c r="C1505" s="160" t="s">
        <v>550</v>
      </c>
      <c r="D1505" s="161">
        <v>892.32</v>
      </c>
    </row>
    <row r="1506" spans="3:4" ht="15" hidden="1" customHeight="1" x14ac:dyDescent="0.25">
      <c r="C1506" s="158" t="s">
        <v>558</v>
      </c>
      <c r="D1506" s="159">
        <v>1034.01</v>
      </c>
    </row>
    <row r="1507" spans="3:4" ht="15" hidden="1" customHeight="1" x14ac:dyDescent="0.25">
      <c r="C1507" s="160" t="s">
        <v>539</v>
      </c>
      <c r="D1507" s="161">
        <v>321.47000000000003</v>
      </c>
    </row>
    <row r="1508" spans="3:4" ht="15" hidden="1" customHeight="1" x14ac:dyDescent="0.25">
      <c r="C1508" s="158" t="s">
        <v>551</v>
      </c>
      <c r="D1508" s="159">
        <v>815.01</v>
      </c>
    </row>
    <row r="1509" spans="3:4" ht="15" hidden="1" customHeight="1" x14ac:dyDescent="0.25">
      <c r="C1509" s="160" t="s">
        <v>542</v>
      </c>
      <c r="D1509" s="161">
        <v>782.65</v>
      </c>
    </row>
    <row r="1510" spans="3:4" ht="15" hidden="1" customHeight="1" x14ac:dyDescent="0.25">
      <c r="C1510" s="158" t="s">
        <v>548</v>
      </c>
      <c r="D1510" s="159">
        <v>131.34</v>
      </c>
    </row>
    <row r="1511" spans="3:4" ht="15" hidden="1" customHeight="1" x14ac:dyDescent="0.25">
      <c r="C1511" s="160" t="s">
        <v>543</v>
      </c>
      <c r="D1511" s="161">
        <v>260.17</v>
      </c>
    </row>
    <row r="1512" spans="3:4" ht="15" hidden="1" customHeight="1" x14ac:dyDescent="0.25">
      <c r="C1512" s="158" t="s">
        <v>539</v>
      </c>
      <c r="D1512" s="159">
        <v>386.06</v>
      </c>
    </row>
    <row r="1513" spans="3:4" ht="15" hidden="1" customHeight="1" x14ac:dyDescent="0.25">
      <c r="C1513" s="160" t="s">
        <v>551</v>
      </c>
      <c r="D1513" s="161">
        <v>117.29</v>
      </c>
    </row>
    <row r="1514" spans="3:4" ht="15" hidden="1" customHeight="1" x14ac:dyDescent="0.25">
      <c r="C1514" s="158" t="s">
        <v>552</v>
      </c>
      <c r="D1514" s="159">
        <v>1114.1600000000001</v>
      </c>
    </row>
    <row r="1515" spans="3:4" ht="15" hidden="1" customHeight="1" x14ac:dyDescent="0.25">
      <c r="C1515" s="160" t="s">
        <v>309</v>
      </c>
      <c r="D1515" s="161">
        <v>49.29</v>
      </c>
    </row>
    <row r="1516" spans="3:4" ht="15" hidden="1" customHeight="1" x14ac:dyDescent="0.25">
      <c r="C1516" s="158" t="s">
        <v>309</v>
      </c>
      <c r="D1516" s="159">
        <v>240.7</v>
      </c>
    </row>
    <row r="1517" spans="3:4" ht="15" hidden="1" customHeight="1" x14ac:dyDescent="0.25">
      <c r="C1517" s="160" t="s">
        <v>309</v>
      </c>
      <c r="D1517" s="161">
        <v>520.79</v>
      </c>
    </row>
    <row r="1518" spans="3:4" ht="15" hidden="1" customHeight="1" x14ac:dyDescent="0.25">
      <c r="C1518" s="158" t="s">
        <v>551</v>
      </c>
      <c r="D1518" s="159">
        <v>452</v>
      </c>
    </row>
    <row r="1519" spans="3:4" ht="15" hidden="1" customHeight="1" x14ac:dyDescent="0.25">
      <c r="C1519" s="160" t="s">
        <v>553</v>
      </c>
      <c r="D1519" s="161">
        <v>410.92</v>
      </c>
    </row>
    <row r="1520" spans="3:4" ht="15" hidden="1" customHeight="1" x14ac:dyDescent="0.25">
      <c r="C1520" s="158" t="s">
        <v>551</v>
      </c>
      <c r="D1520" s="159">
        <v>22.09</v>
      </c>
    </row>
    <row r="1521" spans="3:4" ht="15" hidden="1" customHeight="1" x14ac:dyDescent="0.25">
      <c r="C1521" s="160" t="s">
        <v>553</v>
      </c>
      <c r="D1521" s="161">
        <v>471.18</v>
      </c>
    </row>
    <row r="1522" spans="3:4" ht="15" hidden="1" customHeight="1" x14ac:dyDescent="0.25">
      <c r="C1522" s="158" t="s">
        <v>543</v>
      </c>
      <c r="D1522" s="159">
        <v>922.41</v>
      </c>
    </row>
    <row r="1523" spans="3:4" ht="15" hidden="1" customHeight="1" x14ac:dyDescent="0.25">
      <c r="C1523" s="160" t="s">
        <v>547</v>
      </c>
      <c r="D1523" s="161">
        <v>134.72999999999999</v>
      </c>
    </row>
    <row r="1524" spans="3:4" ht="15" hidden="1" customHeight="1" x14ac:dyDescent="0.25">
      <c r="C1524" s="158" t="s">
        <v>309</v>
      </c>
      <c r="D1524" s="159">
        <v>628.61</v>
      </c>
    </row>
    <row r="1525" spans="3:4" ht="15" hidden="1" customHeight="1" x14ac:dyDescent="0.25">
      <c r="C1525" s="160" t="s">
        <v>543</v>
      </c>
      <c r="D1525" s="161">
        <v>390.18</v>
      </c>
    </row>
    <row r="1526" spans="3:4" ht="15" hidden="1" customHeight="1" x14ac:dyDescent="0.25">
      <c r="C1526" s="158" t="s">
        <v>549</v>
      </c>
      <c r="D1526" s="159">
        <v>515.33000000000004</v>
      </c>
    </row>
    <row r="1527" spans="3:4" ht="15" hidden="1" customHeight="1" x14ac:dyDescent="0.25">
      <c r="C1527" s="160" t="s">
        <v>549</v>
      </c>
      <c r="D1527" s="161">
        <v>113.58</v>
      </c>
    </row>
    <row r="1528" spans="3:4" ht="15" hidden="1" customHeight="1" x14ac:dyDescent="0.25">
      <c r="C1528" s="158" t="s">
        <v>548</v>
      </c>
      <c r="D1528" s="159">
        <v>73.430000000000007</v>
      </c>
    </row>
    <row r="1529" spans="3:4" ht="15" hidden="1" customHeight="1" x14ac:dyDescent="0.25">
      <c r="C1529" s="160" t="s">
        <v>308</v>
      </c>
      <c r="D1529" s="161">
        <v>505.92</v>
      </c>
    </row>
    <row r="1530" spans="3:4" ht="15" hidden="1" customHeight="1" x14ac:dyDescent="0.25">
      <c r="C1530" s="158" t="s">
        <v>556</v>
      </c>
      <c r="D1530" s="159">
        <v>679.89</v>
      </c>
    </row>
    <row r="1531" spans="3:4" ht="15" hidden="1" customHeight="1" x14ac:dyDescent="0.25">
      <c r="C1531" s="160" t="s">
        <v>545</v>
      </c>
      <c r="D1531" s="161">
        <v>1012.44</v>
      </c>
    </row>
    <row r="1532" spans="3:4" ht="15" hidden="1" customHeight="1" x14ac:dyDescent="0.25">
      <c r="C1532" s="158" t="s">
        <v>309</v>
      </c>
      <c r="D1532" s="159">
        <v>708.09</v>
      </c>
    </row>
    <row r="1533" spans="3:4" ht="15" hidden="1" customHeight="1" x14ac:dyDescent="0.25">
      <c r="C1533" s="160" t="s">
        <v>546</v>
      </c>
      <c r="D1533" s="161">
        <v>1206.1500000000001</v>
      </c>
    </row>
    <row r="1534" spans="3:4" ht="15" hidden="1" customHeight="1" x14ac:dyDescent="0.25">
      <c r="C1534" s="158" t="s">
        <v>553</v>
      </c>
      <c r="D1534" s="159">
        <v>26.92</v>
      </c>
    </row>
    <row r="1535" spans="3:4" ht="15" hidden="1" customHeight="1" x14ac:dyDescent="0.25">
      <c r="C1535" s="160" t="s">
        <v>540</v>
      </c>
      <c r="D1535" s="161">
        <v>1111.08</v>
      </c>
    </row>
    <row r="1536" spans="3:4" ht="15" hidden="1" customHeight="1" x14ac:dyDescent="0.25">
      <c r="C1536" s="158" t="s">
        <v>553</v>
      </c>
      <c r="D1536" s="159">
        <v>463.26</v>
      </c>
    </row>
    <row r="1537" spans="3:4" ht="15" hidden="1" customHeight="1" x14ac:dyDescent="0.25">
      <c r="C1537" s="160" t="s">
        <v>557</v>
      </c>
      <c r="D1537" s="161">
        <v>597.35</v>
      </c>
    </row>
    <row r="1538" spans="3:4" ht="15" hidden="1" customHeight="1" x14ac:dyDescent="0.25">
      <c r="C1538" s="158" t="s">
        <v>539</v>
      </c>
      <c r="D1538" s="159">
        <v>304.64999999999998</v>
      </c>
    </row>
    <row r="1539" spans="3:4" ht="15" hidden="1" customHeight="1" x14ac:dyDescent="0.25">
      <c r="C1539" s="160" t="s">
        <v>550</v>
      </c>
      <c r="D1539" s="161">
        <v>588.99</v>
      </c>
    </row>
    <row r="1540" spans="3:4" ht="15" hidden="1" customHeight="1" x14ac:dyDescent="0.25">
      <c r="C1540" s="158" t="s">
        <v>539</v>
      </c>
      <c r="D1540" s="159">
        <v>1081.4100000000001</v>
      </c>
    </row>
    <row r="1541" spans="3:4" ht="15" hidden="1" customHeight="1" x14ac:dyDescent="0.25">
      <c r="C1541" s="160" t="s">
        <v>541</v>
      </c>
      <c r="D1541" s="161">
        <v>859.3</v>
      </c>
    </row>
    <row r="1542" spans="3:4" ht="15" hidden="1" customHeight="1" x14ac:dyDescent="0.25">
      <c r="C1542" s="158" t="s">
        <v>545</v>
      </c>
      <c r="D1542" s="159">
        <v>694.03</v>
      </c>
    </row>
    <row r="1543" spans="3:4" ht="15" hidden="1" customHeight="1" x14ac:dyDescent="0.25">
      <c r="C1543" s="160" t="s">
        <v>540</v>
      </c>
      <c r="D1543" s="161">
        <v>543.37</v>
      </c>
    </row>
    <row r="1544" spans="3:4" ht="15" hidden="1" customHeight="1" x14ac:dyDescent="0.25">
      <c r="C1544" s="158" t="s">
        <v>539</v>
      </c>
      <c r="D1544" s="159">
        <v>1126.81</v>
      </c>
    </row>
    <row r="1545" spans="3:4" ht="15" hidden="1" customHeight="1" x14ac:dyDescent="0.25">
      <c r="C1545" s="160" t="s">
        <v>542</v>
      </c>
      <c r="D1545" s="161">
        <v>1072.94</v>
      </c>
    </row>
    <row r="1546" spans="3:4" ht="15" hidden="1" customHeight="1" x14ac:dyDescent="0.25">
      <c r="C1546" s="158" t="s">
        <v>558</v>
      </c>
      <c r="D1546" s="159">
        <v>698.17</v>
      </c>
    </row>
    <row r="1547" spans="3:4" ht="15" hidden="1" customHeight="1" x14ac:dyDescent="0.25">
      <c r="C1547" s="160" t="s">
        <v>546</v>
      </c>
      <c r="D1547" s="161">
        <v>21.97</v>
      </c>
    </row>
    <row r="1548" spans="3:4" ht="15" hidden="1" customHeight="1" x14ac:dyDescent="0.25">
      <c r="C1548" s="158" t="s">
        <v>312</v>
      </c>
      <c r="D1548" s="159">
        <v>405.49</v>
      </c>
    </row>
    <row r="1549" spans="3:4" ht="15" hidden="1" customHeight="1" x14ac:dyDescent="0.25">
      <c r="C1549" s="160" t="s">
        <v>547</v>
      </c>
      <c r="D1549" s="161">
        <v>737.21</v>
      </c>
    </row>
    <row r="1550" spans="3:4" ht="15" hidden="1" customHeight="1" x14ac:dyDescent="0.25">
      <c r="C1550" s="158" t="s">
        <v>307</v>
      </c>
      <c r="D1550" s="159">
        <v>259.97000000000003</v>
      </c>
    </row>
    <row r="1551" spans="3:4" ht="15" hidden="1" customHeight="1" x14ac:dyDescent="0.25">
      <c r="C1551" s="160" t="s">
        <v>556</v>
      </c>
      <c r="D1551" s="161">
        <v>1124.96</v>
      </c>
    </row>
    <row r="1552" spans="3:4" ht="15" hidden="1" customHeight="1" x14ac:dyDescent="0.25">
      <c r="C1552" s="158" t="s">
        <v>558</v>
      </c>
      <c r="D1552" s="159">
        <v>575.30999999999995</v>
      </c>
    </row>
    <row r="1553" spans="3:4" ht="15" hidden="1" customHeight="1" x14ac:dyDescent="0.25">
      <c r="C1553" s="160" t="s">
        <v>308</v>
      </c>
      <c r="D1553" s="161">
        <v>526.78</v>
      </c>
    </row>
    <row r="1554" spans="3:4" ht="15" hidden="1" customHeight="1" x14ac:dyDescent="0.25">
      <c r="C1554" s="158" t="s">
        <v>549</v>
      </c>
      <c r="D1554" s="159">
        <v>1291.1199999999999</v>
      </c>
    </row>
    <row r="1555" spans="3:4" ht="15" hidden="1" customHeight="1" x14ac:dyDescent="0.25">
      <c r="C1555" s="160" t="s">
        <v>312</v>
      </c>
      <c r="D1555" s="161">
        <v>271.61</v>
      </c>
    </row>
    <row r="1556" spans="3:4" ht="15" hidden="1" customHeight="1" x14ac:dyDescent="0.25">
      <c r="C1556" s="158" t="s">
        <v>553</v>
      </c>
      <c r="D1556" s="159">
        <v>1038.94</v>
      </c>
    </row>
    <row r="1557" spans="3:4" ht="15" hidden="1" customHeight="1" x14ac:dyDescent="0.25">
      <c r="C1557" s="160" t="s">
        <v>312</v>
      </c>
      <c r="D1557" s="161">
        <v>1157.77</v>
      </c>
    </row>
    <row r="1558" spans="3:4" ht="15" hidden="1" customHeight="1" x14ac:dyDescent="0.25">
      <c r="C1558" s="158" t="s">
        <v>543</v>
      </c>
      <c r="D1558" s="159">
        <v>67.33</v>
      </c>
    </row>
    <row r="1559" spans="3:4" ht="15" hidden="1" customHeight="1" x14ac:dyDescent="0.25">
      <c r="C1559" s="160" t="s">
        <v>308</v>
      </c>
      <c r="D1559" s="161">
        <v>510.92</v>
      </c>
    </row>
    <row r="1560" spans="3:4" ht="15" hidden="1" customHeight="1" x14ac:dyDescent="0.25">
      <c r="C1560" s="158" t="s">
        <v>549</v>
      </c>
      <c r="D1560" s="159">
        <v>577.92999999999995</v>
      </c>
    </row>
    <row r="1561" spans="3:4" ht="15" hidden="1" customHeight="1" x14ac:dyDescent="0.25">
      <c r="C1561" s="160" t="s">
        <v>543</v>
      </c>
      <c r="D1561" s="161">
        <v>817.13</v>
      </c>
    </row>
    <row r="1562" spans="3:4" ht="15" hidden="1" customHeight="1" x14ac:dyDescent="0.25">
      <c r="C1562" s="158" t="s">
        <v>307</v>
      </c>
      <c r="D1562" s="159">
        <v>188.44</v>
      </c>
    </row>
    <row r="1563" spans="3:4" ht="15" hidden="1" customHeight="1" x14ac:dyDescent="0.25">
      <c r="C1563" s="160" t="s">
        <v>308</v>
      </c>
      <c r="D1563" s="161">
        <v>583.14</v>
      </c>
    </row>
    <row r="1564" spans="3:4" ht="15" hidden="1" customHeight="1" x14ac:dyDescent="0.25">
      <c r="C1564" s="158" t="s">
        <v>307</v>
      </c>
      <c r="D1564" s="159">
        <v>175.86</v>
      </c>
    </row>
    <row r="1565" spans="3:4" ht="15" hidden="1" customHeight="1" x14ac:dyDescent="0.25">
      <c r="C1565" s="160" t="s">
        <v>549</v>
      </c>
      <c r="D1565" s="161">
        <v>782.6</v>
      </c>
    </row>
    <row r="1566" spans="3:4" ht="15" hidden="1" customHeight="1" x14ac:dyDescent="0.25">
      <c r="C1566" s="158" t="s">
        <v>307</v>
      </c>
      <c r="D1566" s="159">
        <v>716</v>
      </c>
    </row>
    <row r="1567" spans="3:4" ht="15" hidden="1" customHeight="1" x14ac:dyDescent="0.25">
      <c r="C1567" s="160" t="s">
        <v>554</v>
      </c>
      <c r="D1567" s="161">
        <v>1048.6199999999999</v>
      </c>
    </row>
    <row r="1568" spans="3:4" ht="15" hidden="1" customHeight="1" x14ac:dyDescent="0.25">
      <c r="C1568" s="158" t="s">
        <v>539</v>
      </c>
      <c r="D1568" s="159">
        <v>1162.77</v>
      </c>
    </row>
    <row r="1569" spans="3:4" ht="15" hidden="1" customHeight="1" x14ac:dyDescent="0.25">
      <c r="C1569" s="160" t="s">
        <v>548</v>
      </c>
      <c r="D1569" s="161">
        <v>778.43</v>
      </c>
    </row>
    <row r="1570" spans="3:4" ht="15" hidden="1" customHeight="1" x14ac:dyDescent="0.25">
      <c r="C1570" s="158" t="s">
        <v>546</v>
      </c>
      <c r="D1570" s="159">
        <v>810.42</v>
      </c>
    </row>
    <row r="1571" spans="3:4" ht="15" hidden="1" customHeight="1" x14ac:dyDescent="0.25">
      <c r="C1571" s="160" t="s">
        <v>556</v>
      </c>
      <c r="D1571" s="161">
        <v>1296.27</v>
      </c>
    </row>
    <row r="1572" spans="3:4" ht="15" hidden="1" customHeight="1" x14ac:dyDescent="0.25">
      <c r="C1572" s="158" t="s">
        <v>308</v>
      </c>
      <c r="D1572" s="159">
        <v>502.23</v>
      </c>
    </row>
    <row r="1573" spans="3:4" ht="15" hidden="1" customHeight="1" x14ac:dyDescent="0.25">
      <c r="C1573" s="160" t="s">
        <v>551</v>
      </c>
      <c r="D1573" s="161">
        <v>839.8</v>
      </c>
    </row>
    <row r="1574" spans="3:4" ht="15" hidden="1" customHeight="1" x14ac:dyDescent="0.25">
      <c r="C1574" s="158" t="s">
        <v>549</v>
      </c>
      <c r="D1574" s="159">
        <v>568.30999999999995</v>
      </c>
    </row>
    <row r="1575" spans="3:4" ht="15" hidden="1" customHeight="1" x14ac:dyDescent="0.25">
      <c r="C1575" s="160" t="s">
        <v>552</v>
      </c>
      <c r="D1575" s="161">
        <v>557.09</v>
      </c>
    </row>
    <row r="1576" spans="3:4" ht="15" hidden="1" customHeight="1" x14ac:dyDescent="0.25">
      <c r="C1576" s="158" t="s">
        <v>549</v>
      </c>
      <c r="D1576" s="159">
        <v>777.7</v>
      </c>
    </row>
    <row r="1577" spans="3:4" ht="15" hidden="1" customHeight="1" x14ac:dyDescent="0.25">
      <c r="C1577" s="160" t="s">
        <v>549</v>
      </c>
      <c r="D1577" s="161">
        <v>478.2</v>
      </c>
    </row>
    <row r="1578" spans="3:4" ht="15" hidden="1" customHeight="1" x14ac:dyDescent="0.25">
      <c r="C1578" s="158" t="s">
        <v>542</v>
      </c>
      <c r="D1578" s="159">
        <v>238.15</v>
      </c>
    </row>
    <row r="1579" spans="3:4" ht="15" hidden="1" customHeight="1" x14ac:dyDescent="0.25">
      <c r="C1579" s="160" t="s">
        <v>309</v>
      </c>
      <c r="D1579" s="161">
        <v>543.98</v>
      </c>
    </row>
    <row r="1580" spans="3:4" ht="15" hidden="1" customHeight="1" x14ac:dyDescent="0.25">
      <c r="C1580" s="158" t="s">
        <v>556</v>
      </c>
      <c r="D1580" s="159">
        <v>204.58</v>
      </c>
    </row>
    <row r="1581" spans="3:4" ht="15" hidden="1" customHeight="1" x14ac:dyDescent="0.25">
      <c r="C1581" s="160" t="s">
        <v>551</v>
      </c>
      <c r="D1581" s="161">
        <v>283.27999999999997</v>
      </c>
    </row>
    <row r="1582" spans="3:4" ht="15" hidden="1" customHeight="1" x14ac:dyDescent="0.25">
      <c r="C1582" s="158" t="s">
        <v>546</v>
      </c>
      <c r="D1582" s="159">
        <v>289.2</v>
      </c>
    </row>
    <row r="1583" spans="3:4" ht="15" hidden="1" customHeight="1" x14ac:dyDescent="0.25">
      <c r="C1583" s="160" t="s">
        <v>558</v>
      </c>
      <c r="D1583" s="161">
        <v>1047.79</v>
      </c>
    </row>
    <row r="1584" spans="3:4" ht="15" hidden="1" customHeight="1" x14ac:dyDescent="0.25">
      <c r="C1584" s="158" t="s">
        <v>558</v>
      </c>
      <c r="D1584" s="159">
        <v>636.99</v>
      </c>
    </row>
    <row r="1585" spans="3:4" ht="15" hidden="1" customHeight="1" x14ac:dyDescent="0.25">
      <c r="C1585" s="160" t="s">
        <v>549</v>
      </c>
      <c r="D1585" s="161">
        <v>653.42999999999995</v>
      </c>
    </row>
    <row r="1586" spans="3:4" ht="15" hidden="1" customHeight="1" x14ac:dyDescent="0.25">
      <c r="C1586" s="158" t="s">
        <v>549</v>
      </c>
      <c r="D1586" s="159">
        <v>644.04</v>
      </c>
    </row>
    <row r="1587" spans="3:4" ht="15" hidden="1" customHeight="1" x14ac:dyDescent="0.25">
      <c r="C1587" s="160" t="s">
        <v>312</v>
      </c>
      <c r="D1587" s="161">
        <v>1123.04</v>
      </c>
    </row>
    <row r="1588" spans="3:4" ht="15" hidden="1" customHeight="1" x14ac:dyDescent="0.25">
      <c r="C1588" s="158" t="s">
        <v>545</v>
      </c>
      <c r="D1588" s="159">
        <v>1218.97</v>
      </c>
    </row>
    <row r="1589" spans="3:4" ht="15" hidden="1" customHeight="1" x14ac:dyDescent="0.25">
      <c r="C1589" s="160" t="s">
        <v>558</v>
      </c>
      <c r="D1589" s="161">
        <v>1011.64</v>
      </c>
    </row>
    <row r="1590" spans="3:4" ht="15" hidden="1" customHeight="1" x14ac:dyDescent="0.25">
      <c r="C1590" s="158" t="s">
        <v>549</v>
      </c>
      <c r="D1590" s="159">
        <v>753.35</v>
      </c>
    </row>
    <row r="1591" spans="3:4" ht="15" hidden="1" customHeight="1" x14ac:dyDescent="0.25">
      <c r="C1591" s="160" t="s">
        <v>546</v>
      </c>
      <c r="D1591" s="161">
        <v>1080.02</v>
      </c>
    </row>
    <row r="1592" spans="3:4" ht="15" hidden="1" customHeight="1" x14ac:dyDescent="0.25">
      <c r="C1592" s="158" t="s">
        <v>308</v>
      </c>
      <c r="D1592" s="159">
        <v>606.52</v>
      </c>
    </row>
    <row r="1593" spans="3:4" ht="15" hidden="1" customHeight="1" x14ac:dyDescent="0.25">
      <c r="C1593" s="160" t="s">
        <v>307</v>
      </c>
      <c r="D1593" s="161">
        <v>924.66</v>
      </c>
    </row>
    <row r="1594" spans="3:4" ht="15" hidden="1" customHeight="1" x14ac:dyDescent="0.25">
      <c r="C1594" s="158" t="s">
        <v>546</v>
      </c>
      <c r="D1594" s="159">
        <v>219.32</v>
      </c>
    </row>
    <row r="1595" spans="3:4" ht="15" hidden="1" customHeight="1" x14ac:dyDescent="0.25">
      <c r="C1595" s="160" t="s">
        <v>549</v>
      </c>
      <c r="D1595" s="161">
        <v>345.43</v>
      </c>
    </row>
    <row r="1596" spans="3:4" ht="15" hidden="1" customHeight="1" x14ac:dyDescent="0.25">
      <c r="C1596" s="158" t="s">
        <v>309</v>
      </c>
      <c r="D1596" s="159">
        <v>820.25</v>
      </c>
    </row>
    <row r="1597" spans="3:4" ht="15" hidden="1" customHeight="1" x14ac:dyDescent="0.25">
      <c r="C1597" s="160" t="s">
        <v>547</v>
      </c>
      <c r="D1597" s="161">
        <v>124.58</v>
      </c>
    </row>
    <row r="1598" spans="3:4" ht="15" hidden="1" customHeight="1" x14ac:dyDescent="0.25">
      <c r="C1598" s="158" t="s">
        <v>552</v>
      </c>
      <c r="D1598" s="159">
        <v>926.24</v>
      </c>
    </row>
    <row r="1599" spans="3:4" ht="15" hidden="1" customHeight="1" x14ac:dyDescent="0.25">
      <c r="C1599" s="160" t="s">
        <v>543</v>
      </c>
      <c r="D1599" s="161">
        <v>819.23</v>
      </c>
    </row>
    <row r="1600" spans="3:4" ht="15" hidden="1" customHeight="1" x14ac:dyDescent="0.25">
      <c r="C1600" s="158" t="s">
        <v>309</v>
      </c>
      <c r="D1600" s="159">
        <v>732.2</v>
      </c>
    </row>
    <row r="1601" spans="3:4" ht="15" hidden="1" customHeight="1" x14ac:dyDescent="0.25">
      <c r="C1601" s="160" t="s">
        <v>549</v>
      </c>
      <c r="D1601" s="161">
        <v>1076.6300000000001</v>
      </c>
    </row>
    <row r="1602" spans="3:4" ht="15" hidden="1" customHeight="1" x14ac:dyDescent="0.25">
      <c r="C1602" s="158" t="s">
        <v>540</v>
      </c>
      <c r="D1602" s="159">
        <v>450.63</v>
      </c>
    </row>
    <row r="1603" spans="3:4" ht="15" hidden="1" customHeight="1" x14ac:dyDescent="0.25">
      <c r="C1603" s="160" t="s">
        <v>558</v>
      </c>
      <c r="D1603" s="161">
        <v>363.83</v>
      </c>
    </row>
    <row r="1604" spans="3:4" ht="15" hidden="1" customHeight="1" x14ac:dyDescent="0.25">
      <c r="C1604" s="158" t="s">
        <v>548</v>
      </c>
      <c r="D1604" s="159">
        <v>431.42</v>
      </c>
    </row>
    <row r="1605" spans="3:4" ht="15" hidden="1" customHeight="1" x14ac:dyDescent="0.25">
      <c r="C1605" s="160" t="s">
        <v>543</v>
      </c>
      <c r="D1605" s="161">
        <v>909.47</v>
      </c>
    </row>
    <row r="1606" spans="3:4" ht="15" hidden="1" customHeight="1" x14ac:dyDescent="0.25">
      <c r="C1606" s="158" t="s">
        <v>552</v>
      </c>
      <c r="D1606" s="159">
        <v>322.66000000000003</v>
      </c>
    </row>
    <row r="1607" spans="3:4" ht="15" hidden="1" customHeight="1" x14ac:dyDescent="0.25">
      <c r="C1607" s="160" t="s">
        <v>552</v>
      </c>
      <c r="D1607" s="161">
        <v>1273.1400000000001</v>
      </c>
    </row>
    <row r="1608" spans="3:4" ht="15" hidden="1" customHeight="1" x14ac:dyDescent="0.25">
      <c r="C1608" s="158" t="s">
        <v>541</v>
      </c>
      <c r="D1608" s="159">
        <v>1013</v>
      </c>
    </row>
    <row r="1609" spans="3:4" ht="15" hidden="1" customHeight="1" x14ac:dyDescent="0.25">
      <c r="C1609" s="160" t="s">
        <v>308</v>
      </c>
      <c r="D1609" s="161">
        <v>356.17</v>
      </c>
    </row>
    <row r="1610" spans="3:4" ht="15" hidden="1" customHeight="1" x14ac:dyDescent="0.25">
      <c r="C1610" s="158" t="s">
        <v>551</v>
      </c>
      <c r="D1610" s="159">
        <v>1244.81</v>
      </c>
    </row>
    <row r="1611" spans="3:4" ht="15" hidden="1" customHeight="1" x14ac:dyDescent="0.25">
      <c r="C1611" s="160" t="s">
        <v>558</v>
      </c>
      <c r="D1611" s="161">
        <v>1072.69</v>
      </c>
    </row>
    <row r="1612" spans="3:4" ht="15" hidden="1" customHeight="1" x14ac:dyDescent="0.25">
      <c r="C1612" s="158" t="s">
        <v>540</v>
      </c>
      <c r="D1612" s="159">
        <v>534.83000000000004</v>
      </c>
    </row>
    <row r="1613" spans="3:4" ht="15" hidden="1" customHeight="1" x14ac:dyDescent="0.25">
      <c r="C1613" s="160" t="s">
        <v>539</v>
      </c>
      <c r="D1613" s="161">
        <v>589.45000000000005</v>
      </c>
    </row>
    <row r="1614" spans="3:4" ht="15" hidden="1" customHeight="1" x14ac:dyDescent="0.25">
      <c r="C1614" s="158" t="s">
        <v>543</v>
      </c>
      <c r="D1614" s="159">
        <v>289.24</v>
      </c>
    </row>
    <row r="1615" spans="3:4" ht="15" hidden="1" customHeight="1" x14ac:dyDescent="0.25">
      <c r="C1615" s="160" t="s">
        <v>309</v>
      </c>
      <c r="D1615" s="161">
        <v>822.69</v>
      </c>
    </row>
    <row r="1616" spans="3:4" ht="15" hidden="1" customHeight="1" x14ac:dyDescent="0.25">
      <c r="C1616" s="158" t="s">
        <v>542</v>
      </c>
      <c r="D1616" s="159">
        <v>1027.96</v>
      </c>
    </row>
    <row r="1617" spans="3:4" ht="15" hidden="1" customHeight="1" x14ac:dyDescent="0.25">
      <c r="C1617" s="160" t="s">
        <v>547</v>
      </c>
      <c r="D1617" s="161">
        <v>709.91</v>
      </c>
    </row>
    <row r="1618" spans="3:4" ht="15" hidden="1" customHeight="1" x14ac:dyDescent="0.25">
      <c r="C1618" s="158" t="s">
        <v>553</v>
      </c>
      <c r="D1618" s="159">
        <v>24.49</v>
      </c>
    </row>
    <row r="1619" spans="3:4" ht="15" hidden="1" customHeight="1" x14ac:dyDescent="0.25">
      <c r="C1619" s="160" t="s">
        <v>539</v>
      </c>
      <c r="D1619" s="161">
        <v>1165.17</v>
      </c>
    </row>
    <row r="1620" spans="3:4" ht="15" hidden="1" customHeight="1" x14ac:dyDescent="0.25">
      <c r="C1620" s="158" t="s">
        <v>543</v>
      </c>
      <c r="D1620" s="159">
        <v>880.78</v>
      </c>
    </row>
    <row r="1621" spans="3:4" ht="15" hidden="1" customHeight="1" x14ac:dyDescent="0.25">
      <c r="C1621" s="160" t="s">
        <v>545</v>
      </c>
      <c r="D1621" s="161">
        <v>928.78</v>
      </c>
    </row>
    <row r="1622" spans="3:4" ht="15" hidden="1" customHeight="1" x14ac:dyDescent="0.25">
      <c r="C1622" s="158" t="s">
        <v>557</v>
      </c>
      <c r="D1622" s="159">
        <v>632.80999999999995</v>
      </c>
    </row>
    <row r="1623" spans="3:4" ht="15" hidden="1" customHeight="1" x14ac:dyDescent="0.25">
      <c r="C1623" s="160" t="s">
        <v>544</v>
      </c>
      <c r="D1623" s="161">
        <v>710.05</v>
      </c>
    </row>
    <row r="1624" spans="3:4" ht="15" hidden="1" customHeight="1" x14ac:dyDescent="0.25">
      <c r="C1624" s="158" t="s">
        <v>555</v>
      </c>
      <c r="D1624" s="159">
        <v>589.16</v>
      </c>
    </row>
    <row r="1625" spans="3:4" ht="15" hidden="1" customHeight="1" x14ac:dyDescent="0.25">
      <c r="C1625" s="160" t="s">
        <v>545</v>
      </c>
      <c r="D1625" s="161">
        <v>1286.8</v>
      </c>
    </row>
    <row r="1626" spans="3:4" ht="15" hidden="1" customHeight="1" x14ac:dyDescent="0.25">
      <c r="C1626" s="158" t="s">
        <v>547</v>
      </c>
      <c r="D1626" s="159">
        <v>1025.49</v>
      </c>
    </row>
    <row r="1627" spans="3:4" ht="15" hidden="1" customHeight="1" x14ac:dyDescent="0.25">
      <c r="C1627" s="160" t="s">
        <v>544</v>
      </c>
      <c r="D1627" s="161">
        <v>496.2</v>
      </c>
    </row>
    <row r="1628" spans="3:4" ht="15" hidden="1" customHeight="1" x14ac:dyDescent="0.25">
      <c r="C1628" s="158" t="s">
        <v>542</v>
      </c>
      <c r="D1628" s="159">
        <v>169.23</v>
      </c>
    </row>
    <row r="1629" spans="3:4" ht="15" hidden="1" customHeight="1" x14ac:dyDescent="0.25">
      <c r="C1629" s="160" t="s">
        <v>545</v>
      </c>
      <c r="D1629" s="161">
        <v>687.47</v>
      </c>
    </row>
    <row r="1630" spans="3:4" ht="15" hidden="1" customHeight="1" x14ac:dyDescent="0.25">
      <c r="C1630" s="158" t="s">
        <v>552</v>
      </c>
      <c r="D1630" s="159">
        <v>366.53</v>
      </c>
    </row>
    <row r="1631" spans="3:4" ht="15" hidden="1" customHeight="1" x14ac:dyDescent="0.25">
      <c r="C1631" s="160" t="s">
        <v>545</v>
      </c>
      <c r="D1631" s="161">
        <v>727.28</v>
      </c>
    </row>
    <row r="1632" spans="3:4" ht="15" hidden="1" customHeight="1" x14ac:dyDescent="0.25">
      <c r="C1632" s="158" t="s">
        <v>554</v>
      </c>
      <c r="D1632" s="159">
        <v>22.66</v>
      </c>
    </row>
    <row r="1633" spans="3:4" ht="15" hidden="1" customHeight="1" x14ac:dyDescent="0.25">
      <c r="C1633" s="160" t="s">
        <v>553</v>
      </c>
      <c r="D1633" s="161">
        <v>495.5</v>
      </c>
    </row>
    <row r="1634" spans="3:4" ht="15" hidden="1" customHeight="1" x14ac:dyDescent="0.25">
      <c r="C1634" s="158" t="s">
        <v>553</v>
      </c>
      <c r="D1634" s="159">
        <v>182.1</v>
      </c>
    </row>
    <row r="1635" spans="3:4" ht="15" hidden="1" customHeight="1" x14ac:dyDescent="0.25">
      <c r="C1635" s="160" t="s">
        <v>539</v>
      </c>
      <c r="D1635" s="161">
        <v>44.3</v>
      </c>
    </row>
    <row r="1636" spans="3:4" ht="15" hidden="1" customHeight="1" x14ac:dyDescent="0.25">
      <c r="C1636" s="158" t="s">
        <v>549</v>
      </c>
      <c r="D1636" s="159">
        <v>192</v>
      </c>
    </row>
    <row r="1637" spans="3:4" ht="15" hidden="1" customHeight="1" x14ac:dyDescent="0.25">
      <c r="C1637" s="160" t="s">
        <v>309</v>
      </c>
      <c r="D1637" s="161">
        <v>445</v>
      </c>
    </row>
    <row r="1638" spans="3:4" ht="15" hidden="1" customHeight="1" x14ac:dyDescent="0.25">
      <c r="C1638" s="158" t="s">
        <v>307</v>
      </c>
      <c r="D1638" s="159">
        <v>1125.8499999999999</v>
      </c>
    </row>
    <row r="1639" spans="3:4" ht="15" hidden="1" customHeight="1" x14ac:dyDescent="0.25">
      <c r="C1639" s="160" t="s">
        <v>539</v>
      </c>
      <c r="D1639" s="161">
        <v>1262.1099999999999</v>
      </c>
    </row>
    <row r="1640" spans="3:4" ht="15" hidden="1" customHeight="1" x14ac:dyDescent="0.25">
      <c r="C1640" s="158" t="s">
        <v>552</v>
      </c>
      <c r="D1640" s="159">
        <v>204.32</v>
      </c>
    </row>
    <row r="1641" spans="3:4" ht="15" hidden="1" customHeight="1" x14ac:dyDescent="0.25">
      <c r="C1641" s="160" t="s">
        <v>540</v>
      </c>
      <c r="D1641" s="161">
        <v>745.37</v>
      </c>
    </row>
    <row r="1642" spans="3:4" ht="15" hidden="1" customHeight="1" x14ac:dyDescent="0.25">
      <c r="C1642" s="158" t="s">
        <v>547</v>
      </c>
      <c r="D1642" s="159">
        <v>341.44</v>
      </c>
    </row>
    <row r="1643" spans="3:4" ht="15" hidden="1" customHeight="1" x14ac:dyDescent="0.25">
      <c r="C1643" s="160" t="s">
        <v>553</v>
      </c>
      <c r="D1643" s="161">
        <v>390.99</v>
      </c>
    </row>
    <row r="1644" spans="3:4" ht="15" hidden="1" customHeight="1" x14ac:dyDescent="0.25">
      <c r="C1644" s="158" t="s">
        <v>545</v>
      </c>
      <c r="D1644" s="159">
        <v>885.53</v>
      </c>
    </row>
    <row r="1645" spans="3:4" ht="15" hidden="1" customHeight="1" x14ac:dyDescent="0.25">
      <c r="C1645" s="160" t="s">
        <v>546</v>
      </c>
      <c r="D1645" s="161">
        <v>1116.78</v>
      </c>
    </row>
    <row r="1646" spans="3:4" ht="15" hidden="1" customHeight="1" x14ac:dyDescent="0.25">
      <c r="C1646" s="158" t="s">
        <v>553</v>
      </c>
      <c r="D1646" s="159">
        <v>533.46</v>
      </c>
    </row>
    <row r="1647" spans="3:4" ht="15" hidden="1" customHeight="1" x14ac:dyDescent="0.25">
      <c r="C1647" s="160" t="s">
        <v>557</v>
      </c>
      <c r="D1647" s="161">
        <v>556.98</v>
      </c>
    </row>
    <row r="1648" spans="3:4" ht="15" hidden="1" customHeight="1" x14ac:dyDescent="0.25">
      <c r="C1648" s="158" t="s">
        <v>550</v>
      </c>
      <c r="D1648" s="159">
        <v>776.2</v>
      </c>
    </row>
    <row r="1649" spans="3:4" ht="15" hidden="1" customHeight="1" x14ac:dyDescent="0.25">
      <c r="C1649" s="160" t="s">
        <v>553</v>
      </c>
      <c r="D1649" s="161">
        <v>632.59</v>
      </c>
    </row>
    <row r="1650" spans="3:4" ht="15" hidden="1" customHeight="1" x14ac:dyDescent="0.25">
      <c r="C1650" s="158" t="s">
        <v>308</v>
      </c>
      <c r="D1650" s="159">
        <v>640.80999999999995</v>
      </c>
    </row>
    <row r="1651" spans="3:4" ht="15" hidden="1" customHeight="1" x14ac:dyDescent="0.25">
      <c r="C1651" s="160" t="s">
        <v>547</v>
      </c>
      <c r="D1651" s="161">
        <v>611.37</v>
      </c>
    </row>
    <row r="1652" spans="3:4" ht="15" hidden="1" customHeight="1" x14ac:dyDescent="0.25">
      <c r="C1652" s="158" t="s">
        <v>552</v>
      </c>
      <c r="D1652" s="159">
        <v>868.55</v>
      </c>
    </row>
    <row r="1653" spans="3:4" ht="15" hidden="1" customHeight="1" x14ac:dyDescent="0.25">
      <c r="C1653" s="160" t="s">
        <v>543</v>
      </c>
      <c r="D1653" s="161">
        <v>188.91</v>
      </c>
    </row>
    <row r="1654" spans="3:4" ht="15" hidden="1" customHeight="1" x14ac:dyDescent="0.25">
      <c r="C1654" s="158" t="s">
        <v>539</v>
      </c>
      <c r="D1654" s="159">
        <v>1210.97</v>
      </c>
    </row>
    <row r="1655" spans="3:4" ht="15" hidden="1" customHeight="1" x14ac:dyDescent="0.25">
      <c r="C1655" s="160" t="s">
        <v>552</v>
      </c>
      <c r="D1655" s="161">
        <v>587.04999999999995</v>
      </c>
    </row>
    <row r="1656" spans="3:4" ht="15" hidden="1" customHeight="1" x14ac:dyDescent="0.25">
      <c r="C1656" s="158" t="s">
        <v>540</v>
      </c>
      <c r="D1656" s="159">
        <v>1125.42</v>
      </c>
    </row>
    <row r="1657" spans="3:4" ht="15" hidden="1" customHeight="1" x14ac:dyDescent="0.25">
      <c r="C1657" s="160" t="s">
        <v>544</v>
      </c>
      <c r="D1657" s="161">
        <v>1257.3699999999999</v>
      </c>
    </row>
    <row r="1658" spans="3:4" ht="15" hidden="1" customHeight="1" x14ac:dyDescent="0.25">
      <c r="C1658" s="158" t="s">
        <v>542</v>
      </c>
      <c r="D1658" s="159">
        <v>542.02</v>
      </c>
    </row>
    <row r="1659" spans="3:4" ht="15" hidden="1" customHeight="1" x14ac:dyDescent="0.25">
      <c r="C1659" s="160" t="s">
        <v>539</v>
      </c>
      <c r="D1659" s="161">
        <v>968.4</v>
      </c>
    </row>
    <row r="1660" spans="3:4" ht="15" hidden="1" customHeight="1" x14ac:dyDescent="0.25">
      <c r="C1660" s="158" t="s">
        <v>545</v>
      </c>
      <c r="D1660" s="159">
        <v>1035.1600000000001</v>
      </c>
    </row>
    <row r="1661" spans="3:4" ht="15" hidden="1" customHeight="1" x14ac:dyDescent="0.25">
      <c r="C1661" s="160" t="s">
        <v>545</v>
      </c>
      <c r="D1661" s="161">
        <v>1170.1600000000001</v>
      </c>
    </row>
    <row r="1662" spans="3:4" ht="15" hidden="1" customHeight="1" x14ac:dyDescent="0.25">
      <c r="C1662" s="158" t="s">
        <v>307</v>
      </c>
      <c r="D1662" s="159">
        <v>351.42</v>
      </c>
    </row>
    <row r="1663" spans="3:4" ht="15" hidden="1" customHeight="1" x14ac:dyDescent="0.25">
      <c r="C1663" s="160" t="s">
        <v>540</v>
      </c>
      <c r="D1663" s="161">
        <v>42.65</v>
      </c>
    </row>
    <row r="1664" spans="3:4" ht="15" hidden="1" customHeight="1" x14ac:dyDescent="0.25">
      <c r="C1664" s="158" t="s">
        <v>545</v>
      </c>
      <c r="D1664" s="159">
        <v>1275.3399999999999</v>
      </c>
    </row>
    <row r="1665" spans="3:4" ht="15" hidden="1" customHeight="1" x14ac:dyDescent="0.25">
      <c r="C1665" s="160" t="s">
        <v>308</v>
      </c>
      <c r="D1665" s="161">
        <v>440.67</v>
      </c>
    </row>
    <row r="1666" spans="3:4" ht="15" hidden="1" customHeight="1" x14ac:dyDescent="0.25">
      <c r="C1666" s="158" t="s">
        <v>550</v>
      </c>
      <c r="D1666" s="159">
        <v>977.8</v>
      </c>
    </row>
    <row r="1667" spans="3:4" ht="15" hidden="1" customHeight="1" x14ac:dyDescent="0.25">
      <c r="C1667" s="160" t="s">
        <v>541</v>
      </c>
      <c r="D1667" s="161">
        <v>1003.4</v>
      </c>
    </row>
    <row r="1668" spans="3:4" ht="15" hidden="1" customHeight="1" x14ac:dyDescent="0.25">
      <c r="C1668" s="158" t="s">
        <v>540</v>
      </c>
      <c r="D1668" s="159">
        <v>759.14</v>
      </c>
    </row>
    <row r="1669" spans="3:4" ht="15" hidden="1" customHeight="1" x14ac:dyDescent="0.25">
      <c r="C1669" s="160" t="s">
        <v>540</v>
      </c>
      <c r="D1669" s="161">
        <v>1215.82</v>
      </c>
    </row>
    <row r="1670" spans="3:4" ht="15" hidden="1" customHeight="1" x14ac:dyDescent="0.25">
      <c r="C1670" s="158" t="s">
        <v>546</v>
      </c>
      <c r="D1670" s="159">
        <v>880.46</v>
      </c>
    </row>
    <row r="1671" spans="3:4" ht="15" hidden="1" customHeight="1" x14ac:dyDescent="0.25">
      <c r="C1671" s="160" t="s">
        <v>312</v>
      </c>
      <c r="D1671" s="161">
        <v>726.3</v>
      </c>
    </row>
    <row r="1672" spans="3:4" ht="15" hidden="1" customHeight="1" x14ac:dyDescent="0.25">
      <c r="C1672" s="158" t="s">
        <v>544</v>
      </c>
      <c r="D1672" s="159">
        <v>171.84</v>
      </c>
    </row>
    <row r="1673" spans="3:4" ht="15" hidden="1" customHeight="1" x14ac:dyDescent="0.25">
      <c r="C1673" s="160" t="s">
        <v>546</v>
      </c>
      <c r="D1673" s="161">
        <v>229.19</v>
      </c>
    </row>
    <row r="1674" spans="3:4" ht="15" hidden="1" customHeight="1" x14ac:dyDescent="0.25">
      <c r="C1674" s="158" t="s">
        <v>546</v>
      </c>
      <c r="D1674" s="159">
        <v>168.84</v>
      </c>
    </row>
    <row r="1675" spans="3:4" ht="15" hidden="1" customHeight="1" x14ac:dyDescent="0.25">
      <c r="C1675" s="160" t="s">
        <v>312</v>
      </c>
      <c r="D1675" s="161">
        <v>553.11</v>
      </c>
    </row>
    <row r="1676" spans="3:4" ht="15" hidden="1" customHeight="1" x14ac:dyDescent="0.25">
      <c r="C1676" s="158" t="s">
        <v>539</v>
      </c>
      <c r="D1676" s="159">
        <v>1184.53</v>
      </c>
    </row>
    <row r="1677" spans="3:4" ht="15" hidden="1" customHeight="1" x14ac:dyDescent="0.25">
      <c r="C1677" s="160" t="s">
        <v>552</v>
      </c>
      <c r="D1677" s="161">
        <v>794.12</v>
      </c>
    </row>
    <row r="1678" spans="3:4" ht="15" hidden="1" customHeight="1" x14ac:dyDescent="0.25">
      <c r="C1678" s="158" t="s">
        <v>308</v>
      </c>
      <c r="D1678" s="159">
        <v>772.32</v>
      </c>
    </row>
    <row r="1679" spans="3:4" ht="15" hidden="1" customHeight="1" x14ac:dyDescent="0.25">
      <c r="C1679" s="160" t="s">
        <v>540</v>
      </c>
      <c r="D1679" s="161">
        <v>393.77</v>
      </c>
    </row>
    <row r="1680" spans="3:4" ht="15" hidden="1" customHeight="1" x14ac:dyDescent="0.25">
      <c r="C1680" s="158" t="s">
        <v>542</v>
      </c>
      <c r="D1680" s="159">
        <v>907.1</v>
      </c>
    </row>
    <row r="1681" spans="3:4" ht="15" hidden="1" customHeight="1" x14ac:dyDescent="0.25">
      <c r="C1681" s="160" t="s">
        <v>308</v>
      </c>
      <c r="D1681" s="161">
        <v>849.71</v>
      </c>
    </row>
    <row r="1682" spans="3:4" ht="15" hidden="1" customHeight="1" x14ac:dyDescent="0.25">
      <c r="C1682" s="158" t="s">
        <v>545</v>
      </c>
      <c r="D1682" s="159">
        <v>661.28</v>
      </c>
    </row>
    <row r="1683" spans="3:4" ht="15" hidden="1" customHeight="1" x14ac:dyDescent="0.25">
      <c r="C1683" s="160" t="s">
        <v>553</v>
      </c>
      <c r="D1683" s="161">
        <v>448.64</v>
      </c>
    </row>
    <row r="1684" spans="3:4" ht="15" hidden="1" customHeight="1" x14ac:dyDescent="0.25">
      <c r="C1684" s="158" t="s">
        <v>540</v>
      </c>
      <c r="D1684" s="159">
        <v>769.24</v>
      </c>
    </row>
    <row r="1685" spans="3:4" ht="15" hidden="1" customHeight="1" x14ac:dyDescent="0.25">
      <c r="C1685" s="160" t="s">
        <v>558</v>
      </c>
      <c r="D1685" s="161">
        <v>286.66000000000003</v>
      </c>
    </row>
    <row r="1686" spans="3:4" ht="15" hidden="1" customHeight="1" x14ac:dyDescent="0.25">
      <c r="C1686" s="158" t="s">
        <v>548</v>
      </c>
      <c r="D1686" s="159">
        <v>488.62</v>
      </c>
    </row>
    <row r="1687" spans="3:4" ht="15" hidden="1" customHeight="1" x14ac:dyDescent="0.25">
      <c r="C1687" s="160" t="s">
        <v>540</v>
      </c>
      <c r="D1687" s="161">
        <v>671.41</v>
      </c>
    </row>
    <row r="1688" spans="3:4" ht="15" hidden="1" customHeight="1" x14ac:dyDescent="0.25">
      <c r="C1688" s="158" t="s">
        <v>550</v>
      </c>
      <c r="D1688" s="159">
        <v>377.06</v>
      </c>
    </row>
    <row r="1689" spans="3:4" ht="15" hidden="1" customHeight="1" x14ac:dyDescent="0.25">
      <c r="C1689" s="160" t="s">
        <v>558</v>
      </c>
      <c r="D1689" s="161">
        <v>308.68</v>
      </c>
    </row>
    <row r="1690" spans="3:4" ht="15" hidden="1" customHeight="1" x14ac:dyDescent="0.25">
      <c r="C1690" s="158" t="s">
        <v>543</v>
      </c>
      <c r="D1690" s="159">
        <v>1029.8499999999999</v>
      </c>
    </row>
    <row r="1691" spans="3:4" ht="15" hidden="1" customHeight="1" x14ac:dyDescent="0.25">
      <c r="C1691" s="160" t="s">
        <v>556</v>
      </c>
      <c r="D1691" s="161">
        <v>979.68</v>
      </c>
    </row>
    <row r="1692" spans="3:4" ht="15" hidden="1" customHeight="1" x14ac:dyDescent="0.25">
      <c r="C1692" s="158" t="s">
        <v>548</v>
      </c>
      <c r="D1692" s="159">
        <v>1299.01</v>
      </c>
    </row>
    <row r="1693" spans="3:4" ht="15" hidden="1" customHeight="1" x14ac:dyDescent="0.25">
      <c r="C1693" s="160" t="s">
        <v>552</v>
      </c>
      <c r="D1693" s="161">
        <v>700.09</v>
      </c>
    </row>
    <row r="1694" spans="3:4" ht="15" hidden="1" customHeight="1" x14ac:dyDescent="0.25">
      <c r="C1694" s="158" t="s">
        <v>307</v>
      </c>
      <c r="D1694" s="159">
        <v>256.82</v>
      </c>
    </row>
    <row r="1695" spans="3:4" ht="15" hidden="1" customHeight="1" x14ac:dyDescent="0.25">
      <c r="C1695" s="160" t="s">
        <v>547</v>
      </c>
      <c r="D1695" s="161">
        <v>1031.23</v>
      </c>
    </row>
    <row r="1696" spans="3:4" ht="15" hidden="1" customHeight="1" x14ac:dyDescent="0.25">
      <c r="C1696" s="158" t="s">
        <v>546</v>
      </c>
      <c r="D1696" s="159">
        <v>941.58</v>
      </c>
    </row>
    <row r="1697" spans="3:4" ht="15" hidden="1" customHeight="1" x14ac:dyDescent="0.25">
      <c r="C1697" s="160" t="s">
        <v>547</v>
      </c>
      <c r="D1697" s="161">
        <v>369.74</v>
      </c>
    </row>
    <row r="1698" spans="3:4" ht="15" hidden="1" customHeight="1" x14ac:dyDescent="0.25">
      <c r="C1698" s="158" t="s">
        <v>540</v>
      </c>
      <c r="D1698" s="159">
        <v>687.63</v>
      </c>
    </row>
    <row r="1699" spans="3:4" ht="15" hidden="1" customHeight="1" x14ac:dyDescent="0.25">
      <c r="C1699" s="160" t="s">
        <v>307</v>
      </c>
      <c r="D1699" s="161">
        <v>1271.79</v>
      </c>
    </row>
    <row r="1700" spans="3:4" ht="15" hidden="1" customHeight="1" x14ac:dyDescent="0.25">
      <c r="C1700" s="158" t="s">
        <v>552</v>
      </c>
      <c r="D1700" s="159">
        <v>525.09</v>
      </c>
    </row>
    <row r="1701" spans="3:4" ht="15" hidden="1" customHeight="1" x14ac:dyDescent="0.25">
      <c r="C1701" s="160" t="s">
        <v>312</v>
      </c>
      <c r="D1701" s="161">
        <v>717.63</v>
      </c>
    </row>
    <row r="1702" spans="3:4" ht="15" hidden="1" customHeight="1" x14ac:dyDescent="0.25">
      <c r="C1702" s="158" t="s">
        <v>545</v>
      </c>
      <c r="D1702" s="159">
        <v>535.29</v>
      </c>
    </row>
    <row r="1703" spans="3:4" ht="15" hidden="1" customHeight="1" x14ac:dyDescent="0.25">
      <c r="C1703" s="160" t="s">
        <v>551</v>
      </c>
      <c r="D1703" s="161">
        <v>1284.01</v>
      </c>
    </row>
    <row r="1704" spans="3:4" ht="15" hidden="1" customHeight="1" x14ac:dyDescent="0.25">
      <c r="C1704" s="158" t="s">
        <v>547</v>
      </c>
      <c r="D1704" s="159">
        <v>712.93</v>
      </c>
    </row>
    <row r="1705" spans="3:4" ht="15" hidden="1" customHeight="1" x14ac:dyDescent="0.25">
      <c r="C1705" s="160" t="s">
        <v>307</v>
      </c>
      <c r="D1705" s="161">
        <v>931.46</v>
      </c>
    </row>
    <row r="1706" spans="3:4" ht="15" hidden="1" customHeight="1" x14ac:dyDescent="0.25">
      <c r="C1706" s="158" t="s">
        <v>543</v>
      </c>
      <c r="D1706" s="159">
        <v>90.96</v>
      </c>
    </row>
    <row r="1707" spans="3:4" ht="15" hidden="1" customHeight="1" x14ac:dyDescent="0.25">
      <c r="C1707" s="160" t="s">
        <v>546</v>
      </c>
      <c r="D1707" s="161">
        <v>333.18</v>
      </c>
    </row>
    <row r="1708" spans="3:4" ht="15" hidden="1" customHeight="1" x14ac:dyDescent="0.25">
      <c r="C1708" s="158" t="s">
        <v>540</v>
      </c>
      <c r="D1708" s="159">
        <v>1039.03</v>
      </c>
    </row>
    <row r="1709" spans="3:4" ht="15" hidden="1" customHeight="1" x14ac:dyDescent="0.25">
      <c r="C1709" s="160" t="s">
        <v>551</v>
      </c>
      <c r="D1709" s="161">
        <v>366.84</v>
      </c>
    </row>
    <row r="1710" spans="3:4" ht="15" hidden="1" customHeight="1" x14ac:dyDescent="0.25">
      <c r="C1710" s="158" t="s">
        <v>543</v>
      </c>
      <c r="D1710" s="159">
        <v>742.18</v>
      </c>
    </row>
    <row r="1711" spans="3:4" ht="15" hidden="1" customHeight="1" x14ac:dyDescent="0.25">
      <c r="C1711" s="160" t="s">
        <v>547</v>
      </c>
      <c r="D1711" s="161">
        <v>950.52</v>
      </c>
    </row>
    <row r="1712" spans="3:4" ht="15" hidden="1" customHeight="1" x14ac:dyDescent="0.25">
      <c r="C1712" s="158" t="s">
        <v>307</v>
      </c>
      <c r="D1712" s="159">
        <v>603.25</v>
      </c>
    </row>
    <row r="1713" spans="3:4" ht="15" hidden="1" customHeight="1" x14ac:dyDescent="0.25">
      <c r="C1713" s="160" t="s">
        <v>542</v>
      </c>
      <c r="D1713" s="161">
        <v>1071.3399999999999</v>
      </c>
    </row>
    <row r="1714" spans="3:4" ht="15" hidden="1" customHeight="1" x14ac:dyDescent="0.25">
      <c r="C1714" s="158" t="s">
        <v>550</v>
      </c>
      <c r="D1714" s="159">
        <v>126.81</v>
      </c>
    </row>
    <row r="1715" spans="3:4" ht="15" hidden="1" customHeight="1" x14ac:dyDescent="0.25">
      <c r="C1715" s="160" t="s">
        <v>309</v>
      </c>
      <c r="D1715" s="161">
        <v>656.1</v>
      </c>
    </row>
    <row r="1716" spans="3:4" ht="15" hidden="1" customHeight="1" x14ac:dyDescent="0.25">
      <c r="C1716" s="158" t="s">
        <v>544</v>
      </c>
      <c r="D1716" s="159">
        <v>876.7</v>
      </c>
    </row>
    <row r="1717" spans="3:4" ht="15" hidden="1" customHeight="1" x14ac:dyDescent="0.25">
      <c r="C1717" s="160" t="s">
        <v>545</v>
      </c>
      <c r="D1717" s="161">
        <v>981.7</v>
      </c>
    </row>
    <row r="1718" spans="3:4" ht="15" hidden="1" customHeight="1" x14ac:dyDescent="0.25">
      <c r="C1718" s="158" t="s">
        <v>546</v>
      </c>
      <c r="D1718" s="159">
        <v>62.1</v>
      </c>
    </row>
    <row r="1719" spans="3:4" ht="15" hidden="1" customHeight="1" x14ac:dyDescent="0.25">
      <c r="C1719" s="160" t="s">
        <v>548</v>
      </c>
      <c r="D1719" s="161">
        <v>1095.47</v>
      </c>
    </row>
    <row r="1720" spans="3:4" ht="15" hidden="1" customHeight="1" x14ac:dyDescent="0.25">
      <c r="C1720" s="158" t="s">
        <v>309</v>
      </c>
      <c r="D1720" s="159">
        <v>1081.42</v>
      </c>
    </row>
    <row r="1721" spans="3:4" ht="15" hidden="1" customHeight="1" x14ac:dyDescent="0.25">
      <c r="C1721" s="160" t="s">
        <v>552</v>
      </c>
      <c r="D1721" s="161">
        <v>724.5</v>
      </c>
    </row>
    <row r="1722" spans="3:4" ht="15" hidden="1" customHeight="1" x14ac:dyDescent="0.25">
      <c r="C1722" s="158" t="s">
        <v>309</v>
      </c>
      <c r="D1722" s="159">
        <v>398.2</v>
      </c>
    </row>
    <row r="1723" spans="3:4" ht="15" hidden="1" customHeight="1" x14ac:dyDescent="0.25">
      <c r="C1723" s="160" t="s">
        <v>540</v>
      </c>
      <c r="D1723" s="161">
        <v>224.74</v>
      </c>
    </row>
    <row r="1724" spans="3:4" ht="15" hidden="1" customHeight="1" x14ac:dyDescent="0.25">
      <c r="C1724" s="158" t="s">
        <v>551</v>
      </c>
      <c r="D1724" s="159">
        <v>729.41</v>
      </c>
    </row>
    <row r="1725" spans="3:4" ht="15" hidden="1" customHeight="1" x14ac:dyDescent="0.25">
      <c r="C1725" s="160" t="s">
        <v>307</v>
      </c>
      <c r="D1725" s="161">
        <v>1057.95</v>
      </c>
    </row>
    <row r="1726" spans="3:4" ht="15" hidden="1" customHeight="1" x14ac:dyDescent="0.25">
      <c r="C1726" s="158" t="s">
        <v>557</v>
      </c>
      <c r="D1726" s="159">
        <v>869.07</v>
      </c>
    </row>
    <row r="1727" spans="3:4" ht="15" hidden="1" customHeight="1" x14ac:dyDescent="0.25">
      <c r="C1727" s="160" t="s">
        <v>539</v>
      </c>
      <c r="D1727" s="161">
        <v>607.29</v>
      </c>
    </row>
    <row r="1728" spans="3:4" ht="15" hidden="1" customHeight="1" x14ac:dyDescent="0.25">
      <c r="C1728" s="158" t="s">
        <v>309</v>
      </c>
      <c r="D1728" s="159">
        <v>1017.77</v>
      </c>
    </row>
    <row r="1729" spans="3:4" ht="15" hidden="1" customHeight="1" x14ac:dyDescent="0.25">
      <c r="C1729" s="160" t="s">
        <v>544</v>
      </c>
      <c r="D1729" s="161">
        <v>235.8</v>
      </c>
    </row>
    <row r="1730" spans="3:4" ht="15" hidden="1" customHeight="1" x14ac:dyDescent="0.25">
      <c r="C1730" s="158" t="s">
        <v>539</v>
      </c>
      <c r="D1730" s="159">
        <v>853.7</v>
      </c>
    </row>
    <row r="1731" spans="3:4" ht="15" hidden="1" customHeight="1" x14ac:dyDescent="0.25">
      <c r="C1731" s="160" t="s">
        <v>546</v>
      </c>
      <c r="D1731" s="161">
        <v>519.86</v>
      </c>
    </row>
    <row r="1732" spans="3:4" ht="15" hidden="1" customHeight="1" x14ac:dyDescent="0.25">
      <c r="C1732" s="158" t="s">
        <v>552</v>
      </c>
      <c r="D1732" s="159">
        <v>661.8</v>
      </c>
    </row>
    <row r="1733" spans="3:4" ht="15" hidden="1" customHeight="1" x14ac:dyDescent="0.25">
      <c r="C1733" s="160" t="s">
        <v>312</v>
      </c>
      <c r="D1733" s="161">
        <v>751.46</v>
      </c>
    </row>
    <row r="1734" spans="3:4" ht="15" hidden="1" customHeight="1" x14ac:dyDescent="0.25">
      <c r="C1734" s="158" t="s">
        <v>543</v>
      </c>
      <c r="D1734" s="159">
        <v>258.36</v>
      </c>
    </row>
    <row r="1735" spans="3:4" ht="15" hidden="1" customHeight="1" x14ac:dyDescent="0.25">
      <c r="C1735" s="160" t="s">
        <v>551</v>
      </c>
      <c r="D1735" s="161">
        <v>487.73</v>
      </c>
    </row>
    <row r="1736" spans="3:4" ht="15" hidden="1" customHeight="1" x14ac:dyDescent="0.25">
      <c r="C1736" s="158" t="s">
        <v>542</v>
      </c>
      <c r="D1736" s="159">
        <v>255.72</v>
      </c>
    </row>
    <row r="1737" spans="3:4" ht="15" hidden="1" customHeight="1" x14ac:dyDescent="0.25">
      <c r="C1737" s="160" t="s">
        <v>555</v>
      </c>
      <c r="D1737" s="161">
        <v>870.56</v>
      </c>
    </row>
    <row r="1738" spans="3:4" ht="15" hidden="1" customHeight="1" x14ac:dyDescent="0.25">
      <c r="C1738" s="158" t="s">
        <v>308</v>
      </c>
      <c r="D1738" s="159">
        <v>694.36</v>
      </c>
    </row>
    <row r="1739" spans="3:4" ht="15" hidden="1" customHeight="1" x14ac:dyDescent="0.25">
      <c r="C1739" s="160" t="s">
        <v>549</v>
      </c>
      <c r="D1739" s="161">
        <v>1249.82</v>
      </c>
    </row>
    <row r="1740" spans="3:4" ht="15" hidden="1" customHeight="1" x14ac:dyDescent="0.25">
      <c r="C1740" s="158" t="s">
        <v>558</v>
      </c>
      <c r="D1740" s="159">
        <v>592.05999999999995</v>
      </c>
    </row>
    <row r="1741" spans="3:4" ht="15" hidden="1" customHeight="1" x14ac:dyDescent="0.25">
      <c r="C1741" s="160" t="s">
        <v>544</v>
      </c>
      <c r="D1741" s="161">
        <v>410.27</v>
      </c>
    </row>
    <row r="1742" spans="3:4" ht="15" hidden="1" customHeight="1" x14ac:dyDescent="0.25">
      <c r="C1742" s="158" t="s">
        <v>552</v>
      </c>
      <c r="D1742" s="159">
        <v>1060.95</v>
      </c>
    </row>
    <row r="1743" spans="3:4" ht="15" hidden="1" customHeight="1" x14ac:dyDescent="0.25">
      <c r="C1743" s="160" t="s">
        <v>551</v>
      </c>
      <c r="D1743" s="161">
        <v>932.6</v>
      </c>
    </row>
    <row r="1744" spans="3:4" ht="15" hidden="1" customHeight="1" x14ac:dyDescent="0.25">
      <c r="C1744" s="158" t="s">
        <v>539</v>
      </c>
      <c r="D1744" s="159">
        <v>417.17</v>
      </c>
    </row>
    <row r="1745" spans="3:4" ht="15" hidden="1" customHeight="1" x14ac:dyDescent="0.25">
      <c r="C1745" s="160" t="s">
        <v>312</v>
      </c>
      <c r="D1745" s="161">
        <v>762.52</v>
      </c>
    </row>
    <row r="1746" spans="3:4" ht="15" hidden="1" customHeight="1" x14ac:dyDescent="0.25">
      <c r="C1746" s="158" t="s">
        <v>547</v>
      </c>
      <c r="D1746" s="159">
        <v>387.6</v>
      </c>
    </row>
    <row r="1747" spans="3:4" ht="15" hidden="1" customHeight="1" x14ac:dyDescent="0.25">
      <c r="C1747" s="160" t="s">
        <v>545</v>
      </c>
      <c r="D1747" s="161">
        <v>975.39</v>
      </c>
    </row>
    <row r="1748" spans="3:4" ht="15" hidden="1" customHeight="1" x14ac:dyDescent="0.25">
      <c r="C1748" s="158" t="s">
        <v>549</v>
      </c>
      <c r="D1748" s="159">
        <v>753.26</v>
      </c>
    </row>
    <row r="1749" spans="3:4" ht="15" hidden="1" customHeight="1" x14ac:dyDescent="0.25">
      <c r="C1749" s="160" t="s">
        <v>544</v>
      </c>
      <c r="D1749" s="161">
        <v>1170.23</v>
      </c>
    </row>
    <row r="1750" spans="3:4" ht="15" hidden="1" customHeight="1" x14ac:dyDescent="0.25">
      <c r="C1750" s="158" t="s">
        <v>553</v>
      </c>
      <c r="D1750" s="159">
        <v>909.41</v>
      </c>
    </row>
    <row r="1751" spans="3:4" ht="15" hidden="1" customHeight="1" x14ac:dyDescent="0.25">
      <c r="C1751" s="160" t="s">
        <v>540</v>
      </c>
      <c r="D1751" s="161">
        <v>1170.92</v>
      </c>
    </row>
    <row r="1752" spans="3:4" ht="15" hidden="1" customHeight="1" x14ac:dyDescent="0.25">
      <c r="C1752" s="158" t="s">
        <v>309</v>
      </c>
      <c r="D1752" s="159">
        <v>70.099999999999994</v>
      </c>
    </row>
    <row r="1753" spans="3:4" ht="15" hidden="1" customHeight="1" x14ac:dyDescent="0.25">
      <c r="C1753" s="160" t="s">
        <v>308</v>
      </c>
      <c r="D1753" s="161">
        <v>1004.26</v>
      </c>
    </row>
    <row r="1754" spans="3:4" ht="15" hidden="1" customHeight="1" x14ac:dyDescent="0.25">
      <c r="C1754" s="158" t="s">
        <v>555</v>
      </c>
      <c r="D1754" s="159">
        <v>656</v>
      </c>
    </row>
    <row r="1755" spans="3:4" ht="15" hidden="1" customHeight="1" x14ac:dyDescent="0.25">
      <c r="C1755" s="160" t="s">
        <v>552</v>
      </c>
      <c r="D1755" s="161">
        <v>1132.31</v>
      </c>
    </row>
    <row r="1756" spans="3:4" ht="15" hidden="1" customHeight="1" x14ac:dyDescent="0.25">
      <c r="C1756" s="158" t="s">
        <v>546</v>
      </c>
      <c r="D1756" s="159">
        <v>291.52</v>
      </c>
    </row>
    <row r="1757" spans="3:4" ht="15" hidden="1" customHeight="1" x14ac:dyDescent="0.25">
      <c r="C1757" s="160" t="s">
        <v>550</v>
      </c>
      <c r="D1757" s="161">
        <v>669.57</v>
      </c>
    </row>
    <row r="1758" spans="3:4" ht="15" hidden="1" customHeight="1" x14ac:dyDescent="0.25">
      <c r="C1758" s="158" t="s">
        <v>308</v>
      </c>
      <c r="D1758" s="159">
        <v>402.75</v>
      </c>
    </row>
    <row r="1759" spans="3:4" ht="15" hidden="1" customHeight="1" x14ac:dyDescent="0.25">
      <c r="C1759" s="160" t="s">
        <v>543</v>
      </c>
      <c r="D1759" s="161">
        <v>90.59</v>
      </c>
    </row>
    <row r="1760" spans="3:4" ht="15" hidden="1" customHeight="1" x14ac:dyDescent="0.25">
      <c r="C1760" s="158" t="s">
        <v>543</v>
      </c>
      <c r="D1760" s="159">
        <v>259.99</v>
      </c>
    </row>
    <row r="1761" spans="3:4" ht="15" hidden="1" customHeight="1" x14ac:dyDescent="0.25">
      <c r="C1761" s="160" t="s">
        <v>555</v>
      </c>
      <c r="D1761" s="161">
        <v>1035.49</v>
      </c>
    </row>
    <row r="1762" spans="3:4" ht="15" hidden="1" customHeight="1" x14ac:dyDescent="0.25">
      <c r="C1762" s="158" t="s">
        <v>544</v>
      </c>
      <c r="D1762" s="159">
        <v>292.60000000000002</v>
      </c>
    </row>
    <row r="1763" spans="3:4" ht="15" hidden="1" customHeight="1" x14ac:dyDescent="0.25">
      <c r="C1763" s="160" t="s">
        <v>547</v>
      </c>
      <c r="D1763" s="161">
        <v>1005.49</v>
      </c>
    </row>
    <row r="1764" spans="3:4" ht="15" hidden="1" customHeight="1" x14ac:dyDescent="0.25">
      <c r="C1764" s="158" t="s">
        <v>540</v>
      </c>
      <c r="D1764" s="159">
        <v>232.31</v>
      </c>
    </row>
    <row r="1765" spans="3:4" ht="15" hidden="1" customHeight="1" x14ac:dyDescent="0.25">
      <c r="C1765" s="160" t="s">
        <v>555</v>
      </c>
      <c r="D1765" s="161">
        <v>829.08</v>
      </c>
    </row>
    <row r="1766" spans="3:4" ht="15" hidden="1" customHeight="1" x14ac:dyDescent="0.25">
      <c r="C1766" s="158" t="s">
        <v>312</v>
      </c>
      <c r="D1766" s="159">
        <v>1181.8</v>
      </c>
    </row>
    <row r="1767" spans="3:4" ht="15" hidden="1" customHeight="1" x14ac:dyDescent="0.25">
      <c r="C1767" s="160" t="s">
        <v>551</v>
      </c>
      <c r="D1767" s="161">
        <v>607.04999999999995</v>
      </c>
    </row>
    <row r="1768" spans="3:4" ht="15" hidden="1" customHeight="1" x14ac:dyDescent="0.25">
      <c r="C1768" s="158" t="s">
        <v>309</v>
      </c>
      <c r="D1768" s="159">
        <v>714.67</v>
      </c>
    </row>
    <row r="1769" spans="3:4" ht="15" hidden="1" customHeight="1" x14ac:dyDescent="0.25">
      <c r="C1769" s="160" t="s">
        <v>557</v>
      </c>
      <c r="D1769" s="161">
        <v>577.12</v>
      </c>
    </row>
    <row r="1770" spans="3:4" ht="15" hidden="1" customHeight="1" x14ac:dyDescent="0.25">
      <c r="C1770" s="158" t="s">
        <v>554</v>
      </c>
      <c r="D1770" s="159">
        <v>915.7</v>
      </c>
    </row>
    <row r="1771" spans="3:4" ht="15" hidden="1" customHeight="1" x14ac:dyDescent="0.25">
      <c r="C1771" s="160" t="s">
        <v>540</v>
      </c>
      <c r="D1771" s="161">
        <v>490.38</v>
      </c>
    </row>
    <row r="1772" spans="3:4" ht="15" hidden="1" customHeight="1" x14ac:dyDescent="0.25">
      <c r="C1772" s="158" t="s">
        <v>543</v>
      </c>
      <c r="D1772" s="159">
        <v>360.36</v>
      </c>
    </row>
    <row r="1773" spans="3:4" ht="15" hidden="1" customHeight="1" x14ac:dyDescent="0.25">
      <c r="C1773" s="160" t="s">
        <v>549</v>
      </c>
      <c r="D1773" s="161">
        <v>632.17999999999995</v>
      </c>
    </row>
    <row r="1774" spans="3:4" ht="15" hidden="1" customHeight="1" x14ac:dyDescent="0.25">
      <c r="C1774" s="158" t="s">
        <v>307</v>
      </c>
      <c r="D1774" s="159">
        <v>416.97</v>
      </c>
    </row>
    <row r="1775" spans="3:4" ht="15" hidden="1" customHeight="1" x14ac:dyDescent="0.25">
      <c r="C1775" s="160" t="s">
        <v>547</v>
      </c>
      <c r="D1775" s="161">
        <v>381.86</v>
      </c>
    </row>
    <row r="1776" spans="3:4" ht="15" hidden="1" customHeight="1" x14ac:dyDescent="0.25">
      <c r="C1776" s="158" t="s">
        <v>547</v>
      </c>
      <c r="D1776" s="159">
        <v>520.13</v>
      </c>
    </row>
    <row r="1777" spans="3:4" ht="15" hidden="1" customHeight="1" x14ac:dyDescent="0.25">
      <c r="C1777" s="160" t="s">
        <v>557</v>
      </c>
      <c r="D1777" s="161">
        <v>219.05</v>
      </c>
    </row>
    <row r="1778" spans="3:4" ht="15" hidden="1" customHeight="1" x14ac:dyDescent="0.25">
      <c r="C1778" s="158" t="s">
        <v>308</v>
      </c>
      <c r="D1778" s="159">
        <v>813.81</v>
      </c>
    </row>
    <row r="1779" spans="3:4" ht="15" hidden="1" customHeight="1" x14ac:dyDescent="0.25">
      <c r="C1779" s="160" t="s">
        <v>551</v>
      </c>
      <c r="D1779" s="161">
        <v>362.7</v>
      </c>
    </row>
    <row r="1780" spans="3:4" ht="15" hidden="1" customHeight="1" x14ac:dyDescent="0.25">
      <c r="C1780" s="158" t="s">
        <v>551</v>
      </c>
      <c r="D1780" s="159">
        <v>739.09</v>
      </c>
    </row>
    <row r="1781" spans="3:4" ht="15" hidden="1" customHeight="1" x14ac:dyDescent="0.25">
      <c r="C1781" s="160" t="s">
        <v>549</v>
      </c>
      <c r="D1781" s="161">
        <v>350.97</v>
      </c>
    </row>
    <row r="1782" spans="3:4" ht="15" hidden="1" customHeight="1" x14ac:dyDescent="0.25">
      <c r="C1782" s="158" t="s">
        <v>545</v>
      </c>
      <c r="D1782" s="159">
        <v>1292.76</v>
      </c>
    </row>
    <row r="1783" spans="3:4" ht="15" hidden="1" customHeight="1" x14ac:dyDescent="0.25">
      <c r="C1783" s="160" t="s">
        <v>545</v>
      </c>
      <c r="D1783" s="161">
        <v>374.97</v>
      </c>
    </row>
    <row r="1784" spans="3:4" ht="15" hidden="1" customHeight="1" x14ac:dyDescent="0.25">
      <c r="C1784" s="158" t="s">
        <v>551</v>
      </c>
      <c r="D1784" s="159">
        <v>706.98</v>
      </c>
    </row>
    <row r="1785" spans="3:4" ht="15" hidden="1" customHeight="1" x14ac:dyDescent="0.25">
      <c r="C1785" s="160" t="s">
        <v>556</v>
      </c>
      <c r="D1785" s="161">
        <v>494.9</v>
      </c>
    </row>
    <row r="1786" spans="3:4" ht="15" hidden="1" customHeight="1" x14ac:dyDescent="0.25">
      <c r="C1786" s="158" t="s">
        <v>543</v>
      </c>
      <c r="D1786" s="159">
        <v>1053.69</v>
      </c>
    </row>
    <row r="1787" spans="3:4" ht="15" hidden="1" customHeight="1" x14ac:dyDescent="0.25">
      <c r="C1787" s="160" t="s">
        <v>545</v>
      </c>
      <c r="D1787" s="161">
        <v>1110.0899999999999</v>
      </c>
    </row>
    <row r="1788" spans="3:4" ht="15" hidden="1" customHeight="1" x14ac:dyDescent="0.25">
      <c r="C1788" s="158" t="s">
        <v>557</v>
      </c>
      <c r="D1788" s="159">
        <v>471.9</v>
      </c>
    </row>
    <row r="1789" spans="3:4" ht="15" hidden="1" customHeight="1" x14ac:dyDescent="0.25">
      <c r="C1789" s="160" t="s">
        <v>547</v>
      </c>
      <c r="D1789" s="161">
        <v>485.65</v>
      </c>
    </row>
    <row r="1790" spans="3:4" ht="15" hidden="1" customHeight="1" x14ac:dyDescent="0.25">
      <c r="C1790" s="158" t="s">
        <v>309</v>
      </c>
      <c r="D1790" s="159">
        <v>1267.1300000000001</v>
      </c>
    </row>
    <row r="1791" spans="3:4" ht="15" hidden="1" customHeight="1" x14ac:dyDescent="0.25">
      <c r="C1791" s="160" t="s">
        <v>307</v>
      </c>
      <c r="D1791" s="161">
        <v>329.7</v>
      </c>
    </row>
    <row r="1792" spans="3:4" ht="15" hidden="1" customHeight="1" x14ac:dyDescent="0.25">
      <c r="C1792" s="158" t="s">
        <v>539</v>
      </c>
      <c r="D1792" s="159">
        <v>926.85</v>
      </c>
    </row>
    <row r="1793" spans="3:4" ht="15" hidden="1" customHeight="1" x14ac:dyDescent="0.25">
      <c r="C1793" s="160" t="s">
        <v>551</v>
      </c>
      <c r="D1793" s="161">
        <v>804.02</v>
      </c>
    </row>
    <row r="1794" spans="3:4" ht="15" hidden="1" customHeight="1" x14ac:dyDescent="0.25">
      <c r="C1794" s="158" t="s">
        <v>540</v>
      </c>
      <c r="D1794" s="159">
        <v>1114.5</v>
      </c>
    </row>
    <row r="1795" spans="3:4" ht="15" hidden="1" customHeight="1" x14ac:dyDescent="0.25">
      <c r="C1795" s="160" t="s">
        <v>309</v>
      </c>
      <c r="D1795" s="161">
        <v>637.35</v>
      </c>
    </row>
    <row r="1796" spans="3:4" ht="15" hidden="1" customHeight="1" x14ac:dyDescent="0.25">
      <c r="C1796" s="158" t="s">
        <v>539</v>
      </c>
      <c r="D1796" s="159">
        <v>437.81</v>
      </c>
    </row>
    <row r="1797" spans="3:4" ht="15" hidden="1" customHeight="1" x14ac:dyDescent="0.25">
      <c r="C1797" s="160" t="s">
        <v>312</v>
      </c>
      <c r="D1797" s="161">
        <v>692.63</v>
      </c>
    </row>
    <row r="1798" spans="3:4" ht="15" hidden="1" customHeight="1" x14ac:dyDescent="0.25">
      <c r="C1798" s="158" t="s">
        <v>541</v>
      </c>
      <c r="D1798" s="159">
        <v>399.43</v>
      </c>
    </row>
    <row r="1799" spans="3:4" ht="15" hidden="1" customHeight="1" x14ac:dyDescent="0.25">
      <c r="C1799" s="160" t="s">
        <v>307</v>
      </c>
      <c r="D1799" s="161">
        <v>882.51</v>
      </c>
    </row>
    <row r="1800" spans="3:4" ht="15" hidden="1" customHeight="1" x14ac:dyDescent="0.25">
      <c r="C1800" s="158" t="s">
        <v>307</v>
      </c>
      <c r="D1800" s="159">
        <v>1006.2</v>
      </c>
    </row>
    <row r="1801" spans="3:4" ht="15" hidden="1" customHeight="1" x14ac:dyDescent="0.25">
      <c r="C1801" s="160" t="s">
        <v>552</v>
      </c>
      <c r="D1801" s="161">
        <v>552.05999999999995</v>
      </c>
    </row>
    <row r="1802" spans="3:4" ht="15" hidden="1" customHeight="1" x14ac:dyDescent="0.25">
      <c r="C1802" s="158" t="s">
        <v>552</v>
      </c>
      <c r="D1802" s="159">
        <v>439.43</v>
      </c>
    </row>
    <row r="1803" spans="3:4" ht="15" hidden="1" customHeight="1" x14ac:dyDescent="0.25">
      <c r="C1803" s="160" t="s">
        <v>551</v>
      </c>
      <c r="D1803" s="161">
        <v>114.74</v>
      </c>
    </row>
    <row r="1804" spans="3:4" ht="15" hidden="1" customHeight="1" x14ac:dyDescent="0.25">
      <c r="C1804" s="158" t="s">
        <v>539</v>
      </c>
      <c r="D1804" s="159">
        <v>323.91000000000003</v>
      </c>
    </row>
    <row r="1805" spans="3:4" ht="15" hidden="1" customHeight="1" x14ac:dyDescent="0.25">
      <c r="C1805" s="160" t="s">
        <v>552</v>
      </c>
      <c r="D1805" s="161">
        <v>304.81</v>
      </c>
    </row>
    <row r="1806" spans="3:4" ht="15" hidden="1" customHeight="1" x14ac:dyDescent="0.25">
      <c r="C1806" s="158" t="s">
        <v>309</v>
      </c>
      <c r="D1806" s="159">
        <v>456.17</v>
      </c>
    </row>
    <row r="1807" spans="3:4" ht="15" hidden="1" customHeight="1" x14ac:dyDescent="0.25">
      <c r="C1807" s="160" t="s">
        <v>557</v>
      </c>
      <c r="D1807" s="161">
        <v>340.16</v>
      </c>
    </row>
    <row r="1808" spans="3:4" ht="15" hidden="1" customHeight="1" x14ac:dyDescent="0.25">
      <c r="C1808" s="158" t="s">
        <v>545</v>
      </c>
      <c r="D1808" s="159">
        <v>912.61</v>
      </c>
    </row>
    <row r="1809" spans="3:4" ht="15" hidden="1" customHeight="1" x14ac:dyDescent="0.25">
      <c r="C1809" s="160" t="s">
        <v>547</v>
      </c>
      <c r="D1809" s="161">
        <v>280.55</v>
      </c>
    </row>
    <row r="1810" spans="3:4" ht="15" hidden="1" customHeight="1" x14ac:dyDescent="0.25">
      <c r="C1810" s="158" t="s">
        <v>540</v>
      </c>
      <c r="D1810" s="159">
        <v>1074.97</v>
      </c>
    </row>
    <row r="1811" spans="3:4" ht="15" hidden="1" customHeight="1" x14ac:dyDescent="0.25">
      <c r="C1811" s="160" t="s">
        <v>549</v>
      </c>
      <c r="D1811" s="161">
        <v>468.79</v>
      </c>
    </row>
    <row r="1812" spans="3:4" ht="15" hidden="1" customHeight="1" x14ac:dyDescent="0.25">
      <c r="C1812" s="158" t="s">
        <v>547</v>
      </c>
      <c r="D1812" s="159">
        <v>359.77</v>
      </c>
    </row>
    <row r="1813" spans="3:4" ht="15" hidden="1" customHeight="1" x14ac:dyDescent="0.25">
      <c r="C1813" s="160" t="s">
        <v>545</v>
      </c>
      <c r="D1813" s="161">
        <v>914.53</v>
      </c>
    </row>
    <row r="1814" spans="3:4" ht="15" hidden="1" customHeight="1" x14ac:dyDescent="0.25">
      <c r="C1814" s="158" t="s">
        <v>309</v>
      </c>
      <c r="D1814" s="159">
        <v>951.38</v>
      </c>
    </row>
    <row r="1815" spans="3:4" ht="15" hidden="1" customHeight="1" x14ac:dyDescent="0.25">
      <c r="C1815" s="160" t="s">
        <v>309</v>
      </c>
      <c r="D1815" s="161">
        <v>25.9</v>
      </c>
    </row>
    <row r="1816" spans="3:4" ht="15" hidden="1" customHeight="1" x14ac:dyDescent="0.25">
      <c r="C1816" s="158" t="s">
        <v>540</v>
      </c>
      <c r="D1816" s="159">
        <v>1245.28</v>
      </c>
    </row>
    <row r="1817" spans="3:4" ht="15" hidden="1" customHeight="1" x14ac:dyDescent="0.25">
      <c r="C1817" s="160" t="s">
        <v>543</v>
      </c>
      <c r="D1817" s="161">
        <v>710.34</v>
      </c>
    </row>
    <row r="1818" spans="3:4" ht="15" hidden="1" customHeight="1" x14ac:dyDescent="0.25">
      <c r="C1818" s="158" t="s">
        <v>551</v>
      </c>
      <c r="D1818" s="159">
        <v>72.319999999999993</v>
      </c>
    </row>
    <row r="1819" spans="3:4" ht="15" hidden="1" customHeight="1" x14ac:dyDescent="0.25">
      <c r="C1819" s="160" t="s">
        <v>539</v>
      </c>
      <c r="D1819" s="161">
        <v>601.75</v>
      </c>
    </row>
    <row r="1820" spans="3:4" ht="15" hidden="1" customHeight="1" x14ac:dyDescent="0.25">
      <c r="C1820" s="158" t="s">
        <v>312</v>
      </c>
      <c r="D1820" s="159">
        <v>351.61</v>
      </c>
    </row>
    <row r="1821" spans="3:4" ht="15" hidden="1" customHeight="1" x14ac:dyDescent="0.25">
      <c r="C1821" s="160" t="s">
        <v>540</v>
      </c>
      <c r="D1821" s="161">
        <v>704.67</v>
      </c>
    </row>
    <row r="1822" spans="3:4" ht="15" hidden="1" customHeight="1" x14ac:dyDescent="0.25">
      <c r="C1822" s="158" t="s">
        <v>558</v>
      </c>
      <c r="D1822" s="159">
        <v>431.85</v>
      </c>
    </row>
    <row r="1823" spans="3:4" ht="15" hidden="1" customHeight="1" x14ac:dyDescent="0.25">
      <c r="C1823" s="160" t="s">
        <v>543</v>
      </c>
      <c r="D1823" s="161">
        <v>1119.29</v>
      </c>
    </row>
    <row r="1824" spans="3:4" ht="15" hidden="1" customHeight="1" x14ac:dyDescent="0.25">
      <c r="C1824" s="158" t="s">
        <v>541</v>
      </c>
      <c r="D1824" s="159">
        <v>645.91</v>
      </c>
    </row>
    <row r="1825" spans="3:4" ht="15" hidden="1" customHeight="1" x14ac:dyDescent="0.25">
      <c r="C1825" s="160" t="s">
        <v>307</v>
      </c>
      <c r="D1825" s="161">
        <v>232.83</v>
      </c>
    </row>
    <row r="1826" spans="3:4" ht="15" hidden="1" customHeight="1" x14ac:dyDescent="0.25">
      <c r="C1826" s="158" t="s">
        <v>308</v>
      </c>
      <c r="D1826" s="159">
        <v>156.86000000000001</v>
      </c>
    </row>
    <row r="1827" spans="3:4" ht="15" hidden="1" customHeight="1" x14ac:dyDescent="0.25">
      <c r="C1827" s="160" t="s">
        <v>550</v>
      </c>
      <c r="D1827" s="161">
        <v>912.16</v>
      </c>
    </row>
    <row r="1828" spans="3:4" ht="15" hidden="1" customHeight="1" x14ac:dyDescent="0.25">
      <c r="C1828" s="158" t="s">
        <v>552</v>
      </c>
      <c r="D1828" s="159">
        <v>754.91</v>
      </c>
    </row>
    <row r="1829" spans="3:4" ht="15" hidden="1" customHeight="1" x14ac:dyDescent="0.25">
      <c r="C1829" s="160" t="s">
        <v>552</v>
      </c>
      <c r="D1829" s="161">
        <v>571.20000000000005</v>
      </c>
    </row>
    <row r="1830" spans="3:4" ht="15" hidden="1" customHeight="1" x14ac:dyDescent="0.25">
      <c r="C1830" s="158" t="s">
        <v>549</v>
      </c>
      <c r="D1830" s="159">
        <v>1228.8900000000001</v>
      </c>
    </row>
    <row r="1831" spans="3:4" ht="15" hidden="1" customHeight="1" x14ac:dyDescent="0.25">
      <c r="C1831" s="160" t="s">
        <v>547</v>
      </c>
      <c r="D1831" s="161">
        <v>11.44</v>
      </c>
    </row>
    <row r="1832" spans="3:4" ht="15" hidden="1" customHeight="1" x14ac:dyDescent="0.25">
      <c r="C1832" s="158" t="s">
        <v>550</v>
      </c>
      <c r="D1832" s="159">
        <v>1224.29</v>
      </c>
    </row>
    <row r="1833" spans="3:4" ht="15" hidden="1" customHeight="1" x14ac:dyDescent="0.25">
      <c r="C1833" s="160" t="s">
        <v>542</v>
      </c>
      <c r="D1833" s="161">
        <v>149.61000000000001</v>
      </c>
    </row>
    <row r="1834" spans="3:4" ht="15" hidden="1" customHeight="1" x14ac:dyDescent="0.25">
      <c r="C1834" s="158" t="s">
        <v>541</v>
      </c>
      <c r="D1834" s="159">
        <v>204.01</v>
      </c>
    </row>
    <row r="1835" spans="3:4" ht="15" hidden="1" customHeight="1" x14ac:dyDescent="0.25">
      <c r="C1835" s="160" t="s">
        <v>539</v>
      </c>
      <c r="D1835" s="161">
        <v>857.96</v>
      </c>
    </row>
    <row r="1836" spans="3:4" ht="15" hidden="1" customHeight="1" x14ac:dyDescent="0.25">
      <c r="C1836" s="158" t="s">
        <v>307</v>
      </c>
      <c r="D1836" s="159">
        <v>150.36000000000001</v>
      </c>
    </row>
    <row r="1837" spans="3:4" ht="15" hidden="1" customHeight="1" x14ac:dyDescent="0.25">
      <c r="C1837" s="160" t="s">
        <v>549</v>
      </c>
      <c r="D1837" s="161">
        <v>387.35</v>
      </c>
    </row>
    <row r="1838" spans="3:4" ht="15" hidden="1" customHeight="1" x14ac:dyDescent="0.25">
      <c r="C1838" s="158" t="s">
        <v>552</v>
      </c>
      <c r="D1838" s="159">
        <v>604.15</v>
      </c>
    </row>
    <row r="1839" spans="3:4" ht="15" hidden="1" customHeight="1" x14ac:dyDescent="0.25">
      <c r="C1839" s="160" t="s">
        <v>558</v>
      </c>
      <c r="D1839" s="161">
        <v>583.30999999999995</v>
      </c>
    </row>
    <row r="1840" spans="3:4" ht="15" hidden="1" customHeight="1" x14ac:dyDescent="0.25">
      <c r="C1840" s="158" t="s">
        <v>307</v>
      </c>
      <c r="D1840" s="159">
        <v>677.23</v>
      </c>
    </row>
    <row r="1841" spans="3:4" ht="15" hidden="1" customHeight="1" x14ac:dyDescent="0.25">
      <c r="C1841" s="160" t="s">
        <v>545</v>
      </c>
      <c r="D1841" s="161">
        <v>565.04</v>
      </c>
    </row>
    <row r="1842" spans="3:4" ht="15" hidden="1" customHeight="1" x14ac:dyDescent="0.25">
      <c r="C1842" s="158" t="s">
        <v>549</v>
      </c>
      <c r="D1842" s="159">
        <v>605.03</v>
      </c>
    </row>
    <row r="1843" spans="3:4" ht="15" hidden="1" customHeight="1" x14ac:dyDescent="0.25">
      <c r="C1843" s="160" t="s">
        <v>551</v>
      </c>
      <c r="D1843" s="161">
        <v>1258.53</v>
      </c>
    </row>
    <row r="1844" spans="3:4" ht="15" hidden="1" customHeight="1" x14ac:dyDescent="0.25">
      <c r="C1844" s="158" t="s">
        <v>543</v>
      </c>
      <c r="D1844" s="159">
        <v>433.74</v>
      </c>
    </row>
    <row r="1845" spans="3:4" ht="15" hidden="1" customHeight="1" x14ac:dyDescent="0.25">
      <c r="C1845" s="160" t="s">
        <v>539</v>
      </c>
      <c r="D1845" s="161">
        <v>439.73</v>
      </c>
    </row>
    <row r="1846" spans="3:4" ht="15" hidden="1" customHeight="1" x14ac:dyDescent="0.25">
      <c r="C1846" s="158" t="s">
        <v>546</v>
      </c>
      <c r="D1846" s="159">
        <v>662.95</v>
      </c>
    </row>
    <row r="1847" spans="3:4" ht="15" hidden="1" customHeight="1" x14ac:dyDescent="0.25">
      <c r="C1847" s="160" t="s">
        <v>549</v>
      </c>
      <c r="D1847" s="161">
        <v>308.61</v>
      </c>
    </row>
    <row r="1848" spans="3:4" ht="15" hidden="1" customHeight="1" x14ac:dyDescent="0.25">
      <c r="C1848" s="158" t="s">
        <v>312</v>
      </c>
      <c r="D1848" s="159">
        <v>928.17</v>
      </c>
    </row>
    <row r="1849" spans="3:4" ht="15" hidden="1" customHeight="1" x14ac:dyDescent="0.25">
      <c r="C1849" s="160" t="s">
        <v>553</v>
      </c>
      <c r="D1849" s="161">
        <v>567.99</v>
      </c>
    </row>
    <row r="1850" spans="3:4" ht="15" hidden="1" customHeight="1" x14ac:dyDescent="0.25">
      <c r="C1850" s="158" t="s">
        <v>539</v>
      </c>
      <c r="D1850" s="159">
        <v>696.95</v>
      </c>
    </row>
    <row r="1851" spans="3:4" ht="15" hidden="1" customHeight="1" x14ac:dyDescent="0.25">
      <c r="C1851" s="160" t="s">
        <v>312</v>
      </c>
      <c r="D1851" s="161">
        <v>775.59</v>
      </c>
    </row>
    <row r="1852" spans="3:4" ht="15" hidden="1" customHeight="1" x14ac:dyDescent="0.25">
      <c r="C1852" s="158" t="s">
        <v>554</v>
      </c>
      <c r="D1852" s="159">
        <v>1114.3499999999999</v>
      </c>
    </row>
    <row r="1853" spans="3:4" ht="15" hidden="1" customHeight="1" x14ac:dyDescent="0.25">
      <c r="C1853" s="160" t="s">
        <v>557</v>
      </c>
      <c r="D1853" s="161">
        <v>237.86</v>
      </c>
    </row>
    <row r="1854" spans="3:4" ht="15" hidden="1" customHeight="1" x14ac:dyDescent="0.25">
      <c r="C1854" s="158" t="s">
        <v>307</v>
      </c>
      <c r="D1854" s="159">
        <v>51.43</v>
      </c>
    </row>
    <row r="1855" spans="3:4" ht="15" hidden="1" customHeight="1" x14ac:dyDescent="0.25">
      <c r="C1855" s="160" t="s">
        <v>539</v>
      </c>
      <c r="D1855" s="161">
        <v>394.12</v>
      </c>
    </row>
    <row r="1856" spans="3:4" ht="15" hidden="1" customHeight="1" x14ac:dyDescent="0.25">
      <c r="C1856" s="158" t="s">
        <v>312</v>
      </c>
      <c r="D1856" s="159">
        <v>1206.1600000000001</v>
      </c>
    </row>
    <row r="1857" spans="3:4" ht="15" hidden="1" customHeight="1" x14ac:dyDescent="0.25">
      <c r="C1857" s="160" t="s">
        <v>545</v>
      </c>
      <c r="D1857" s="161">
        <v>378.28</v>
      </c>
    </row>
    <row r="1858" spans="3:4" ht="15" hidden="1" customHeight="1" x14ac:dyDescent="0.25">
      <c r="C1858" s="158" t="s">
        <v>544</v>
      </c>
      <c r="D1858" s="159">
        <v>435.87</v>
      </c>
    </row>
    <row r="1859" spans="3:4" ht="15" hidden="1" customHeight="1" x14ac:dyDescent="0.25">
      <c r="C1859" s="160" t="s">
        <v>547</v>
      </c>
      <c r="D1859" s="161">
        <v>208.82</v>
      </c>
    </row>
    <row r="1860" spans="3:4" ht="15" hidden="1" customHeight="1" x14ac:dyDescent="0.25">
      <c r="C1860" s="158" t="s">
        <v>549</v>
      </c>
      <c r="D1860" s="159">
        <v>568</v>
      </c>
    </row>
    <row r="1861" spans="3:4" ht="15" hidden="1" customHeight="1" x14ac:dyDescent="0.25">
      <c r="C1861" s="160" t="s">
        <v>542</v>
      </c>
      <c r="D1861" s="161">
        <v>1166.6400000000001</v>
      </c>
    </row>
    <row r="1862" spans="3:4" ht="15" hidden="1" customHeight="1" x14ac:dyDescent="0.25">
      <c r="C1862" s="158" t="s">
        <v>549</v>
      </c>
      <c r="D1862" s="159">
        <v>808.42</v>
      </c>
    </row>
    <row r="1863" spans="3:4" ht="15" hidden="1" customHeight="1" x14ac:dyDescent="0.25">
      <c r="C1863" s="160" t="s">
        <v>540</v>
      </c>
      <c r="D1863" s="161">
        <v>713.16</v>
      </c>
    </row>
    <row r="1864" spans="3:4" ht="15" hidden="1" customHeight="1" x14ac:dyDescent="0.25">
      <c r="C1864" s="158" t="s">
        <v>309</v>
      </c>
      <c r="D1864" s="159">
        <v>1219.1199999999999</v>
      </c>
    </row>
    <row r="1865" spans="3:4" ht="15" hidden="1" customHeight="1" x14ac:dyDescent="0.25">
      <c r="C1865" s="160" t="s">
        <v>556</v>
      </c>
      <c r="D1865" s="161">
        <v>742.59</v>
      </c>
    </row>
    <row r="1866" spans="3:4" ht="15" hidden="1" customHeight="1" x14ac:dyDescent="0.25">
      <c r="C1866" s="158" t="s">
        <v>307</v>
      </c>
      <c r="D1866" s="159">
        <v>1002.58</v>
      </c>
    </row>
    <row r="1867" spans="3:4" ht="15" hidden="1" customHeight="1" x14ac:dyDescent="0.25">
      <c r="C1867" s="160" t="s">
        <v>307</v>
      </c>
      <c r="D1867" s="161">
        <v>856.35</v>
      </c>
    </row>
    <row r="1868" spans="3:4" ht="15" hidden="1" customHeight="1" x14ac:dyDescent="0.25">
      <c r="C1868" s="158" t="s">
        <v>556</v>
      </c>
      <c r="D1868" s="159">
        <v>790.34</v>
      </c>
    </row>
    <row r="1869" spans="3:4" ht="15" hidden="1" customHeight="1" x14ac:dyDescent="0.25">
      <c r="C1869" s="160" t="s">
        <v>543</v>
      </c>
      <c r="D1869" s="161">
        <v>631.64</v>
      </c>
    </row>
    <row r="1870" spans="3:4" ht="15" hidden="1" customHeight="1" x14ac:dyDescent="0.25">
      <c r="C1870" s="158" t="s">
        <v>552</v>
      </c>
      <c r="D1870" s="159">
        <v>818.33</v>
      </c>
    </row>
    <row r="1871" spans="3:4" ht="15" hidden="1" customHeight="1" x14ac:dyDescent="0.25">
      <c r="C1871" s="160" t="s">
        <v>546</v>
      </c>
      <c r="D1871" s="161">
        <v>1157.1600000000001</v>
      </c>
    </row>
    <row r="1872" spans="3:4" ht="15" hidden="1" customHeight="1" x14ac:dyDescent="0.25">
      <c r="C1872" s="158" t="s">
        <v>539</v>
      </c>
      <c r="D1872" s="159">
        <v>704.51</v>
      </c>
    </row>
    <row r="1873" spans="3:4" ht="15" hidden="1" customHeight="1" x14ac:dyDescent="0.25">
      <c r="C1873" s="160" t="s">
        <v>549</v>
      </c>
      <c r="D1873" s="161">
        <v>629.58000000000004</v>
      </c>
    </row>
    <row r="1874" spans="3:4" ht="15" hidden="1" customHeight="1" x14ac:dyDescent="0.25">
      <c r="C1874" s="158" t="s">
        <v>309</v>
      </c>
      <c r="D1874" s="159">
        <v>1043.8800000000001</v>
      </c>
    </row>
    <row r="1875" spans="3:4" ht="15" hidden="1" customHeight="1" x14ac:dyDescent="0.25">
      <c r="C1875" s="160" t="s">
        <v>549</v>
      </c>
      <c r="D1875" s="161">
        <v>470.13</v>
      </c>
    </row>
    <row r="1876" spans="3:4" ht="15" hidden="1" customHeight="1" x14ac:dyDescent="0.25">
      <c r="C1876" s="158" t="s">
        <v>552</v>
      </c>
      <c r="D1876" s="159">
        <v>772.06</v>
      </c>
    </row>
    <row r="1877" spans="3:4" ht="15" hidden="1" customHeight="1" x14ac:dyDescent="0.25">
      <c r="C1877" s="160" t="s">
        <v>542</v>
      </c>
      <c r="D1877" s="161">
        <v>1139.57</v>
      </c>
    </row>
    <row r="1878" spans="3:4" ht="15" hidden="1" customHeight="1" x14ac:dyDescent="0.25">
      <c r="C1878" s="158" t="s">
        <v>307</v>
      </c>
      <c r="D1878" s="159">
        <v>966.29</v>
      </c>
    </row>
    <row r="1879" spans="3:4" ht="15" hidden="1" customHeight="1" x14ac:dyDescent="0.25">
      <c r="C1879" s="160" t="s">
        <v>555</v>
      </c>
      <c r="D1879" s="161">
        <v>996.66</v>
      </c>
    </row>
    <row r="1880" spans="3:4" ht="15" hidden="1" customHeight="1" x14ac:dyDescent="0.25">
      <c r="C1880" s="158" t="s">
        <v>308</v>
      </c>
      <c r="D1880" s="159">
        <v>375.67</v>
      </c>
    </row>
    <row r="1881" spans="3:4" ht="15" hidden="1" customHeight="1" x14ac:dyDescent="0.25">
      <c r="C1881" s="160" t="s">
        <v>552</v>
      </c>
      <c r="D1881" s="161">
        <v>1108.5999999999999</v>
      </c>
    </row>
    <row r="1882" spans="3:4" ht="15" hidden="1" customHeight="1" x14ac:dyDescent="0.25">
      <c r="C1882" s="158" t="s">
        <v>549</v>
      </c>
      <c r="D1882" s="159">
        <v>1071.6400000000001</v>
      </c>
    </row>
    <row r="1883" spans="3:4" ht="15" hidden="1" customHeight="1" x14ac:dyDescent="0.25">
      <c r="C1883" s="160" t="s">
        <v>542</v>
      </c>
      <c r="D1883" s="161">
        <v>559.62</v>
      </c>
    </row>
    <row r="1884" spans="3:4" ht="15" hidden="1" customHeight="1" x14ac:dyDescent="0.25">
      <c r="C1884" s="158" t="s">
        <v>307</v>
      </c>
      <c r="D1884" s="159">
        <v>801.09</v>
      </c>
    </row>
    <row r="1885" spans="3:4" ht="15" hidden="1" customHeight="1" x14ac:dyDescent="0.25">
      <c r="C1885" s="160" t="s">
        <v>547</v>
      </c>
      <c r="D1885" s="161">
        <v>1221.05</v>
      </c>
    </row>
    <row r="1886" spans="3:4" ht="15" hidden="1" customHeight="1" x14ac:dyDescent="0.25">
      <c r="C1886" s="158" t="s">
        <v>543</v>
      </c>
      <c r="D1886" s="159">
        <v>1143.0999999999999</v>
      </c>
    </row>
    <row r="1887" spans="3:4" ht="15" hidden="1" customHeight="1" x14ac:dyDescent="0.25">
      <c r="C1887" s="160" t="s">
        <v>312</v>
      </c>
      <c r="D1887" s="161">
        <v>797.4</v>
      </c>
    </row>
    <row r="1888" spans="3:4" ht="15" hidden="1" customHeight="1" x14ac:dyDescent="0.25">
      <c r="C1888" s="158" t="s">
        <v>542</v>
      </c>
      <c r="D1888" s="159">
        <v>714.2</v>
      </c>
    </row>
    <row r="1889" spans="3:4" ht="15" hidden="1" customHeight="1" x14ac:dyDescent="0.25">
      <c r="C1889" s="160" t="s">
        <v>543</v>
      </c>
      <c r="D1889" s="161">
        <v>51.46</v>
      </c>
    </row>
    <row r="1890" spans="3:4" ht="15" hidden="1" customHeight="1" x14ac:dyDescent="0.25">
      <c r="C1890" s="158" t="s">
        <v>552</v>
      </c>
      <c r="D1890" s="159">
        <v>529.42999999999995</v>
      </c>
    </row>
    <row r="1891" spans="3:4" ht="15" hidden="1" customHeight="1" x14ac:dyDescent="0.25">
      <c r="C1891" s="160" t="s">
        <v>540</v>
      </c>
      <c r="D1891" s="161">
        <v>114.94</v>
      </c>
    </row>
    <row r="1892" spans="3:4" ht="15" hidden="1" customHeight="1" x14ac:dyDescent="0.25">
      <c r="C1892" s="158" t="s">
        <v>547</v>
      </c>
      <c r="D1892" s="159">
        <v>497.59</v>
      </c>
    </row>
    <row r="1893" spans="3:4" ht="15" hidden="1" customHeight="1" x14ac:dyDescent="0.25">
      <c r="C1893" s="160" t="s">
        <v>540</v>
      </c>
      <c r="D1893" s="161">
        <v>185.45</v>
      </c>
    </row>
    <row r="1894" spans="3:4" ht="15" hidden="1" customHeight="1" x14ac:dyDescent="0.25">
      <c r="C1894" s="158" t="s">
        <v>312</v>
      </c>
      <c r="D1894" s="159">
        <v>829.4</v>
      </c>
    </row>
    <row r="1895" spans="3:4" ht="15" hidden="1" customHeight="1" x14ac:dyDescent="0.25">
      <c r="C1895" s="160" t="s">
        <v>558</v>
      </c>
      <c r="D1895" s="161">
        <v>670.98</v>
      </c>
    </row>
    <row r="1896" spans="3:4" ht="15" hidden="1" customHeight="1" x14ac:dyDescent="0.25">
      <c r="C1896" s="158" t="s">
        <v>540</v>
      </c>
      <c r="D1896" s="159">
        <v>1062.5999999999999</v>
      </c>
    </row>
    <row r="1897" spans="3:4" ht="15" hidden="1" customHeight="1" x14ac:dyDescent="0.25">
      <c r="C1897" s="160" t="s">
        <v>312</v>
      </c>
      <c r="D1897" s="161">
        <v>851.83</v>
      </c>
    </row>
    <row r="1898" spans="3:4" ht="15" hidden="1" customHeight="1" x14ac:dyDescent="0.25">
      <c r="C1898" s="158" t="s">
        <v>545</v>
      </c>
      <c r="D1898" s="159">
        <v>459.54</v>
      </c>
    </row>
    <row r="1899" spans="3:4" ht="15" hidden="1" customHeight="1" x14ac:dyDescent="0.25">
      <c r="C1899" s="160" t="s">
        <v>547</v>
      </c>
      <c r="D1899" s="161">
        <v>679.04</v>
      </c>
    </row>
    <row r="1900" spans="3:4" ht="15" hidden="1" customHeight="1" x14ac:dyDescent="0.25">
      <c r="C1900" s="158" t="s">
        <v>312</v>
      </c>
      <c r="D1900" s="159">
        <v>486.84</v>
      </c>
    </row>
    <row r="1901" spans="3:4" ht="15" hidden="1" customHeight="1" x14ac:dyDescent="0.25">
      <c r="C1901" s="160" t="s">
        <v>555</v>
      </c>
      <c r="D1901" s="161">
        <v>261.8</v>
      </c>
    </row>
    <row r="1902" spans="3:4" ht="15" hidden="1" customHeight="1" x14ac:dyDescent="0.25">
      <c r="C1902" s="158" t="s">
        <v>545</v>
      </c>
      <c r="D1902" s="159">
        <v>66.38</v>
      </c>
    </row>
    <row r="1903" spans="3:4" ht="15" hidden="1" customHeight="1" x14ac:dyDescent="0.25">
      <c r="C1903" s="160" t="s">
        <v>554</v>
      </c>
      <c r="D1903" s="161">
        <v>1076.28</v>
      </c>
    </row>
    <row r="1904" spans="3:4" ht="15" hidden="1" customHeight="1" x14ac:dyDescent="0.25">
      <c r="C1904" s="158" t="s">
        <v>547</v>
      </c>
      <c r="D1904" s="159">
        <v>292.93</v>
      </c>
    </row>
    <row r="1905" spans="3:4" ht="15" hidden="1" customHeight="1" x14ac:dyDescent="0.25">
      <c r="C1905" s="160" t="s">
        <v>550</v>
      </c>
      <c r="D1905" s="161">
        <v>928.2</v>
      </c>
    </row>
    <row r="1906" spans="3:4" ht="15" hidden="1" customHeight="1" x14ac:dyDescent="0.25">
      <c r="C1906" s="158" t="s">
        <v>308</v>
      </c>
      <c r="D1906" s="159">
        <v>624.27</v>
      </c>
    </row>
    <row r="1907" spans="3:4" ht="15" hidden="1" customHeight="1" x14ac:dyDescent="0.25">
      <c r="C1907" s="160" t="s">
        <v>540</v>
      </c>
      <c r="D1907" s="161">
        <v>670.24</v>
      </c>
    </row>
    <row r="1908" spans="3:4" ht="15" hidden="1" customHeight="1" x14ac:dyDescent="0.25">
      <c r="C1908" s="158" t="s">
        <v>552</v>
      </c>
      <c r="D1908" s="159">
        <v>39.75</v>
      </c>
    </row>
    <row r="1909" spans="3:4" ht="15" hidden="1" customHeight="1" x14ac:dyDescent="0.25">
      <c r="C1909" s="160" t="s">
        <v>549</v>
      </c>
      <c r="D1909" s="161">
        <v>988.4</v>
      </c>
    </row>
    <row r="1910" spans="3:4" ht="15" hidden="1" customHeight="1" x14ac:dyDescent="0.25">
      <c r="C1910" s="158" t="s">
        <v>545</v>
      </c>
      <c r="D1910" s="159">
        <v>778.72</v>
      </c>
    </row>
    <row r="1911" spans="3:4" ht="15" hidden="1" customHeight="1" x14ac:dyDescent="0.25">
      <c r="C1911" s="160" t="s">
        <v>550</v>
      </c>
      <c r="D1911" s="161">
        <v>496.65</v>
      </c>
    </row>
    <row r="1912" spans="3:4" ht="15" hidden="1" customHeight="1" x14ac:dyDescent="0.25">
      <c r="C1912" s="158" t="s">
        <v>552</v>
      </c>
      <c r="D1912" s="159">
        <v>1018.3</v>
      </c>
    </row>
    <row r="1913" spans="3:4" ht="15" hidden="1" customHeight="1" x14ac:dyDescent="0.25">
      <c r="C1913" s="160" t="s">
        <v>549</v>
      </c>
      <c r="D1913" s="161">
        <v>816.29</v>
      </c>
    </row>
    <row r="1914" spans="3:4" ht="15" hidden="1" customHeight="1" x14ac:dyDescent="0.25">
      <c r="C1914" s="158" t="s">
        <v>543</v>
      </c>
      <c r="D1914" s="159">
        <v>822.02</v>
      </c>
    </row>
    <row r="1915" spans="3:4" ht="15" hidden="1" customHeight="1" x14ac:dyDescent="0.25">
      <c r="C1915" s="160" t="s">
        <v>554</v>
      </c>
      <c r="D1915" s="161">
        <v>659.72</v>
      </c>
    </row>
    <row r="1916" spans="3:4" ht="15" hidden="1" customHeight="1" x14ac:dyDescent="0.25">
      <c r="C1916" s="158" t="s">
        <v>308</v>
      </c>
      <c r="D1916" s="159">
        <v>714.94</v>
      </c>
    </row>
    <row r="1917" spans="3:4" ht="15" hidden="1" customHeight="1" x14ac:dyDescent="0.25">
      <c r="C1917" s="160" t="s">
        <v>554</v>
      </c>
      <c r="D1917" s="161">
        <v>398.45</v>
      </c>
    </row>
    <row r="1918" spans="3:4" ht="15" hidden="1" customHeight="1" x14ac:dyDescent="0.25">
      <c r="C1918" s="158" t="s">
        <v>545</v>
      </c>
      <c r="D1918" s="159">
        <v>1251.43</v>
      </c>
    </row>
    <row r="1919" spans="3:4" ht="15" hidden="1" customHeight="1" x14ac:dyDescent="0.25">
      <c r="C1919" s="160" t="s">
        <v>555</v>
      </c>
      <c r="D1919" s="161">
        <v>639.39</v>
      </c>
    </row>
    <row r="1920" spans="3:4" ht="15" hidden="1" customHeight="1" x14ac:dyDescent="0.25">
      <c r="C1920" s="158" t="s">
        <v>540</v>
      </c>
      <c r="D1920" s="159">
        <v>293.45</v>
      </c>
    </row>
    <row r="1921" spans="3:4" ht="15" hidden="1" customHeight="1" x14ac:dyDescent="0.25">
      <c r="C1921" s="160" t="s">
        <v>542</v>
      </c>
      <c r="D1921" s="161">
        <v>973.22</v>
      </c>
    </row>
    <row r="1922" spans="3:4" ht="15" hidden="1" customHeight="1" x14ac:dyDescent="0.25">
      <c r="C1922" s="158" t="s">
        <v>553</v>
      </c>
      <c r="D1922" s="159">
        <v>342.33</v>
      </c>
    </row>
    <row r="1923" spans="3:4" ht="15" hidden="1" customHeight="1" x14ac:dyDescent="0.25">
      <c r="C1923" s="160" t="s">
        <v>308</v>
      </c>
      <c r="D1923" s="161">
        <v>377.97</v>
      </c>
    </row>
    <row r="1924" spans="3:4" ht="15" hidden="1" customHeight="1" x14ac:dyDescent="0.25">
      <c r="C1924" s="158" t="s">
        <v>309</v>
      </c>
      <c r="D1924" s="159">
        <v>291.67</v>
      </c>
    </row>
    <row r="1925" spans="3:4" ht="15" hidden="1" customHeight="1" x14ac:dyDescent="0.25">
      <c r="C1925" s="160" t="s">
        <v>539</v>
      </c>
      <c r="D1925" s="161">
        <v>514</v>
      </c>
    </row>
    <row r="1926" spans="3:4" ht="15" hidden="1" customHeight="1" x14ac:dyDescent="0.25">
      <c r="C1926" s="158" t="s">
        <v>553</v>
      </c>
      <c r="D1926" s="159">
        <v>934.76</v>
      </c>
    </row>
    <row r="1927" spans="3:4" ht="15" hidden="1" customHeight="1" x14ac:dyDescent="0.25">
      <c r="C1927" s="160" t="s">
        <v>543</v>
      </c>
      <c r="D1927" s="161">
        <v>1142.54</v>
      </c>
    </row>
    <row r="1928" spans="3:4" ht="15" hidden="1" customHeight="1" x14ac:dyDescent="0.25">
      <c r="C1928" s="158" t="s">
        <v>554</v>
      </c>
      <c r="D1928" s="159">
        <v>263.98</v>
      </c>
    </row>
    <row r="1929" spans="3:4" ht="15" hidden="1" customHeight="1" x14ac:dyDescent="0.25">
      <c r="C1929" s="160" t="s">
        <v>553</v>
      </c>
      <c r="D1929" s="161">
        <v>412.58</v>
      </c>
    </row>
    <row r="1930" spans="3:4" ht="15" hidden="1" customHeight="1" x14ac:dyDescent="0.25">
      <c r="C1930" s="158" t="s">
        <v>545</v>
      </c>
      <c r="D1930" s="159">
        <v>344.64</v>
      </c>
    </row>
    <row r="1931" spans="3:4" ht="15" hidden="1" customHeight="1" x14ac:dyDescent="0.25">
      <c r="C1931" s="160" t="s">
        <v>308</v>
      </c>
      <c r="D1931" s="161">
        <v>789.69</v>
      </c>
    </row>
    <row r="1932" spans="3:4" ht="15" hidden="1" customHeight="1" x14ac:dyDescent="0.25">
      <c r="C1932" s="158" t="s">
        <v>540</v>
      </c>
      <c r="D1932" s="159">
        <v>444.74</v>
      </c>
    </row>
    <row r="1933" spans="3:4" ht="15" hidden="1" customHeight="1" x14ac:dyDescent="0.25">
      <c r="C1933" s="160" t="s">
        <v>547</v>
      </c>
      <c r="D1933" s="161">
        <v>407.3</v>
      </c>
    </row>
    <row r="1934" spans="3:4" ht="15" hidden="1" customHeight="1" x14ac:dyDescent="0.25">
      <c r="C1934" s="158" t="s">
        <v>553</v>
      </c>
      <c r="D1934" s="159">
        <v>580.35</v>
      </c>
    </row>
    <row r="1935" spans="3:4" ht="15" hidden="1" customHeight="1" x14ac:dyDescent="0.25">
      <c r="C1935" s="160" t="s">
        <v>539</v>
      </c>
      <c r="D1935" s="161">
        <v>821.76</v>
      </c>
    </row>
    <row r="1936" spans="3:4" ht="15" hidden="1" customHeight="1" x14ac:dyDescent="0.25">
      <c r="C1936" s="158" t="s">
        <v>552</v>
      </c>
      <c r="D1936" s="159">
        <v>464.96</v>
      </c>
    </row>
    <row r="1937" spans="3:4" ht="15" hidden="1" customHeight="1" x14ac:dyDescent="0.25">
      <c r="C1937" s="160" t="s">
        <v>549</v>
      </c>
      <c r="D1937" s="161">
        <v>741.57</v>
      </c>
    </row>
    <row r="1938" spans="3:4" ht="15" hidden="1" customHeight="1" x14ac:dyDescent="0.25">
      <c r="C1938" s="158" t="s">
        <v>556</v>
      </c>
      <c r="D1938" s="159">
        <v>504.93</v>
      </c>
    </row>
    <row r="1939" spans="3:4" ht="15" hidden="1" customHeight="1" x14ac:dyDescent="0.25">
      <c r="C1939" s="160" t="s">
        <v>542</v>
      </c>
      <c r="D1939" s="161">
        <v>1158.1400000000001</v>
      </c>
    </row>
    <row r="1940" spans="3:4" ht="15" hidden="1" customHeight="1" x14ac:dyDescent="0.25">
      <c r="C1940" s="158" t="s">
        <v>553</v>
      </c>
      <c r="D1940" s="159">
        <v>1284.93</v>
      </c>
    </row>
    <row r="1941" spans="3:4" ht="15" hidden="1" customHeight="1" x14ac:dyDescent="0.25">
      <c r="C1941" s="160" t="s">
        <v>545</v>
      </c>
      <c r="D1941" s="161">
        <v>1089.25</v>
      </c>
    </row>
    <row r="1942" spans="3:4" ht="15" hidden="1" customHeight="1" x14ac:dyDescent="0.25">
      <c r="C1942" s="158" t="s">
        <v>542</v>
      </c>
      <c r="D1942" s="159">
        <v>915.2</v>
      </c>
    </row>
    <row r="1943" spans="3:4" ht="15" hidden="1" customHeight="1" x14ac:dyDescent="0.25">
      <c r="C1943" s="160" t="s">
        <v>308</v>
      </c>
      <c r="D1943" s="161">
        <v>58.99</v>
      </c>
    </row>
    <row r="1944" spans="3:4" ht="15" hidden="1" customHeight="1" x14ac:dyDescent="0.25">
      <c r="C1944" s="158" t="s">
        <v>540</v>
      </c>
      <c r="D1944" s="159">
        <v>394.74</v>
      </c>
    </row>
    <row r="1945" spans="3:4" ht="15" hidden="1" customHeight="1" x14ac:dyDescent="0.25">
      <c r="C1945" s="160" t="s">
        <v>312</v>
      </c>
      <c r="D1945" s="161">
        <v>313.48</v>
      </c>
    </row>
    <row r="1946" spans="3:4" ht="15" hidden="1" customHeight="1" x14ac:dyDescent="0.25">
      <c r="C1946" s="158" t="s">
        <v>554</v>
      </c>
      <c r="D1946" s="159">
        <v>368.06</v>
      </c>
    </row>
    <row r="1947" spans="3:4" ht="15" hidden="1" customHeight="1" x14ac:dyDescent="0.25">
      <c r="C1947" s="160" t="s">
        <v>543</v>
      </c>
      <c r="D1947" s="161">
        <v>610.12</v>
      </c>
    </row>
    <row r="1948" spans="3:4" ht="15" hidden="1" customHeight="1" x14ac:dyDescent="0.25">
      <c r="C1948" s="158" t="s">
        <v>549</v>
      </c>
      <c r="D1948" s="159">
        <v>1292.1400000000001</v>
      </c>
    </row>
    <row r="1949" spans="3:4" ht="15" hidden="1" customHeight="1" x14ac:dyDescent="0.25">
      <c r="C1949" s="160" t="s">
        <v>540</v>
      </c>
      <c r="D1949" s="161">
        <v>865.48</v>
      </c>
    </row>
    <row r="1950" spans="3:4" ht="15" hidden="1" customHeight="1" x14ac:dyDescent="0.25">
      <c r="C1950" s="158" t="s">
        <v>539</v>
      </c>
      <c r="D1950" s="159">
        <v>1075.6199999999999</v>
      </c>
    </row>
    <row r="1951" spans="3:4" ht="15" hidden="1" customHeight="1" x14ac:dyDescent="0.25">
      <c r="C1951" s="160" t="s">
        <v>553</v>
      </c>
      <c r="D1951" s="161">
        <v>1074.27</v>
      </c>
    </row>
    <row r="1952" spans="3:4" ht="15" hidden="1" customHeight="1" x14ac:dyDescent="0.25">
      <c r="C1952" s="158" t="s">
        <v>542</v>
      </c>
      <c r="D1952" s="159">
        <v>72.569999999999993</v>
      </c>
    </row>
    <row r="1953" spans="3:4" ht="15" hidden="1" customHeight="1" x14ac:dyDescent="0.25">
      <c r="C1953" s="160" t="s">
        <v>549</v>
      </c>
      <c r="D1953" s="161">
        <v>699.94</v>
      </c>
    </row>
    <row r="1954" spans="3:4" ht="15" hidden="1" customHeight="1" x14ac:dyDescent="0.25">
      <c r="C1954" s="158" t="s">
        <v>542</v>
      </c>
      <c r="D1954" s="159">
        <v>1115.47</v>
      </c>
    </row>
    <row r="1955" spans="3:4" ht="15" hidden="1" customHeight="1" x14ac:dyDescent="0.25">
      <c r="C1955" s="160" t="s">
        <v>308</v>
      </c>
      <c r="D1955" s="161">
        <v>515.52</v>
      </c>
    </row>
    <row r="1956" spans="3:4" ht="15" hidden="1" customHeight="1" x14ac:dyDescent="0.25">
      <c r="C1956" s="158" t="s">
        <v>547</v>
      </c>
      <c r="D1956" s="159">
        <v>187.38</v>
      </c>
    </row>
    <row r="1957" spans="3:4" ht="15" hidden="1" customHeight="1" x14ac:dyDescent="0.25">
      <c r="C1957" s="160" t="s">
        <v>552</v>
      </c>
      <c r="D1957" s="161">
        <v>199.56</v>
      </c>
    </row>
    <row r="1958" spans="3:4" ht="15" hidden="1" customHeight="1" x14ac:dyDescent="0.25">
      <c r="C1958" s="158" t="s">
        <v>312</v>
      </c>
      <c r="D1958" s="159">
        <v>156.02000000000001</v>
      </c>
    </row>
    <row r="1959" spans="3:4" ht="15" hidden="1" customHeight="1" x14ac:dyDescent="0.25">
      <c r="C1959" s="160" t="s">
        <v>553</v>
      </c>
      <c r="D1959" s="161">
        <v>402</v>
      </c>
    </row>
    <row r="1960" spans="3:4" ht="15" hidden="1" customHeight="1" x14ac:dyDescent="0.25">
      <c r="C1960" s="158" t="s">
        <v>552</v>
      </c>
      <c r="D1960" s="159">
        <v>407.33</v>
      </c>
    </row>
    <row r="1961" spans="3:4" ht="15" hidden="1" customHeight="1" x14ac:dyDescent="0.25">
      <c r="C1961" s="160" t="s">
        <v>312</v>
      </c>
      <c r="D1961" s="161">
        <v>243.01</v>
      </c>
    </row>
    <row r="1962" spans="3:4" ht="15" hidden="1" customHeight="1" x14ac:dyDescent="0.25">
      <c r="C1962" s="158" t="s">
        <v>550</v>
      </c>
      <c r="D1962" s="159">
        <v>673.73</v>
      </c>
    </row>
    <row r="1963" spans="3:4" ht="15" hidden="1" customHeight="1" x14ac:dyDescent="0.25">
      <c r="C1963" s="160" t="s">
        <v>556</v>
      </c>
      <c r="D1963" s="161">
        <v>316.27</v>
      </c>
    </row>
    <row r="1964" spans="3:4" ht="15" hidden="1" customHeight="1" x14ac:dyDescent="0.25">
      <c r="C1964" s="158" t="s">
        <v>546</v>
      </c>
      <c r="D1964" s="159">
        <v>178.27</v>
      </c>
    </row>
    <row r="1965" spans="3:4" ht="15" hidden="1" customHeight="1" x14ac:dyDescent="0.25">
      <c r="C1965" s="160" t="s">
        <v>309</v>
      </c>
      <c r="D1965" s="161">
        <v>541.48</v>
      </c>
    </row>
    <row r="1966" spans="3:4" ht="15" hidden="1" customHeight="1" x14ac:dyDescent="0.25">
      <c r="C1966" s="158" t="s">
        <v>307</v>
      </c>
      <c r="D1966" s="159">
        <v>1094.77</v>
      </c>
    </row>
    <row r="1967" spans="3:4" ht="15" hidden="1" customHeight="1" x14ac:dyDescent="0.25">
      <c r="C1967" s="160" t="s">
        <v>549</v>
      </c>
      <c r="D1967" s="161">
        <v>1170.44</v>
      </c>
    </row>
    <row r="1968" spans="3:4" ht="15" hidden="1" customHeight="1" x14ac:dyDescent="0.25">
      <c r="C1968" s="158" t="s">
        <v>312</v>
      </c>
      <c r="D1968" s="159">
        <v>636.63</v>
      </c>
    </row>
    <row r="1969" spans="3:4" ht="15" hidden="1" customHeight="1" x14ac:dyDescent="0.25">
      <c r="C1969" s="160" t="s">
        <v>546</v>
      </c>
      <c r="D1969" s="161">
        <v>984.16</v>
      </c>
    </row>
    <row r="1970" spans="3:4" ht="15" hidden="1" customHeight="1" x14ac:dyDescent="0.25">
      <c r="C1970" s="158" t="s">
        <v>558</v>
      </c>
      <c r="D1970" s="159">
        <v>459.73</v>
      </c>
    </row>
    <row r="1971" spans="3:4" ht="15" hidden="1" customHeight="1" x14ac:dyDescent="0.25">
      <c r="C1971" s="160" t="s">
        <v>557</v>
      </c>
      <c r="D1971" s="161">
        <v>436.99</v>
      </c>
    </row>
    <row r="1972" spans="3:4" ht="15" hidden="1" customHeight="1" x14ac:dyDescent="0.25">
      <c r="C1972" s="158" t="s">
        <v>308</v>
      </c>
      <c r="D1972" s="159">
        <v>457.22</v>
      </c>
    </row>
    <row r="1973" spans="3:4" ht="15" hidden="1" customHeight="1" x14ac:dyDescent="0.25">
      <c r="C1973" s="160" t="s">
        <v>550</v>
      </c>
      <c r="D1973" s="161">
        <v>436.72</v>
      </c>
    </row>
    <row r="1974" spans="3:4" ht="15" hidden="1" customHeight="1" x14ac:dyDescent="0.25">
      <c r="C1974" s="158" t="s">
        <v>542</v>
      </c>
      <c r="D1974" s="159">
        <v>490.52</v>
      </c>
    </row>
    <row r="1975" spans="3:4" ht="15" hidden="1" customHeight="1" x14ac:dyDescent="0.25">
      <c r="C1975" s="160" t="s">
        <v>554</v>
      </c>
      <c r="D1975" s="161">
        <v>786.04</v>
      </c>
    </row>
    <row r="1976" spans="3:4" ht="15" hidden="1" customHeight="1" x14ac:dyDescent="0.25">
      <c r="C1976" s="158" t="s">
        <v>542</v>
      </c>
      <c r="D1976" s="159">
        <v>327.73</v>
      </c>
    </row>
    <row r="1977" spans="3:4" ht="15" hidden="1" customHeight="1" x14ac:dyDescent="0.25">
      <c r="C1977" s="160" t="s">
        <v>543</v>
      </c>
      <c r="D1977" s="161">
        <v>330.27</v>
      </c>
    </row>
    <row r="1978" spans="3:4" ht="15" hidden="1" customHeight="1" x14ac:dyDescent="0.25">
      <c r="C1978" s="158" t="s">
        <v>540</v>
      </c>
      <c r="D1978" s="159">
        <v>178.6</v>
      </c>
    </row>
    <row r="1979" spans="3:4" ht="15" hidden="1" customHeight="1" x14ac:dyDescent="0.25">
      <c r="C1979" s="160" t="s">
        <v>558</v>
      </c>
      <c r="D1979" s="161">
        <v>759.55</v>
      </c>
    </row>
    <row r="1980" spans="3:4" ht="15" hidden="1" customHeight="1" x14ac:dyDescent="0.25">
      <c r="C1980" s="158" t="s">
        <v>307</v>
      </c>
      <c r="D1980" s="159">
        <v>1044.3</v>
      </c>
    </row>
    <row r="1981" spans="3:4" ht="15" hidden="1" customHeight="1" x14ac:dyDescent="0.25">
      <c r="C1981" s="160" t="s">
        <v>309</v>
      </c>
      <c r="D1981" s="161">
        <v>396</v>
      </c>
    </row>
    <row r="1982" spans="3:4" ht="15" hidden="1" customHeight="1" x14ac:dyDescent="0.25">
      <c r="C1982" s="158" t="s">
        <v>553</v>
      </c>
      <c r="D1982" s="159">
        <v>15.85</v>
      </c>
    </row>
    <row r="1983" spans="3:4" ht="15" hidden="1" customHeight="1" x14ac:dyDescent="0.25">
      <c r="C1983" s="160" t="s">
        <v>554</v>
      </c>
      <c r="D1983" s="161">
        <v>117.23</v>
      </c>
    </row>
    <row r="1984" spans="3:4" ht="15" hidden="1" customHeight="1" x14ac:dyDescent="0.25">
      <c r="C1984" s="158" t="s">
        <v>540</v>
      </c>
      <c r="D1984" s="159">
        <v>148.69</v>
      </c>
    </row>
    <row r="1985" spans="3:4" ht="15" hidden="1" customHeight="1" x14ac:dyDescent="0.25">
      <c r="C1985" s="160" t="s">
        <v>552</v>
      </c>
      <c r="D1985" s="161">
        <v>711.65</v>
      </c>
    </row>
    <row r="1986" spans="3:4" ht="15" hidden="1" customHeight="1" x14ac:dyDescent="0.25">
      <c r="C1986" s="158" t="s">
        <v>553</v>
      </c>
      <c r="D1986" s="159">
        <v>1103.52</v>
      </c>
    </row>
    <row r="1987" spans="3:4" ht="15" hidden="1" customHeight="1" x14ac:dyDescent="0.25">
      <c r="C1987" s="160" t="s">
        <v>555</v>
      </c>
      <c r="D1987" s="161">
        <v>33.22</v>
      </c>
    </row>
    <row r="1988" spans="3:4" ht="15" hidden="1" customHeight="1" x14ac:dyDescent="0.25">
      <c r="C1988" s="158" t="s">
        <v>550</v>
      </c>
      <c r="D1988" s="159">
        <v>1159.5</v>
      </c>
    </row>
    <row r="1989" spans="3:4" ht="15" hidden="1" customHeight="1" x14ac:dyDescent="0.25">
      <c r="C1989" s="160" t="s">
        <v>539</v>
      </c>
      <c r="D1989" s="161">
        <v>581.63</v>
      </c>
    </row>
    <row r="1990" spans="3:4" ht="15" hidden="1" customHeight="1" x14ac:dyDescent="0.25">
      <c r="C1990" s="158" t="s">
        <v>551</v>
      </c>
      <c r="D1990" s="159">
        <v>308.39999999999998</v>
      </c>
    </row>
    <row r="1991" spans="3:4" ht="15" hidden="1" customHeight="1" x14ac:dyDescent="0.25">
      <c r="C1991" s="160" t="s">
        <v>546</v>
      </c>
      <c r="D1991" s="161">
        <v>238.83</v>
      </c>
    </row>
    <row r="1992" spans="3:4" ht="15" hidden="1" customHeight="1" x14ac:dyDescent="0.25">
      <c r="C1992" s="158" t="s">
        <v>309</v>
      </c>
      <c r="D1992" s="159">
        <v>447.52</v>
      </c>
    </row>
    <row r="1993" spans="3:4" ht="15" hidden="1" customHeight="1" x14ac:dyDescent="0.25">
      <c r="C1993" s="160" t="s">
        <v>309</v>
      </c>
      <c r="D1993" s="161">
        <v>822.71</v>
      </c>
    </row>
    <row r="1994" spans="3:4" ht="15" hidden="1" customHeight="1" x14ac:dyDescent="0.25">
      <c r="C1994" s="158" t="s">
        <v>309</v>
      </c>
      <c r="D1994" s="159">
        <v>681.88</v>
      </c>
    </row>
    <row r="1995" spans="3:4" ht="15" hidden="1" customHeight="1" x14ac:dyDescent="0.25">
      <c r="C1995" s="160" t="s">
        <v>540</v>
      </c>
      <c r="D1995" s="161">
        <v>427.8</v>
      </c>
    </row>
    <row r="1996" spans="3:4" ht="15" hidden="1" customHeight="1" x14ac:dyDescent="0.25">
      <c r="C1996" s="158" t="s">
        <v>309</v>
      </c>
      <c r="D1996" s="159">
        <v>639.85</v>
      </c>
    </row>
    <row r="1997" spans="3:4" ht="15" hidden="1" customHeight="1" x14ac:dyDescent="0.25">
      <c r="C1997" s="160" t="s">
        <v>312</v>
      </c>
      <c r="D1997" s="161">
        <v>161.55000000000001</v>
      </c>
    </row>
    <row r="1998" spans="3:4" ht="15" hidden="1" customHeight="1" x14ac:dyDescent="0.25">
      <c r="C1998" s="158" t="s">
        <v>545</v>
      </c>
      <c r="D1998" s="159">
        <v>617.11</v>
      </c>
    </row>
    <row r="1999" spans="3:4" ht="15" hidden="1" customHeight="1" x14ac:dyDescent="0.25">
      <c r="C1999" s="160" t="s">
        <v>545</v>
      </c>
      <c r="D1999" s="161">
        <v>781.08</v>
      </c>
    </row>
    <row r="2000" spans="3:4" ht="15" hidden="1" customHeight="1" x14ac:dyDescent="0.25">
      <c r="C2000" s="158" t="s">
        <v>551</v>
      </c>
      <c r="D2000" s="159">
        <v>127.53</v>
      </c>
    </row>
    <row r="2001" spans="3:4" ht="15" hidden="1" customHeight="1" x14ac:dyDescent="0.25">
      <c r="C2001" s="160" t="s">
        <v>308</v>
      </c>
      <c r="D2001" s="161">
        <v>448.6</v>
      </c>
    </row>
    <row r="2002" spans="3:4" ht="15" hidden="1" customHeight="1" x14ac:dyDescent="0.25">
      <c r="C2002" s="158" t="s">
        <v>558</v>
      </c>
      <c r="D2002" s="159">
        <v>624.54</v>
      </c>
    </row>
    <row r="2003" spans="3:4" ht="15" hidden="1" customHeight="1" x14ac:dyDescent="0.25">
      <c r="C2003" s="160" t="s">
        <v>309</v>
      </c>
      <c r="D2003" s="161">
        <v>1185.1199999999999</v>
      </c>
    </row>
    <row r="2004" spans="3:4" ht="15" hidden="1" customHeight="1" x14ac:dyDescent="0.25">
      <c r="C2004" s="158" t="s">
        <v>540</v>
      </c>
      <c r="D2004" s="159">
        <v>350.6</v>
      </c>
    </row>
    <row r="2005" spans="3:4" ht="15" hidden="1" customHeight="1" x14ac:dyDescent="0.25">
      <c r="C2005" s="160" t="s">
        <v>556</v>
      </c>
      <c r="D2005" s="161">
        <v>348.83</v>
      </c>
    </row>
    <row r="2006" spans="3:4" ht="15" hidden="1" customHeight="1" x14ac:dyDescent="0.25">
      <c r="C2006" s="158" t="s">
        <v>551</v>
      </c>
      <c r="D2006" s="159">
        <v>675.54</v>
      </c>
    </row>
    <row r="2007" spans="3:4" ht="15" hidden="1" customHeight="1" x14ac:dyDescent="0.25">
      <c r="C2007" s="160" t="s">
        <v>539</v>
      </c>
      <c r="D2007" s="161">
        <v>592.35</v>
      </c>
    </row>
    <row r="2008" spans="3:4" ht="15" hidden="1" customHeight="1" x14ac:dyDescent="0.25">
      <c r="C2008" s="158" t="s">
        <v>557</v>
      </c>
      <c r="D2008" s="159">
        <v>615.55999999999995</v>
      </c>
    </row>
    <row r="2009" spans="3:4" ht="15" hidden="1" customHeight="1" x14ac:dyDescent="0.25">
      <c r="C2009" s="160" t="s">
        <v>309</v>
      </c>
      <c r="D2009" s="161">
        <v>480.46</v>
      </c>
    </row>
    <row r="2010" spans="3:4" ht="15" hidden="1" customHeight="1" x14ac:dyDescent="0.25">
      <c r="C2010" s="158" t="s">
        <v>551</v>
      </c>
      <c r="D2010" s="159">
        <v>747.19</v>
      </c>
    </row>
    <row r="2011" spans="3:4" ht="15" hidden="1" customHeight="1" x14ac:dyDescent="0.25">
      <c r="C2011" s="160" t="s">
        <v>554</v>
      </c>
      <c r="D2011" s="161">
        <v>146.49</v>
      </c>
    </row>
    <row r="2012" spans="3:4" ht="15" hidden="1" customHeight="1" x14ac:dyDescent="0.25">
      <c r="C2012" s="158" t="s">
        <v>556</v>
      </c>
      <c r="D2012" s="159">
        <v>338.9</v>
      </c>
    </row>
    <row r="2013" spans="3:4" ht="15" hidden="1" customHeight="1" x14ac:dyDescent="0.25">
      <c r="C2013" s="160" t="s">
        <v>542</v>
      </c>
      <c r="D2013" s="161">
        <v>111.25</v>
      </c>
    </row>
    <row r="2014" spans="3:4" ht="15" hidden="1" customHeight="1" x14ac:dyDescent="0.25">
      <c r="C2014" s="158" t="s">
        <v>545</v>
      </c>
      <c r="D2014" s="159">
        <v>986.38</v>
      </c>
    </row>
    <row r="2015" spans="3:4" ht="15" hidden="1" customHeight="1" x14ac:dyDescent="0.25">
      <c r="C2015" s="160" t="s">
        <v>551</v>
      </c>
      <c r="D2015" s="161">
        <v>366.27</v>
      </c>
    </row>
    <row r="2016" spans="3:4" ht="15" hidden="1" customHeight="1" x14ac:dyDescent="0.25">
      <c r="C2016" s="158" t="s">
        <v>540</v>
      </c>
      <c r="D2016" s="159">
        <v>499.7</v>
      </c>
    </row>
    <row r="2017" spans="3:4" ht="15" hidden="1" customHeight="1" x14ac:dyDescent="0.25">
      <c r="C2017" s="160" t="s">
        <v>541</v>
      </c>
      <c r="D2017" s="161">
        <v>1020.54</v>
      </c>
    </row>
    <row r="2018" spans="3:4" ht="15" hidden="1" customHeight="1" x14ac:dyDescent="0.25">
      <c r="C2018" s="158" t="s">
        <v>540</v>
      </c>
      <c r="D2018" s="159">
        <v>603.16999999999996</v>
      </c>
    </row>
    <row r="2019" spans="3:4" ht="15" hidden="1" customHeight="1" x14ac:dyDescent="0.25">
      <c r="C2019" s="160" t="s">
        <v>546</v>
      </c>
      <c r="D2019" s="161">
        <v>681.81</v>
      </c>
    </row>
    <row r="2020" spans="3:4" ht="15" hidden="1" customHeight="1" x14ac:dyDescent="0.25">
      <c r="C2020" s="158" t="s">
        <v>543</v>
      </c>
      <c r="D2020" s="159">
        <v>1170.6500000000001</v>
      </c>
    </row>
    <row r="2021" spans="3:4" ht="15" hidden="1" customHeight="1" x14ac:dyDescent="0.25">
      <c r="C2021" s="160" t="s">
        <v>542</v>
      </c>
      <c r="D2021" s="161">
        <v>759.06</v>
      </c>
    </row>
    <row r="2022" spans="3:4" ht="15" hidden="1" customHeight="1" x14ac:dyDescent="0.25">
      <c r="C2022" s="158" t="s">
        <v>309</v>
      </c>
      <c r="D2022" s="159">
        <v>665.3</v>
      </c>
    </row>
    <row r="2023" spans="3:4" ht="15" hidden="1" customHeight="1" x14ac:dyDescent="0.25">
      <c r="C2023" s="160" t="s">
        <v>312</v>
      </c>
      <c r="D2023" s="161">
        <v>1053.92</v>
      </c>
    </row>
    <row r="2024" spans="3:4" ht="15" hidden="1" customHeight="1" x14ac:dyDescent="0.25">
      <c r="C2024" s="158" t="s">
        <v>549</v>
      </c>
      <c r="D2024" s="159">
        <v>967.46</v>
      </c>
    </row>
    <row r="2025" spans="3:4" ht="15" hidden="1" customHeight="1" x14ac:dyDescent="0.25">
      <c r="C2025" s="160" t="s">
        <v>557</v>
      </c>
      <c r="D2025" s="161">
        <v>716.92</v>
      </c>
    </row>
    <row r="2026" spans="3:4" ht="15" hidden="1" customHeight="1" x14ac:dyDescent="0.25">
      <c r="C2026" s="158" t="s">
        <v>543</v>
      </c>
      <c r="D2026" s="159">
        <v>1224.9100000000001</v>
      </c>
    </row>
    <row r="2027" spans="3:4" ht="15" hidden="1" customHeight="1" x14ac:dyDescent="0.25">
      <c r="C2027" s="160" t="s">
        <v>548</v>
      </c>
      <c r="D2027" s="161">
        <v>831.02</v>
      </c>
    </row>
    <row r="2028" spans="3:4" ht="15" hidden="1" customHeight="1" x14ac:dyDescent="0.25">
      <c r="C2028" s="158" t="s">
        <v>540</v>
      </c>
      <c r="D2028" s="159">
        <v>1269.83</v>
      </c>
    </row>
    <row r="2029" spans="3:4" ht="15" hidden="1" customHeight="1" x14ac:dyDescent="0.25">
      <c r="C2029" s="160" t="s">
        <v>309</v>
      </c>
      <c r="D2029" s="161">
        <v>565.87</v>
      </c>
    </row>
    <row r="2030" spans="3:4" ht="15" hidden="1" customHeight="1" x14ac:dyDescent="0.25">
      <c r="C2030" s="158" t="s">
        <v>308</v>
      </c>
      <c r="D2030" s="159">
        <v>974.05</v>
      </c>
    </row>
    <row r="2031" spans="3:4" ht="15" hidden="1" customHeight="1" x14ac:dyDescent="0.25">
      <c r="C2031" s="160" t="s">
        <v>540</v>
      </c>
      <c r="D2031" s="161">
        <v>932.39</v>
      </c>
    </row>
    <row r="2032" spans="3:4" ht="15" hidden="1" customHeight="1" x14ac:dyDescent="0.25">
      <c r="C2032" s="158" t="s">
        <v>552</v>
      </c>
      <c r="D2032" s="159">
        <v>603.67999999999995</v>
      </c>
    </row>
    <row r="2033" spans="3:4" ht="15" hidden="1" customHeight="1" x14ac:dyDescent="0.25">
      <c r="C2033" s="160" t="s">
        <v>542</v>
      </c>
      <c r="D2033" s="161">
        <v>972.61</v>
      </c>
    </row>
    <row r="2034" spans="3:4" ht="15" hidden="1" customHeight="1" x14ac:dyDescent="0.25">
      <c r="C2034" s="158" t="s">
        <v>548</v>
      </c>
      <c r="D2034" s="159">
        <v>1159.68</v>
      </c>
    </row>
    <row r="2035" spans="3:4" ht="15" hidden="1" customHeight="1" x14ac:dyDescent="0.25">
      <c r="C2035" s="160" t="s">
        <v>546</v>
      </c>
      <c r="D2035" s="161">
        <v>903.64</v>
      </c>
    </row>
    <row r="2036" spans="3:4" ht="15" hidden="1" customHeight="1" x14ac:dyDescent="0.25">
      <c r="C2036" s="158" t="s">
        <v>312</v>
      </c>
      <c r="D2036" s="159">
        <v>227.99</v>
      </c>
    </row>
    <row r="2037" spans="3:4" ht="15" hidden="1" customHeight="1" x14ac:dyDescent="0.25">
      <c r="C2037" s="160" t="s">
        <v>550</v>
      </c>
      <c r="D2037" s="161">
        <v>259.72000000000003</v>
      </c>
    </row>
    <row r="2038" spans="3:4" ht="15" hidden="1" customHeight="1" x14ac:dyDescent="0.25">
      <c r="C2038" s="158" t="s">
        <v>555</v>
      </c>
      <c r="D2038" s="159">
        <v>172.6</v>
      </c>
    </row>
    <row r="2039" spans="3:4" ht="15" hidden="1" customHeight="1" x14ac:dyDescent="0.25">
      <c r="C2039" s="160" t="s">
        <v>549</v>
      </c>
      <c r="D2039" s="161">
        <v>1072.08</v>
      </c>
    </row>
    <row r="2040" spans="3:4" ht="15" hidden="1" customHeight="1" x14ac:dyDescent="0.25">
      <c r="C2040" s="158" t="s">
        <v>307</v>
      </c>
      <c r="D2040" s="159">
        <v>826.11</v>
      </c>
    </row>
    <row r="2041" spans="3:4" ht="15" hidden="1" customHeight="1" x14ac:dyDescent="0.25">
      <c r="C2041" s="160" t="s">
        <v>553</v>
      </c>
      <c r="D2041" s="161">
        <v>587.84</v>
      </c>
    </row>
    <row r="2042" spans="3:4" ht="15" hidden="1" customHeight="1" x14ac:dyDescent="0.25">
      <c r="C2042" s="158" t="s">
        <v>555</v>
      </c>
      <c r="D2042" s="159">
        <v>513.28</v>
      </c>
    </row>
    <row r="2043" spans="3:4" ht="15" hidden="1" customHeight="1" x14ac:dyDescent="0.25">
      <c r="C2043" s="160" t="s">
        <v>549</v>
      </c>
      <c r="D2043" s="161">
        <v>312.67</v>
      </c>
    </row>
    <row r="2044" spans="3:4" ht="15" hidden="1" customHeight="1" x14ac:dyDescent="0.25">
      <c r="C2044" s="158" t="s">
        <v>546</v>
      </c>
      <c r="D2044" s="159">
        <v>968.03</v>
      </c>
    </row>
    <row r="2045" spans="3:4" ht="15" hidden="1" customHeight="1" x14ac:dyDescent="0.25">
      <c r="C2045" s="160" t="s">
        <v>542</v>
      </c>
      <c r="D2045" s="161">
        <v>974.49</v>
      </c>
    </row>
    <row r="2046" spans="3:4" ht="15" hidden="1" customHeight="1" x14ac:dyDescent="0.25">
      <c r="C2046" s="158" t="s">
        <v>551</v>
      </c>
      <c r="D2046" s="159">
        <v>715.22</v>
      </c>
    </row>
    <row r="2047" spans="3:4" ht="15" hidden="1" customHeight="1" x14ac:dyDescent="0.25">
      <c r="C2047" s="160" t="s">
        <v>539</v>
      </c>
      <c r="D2047" s="161">
        <v>292.49</v>
      </c>
    </row>
    <row r="2048" spans="3:4" ht="15" hidden="1" customHeight="1" x14ac:dyDescent="0.25">
      <c r="C2048" s="158" t="s">
        <v>542</v>
      </c>
      <c r="D2048" s="159">
        <v>1046.48</v>
      </c>
    </row>
    <row r="2049" spans="3:4" ht="15" hidden="1" customHeight="1" x14ac:dyDescent="0.25">
      <c r="C2049" s="160" t="s">
        <v>555</v>
      </c>
      <c r="D2049" s="161">
        <v>285.93</v>
      </c>
    </row>
    <row r="2050" spans="3:4" ht="15" hidden="1" customHeight="1" x14ac:dyDescent="0.25">
      <c r="C2050" s="158" t="s">
        <v>546</v>
      </c>
      <c r="D2050" s="159">
        <v>751.99</v>
      </c>
    </row>
    <row r="2051" spans="3:4" ht="15" hidden="1" customHeight="1" x14ac:dyDescent="0.25">
      <c r="C2051" s="160" t="s">
        <v>308</v>
      </c>
      <c r="D2051" s="161">
        <v>262.69</v>
      </c>
    </row>
    <row r="2052" spans="3:4" ht="15" hidden="1" customHeight="1" x14ac:dyDescent="0.25">
      <c r="C2052" s="158" t="s">
        <v>540</v>
      </c>
      <c r="D2052" s="159">
        <v>865.97</v>
      </c>
    </row>
    <row r="2053" spans="3:4" ht="15" hidden="1" customHeight="1" x14ac:dyDescent="0.25">
      <c r="C2053" s="160" t="s">
        <v>541</v>
      </c>
      <c r="D2053" s="161">
        <v>203.8</v>
      </c>
    </row>
    <row r="2054" spans="3:4" ht="15" hidden="1" customHeight="1" x14ac:dyDescent="0.25">
      <c r="C2054" s="158" t="s">
        <v>539</v>
      </c>
      <c r="D2054" s="159">
        <v>870.2</v>
      </c>
    </row>
    <row r="2055" spans="3:4" ht="15" hidden="1" customHeight="1" x14ac:dyDescent="0.25">
      <c r="C2055" s="160" t="s">
        <v>307</v>
      </c>
      <c r="D2055" s="161">
        <v>144.44</v>
      </c>
    </row>
    <row r="2056" spans="3:4" ht="15" hidden="1" customHeight="1" x14ac:dyDescent="0.25">
      <c r="C2056" s="158" t="s">
        <v>550</v>
      </c>
      <c r="D2056" s="159">
        <v>1239.5999999999999</v>
      </c>
    </row>
    <row r="2057" spans="3:4" ht="15" hidden="1" customHeight="1" x14ac:dyDescent="0.25">
      <c r="C2057" s="160" t="s">
        <v>312</v>
      </c>
      <c r="D2057" s="161">
        <v>337.99</v>
      </c>
    </row>
    <row r="2058" spans="3:4" ht="15" hidden="1" customHeight="1" x14ac:dyDescent="0.25">
      <c r="C2058" s="158" t="s">
        <v>550</v>
      </c>
      <c r="D2058" s="159">
        <v>571.62</v>
      </c>
    </row>
    <row r="2059" spans="3:4" ht="15" hidden="1" customHeight="1" x14ac:dyDescent="0.25">
      <c r="C2059" s="160" t="s">
        <v>557</v>
      </c>
      <c r="D2059" s="161">
        <v>516.30999999999995</v>
      </c>
    </row>
    <row r="2060" spans="3:4" ht="15" hidden="1" customHeight="1" x14ac:dyDescent="0.25">
      <c r="C2060" s="158" t="s">
        <v>309</v>
      </c>
      <c r="D2060" s="159">
        <v>1056.3800000000001</v>
      </c>
    </row>
    <row r="2061" spans="3:4" ht="15" hidden="1" customHeight="1" x14ac:dyDescent="0.25">
      <c r="C2061" s="160" t="s">
        <v>553</v>
      </c>
      <c r="D2061" s="161">
        <v>391.25</v>
      </c>
    </row>
    <row r="2062" spans="3:4" ht="15" hidden="1" customHeight="1" x14ac:dyDescent="0.25">
      <c r="C2062" s="158" t="s">
        <v>312</v>
      </c>
      <c r="D2062" s="159">
        <v>556.95000000000005</v>
      </c>
    </row>
    <row r="2063" spans="3:4" ht="15" hidden="1" customHeight="1" x14ac:dyDescent="0.25">
      <c r="C2063" s="160" t="s">
        <v>546</v>
      </c>
      <c r="D2063" s="161">
        <v>1249.3800000000001</v>
      </c>
    </row>
    <row r="2064" spans="3:4" ht="15" hidden="1" customHeight="1" x14ac:dyDescent="0.25">
      <c r="C2064" s="158" t="s">
        <v>548</v>
      </c>
      <c r="D2064" s="159">
        <v>672.62</v>
      </c>
    </row>
    <row r="2065" spans="3:4" ht="15" hidden="1" customHeight="1" x14ac:dyDescent="0.25">
      <c r="C2065" s="160" t="s">
        <v>545</v>
      </c>
      <c r="D2065" s="161">
        <v>868.16</v>
      </c>
    </row>
    <row r="2066" spans="3:4" ht="15" hidden="1" customHeight="1" x14ac:dyDescent="0.25">
      <c r="C2066" s="158" t="s">
        <v>543</v>
      </c>
      <c r="D2066" s="159">
        <v>42.4</v>
      </c>
    </row>
    <row r="2067" spans="3:4" ht="15" hidden="1" customHeight="1" x14ac:dyDescent="0.25">
      <c r="C2067" s="160" t="s">
        <v>549</v>
      </c>
      <c r="D2067" s="161">
        <v>125.74</v>
      </c>
    </row>
    <row r="2068" spans="3:4" ht="15" hidden="1" customHeight="1" x14ac:dyDescent="0.25">
      <c r="C2068" s="158" t="s">
        <v>551</v>
      </c>
      <c r="D2068" s="159">
        <v>1029.3800000000001</v>
      </c>
    </row>
    <row r="2069" spans="3:4" ht="15" hidden="1" customHeight="1" x14ac:dyDescent="0.25">
      <c r="C2069" s="160" t="s">
        <v>540</v>
      </c>
      <c r="D2069" s="161">
        <v>578.1</v>
      </c>
    </row>
    <row r="2070" spans="3:4" ht="15" hidden="1" customHeight="1" x14ac:dyDescent="0.25">
      <c r="C2070" s="158" t="s">
        <v>545</v>
      </c>
      <c r="D2070" s="159">
        <v>1174.22</v>
      </c>
    </row>
    <row r="2071" spans="3:4" ht="15" hidden="1" customHeight="1" x14ac:dyDescent="0.25">
      <c r="C2071" s="160" t="s">
        <v>308</v>
      </c>
      <c r="D2071" s="161">
        <v>449.37</v>
      </c>
    </row>
    <row r="2072" spans="3:4" ht="15" hidden="1" customHeight="1" x14ac:dyDescent="0.25">
      <c r="C2072" s="158" t="s">
        <v>554</v>
      </c>
      <c r="D2072" s="159">
        <v>916.57</v>
      </c>
    </row>
    <row r="2073" spans="3:4" ht="15" hidden="1" customHeight="1" x14ac:dyDescent="0.25">
      <c r="C2073" s="160" t="s">
        <v>549</v>
      </c>
      <c r="D2073" s="161">
        <v>235.77</v>
      </c>
    </row>
    <row r="2074" spans="3:4" ht="15" hidden="1" customHeight="1" x14ac:dyDescent="0.25">
      <c r="C2074" s="158" t="s">
        <v>557</v>
      </c>
      <c r="D2074" s="159">
        <v>848.36</v>
      </c>
    </row>
    <row r="2075" spans="3:4" ht="15" hidden="1" customHeight="1" x14ac:dyDescent="0.25">
      <c r="C2075" s="160" t="s">
        <v>308</v>
      </c>
      <c r="D2075" s="161">
        <v>261.79000000000002</v>
      </c>
    </row>
    <row r="2076" spans="3:4" ht="15" hidden="1" customHeight="1" x14ac:dyDescent="0.25">
      <c r="C2076" s="158" t="s">
        <v>549</v>
      </c>
      <c r="D2076" s="159">
        <v>970.43</v>
      </c>
    </row>
    <row r="2077" spans="3:4" ht="15" hidden="1" customHeight="1" x14ac:dyDescent="0.25">
      <c r="C2077" s="160" t="s">
        <v>549</v>
      </c>
      <c r="D2077" s="161">
        <v>1037.3399999999999</v>
      </c>
    </row>
    <row r="2078" spans="3:4" ht="15" hidden="1" customHeight="1" x14ac:dyDescent="0.25">
      <c r="C2078" s="158" t="s">
        <v>309</v>
      </c>
      <c r="D2078" s="159">
        <v>475.14</v>
      </c>
    </row>
    <row r="2079" spans="3:4" ht="15" hidden="1" customHeight="1" x14ac:dyDescent="0.25">
      <c r="C2079" s="160" t="s">
        <v>309</v>
      </c>
      <c r="D2079" s="161">
        <v>548.28</v>
      </c>
    </row>
    <row r="2080" spans="3:4" ht="15" hidden="1" customHeight="1" x14ac:dyDescent="0.25">
      <c r="C2080" s="158" t="s">
        <v>548</v>
      </c>
      <c r="D2080" s="159">
        <v>1000.28</v>
      </c>
    </row>
    <row r="2081" spans="3:4" ht="15" hidden="1" customHeight="1" x14ac:dyDescent="0.25">
      <c r="C2081" s="160" t="s">
        <v>539</v>
      </c>
      <c r="D2081" s="161">
        <v>173.72</v>
      </c>
    </row>
    <row r="2082" spans="3:4" ht="15" hidden="1" customHeight="1" x14ac:dyDescent="0.25">
      <c r="C2082" s="158" t="s">
        <v>307</v>
      </c>
      <c r="D2082" s="159">
        <v>443.75</v>
      </c>
    </row>
    <row r="2083" spans="3:4" ht="15" hidden="1" customHeight="1" x14ac:dyDescent="0.25">
      <c r="C2083" s="160" t="s">
        <v>557</v>
      </c>
      <c r="D2083" s="161">
        <v>304.07</v>
      </c>
    </row>
    <row r="2084" spans="3:4" ht="15" hidden="1" customHeight="1" x14ac:dyDescent="0.25">
      <c r="C2084" s="158" t="s">
        <v>547</v>
      </c>
      <c r="D2084" s="159">
        <v>423.99</v>
      </c>
    </row>
    <row r="2085" spans="3:4" ht="15" hidden="1" customHeight="1" x14ac:dyDescent="0.25">
      <c r="C2085" s="160" t="s">
        <v>554</v>
      </c>
      <c r="D2085" s="161">
        <v>117.33</v>
      </c>
    </row>
    <row r="2086" spans="3:4" ht="15" hidden="1" customHeight="1" x14ac:dyDescent="0.25">
      <c r="C2086" s="158" t="s">
        <v>543</v>
      </c>
      <c r="D2086" s="159">
        <v>788.5</v>
      </c>
    </row>
    <row r="2087" spans="3:4" ht="15" hidden="1" customHeight="1" x14ac:dyDescent="0.25">
      <c r="C2087" s="160" t="s">
        <v>553</v>
      </c>
      <c r="D2087" s="161">
        <v>793.6</v>
      </c>
    </row>
    <row r="2088" spans="3:4" ht="15" hidden="1" customHeight="1" x14ac:dyDescent="0.25">
      <c r="C2088" s="158" t="s">
        <v>553</v>
      </c>
      <c r="D2088" s="159">
        <v>1229.3</v>
      </c>
    </row>
    <row r="2089" spans="3:4" ht="15" hidden="1" customHeight="1" x14ac:dyDescent="0.25">
      <c r="C2089" s="160" t="s">
        <v>556</v>
      </c>
      <c r="D2089" s="161">
        <v>1196.7</v>
      </c>
    </row>
    <row r="2090" spans="3:4" ht="15" hidden="1" customHeight="1" x14ac:dyDescent="0.25">
      <c r="C2090" s="158" t="s">
        <v>557</v>
      </c>
      <c r="D2090" s="159">
        <v>130.63999999999999</v>
      </c>
    </row>
    <row r="2091" spans="3:4" ht="15" hidden="1" customHeight="1" x14ac:dyDescent="0.25">
      <c r="C2091" s="160" t="s">
        <v>557</v>
      </c>
      <c r="D2091" s="161">
        <v>1102.95</v>
      </c>
    </row>
    <row r="2092" spans="3:4" ht="15" hidden="1" customHeight="1" x14ac:dyDescent="0.25">
      <c r="C2092" s="158" t="s">
        <v>308</v>
      </c>
      <c r="D2092" s="159">
        <v>978.99</v>
      </c>
    </row>
    <row r="2093" spans="3:4" ht="15" hidden="1" customHeight="1" x14ac:dyDescent="0.25">
      <c r="C2093" s="160" t="s">
        <v>542</v>
      </c>
      <c r="D2093" s="161">
        <v>820.73</v>
      </c>
    </row>
    <row r="2094" spans="3:4" ht="15" hidden="1" customHeight="1" x14ac:dyDescent="0.25">
      <c r="C2094" s="158" t="s">
        <v>551</v>
      </c>
      <c r="D2094" s="159">
        <v>893.85</v>
      </c>
    </row>
    <row r="2095" spans="3:4" ht="15" hidden="1" customHeight="1" x14ac:dyDescent="0.25">
      <c r="C2095" s="160" t="s">
        <v>552</v>
      </c>
      <c r="D2095" s="161">
        <v>463.4</v>
      </c>
    </row>
    <row r="2096" spans="3:4" ht="15" hidden="1" customHeight="1" x14ac:dyDescent="0.25">
      <c r="C2096" s="158" t="s">
        <v>546</v>
      </c>
      <c r="D2096" s="159">
        <v>118.9</v>
      </c>
    </row>
    <row r="2097" spans="3:4" ht="15" hidden="1" customHeight="1" x14ac:dyDescent="0.25">
      <c r="C2097" s="160" t="s">
        <v>543</v>
      </c>
      <c r="D2097" s="161">
        <v>426.5</v>
      </c>
    </row>
    <row r="2098" spans="3:4" ht="15" hidden="1" customHeight="1" x14ac:dyDescent="0.25">
      <c r="C2098" s="158" t="s">
        <v>543</v>
      </c>
      <c r="D2098" s="159">
        <v>528.98</v>
      </c>
    </row>
    <row r="2099" spans="3:4" ht="15" hidden="1" customHeight="1" x14ac:dyDescent="0.25">
      <c r="C2099" s="160" t="s">
        <v>309</v>
      </c>
      <c r="D2099" s="161">
        <v>567.85</v>
      </c>
    </row>
    <row r="2100" spans="3:4" ht="15" hidden="1" customHeight="1" x14ac:dyDescent="0.25">
      <c r="C2100" s="158" t="s">
        <v>309</v>
      </c>
      <c r="D2100" s="159">
        <v>415.9</v>
      </c>
    </row>
    <row r="2101" spans="3:4" ht="15" hidden="1" customHeight="1" x14ac:dyDescent="0.25">
      <c r="C2101" s="160" t="s">
        <v>312</v>
      </c>
      <c r="D2101" s="161">
        <v>650.44000000000005</v>
      </c>
    </row>
    <row r="2102" spans="3:4" ht="15" hidden="1" customHeight="1" x14ac:dyDescent="0.25">
      <c r="C2102" s="158" t="s">
        <v>544</v>
      </c>
      <c r="D2102" s="159">
        <v>594.62</v>
      </c>
    </row>
    <row r="2103" spans="3:4" ht="15" hidden="1" customHeight="1" x14ac:dyDescent="0.25">
      <c r="C2103" s="160" t="s">
        <v>553</v>
      </c>
      <c r="D2103" s="161">
        <v>903.51</v>
      </c>
    </row>
    <row r="2104" spans="3:4" ht="15" hidden="1" customHeight="1" x14ac:dyDescent="0.25">
      <c r="C2104" s="158" t="s">
        <v>549</v>
      </c>
      <c r="D2104" s="159">
        <v>537.64</v>
      </c>
    </row>
    <row r="2105" spans="3:4" ht="15" hidden="1" customHeight="1" x14ac:dyDescent="0.25">
      <c r="C2105" s="160" t="s">
        <v>542</v>
      </c>
      <c r="D2105" s="161">
        <v>880.49</v>
      </c>
    </row>
    <row r="2106" spans="3:4" ht="15" hidden="1" customHeight="1" x14ac:dyDescent="0.25">
      <c r="C2106" s="158" t="s">
        <v>552</v>
      </c>
      <c r="D2106" s="159">
        <v>552.54</v>
      </c>
    </row>
    <row r="2107" spans="3:4" ht="15" hidden="1" customHeight="1" x14ac:dyDescent="0.25">
      <c r="C2107" s="160" t="s">
        <v>553</v>
      </c>
      <c r="D2107" s="161">
        <v>628.63</v>
      </c>
    </row>
    <row r="2108" spans="3:4" ht="15" hidden="1" customHeight="1" x14ac:dyDescent="0.25">
      <c r="C2108" s="158" t="s">
        <v>307</v>
      </c>
      <c r="D2108" s="159">
        <v>900.87</v>
      </c>
    </row>
    <row r="2109" spans="3:4" ht="15" hidden="1" customHeight="1" x14ac:dyDescent="0.25">
      <c r="C2109" s="160" t="s">
        <v>551</v>
      </c>
      <c r="D2109" s="161">
        <v>1155.6199999999999</v>
      </c>
    </row>
    <row r="2110" spans="3:4" ht="15" hidden="1" customHeight="1" x14ac:dyDescent="0.25">
      <c r="C2110" s="158" t="s">
        <v>543</v>
      </c>
      <c r="D2110" s="159">
        <v>35.61</v>
      </c>
    </row>
    <row r="2111" spans="3:4" ht="15" hidden="1" customHeight="1" x14ac:dyDescent="0.25">
      <c r="C2111" s="160" t="s">
        <v>553</v>
      </c>
      <c r="D2111" s="161">
        <v>507.88</v>
      </c>
    </row>
    <row r="2112" spans="3:4" ht="15" hidden="1" customHeight="1" x14ac:dyDescent="0.25">
      <c r="C2112" s="158" t="s">
        <v>556</v>
      </c>
      <c r="D2112" s="159">
        <v>1108.53</v>
      </c>
    </row>
    <row r="2113" spans="3:4" ht="15" hidden="1" customHeight="1" x14ac:dyDescent="0.25">
      <c r="C2113" s="160" t="s">
        <v>546</v>
      </c>
      <c r="D2113" s="161">
        <v>100.1</v>
      </c>
    </row>
    <row r="2114" spans="3:4" ht="15" hidden="1" customHeight="1" x14ac:dyDescent="0.25">
      <c r="C2114" s="158" t="s">
        <v>545</v>
      </c>
      <c r="D2114" s="159">
        <v>263.23</v>
      </c>
    </row>
    <row r="2115" spans="3:4" ht="15" hidden="1" customHeight="1" x14ac:dyDescent="0.25">
      <c r="C2115" s="160" t="s">
        <v>546</v>
      </c>
      <c r="D2115" s="161">
        <v>415.79</v>
      </c>
    </row>
    <row r="2116" spans="3:4" ht="15" hidden="1" customHeight="1" x14ac:dyDescent="0.25">
      <c r="C2116" s="158" t="s">
        <v>553</v>
      </c>
      <c r="D2116" s="159">
        <v>659.98</v>
      </c>
    </row>
    <row r="2117" spans="3:4" ht="15" hidden="1" customHeight="1" x14ac:dyDescent="0.25">
      <c r="C2117" s="160" t="s">
        <v>539</v>
      </c>
      <c r="D2117" s="161">
        <v>828.54</v>
      </c>
    </row>
    <row r="2118" spans="3:4" ht="15" hidden="1" customHeight="1" x14ac:dyDescent="0.25">
      <c r="C2118" s="158" t="s">
        <v>312</v>
      </c>
      <c r="D2118" s="159">
        <v>715.99</v>
      </c>
    </row>
    <row r="2119" spans="3:4" ht="15" hidden="1" customHeight="1" x14ac:dyDescent="0.25">
      <c r="C2119" s="160" t="s">
        <v>551</v>
      </c>
      <c r="D2119" s="161">
        <v>107.7</v>
      </c>
    </row>
    <row r="2120" spans="3:4" ht="15" hidden="1" customHeight="1" x14ac:dyDescent="0.25">
      <c r="C2120" s="158" t="s">
        <v>549</v>
      </c>
      <c r="D2120" s="159">
        <v>410.25</v>
      </c>
    </row>
    <row r="2121" spans="3:4" ht="15" hidden="1" customHeight="1" x14ac:dyDescent="0.25">
      <c r="C2121" s="160" t="s">
        <v>545</v>
      </c>
      <c r="D2121" s="161">
        <v>149.04</v>
      </c>
    </row>
    <row r="2122" spans="3:4" ht="15" hidden="1" customHeight="1" x14ac:dyDescent="0.25">
      <c r="C2122" s="158" t="s">
        <v>551</v>
      </c>
      <c r="D2122" s="159">
        <v>339.03</v>
      </c>
    </row>
    <row r="2123" spans="3:4" ht="15" hidden="1" customHeight="1" x14ac:dyDescent="0.25">
      <c r="C2123" s="160" t="s">
        <v>551</v>
      </c>
      <c r="D2123" s="161">
        <v>193.09</v>
      </c>
    </row>
    <row r="2124" spans="3:4" ht="15" hidden="1" customHeight="1" x14ac:dyDescent="0.25">
      <c r="C2124" s="158" t="s">
        <v>551</v>
      </c>
      <c r="D2124" s="159">
        <v>11.55</v>
      </c>
    </row>
    <row r="2125" spans="3:4" ht="15" hidden="1" customHeight="1" x14ac:dyDescent="0.25">
      <c r="C2125" s="160" t="s">
        <v>541</v>
      </c>
      <c r="D2125" s="161">
        <v>630.09</v>
      </c>
    </row>
    <row r="2126" spans="3:4" ht="15" hidden="1" customHeight="1" x14ac:dyDescent="0.25">
      <c r="C2126" s="158" t="s">
        <v>549</v>
      </c>
      <c r="D2126" s="159">
        <v>560.5</v>
      </c>
    </row>
    <row r="2127" spans="3:4" ht="15" hidden="1" customHeight="1" x14ac:dyDescent="0.25">
      <c r="C2127" s="160" t="s">
        <v>539</v>
      </c>
      <c r="D2127" s="161">
        <v>691.31</v>
      </c>
    </row>
    <row r="2128" spans="3:4" ht="15" hidden="1" customHeight="1" x14ac:dyDescent="0.25">
      <c r="C2128" s="158" t="s">
        <v>307</v>
      </c>
      <c r="D2128" s="159">
        <v>1057.46</v>
      </c>
    </row>
    <row r="2129" spans="3:4" ht="15" hidden="1" customHeight="1" x14ac:dyDescent="0.25">
      <c r="C2129" s="160" t="s">
        <v>307</v>
      </c>
      <c r="D2129" s="161">
        <v>112.03</v>
      </c>
    </row>
    <row r="2130" spans="3:4" ht="15" hidden="1" customHeight="1" x14ac:dyDescent="0.25">
      <c r="C2130" s="158" t="s">
        <v>307</v>
      </c>
      <c r="D2130" s="159">
        <v>1267.3800000000001</v>
      </c>
    </row>
    <row r="2131" spans="3:4" ht="15" hidden="1" customHeight="1" x14ac:dyDescent="0.25">
      <c r="C2131" s="160" t="s">
        <v>540</v>
      </c>
      <c r="D2131" s="161">
        <v>722.94</v>
      </c>
    </row>
    <row r="2132" spans="3:4" ht="15" hidden="1" customHeight="1" x14ac:dyDescent="0.25">
      <c r="C2132" s="158" t="s">
        <v>544</v>
      </c>
      <c r="D2132" s="159">
        <v>259.94</v>
      </c>
    </row>
    <row r="2133" spans="3:4" ht="15" hidden="1" customHeight="1" x14ac:dyDescent="0.25">
      <c r="C2133" s="160" t="s">
        <v>308</v>
      </c>
      <c r="D2133" s="161">
        <v>617.33000000000004</v>
      </c>
    </row>
    <row r="2134" spans="3:4" ht="15" hidden="1" customHeight="1" x14ac:dyDescent="0.25">
      <c r="C2134" s="158" t="s">
        <v>308</v>
      </c>
      <c r="D2134" s="159">
        <v>423.64</v>
      </c>
    </row>
    <row r="2135" spans="3:4" ht="15" hidden="1" customHeight="1" x14ac:dyDescent="0.25">
      <c r="C2135" s="160" t="s">
        <v>308</v>
      </c>
      <c r="D2135" s="161">
        <v>1203.53</v>
      </c>
    </row>
    <row r="2136" spans="3:4" ht="15" hidden="1" customHeight="1" x14ac:dyDescent="0.25">
      <c r="C2136" s="158" t="s">
        <v>553</v>
      </c>
      <c r="D2136" s="159">
        <v>519.28</v>
      </c>
    </row>
    <row r="2137" spans="3:4" ht="15" hidden="1" customHeight="1" x14ac:dyDescent="0.25">
      <c r="C2137" s="160" t="s">
        <v>307</v>
      </c>
      <c r="D2137" s="161">
        <v>796.06</v>
      </c>
    </row>
    <row r="2138" spans="3:4" ht="15" hidden="1" customHeight="1" x14ac:dyDescent="0.25">
      <c r="C2138" s="158" t="s">
        <v>549</v>
      </c>
      <c r="D2138" s="159">
        <v>32.81</v>
      </c>
    </row>
    <row r="2139" spans="3:4" ht="15" hidden="1" customHeight="1" x14ac:dyDescent="0.25">
      <c r="C2139" s="160" t="s">
        <v>547</v>
      </c>
      <c r="D2139" s="161">
        <v>92.42</v>
      </c>
    </row>
    <row r="2140" spans="3:4" ht="15" hidden="1" customHeight="1" x14ac:dyDescent="0.25">
      <c r="C2140" s="158" t="s">
        <v>540</v>
      </c>
      <c r="D2140" s="159">
        <v>605.01</v>
      </c>
    </row>
    <row r="2141" spans="3:4" ht="15" hidden="1" customHeight="1" x14ac:dyDescent="0.25">
      <c r="C2141" s="160" t="s">
        <v>308</v>
      </c>
      <c r="D2141" s="161">
        <v>1230.5999999999999</v>
      </c>
    </row>
    <row r="2142" spans="3:4" ht="15" hidden="1" customHeight="1" x14ac:dyDescent="0.25">
      <c r="C2142" s="158" t="s">
        <v>542</v>
      </c>
      <c r="D2142" s="159">
        <v>773.37</v>
      </c>
    </row>
    <row r="2143" spans="3:4" ht="15" hidden="1" customHeight="1" x14ac:dyDescent="0.25">
      <c r="C2143" s="160" t="s">
        <v>545</v>
      </c>
      <c r="D2143" s="161">
        <v>72.650000000000006</v>
      </c>
    </row>
    <row r="2144" spans="3:4" ht="15" hidden="1" customHeight="1" x14ac:dyDescent="0.25">
      <c r="C2144" s="158" t="s">
        <v>539</v>
      </c>
      <c r="D2144" s="159">
        <v>1159.3499999999999</v>
      </c>
    </row>
    <row r="2145" spans="3:4" ht="15" hidden="1" customHeight="1" x14ac:dyDescent="0.25">
      <c r="C2145" s="160" t="s">
        <v>312</v>
      </c>
      <c r="D2145" s="161">
        <v>829.25</v>
      </c>
    </row>
    <row r="2146" spans="3:4" ht="15" hidden="1" customHeight="1" x14ac:dyDescent="0.25">
      <c r="C2146" s="158" t="s">
        <v>557</v>
      </c>
      <c r="D2146" s="159">
        <v>13.74</v>
      </c>
    </row>
    <row r="2147" spans="3:4" ht="15" hidden="1" customHeight="1" x14ac:dyDescent="0.25">
      <c r="C2147" s="160" t="s">
        <v>539</v>
      </c>
      <c r="D2147" s="161">
        <v>1015.84</v>
      </c>
    </row>
    <row r="2148" spans="3:4" ht="15" hidden="1" customHeight="1" x14ac:dyDescent="0.25">
      <c r="C2148" s="158" t="s">
        <v>549</v>
      </c>
      <c r="D2148" s="159">
        <v>938.73</v>
      </c>
    </row>
    <row r="2149" spans="3:4" ht="15" hidden="1" customHeight="1" x14ac:dyDescent="0.25">
      <c r="C2149" s="160" t="s">
        <v>557</v>
      </c>
      <c r="D2149" s="161">
        <v>507.95</v>
      </c>
    </row>
    <row r="2150" spans="3:4" ht="15" hidden="1" customHeight="1" x14ac:dyDescent="0.25">
      <c r="C2150" s="158" t="s">
        <v>312</v>
      </c>
      <c r="D2150" s="159">
        <v>229.54</v>
      </c>
    </row>
    <row r="2151" spans="3:4" ht="15" hidden="1" customHeight="1" x14ac:dyDescent="0.25">
      <c r="C2151" s="160" t="s">
        <v>554</v>
      </c>
      <c r="D2151" s="161">
        <v>244.61</v>
      </c>
    </row>
    <row r="2152" spans="3:4" ht="15" hidden="1" customHeight="1" x14ac:dyDescent="0.25">
      <c r="C2152" s="158" t="s">
        <v>542</v>
      </c>
      <c r="D2152" s="159">
        <v>958.56</v>
      </c>
    </row>
    <row r="2153" spans="3:4" ht="15" hidden="1" customHeight="1" x14ac:dyDescent="0.25">
      <c r="C2153" s="160" t="s">
        <v>307</v>
      </c>
      <c r="D2153" s="161">
        <v>1205.4000000000001</v>
      </c>
    </row>
    <row r="2154" spans="3:4" ht="15" hidden="1" customHeight="1" x14ac:dyDescent="0.25">
      <c r="C2154" s="158" t="s">
        <v>546</v>
      </c>
      <c r="D2154" s="159">
        <v>471.11</v>
      </c>
    </row>
    <row r="2155" spans="3:4" ht="15" hidden="1" customHeight="1" x14ac:dyDescent="0.25">
      <c r="C2155" s="160" t="s">
        <v>539</v>
      </c>
      <c r="D2155" s="161">
        <v>581.36</v>
      </c>
    </row>
    <row r="2156" spans="3:4" ht="15" hidden="1" customHeight="1" x14ac:dyDescent="0.25">
      <c r="C2156" s="158" t="s">
        <v>309</v>
      </c>
      <c r="D2156" s="159">
        <v>851.44</v>
      </c>
    </row>
    <row r="2157" spans="3:4" ht="15" hidden="1" customHeight="1" x14ac:dyDescent="0.25">
      <c r="C2157" s="160" t="s">
        <v>545</v>
      </c>
      <c r="D2157" s="161">
        <v>299.70999999999998</v>
      </c>
    </row>
    <row r="2158" spans="3:4" ht="15" hidden="1" customHeight="1" x14ac:dyDescent="0.25">
      <c r="C2158" s="158" t="s">
        <v>309</v>
      </c>
      <c r="D2158" s="159">
        <v>1101.1600000000001</v>
      </c>
    </row>
    <row r="2159" spans="3:4" ht="15" hidden="1" customHeight="1" x14ac:dyDescent="0.25">
      <c r="C2159" s="160" t="s">
        <v>551</v>
      </c>
      <c r="D2159" s="161">
        <v>1144.3</v>
      </c>
    </row>
    <row r="2160" spans="3:4" ht="15" hidden="1" customHeight="1" x14ac:dyDescent="0.25">
      <c r="C2160" s="158" t="s">
        <v>549</v>
      </c>
      <c r="D2160" s="159">
        <v>121.49</v>
      </c>
    </row>
    <row r="2161" spans="3:4" ht="15" hidden="1" customHeight="1" x14ac:dyDescent="0.25">
      <c r="C2161" s="160" t="s">
        <v>548</v>
      </c>
      <c r="D2161" s="161">
        <v>550.19000000000005</v>
      </c>
    </row>
    <row r="2162" spans="3:4" ht="15" hidden="1" customHeight="1" x14ac:dyDescent="0.25">
      <c r="C2162" s="158" t="s">
        <v>551</v>
      </c>
      <c r="D2162" s="159">
        <v>1181.46</v>
      </c>
    </row>
    <row r="2163" spans="3:4" ht="15" hidden="1" customHeight="1" x14ac:dyDescent="0.25">
      <c r="C2163" s="160" t="s">
        <v>539</v>
      </c>
      <c r="D2163" s="161">
        <v>268.10000000000002</v>
      </c>
    </row>
    <row r="2164" spans="3:4" ht="15" hidden="1" customHeight="1" x14ac:dyDescent="0.25">
      <c r="C2164" s="158" t="s">
        <v>542</v>
      </c>
      <c r="D2164" s="159">
        <v>745.62</v>
      </c>
    </row>
    <row r="2165" spans="3:4" ht="15" hidden="1" customHeight="1" x14ac:dyDescent="0.25">
      <c r="C2165" s="160" t="s">
        <v>540</v>
      </c>
      <c r="D2165" s="161">
        <v>631.15</v>
      </c>
    </row>
    <row r="2166" spans="3:4" ht="15" hidden="1" customHeight="1" x14ac:dyDescent="0.25">
      <c r="C2166" s="158" t="s">
        <v>549</v>
      </c>
      <c r="D2166" s="159">
        <v>579.72</v>
      </c>
    </row>
    <row r="2167" spans="3:4" ht="15" hidden="1" customHeight="1" x14ac:dyDescent="0.25">
      <c r="C2167" s="160" t="s">
        <v>312</v>
      </c>
      <c r="D2167" s="161">
        <v>253.75</v>
      </c>
    </row>
    <row r="2168" spans="3:4" ht="15" hidden="1" customHeight="1" x14ac:dyDescent="0.25">
      <c r="C2168" s="158" t="s">
        <v>547</v>
      </c>
      <c r="D2168" s="159">
        <v>299.93</v>
      </c>
    </row>
    <row r="2169" spans="3:4" ht="15" hidden="1" customHeight="1" x14ac:dyDescent="0.25">
      <c r="C2169" s="160" t="s">
        <v>542</v>
      </c>
      <c r="D2169" s="161">
        <v>1046.8</v>
      </c>
    </row>
    <row r="2170" spans="3:4" ht="15" hidden="1" customHeight="1" x14ac:dyDescent="0.25">
      <c r="C2170" s="158" t="s">
        <v>312</v>
      </c>
      <c r="D2170" s="159">
        <v>738.24</v>
      </c>
    </row>
    <row r="2171" spans="3:4" ht="15" hidden="1" customHeight="1" x14ac:dyDescent="0.25">
      <c r="C2171" s="160" t="s">
        <v>308</v>
      </c>
      <c r="D2171" s="161">
        <v>539.92999999999995</v>
      </c>
    </row>
    <row r="2172" spans="3:4" ht="15" hidden="1" customHeight="1" x14ac:dyDescent="0.25">
      <c r="C2172" s="158" t="s">
        <v>540</v>
      </c>
      <c r="D2172" s="159">
        <v>515.59</v>
      </c>
    </row>
    <row r="2173" spans="3:4" ht="15" hidden="1" customHeight="1" x14ac:dyDescent="0.25">
      <c r="C2173" s="160" t="s">
        <v>555</v>
      </c>
      <c r="D2173" s="161">
        <v>1127.1099999999999</v>
      </c>
    </row>
    <row r="2174" spans="3:4" ht="15" hidden="1" customHeight="1" x14ac:dyDescent="0.25">
      <c r="C2174" s="158" t="s">
        <v>551</v>
      </c>
      <c r="D2174" s="159">
        <v>796.39</v>
      </c>
    </row>
    <row r="2175" spans="3:4" ht="15" hidden="1" customHeight="1" x14ac:dyDescent="0.25">
      <c r="C2175" s="160" t="s">
        <v>555</v>
      </c>
      <c r="D2175" s="161">
        <v>788.21</v>
      </c>
    </row>
    <row r="2176" spans="3:4" ht="15" hidden="1" customHeight="1" x14ac:dyDescent="0.25">
      <c r="C2176" s="158" t="s">
        <v>542</v>
      </c>
      <c r="D2176" s="159">
        <v>549.27</v>
      </c>
    </row>
    <row r="2177" spans="3:4" ht="15" hidden="1" customHeight="1" x14ac:dyDescent="0.25">
      <c r="C2177" s="160" t="s">
        <v>312</v>
      </c>
      <c r="D2177" s="161">
        <v>534.98</v>
      </c>
    </row>
    <row r="2178" spans="3:4" ht="15" hidden="1" customHeight="1" x14ac:dyDescent="0.25">
      <c r="C2178" s="158" t="s">
        <v>539</v>
      </c>
      <c r="D2178" s="159">
        <v>629.1</v>
      </c>
    </row>
    <row r="2179" spans="3:4" ht="15" hidden="1" customHeight="1" x14ac:dyDescent="0.25">
      <c r="C2179" s="160" t="s">
        <v>312</v>
      </c>
      <c r="D2179" s="161">
        <v>757.37</v>
      </c>
    </row>
    <row r="2180" spans="3:4" ht="15" hidden="1" customHeight="1" x14ac:dyDescent="0.25">
      <c r="C2180" s="158" t="s">
        <v>549</v>
      </c>
      <c r="D2180" s="159">
        <v>580.75</v>
      </c>
    </row>
    <row r="2181" spans="3:4" ht="15" hidden="1" customHeight="1" x14ac:dyDescent="0.25">
      <c r="C2181" s="160" t="s">
        <v>552</v>
      </c>
      <c r="D2181" s="161">
        <v>1275.27</v>
      </c>
    </row>
    <row r="2182" spans="3:4" ht="15" hidden="1" customHeight="1" x14ac:dyDescent="0.25">
      <c r="C2182" s="158" t="s">
        <v>539</v>
      </c>
      <c r="D2182" s="159">
        <v>941.71</v>
      </c>
    </row>
    <row r="2183" spans="3:4" ht="15" hidden="1" customHeight="1" x14ac:dyDescent="0.25">
      <c r="C2183" s="160" t="s">
        <v>309</v>
      </c>
      <c r="D2183" s="161">
        <v>72.89</v>
      </c>
    </row>
    <row r="2184" spans="3:4" ht="15" hidden="1" customHeight="1" x14ac:dyDescent="0.25">
      <c r="C2184" s="158" t="s">
        <v>556</v>
      </c>
      <c r="D2184" s="159">
        <v>474.49</v>
      </c>
    </row>
    <row r="2185" spans="3:4" ht="15" hidden="1" customHeight="1" x14ac:dyDescent="0.25">
      <c r="C2185" s="160" t="s">
        <v>549</v>
      </c>
      <c r="D2185" s="161">
        <v>1047.44</v>
      </c>
    </row>
    <row r="2186" spans="3:4" ht="15" hidden="1" customHeight="1" x14ac:dyDescent="0.25">
      <c r="C2186" s="158" t="s">
        <v>547</v>
      </c>
      <c r="D2186" s="159">
        <v>905.29</v>
      </c>
    </row>
    <row r="2187" spans="3:4" ht="15" hidden="1" customHeight="1" x14ac:dyDescent="0.25">
      <c r="C2187" s="160" t="s">
        <v>544</v>
      </c>
      <c r="D2187" s="161">
        <v>1099.23</v>
      </c>
    </row>
    <row r="2188" spans="3:4" ht="15" hidden="1" customHeight="1" x14ac:dyDescent="0.25">
      <c r="C2188" s="158" t="s">
        <v>557</v>
      </c>
      <c r="D2188" s="159">
        <v>542.78</v>
      </c>
    </row>
    <row r="2189" spans="3:4" ht="15" hidden="1" customHeight="1" x14ac:dyDescent="0.25">
      <c r="C2189" s="160" t="s">
        <v>551</v>
      </c>
      <c r="D2189" s="161">
        <v>470.05</v>
      </c>
    </row>
    <row r="2190" spans="3:4" ht="15" hidden="1" customHeight="1" x14ac:dyDescent="0.25">
      <c r="C2190" s="158" t="s">
        <v>546</v>
      </c>
      <c r="D2190" s="159">
        <v>119.3</v>
      </c>
    </row>
    <row r="2191" spans="3:4" ht="15" hidden="1" customHeight="1" x14ac:dyDescent="0.25">
      <c r="C2191" s="160" t="s">
        <v>542</v>
      </c>
      <c r="D2191" s="161">
        <v>115.97</v>
      </c>
    </row>
    <row r="2192" spans="3:4" ht="15" hidden="1" customHeight="1" x14ac:dyDescent="0.25">
      <c r="C2192" s="158" t="s">
        <v>547</v>
      </c>
      <c r="D2192" s="159">
        <v>229.75</v>
      </c>
    </row>
    <row r="2193" spans="3:4" ht="15" hidden="1" customHeight="1" x14ac:dyDescent="0.25">
      <c r="C2193" s="160" t="s">
        <v>540</v>
      </c>
      <c r="D2193" s="161">
        <v>904.09</v>
      </c>
    </row>
    <row r="2194" spans="3:4" ht="15" hidden="1" customHeight="1" x14ac:dyDescent="0.25">
      <c r="C2194" s="158" t="s">
        <v>554</v>
      </c>
      <c r="D2194" s="159">
        <v>952.77</v>
      </c>
    </row>
    <row r="2195" spans="3:4" ht="15" hidden="1" customHeight="1" x14ac:dyDescent="0.25">
      <c r="C2195" s="160" t="s">
        <v>540</v>
      </c>
      <c r="D2195" s="161">
        <v>567.32000000000005</v>
      </c>
    </row>
    <row r="2196" spans="3:4" ht="15" hidden="1" customHeight="1" x14ac:dyDescent="0.25">
      <c r="C2196" s="158" t="s">
        <v>312</v>
      </c>
      <c r="D2196" s="159">
        <v>552.48</v>
      </c>
    </row>
    <row r="2197" spans="3:4" ht="15" hidden="1" customHeight="1" x14ac:dyDescent="0.25">
      <c r="C2197" s="160" t="s">
        <v>308</v>
      </c>
      <c r="D2197" s="161">
        <v>1060.6300000000001</v>
      </c>
    </row>
    <row r="2198" spans="3:4" ht="15" hidden="1" customHeight="1" x14ac:dyDescent="0.25">
      <c r="C2198" s="158" t="s">
        <v>308</v>
      </c>
      <c r="D2198" s="159">
        <v>646.75</v>
      </c>
    </row>
    <row r="2199" spans="3:4" ht="15" hidden="1" customHeight="1" x14ac:dyDescent="0.25">
      <c r="C2199" s="160" t="s">
        <v>312</v>
      </c>
      <c r="D2199" s="161">
        <v>1044.8800000000001</v>
      </c>
    </row>
    <row r="2200" spans="3:4" ht="15" hidden="1" customHeight="1" x14ac:dyDescent="0.25">
      <c r="C2200" s="158" t="s">
        <v>307</v>
      </c>
      <c r="D2200" s="159">
        <v>824.74</v>
      </c>
    </row>
    <row r="2201" spans="3:4" ht="15" hidden="1" customHeight="1" x14ac:dyDescent="0.25">
      <c r="C2201" s="160" t="s">
        <v>539</v>
      </c>
      <c r="D2201" s="161">
        <v>1099.5</v>
      </c>
    </row>
    <row r="2202" spans="3:4" ht="15" hidden="1" customHeight="1" x14ac:dyDescent="0.25">
      <c r="C2202" s="158" t="s">
        <v>555</v>
      </c>
      <c r="D2202" s="159">
        <v>399.64</v>
      </c>
    </row>
    <row r="2203" spans="3:4" ht="15" hidden="1" customHeight="1" x14ac:dyDescent="0.25">
      <c r="C2203" s="160" t="s">
        <v>308</v>
      </c>
      <c r="D2203" s="161">
        <v>164.65</v>
      </c>
    </row>
    <row r="2204" spans="3:4" ht="15" hidden="1" customHeight="1" x14ac:dyDescent="0.25">
      <c r="C2204" s="158" t="s">
        <v>543</v>
      </c>
      <c r="D2204" s="159">
        <v>723.09</v>
      </c>
    </row>
    <row r="2205" spans="3:4" ht="15" hidden="1" customHeight="1" x14ac:dyDescent="0.25">
      <c r="C2205" s="160" t="s">
        <v>544</v>
      </c>
      <c r="D2205" s="161">
        <v>745.15</v>
      </c>
    </row>
    <row r="2206" spans="3:4" ht="15" hidden="1" customHeight="1" x14ac:dyDescent="0.25">
      <c r="C2206" s="158" t="s">
        <v>556</v>
      </c>
      <c r="D2206" s="159">
        <v>416.27</v>
      </c>
    </row>
    <row r="2207" spans="3:4" ht="15" hidden="1" customHeight="1" x14ac:dyDescent="0.25">
      <c r="C2207" s="160" t="s">
        <v>309</v>
      </c>
      <c r="D2207" s="161">
        <v>980.01</v>
      </c>
    </row>
    <row r="2208" spans="3:4" ht="15" hidden="1" customHeight="1" x14ac:dyDescent="0.25">
      <c r="C2208" s="158" t="s">
        <v>540</v>
      </c>
      <c r="D2208" s="159">
        <v>707.16</v>
      </c>
    </row>
    <row r="2209" spans="3:4" ht="15" hidden="1" customHeight="1" x14ac:dyDescent="0.25">
      <c r="C2209" s="160" t="s">
        <v>543</v>
      </c>
      <c r="D2209" s="161">
        <v>564.23</v>
      </c>
    </row>
    <row r="2210" spans="3:4" ht="15" hidden="1" customHeight="1" x14ac:dyDescent="0.25">
      <c r="C2210" s="158" t="s">
        <v>539</v>
      </c>
      <c r="D2210" s="159">
        <v>53.2</v>
      </c>
    </row>
    <row r="2211" spans="3:4" ht="15" hidden="1" customHeight="1" x14ac:dyDescent="0.25">
      <c r="C2211" s="160" t="s">
        <v>542</v>
      </c>
      <c r="D2211" s="161">
        <v>768.3</v>
      </c>
    </row>
    <row r="2212" spans="3:4" ht="15" hidden="1" customHeight="1" x14ac:dyDescent="0.25">
      <c r="C2212" s="158" t="s">
        <v>308</v>
      </c>
      <c r="D2212" s="159">
        <v>1046.8599999999999</v>
      </c>
    </row>
    <row r="2213" spans="3:4" ht="15" hidden="1" customHeight="1" x14ac:dyDescent="0.25">
      <c r="C2213" s="160" t="s">
        <v>552</v>
      </c>
      <c r="D2213" s="161">
        <v>827.39</v>
      </c>
    </row>
    <row r="2214" spans="3:4" ht="15" hidden="1" customHeight="1" x14ac:dyDescent="0.25">
      <c r="C2214" s="158" t="s">
        <v>551</v>
      </c>
      <c r="D2214" s="159">
        <v>628.13</v>
      </c>
    </row>
    <row r="2215" spans="3:4" ht="15" hidden="1" customHeight="1" x14ac:dyDescent="0.25">
      <c r="C2215" s="160" t="s">
        <v>557</v>
      </c>
      <c r="D2215" s="161">
        <v>351.58</v>
      </c>
    </row>
    <row r="2216" spans="3:4" ht="15" hidden="1" customHeight="1" x14ac:dyDescent="0.25">
      <c r="C2216" s="158" t="s">
        <v>553</v>
      </c>
      <c r="D2216" s="159">
        <v>1053.31</v>
      </c>
    </row>
    <row r="2217" spans="3:4" ht="15" hidden="1" customHeight="1" x14ac:dyDescent="0.25">
      <c r="C2217" s="160" t="s">
        <v>553</v>
      </c>
      <c r="D2217" s="161">
        <v>1079.8699999999999</v>
      </c>
    </row>
    <row r="2218" spans="3:4" ht="15" hidden="1" customHeight="1" x14ac:dyDescent="0.25">
      <c r="C2218" s="158" t="s">
        <v>547</v>
      </c>
      <c r="D2218" s="159">
        <v>516.47</v>
      </c>
    </row>
    <row r="2219" spans="3:4" ht="15" hidden="1" customHeight="1" x14ac:dyDescent="0.25">
      <c r="C2219" s="160" t="s">
        <v>309</v>
      </c>
      <c r="D2219" s="161">
        <v>947.18</v>
      </c>
    </row>
    <row r="2220" spans="3:4" ht="15" hidden="1" customHeight="1" x14ac:dyDescent="0.25">
      <c r="C2220" s="158" t="s">
        <v>553</v>
      </c>
      <c r="D2220" s="159">
        <v>229.15</v>
      </c>
    </row>
    <row r="2221" spans="3:4" ht="15" hidden="1" customHeight="1" x14ac:dyDescent="0.25">
      <c r="C2221" s="160" t="s">
        <v>543</v>
      </c>
      <c r="D2221" s="161">
        <v>501.4</v>
      </c>
    </row>
    <row r="2222" spans="3:4" ht="15" hidden="1" customHeight="1" x14ac:dyDescent="0.25">
      <c r="C2222" s="158" t="s">
        <v>547</v>
      </c>
      <c r="D2222" s="159">
        <v>740.81</v>
      </c>
    </row>
    <row r="2223" spans="3:4" ht="15" hidden="1" customHeight="1" x14ac:dyDescent="0.25">
      <c r="C2223" s="160" t="s">
        <v>543</v>
      </c>
      <c r="D2223" s="161">
        <v>734.58</v>
      </c>
    </row>
    <row r="2224" spans="3:4" ht="15" hidden="1" customHeight="1" x14ac:dyDescent="0.25">
      <c r="C2224" s="158" t="s">
        <v>539</v>
      </c>
      <c r="D2224" s="159">
        <v>189.57</v>
      </c>
    </row>
    <row r="2225" spans="3:4" ht="15" hidden="1" customHeight="1" x14ac:dyDescent="0.25">
      <c r="C2225" s="160" t="s">
        <v>551</v>
      </c>
      <c r="D2225" s="161">
        <v>1042.2</v>
      </c>
    </row>
    <row r="2226" spans="3:4" ht="15" hidden="1" customHeight="1" x14ac:dyDescent="0.25">
      <c r="C2226" s="158" t="s">
        <v>547</v>
      </c>
      <c r="D2226" s="159">
        <v>911.2</v>
      </c>
    </row>
    <row r="2227" spans="3:4" ht="15" hidden="1" customHeight="1" x14ac:dyDescent="0.25">
      <c r="C2227" s="160" t="s">
        <v>547</v>
      </c>
      <c r="D2227" s="161">
        <v>461.82</v>
      </c>
    </row>
    <row r="2228" spans="3:4" ht="15" hidden="1" customHeight="1" x14ac:dyDescent="0.25">
      <c r="C2228" s="158" t="s">
        <v>540</v>
      </c>
      <c r="D2228" s="159">
        <v>231.7</v>
      </c>
    </row>
    <row r="2229" spans="3:4" ht="15" hidden="1" customHeight="1" x14ac:dyDescent="0.25">
      <c r="C2229" s="160" t="s">
        <v>540</v>
      </c>
      <c r="D2229" s="161">
        <v>428.87</v>
      </c>
    </row>
    <row r="2230" spans="3:4" ht="15" hidden="1" customHeight="1" x14ac:dyDescent="0.25">
      <c r="C2230" s="158" t="s">
        <v>307</v>
      </c>
      <c r="D2230" s="159">
        <v>1201.69</v>
      </c>
    </row>
    <row r="2231" spans="3:4" ht="15" hidden="1" customHeight="1" x14ac:dyDescent="0.25">
      <c r="C2231" s="160" t="s">
        <v>553</v>
      </c>
      <c r="D2231" s="161">
        <v>530.1</v>
      </c>
    </row>
    <row r="2232" spans="3:4" ht="15" hidden="1" customHeight="1" x14ac:dyDescent="0.25">
      <c r="C2232" s="158" t="s">
        <v>552</v>
      </c>
      <c r="D2232" s="159">
        <v>396.78</v>
      </c>
    </row>
    <row r="2233" spans="3:4" ht="15" hidden="1" customHeight="1" x14ac:dyDescent="0.25">
      <c r="C2233" s="160" t="s">
        <v>544</v>
      </c>
      <c r="D2233" s="161">
        <v>283.13</v>
      </c>
    </row>
    <row r="2234" spans="3:4" ht="15" hidden="1" customHeight="1" x14ac:dyDescent="0.25">
      <c r="C2234" s="158" t="s">
        <v>553</v>
      </c>
      <c r="D2234" s="159">
        <v>601.34</v>
      </c>
    </row>
    <row r="2235" spans="3:4" ht="15" hidden="1" customHeight="1" x14ac:dyDescent="0.25">
      <c r="C2235" s="160" t="s">
        <v>558</v>
      </c>
      <c r="D2235" s="161">
        <v>253.14</v>
      </c>
    </row>
    <row r="2236" spans="3:4" ht="15" hidden="1" customHeight="1" x14ac:dyDescent="0.25">
      <c r="C2236" s="158" t="s">
        <v>553</v>
      </c>
      <c r="D2236" s="159">
        <v>752.09</v>
      </c>
    </row>
    <row r="2237" spans="3:4" ht="15" hidden="1" customHeight="1" x14ac:dyDescent="0.25">
      <c r="C2237" s="160" t="s">
        <v>542</v>
      </c>
      <c r="D2237" s="161">
        <v>262.60000000000002</v>
      </c>
    </row>
    <row r="2238" spans="3:4" ht="15" hidden="1" customHeight="1" x14ac:dyDescent="0.25">
      <c r="C2238" s="158" t="s">
        <v>542</v>
      </c>
      <c r="D2238" s="159">
        <v>406.39</v>
      </c>
    </row>
    <row r="2239" spans="3:4" ht="15" hidden="1" customHeight="1" x14ac:dyDescent="0.25">
      <c r="C2239" s="160" t="s">
        <v>543</v>
      </c>
      <c r="D2239" s="161">
        <v>659.78</v>
      </c>
    </row>
    <row r="2240" spans="3:4" ht="15" hidden="1" customHeight="1" x14ac:dyDescent="0.25">
      <c r="C2240" s="158" t="s">
        <v>551</v>
      </c>
      <c r="D2240" s="159">
        <v>1225.75</v>
      </c>
    </row>
    <row r="2241" spans="3:4" ht="15" hidden="1" customHeight="1" x14ac:dyDescent="0.25">
      <c r="C2241" s="160" t="s">
        <v>545</v>
      </c>
      <c r="D2241" s="161">
        <v>1073.9100000000001</v>
      </c>
    </row>
    <row r="2242" spans="3:4" ht="15" hidden="1" customHeight="1" x14ac:dyDescent="0.25">
      <c r="C2242" s="158" t="s">
        <v>543</v>
      </c>
      <c r="D2242" s="159">
        <v>1242.96</v>
      </c>
    </row>
    <row r="2243" spans="3:4" ht="15" hidden="1" customHeight="1" x14ac:dyDescent="0.25">
      <c r="C2243" s="160" t="s">
        <v>542</v>
      </c>
      <c r="D2243" s="161">
        <v>1072.99</v>
      </c>
    </row>
    <row r="2244" spans="3:4" ht="15" hidden="1" customHeight="1" x14ac:dyDescent="0.25">
      <c r="C2244" s="158" t="s">
        <v>539</v>
      </c>
      <c r="D2244" s="159">
        <v>600.16</v>
      </c>
    </row>
    <row r="2245" spans="3:4" ht="15" hidden="1" customHeight="1" x14ac:dyDescent="0.25">
      <c r="C2245" s="160" t="s">
        <v>547</v>
      </c>
      <c r="D2245" s="161">
        <v>310.69</v>
      </c>
    </row>
    <row r="2246" spans="3:4" ht="15" hidden="1" customHeight="1" x14ac:dyDescent="0.25">
      <c r="C2246" s="158" t="s">
        <v>545</v>
      </c>
      <c r="D2246" s="159">
        <v>1062.06</v>
      </c>
    </row>
    <row r="2247" spans="3:4" ht="15" hidden="1" customHeight="1" x14ac:dyDescent="0.25">
      <c r="C2247" s="160" t="s">
        <v>547</v>
      </c>
      <c r="D2247" s="161">
        <v>83.79</v>
      </c>
    </row>
    <row r="2248" spans="3:4" ht="15" hidden="1" customHeight="1" x14ac:dyDescent="0.25">
      <c r="C2248" s="158" t="s">
        <v>307</v>
      </c>
      <c r="D2248" s="159">
        <v>571.59</v>
      </c>
    </row>
    <row r="2249" spans="3:4" ht="15" hidden="1" customHeight="1" x14ac:dyDescent="0.25">
      <c r="C2249" s="160" t="s">
        <v>307</v>
      </c>
      <c r="D2249" s="161">
        <v>666.4</v>
      </c>
    </row>
    <row r="2250" spans="3:4" ht="15" hidden="1" customHeight="1" x14ac:dyDescent="0.25">
      <c r="C2250" s="158" t="s">
        <v>550</v>
      </c>
      <c r="D2250" s="159">
        <v>547.96</v>
      </c>
    </row>
    <row r="2251" spans="3:4" ht="15" hidden="1" customHeight="1" x14ac:dyDescent="0.25">
      <c r="C2251" s="160" t="s">
        <v>307</v>
      </c>
      <c r="D2251" s="161">
        <v>994.67</v>
      </c>
    </row>
    <row r="2252" spans="3:4" ht="15" hidden="1" customHeight="1" x14ac:dyDescent="0.25">
      <c r="C2252" s="158" t="s">
        <v>558</v>
      </c>
      <c r="D2252" s="159">
        <v>294.49</v>
      </c>
    </row>
    <row r="2253" spans="3:4" ht="15" hidden="1" customHeight="1" x14ac:dyDescent="0.25">
      <c r="C2253" s="160" t="s">
        <v>548</v>
      </c>
      <c r="D2253" s="161">
        <v>1124.57</v>
      </c>
    </row>
    <row r="2254" spans="3:4" ht="15" hidden="1" customHeight="1" x14ac:dyDescent="0.25">
      <c r="C2254" s="158" t="s">
        <v>549</v>
      </c>
      <c r="D2254" s="159">
        <v>965.91</v>
      </c>
    </row>
    <row r="2255" spans="3:4" ht="15" hidden="1" customHeight="1" x14ac:dyDescent="0.25">
      <c r="C2255" s="160" t="s">
        <v>546</v>
      </c>
      <c r="D2255" s="161">
        <v>171.91</v>
      </c>
    </row>
    <row r="2256" spans="3:4" ht="15" hidden="1" customHeight="1" x14ac:dyDescent="0.25">
      <c r="C2256" s="158" t="s">
        <v>556</v>
      </c>
      <c r="D2256" s="159">
        <v>935.62</v>
      </c>
    </row>
    <row r="2257" spans="3:4" ht="15" hidden="1" customHeight="1" x14ac:dyDescent="0.25">
      <c r="C2257" s="160" t="s">
        <v>551</v>
      </c>
      <c r="D2257" s="161">
        <v>759.9</v>
      </c>
    </row>
    <row r="2258" spans="3:4" ht="15" hidden="1" customHeight="1" x14ac:dyDescent="0.25">
      <c r="C2258" s="158" t="s">
        <v>309</v>
      </c>
      <c r="D2258" s="159">
        <v>219.05</v>
      </c>
    </row>
    <row r="2259" spans="3:4" ht="15" hidden="1" customHeight="1" x14ac:dyDescent="0.25">
      <c r="C2259" s="160" t="s">
        <v>553</v>
      </c>
      <c r="D2259" s="161">
        <v>723.42</v>
      </c>
    </row>
    <row r="2260" spans="3:4" ht="15" hidden="1" customHeight="1" x14ac:dyDescent="0.25">
      <c r="C2260" s="158" t="s">
        <v>542</v>
      </c>
      <c r="D2260" s="159">
        <v>178.26</v>
      </c>
    </row>
    <row r="2261" spans="3:4" ht="15" hidden="1" customHeight="1" x14ac:dyDescent="0.25">
      <c r="C2261" s="160" t="s">
        <v>546</v>
      </c>
      <c r="D2261" s="161">
        <v>743.89</v>
      </c>
    </row>
    <row r="2262" spans="3:4" ht="15" hidden="1" customHeight="1" x14ac:dyDescent="0.25">
      <c r="C2262" s="158" t="s">
        <v>547</v>
      </c>
      <c r="D2262" s="159">
        <v>1229.82</v>
      </c>
    </row>
    <row r="2263" spans="3:4" ht="15" hidden="1" customHeight="1" x14ac:dyDescent="0.25">
      <c r="C2263" s="160" t="s">
        <v>546</v>
      </c>
      <c r="D2263" s="161">
        <v>551.73</v>
      </c>
    </row>
    <row r="2264" spans="3:4" ht="15" hidden="1" customHeight="1" x14ac:dyDescent="0.25">
      <c r="C2264" s="158" t="s">
        <v>549</v>
      </c>
      <c r="D2264" s="159">
        <v>743.28</v>
      </c>
    </row>
    <row r="2265" spans="3:4" ht="15" hidden="1" customHeight="1" x14ac:dyDescent="0.25">
      <c r="C2265" s="160" t="s">
        <v>549</v>
      </c>
      <c r="D2265" s="161">
        <v>677.45</v>
      </c>
    </row>
    <row r="2266" spans="3:4" ht="15" hidden="1" customHeight="1" x14ac:dyDescent="0.25">
      <c r="C2266" s="158" t="s">
        <v>309</v>
      </c>
      <c r="D2266" s="159">
        <v>527.54</v>
      </c>
    </row>
    <row r="2267" spans="3:4" ht="15" hidden="1" customHeight="1" x14ac:dyDescent="0.25">
      <c r="C2267" s="160" t="s">
        <v>312</v>
      </c>
      <c r="D2267" s="161">
        <v>293.97000000000003</v>
      </c>
    </row>
    <row r="2268" spans="3:4" ht="15" hidden="1" customHeight="1" x14ac:dyDescent="0.25">
      <c r="C2268" s="158" t="s">
        <v>312</v>
      </c>
      <c r="D2268" s="159">
        <v>676.77</v>
      </c>
    </row>
    <row r="2269" spans="3:4" ht="15" hidden="1" customHeight="1" x14ac:dyDescent="0.25">
      <c r="C2269" s="160" t="s">
        <v>540</v>
      </c>
      <c r="D2269" s="161">
        <v>840.63</v>
      </c>
    </row>
    <row r="2270" spans="3:4" ht="15" hidden="1" customHeight="1" x14ac:dyDescent="0.25">
      <c r="C2270" s="158" t="s">
        <v>552</v>
      </c>
      <c r="D2270" s="159">
        <v>518.97</v>
      </c>
    </row>
    <row r="2271" spans="3:4" ht="15" hidden="1" customHeight="1" x14ac:dyDescent="0.25">
      <c r="C2271" s="160" t="s">
        <v>552</v>
      </c>
      <c r="D2271" s="161">
        <v>481.84</v>
      </c>
    </row>
    <row r="2272" spans="3:4" ht="15" hidden="1" customHeight="1" x14ac:dyDescent="0.25">
      <c r="C2272" s="158" t="s">
        <v>549</v>
      </c>
      <c r="D2272" s="159">
        <v>734.23</v>
      </c>
    </row>
    <row r="2273" spans="3:4" ht="15" hidden="1" customHeight="1" x14ac:dyDescent="0.25">
      <c r="C2273" s="160" t="s">
        <v>309</v>
      </c>
      <c r="D2273" s="161">
        <v>360.53</v>
      </c>
    </row>
    <row r="2274" spans="3:4" ht="15" hidden="1" customHeight="1" x14ac:dyDescent="0.25">
      <c r="C2274" s="158" t="s">
        <v>539</v>
      </c>
      <c r="D2274" s="159">
        <v>1179.07</v>
      </c>
    </row>
    <row r="2275" spans="3:4" ht="15" hidden="1" customHeight="1" x14ac:dyDescent="0.25">
      <c r="C2275" s="160" t="s">
        <v>543</v>
      </c>
      <c r="D2275" s="161">
        <v>741.29</v>
      </c>
    </row>
    <row r="2276" spans="3:4" ht="15" hidden="1" customHeight="1" x14ac:dyDescent="0.25">
      <c r="C2276" s="158" t="s">
        <v>551</v>
      </c>
      <c r="D2276" s="159">
        <v>716.24</v>
      </c>
    </row>
    <row r="2277" spans="3:4" ht="15" hidden="1" customHeight="1" x14ac:dyDescent="0.25">
      <c r="C2277" s="160" t="s">
        <v>307</v>
      </c>
      <c r="D2277" s="161">
        <v>695.04</v>
      </c>
    </row>
    <row r="2278" spans="3:4" ht="15" hidden="1" customHeight="1" x14ac:dyDescent="0.25">
      <c r="C2278" s="158" t="s">
        <v>552</v>
      </c>
      <c r="D2278" s="159">
        <v>499.16</v>
      </c>
    </row>
    <row r="2279" spans="3:4" ht="15" hidden="1" customHeight="1" x14ac:dyDescent="0.25">
      <c r="C2279" s="160" t="s">
        <v>546</v>
      </c>
      <c r="D2279" s="161">
        <v>675.88</v>
      </c>
    </row>
    <row r="2280" spans="3:4" ht="15" hidden="1" customHeight="1" x14ac:dyDescent="0.25">
      <c r="C2280" s="158" t="s">
        <v>551</v>
      </c>
      <c r="D2280" s="159">
        <v>623.73</v>
      </c>
    </row>
    <row r="2281" spans="3:4" ht="15" hidden="1" customHeight="1" x14ac:dyDescent="0.25">
      <c r="C2281" s="160" t="s">
        <v>542</v>
      </c>
      <c r="D2281" s="161">
        <v>962.95</v>
      </c>
    </row>
    <row r="2282" spans="3:4" ht="15" hidden="1" customHeight="1" x14ac:dyDescent="0.25">
      <c r="C2282" s="158" t="s">
        <v>553</v>
      </c>
      <c r="D2282" s="159">
        <v>488.24</v>
      </c>
    </row>
    <row r="2283" spans="3:4" ht="15" hidden="1" customHeight="1" x14ac:dyDescent="0.25">
      <c r="C2283" s="160" t="s">
        <v>540</v>
      </c>
      <c r="D2283" s="161">
        <v>982.02</v>
      </c>
    </row>
    <row r="2284" spans="3:4" ht="15" hidden="1" customHeight="1" x14ac:dyDescent="0.25">
      <c r="C2284" s="158" t="s">
        <v>308</v>
      </c>
      <c r="D2284" s="159">
        <v>1267.46</v>
      </c>
    </row>
    <row r="2285" spans="3:4" ht="15" hidden="1" customHeight="1" x14ac:dyDescent="0.25">
      <c r="C2285" s="160" t="s">
        <v>558</v>
      </c>
      <c r="D2285" s="161">
        <v>588.61</v>
      </c>
    </row>
    <row r="2286" spans="3:4" ht="15" hidden="1" customHeight="1" x14ac:dyDescent="0.25">
      <c r="C2286" s="158" t="s">
        <v>553</v>
      </c>
      <c r="D2286" s="159">
        <v>766.12</v>
      </c>
    </row>
    <row r="2287" spans="3:4" ht="15" hidden="1" customHeight="1" x14ac:dyDescent="0.25">
      <c r="C2287" s="160" t="s">
        <v>541</v>
      </c>
      <c r="D2287" s="161">
        <v>1088.96</v>
      </c>
    </row>
    <row r="2288" spans="3:4" ht="15" hidden="1" customHeight="1" x14ac:dyDescent="0.25">
      <c r="C2288" s="158" t="s">
        <v>542</v>
      </c>
      <c r="D2288" s="159">
        <v>570.76</v>
      </c>
    </row>
    <row r="2289" spans="3:4" ht="15" hidden="1" customHeight="1" x14ac:dyDescent="0.25">
      <c r="C2289" s="160" t="s">
        <v>542</v>
      </c>
      <c r="D2289" s="161">
        <v>751.5</v>
      </c>
    </row>
    <row r="2290" spans="3:4" ht="15" hidden="1" customHeight="1" x14ac:dyDescent="0.25">
      <c r="C2290" s="158" t="s">
        <v>555</v>
      </c>
      <c r="D2290" s="159">
        <v>359.95</v>
      </c>
    </row>
    <row r="2291" spans="3:4" ht="15" hidden="1" customHeight="1" x14ac:dyDescent="0.25">
      <c r="C2291" s="160" t="s">
        <v>543</v>
      </c>
      <c r="D2291" s="161">
        <v>731.75</v>
      </c>
    </row>
    <row r="2292" spans="3:4" ht="15" hidden="1" customHeight="1" x14ac:dyDescent="0.25">
      <c r="C2292" s="158" t="s">
        <v>308</v>
      </c>
      <c r="D2292" s="159">
        <v>855.94</v>
      </c>
    </row>
    <row r="2293" spans="3:4" ht="15" hidden="1" customHeight="1" x14ac:dyDescent="0.25">
      <c r="C2293" s="160" t="s">
        <v>544</v>
      </c>
      <c r="D2293" s="161">
        <v>1206.49</v>
      </c>
    </row>
    <row r="2294" spans="3:4" ht="15" hidden="1" customHeight="1" x14ac:dyDescent="0.25">
      <c r="C2294" s="158" t="s">
        <v>556</v>
      </c>
      <c r="D2294" s="159">
        <v>819.55</v>
      </c>
    </row>
    <row r="2295" spans="3:4" ht="15" hidden="1" customHeight="1" x14ac:dyDescent="0.25">
      <c r="C2295" s="160" t="s">
        <v>552</v>
      </c>
      <c r="D2295" s="161">
        <v>1072.32</v>
      </c>
    </row>
    <row r="2296" spans="3:4" ht="15" hidden="1" customHeight="1" x14ac:dyDescent="0.25">
      <c r="C2296" s="158" t="s">
        <v>540</v>
      </c>
      <c r="D2296" s="159">
        <v>872.69</v>
      </c>
    </row>
    <row r="2297" spans="3:4" ht="15" hidden="1" customHeight="1" x14ac:dyDescent="0.25">
      <c r="C2297" s="160" t="s">
        <v>551</v>
      </c>
      <c r="D2297" s="161">
        <v>431.57</v>
      </c>
    </row>
    <row r="2298" spans="3:4" ht="15" hidden="1" customHeight="1" x14ac:dyDescent="0.25">
      <c r="C2298" s="158" t="s">
        <v>542</v>
      </c>
      <c r="D2298" s="159">
        <v>579.34</v>
      </c>
    </row>
    <row r="2299" spans="3:4" ht="15" hidden="1" customHeight="1" x14ac:dyDescent="0.25">
      <c r="C2299" s="160" t="s">
        <v>543</v>
      </c>
      <c r="D2299" s="161">
        <v>826.88</v>
      </c>
    </row>
    <row r="2300" spans="3:4" ht="15" hidden="1" customHeight="1" x14ac:dyDescent="0.25">
      <c r="C2300" s="158" t="s">
        <v>547</v>
      </c>
      <c r="D2300" s="159">
        <v>318.76</v>
      </c>
    </row>
    <row r="2301" spans="3:4" ht="15" hidden="1" customHeight="1" x14ac:dyDescent="0.25">
      <c r="C2301" s="160" t="s">
        <v>312</v>
      </c>
      <c r="D2301" s="161">
        <v>710.5</v>
      </c>
    </row>
    <row r="2302" spans="3:4" ht="15" hidden="1" customHeight="1" x14ac:dyDescent="0.25">
      <c r="C2302" s="158" t="s">
        <v>558</v>
      </c>
      <c r="D2302" s="159">
        <v>778.77</v>
      </c>
    </row>
    <row r="2303" spans="3:4" ht="15" hidden="1" customHeight="1" x14ac:dyDescent="0.25">
      <c r="C2303" s="160" t="s">
        <v>545</v>
      </c>
      <c r="D2303" s="161">
        <v>768.49</v>
      </c>
    </row>
    <row r="2304" spans="3:4" ht="15" hidden="1" customHeight="1" x14ac:dyDescent="0.25">
      <c r="C2304" s="158" t="s">
        <v>540</v>
      </c>
      <c r="D2304" s="159">
        <v>377.26</v>
      </c>
    </row>
    <row r="2305" spans="3:4" ht="15" hidden="1" customHeight="1" x14ac:dyDescent="0.25">
      <c r="C2305" s="160" t="s">
        <v>557</v>
      </c>
      <c r="D2305" s="161">
        <v>531.42999999999995</v>
      </c>
    </row>
    <row r="2306" spans="3:4" ht="15" hidden="1" customHeight="1" x14ac:dyDescent="0.25">
      <c r="C2306" s="158" t="s">
        <v>551</v>
      </c>
      <c r="D2306" s="159">
        <v>639.96</v>
      </c>
    </row>
    <row r="2307" spans="3:4" ht="15" hidden="1" customHeight="1" x14ac:dyDescent="0.25">
      <c r="C2307" s="160" t="s">
        <v>552</v>
      </c>
      <c r="D2307" s="161">
        <v>314.51</v>
      </c>
    </row>
    <row r="2308" spans="3:4" ht="15" hidden="1" customHeight="1" x14ac:dyDescent="0.25">
      <c r="C2308" s="158" t="s">
        <v>551</v>
      </c>
      <c r="D2308" s="159">
        <v>354.1</v>
      </c>
    </row>
    <row r="2309" spans="3:4" ht="15" hidden="1" customHeight="1" x14ac:dyDescent="0.25">
      <c r="C2309" s="160" t="s">
        <v>539</v>
      </c>
      <c r="D2309" s="161">
        <v>819.12</v>
      </c>
    </row>
    <row r="2310" spans="3:4" ht="15" hidden="1" customHeight="1" x14ac:dyDescent="0.25">
      <c r="C2310" s="158" t="s">
        <v>551</v>
      </c>
      <c r="D2310" s="159">
        <v>850.02</v>
      </c>
    </row>
    <row r="2311" spans="3:4" ht="15" hidden="1" customHeight="1" x14ac:dyDescent="0.25">
      <c r="C2311" s="160" t="s">
        <v>554</v>
      </c>
      <c r="D2311" s="161">
        <v>428.01</v>
      </c>
    </row>
    <row r="2312" spans="3:4" ht="15" hidden="1" customHeight="1" x14ac:dyDescent="0.25">
      <c r="C2312" s="158" t="s">
        <v>307</v>
      </c>
      <c r="D2312" s="159">
        <v>756.99</v>
      </c>
    </row>
    <row r="2313" spans="3:4" ht="15" hidden="1" customHeight="1" x14ac:dyDescent="0.25">
      <c r="C2313" s="160" t="s">
        <v>547</v>
      </c>
      <c r="D2313" s="161">
        <v>778.67</v>
      </c>
    </row>
    <row r="2314" spans="3:4" ht="15" hidden="1" customHeight="1" x14ac:dyDescent="0.25">
      <c r="C2314" s="158" t="s">
        <v>539</v>
      </c>
      <c r="D2314" s="159">
        <v>192.56</v>
      </c>
    </row>
    <row r="2315" spans="3:4" ht="15" hidden="1" customHeight="1" x14ac:dyDescent="0.25">
      <c r="C2315" s="160" t="s">
        <v>540</v>
      </c>
      <c r="D2315" s="161">
        <v>165.35</v>
      </c>
    </row>
    <row r="2316" spans="3:4" ht="15" hidden="1" customHeight="1" x14ac:dyDescent="0.25">
      <c r="C2316" s="158" t="s">
        <v>547</v>
      </c>
      <c r="D2316" s="159">
        <v>640.6</v>
      </c>
    </row>
    <row r="2317" spans="3:4" ht="15" hidden="1" customHeight="1" x14ac:dyDescent="0.25">
      <c r="C2317" s="160" t="s">
        <v>540</v>
      </c>
      <c r="D2317" s="161">
        <v>541.44000000000005</v>
      </c>
    </row>
    <row r="2318" spans="3:4" ht="15" hidden="1" customHeight="1" x14ac:dyDescent="0.25">
      <c r="C2318" s="158" t="s">
        <v>545</v>
      </c>
      <c r="D2318" s="159">
        <v>435.98</v>
      </c>
    </row>
    <row r="2319" spans="3:4" ht="15" hidden="1" customHeight="1" x14ac:dyDescent="0.25">
      <c r="C2319" s="160" t="s">
        <v>539</v>
      </c>
      <c r="D2319" s="161">
        <v>495.03</v>
      </c>
    </row>
    <row r="2320" spans="3:4" ht="15" hidden="1" customHeight="1" x14ac:dyDescent="0.25">
      <c r="C2320" s="158" t="s">
        <v>558</v>
      </c>
      <c r="D2320" s="159">
        <v>568.03</v>
      </c>
    </row>
    <row r="2321" spans="3:4" ht="15" hidden="1" customHeight="1" x14ac:dyDescent="0.25">
      <c r="C2321" s="160" t="s">
        <v>539</v>
      </c>
      <c r="D2321" s="161">
        <v>458.77</v>
      </c>
    </row>
    <row r="2322" spans="3:4" ht="15" hidden="1" customHeight="1" x14ac:dyDescent="0.25">
      <c r="C2322" s="158" t="s">
        <v>547</v>
      </c>
      <c r="D2322" s="159">
        <v>289.7</v>
      </c>
    </row>
    <row r="2323" spans="3:4" ht="15" hidden="1" customHeight="1" x14ac:dyDescent="0.25">
      <c r="C2323" s="160" t="s">
        <v>547</v>
      </c>
      <c r="D2323" s="161">
        <v>269.58999999999997</v>
      </c>
    </row>
    <row r="2324" spans="3:4" ht="15" hidden="1" customHeight="1" x14ac:dyDescent="0.25">
      <c r="C2324" s="158" t="s">
        <v>307</v>
      </c>
      <c r="D2324" s="159">
        <v>274.79000000000002</v>
      </c>
    </row>
    <row r="2325" spans="3:4" ht="15" hidden="1" customHeight="1" x14ac:dyDescent="0.25">
      <c r="C2325" s="160" t="s">
        <v>550</v>
      </c>
      <c r="D2325" s="161">
        <v>172.13</v>
      </c>
    </row>
    <row r="2326" spans="3:4" ht="15" hidden="1" customHeight="1" x14ac:dyDescent="0.25">
      <c r="C2326" s="158" t="s">
        <v>557</v>
      </c>
      <c r="D2326" s="159">
        <v>906.44</v>
      </c>
    </row>
    <row r="2327" spans="3:4" ht="15" hidden="1" customHeight="1" x14ac:dyDescent="0.25">
      <c r="C2327" s="160" t="s">
        <v>541</v>
      </c>
      <c r="D2327" s="161">
        <v>427.17</v>
      </c>
    </row>
    <row r="2328" spans="3:4" ht="15" hidden="1" customHeight="1" x14ac:dyDescent="0.25">
      <c r="C2328" s="158" t="s">
        <v>553</v>
      </c>
      <c r="D2328" s="159">
        <v>611.57000000000005</v>
      </c>
    </row>
    <row r="2329" spans="3:4" ht="15" hidden="1" customHeight="1" x14ac:dyDescent="0.25">
      <c r="C2329" s="160" t="s">
        <v>553</v>
      </c>
      <c r="D2329" s="161">
        <v>1221.19</v>
      </c>
    </row>
    <row r="2330" spans="3:4" ht="15" hidden="1" customHeight="1" x14ac:dyDescent="0.25">
      <c r="C2330" s="158" t="s">
        <v>549</v>
      </c>
      <c r="D2330" s="159">
        <v>387.33</v>
      </c>
    </row>
    <row r="2331" spans="3:4" ht="15" hidden="1" customHeight="1" x14ac:dyDescent="0.25">
      <c r="C2331" s="160" t="s">
        <v>543</v>
      </c>
      <c r="D2331" s="161">
        <v>814.65</v>
      </c>
    </row>
    <row r="2332" spans="3:4" ht="15" hidden="1" customHeight="1" x14ac:dyDescent="0.25">
      <c r="C2332" s="158" t="s">
        <v>549</v>
      </c>
      <c r="D2332" s="159">
        <v>436.92</v>
      </c>
    </row>
    <row r="2333" spans="3:4" ht="15" hidden="1" customHeight="1" x14ac:dyDescent="0.25">
      <c r="C2333" s="160" t="s">
        <v>558</v>
      </c>
      <c r="D2333" s="161">
        <v>518.71</v>
      </c>
    </row>
    <row r="2334" spans="3:4" ht="15" hidden="1" customHeight="1" x14ac:dyDescent="0.25">
      <c r="C2334" s="158" t="s">
        <v>312</v>
      </c>
      <c r="D2334" s="159">
        <v>930.37</v>
      </c>
    </row>
    <row r="2335" spans="3:4" ht="15" hidden="1" customHeight="1" x14ac:dyDescent="0.25">
      <c r="C2335" s="160" t="s">
        <v>546</v>
      </c>
      <c r="D2335" s="161">
        <v>570.91</v>
      </c>
    </row>
    <row r="2336" spans="3:4" ht="15" hidden="1" customHeight="1" x14ac:dyDescent="0.25">
      <c r="C2336" s="158" t="s">
        <v>558</v>
      </c>
      <c r="D2336" s="159">
        <v>495.9</v>
      </c>
    </row>
    <row r="2337" spans="3:4" ht="15" hidden="1" customHeight="1" x14ac:dyDescent="0.25">
      <c r="C2337" s="160" t="s">
        <v>554</v>
      </c>
      <c r="D2337" s="161">
        <v>754.1</v>
      </c>
    </row>
    <row r="2338" spans="3:4" ht="15" hidden="1" customHeight="1" x14ac:dyDescent="0.25">
      <c r="C2338" s="158" t="s">
        <v>541</v>
      </c>
      <c r="D2338" s="159">
        <v>132.22</v>
      </c>
    </row>
    <row r="2339" spans="3:4" ht="15" hidden="1" customHeight="1" x14ac:dyDescent="0.25">
      <c r="C2339" s="160" t="s">
        <v>547</v>
      </c>
      <c r="D2339" s="161">
        <v>1007.43</v>
      </c>
    </row>
    <row r="2340" spans="3:4" ht="15" hidden="1" customHeight="1" x14ac:dyDescent="0.25">
      <c r="C2340" s="158" t="s">
        <v>540</v>
      </c>
      <c r="D2340" s="159">
        <v>595.66999999999996</v>
      </c>
    </row>
    <row r="2341" spans="3:4" ht="15" hidden="1" customHeight="1" x14ac:dyDescent="0.25">
      <c r="C2341" s="160" t="s">
        <v>551</v>
      </c>
      <c r="D2341" s="161">
        <v>587.34</v>
      </c>
    </row>
    <row r="2342" spans="3:4" ht="15" hidden="1" customHeight="1" x14ac:dyDescent="0.25">
      <c r="C2342" s="158" t="s">
        <v>546</v>
      </c>
      <c r="D2342" s="159">
        <v>787.83</v>
      </c>
    </row>
    <row r="2343" spans="3:4" ht="15" hidden="1" customHeight="1" x14ac:dyDescent="0.25">
      <c r="C2343" s="160" t="s">
        <v>307</v>
      </c>
      <c r="D2343" s="161">
        <v>839.28</v>
      </c>
    </row>
    <row r="2344" spans="3:4" ht="15" hidden="1" customHeight="1" x14ac:dyDescent="0.25">
      <c r="C2344" s="158" t="s">
        <v>554</v>
      </c>
      <c r="D2344" s="159">
        <v>1046.49</v>
      </c>
    </row>
    <row r="2345" spans="3:4" ht="15" hidden="1" customHeight="1" x14ac:dyDescent="0.25">
      <c r="C2345" s="160" t="s">
        <v>551</v>
      </c>
      <c r="D2345" s="161">
        <v>1020.4</v>
      </c>
    </row>
    <row r="2346" spans="3:4" ht="15" hidden="1" customHeight="1" x14ac:dyDescent="0.25">
      <c r="C2346" s="158" t="s">
        <v>539</v>
      </c>
      <c r="D2346" s="159">
        <v>913.18</v>
      </c>
    </row>
    <row r="2347" spans="3:4" ht="15" hidden="1" customHeight="1" x14ac:dyDescent="0.25">
      <c r="C2347" s="160" t="s">
        <v>547</v>
      </c>
      <c r="D2347" s="161">
        <v>371.33</v>
      </c>
    </row>
    <row r="2348" spans="3:4" ht="15" hidden="1" customHeight="1" x14ac:dyDescent="0.25">
      <c r="C2348" s="158" t="s">
        <v>556</v>
      </c>
      <c r="D2348" s="159">
        <v>1277.1300000000001</v>
      </c>
    </row>
    <row r="2349" spans="3:4" ht="15" hidden="1" customHeight="1" x14ac:dyDescent="0.25">
      <c r="C2349" s="160" t="s">
        <v>307</v>
      </c>
      <c r="D2349" s="161">
        <v>332.4</v>
      </c>
    </row>
    <row r="2350" spans="3:4" ht="15" hidden="1" customHeight="1" x14ac:dyDescent="0.25">
      <c r="C2350" s="158" t="s">
        <v>549</v>
      </c>
      <c r="D2350" s="159">
        <v>611.83000000000004</v>
      </c>
    </row>
    <row r="2351" spans="3:4" ht="15" hidden="1" customHeight="1" x14ac:dyDescent="0.25">
      <c r="C2351" s="160" t="s">
        <v>309</v>
      </c>
      <c r="D2351" s="161">
        <v>1247.2</v>
      </c>
    </row>
    <row r="2352" spans="3:4" ht="15" hidden="1" customHeight="1" x14ac:dyDescent="0.25">
      <c r="C2352" s="158" t="s">
        <v>551</v>
      </c>
      <c r="D2352" s="159">
        <v>866.12</v>
      </c>
    </row>
    <row r="2353" spans="3:4" ht="15" hidden="1" customHeight="1" x14ac:dyDescent="0.25">
      <c r="C2353" s="160" t="s">
        <v>547</v>
      </c>
      <c r="D2353" s="161">
        <v>681.87</v>
      </c>
    </row>
    <row r="2354" spans="3:4" ht="15" hidden="1" customHeight="1" x14ac:dyDescent="0.25">
      <c r="C2354" s="158" t="s">
        <v>546</v>
      </c>
      <c r="D2354" s="159">
        <v>771.64</v>
      </c>
    </row>
    <row r="2355" spans="3:4" ht="15" hidden="1" customHeight="1" x14ac:dyDescent="0.25">
      <c r="C2355" s="160" t="s">
        <v>309</v>
      </c>
      <c r="D2355" s="161">
        <v>350.71</v>
      </c>
    </row>
    <row r="2356" spans="3:4" ht="15" hidden="1" customHeight="1" x14ac:dyDescent="0.25">
      <c r="C2356" s="158" t="s">
        <v>542</v>
      </c>
      <c r="D2356" s="159">
        <v>51.58</v>
      </c>
    </row>
    <row r="2357" spans="3:4" ht="15" hidden="1" customHeight="1" x14ac:dyDescent="0.25">
      <c r="C2357" s="160" t="s">
        <v>307</v>
      </c>
      <c r="D2357" s="161">
        <v>932.96</v>
      </c>
    </row>
    <row r="2358" spans="3:4" ht="15" hidden="1" customHeight="1" x14ac:dyDescent="0.25">
      <c r="C2358" s="158" t="s">
        <v>549</v>
      </c>
      <c r="D2358" s="159">
        <v>361.14</v>
      </c>
    </row>
    <row r="2359" spans="3:4" ht="15" hidden="1" customHeight="1" x14ac:dyDescent="0.25">
      <c r="C2359" s="160" t="s">
        <v>540</v>
      </c>
      <c r="D2359" s="161">
        <v>741.07</v>
      </c>
    </row>
    <row r="2360" spans="3:4" ht="15" hidden="1" customHeight="1" x14ac:dyDescent="0.25">
      <c r="C2360" s="158" t="s">
        <v>545</v>
      </c>
      <c r="D2360" s="159">
        <v>970.97</v>
      </c>
    </row>
    <row r="2361" spans="3:4" ht="15" hidden="1" customHeight="1" x14ac:dyDescent="0.25">
      <c r="C2361" s="160" t="s">
        <v>547</v>
      </c>
      <c r="D2361" s="161">
        <v>1033.67</v>
      </c>
    </row>
    <row r="2362" spans="3:4" ht="15" hidden="1" customHeight="1" x14ac:dyDescent="0.25">
      <c r="C2362" s="158" t="s">
        <v>544</v>
      </c>
      <c r="D2362" s="159">
        <v>606.14</v>
      </c>
    </row>
    <row r="2363" spans="3:4" ht="15" hidden="1" customHeight="1" x14ac:dyDescent="0.25">
      <c r="C2363" s="160" t="s">
        <v>545</v>
      </c>
      <c r="D2363" s="161">
        <v>816.87</v>
      </c>
    </row>
    <row r="2364" spans="3:4" ht="15" hidden="1" customHeight="1" x14ac:dyDescent="0.25">
      <c r="C2364" s="158" t="s">
        <v>543</v>
      </c>
      <c r="D2364" s="159">
        <v>762.27</v>
      </c>
    </row>
    <row r="2365" spans="3:4" ht="15" hidden="1" customHeight="1" x14ac:dyDescent="0.25">
      <c r="C2365" s="160" t="s">
        <v>543</v>
      </c>
      <c r="D2365" s="161">
        <v>709.93</v>
      </c>
    </row>
    <row r="2366" spans="3:4" ht="15" hidden="1" customHeight="1" x14ac:dyDescent="0.25">
      <c r="C2366" s="158" t="s">
        <v>542</v>
      </c>
      <c r="D2366" s="159">
        <v>1013.3</v>
      </c>
    </row>
    <row r="2367" spans="3:4" ht="15" hidden="1" customHeight="1" x14ac:dyDescent="0.25">
      <c r="C2367" s="160" t="s">
        <v>539</v>
      </c>
      <c r="D2367" s="161">
        <v>304.23</v>
      </c>
    </row>
    <row r="2368" spans="3:4" ht="15" hidden="1" customHeight="1" x14ac:dyDescent="0.25">
      <c r="C2368" s="158" t="s">
        <v>546</v>
      </c>
      <c r="D2368" s="159">
        <v>810.89</v>
      </c>
    </row>
    <row r="2369" spans="3:4" ht="15" hidden="1" customHeight="1" x14ac:dyDescent="0.25">
      <c r="C2369" s="160" t="s">
        <v>547</v>
      </c>
      <c r="D2369" s="161">
        <v>669.38</v>
      </c>
    </row>
    <row r="2370" spans="3:4" ht="15" hidden="1" customHeight="1" x14ac:dyDescent="0.25">
      <c r="C2370" s="158" t="s">
        <v>308</v>
      </c>
      <c r="D2370" s="159">
        <v>1228.6300000000001</v>
      </c>
    </row>
    <row r="2371" spans="3:4" ht="15" hidden="1" customHeight="1" x14ac:dyDescent="0.25">
      <c r="C2371" s="160" t="s">
        <v>551</v>
      </c>
      <c r="D2371" s="161">
        <v>800.98</v>
      </c>
    </row>
    <row r="2372" spans="3:4" ht="15" hidden="1" customHeight="1" x14ac:dyDescent="0.25">
      <c r="C2372" s="158" t="s">
        <v>542</v>
      </c>
      <c r="D2372" s="159">
        <v>883.71</v>
      </c>
    </row>
    <row r="2373" spans="3:4" ht="15" hidden="1" customHeight="1" x14ac:dyDescent="0.25">
      <c r="C2373" s="160" t="s">
        <v>307</v>
      </c>
      <c r="D2373" s="161">
        <v>257.38</v>
      </c>
    </row>
    <row r="2374" spans="3:4" ht="15" hidden="1" customHeight="1" x14ac:dyDescent="0.25">
      <c r="C2374" s="158" t="s">
        <v>544</v>
      </c>
      <c r="D2374" s="159">
        <v>106.04</v>
      </c>
    </row>
    <row r="2375" spans="3:4" ht="15" hidden="1" customHeight="1" x14ac:dyDescent="0.25">
      <c r="C2375" s="160" t="s">
        <v>552</v>
      </c>
      <c r="D2375" s="161">
        <v>839.2</v>
      </c>
    </row>
    <row r="2376" spans="3:4" ht="15" hidden="1" customHeight="1" x14ac:dyDescent="0.25">
      <c r="C2376" s="158" t="s">
        <v>545</v>
      </c>
      <c r="D2376" s="159">
        <v>924.68</v>
      </c>
    </row>
    <row r="2377" spans="3:4" ht="15" hidden="1" customHeight="1" x14ac:dyDescent="0.25">
      <c r="C2377" s="160" t="s">
        <v>552</v>
      </c>
      <c r="D2377" s="161">
        <v>894.99</v>
      </c>
    </row>
    <row r="2378" spans="3:4" ht="15" hidden="1" customHeight="1" x14ac:dyDescent="0.25">
      <c r="C2378" s="158" t="s">
        <v>552</v>
      </c>
      <c r="D2378" s="159">
        <v>631.05999999999995</v>
      </c>
    </row>
    <row r="2379" spans="3:4" ht="15" hidden="1" customHeight="1" x14ac:dyDescent="0.25">
      <c r="C2379" s="160" t="s">
        <v>556</v>
      </c>
      <c r="D2379" s="161">
        <v>827.14</v>
      </c>
    </row>
    <row r="2380" spans="3:4" ht="15" hidden="1" customHeight="1" x14ac:dyDescent="0.25">
      <c r="C2380" s="158" t="s">
        <v>553</v>
      </c>
      <c r="D2380" s="159">
        <v>623.9</v>
      </c>
    </row>
    <row r="2381" spans="3:4" ht="15" hidden="1" customHeight="1" x14ac:dyDescent="0.25">
      <c r="C2381" s="160" t="s">
        <v>308</v>
      </c>
      <c r="D2381" s="161">
        <v>96.96</v>
      </c>
    </row>
    <row r="2382" spans="3:4" ht="15" hidden="1" customHeight="1" x14ac:dyDescent="0.25">
      <c r="C2382" s="158" t="s">
        <v>553</v>
      </c>
      <c r="D2382" s="159">
        <v>337.93</v>
      </c>
    </row>
    <row r="2383" spans="3:4" ht="15" hidden="1" customHeight="1" x14ac:dyDescent="0.25">
      <c r="C2383" s="160" t="s">
        <v>555</v>
      </c>
      <c r="D2383" s="161">
        <v>467.76</v>
      </c>
    </row>
    <row r="2384" spans="3:4" ht="15" hidden="1" customHeight="1" x14ac:dyDescent="0.25">
      <c r="C2384" s="158" t="s">
        <v>554</v>
      </c>
      <c r="D2384" s="159">
        <v>175.68</v>
      </c>
    </row>
    <row r="2385" spans="3:4" ht="15" hidden="1" customHeight="1" x14ac:dyDescent="0.25">
      <c r="C2385" s="160" t="s">
        <v>308</v>
      </c>
      <c r="D2385" s="161">
        <v>524.51</v>
      </c>
    </row>
    <row r="2386" spans="3:4" ht="15" hidden="1" customHeight="1" x14ac:dyDescent="0.25">
      <c r="C2386" s="158" t="s">
        <v>312</v>
      </c>
      <c r="D2386" s="159">
        <v>252.24</v>
      </c>
    </row>
    <row r="2387" spans="3:4" ht="15" hidden="1" customHeight="1" x14ac:dyDescent="0.25">
      <c r="C2387" s="160" t="s">
        <v>309</v>
      </c>
      <c r="D2387" s="161">
        <v>542.5</v>
      </c>
    </row>
    <row r="2388" spans="3:4" ht="15" hidden="1" customHeight="1" x14ac:dyDescent="0.25">
      <c r="C2388" s="158" t="s">
        <v>550</v>
      </c>
      <c r="D2388" s="159">
        <v>393.5</v>
      </c>
    </row>
    <row r="2389" spans="3:4" ht="15" hidden="1" customHeight="1" x14ac:dyDescent="0.25">
      <c r="C2389" s="160" t="s">
        <v>549</v>
      </c>
      <c r="D2389" s="161">
        <v>362.83</v>
      </c>
    </row>
    <row r="2390" spans="3:4" ht="15" hidden="1" customHeight="1" x14ac:dyDescent="0.25">
      <c r="C2390" s="158" t="s">
        <v>309</v>
      </c>
      <c r="D2390" s="159">
        <v>640.63</v>
      </c>
    </row>
    <row r="2391" spans="3:4" ht="15" hidden="1" customHeight="1" x14ac:dyDescent="0.25">
      <c r="C2391" s="160" t="s">
        <v>308</v>
      </c>
      <c r="D2391" s="161">
        <v>607.42999999999995</v>
      </c>
    </row>
    <row r="2392" spans="3:4" ht="15" hidden="1" customHeight="1" x14ac:dyDescent="0.25">
      <c r="C2392" s="158" t="s">
        <v>553</v>
      </c>
      <c r="D2392" s="159">
        <v>25.68</v>
      </c>
    </row>
    <row r="2393" spans="3:4" ht="15" hidden="1" customHeight="1" x14ac:dyDescent="0.25">
      <c r="C2393" s="160" t="s">
        <v>554</v>
      </c>
      <c r="D2393" s="161">
        <v>1085.02</v>
      </c>
    </row>
    <row r="2394" spans="3:4" ht="15" hidden="1" customHeight="1" x14ac:dyDescent="0.25">
      <c r="C2394" s="158" t="s">
        <v>551</v>
      </c>
      <c r="D2394" s="159">
        <v>1270.49</v>
      </c>
    </row>
    <row r="2395" spans="3:4" ht="15" hidden="1" customHeight="1" x14ac:dyDescent="0.25">
      <c r="C2395" s="160" t="s">
        <v>549</v>
      </c>
      <c r="D2395" s="161">
        <v>455.61</v>
      </c>
    </row>
    <row r="2396" spans="3:4" ht="15" hidden="1" customHeight="1" x14ac:dyDescent="0.25">
      <c r="C2396" s="158" t="s">
        <v>546</v>
      </c>
      <c r="D2396" s="159">
        <v>462.02</v>
      </c>
    </row>
    <row r="2397" spans="3:4" ht="15" hidden="1" customHeight="1" x14ac:dyDescent="0.25">
      <c r="C2397" s="160" t="s">
        <v>312</v>
      </c>
      <c r="D2397" s="161">
        <v>711.07</v>
      </c>
    </row>
    <row r="2398" spans="3:4" ht="15" hidden="1" customHeight="1" x14ac:dyDescent="0.25">
      <c r="C2398" s="158" t="s">
        <v>548</v>
      </c>
      <c r="D2398" s="159">
        <v>102.02</v>
      </c>
    </row>
    <row r="2399" spans="3:4" ht="15" hidden="1" customHeight="1" x14ac:dyDescent="0.25">
      <c r="C2399" s="160" t="s">
        <v>554</v>
      </c>
      <c r="D2399" s="161">
        <v>610.73</v>
      </c>
    </row>
    <row r="2400" spans="3:4" ht="15" hidden="1" customHeight="1" x14ac:dyDescent="0.25">
      <c r="C2400" s="158" t="s">
        <v>543</v>
      </c>
      <c r="D2400" s="159">
        <v>1150.53</v>
      </c>
    </row>
    <row r="2401" spans="3:4" ht="15" hidden="1" customHeight="1" x14ac:dyDescent="0.25">
      <c r="C2401" s="160" t="s">
        <v>309</v>
      </c>
      <c r="D2401" s="161">
        <v>325.08999999999997</v>
      </c>
    </row>
    <row r="2402" spans="3:4" ht="15" hidden="1" customHeight="1" x14ac:dyDescent="0.25">
      <c r="C2402" s="158" t="s">
        <v>553</v>
      </c>
      <c r="D2402" s="159">
        <v>102.8</v>
      </c>
    </row>
    <row r="2403" spans="3:4" ht="15" hidden="1" customHeight="1" x14ac:dyDescent="0.25">
      <c r="C2403" s="160" t="s">
        <v>540</v>
      </c>
      <c r="D2403" s="161">
        <v>1198.1199999999999</v>
      </c>
    </row>
    <row r="2404" spans="3:4" ht="15" hidden="1" customHeight="1" x14ac:dyDescent="0.25">
      <c r="C2404" s="158" t="s">
        <v>552</v>
      </c>
      <c r="D2404" s="159">
        <v>461.11</v>
      </c>
    </row>
    <row r="2405" spans="3:4" ht="15" hidden="1" customHeight="1" x14ac:dyDescent="0.25">
      <c r="C2405" s="160" t="s">
        <v>549</v>
      </c>
      <c r="D2405" s="161">
        <v>429.19</v>
      </c>
    </row>
    <row r="2406" spans="3:4" ht="15" hidden="1" customHeight="1" x14ac:dyDescent="0.25">
      <c r="C2406" s="158" t="s">
        <v>312</v>
      </c>
      <c r="D2406" s="159">
        <v>656.46</v>
      </c>
    </row>
    <row r="2407" spans="3:4" ht="15" hidden="1" customHeight="1" x14ac:dyDescent="0.25">
      <c r="C2407" s="160" t="s">
        <v>552</v>
      </c>
      <c r="D2407" s="161">
        <v>815.67</v>
      </c>
    </row>
    <row r="2408" spans="3:4" ht="15" hidden="1" customHeight="1" x14ac:dyDescent="0.25">
      <c r="C2408" s="158" t="s">
        <v>309</v>
      </c>
      <c r="D2408" s="159">
        <v>1211.19</v>
      </c>
    </row>
    <row r="2409" spans="3:4" ht="15" hidden="1" customHeight="1" x14ac:dyDescent="0.25">
      <c r="C2409" s="160" t="s">
        <v>555</v>
      </c>
      <c r="D2409" s="161">
        <v>845.77</v>
      </c>
    </row>
    <row r="2410" spans="3:4" ht="15" hidden="1" customHeight="1" x14ac:dyDescent="0.25">
      <c r="C2410" s="158" t="s">
        <v>552</v>
      </c>
      <c r="D2410" s="159">
        <v>404.25</v>
      </c>
    </row>
    <row r="2411" spans="3:4" ht="15" hidden="1" customHeight="1" x14ac:dyDescent="0.25">
      <c r="C2411" s="160" t="s">
        <v>552</v>
      </c>
      <c r="D2411" s="161">
        <v>524.27</v>
      </c>
    </row>
    <row r="2412" spans="3:4" ht="15" hidden="1" customHeight="1" x14ac:dyDescent="0.25">
      <c r="C2412" s="158" t="s">
        <v>546</v>
      </c>
      <c r="D2412" s="159">
        <v>277.8</v>
      </c>
    </row>
    <row r="2413" spans="3:4" ht="15" hidden="1" customHeight="1" x14ac:dyDescent="0.25">
      <c r="C2413" s="160" t="s">
        <v>542</v>
      </c>
      <c r="D2413" s="161">
        <v>286.99</v>
      </c>
    </row>
    <row r="2414" spans="3:4" ht="15" hidden="1" customHeight="1" x14ac:dyDescent="0.25">
      <c r="C2414" s="158" t="s">
        <v>540</v>
      </c>
      <c r="D2414" s="159">
        <v>629.70000000000005</v>
      </c>
    </row>
    <row r="2415" spans="3:4" ht="15" hidden="1" customHeight="1" x14ac:dyDescent="0.25">
      <c r="C2415" s="160" t="s">
        <v>542</v>
      </c>
      <c r="D2415" s="161">
        <v>54.04</v>
      </c>
    </row>
    <row r="2416" spans="3:4" ht="15" hidden="1" customHeight="1" x14ac:dyDescent="0.25">
      <c r="C2416" s="158" t="s">
        <v>550</v>
      </c>
      <c r="D2416" s="159">
        <v>28.14</v>
      </c>
    </row>
    <row r="2417" spans="3:4" ht="15" hidden="1" customHeight="1" x14ac:dyDescent="0.25">
      <c r="C2417" s="160" t="s">
        <v>308</v>
      </c>
      <c r="D2417" s="161">
        <v>825.18</v>
      </c>
    </row>
    <row r="2418" spans="3:4" ht="15" hidden="1" customHeight="1" x14ac:dyDescent="0.25">
      <c r="C2418" s="158" t="s">
        <v>553</v>
      </c>
      <c r="D2418" s="159">
        <v>229.71</v>
      </c>
    </row>
    <row r="2419" spans="3:4" ht="15" hidden="1" customHeight="1" x14ac:dyDescent="0.25">
      <c r="C2419" s="160" t="s">
        <v>542</v>
      </c>
      <c r="D2419" s="161">
        <v>636.36</v>
      </c>
    </row>
    <row r="2420" spans="3:4" ht="15" hidden="1" customHeight="1" x14ac:dyDescent="0.25">
      <c r="C2420" s="158" t="s">
        <v>543</v>
      </c>
      <c r="D2420" s="159">
        <v>877.11</v>
      </c>
    </row>
    <row r="2421" spans="3:4" ht="15" hidden="1" customHeight="1" x14ac:dyDescent="0.25">
      <c r="C2421" s="160" t="s">
        <v>556</v>
      </c>
      <c r="D2421" s="161">
        <v>541.41</v>
      </c>
    </row>
    <row r="2422" spans="3:4" ht="15" hidden="1" customHeight="1" x14ac:dyDescent="0.25">
      <c r="C2422" s="158" t="s">
        <v>307</v>
      </c>
      <c r="D2422" s="159">
        <v>366.16</v>
      </c>
    </row>
    <row r="2423" spans="3:4" ht="15" hidden="1" customHeight="1" x14ac:dyDescent="0.25">
      <c r="C2423" s="160" t="s">
        <v>548</v>
      </c>
      <c r="D2423" s="161">
        <v>879.91</v>
      </c>
    </row>
    <row r="2424" spans="3:4" ht="15" hidden="1" customHeight="1" x14ac:dyDescent="0.25">
      <c r="C2424" s="158" t="s">
        <v>546</v>
      </c>
      <c r="D2424" s="159">
        <v>541.16</v>
      </c>
    </row>
    <row r="2425" spans="3:4" ht="15" hidden="1" customHeight="1" x14ac:dyDescent="0.25">
      <c r="C2425" s="160" t="s">
        <v>551</v>
      </c>
      <c r="D2425" s="161">
        <v>435.43</v>
      </c>
    </row>
    <row r="2426" spans="3:4" ht="15" hidden="1" customHeight="1" x14ac:dyDescent="0.25">
      <c r="C2426" s="158" t="s">
        <v>551</v>
      </c>
      <c r="D2426" s="159">
        <v>1008.78</v>
      </c>
    </row>
    <row r="2427" spans="3:4" ht="15" hidden="1" customHeight="1" x14ac:dyDescent="0.25">
      <c r="C2427" s="160" t="s">
        <v>545</v>
      </c>
      <c r="D2427" s="161">
        <v>1072.08</v>
      </c>
    </row>
    <row r="2428" spans="3:4" ht="15" hidden="1" customHeight="1" x14ac:dyDescent="0.25">
      <c r="C2428" s="158" t="s">
        <v>308</v>
      </c>
      <c r="D2428" s="159">
        <v>1225.8900000000001</v>
      </c>
    </row>
    <row r="2429" spans="3:4" ht="15" hidden="1" customHeight="1" x14ac:dyDescent="0.25">
      <c r="C2429" s="160" t="s">
        <v>541</v>
      </c>
      <c r="D2429" s="161">
        <v>179.14</v>
      </c>
    </row>
    <row r="2430" spans="3:4" ht="15" hidden="1" customHeight="1" x14ac:dyDescent="0.25">
      <c r="C2430" s="158" t="s">
        <v>549</v>
      </c>
      <c r="D2430" s="159">
        <v>642.77</v>
      </c>
    </row>
    <row r="2431" spans="3:4" ht="15" hidden="1" customHeight="1" x14ac:dyDescent="0.25">
      <c r="C2431" s="160" t="s">
        <v>547</v>
      </c>
      <c r="D2431" s="161">
        <v>667.55</v>
      </c>
    </row>
    <row r="2432" spans="3:4" ht="15" hidden="1" customHeight="1" x14ac:dyDescent="0.25">
      <c r="C2432" s="158" t="s">
        <v>558</v>
      </c>
      <c r="D2432" s="159">
        <v>238.55</v>
      </c>
    </row>
    <row r="2433" spans="3:4" ht="15" hidden="1" customHeight="1" x14ac:dyDescent="0.25">
      <c r="C2433" s="160" t="s">
        <v>547</v>
      </c>
      <c r="D2433" s="161">
        <v>986.61</v>
      </c>
    </row>
    <row r="2434" spans="3:4" ht="15" hidden="1" customHeight="1" x14ac:dyDescent="0.25">
      <c r="C2434" s="158" t="s">
        <v>549</v>
      </c>
      <c r="D2434" s="159">
        <v>574.59</v>
      </c>
    </row>
    <row r="2435" spans="3:4" ht="15" hidden="1" customHeight="1" x14ac:dyDescent="0.25">
      <c r="C2435" s="160" t="s">
        <v>543</v>
      </c>
      <c r="D2435" s="161">
        <v>394.49</v>
      </c>
    </row>
    <row r="2436" spans="3:4" ht="15" hidden="1" customHeight="1" x14ac:dyDescent="0.25">
      <c r="C2436" s="158" t="s">
        <v>539</v>
      </c>
      <c r="D2436" s="159">
        <v>960.72</v>
      </c>
    </row>
    <row r="2437" spans="3:4" ht="15" hidden="1" customHeight="1" x14ac:dyDescent="0.25">
      <c r="C2437" s="160" t="s">
        <v>551</v>
      </c>
      <c r="D2437" s="161">
        <v>281.72000000000003</v>
      </c>
    </row>
    <row r="2438" spans="3:4" ht="15" hidden="1" customHeight="1" x14ac:dyDescent="0.25">
      <c r="C2438" s="158" t="s">
        <v>307</v>
      </c>
      <c r="D2438" s="159">
        <v>148.49</v>
      </c>
    </row>
    <row r="2439" spans="3:4" ht="15" hidden="1" customHeight="1" x14ac:dyDescent="0.25">
      <c r="C2439" s="160" t="s">
        <v>552</v>
      </c>
      <c r="D2439" s="161">
        <v>10.23</v>
      </c>
    </row>
    <row r="2440" spans="3:4" ht="15" hidden="1" customHeight="1" x14ac:dyDescent="0.25">
      <c r="C2440" s="158" t="s">
        <v>546</v>
      </c>
      <c r="D2440" s="159">
        <v>1222.4000000000001</v>
      </c>
    </row>
    <row r="2441" spans="3:4" ht="15" hidden="1" customHeight="1" x14ac:dyDescent="0.25">
      <c r="C2441" s="160" t="s">
        <v>307</v>
      </c>
      <c r="D2441" s="161">
        <v>1258.43</v>
      </c>
    </row>
    <row r="2442" spans="3:4" ht="15" hidden="1" customHeight="1" x14ac:dyDescent="0.25">
      <c r="C2442" s="158" t="s">
        <v>548</v>
      </c>
      <c r="D2442" s="159">
        <v>867.98</v>
      </c>
    </row>
    <row r="2443" spans="3:4" ht="15" hidden="1" customHeight="1" x14ac:dyDescent="0.25">
      <c r="C2443" s="160" t="s">
        <v>552</v>
      </c>
      <c r="D2443" s="161">
        <v>699.5</v>
      </c>
    </row>
    <row r="2444" spans="3:4" ht="15" hidden="1" customHeight="1" x14ac:dyDescent="0.25">
      <c r="C2444" s="158" t="s">
        <v>307</v>
      </c>
      <c r="D2444" s="159">
        <v>226.76</v>
      </c>
    </row>
    <row r="2445" spans="3:4" ht="15" hidden="1" customHeight="1" x14ac:dyDescent="0.25">
      <c r="C2445" s="160" t="s">
        <v>307</v>
      </c>
      <c r="D2445" s="161">
        <v>848.41</v>
      </c>
    </row>
    <row r="2446" spans="3:4" ht="15" hidden="1" customHeight="1" x14ac:dyDescent="0.25">
      <c r="C2446" s="158" t="s">
        <v>555</v>
      </c>
      <c r="D2446" s="159">
        <v>543.01</v>
      </c>
    </row>
    <row r="2447" spans="3:4" ht="15" hidden="1" customHeight="1" x14ac:dyDescent="0.25">
      <c r="C2447" s="160" t="s">
        <v>539</v>
      </c>
      <c r="D2447" s="161">
        <v>795.76</v>
      </c>
    </row>
    <row r="2448" spans="3:4" ht="15" hidden="1" customHeight="1" x14ac:dyDescent="0.25">
      <c r="C2448" s="158" t="s">
        <v>543</v>
      </c>
      <c r="D2448" s="159">
        <v>343.59</v>
      </c>
    </row>
    <row r="2449" spans="3:4" ht="15" hidden="1" customHeight="1" x14ac:dyDescent="0.25">
      <c r="C2449" s="160" t="s">
        <v>558</v>
      </c>
      <c r="D2449" s="161">
        <v>545</v>
      </c>
    </row>
    <row r="2450" spans="3:4" ht="15" hidden="1" customHeight="1" x14ac:dyDescent="0.25">
      <c r="C2450" s="158" t="s">
        <v>541</v>
      </c>
      <c r="D2450" s="159">
        <v>512.21</v>
      </c>
    </row>
    <row r="2451" spans="3:4" ht="15" hidden="1" customHeight="1" x14ac:dyDescent="0.25">
      <c r="C2451" s="160" t="s">
        <v>557</v>
      </c>
      <c r="D2451" s="161">
        <v>547.04</v>
      </c>
    </row>
    <row r="2452" spans="3:4" ht="15" hidden="1" customHeight="1" x14ac:dyDescent="0.25">
      <c r="C2452" s="158" t="s">
        <v>544</v>
      </c>
      <c r="D2452" s="159">
        <v>122.92</v>
      </c>
    </row>
    <row r="2453" spans="3:4" ht="15" hidden="1" customHeight="1" x14ac:dyDescent="0.25">
      <c r="C2453" s="160" t="s">
        <v>307</v>
      </c>
      <c r="D2453" s="161">
        <v>938.27</v>
      </c>
    </row>
    <row r="2454" spans="3:4" ht="15" hidden="1" customHeight="1" x14ac:dyDescent="0.25">
      <c r="C2454" s="158" t="s">
        <v>552</v>
      </c>
      <c r="D2454" s="159">
        <v>40.909999999999997</v>
      </c>
    </row>
    <row r="2455" spans="3:4" ht="15" hidden="1" customHeight="1" x14ac:dyDescent="0.25">
      <c r="C2455" s="160" t="s">
        <v>553</v>
      </c>
      <c r="D2455" s="161">
        <v>459.66</v>
      </c>
    </row>
    <row r="2456" spans="3:4" ht="15" hidden="1" customHeight="1" x14ac:dyDescent="0.25">
      <c r="C2456" s="158" t="s">
        <v>309</v>
      </c>
      <c r="D2456" s="159">
        <v>1006.57</v>
      </c>
    </row>
    <row r="2457" spans="3:4" ht="15" hidden="1" customHeight="1" x14ac:dyDescent="0.25">
      <c r="C2457" s="160" t="s">
        <v>543</v>
      </c>
      <c r="D2457" s="161">
        <v>16.13</v>
      </c>
    </row>
    <row r="2458" spans="3:4" ht="15" hidden="1" customHeight="1" x14ac:dyDescent="0.25">
      <c r="C2458" s="158" t="s">
        <v>308</v>
      </c>
      <c r="D2458" s="159">
        <v>691.27</v>
      </c>
    </row>
    <row r="2459" spans="3:4" ht="15" hidden="1" customHeight="1" x14ac:dyDescent="0.25">
      <c r="C2459" s="160" t="s">
        <v>541</v>
      </c>
      <c r="D2459" s="161">
        <v>468.21</v>
      </c>
    </row>
    <row r="2460" spans="3:4" ht="15" hidden="1" customHeight="1" x14ac:dyDescent="0.25">
      <c r="C2460" s="158" t="s">
        <v>546</v>
      </c>
      <c r="D2460" s="159">
        <v>1047.53</v>
      </c>
    </row>
    <row r="2461" spans="3:4" ht="15" hidden="1" customHeight="1" x14ac:dyDescent="0.25">
      <c r="C2461" s="160" t="s">
        <v>551</v>
      </c>
      <c r="D2461" s="161">
        <v>1001.98</v>
      </c>
    </row>
    <row r="2462" spans="3:4" ht="15" hidden="1" customHeight="1" x14ac:dyDescent="0.25">
      <c r="C2462" s="158" t="s">
        <v>307</v>
      </c>
      <c r="D2462" s="159">
        <v>366.92</v>
      </c>
    </row>
    <row r="2463" spans="3:4" ht="15" hidden="1" customHeight="1" x14ac:dyDescent="0.25">
      <c r="C2463" s="160" t="s">
        <v>552</v>
      </c>
      <c r="D2463" s="161">
        <v>1040.78</v>
      </c>
    </row>
    <row r="2464" spans="3:4" ht="15" hidden="1" customHeight="1" x14ac:dyDescent="0.25">
      <c r="C2464" s="158" t="s">
        <v>544</v>
      </c>
      <c r="D2464" s="159">
        <v>68.959999999999994</v>
      </c>
    </row>
    <row r="2465" spans="3:4" ht="15" hidden="1" customHeight="1" x14ac:dyDescent="0.25">
      <c r="C2465" s="160" t="s">
        <v>552</v>
      </c>
      <c r="D2465" s="161">
        <v>814.38</v>
      </c>
    </row>
    <row r="2466" spans="3:4" ht="15" hidden="1" customHeight="1" x14ac:dyDescent="0.25">
      <c r="C2466" s="158" t="s">
        <v>550</v>
      </c>
      <c r="D2466" s="159">
        <v>75.92</v>
      </c>
    </row>
    <row r="2467" spans="3:4" ht="15" hidden="1" customHeight="1" x14ac:dyDescent="0.25">
      <c r="C2467" s="160" t="s">
        <v>549</v>
      </c>
      <c r="D2467" s="161">
        <v>118.7</v>
      </c>
    </row>
    <row r="2468" spans="3:4" ht="15" hidden="1" customHeight="1" x14ac:dyDescent="0.25">
      <c r="C2468" s="158" t="s">
        <v>543</v>
      </c>
      <c r="D2468" s="159">
        <v>1043.58</v>
      </c>
    </row>
    <row r="2469" spans="3:4" ht="15" hidden="1" customHeight="1" x14ac:dyDescent="0.25">
      <c r="C2469" s="160" t="s">
        <v>308</v>
      </c>
      <c r="D2469" s="161">
        <v>897.75</v>
      </c>
    </row>
    <row r="2470" spans="3:4" ht="15" hidden="1" customHeight="1" x14ac:dyDescent="0.25">
      <c r="C2470" s="158" t="s">
        <v>549</v>
      </c>
      <c r="D2470" s="159">
        <v>697.9</v>
      </c>
    </row>
    <row r="2471" spans="3:4" ht="15" hidden="1" customHeight="1" x14ac:dyDescent="0.25">
      <c r="C2471" s="160" t="s">
        <v>308</v>
      </c>
      <c r="D2471" s="161">
        <v>386.39</v>
      </c>
    </row>
    <row r="2472" spans="3:4" ht="15" hidden="1" customHeight="1" x14ac:dyDescent="0.25">
      <c r="C2472" s="158" t="s">
        <v>307</v>
      </c>
      <c r="D2472" s="159">
        <v>1030.49</v>
      </c>
    </row>
    <row r="2473" spans="3:4" ht="15" hidden="1" customHeight="1" x14ac:dyDescent="0.25">
      <c r="C2473" s="160" t="s">
        <v>545</v>
      </c>
      <c r="D2473" s="161">
        <v>843.52</v>
      </c>
    </row>
    <row r="2474" spans="3:4" ht="15" hidden="1" customHeight="1" x14ac:dyDescent="0.25">
      <c r="C2474" s="158" t="s">
        <v>552</v>
      </c>
      <c r="D2474" s="159">
        <v>1065.0999999999999</v>
      </c>
    </row>
    <row r="2475" spans="3:4" ht="15" hidden="1" customHeight="1" x14ac:dyDescent="0.25">
      <c r="C2475" s="160" t="s">
        <v>307</v>
      </c>
      <c r="D2475" s="161">
        <v>257.3</v>
      </c>
    </row>
    <row r="2476" spans="3:4" ht="15" hidden="1" customHeight="1" x14ac:dyDescent="0.25">
      <c r="C2476" s="158" t="s">
        <v>309</v>
      </c>
      <c r="D2476" s="159">
        <v>1120.45</v>
      </c>
    </row>
    <row r="2477" spans="3:4" ht="15" hidden="1" customHeight="1" x14ac:dyDescent="0.25">
      <c r="C2477" s="160" t="s">
        <v>549</v>
      </c>
      <c r="D2477" s="161">
        <v>568.22</v>
      </c>
    </row>
    <row r="2478" spans="3:4" ht="15" hidden="1" customHeight="1" x14ac:dyDescent="0.25">
      <c r="C2478" s="158" t="s">
        <v>540</v>
      </c>
      <c r="D2478" s="159">
        <v>202.49</v>
      </c>
    </row>
    <row r="2479" spans="3:4" ht="15" hidden="1" customHeight="1" x14ac:dyDescent="0.25">
      <c r="C2479" s="160" t="s">
        <v>539</v>
      </c>
      <c r="D2479" s="161">
        <v>81.94</v>
      </c>
    </row>
    <row r="2480" spans="3:4" ht="15" hidden="1" customHeight="1" x14ac:dyDescent="0.25">
      <c r="C2480" s="158" t="s">
        <v>308</v>
      </c>
      <c r="D2480" s="159">
        <v>820.01</v>
      </c>
    </row>
    <row r="2481" spans="3:4" ht="15" hidden="1" customHeight="1" x14ac:dyDescent="0.25">
      <c r="C2481" s="160" t="s">
        <v>546</v>
      </c>
      <c r="D2481" s="161">
        <v>585.13</v>
      </c>
    </row>
    <row r="2482" spans="3:4" ht="15" hidden="1" customHeight="1" x14ac:dyDescent="0.25">
      <c r="C2482" s="158" t="s">
        <v>308</v>
      </c>
      <c r="D2482" s="159">
        <v>827.84</v>
      </c>
    </row>
    <row r="2483" spans="3:4" ht="15" hidden="1" customHeight="1" x14ac:dyDescent="0.25">
      <c r="C2483" s="160" t="s">
        <v>549</v>
      </c>
      <c r="D2483" s="161">
        <v>959.86</v>
      </c>
    </row>
    <row r="2484" spans="3:4" ht="15" hidden="1" customHeight="1" x14ac:dyDescent="0.25">
      <c r="C2484" s="158" t="s">
        <v>554</v>
      </c>
      <c r="D2484" s="159">
        <v>1228.32</v>
      </c>
    </row>
    <row r="2485" spans="3:4" ht="15" hidden="1" customHeight="1" x14ac:dyDescent="0.25">
      <c r="C2485" s="160" t="s">
        <v>308</v>
      </c>
      <c r="D2485" s="161">
        <v>405.8</v>
      </c>
    </row>
    <row r="2486" spans="3:4" ht="15" hidden="1" customHeight="1" x14ac:dyDescent="0.25">
      <c r="C2486" s="158" t="s">
        <v>549</v>
      </c>
      <c r="D2486" s="159">
        <v>1110.18</v>
      </c>
    </row>
    <row r="2487" spans="3:4" ht="15" hidden="1" customHeight="1" x14ac:dyDescent="0.25">
      <c r="C2487" s="160" t="s">
        <v>551</v>
      </c>
      <c r="D2487" s="161">
        <v>849.96</v>
      </c>
    </row>
    <row r="2488" spans="3:4" ht="15" hidden="1" customHeight="1" x14ac:dyDescent="0.25">
      <c r="C2488" s="158" t="s">
        <v>542</v>
      </c>
      <c r="D2488" s="159">
        <v>704.35</v>
      </c>
    </row>
    <row r="2489" spans="3:4" ht="15" hidden="1" customHeight="1" x14ac:dyDescent="0.25">
      <c r="C2489" s="160" t="s">
        <v>543</v>
      </c>
      <c r="D2489" s="161">
        <v>1182.98</v>
      </c>
    </row>
    <row r="2490" spans="3:4" ht="15" hidden="1" customHeight="1" x14ac:dyDescent="0.25">
      <c r="C2490" s="158" t="s">
        <v>547</v>
      </c>
      <c r="D2490" s="159">
        <v>1073.9100000000001</v>
      </c>
    </row>
    <row r="2491" spans="3:4" ht="15" hidden="1" customHeight="1" x14ac:dyDescent="0.25">
      <c r="C2491" s="160" t="s">
        <v>539</v>
      </c>
      <c r="D2491" s="161">
        <v>773.75</v>
      </c>
    </row>
    <row r="2492" spans="3:4" ht="15" hidden="1" customHeight="1" x14ac:dyDescent="0.25">
      <c r="C2492" s="158" t="s">
        <v>545</v>
      </c>
      <c r="D2492" s="159">
        <v>665.78</v>
      </c>
    </row>
    <row r="2493" spans="3:4" ht="15" hidden="1" customHeight="1" x14ac:dyDescent="0.25">
      <c r="C2493" s="160" t="s">
        <v>541</v>
      </c>
      <c r="D2493" s="161">
        <v>826.56</v>
      </c>
    </row>
    <row r="2494" spans="3:4" ht="15" hidden="1" customHeight="1" x14ac:dyDescent="0.25">
      <c r="C2494" s="158" t="s">
        <v>309</v>
      </c>
      <c r="D2494" s="159">
        <v>34.51</v>
      </c>
    </row>
    <row r="2495" spans="3:4" ht="15" hidden="1" customHeight="1" x14ac:dyDescent="0.25">
      <c r="C2495" s="160" t="s">
        <v>546</v>
      </c>
      <c r="D2495" s="161">
        <v>750.22</v>
      </c>
    </row>
    <row r="2496" spans="3:4" ht="15" hidden="1" customHeight="1" x14ac:dyDescent="0.25">
      <c r="C2496" s="158" t="s">
        <v>549</v>
      </c>
      <c r="D2496" s="159">
        <v>437.13</v>
      </c>
    </row>
    <row r="2497" spans="3:4" ht="15" hidden="1" customHeight="1" x14ac:dyDescent="0.25">
      <c r="C2497" s="160" t="s">
        <v>308</v>
      </c>
      <c r="D2497" s="161">
        <v>586.71</v>
      </c>
    </row>
    <row r="2498" spans="3:4" ht="15" hidden="1" customHeight="1" x14ac:dyDescent="0.25">
      <c r="C2498" s="158" t="s">
        <v>545</v>
      </c>
      <c r="D2498" s="159">
        <v>1054.7</v>
      </c>
    </row>
    <row r="2499" spans="3:4" ht="15" hidden="1" customHeight="1" x14ac:dyDescent="0.25">
      <c r="C2499" s="160" t="s">
        <v>308</v>
      </c>
      <c r="D2499" s="161">
        <v>530.6</v>
      </c>
    </row>
    <row r="2500" spans="3:4" ht="15" hidden="1" customHeight="1" x14ac:dyDescent="0.25">
      <c r="C2500" s="158" t="s">
        <v>552</v>
      </c>
      <c r="D2500" s="159">
        <v>353.46</v>
      </c>
    </row>
    <row r="2501" spans="3:4" ht="15" hidden="1" customHeight="1" x14ac:dyDescent="0.25">
      <c r="C2501" s="160" t="s">
        <v>556</v>
      </c>
      <c r="D2501" s="161">
        <v>532.37</v>
      </c>
    </row>
    <row r="2502" spans="3:4" ht="15" hidden="1" customHeight="1" x14ac:dyDescent="0.25">
      <c r="C2502" s="158" t="s">
        <v>549</v>
      </c>
      <c r="D2502" s="159">
        <v>641.92999999999995</v>
      </c>
    </row>
    <row r="2503" spans="3:4" ht="15" hidden="1" customHeight="1" x14ac:dyDescent="0.25">
      <c r="C2503" s="160" t="s">
        <v>312</v>
      </c>
      <c r="D2503" s="161">
        <v>633.45000000000005</v>
      </c>
    </row>
    <row r="2504" spans="3:4" ht="15" hidden="1" customHeight="1" x14ac:dyDescent="0.25">
      <c r="C2504" s="158" t="s">
        <v>312</v>
      </c>
      <c r="D2504" s="159">
        <v>526.55999999999995</v>
      </c>
    </row>
    <row r="2505" spans="3:4" ht="15" hidden="1" customHeight="1" x14ac:dyDescent="0.25">
      <c r="C2505" s="160" t="s">
        <v>307</v>
      </c>
      <c r="D2505" s="161">
        <v>1002.82</v>
      </c>
    </row>
    <row r="2506" spans="3:4" ht="15" hidden="1" customHeight="1" x14ac:dyDescent="0.25">
      <c r="C2506" s="158" t="s">
        <v>552</v>
      </c>
      <c r="D2506" s="159">
        <v>274.24</v>
      </c>
    </row>
    <row r="2507" spans="3:4" ht="15" hidden="1" customHeight="1" x14ac:dyDescent="0.25">
      <c r="C2507" s="160" t="s">
        <v>542</v>
      </c>
      <c r="D2507" s="161">
        <v>910.29</v>
      </c>
    </row>
    <row r="2508" spans="3:4" ht="15" hidden="1" customHeight="1" x14ac:dyDescent="0.25">
      <c r="C2508" s="158" t="s">
        <v>312</v>
      </c>
      <c r="D2508" s="159">
        <v>411.11</v>
      </c>
    </row>
    <row r="2509" spans="3:4" ht="15" hidden="1" customHeight="1" x14ac:dyDescent="0.25">
      <c r="C2509" s="160" t="s">
        <v>545</v>
      </c>
      <c r="D2509" s="161">
        <v>1052.8</v>
      </c>
    </row>
    <row r="2510" spans="3:4" ht="15" hidden="1" customHeight="1" x14ac:dyDescent="0.25">
      <c r="C2510" s="158" t="s">
        <v>549</v>
      </c>
      <c r="D2510" s="159">
        <v>413.09</v>
      </c>
    </row>
    <row r="2511" spans="3:4" ht="15" hidden="1" customHeight="1" x14ac:dyDescent="0.25">
      <c r="C2511" s="160" t="s">
        <v>551</v>
      </c>
      <c r="D2511" s="161">
        <v>1123.2</v>
      </c>
    </row>
    <row r="2512" spans="3:4" ht="15" hidden="1" customHeight="1" x14ac:dyDescent="0.25">
      <c r="C2512" s="158" t="s">
        <v>309</v>
      </c>
      <c r="D2512" s="159">
        <v>134.28</v>
      </c>
    </row>
    <row r="2513" spans="3:4" ht="15" hidden="1" customHeight="1" x14ac:dyDescent="0.25">
      <c r="C2513" s="160" t="s">
        <v>539</v>
      </c>
      <c r="D2513" s="161">
        <v>596.55999999999995</v>
      </c>
    </row>
    <row r="2514" spans="3:4" ht="15" hidden="1" customHeight="1" x14ac:dyDescent="0.25">
      <c r="C2514" s="158" t="s">
        <v>547</v>
      </c>
      <c r="D2514" s="159">
        <v>797.67</v>
      </c>
    </row>
    <row r="2515" spans="3:4" ht="15" hidden="1" customHeight="1" x14ac:dyDescent="0.25">
      <c r="C2515" s="160" t="s">
        <v>550</v>
      </c>
      <c r="D2515" s="161">
        <v>792.8</v>
      </c>
    </row>
    <row r="2516" spans="3:4" ht="15" hidden="1" customHeight="1" x14ac:dyDescent="0.25">
      <c r="C2516" s="158" t="s">
        <v>558</v>
      </c>
      <c r="D2516" s="159">
        <v>881.9</v>
      </c>
    </row>
    <row r="2517" spans="3:4" ht="15" hidden="1" customHeight="1" x14ac:dyDescent="0.25">
      <c r="C2517" s="160" t="s">
        <v>557</v>
      </c>
      <c r="D2517" s="161">
        <v>337.42</v>
      </c>
    </row>
    <row r="2518" spans="3:4" ht="15" hidden="1" customHeight="1" x14ac:dyDescent="0.25">
      <c r="C2518" s="158" t="s">
        <v>539</v>
      </c>
      <c r="D2518" s="159">
        <v>1295.6099999999999</v>
      </c>
    </row>
    <row r="2519" spans="3:4" ht="15" hidden="1" customHeight="1" x14ac:dyDescent="0.25">
      <c r="C2519" s="160" t="s">
        <v>554</v>
      </c>
      <c r="D2519" s="161">
        <v>1168.8</v>
      </c>
    </row>
    <row r="2520" spans="3:4" ht="15" hidden="1" customHeight="1" x14ac:dyDescent="0.25">
      <c r="C2520" s="158" t="s">
        <v>539</v>
      </c>
      <c r="D2520" s="159">
        <v>658.73</v>
      </c>
    </row>
    <row r="2521" spans="3:4" ht="15" hidden="1" customHeight="1" x14ac:dyDescent="0.25">
      <c r="C2521" s="160" t="s">
        <v>542</v>
      </c>
      <c r="D2521" s="161">
        <v>783.18</v>
      </c>
    </row>
    <row r="2522" spans="3:4" ht="15" hidden="1" customHeight="1" x14ac:dyDescent="0.25">
      <c r="C2522" s="158" t="s">
        <v>547</v>
      </c>
      <c r="D2522" s="159">
        <v>958.31</v>
      </c>
    </row>
    <row r="2523" spans="3:4" ht="15" hidden="1" customHeight="1" x14ac:dyDescent="0.25">
      <c r="C2523" s="160" t="s">
        <v>558</v>
      </c>
      <c r="D2523" s="161">
        <v>19.05</v>
      </c>
    </row>
    <row r="2524" spans="3:4" ht="15" hidden="1" customHeight="1" x14ac:dyDescent="0.25">
      <c r="C2524" s="158" t="s">
        <v>309</v>
      </c>
      <c r="D2524" s="159">
        <v>166.14</v>
      </c>
    </row>
    <row r="2525" spans="3:4" ht="15" hidden="1" customHeight="1" x14ac:dyDescent="0.25">
      <c r="C2525" s="160" t="s">
        <v>312</v>
      </c>
      <c r="D2525" s="161">
        <v>1092.06</v>
      </c>
    </row>
    <row r="2526" spans="3:4" ht="15" hidden="1" customHeight="1" x14ac:dyDescent="0.25">
      <c r="C2526" s="158" t="s">
        <v>549</v>
      </c>
      <c r="D2526" s="159">
        <v>725.22</v>
      </c>
    </row>
    <row r="2527" spans="3:4" ht="15" hidden="1" customHeight="1" x14ac:dyDescent="0.25">
      <c r="C2527" s="160" t="s">
        <v>549</v>
      </c>
      <c r="D2527" s="161">
        <v>560.71</v>
      </c>
    </row>
    <row r="2528" spans="3:4" ht="15" hidden="1" customHeight="1" x14ac:dyDescent="0.25">
      <c r="C2528" s="158" t="s">
        <v>547</v>
      </c>
      <c r="D2528" s="159">
        <v>234.98</v>
      </c>
    </row>
    <row r="2529" spans="3:4" ht="15" hidden="1" customHeight="1" x14ac:dyDescent="0.25">
      <c r="C2529" s="160" t="s">
        <v>556</v>
      </c>
      <c r="D2529" s="161">
        <v>623.79</v>
      </c>
    </row>
    <row r="2530" spans="3:4" ht="15" hidden="1" customHeight="1" x14ac:dyDescent="0.25">
      <c r="C2530" s="158" t="s">
        <v>553</v>
      </c>
      <c r="D2530" s="159">
        <v>1147.95</v>
      </c>
    </row>
    <row r="2531" spans="3:4" ht="15" hidden="1" customHeight="1" x14ac:dyDescent="0.25">
      <c r="C2531" s="160" t="s">
        <v>312</v>
      </c>
      <c r="D2531" s="161">
        <v>1079.56</v>
      </c>
    </row>
    <row r="2532" spans="3:4" ht="15" hidden="1" customHeight="1" x14ac:dyDescent="0.25">
      <c r="C2532" s="158" t="s">
        <v>308</v>
      </c>
      <c r="D2532" s="159">
        <v>358.67</v>
      </c>
    </row>
    <row r="2533" spans="3:4" ht="15" hidden="1" customHeight="1" x14ac:dyDescent="0.25">
      <c r="C2533" s="160" t="s">
        <v>544</v>
      </c>
      <c r="D2533" s="161">
        <v>51.64</v>
      </c>
    </row>
    <row r="2534" spans="3:4" ht="15" hidden="1" customHeight="1" x14ac:dyDescent="0.25">
      <c r="C2534" s="158" t="s">
        <v>307</v>
      </c>
      <c r="D2534" s="159">
        <v>695.79</v>
      </c>
    </row>
    <row r="2535" spans="3:4" ht="15" hidden="1" customHeight="1" x14ac:dyDescent="0.25">
      <c r="C2535" s="160" t="s">
        <v>551</v>
      </c>
      <c r="D2535" s="161">
        <v>663.03</v>
      </c>
    </row>
    <row r="2536" spans="3:4" ht="15" hidden="1" customHeight="1" x14ac:dyDescent="0.25">
      <c r="C2536" s="158" t="s">
        <v>547</v>
      </c>
      <c r="D2536" s="159">
        <v>525.69000000000005</v>
      </c>
    </row>
    <row r="2537" spans="3:4" ht="15" hidden="1" customHeight="1" x14ac:dyDescent="0.25">
      <c r="C2537" s="160" t="s">
        <v>546</v>
      </c>
      <c r="D2537" s="161">
        <v>1096.05</v>
      </c>
    </row>
    <row r="2538" spans="3:4" ht="15" hidden="1" customHeight="1" x14ac:dyDescent="0.25">
      <c r="C2538" s="158" t="s">
        <v>554</v>
      </c>
      <c r="D2538" s="159">
        <v>654.91</v>
      </c>
    </row>
    <row r="2539" spans="3:4" ht="15" hidden="1" customHeight="1" x14ac:dyDescent="0.25">
      <c r="C2539" s="160" t="s">
        <v>557</v>
      </c>
      <c r="D2539" s="161">
        <v>540.22</v>
      </c>
    </row>
    <row r="2540" spans="3:4" ht="15" hidden="1" customHeight="1" x14ac:dyDescent="0.25">
      <c r="C2540" s="158" t="s">
        <v>540</v>
      </c>
      <c r="D2540" s="159">
        <v>724.91</v>
      </c>
    </row>
    <row r="2541" spans="3:4" ht="15" hidden="1" customHeight="1" x14ac:dyDescent="0.25">
      <c r="C2541" s="160" t="s">
        <v>308</v>
      </c>
      <c r="D2541" s="161">
        <v>517.34</v>
      </c>
    </row>
    <row r="2542" spans="3:4" ht="15" hidden="1" customHeight="1" x14ac:dyDescent="0.25">
      <c r="C2542" s="158" t="s">
        <v>307</v>
      </c>
      <c r="D2542" s="159">
        <v>613.03</v>
      </c>
    </row>
    <row r="2543" spans="3:4" ht="15" hidden="1" customHeight="1" x14ac:dyDescent="0.25">
      <c r="C2543" s="160" t="s">
        <v>550</v>
      </c>
      <c r="D2543" s="161">
        <v>447.25</v>
      </c>
    </row>
    <row r="2544" spans="3:4" ht="15" hidden="1" customHeight="1" x14ac:dyDescent="0.25">
      <c r="C2544" s="158" t="s">
        <v>551</v>
      </c>
      <c r="D2544" s="159">
        <v>186.44</v>
      </c>
    </row>
    <row r="2545" spans="3:4" ht="15" hidden="1" customHeight="1" x14ac:dyDescent="0.25">
      <c r="C2545" s="160" t="s">
        <v>543</v>
      </c>
      <c r="D2545" s="161">
        <v>1169.98</v>
      </c>
    </row>
    <row r="2546" spans="3:4" ht="15" hidden="1" customHeight="1" x14ac:dyDescent="0.25">
      <c r="C2546" s="158" t="s">
        <v>552</v>
      </c>
      <c r="D2546" s="159">
        <v>280.8</v>
      </c>
    </row>
    <row r="2547" spans="3:4" ht="15" hidden="1" customHeight="1" x14ac:dyDescent="0.25">
      <c r="C2547" s="160" t="s">
        <v>551</v>
      </c>
      <c r="D2547" s="161">
        <v>830.28</v>
      </c>
    </row>
    <row r="2548" spans="3:4" ht="15" hidden="1" customHeight="1" x14ac:dyDescent="0.25">
      <c r="C2548" s="158" t="s">
        <v>543</v>
      </c>
      <c r="D2548" s="159">
        <v>1018.98</v>
      </c>
    </row>
    <row r="2549" spans="3:4" ht="15" hidden="1" customHeight="1" x14ac:dyDescent="0.25">
      <c r="C2549" s="160" t="s">
        <v>543</v>
      </c>
      <c r="D2549" s="161">
        <v>517.38</v>
      </c>
    </row>
    <row r="2550" spans="3:4" ht="15" hidden="1" customHeight="1" x14ac:dyDescent="0.25">
      <c r="C2550" s="158" t="s">
        <v>543</v>
      </c>
      <c r="D2550" s="159">
        <v>162.05000000000001</v>
      </c>
    </row>
    <row r="2551" spans="3:4" ht="15" hidden="1" customHeight="1" x14ac:dyDescent="0.25">
      <c r="C2551" s="160" t="s">
        <v>542</v>
      </c>
      <c r="D2551" s="161">
        <v>140.24</v>
      </c>
    </row>
    <row r="2552" spans="3:4" ht="15" hidden="1" customHeight="1" x14ac:dyDescent="0.25">
      <c r="C2552" s="158" t="s">
        <v>546</v>
      </c>
      <c r="D2552" s="159">
        <v>1161.04</v>
      </c>
    </row>
    <row r="2553" spans="3:4" ht="15" hidden="1" customHeight="1" x14ac:dyDescent="0.25">
      <c r="C2553" s="160" t="s">
        <v>308</v>
      </c>
      <c r="D2553" s="161">
        <v>604.17999999999995</v>
      </c>
    </row>
    <row r="2554" spans="3:4" ht="15" hidden="1" customHeight="1" x14ac:dyDescent="0.25">
      <c r="C2554" s="158" t="s">
        <v>549</v>
      </c>
      <c r="D2554" s="159">
        <v>696.32</v>
      </c>
    </row>
    <row r="2555" spans="3:4" ht="15" hidden="1" customHeight="1" x14ac:dyDescent="0.25">
      <c r="C2555" s="160" t="s">
        <v>309</v>
      </c>
      <c r="D2555" s="161">
        <v>595.15</v>
      </c>
    </row>
    <row r="2556" spans="3:4" ht="15" hidden="1" customHeight="1" x14ac:dyDescent="0.25">
      <c r="C2556" s="158" t="s">
        <v>554</v>
      </c>
      <c r="D2556" s="159">
        <v>217.11</v>
      </c>
    </row>
    <row r="2557" spans="3:4" ht="15" hidden="1" customHeight="1" x14ac:dyDescent="0.25">
      <c r="C2557" s="160" t="s">
        <v>308</v>
      </c>
      <c r="D2557" s="161">
        <v>234.22</v>
      </c>
    </row>
    <row r="2558" spans="3:4" ht="15" hidden="1" customHeight="1" x14ac:dyDescent="0.25">
      <c r="C2558" s="158" t="s">
        <v>543</v>
      </c>
      <c r="D2558" s="159">
        <v>500.26</v>
      </c>
    </row>
    <row r="2559" spans="3:4" ht="15" hidden="1" customHeight="1" x14ac:dyDescent="0.25">
      <c r="C2559" s="160" t="s">
        <v>542</v>
      </c>
      <c r="D2559" s="161">
        <v>1172.6300000000001</v>
      </c>
    </row>
    <row r="2560" spans="3:4" ht="15" hidden="1" customHeight="1" x14ac:dyDescent="0.25">
      <c r="C2560" s="158" t="s">
        <v>553</v>
      </c>
      <c r="D2560" s="159">
        <v>695.13</v>
      </c>
    </row>
    <row r="2561" spans="3:4" ht="15" hidden="1" customHeight="1" x14ac:dyDescent="0.25">
      <c r="C2561" s="160" t="s">
        <v>558</v>
      </c>
      <c r="D2561" s="161">
        <v>715.37</v>
      </c>
    </row>
    <row r="2562" spans="3:4" ht="15" hidden="1" customHeight="1" x14ac:dyDescent="0.25">
      <c r="C2562" s="158" t="s">
        <v>308</v>
      </c>
      <c r="D2562" s="159">
        <v>1225.49</v>
      </c>
    </row>
    <row r="2563" spans="3:4" ht="15" hidden="1" customHeight="1" x14ac:dyDescent="0.25">
      <c r="C2563" s="160" t="s">
        <v>556</v>
      </c>
      <c r="D2563" s="161">
        <v>719.95</v>
      </c>
    </row>
    <row r="2564" spans="3:4" ht="15" hidden="1" customHeight="1" x14ac:dyDescent="0.25">
      <c r="C2564" s="158" t="s">
        <v>309</v>
      </c>
      <c r="D2564" s="159">
        <v>598.70000000000005</v>
      </c>
    </row>
    <row r="2565" spans="3:4" ht="15" hidden="1" customHeight="1" x14ac:dyDescent="0.25">
      <c r="C2565" s="160" t="s">
        <v>546</v>
      </c>
      <c r="D2565" s="161">
        <v>535.78</v>
      </c>
    </row>
    <row r="2566" spans="3:4" ht="15" hidden="1" customHeight="1" x14ac:dyDescent="0.25">
      <c r="C2566" s="158" t="s">
        <v>307</v>
      </c>
      <c r="D2566" s="159">
        <v>585.65</v>
      </c>
    </row>
    <row r="2567" spans="3:4" ht="15" hidden="1" customHeight="1" x14ac:dyDescent="0.25">
      <c r="C2567" s="160" t="s">
        <v>545</v>
      </c>
      <c r="D2567" s="161">
        <v>593.24</v>
      </c>
    </row>
    <row r="2568" spans="3:4" ht="15" hidden="1" customHeight="1" x14ac:dyDescent="0.25">
      <c r="C2568" s="158" t="s">
        <v>308</v>
      </c>
      <c r="D2568" s="159">
        <v>1206.6500000000001</v>
      </c>
    </row>
    <row r="2569" spans="3:4" ht="15" hidden="1" customHeight="1" x14ac:dyDescent="0.25">
      <c r="C2569" s="160" t="s">
        <v>307</v>
      </c>
      <c r="D2569" s="161">
        <v>1224</v>
      </c>
    </row>
    <row r="2570" spans="3:4" ht="15" hidden="1" customHeight="1" x14ac:dyDescent="0.25">
      <c r="C2570" s="158" t="s">
        <v>555</v>
      </c>
      <c r="D2570" s="159">
        <v>810.82</v>
      </c>
    </row>
    <row r="2571" spans="3:4" ht="15" hidden="1" customHeight="1" x14ac:dyDescent="0.25">
      <c r="C2571" s="160" t="s">
        <v>551</v>
      </c>
      <c r="D2571" s="161">
        <v>423.73</v>
      </c>
    </row>
    <row r="2572" spans="3:4" ht="15" hidden="1" customHeight="1" x14ac:dyDescent="0.25">
      <c r="C2572" s="158" t="s">
        <v>307</v>
      </c>
      <c r="D2572" s="159">
        <v>50.39</v>
      </c>
    </row>
    <row r="2573" spans="3:4" ht="15" hidden="1" customHeight="1" x14ac:dyDescent="0.25">
      <c r="C2573" s="160" t="s">
        <v>540</v>
      </c>
      <c r="D2573" s="161">
        <v>940.03</v>
      </c>
    </row>
    <row r="2574" spans="3:4" ht="15" hidden="1" customHeight="1" x14ac:dyDescent="0.25">
      <c r="C2574" s="158" t="s">
        <v>307</v>
      </c>
      <c r="D2574" s="159">
        <v>1053.72</v>
      </c>
    </row>
    <row r="2575" spans="3:4" ht="15" hidden="1" customHeight="1" x14ac:dyDescent="0.25">
      <c r="C2575" s="160" t="s">
        <v>309</v>
      </c>
      <c r="D2575" s="161">
        <v>321.99</v>
      </c>
    </row>
    <row r="2576" spans="3:4" ht="15" hidden="1" customHeight="1" x14ac:dyDescent="0.25">
      <c r="C2576" s="158" t="s">
        <v>545</v>
      </c>
      <c r="D2576" s="159">
        <v>815.66</v>
      </c>
    </row>
    <row r="2577" spans="3:4" ht="15" hidden="1" customHeight="1" x14ac:dyDescent="0.25">
      <c r="C2577" s="160" t="s">
        <v>552</v>
      </c>
      <c r="D2577" s="161">
        <v>589.83000000000004</v>
      </c>
    </row>
    <row r="2578" spans="3:4" ht="15" hidden="1" customHeight="1" x14ac:dyDescent="0.25">
      <c r="C2578" s="158" t="s">
        <v>551</v>
      </c>
      <c r="D2578" s="159">
        <v>641.88</v>
      </c>
    </row>
    <row r="2579" spans="3:4" ht="15" hidden="1" customHeight="1" x14ac:dyDescent="0.25">
      <c r="C2579" s="160" t="s">
        <v>540</v>
      </c>
      <c r="D2579" s="161">
        <v>717.76</v>
      </c>
    </row>
    <row r="2580" spans="3:4" ht="15" hidden="1" customHeight="1" x14ac:dyDescent="0.25">
      <c r="C2580" s="158" t="s">
        <v>555</v>
      </c>
      <c r="D2580" s="159">
        <v>1098.53</v>
      </c>
    </row>
    <row r="2581" spans="3:4" ht="15" hidden="1" customHeight="1" x14ac:dyDescent="0.25">
      <c r="C2581" s="160" t="s">
        <v>312</v>
      </c>
      <c r="D2581" s="161">
        <v>1145.08</v>
      </c>
    </row>
    <row r="2582" spans="3:4" ht="15" hidden="1" customHeight="1" x14ac:dyDescent="0.25">
      <c r="C2582" s="158" t="s">
        <v>546</v>
      </c>
      <c r="D2582" s="159">
        <v>290.29000000000002</v>
      </c>
    </row>
    <row r="2583" spans="3:4" ht="15" hidden="1" customHeight="1" x14ac:dyDescent="0.25">
      <c r="C2583" s="160" t="s">
        <v>549</v>
      </c>
      <c r="D2583" s="161">
        <v>938.89</v>
      </c>
    </row>
    <row r="2584" spans="3:4" ht="15" hidden="1" customHeight="1" x14ac:dyDescent="0.25">
      <c r="C2584" s="158" t="s">
        <v>551</v>
      </c>
      <c r="D2584" s="159">
        <v>633.5</v>
      </c>
    </row>
    <row r="2585" spans="3:4" ht="15" hidden="1" customHeight="1" x14ac:dyDescent="0.25">
      <c r="C2585" s="160" t="s">
        <v>546</v>
      </c>
      <c r="D2585" s="161">
        <v>423.95</v>
      </c>
    </row>
    <row r="2586" spans="3:4" ht="15" hidden="1" customHeight="1" x14ac:dyDescent="0.25">
      <c r="C2586" s="158" t="s">
        <v>547</v>
      </c>
      <c r="D2586" s="159">
        <v>143.13999999999999</v>
      </c>
    </row>
    <row r="2587" spans="3:4" ht="15" hidden="1" customHeight="1" x14ac:dyDescent="0.25">
      <c r="C2587" s="160" t="s">
        <v>547</v>
      </c>
      <c r="D2587" s="161">
        <v>740.47</v>
      </c>
    </row>
    <row r="2588" spans="3:4" ht="15" hidden="1" customHeight="1" x14ac:dyDescent="0.25">
      <c r="C2588" s="158" t="s">
        <v>541</v>
      </c>
      <c r="D2588" s="159">
        <v>686.68</v>
      </c>
    </row>
    <row r="2589" spans="3:4" ht="15" hidden="1" customHeight="1" x14ac:dyDescent="0.25">
      <c r="C2589" s="160" t="s">
        <v>549</v>
      </c>
      <c r="D2589" s="161">
        <v>1126.47</v>
      </c>
    </row>
    <row r="2590" spans="3:4" ht="15" hidden="1" customHeight="1" x14ac:dyDescent="0.25">
      <c r="C2590" s="158" t="s">
        <v>551</v>
      </c>
      <c r="D2590" s="159">
        <v>957.22</v>
      </c>
    </row>
    <row r="2591" spans="3:4" ht="15" hidden="1" customHeight="1" x14ac:dyDescent="0.25">
      <c r="C2591" s="160" t="s">
        <v>545</v>
      </c>
      <c r="D2591" s="161">
        <v>429.98</v>
      </c>
    </row>
    <row r="2592" spans="3:4" ht="15" hidden="1" customHeight="1" x14ac:dyDescent="0.25">
      <c r="C2592" s="158" t="s">
        <v>546</v>
      </c>
      <c r="D2592" s="159">
        <v>411.21</v>
      </c>
    </row>
    <row r="2593" spans="3:4" ht="15" hidden="1" customHeight="1" x14ac:dyDescent="0.25">
      <c r="C2593" s="160" t="s">
        <v>546</v>
      </c>
      <c r="D2593" s="161">
        <v>715.55</v>
      </c>
    </row>
    <row r="2594" spans="3:4" ht="15" hidden="1" customHeight="1" x14ac:dyDescent="0.25">
      <c r="C2594" s="158" t="s">
        <v>545</v>
      </c>
      <c r="D2594" s="159">
        <v>858.79</v>
      </c>
    </row>
    <row r="2595" spans="3:4" ht="15" hidden="1" customHeight="1" x14ac:dyDescent="0.25">
      <c r="C2595" s="160" t="s">
        <v>544</v>
      </c>
      <c r="D2595" s="161">
        <v>582.17999999999995</v>
      </c>
    </row>
    <row r="2596" spans="3:4" ht="15" hidden="1" customHeight="1" x14ac:dyDescent="0.25">
      <c r="C2596" s="158" t="s">
        <v>540</v>
      </c>
      <c r="D2596" s="159">
        <v>80.27</v>
      </c>
    </row>
    <row r="2597" spans="3:4" ht="15" hidden="1" customHeight="1" x14ac:dyDescent="0.25">
      <c r="C2597" s="160" t="s">
        <v>552</v>
      </c>
      <c r="D2597" s="161">
        <v>97.29</v>
      </c>
    </row>
    <row r="2598" spans="3:4" ht="15" hidden="1" customHeight="1" x14ac:dyDescent="0.25">
      <c r="C2598" s="158" t="s">
        <v>307</v>
      </c>
      <c r="D2598" s="159">
        <v>549.38</v>
      </c>
    </row>
    <row r="2599" spans="3:4" ht="15" hidden="1" customHeight="1" x14ac:dyDescent="0.25">
      <c r="C2599" s="160" t="s">
        <v>558</v>
      </c>
      <c r="D2599" s="161">
        <v>748.67</v>
      </c>
    </row>
    <row r="2600" spans="3:4" ht="15" hidden="1" customHeight="1" x14ac:dyDescent="0.25">
      <c r="C2600" s="158" t="s">
        <v>554</v>
      </c>
      <c r="D2600" s="159">
        <v>1205.8699999999999</v>
      </c>
    </row>
    <row r="2601" spans="3:4" ht="15" hidden="1" customHeight="1" x14ac:dyDescent="0.25">
      <c r="C2601" s="160" t="s">
        <v>308</v>
      </c>
      <c r="D2601" s="161">
        <v>921.87</v>
      </c>
    </row>
    <row r="2602" spans="3:4" ht="15" hidden="1" customHeight="1" x14ac:dyDescent="0.25">
      <c r="C2602" s="158" t="s">
        <v>545</v>
      </c>
      <c r="D2602" s="159">
        <v>1251.26</v>
      </c>
    </row>
    <row r="2603" spans="3:4" ht="15" hidden="1" customHeight="1" x14ac:dyDescent="0.25">
      <c r="C2603" s="160" t="s">
        <v>543</v>
      </c>
      <c r="D2603" s="161">
        <v>989.38</v>
      </c>
    </row>
    <row r="2604" spans="3:4" ht="15" hidden="1" customHeight="1" x14ac:dyDescent="0.25">
      <c r="C2604" s="158" t="s">
        <v>307</v>
      </c>
      <c r="D2604" s="159">
        <v>650.04999999999995</v>
      </c>
    </row>
    <row r="2605" spans="3:4" ht="15" hidden="1" customHeight="1" x14ac:dyDescent="0.25">
      <c r="C2605" s="160" t="s">
        <v>312</v>
      </c>
      <c r="D2605" s="161">
        <v>383.32</v>
      </c>
    </row>
    <row r="2606" spans="3:4" ht="15" hidden="1" customHeight="1" x14ac:dyDescent="0.25">
      <c r="C2606" s="158" t="s">
        <v>555</v>
      </c>
      <c r="D2606" s="159">
        <v>1119.5899999999999</v>
      </c>
    </row>
    <row r="2607" spans="3:4" ht="15" hidden="1" customHeight="1" x14ac:dyDescent="0.25">
      <c r="C2607" s="160" t="s">
        <v>553</v>
      </c>
      <c r="D2607" s="161">
        <v>340.73</v>
      </c>
    </row>
    <row r="2608" spans="3:4" ht="15" hidden="1" customHeight="1" x14ac:dyDescent="0.25">
      <c r="C2608" s="158" t="s">
        <v>546</v>
      </c>
      <c r="D2608" s="159">
        <v>542.29</v>
      </c>
    </row>
    <row r="2609" spans="3:4" ht="15" hidden="1" customHeight="1" x14ac:dyDescent="0.25">
      <c r="C2609" s="160" t="s">
        <v>546</v>
      </c>
      <c r="D2609" s="161">
        <v>542.69000000000005</v>
      </c>
    </row>
    <row r="2610" spans="3:4" ht="15" hidden="1" customHeight="1" x14ac:dyDescent="0.25">
      <c r="C2610" s="158" t="s">
        <v>556</v>
      </c>
      <c r="D2610" s="159">
        <v>995.04</v>
      </c>
    </row>
    <row r="2611" spans="3:4" ht="15" hidden="1" customHeight="1" x14ac:dyDescent="0.25">
      <c r="C2611" s="160" t="s">
        <v>312</v>
      </c>
      <c r="D2611" s="161">
        <v>114.73</v>
      </c>
    </row>
    <row r="2612" spans="3:4" ht="15" hidden="1" customHeight="1" x14ac:dyDescent="0.25">
      <c r="C2612" s="158" t="s">
        <v>551</v>
      </c>
      <c r="D2612" s="159">
        <v>266.89</v>
      </c>
    </row>
    <row r="2613" spans="3:4" ht="15" hidden="1" customHeight="1" x14ac:dyDescent="0.25">
      <c r="C2613" s="160" t="s">
        <v>540</v>
      </c>
      <c r="D2613" s="161">
        <v>426.37</v>
      </c>
    </row>
    <row r="2614" spans="3:4" ht="15" hidden="1" customHeight="1" x14ac:dyDescent="0.25">
      <c r="C2614" s="158" t="s">
        <v>539</v>
      </c>
      <c r="D2614" s="159">
        <v>807.71</v>
      </c>
    </row>
    <row r="2615" spans="3:4" ht="15" hidden="1" customHeight="1" x14ac:dyDescent="0.25">
      <c r="C2615" s="160" t="s">
        <v>558</v>
      </c>
      <c r="D2615" s="161">
        <v>617.16</v>
      </c>
    </row>
    <row r="2616" spans="3:4" ht="15" hidden="1" customHeight="1" x14ac:dyDescent="0.25">
      <c r="C2616" s="158" t="s">
        <v>547</v>
      </c>
      <c r="D2616" s="159">
        <v>786.72</v>
      </c>
    </row>
    <row r="2617" spans="3:4" ht="15" hidden="1" customHeight="1" x14ac:dyDescent="0.25">
      <c r="C2617" s="160" t="s">
        <v>552</v>
      </c>
      <c r="D2617" s="161">
        <v>800.63</v>
      </c>
    </row>
    <row r="2618" spans="3:4" ht="15" hidden="1" customHeight="1" x14ac:dyDescent="0.25">
      <c r="C2618" s="158" t="s">
        <v>557</v>
      </c>
      <c r="D2618" s="159">
        <v>663.83</v>
      </c>
    </row>
    <row r="2619" spans="3:4" ht="15" hidden="1" customHeight="1" x14ac:dyDescent="0.25">
      <c r="C2619" s="160" t="s">
        <v>552</v>
      </c>
      <c r="D2619" s="161">
        <v>303.98</v>
      </c>
    </row>
    <row r="2620" spans="3:4" ht="15" hidden="1" customHeight="1" x14ac:dyDescent="0.25">
      <c r="C2620" s="158" t="s">
        <v>547</v>
      </c>
      <c r="D2620" s="159">
        <v>26.36</v>
      </c>
    </row>
    <row r="2621" spans="3:4" ht="15" hidden="1" customHeight="1" x14ac:dyDescent="0.25">
      <c r="C2621" s="160" t="s">
        <v>552</v>
      </c>
      <c r="D2621" s="161">
        <v>475.86</v>
      </c>
    </row>
    <row r="2622" spans="3:4" ht="15" hidden="1" customHeight="1" x14ac:dyDescent="0.25">
      <c r="C2622" s="158" t="s">
        <v>308</v>
      </c>
      <c r="D2622" s="159">
        <v>1163.8399999999999</v>
      </c>
    </row>
    <row r="2623" spans="3:4" ht="15" hidden="1" customHeight="1" x14ac:dyDescent="0.25">
      <c r="C2623" s="160" t="s">
        <v>540</v>
      </c>
      <c r="D2623" s="161">
        <v>1164.48</v>
      </c>
    </row>
    <row r="2624" spans="3:4" ht="15" hidden="1" customHeight="1" x14ac:dyDescent="0.25">
      <c r="C2624" s="158" t="s">
        <v>554</v>
      </c>
      <c r="D2624" s="159">
        <v>282.33999999999997</v>
      </c>
    </row>
    <row r="2625" spans="3:4" ht="15" hidden="1" customHeight="1" x14ac:dyDescent="0.25">
      <c r="C2625" s="160" t="s">
        <v>547</v>
      </c>
      <c r="D2625" s="161">
        <v>717.4</v>
      </c>
    </row>
    <row r="2626" spans="3:4" ht="15" hidden="1" customHeight="1" x14ac:dyDescent="0.25">
      <c r="C2626" s="158" t="s">
        <v>547</v>
      </c>
      <c r="D2626" s="159">
        <v>321.83999999999997</v>
      </c>
    </row>
    <row r="2627" spans="3:4" ht="15" hidden="1" customHeight="1" x14ac:dyDescent="0.25">
      <c r="C2627" s="160" t="s">
        <v>539</v>
      </c>
      <c r="D2627" s="161">
        <v>1243.56</v>
      </c>
    </row>
    <row r="2628" spans="3:4" ht="15" hidden="1" customHeight="1" x14ac:dyDescent="0.25">
      <c r="C2628" s="158" t="s">
        <v>551</v>
      </c>
      <c r="D2628" s="159">
        <v>643.28</v>
      </c>
    </row>
    <row r="2629" spans="3:4" ht="15" hidden="1" customHeight="1" x14ac:dyDescent="0.25">
      <c r="C2629" s="160" t="s">
        <v>308</v>
      </c>
      <c r="D2629" s="161">
        <v>359.32</v>
      </c>
    </row>
    <row r="2630" spans="3:4" ht="15" hidden="1" customHeight="1" x14ac:dyDescent="0.25">
      <c r="C2630" s="158" t="s">
        <v>553</v>
      </c>
      <c r="D2630" s="159">
        <v>461.79</v>
      </c>
    </row>
    <row r="2631" spans="3:4" ht="15" hidden="1" customHeight="1" x14ac:dyDescent="0.25">
      <c r="C2631" s="160" t="s">
        <v>552</v>
      </c>
      <c r="D2631" s="161">
        <v>329.8</v>
      </c>
    </row>
    <row r="2632" spans="3:4" ht="15" hidden="1" customHeight="1" x14ac:dyDescent="0.25">
      <c r="C2632" s="158" t="s">
        <v>308</v>
      </c>
      <c r="D2632" s="159">
        <v>684.01</v>
      </c>
    </row>
    <row r="2633" spans="3:4" ht="15" hidden="1" customHeight="1" x14ac:dyDescent="0.25">
      <c r="C2633" s="160" t="s">
        <v>549</v>
      </c>
      <c r="D2633" s="161">
        <v>767.21</v>
      </c>
    </row>
    <row r="2634" spans="3:4" ht="15" hidden="1" customHeight="1" x14ac:dyDescent="0.25">
      <c r="C2634" s="158" t="s">
        <v>309</v>
      </c>
      <c r="D2634" s="159">
        <v>323.93</v>
      </c>
    </row>
    <row r="2635" spans="3:4" ht="15" hidden="1" customHeight="1" x14ac:dyDescent="0.25">
      <c r="C2635" s="160" t="s">
        <v>547</v>
      </c>
      <c r="D2635" s="161">
        <v>129.81</v>
      </c>
    </row>
    <row r="2636" spans="3:4" ht="15" hidden="1" customHeight="1" x14ac:dyDescent="0.25">
      <c r="C2636" s="158" t="s">
        <v>307</v>
      </c>
      <c r="D2636" s="159">
        <v>674.92</v>
      </c>
    </row>
    <row r="2637" spans="3:4" ht="15" hidden="1" customHeight="1" x14ac:dyDescent="0.25">
      <c r="C2637" s="160" t="s">
        <v>543</v>
      </c>
      <c r="D2637" s="161">
        <v>833.4</v>
      </c>
    </row>
    <row r="2638" spans="3:4" ht="15" hidden="1" customHeight="1" x14ac:dyDescent="0.25">
      <c r="C2638" s="158" t="s">
        <v>545</v>
      </c>
      <c r="D2638" s="159">
        <v>894.32</v>
      </c>
    </row>
    <row r="2639" spans="3:4" ht="15" hidden="1" customHeight="1" x14ac:dyDescent="0.25">
      <c r="C2639" s="160" t="s">
        <v>546</v>
      </c>
      <c r="D2639" s="161">
        <v>404.29</v>
      </c>
    </row>
    <row r="2640" spans="3:4" ht="15" hidden="1" customHeight="1" x14ac:dyDescent="0.25">
      <c r="C2640" s="158" t="s">
        <v>548</v>
      </c>
      <c r="D2640" s="159">
        <v>606.77</v>
      </c>
    </row>
    <row r="2641" spans="3:4" ht="15" hidden="1" customHeight="1" x14ac:dyDescent="0.25">
      <c r="C2641" s="160" t="s">
        <v>550</v>
      </c>
      <c r="D2641" s="161">
        <v>742.87</v>
      </c>
    </row>
    <row r="2642" spans="3:4" ht="15" hidden="1" customHeight="1" x14ac:dyDescent="0.25">
      <c r="C2642" s="158" t="s">
        <v>556</v>
      </c>
      <c r="D2642" s="159">
        <v>514.52</v>
      </c>
    </row>
    <row r="2643" spans="3:4" ht="15" hidden="1" customHeight="1" x14ac:dyDescent="0.25">
      <c r="C2643" s="160" t="s">
        <v>309</v>
      </c>
      <c r="D2643" s="161">
        <v>1220.94</v>
      </c>
    </row>
    <row r="2644" spans="3:4" ht="15" hidden="1" customHeight="1" x14ac:dyDescent="0.25">
      <c r="C2644" s="158" t="s">
        <v>546</v>
      </c>
      <c r="D2644" s="159">
        <v>841.07</v>
      </c>
    </row>
    <row r="2645" spans="3:4" ht="15" hidden="1" customHeight="1" x14ac:dyDescent="0.25">
      <c r="C2645" s="160" t="s">
        <v>309</v>
      </c>
      <c r="D2645" s="161">
        <v>692.74</v>
      </c>
    </row>
    <row r="2646" spans="3:4" ht="15" hidden="1" customHeight="1" x14ac:dyDescent="0.25">
      <c r="C2646" s="158" t="s">
        <v>309</v>
      </c>
      <c r="D2646" s="159">
        <v>555.95000000000005</v>
      </c>
    </row>
    <row r="2647" spans="3:4" ht="15" hidden="1" customHeight="1" x14ac:dyDescent="0.25">
      <c r="C2647" s="160" t="s">
        <v>539</v>
      </c>
      <c r="D2647" s="161">
        <v>653.38</v>
      </c>
    </row>
    <row r="2648" spans="3:4" ht="15" hidden="1" customHeight="1" x14ac:dyDescent="0.25">
      <c r="C2648" s="158" t="s">
        <v>545</v>
      </c>
      <c r="D2648" s="159">
        <v>1136.5999999999999</v>
      </c>
    </row>
    <row r="2649" spans="3:4" ht="15" hidden="1" customHeight="1" x14ac:dyDescent="0.25">
      <c r="C2649" s="160" t="s">
        <v>542</v>
      </c>
      <c r="D2649" s="161">
        <v>819.61</v>
      </c>
    </row>
    <row r="2650" spans="3:4" ht="15" hidden="1" customHeight="1" x14ac:dyDescent="0.25">
      <c r="C2650" s="158" t="s">
        <v>539</v>
      </c>
      <c r="D2650" s="159">
        <v>53.65</v>
      </c>
    </row>
    <row r="2651" spans="3:4" ht="15" hidden="1" customHeight="1" x14ac:dyDescent="0.25">
      <c r="C2651" s="160" t="s">
        <v>547</v>
      </c>
      <c r="D2651" s="161">
        <v>390.69</v>
      </c>
    </row>
    <row r="2652" spans="3:4" ht="15" hidden="1" customHeight="1" x14ac:dyDescent="0.25">
      <c r="C2652" s="158" t="s">
        <v>547</v>
      </c>
      <c r="D2652" s="159">
        <v>502.33</v>
      </c>
    </row>
    <row r="2653" spans="3:4" ht="15" hidden="1" customHeight="1" x14ac:dyDescent="0.25">
      <c r="C2653" s="160" t="s">
        <v>542</v>
      </c>
      <c r="D2653" s="161">
        <v>474.94</v>
      </c>
    </row>
    <row r="2654" spans="3:4" ht="15" hidden="1" customHeight="1" x14ac:dyDescent="0.25">
      <c r="C2654" s="158" t="s">
        <v>543</v>
      </c>
      <c r="D2654" s="159">
        <v>59.27</v>
      </c>
    </row>
    <row r="2655" spans="3:4" ht="15" hidden="1" customHeight="1" x14ac:dyDescent="0.25">
      <c r="C2655" s="160" t="s">
        <v>308</v>
      </c>
      <c r="D2655" s="161">
        <v>1205.28</v>
      </c>
    </row>
    <row r="2656" spans="3:4" ht="15" hidden="1" customHeight="1" x14ac:dyDescent="0.25">
      <c r="C2656" s="158" t="s">
        <v>539</v>
      </c>
      <c r="D2656" s="159">
        <v>450.27</v>
      </c>
    </row>
    <row r="2657" spans="3:4" ht="15" hidden="1" customHeight="1" x14ac:dyDescent="0.25">
      <c r="C2657" s="160" t="s">
        <v>539</v>
      </c>
      <c r="D2657" s="161">
        <v>17.559999999999999</v>
      </c>
    </row>
    <row r="2658" spans="3:4" ht="15" hidden="1" customHeight="1" x14ac:dyDescent="0.25">
      <c r="C2658" s="158" t="s">
        <v>540</v>
      </c>
      <c r="D2658" s="159">
        <v>140.05000000000001</v>
      </c>
    </row>
    <row r="2659" spans="3:4" ht="15" hidden="1" customHeight="1" x14ac:dyDescent="0.25">
      <c r="C2659" s="160" t="s">
        <v>549</v>
      </c>
      <c r="D2659" s="161">
        <v>938.4</v>
      </c>
    </row>
    <row r="2660" spans="3:4" ht="15" hidden="1" customHeight="1" x14ac:dyDescent="0.25">
      <c r="C2660" s="158" t="s">
        <v>553</v>
      </c>
      <c r="D2660" s="159">
        <v>471.6</v>
      </c>
    </row>
    <row r="2661" spans="3:4" ht="15" hidden="1" customHeight="1" x14ac:dyDescent="0.25">
      <c r="C2661" s="160" t="s">
        <v>555</v>
      </c>
      <c r="D2661" s="161">
        <v>117.22</v>
      </c>
    </row>
    <row r="2662" spans="3:4" ht="15" hidden="1" customHeight="1" x14ac:dyDescent="0.25">
      <c r="C2662" s="158" t="s">
        <v>549</v>
      </c>
      <c r="D2662" s="159">
        <v>561.32000000000005</v>
      </c>
    </row>
    <row r="2663" spans="3:4" ht="15" hidden="1" customHeight="1" x14ac:dyDescent="0.25">
      <c r="C2663" s="160" t="s">
        <v>558</v>
      </c>
      <c r="D2663" s="161">
        <v>330.99</v>
      </c>
    </row>
    <row r="2664" spans="3:4" ht="15" hidden="1" customHeight="1" x14ac:dyDescent="0.25">
      <c r="C2664" s="158" t="s">
        <v>553</v>
      </c>
      <c r="D2664" s="159">
        <v>566.73</v>
      </c>
    </row>
    <row r="2665" spans="3:4" ht="15" hidden="1" customHeight="1" x14ac:dyDescent="0.25">
      <c r="C2665" s="160" t="s">
        <v>551</v>
      </c>
      <c r="D2665" s="161">
        <v>615.95000000000005</v>
      </c>
    </row>
    <row r="2666" spans="3:4" ht="15" hidden="1" customHeight="1" x14ac:dyDescent="0.25">
      <c r="C2666" s="158" t="s">
        <v>552</v>
      </c>
      <c r="D2666" s="159">
        <v>803.22</v>
      </c>
    </row>
    <row r="2667" spans="3:4" ht="15" hidden="1" customHeight="1" x14ac:dyDescent="0.25">
      <c r="C2667" s="160" t="s">
        <v>542</v>
      </c>
      <c r="D2667" s="161">
        <v>1201.58</v>
      </c>
    </row>
    <row r="2668" spans="3:4" ht="15" hidden="1" customHeight="1" x14ac:dyDescent="0.25">
      <c r="C2668" s="158" t="s">
        <v>551</v>
      </c>
      <c r="D2668" s="159">
        <v>292.38</v>
      </c>
    </row>
    <row r="2669" spans="3:4" ht="15" hidden="1" customHeight="1" x14ac:dyDescent="0.25">
      <c r="C2669" s="160" t="s">
        <v>551</v>
      </c>
      <c r="D2669" s="161">
        <v>596.62</v>
      </c>
    </row>
    <row r="2670" spans="3:4" ht="15" hidden="1" customHeight="1" x14ac:dyDescent="0.25">
      <c r="C2670" s="158" t="s">
        <v>542</v>
      </c>
      <c r="D2670" s="159">
        <v>1051.45</v>
      </c>
    </row>
    <row r="2671" spans="3:4" ht="15" hidden="1" customHeight="1" x14ac:dyDescent="0.25">
      <c r="C2671" s="160" t="s">
        <v>545</v>
      </c>
      <c r="D2671" s="161">
        <v>698.17</v>
      </c>
    </row>
    <row r="2672" spans="3:4" ht="15" hidden="1" customHeight="1" x14ac:dyDescent="0.25">
      <c r="C2672" s="158" t="s">
        <v>546</v>
      </c>
      <c r="D2672" s="159">
        <v>440.17</v>
      </c>
    </row>
    <row r="2673" spans="3:4" ht="15" hidden="1" customHeight="1" x14ac:dyDescent="0.25">
      <c r="C2673" s="160" t="s">
        <v>552</v>
      </c>
      <c r="D2673" s="161">
        <v>1168.73</v>
      </c>
    </row>
    <row r="2674" spans="3:4" ht="15" hidden="1" customHeight="1" x14ac:dyDescent="0.25">
      <c r="C2674" s="158" t="s">
        <v>552</v>
      </c>
      <c r="D2674" s="159">
        <v>393.61</v>
      </c>
    </row>
    <row r="2675" spans="3:4" ht="15" hidden="1" customHeight="1" x14ac:dyDescent="0.25">
      <c r="C2675" s="160" t="s">
        <v>552</v>
      </c>
      <c r="D2675" s="161">
        <v>1103.3399999999999</v>
      </c>
    </row>
    <row r="2676" spans="3:4" ht="15" hidden="1" customHeight="1" x14ac:dyDescent="0.25">
      <c r="C2676" s="158" t="s">
        <v>551</v>
      </c>
      <c r="D2676" s="159">
        <v>763.76</v>
      </c>
    </row>
    <row r="2677" spans="3:4" ht="15" hidden="1" customHeight="1" x14ac:dyDescent="0.25">
      <c r="C2677" s="160" t="s">
        <v>309</v>
      </c>
      <c r="D2677" s="161">
        <v>1017.58</v>
      </c>
    </row>
    <row r="2678" spans="3:4" ht="15" hidden="1" customHeight="1" x14ac:dyDescent="0.25">
      <c r="C2678" s="158" t="s">
        <v>553</v>
      </c>
      <c r="D2678" s="159">
        <v>616.66999999999996</v>
      </c>
    </row>
    <row r="2679" spans="3:4" ht="15" hidden="1" customHeight="1" x14ac:dyDescent="0.25">
      <c r="C2679" s="160" t="s">
        <v>307</v>
      </c>
      <c r="D2679" s="161">
        <v>592.38</v>
      </c>
    </row>
    <row r="2680" spans="3:4" ht="15" hidden="1" customHeight="1" x14ac:dyDescent="0.25">
      <c r="C2680" s="158" t="s">
        <v>539</v>
      </c>
      <c r="D2680" s="159">
        <v>1150.31</v>
      </c>
    </row>
    <row r="2681" spans="3:4" ht="15" hidden="1" customHeight="1" x14ac:dyDescent="0.25">
      <c r="C2681" s="160" t="s">
        <v>554</v>
      </c>
      <c r="D2681" s="161">
        <v>78.58</v>
      </c>
    </row>
    <row r="2682" spans="3:4" ht="15" hidden="1" customHeight="1" x14ac:dyDescent="0.25">
      <c r="C2682" s="158" t="s">
        <v>545</v>
      </c>
      <c r="D2682" s="159">
        <v>725.63</v>
      </c>
    </row>
    <row r="2683" spans="3:4" ht="15" hidden="1" customHeight="1" x14ac:dyDescent="0.25">
      <c r="C2683" s="160" t="s">
        <v>543</v>
      </c>
      <c r="D2683" s="161">
        <v>365.26</v>
      </c>
    </row>
    <row r="2684" spans="3:4" ht="15" hidden="1" customHeight="1" x14ac:dyDescent="0.25">
      <c r="C2684" s="158" t="s">
        <v>548</v>
      </c>
      <c r="D2684" s="159">
        <v>544.51</v>
      </c>
    </row>
    <row r="2685" spans="3:4" ht="15" hidden="1" customHeight="1" x14ac:dyDescent="0.25">
      <c r="C2685" s="160" t="s">
        <v>557</v>
      </c>
      <c r="D2685" s="161">
        <v>1030.6199999999999</v>
      </c>
    </row>
    <row r="2686" spans="3:4" ht="15" hidden="1" customHeight="1" x14ac:dyDescent="0.25">
      <c r="C2686" s="158" t="s">
        <v>547</v>
      </c>
      <c r="D2686" s="159">
        <v>1167.45</v>
      </c>
    </row>
    <row r="2687" spans="3:4" ht="15" hidden="1" customHeight="1" x14ac:dyDescent="0.25">
      <c r="C2687" s="160" t="s">
        <v>557</v>
      </c>
      <c r="D2687" s="161">
        <v>780.12</v>
      </c>
    </row>
    <row r="2688" spans="3:4" ht="15" hidden="1" customHeight="1" x14ac:dyDescent="0.25">
      <c r="C2688" s="158" t="s">
        <v>554</v>
      </c>
      <c r="D2688" s="159">
        <v>1040.03</v>
      </c>
    </row>
    <row r="2689" spans="3:4" ht="15" hidden="1" customHeight="1" x14ac:dyDescent="0.25">
      <c r="C2689" s="160" t="s">
        <v>545</v>
      </c>
      <c r="D2689" s="161">
        <v>931.58</v>
      </c>
    </row>
    <row r="2690" spans="3:4" ht="15" hidden="1" customHeight="1" x14ac:dyDescent="0.25">
      <c r="C2690" s="158" t="s">
        <v>539</v>
      </c>
      <c r="D2690" s="159">
        <v>739.54</v>
      </c>
    </row>
    <row r="2691" spans="3:4" ht="15" hidden="1" customHeight="1" x14ac:dyDescent="0.25">
      <c r="C2691" s="160" t="s">
        <v>557</v>
      </c>
      <c r="D2691" s="161">
        <v>234.1</v>
      </c>
    </row>
    <row r="2692" spans="3:4" ht="15" hidden="1" customHeight="1" x14ac:dyDescent="0.25">
      <c r="C2692" s="158" t="s">
        <v>549</v>
      </c>
      <c r="D2692" s="159">
        <v>331.55</v>
      </c>
    </row>
    <row r="2693" spans="3:4" ht="15" hidden="1" customHeight="1" x14ac:dyDescent="0.25">
      <c r="C2693" s="160" t="s">
        <v>540</v>
      </c>
      <c r="D2693" s="161">
        <v>501.56</v>
      </c>
    </row>
    <row r="2694" spans="3:4" ht="15" hidden="1" customHeight="1" x14ac:dyDescent="0.25">
      <c r="C2694" s="158" t="s">
        <v>549</v>
      </c>
      <c r="D2694" s="159">
        <v>875.92</v>
      </c>
    </row>
    <row r="2695" spans="3:4" ht="15" hidden="1" customHeight="1" x14ac:dyDescent="0.25">
      <c r="C2695" s="160" t="s">
        <v>308</v>
      </c>
      <c r="D2695" s="161">
        <v>668.36</v>
      </c>
    </row>
    <row r="2696" spans="3:4" ht="15" hidden="1" customHeight="1" x14ac:dyDescent="0.25">
      <c r="C2696" s="158" t="s">
        <v>549</v>
      </c>
      <c r="D2696" s="159">
        <v>351.82</v>
      </c>
    </row>
    <row r="2697" spans="3:4" ht="15" hidden="1" customHeight="1" x14ac:dyDescent="0.25">
      <c r="C2697" s="160" t="s">
        <v>540</v>
      </c>
      <c r="D2697" s="161">
        <v>894.84</v>
      </c>
    </row>
    <row r="2698" spans="3:4" ht="15" hidden="1" customHeight="1" x14ac:dyDescent="0.25">
      <c r="C2698" s="158" t="s">
        <v>542</v>
      </c>
      <c r="D2698" s="159">
        <v>220.02</v>
      </c>
    </row>
    <row r="2699" spans="3:4" ht="15" hidden="1" customHeight="1" x14ac:dyDescent="0.25">
      <c r="C2699" s="160" t="s">
        <v>553</v>
      </c>
      <c r="D2699" s="161">
        <v>1127.42</v>
      </c>
    </row>
    <row r="2700" spans="3:4" ht="15" hidden="1" customHeight="1" x14ac:dyDescent="0.25">
      <c r="C2700" s="158" t="s">
        <v>557</v>
      </c>
      <c r="D2700" s="159">
        <v>910.09</v>
      </c>
    </row>
    <row r="2701" spans="3:4" ht="15" hidden="1" customHeight="1" x14ac:dyDescent="0.25">
      <c r="C2701" s="160" t="s">
        <v>551</v>
      </c>
      <c r="D2701" s="161">
        <v>1236.29</v>
      </c>
    </row>
    <row r="2702" spans="3:4" ht="15" hidden="1" customHeight="1" x14ac:dyDescent="0.25">
      <c r="C2702" s="158" t="s">
        <v>540</v>
      </c>
      <c r="D2702" s="159">
        <v>839.18</v>
      </c>
    </row>
    <row r="2703" spans="3:4" ht="15" hidden="1" customHeight="1" x14ac:dyDescent="0.25">
      <c r="C2703" s="160" t="s">
        <v>309</v>
      </c>
      <c r="D2703" s="161">
        <v>748.67</v>
      </c>
    </row>
    <row r="2704" spans="3:4" ht="15" hidden="1" customHeight="1" x14ac:dyDescent="0.25">
      <c r="C2704" s="158" t="s">
        <v>552</v>
      </c>
      <c r="D2704" s="159">
        <v>365.11</v>
      </c>
    </row>
    <row r="2705" spans="3:4" ht="15" hidden="1" customHeight="1" x14ac:dyDescent="0.25">
      <c r="C2705" s="160" t="s">
        <v>543</v>
      </c>
      <c r="D2705" s="161">
        <v>476.27</v>
      </c>
    </row>
    <row r="2706" spans="3:4" ht="15" hidden="1" customHeight="1" x14ac:dyDescent="0.25">
      <c r="C2706" s="158" t="s">
        <v>540</v>
      </c>
      <c r="D2706" s="159">
        <v>346.93</v>
      </c>
    </row>
    <row r="2707" spans="3:4" ht="15" hidden="1" customHeight="1" x14ac:dyDescent="0.25">
      <c r="C2707" s="160" t="s">
        <v>548</v>
      </c>
      <c r="D2707" s="161">
        <v>1184.48</v>
      </c>
    </row>
    <row r="2708" spans="3:4" ht="15" hidden="1" customHeight="1" x14ac:dyDescent="0.25">
      <c r="C2708" s="158" t="s">
        <v>541</v>
      </c>
      <c r="D2708" s="159">
        <v>688.44</v>
      </c>
    </row>
    <row r="2709" spans="3:4" ht="15" hidden="1" customHeight="1" x14ac:dyDescent="0.25">
      <c r="C2709" s="160" t="s">
        <v>308</v>
      </c>
      <c r="D2709" s="161">
        <v>1054.1099999999999</v>
      </c>
    </row>
    <row r="2710" spans="3:4" ht="15" hidden="1" customHeight="1" x14ac:dyDescent="0.25">
      <c r="C2710" s="158" t="s">
        <v>542</v>
      </c>
      <c r="D2710" s="159">
        <v>1116.03</v>
      </c>
    </row>
    <row r="2711" spans="3:4" ht="15" hidden="1" customHeight="1" x14ac:dyDescent="0.25">
      <c r="C2711" s="160" t="s">
        <v>540</v>
      </c>
      <c r="D2711" s="161">
        <v>1031.3</v>
      </c>
    </row>
    <row r="2712" spans="3:4" ht="15" hidden="1" customHeight="1" x14ac:dyDescent="0.25">
      <c r="C2712" s="158" t="s">
        <v>544</v>
      </c>
      <c r="D2712" s="159">
        <v>726.86</v>
      </c>
    </row>
    <row r="2713" spans="3:4" ht="15" hidden="1" customHeight="1" x14ac:dyDescent="0.25">
      <c r="C2713" s="160" t="s">
        <v>554</v>
      </c>
      <c r="D2713" s="161">
        <v>619.32000000000005</v>
      </c>
    </row>
    <row r="2714" spans="3:4" ht="15" hidden="1" customHeight="1" x14ac:dyDescent="0.25">
      <c r="C2714" s="158" t="s">
        <v>556</v>
      </c>
      <c r="D2714" s="159">
        <v>695.51</v>
      </c>
    </row>
    <row r="2715" spans="3:4" ht="15" hidden="1" customHeight="1" x14ac:dyDescent="0.25">
      <c r="C2715" s="160" t="s">
        <v>312</v>
      </c>
      <c r="D2715" s="161">
        <v>459.27</v>
      </c>
    </row>
    <row r="2716" spans="3:4" ht="15" hidden="1" customHeight="1" x14ac:dyDescent="0.25">
      <c r="C2716" s="158" t="s">
        <v>552</v>
      </c>
      <c r="D2716" s="159">
        <v>978.79</v>
      </c>
    </row>
    <row r="2717" spans="3:4" ht="15" hidden="1" customHeight="1" x14ac:dyDescent="0.25">
      <c r="C2717" s="160" t="s">
        <v>542</v>
      </c>
      <c r="D2717" s="161">
        <v>499.91</v>
      </c>
    </row>
    <row r="2718" spans="3:4" ht="15" hidden="1" customHeight="1" x14ac:dyDescent="0.25">
      <c r="C2718" s="158" t="s">
        <v>542</v>
      </c>
      <c r="D2718" s="159">
        <v>536.85</v>
      </c>
    </row>
    <row r="2719" spans="3:4" ht="15" hidden="1" customHeight="1" x14ac:dyDescent="0.25">
      <c r="C2719" s="160" t="s">
        <v>547</v>
      </c>
      <c r="D2719" s="161">
        <v>1113.43</v>
      </c>
    </row>
    <row r="2720" spans="3:4" ht="15" hidden="1" customHeight="1" x14ac:dyDescent="0.25">
      <c r="C2720" s="158" t="s">
        <v>548</v>
      </c>
      <c r="D2720" s="159">
        <v>728.73</v>
      </c>
    </row>
    <row r="2721" spans="3:4" ht="15" hidden="1" customHeight="1" x14ac:dyDescent="0.25">
      <c r="C2721" s="160" t="s">
        <v>542</v>
      </c>
      <c r="D2721" s="161">
        <v>326.5</v>
      </c>
    </row>
    <row r="2722" spans="3:4" ht="15" hidden="1" customHeight="1" x14ac:dyDescent="0.25">
      <c r="C2722" s="158" t="s">
        <v>549</v>
      </c>
      <c r="D2722" s="159">
        <v>625.42999999999995</v>
      </c>
    </row>
    <row r="2723" spans="3:4" ht="15" hidden="1" customHeight="1" x14ac:dyDescent="0.25">
      <c r="C2723" s="160" t="s">
        <v>544</v>
      </c>
      <c r="D2723" s="161">
        <v>440.86</v>
      </c>
    </row>
    <row r="2724" spans="3:4" ht="15" hidden="1" customHeight="1" x14ac:dyDescent="0.25">
      <c r="C2724" s="158" t="s">
        <v>550</v>
      </c>
      <c r="D2724" s="159">
        <v>580.48</v>
      </c>
    </row>
    <row r="2725" spans="3:4" ht="15" hidden="1" customHeight="1" x14ac:dyDescent="0.25">
      <c r="C2725" s="160" t="s">
        <v>552</v>
      </c>
      <c r="D2725" s="161">
        <v>834.3</v>
      </c>
    </row>
    <row r="2726" spans="3:4" ht="15" hidden="1" customHeight="1" x14ac:dyDescent="0.25">
      <c r="C2726" s="158" t="s">
        <v>307</v>
      </c>
      <c r="D2726" s="159">
        <v>1231.2</v>
      </c>
    </row>
    <row r="2727" spans="3:4" ht="15" hidden="1" customHeight="1" x14ac:dyDescent="0.25">
      <c r="C2727" s="160" t="s">
        <v>553</v>
      </c>
      <c r="D2727" s="161">
        <v>668.68</v>
      </c>
    </row>
    <row r="2728" spans="3:4" ht="15" hidden="1" customHeight="1" x14ac:dyDescent="0.25">
      <c r="C2728" s="158" t="s">
        <v>547</v>
      </c>
      <c r="D2728" s="159">
        <v>464.34</v>
      </c>
    </row>
    <row r="2729" spans="3:4" ht="15" hidden="1" customHeight="1" x14ac:dyDescent="0.25">
      <c r="C2729" s="160" t="s">
        <v>543</v>
      </c>
      <c r="D2729" s="161">
        <v>297.16000000000003</v>
      </c>
    </row>
    <row r="2730" spans="3:4" ht="15" hidden="1" customHeight="1" x14ac:dyDescent="0.25">
      <c r="C2730" s="158" t="s">
        <v>308</v>
      </c>
      <c r="D2730" s="159">
        <v>1245.8900000000001</v>
      </c>
    </row>
    <row r="2731" spans="3:4" ht="15" hidden="1" customHeight="1" x14ac:dyDescent="0.25">
      <c r="C2731" s="160" t="s">
        <v>309</v>
      </c>
      <c r="D2731" s="161">
        <v>666.06</v>
      </c>
    </row>
    <row r="2732" spans="3:4" ht="15" hidden="1" customHeight="1" x14ac:dyDescent="0.25">
      <c r="C2732" s="158" t="s">
        <v>551</v>
      </c>
      <c r="D2732" s="159">
        <v>757.46</v>
      </c>
    </row>
    <row r="2733" spans="3:4" ht="15" hidden="1" customHeight="1" x14ac:dyDescent="0.25">
      <c r="C2733" s="160" t="s">
        <v>558</v>
      </c>
      <c r="D2733" s="161">
        <v>443.15</v>
      </c>
    </row>
    <row r="2734" spans="3:4" ht="15" hidden="1" customHeight="1" x14ac:dyDescent="0.25">
      <c r="C2734" s="158" t="s">
        <v>312</v>
      </c>
      <c r="D2734" s="159">
        <v>588.36</v>
      </c>
    </row>
    <row r="2735" spans="3:4" ht="15" hidden="1" customHeight="1" x14ac:dyDescent="0.25">
      <c r="C2735" s="160" t="s">
        <v>308</v>
      </c>
      <c r="D2735" s="161">
        <v>487.86</v>
      </c>
    </row>
    <row r="2736" spans="3:4" ht="15" hidden="1" customHeight="1" x14ac:dyDescent="0.25">
      <c r="C2736" s="158" t="s">
        <v>542</v>
      </c>
      <c r="D2736" s="159">
        <v>842.28</v>
      </c>
    </row>
    <row r="2737" spans="3:4" ht="15" hidden="1" customHeight="1" x14ac:dyDescent="0.25">
      <c r="C2737" s="160" t="s">
        <v>552</v>
      </c>
      <c r="D2737" s="161">
        <v>717.1</v>
      </c>
    </row>
    <row r="2738" spans="3:4" ht="15" hidden="1" customHeight="1" x14ac:dyDescent="0.25">
      <c r="C2738" s="158" t="s">
        <v>542</v>
      </c>
      <c r="D2738" s="159">
        <v>569.70000000000005</v>
      </c>
    </row>
    <row r="2739" spans="3:4" ht="15" hidden="1" customHeight="1" x14ac:dyDescent="0.25">
      <c r="C2739" s="160" t="s">
        <v>546</v>
      </c>
      <c r="D2739" s="161">
        <v>887.4</v>
      </c>
    </row>
    <row r="2740" spans="3:4" ht="15" hidden="1" customHeight="1" x14ac:dyDescent="0.25">
      <c r="C2740" s="158" t="s">
        <v>309</v>
      </c>
      <c r="D2740" s="159">
        <v>444.89</v>
      </c>
    </row>
    <row r="2741" spans="3:4" ht="15" hidden="1" customHeight="1" x14ac:dyDescent="0.25">
      <c r="C2741" s="160" t="s">
        <v>543</v>
      </c>
      <c r="D2741" s="161">
        <v>833.19</v>
      </c>
    </row>
    <row r="2742" spans="3:4" ht="15" hidden="1" customHeight="1" x14ac:dyDescent="0.25">
      <c r="C2742" s="158" t="s">
        <v>543</v>
      </c>
      <c r="D2742" s="159">
        <v>410.09</v>
      </c>
    </row>
    <row r="2743" spans="3:4" ht="15" hidden="1" customHeight="1" x14ac:dyDescent="0.25">
      <c r="C2743" s="160" t="s">
        <v>552</v>
      </c>
      <c r="D2743" s="161">
        <v>139.54</v>
      </c>
    </row>
    <row r="2744" spans="3:4" ht="15" hidden="1" customHeight="1" x14ac:dyDescent="0.25">
      <c r="C2744" s="158" t="s">
        <v>558</v>
      </c>
      <c r="D2744" s="159">
        <v>813.2</v>
      </c>
    </row>
    <row r="2745" spans="3:4" ht="15" hidden="1" customHeight="1" x14ac:dyDescent="0.25">
      <c r="C2745" s="160" t="s">
        <v>543</v>
      </c>
      <c r="D2745" s="161">
        <v>1142.0999999999999</v>
      </c>
    </row>
    <row r="2746" spans="3:4" ht="15" hidden="1" customHeight="1" x14ac:dyDescent="0.25">
      <c r="C2746" s="158" t="s">
        <v>551</v>
      </c>
      <c r="D2746" s="159">
        <v>934.2</v>
      </c>
    </row>
    <row r="2747" spans="3:4" ht="15" hidden="1" customHeight="1" x14ac:dyDescent="0.25">
      <c r="C2747" s="160" t="s">
        <v>546</v>
      </c>
      <c r="D2747" s="161">
        <v>1282.9100000000001</v>
      </c>
    </row>
    <row r="2748" spans="3:4" ht="15" hidden="1" customHeight="1" x14ac:dyDescent="0.25">
      <c r="C2748" s="158" t="s">
        <v>309</v>
      </c>
      <c r="D2748" s="159">
        <v>955.88</v>
      </c>
    </row>
    <row r="2749" spans="3:4" ht="15" hidden="1" customHeight="1" x14ac:dyDescent="0.25">
      <c r="C2749" s="160" t="s">
        <v>546</v>
      </c>
      <c r="D2749" s="161">
        <v>894.75</v>
      </c>
    </row>
    <row r="2750" spans="3:4" ht="15" hidden="1" customHeight="1" x14ac:dyDescent="0.25">
      <c r="C2750" s="158" t="s">
        <v>312</v>
      </c>
      <c r="D2750" s="159">
        <v>477.09</v>
      </c>
    </row>
    <row r="2751" spans="3:4" ht="15" hidden="1" customHeight="1" x14ac:dyDescent="0.25">
      <c r="C2751" s="160" t="s">
        <v>308</v>
      </c>
      <c r="D2751" s="161">
        <v>1191.44</v>
      </c>
    </row>
    <row r="2752" spans="3:4" ht="15" hidden="1" customHeight="1" x14ac:dyDescent="0.25">
      <c r="C2752" s="158" t="s">
        <v>544</v>
      </c>
      <c r="D2752" s="159">
        <v>392.09</v>
      </c>
    </row>
    <row r="2753" spans="3:4" ht="15" hidden="1" customHeight="1" x14ac:dyDescent="0.25">
      <c r="C2753" s="160" t="s">
        <v>312</v>
      </c>
      <c r="D2753" s="161">
        <v>846.78</v>
      </c>
    </row>
    <row r="2754" spans="3:4" ht="15" hidden="1" customHeight="1" x14ac:dyDescent="0.25">
      <c r="C2754" s="158" t="s">
        <v>553</v>
      </c>
      <c r="D2754" s="159">
        <v>523.66</v>
      </c>
    </row>
    <row r="2755" spans="3:4" ht="15" hidden="1" customHeight="1" x14ac:dyDescent="0.25">
      <c r="C2755" s="160" t="s">
        <v>308</v>
      </c>
      <c r="D2755" s="161">
        <v>441.73</v>
      </c>
    </row>
    <row r="2756" spans="3:4" ht="15" hidden="1" customHeight="1" x14ac:dyDescent="0.25">
      <c r="C2756" s="158" t="s">
        <v>542</v>
      </c>
      <c r="D2756" s="159">
        <v>613.16</v>
      </c>
    </row>
    <row r="2757" spans="3:4" ht="15" hidden="1" customHeight="1" x14ac:dyDescent="0.25">
      <c r="C2757" s="160" t="s">
        <v>543</v>
      </c>
      <c r="D2757" s="161">
        <v>791.36</v>
      </c>
    </row>
    <row r="2758" spans="3:4" ht="15" hidden="1" customHeight="1" x14ac:dyDescent="0.25">
      <c r="C2758" s="158" t="s">
        <v>308</v>
      </c>
      <c r="D2758" s="159">
        <v>526.67999999999995</v>
      </c>
    </row>
    <row r="2759" spans="3:4" ht="15" hidden="1" customHeight="1" x14ac:dyDescent="0.25">
      <c r="C2759" s="160" t="s">
        <v>539</v>
      </c>
      <c r="D2759" s="161">
        <v>558.4</v>
      </c>
    </row>
    <row r="2760" spans="3:4" ht="15" hidden="1" customHeight="1" x14ac:dyDescent="0.25">
      <c r="C2760" s="158" t="s">
        <v>544</v>
      </c>
      <c r="D2760" s="159">
        <v>476.19</v>
      </c>
    </row>
    <row r="2761" spans="3:4" ht="15" hidden="1" customHeight="1" x14ac:dyDescent="0.25">
      <c r="C2761" s="160" t="s">
        <v>308</v>
      </c>
      <c r="D2761" s="161">
        <v>1072.56</v>
      </c>
    </row>
    <row r="2762" spans="3:4" ht="15" hidden="1" customHeight="1" x14ac:dyDescent="0.25">
      <c r="C2762" s="158" t="s">
        <v>309</v>
      </c>
      <c r="D2762" s="159">
        <v>640.80999999999995</v>
      </c>
    </row>
    <row r="2763" spans="3:4" ht="15" hidden="1" customHeight="1" x14ac:dyDescent="0.25">
      <c r="C2763" s="160" t="s">
        <v>309</v>
      </c>
      <c r="D2763" s="161">
        <v>920.92</v>
      </c>
    </row>
    <row r="2764" spans="3:4" ht="15" hidden="1" customHeight="1" x14ac:dyDescent="0.25">
      <c r="C2764" s="158" t="s">
        <v>542</v>
      </c>
      <c r="D2764" s="159">
        <v>234.1</v>
      </c>
    </row>
    <row r="2765" spans="3:4" ht="15" hidden="1" customHeight="1" x14ac:dyDescent="0.25">
      <c r="C2765" s="160" t="s">
        <v>555</v>
      </c>
      <c r="D2765" s="161">
        <v>740.1</v>
      </c>
    </row>
    <row r="2766" spans="3:4" ht="15" hidden="1" customHeight="1" x14ac:dyDescent="0.25">
      <c r="C2766" s="158" t="s">
        <v>544</v>
      </c>
      <c r="D2766" s="159">
        <v>1174.76</v>
      </c>
    </row>
    <row r="2767" spans="3:4" ht="15" hidden="1" customHeight="1" x14ac:dyDescent="0.25">
      <c r="C2767" s="160" t="s">
        <v>547</v>
      </c>
      <c r="D2767" s="161">
        <v>663.17</v>
      </c>
    </row>
    <row r="2768" spans="3:4" ht="15" hidden="1" customHeight="1" x14ac:dyDescent="0.25">
      <c r="C2768" s="158" t="s">
        <v>552</v>
      </c>
      <c r="D2768" s="159">
        <v>583.09</v>
      </c>
    </row>
    <row r="2769" spans="3:4" ht="15" hidden="1" customHeight="1" x14ac:dyDescent="0.25">
      <c r="C2769" s="160" t="s">
        <v>545</v>
      </c>
      <c r="D2769" s="161">
        <v>858.56</v>
      </c>
    </row>
    <row r="2770" spans="3:4" ht="15" hidden="1" customHeight="1" x14ac:dyDescent="0.25">
      <c r="C2770" s="158" t="s">
        <v>555</v>
      </c>
      <c r="D2770" s="159">
        <v>522.37</v>
      </c>
    </row>
    <row r="2771" spans="3:4" ht="15" hidden="1" customHeight="1" x14ac:dyDescent="0.25">
      <c r="C2771" s="160" t="s">
        <v>543</v>
      </c>
      <c r="D2771" s="161">
        <v>385.24</v>
      </c>
    </row>
    <row r="2772" spans="3:4" ht="15" hidden="1" customHeight="1" x14ac:dyDescent="0.25">
      <c r="C2772" s="158" t="s">
        <v>554</v>
      </c>
      <c r="D2772" s="159">
        <v>480.07</v>
      </c>
    </row>
    <row r="2773" spans="3:4" ht="15" hidden="1" customHeight="1" x14ac:dyDescent="0.25">
      <c r="C2773" s="160" t="s">
        <v>549</v>
      </c>
      <c r="D2773" s="161">
        <v>777.95</v>
      </c>
    </row>
    <row r="2774" spans="3:4" ht="15" hidden="1" customHeight="1" x14ac:dyDescent="0.25">
      <c r="C2774" s="158" t="s">
        <v>545</v>
      </c>
      <c r="D2774" s="159">
        <v>594.57000000000005</v>
      </c>
    </row>
    <row r="2775" spans="3:4" ht="15" hidden="1" customHeight="1" x14ac:dyDescent="0.25">
      <c r="C2775" s="160" t="s">
        <v>547</v>
      </c>
      <c r="D2775" s="161">
        <v>406.29</v>
      </c>
    </row>
    <row r="2776" spans="3:4" ht="15" hidden="1" customHeight="1" x14ac:dyDescent="0.25">
      <c r="C2776" s="158" t="s">
        <v>551</v>
      </c>
      <c r="D2776" s="159">
        <v>866.37</v>
      </c>
    </row>
    <row r="2777" spans="3:4" ht="15" hidden="1" customHeight="1" x14ac:dyDescent="0.25">
      <c r="C2777" s="160" t="s">
        <v>545</v>
      </c>
      <c r="D2777" s="161">
        <v>537.29999999999995</v>
      </c>
    </row>
    <row r="2778" spans="3:4" ht="15" hidden="1" customHeight="1" x14ac:dyDescent="0.25">
      <c r="C2778" s="158" t="s">
        <v>555</v>
      </c>
      <c r="D2778" s="159">
        <v>124.35</v>
      </c>
    </row>
    <row r="2779" spans="3:4" ht="15" hidden="1" customHeight="1" x14ac:dyDescent="0.25">
      <c r="C2779" s="160" t="s">
        <v>552</v>
      </c>
      <c r="D2779" s="161">
        <v>115.44</v>
      </c>
    </row>
    <row r="2780" spans="3:4" ht="15" hidden="1" customHeight="1" x14ac:dyDescent="0.25">
      <c r="C2780" s="158" t="s">
        <v>557</v>
      </c>
      <c r="D2780" s="159">
        <v>667.27</v>
      </c>
    </row>
    <row r="2781" spans="3:4" ht="15" hidden="1" customHeight="1" x14ac:dyDescent="0.25">
      <c r="C2781" s="160" t="s">
        <v>309</v>
      </c>
      <c r="D2781" s="161">
        <v>633.47</v>
      </c>
    </row>
    <row r="2782" spans="3:4" ht="15" hidden="1" customHeight="1" x14ac:dyDescent="0.25">
      <c r="C2782" s="158" t="s">
        <v>312</v>
      </c>
      <c r="D2782" s="159">
        <v>808.59</v>
      </c>
    </row>
    <row r="2783" spans="3:4" ht="15" hidden="1" customHeight="1" x14ac:dyDescent="0.25">
      <c r="C2783" s="160" t="s">
        <v>549</v>
      </c>
      <c r="D2783" s="161">
        <v>891.62</v>
      </c>
    </row>
    <row r="2784" spans="3:4" ht="15" hidden="1" customHeight="1" x14ac:dyDescent="0.25">
      <c r="C2784" s="158" t="s">
        <v>309</v>
      </c>
      <c r="D2784" s="159">
        <v>505.5</v>
      </c>
    </row>
    <row r="2785" spans="3:4" ht="15" hidden="1" customHeight="1" x14ac:dyDescent="0.25">
      <c r="C2785" s="160" t="s">
        <v>540</v>
      </c>
      <c r="D2785" s="161">
        <v>721.03</v>
      </c>
    </row>
    <row r="2786" spans="3:4" ht="15" hidden="1" customHeight="1" x14ac:dyDescent="0.25">
      <c r="C2786" s="158" t="s">
        <v>539</v>
      </c>
      <c r="D2786" s="159">
        <v>1290.79</v>
      </c>
    </row>
    <row r="2787" spans="3:4" ht="15" hidden="1" customHeight="1" x14ac:dyDescent="0.25">
      <c r="C2787" s="160" t="s">
        <v>546</v>
      </c>
      <c r="D2787" s="161">
        <v>140.63999999999999</v>
      </c>
    </row>
    <row r="2788" spans="3:4" ht="15" hidden="1" customHeight="1" x14ac:dyDescent="0.25">
      <c r="C2788" s="158" t="s">
        <v>312</v>
      </c>
      <c r="D2788" s="159">
        <v>594</v>
      </c>
    </row>
    <row r="2789" spans="3:4" ht="15" hidden="1" customHeight="1" x14ac:dyDescent="0.25">
      <c r="C2789" s="160" t="s">
        <v>542</v>
      </c>
      <c r="D2789" s="161">
        <v>681.66</v>
      </c>
    </row>
    <row r="2790" spans="3:4" ht="15" hidden="1" customHeight="1" x14ac:dyDescent="0.25">
      <c r="C2790" s="158" t="s">
        <v>307</v>
      </c>
      <c r="D2790" s="159">
        <v>678.17</v>
      </c>
    </row>
    <row r="2791" spans="3:4" ht="15" hidden="1" customHeight="1" x14ac:dyDescent="0.25">
      <c r="C2791" s="160" t="s">
        <v>309</v>
      </c>
      <c r="D2791" s="161">
        <v>354.02</v>
      </c>
    </row>
    <row r="2792" spans="3:4" ht="15" hidden="1" customHeight="1" x14ac:dyDescent="0.25">
      <c r="C2792" s="158" t="s">
        <v>539</v>
      </c>
      <c r="D2792" s="159">
        <v>117.95</v>
      </c>
    </row>
    <row r="2793" spans="3:4" ht="15" hidden="1" customHeight="1" x14ac:dyDescent="0.25">
      <c r="C2793" s="160" t="s">
        <v>539</v>
      </c>
      <c r="D2793" s="161">
        <v>419.82</v>
      </c>
    </row>
    <row r="2794" spans="3:4" ht="15" hidden="1" customHeight="1" x14ac:dyDescent="0.25">
      <c r="C2794" s="158" t="s">
        <v>551</v>
      </c>
      <c r="D2794" s="159">
        <v>1033.97</v>
      </c>
    </row>
    <row r="2795" spans="3:4" ht="15" hidden="1" customHeight="1" x14ac:dyDescent="0.25">
      <c r="C2795" s="160" t="s">
        <v>552</v>
      </c>
      <c r="D2795" s="161">
        <v>689.89</v>
      </c>
    </row>
    <row r="2796" spans="3:4" ht="15" hidden="1" customHeight="1" x14ac:dyDescent="0.25">
      <c r="C2796" s="158" t="s">
        <v>558</v>
      </c>
      <c r="D2796" s="159">
        <v>1073.0899999999999</v>
      </c>
    </row>
    <row r="2797" spans="3:4" ht="15" hidden="1" customHeight="1" x14ac:dyDescent="0.25">
      <c r="C2797" s="160" t="s">
        <v>554</v>
      </c>
      <c r="D2797" s="161">
        <v>585.71</v>
      </c>
    </row>
    <row r="2798" spans="3:4" ht="15" hidden="1" customHeight="1" x14ac:dyDescent="0.25">
      <c r="C2798" s="158" t="s">
        <v>546</v>
      </c>
      <c r="D2798" s="159">
        <v>501.22</v>
      </c>
    </row>
    <row r="2799" spans="3:4" ht="15" hidden="1" customHeight="1" x14ac:dyDescent="0.25">
      <c r="C2799" s="160" t="s">
        <v>309</v>
      </c>
      <c r="D2799" s="161">
        <v>478.34</v>
      </c>
    </row>
    <row r="2800" spans="3:4" ht="15" hidden="1" customHeight="1" x14ac:dyDescent="0.25">
      <c r="C2800" s="158" t="s">
        <v>551</v>
      </c>
      <c r="D2800" s="159">
        <v>780.5</v>
      </c>
    </row>
    <row r="2801" spans="3:4" ht="15" hidden="1" customHeight="1" x14ac:dyDescent="0.25">
      <c r="C2801" s="160" t="s">
        <v>553</v>
      </c>
      <c r="D2801" s="161">
        <v>1126.6600000000001</v>
      </c>
    </row>
    <row r="2802" spans="3:4" ht="15" hidden="1" customHeight="1" x14ac:dyDescent="0.25">
      <c r="C2802" s="158" t="s">
        <v>547</v>
      </c>
      <c r="D2802" s="159">
        <v>755.04</v>
      </c>
    </row>
    <row r="2803" spans="3:4" ht="15" hidden="1" customHeight="1" x14ac:dyDescent="0.25">
      <c r="C2803" s="160" t="s">
        <v>307</v>
      </c>
      <c r="D2803" s="161">
        <v>885.64</v>
      </c>
    </row>
    <row r="2804" spans="3:4" ht="15" hidden="1" customHeight="1" x14ac:dyDescent="0.25">
      <c r="C2804" s="158" t="s">
        <v>540</v>
      </c>
      <c r="D2804" s="159">
        <v>891.18</v>
      </c>
    </row>
    <row r="2805" spans="3:4" ht="15" hidden="1" customHeight="1" x14ac:dyDescent="0.25">
      <c r="C2805" s="160" t="s">
        <v>308</v>
      </c>
      <c r="D2805" s="161">
        <v>407.33</v>
      </c>
    </row>
    <row r="2806" spans="3:4" ht="15" hidden="1" customHeight="1" x14ac:dyDescent="0.25">
      <c r="C2806" s="158" t="s">
        <v>543</v>
      </c>
      <c r="D2806" s="159">
        <v>352.2</v>
      </c>
    </row>
    <row r="2807" spans="3:4" ht="15" hidden="1" customHeight="1" x14ac:dyDescent="0.25">
      <c r="C2807" s="160" t="s">
        <v>307</v>
      </c>
      <c r="D2807" s="161">
        <v>941</v>
      </c>
    </row>
    <row r="2808" spans="3:4" ht="15" hidden="1" customHeight="1" x14ac:dyDescent="0.25">
      <c r="C2808" s="158" t="s">
        <v>308</v>
      </c>
      <c r="D2808" s="159">
        <v>959.19</v>
      </c>
    </row>
    <row r="2809" spans="3:4" ht="15" hidden="1" customHeight="1" x14ac:dyDescent="0.25">
      <c r="C2809" s="160" t="s">
        <v>307</v>
      </c>
      <c r="D2809" s="161">
        <v>461.55</v>
      </c>
    </row>
    <row r="2810" spans="3:4" ht="15" hidden="1" customHeight="1" x14ac:dyDescent="0.25">
      <c r="C2810" s="158" t="s">
        <v>312</v>
      </c>
      <c r="D2810" s="159">
        <v>906.93</v>
      </c>
    </row>
    <row r="2811" spans="3:4" ht="15" hidden="1" customHeight="1" x14ac:dyDescent="0.25">
      <c r="C2811" s="160" t="s">
        <v>557</v>
      </c>
      <c r="D2811" s="161">
        <v>910.37</v>
      </c>
    </row>
    <row r="2812" spans="3:4" ht="15" hidden="1" customHeight="1" x14ac:dyDescent="0.25">
      <c r="C2812" s="158" t="s">
        <v>551</v>
      </c>
      <c r="D2812" s="159">
        <v>554.23</v>
      </c>
    </row>
    <row r="2813" spans="3:4" ht="15" hidden="1" customHeight="1" x14ac:dyDescent="0.25">
      <c r="C2813" s="160" t="s">
        <v>312</v>
      </c>
      <c r="D2813" s="161">
        <v>824.49</v>
      </c>
    </row>
    <row r="2814" spans="3:4" ht="15" hidden="1" customHeight="1" x14ac:dyDescent="0.25">
      <c r="C2814" s="158" t="s">
        <v>539</v>
      </c>
      <c r="D2814" s="159">
        <v>506.17</v>
      </c>
    </row>
    <row r="2815" spans="3:4" ht="15" hidden="1" customHeight="1" x14ac:dyDescent="0.25">
      <c r="C2815" s="160" t="s">
        <v>539</v>
      </c>
      <c r="D2815" s="161">
        <v>868.78</v>
      </c>
    </row>
    <row r="2816" spans="3:4" ht="15" hidden="1" customHeight="1" x14ac:dyDescent="0.25">
      <c r="C2816" s="158" t="s">
        <v>308</v>
      </c>
      <c r="D2816" s="159">
        <v>688.53</v>
      </c>
    </row>
    <row r="2817" spans="3:4" ht="15" hidden="1" customHeight="1" x14ac:dyDescent="0.25">
      <c r="C2817" s="160" t="s">
        <v>552</v>
      </c>
      <c r="D2817" s="161">
        <v>495.85</v>
      </c>
    </row>
    <row r="2818" spans="3:4" ht="15" hidden="1" customHeight="1" x14ac:dyDescent="0.25">
      <c r="C2818" s="158" t="s">
        <v>554</v>
      </c>
      <c r="D2818" s="159">
        <v>523.51</v>
      </c>
    </row>
    <row r="2819" spans="3:4" ht="15" hidden="1" customHeight="1" x14ac:dyDescent="0.25">
      <c r="C2819" s="160" t="s">
        <v>551</v>
      </c>
      <c r="D2819" s="161">
        <v>80.400000000000006</v>
      </c>
    </row>
    <row r="2820" spans="3:4" ht="15" hidden="1" customHeight="1" x14ac:dyDescent="0.25">
      <c r="C2820" s="158" t="s">
        <v>312</v>
      </c>
      <c r="D2820" s="159">
        <v>1033.2</v>
      </c>
    </row>
    <row r="2821" spans="3:4" ht="15" hidden="1" customHeight="1" x14ac:dyDescent="0.25">
      <c r="C2821" s="160" t="s">
        <v>309</v>
      </c>
      <c r="D2821" s="161">
        <v>456.23</v>
      </c>
    </row>
    <row r="2822" spans="3:4" ht="15" hidden="1" customHeight="1" x14ac:dyDescent="0.25">
      <c r="C2822" s="158" t="s">
        <v>551</v>
      </c>
      <c r="D2822" s="159">
        <v>93.31</v>
      </c>
    </row>
    <row r="2823" spans="3:4" ht="15" hidden="1" customHeight="1" x14ac:dyDescent="0.25">
      <c r="C2823" s="160" t="s">
        <v>549</v>
      </c>
      <c r="D2823" s="161">
        <v>796.38</v>
      </c>
    </row>
    <row r="2824" spans="3:4" ht="15" hidden="1" customHeight="1" x14ac:dyDescent="0.25">
      <c r="C2824" s="158" t="s">
        <v>545</v>
      </c>
      <c r="D2824" s="159">
        <v>694.93</v>
      </c>
    </row>
    <row r="2825" spans="3:4" ht="15" hidden="1" customHeight="1" x14ac:dyDescent="0.25">
      <c r="C2825" s="160" t="s">
        <v>308</v>
      </c>
      <c r="D2825" s="161">
        <v>429</v>
      </c>
    </row>
    <row r="2826" spans="3:4" ht="15" hidden="1" customHeight="1" x14ac:dyDescent="0.25">
      <c r="C2826" s="158" t="s">
        <v>542</v>
      </c>
      <c r="D2826" s="159">
        <v>604.01</v>
      </c>
    </row>
    <row r="2827" spans="3:4" ht="15" hidden="1" customHeight="1" x14ac:dyDescent="0.25">
      <c r="C2827" s="160" t="s">
        <v>554</v>
      </c>
      <c r="D2827" s="161">
        <v>540.85</v>
      </c>
    </row>
    <row r="2828" spans="3:4" ht="15" hidden="1" customHeight="1" x14ac:dyDescent="0.25">
      <c r="C2828" s="158" t="s">
        <v>552</v>
      </c>
      <c r="D2828" s="159">
        <v>971.27</v>
      </c>
    </row>
    <row r="2829" spans="3:4" ht="15" hidden="1" customHeight="1" x14ac:dyDescent="0.25">
      <c r="C2829" s="160" t="s">
        <v>548</v>
      </c>
      <c r="D2829" s="161">
        <v>478.16</v>
      </c>
    </row>
    <row r="2830" spans="3:4" ht="15" hidden="1" customHeight="1" x14ac:dyDescent="0.25">
      <c r="C2830" s="158" t="s">
        <v>544</v>
      </c>
      <c r="D2830" s="159">
        <v>915.66</v>
      </c>
    </row>
    <row r="2831" spans="3:4" ht="15" hidden="1" customHeight="1" x14ac:dyDescent="0.25">
      <c r="C2831" s="160" t="s">
        <v>307</v>
      </c>
      <c r="D2831" s="161">
        <v>718.17</v>
      </c>
    </row>
    <row r="2832" spans="3:4" ht="15" hidden="1" customHeight="1" x14ac:dyDescent="0.25">
      <c r="C2832" s="158" t="s">
        <v>307</v>
      </c>
      <c r="D2832" s="159">
        <v>752.61</v>
      </c>
    </row>
    <row r="2833" spans="3:4" ht="15" hidden="1" customHeight="1" x14ac:dyDescent="0.25">
      <c r="C2833" s="160" t="s">
        <v>543</v>
      </c>
      <c r="D2833" s="161">
        <v>1108.02</v>
      </c>
    </row>
    <row r="2834" spans="3:4" ht="15" hidden="1" customHeight="1" x14ac:dyDescent="0.25">
      <c r="C2834" s="158" t="s">
        <v>539</v>
      </c>
      <c r="D2834" s="159">
        <v>430.63</v>
      </c>
    </row>
    <row r="2835" spans="3:4" ht="15" hidden="1" customHeight="1" x14ac:dyDescent="0.25">
      <c r="C2835" s="160" t="s">
        <v>553</v>
      </c>
      <c r="D2835" s="161">
        <v>1164.73</v>
      </c>
    </row>
    <row r="2836" spans="3:4" ht="15" hidden="1" customHeight="1" x14ac:dyDescent="0.25">
      <c r="C2836" s="158" t="s">
        <v>553</v>
      </c>
      <c r="D2836" s="159">
        <v>212.13</v>
      </c>
    </row>
    <row r="2837" spans="3:4" ht="15" hidden="1" customHeight="1" x14ac:dyDescent="0.25">
      <c r="C2837" s="160" t="s">
        <v>553</v>
      </c>
      <c r="D2837" s="161">
        <v>517.32000000000005</v>
      </c>
    </row>
    <row r="2838" spans="3:4" ht="15" hidden="1" customHeight="1" x14ac:dyDescent="0.25">
      <c r="C2838" s="158" t="s">
        <v>553</v>
      </c>
      <c r="D2838" s="159">
        <v>163.15</v>
      </c>
    </row>
    <row r="2839" spans="3:4" ht="15" hidden="1" customHeight="1" x14ac:dyDescent="0.25">
      <c r="C2839" s="160" t="s">
        <v>548</v>
      </c>
      <c r="D2839" s="161">
        <v>664.14</v>
      </c>
    </row>
    <row r="2840" spans="3:4" ht="15" hidden="1" customHeight="1" x14ac:dyDescent="0.25">
      <c r="C2840" s="158" t="s">
        <v>307</v>
      </c>
      <c r="D2840" s="159">
        <v>1019.2</v>
      </c>
    </row>
    <row r="2841" spans="3:4" ht="15" hidden="1" customHeight="1" x14ac:dyDescent="0.25">
      <c r="C2841" s="160" t="s">
        <v>545</v>
      </c>
      <c r="D2841" s="161">
        <v>711.7</v>
      </c>
    </row>
    <row r="2842" spans="3:4" ht="15" hidden="1" customHeight="1" x14ac:dyDescent="0.25">
      <c r="C2842" s="158" t="s">
        <v>545</v>
      </c>
      <c r="D2842" s="159">
        <v>1173.51</v>
      </c>
    </row>
    <row r="2843" spans="3:4" ht="15" hidden="1" customHeight="1" x14ac:dyDescent="0.25">
      <c r="C2843" s="160" t="s">
        <v>557</v>
      </c>
      <c r="D2843" s="161">
        <v>368.73</v>
      </c>
    </row>
    <row r="2844" spans="3:4" ht="15" hidden="1" customHeight="1" x14ac:dyDescent="0.25">
      <c r="C2844" s="158" t="s">
        <v>539</v>
      </c>
      <c r="D2844" s="159">
        <v>1287.03</v>
      </c>
    </row>
    <row r="2845" spans="3:4" ht="15" hidden="1" customHeight="1" x14ac:dyDescent="0.25">
      <c r="C2845" s="160" t="s">
        <v>553</v>
      </c>
      <c r="D2845" s="161">
        <v>1169.06</v>
      </c>
    </row>
    <row r="2846" spans="3:4" ht="15" hidden="1" customHeight="1" x14ac:dyDescent="0.25">
      <c r="C2846" s="158" t="s">
        <v>543</v>
      </c>
      <c r="D2846" s="159">
        <v>316.14999999999998</v>
      </c>
    </row>
    <row r="2847" spans="3:4" ht="15" hidden="1" customHeight="1" x14ac:dyDescent="0.25">
      <c r="C2847" s="160" t="s">
        <v>539</v>
      </c>
      <c r="D2847" s="161">
        <v>875.28</v>
      </c>
    </row>
    <row r="2848" spans="3:4" ht="15" hidden="1" customHeight="1" x14ac:dyDescent="0.25">
      <c r="C2848" s="158" t="s">
        <v>308</v>
      </c>
      <c r="D2848" s="159">
        <v>1006.59</v>
      </c>
    </row>
    <row r="2849" spans="3:4" ht="15" hidden="1" customHeight="1" x14ac:dyDescent="0.25">
      <c r="C2849" s="160" t="s">
        <v>542</v>
      </c>
      <c r="D2849" s="161">
        <v>688.35</v>
      </c>
    </row>
    <row r="2850" spans="3:4" ht="15" hidden="1" customHeight="1" x14ac:dyDescent="0.25">
      <c r="C2850" s="158" t="s">
        <v>546</v>
      </c>
      <c r="D2850" s="159">
        <v>1099.22</v>
      </c>
    </row>
    <row r="2851" spans="3:4" ht="15" hidden="1" customHeight="1" x14ac:dyDescent="0.25">
      <c r="C2851" s="160" t="s">
        <v>552</v>
      </c>
      <c r="D2851" s="161">
        <v>654.96</v>
      </c>
    </row>
    <row r="2852" spans="3:4" ht="15" hidden="1" customHeight="1" x14ac:dyDescent="0.25">
      <c r="C2852" s="158" t="s">
        <v>552</v>
      </c>
      <c r="D2852" s="159">
        <v>23.01</v>
      </c>
    </row>
    <row r="2853" spans="3:4" ht="15" hidden="1" customHeight="1" x14ac:dyDescent="0.25">
      <c r="C2853" s="160" t="s">
        <v>542</v>
      </c>
      <c r="D2853" s="161">
        <v>755.95</v>
      </c>
    </row>
    <row r="2854" spans="3:4" ht="15" hidden="1" customHeight="1" x14ac:dyDescent="0.25">
      <c r="C2854" s="158" t="s">
        <v>312</v>
      </c>
      <c r="D2854" s="159">
        <v>865.07</v>
      </c>
    </row>
    <row r="2855" spans="3:4" ht="15" hidden="1" customHeight="1" x14ac:dyDescent="0.25">
      <c r="C2855" s="160" t="s">
        <v>553</v>
      </c>
      <c r="D2855" s="161">
        <v>355.1</v>
      </c>
    </row>
    <row r="2856" spans="3:4" ht="15" hidden="1" customHeight="1" x14ac:dyDescent="0.25">
      <c r="C2856" s="158" t="s">
        <v>549</v>
      </c>
      <c r="D2856" s="159">
        <v>1160.33</v>
      </c>
    </row>
    <row r="2857" spans="3:4" ht="15" hidden="1" customHeight="1" x14ac:dyDescent="0.25">
      <c r="C2857" s="160" t="s">
        <v>553</v>
      </c>
      <c r="D2857" s="161">
        <v>721.03</v>
      </c>
    </row>
    <row r="2858" spans="3:4" ht="15" hidden="1" customHeight="1" x14ac:dyDescent="0.25">
      <c r="C2858" s="158" t="s">
        <v>308</v>
      </c>
      <c r="D2858" s="159">
        <v>730.99</v>
      </c>
    </row>
    <row r="2859" spans="3:4" ht="15" hidden="1" customHeight="1" x14ac:dyDescent="0.25">
      <c r="C2859" s="160" t="s">
        <v>542</v>
      </c>
      <c r="D2859" s="161">
        <v>957.07</v>
      </c>
    </row>
    <row r="2860" spans="3:4" ht="15" hidden="1" customHeight="1" x14ac:dyDescent="0.25">
      <c r="C2860" s="158" t="s">
        <v>553</v>
      </c>
      <c r="D2860" s="159">
        <v>370.4</v>
      </c>
    </row>
    <row r="2861" spans="3:4" ht="15" hidden="1" customHeight="1" x14ac:dyDescent="0.25">
      <c r="C2861" s="160" t="s">
        <v>309</v>
      </c>
      <c r="D2861" s="161">
        <v>932.11</v>
      </c>
    </row>
    <row r="2862" spans="3:4" ht="15" hidden="1" customHeight="1" x14ac:dyDescent="0.25">
      <c r="C2862" s="158" t="s">
        <v>545</v>
      </c>
      <c r="D2862" s="159">
        <v>1091.19</v>
      </c>
    </row>
    <row r="2863" spans="3:4" ht="15" hidden="1" customHeight="1" x14ac:dyDescent="0.25">
      <c r="C2863" s="160" t="s">
        <v>547</v>
      </c>
      <c r="D2863" s="161">
        <v>513.61</v>
      </c>
    </row>
    <row r="2864" spans="3:4" ht="15" hidden="1" customHeight="1" x14ac:dyDescent="0.25">
      <c r="C2864" s="158" t="s">
        <v>547</v>
      </c>
      <c r="D2864" s="159">
        <v>980.9</v>
      </c>
    </row>
    <row r="2865" spans="3:4" ht="15" hidden="1" customHeight="1" x14ac:dyDescent="0.25">
      <c r="C2865" s="160" t="s">
        <v>309</v>
      </c>
      <c r="D2865" s="161">
        <v>349.42</v>
      </c>
    </row>
    <row r="2866" spans="3:4" ht="15" hidden="1" customHeight="1" x14ac:dyDescent="0.25">
      <c r="C2866" s="158" t="s">
        <v>558</v>
      </c>
      <c r="D2866" s="159">
        <v>1079.98</v>
      </c>
    </row>
    <row r="2867" spans="3:4" ht="15" hidden="1" customHeight="1" x14ac:dyDescent="0.25">
      <c r="C2867" s="160" t="s">
        <v>542</v>
      </c>
      <c r="D2867" s="161">
        <v>663.06</v>
      </c>
    </row>
    <row r="2868" spans="3:4" ht="15" hidden="1" customHeight="1" x14ac:dyDescent="0.25">
      <c r="C2868" s="158" t="s">
        <v>548</v>
      </c>
      <c r="D2868" s="159">
        <v>408.17</v>
      </c>
    </row>
    <row r="2869" spans="3:4" ht="15" hidden="1" customHeight="1" x14ac:dyDescent="0.25">
      <c r="C2869" s="160" t="s">
        <v>551</v>
      </c>
      <c r="D2869" s="161">
        <v>518.34</v>
      </c>
    </row>
    <row r="2870" spans="3:4" ht="15" hidden="1" customHeight="1" x14ac:dyDescent="0.25">
      <c r="C2870" s="158" t="s">
        <v>553</v>
      </c>
      <c r="D2870" s="159">
        <v>888.83</v>
      </c>
    </row>
    <row r="2871" spans="3:4" ht="15" hidden="1" customHeight="1" x14ac:dyDescent="0.25">
      <c r="C2871" s="160" t="s">
        <v>557</v>
      </c>
      <c r="D2871" s="161">
        <v>596.03</v>
      </c>
    </row>
    <row r="2872" spans="3:4" ht="15" hidden="1" customHeight="1" x14ac:dyDescent="0.25">
      <c r="C2872" s="158" t="s">
        <v>540</v>
      </c>
      <c r="D2872" s="159">
        <v>691.97</v>
      </c>
    </row>
    <row r="2873" spans="3:4" ht="15" hidden="1" customHeight="1" x14ac:dyDescent="0.25">
      <c r="C2873" s="160" t="s">
        <v>308</v>
      </c>
      <c r="D2873" s="161">
        <v>512.87</v>
      </c>
    </row>
    <row r="2874" spans="3:4" ht="15" hidden="1" customHeight="1" x14ac:dyDescent="0.25">
      <c r="C2874" s="158" t="s">
        <v>307</v>
      </c>
      <c r="D2874" s="159">
        <v>624.01</v>
      </c>
    </row>
    <row r="2875" spans="3:4" ht="15" hidden="1" customHeight="1" x14ac:dyDescent="0.25">
      <c r="C2875" s="160" t="s">
        <v>552</v>
      </c>
      <c r="D2875" s="161">
        <v>561.1</v>
      </c>
    </row>
    <row r="2876" spans="3:4" ht="15" hidden="1" customHeight="1" x14ac:dyDescent="0.25">
      <c r="C2876" s="158" t="s">
        <v>555</v>
      </c>
      <c r="D2876" s="159">
        <v>135.16999999999999</v>
      </c>
    </row>
    <row r="2877" spans="3:4" ht="15" hidden="1" customHeight="1" x14ac:dyDescent="0.25">
      <c r="C2877" s="160" t="s">
        <v>549</v>
      </c>
      <c r="D2877" s="161">
        <v>585.67999999999995</v>
      </c>
    </row>
    <row r="2878" spans="3:4" ht="15" hidden="1" customHeight="1" x14ac:dyDescent="0.25">
      <c r="C2878" s="158" t="s">
        <v>312</v>
      </c>
      <c r="D2878" s="159">
        <v>379.65</v>
      </c>
    </row>
    <row r="2879" spans="3:4" ht="15" hidden="1" customHeight="1" x14ac:dyDescent="0.25">
      <c r="C2879" s="160" t="s">
        <v>554</v>
      </c>
      <c r="D2879" s="161">
        <v>1034.8599999999999</v>
      </c>
    </row>
    <row r="2880" spans="3:4" ht="15" hidden="1" customHeight="1" x14ac:dyDescent="0.25">
      <c r="C2880" s="158" t="s">
        <v>552</v>
      </c>
      <c r="D2880" s="159">
        <v>503.73</v>
      </c>
    </row>
    <row r="2881" spans="3:4" ht="15" hidden="1" customHeight="1" x14ac:dyDescent="0.25">
      <c r="C2881" s="160" t="s">
        <v>549</v>
      </c>
      <c r="D2881" s="161">
        <v>121.59</v>
      </c>
    </row>
    <row r="2882" spans="3:4" ht="15" hidden="1" customHeight="1" x14ac:dyDescent="0.25">
      <c r="C2882" s="158" t="s">
        <v>309</v>
      </c>
      <c r="D2882" s="159">
        <v>1062.5899999999999</v>
      </c>
    </row>
    <row r="2883" spans="3:4" ht="15" hidden="1" customHeight="1" x14ac:dyDescent="0.25">
      <c r="C2883" s="160" t="s">
        <v>542</v>
      </c>
      <c r="D2883" s="161">
        <v>753.24</v>
      </c>
    </row>
    <row r="2884" spans="3:4" ht="15" hidden="1" customHeight="1" x14ac:dyDescent="0.25">
      <c r="C2884" s="158" t="s">
        <v>549</v>
      </c>
      <c r="D2884" s="159">
        <v>201.03</v>
      </c>
    </row>
    <row r="2885" spans="3:4" ht="15" hidden="1" customHeight="1" x14ac:dyDescent="0.25">
      <c r="C2885" s="160" t="s">
        <v>558</v>
      </c>
      <c r="D2885" s="161">
        <v>706.83</v>
      </c>
    </row>
    <row r="2886" spans="3:4" ht="15" hidden="1" customHeight="1" x14ac:dyDescent="0.25">
      <c r="C2886" s="158" t="s">
        <v>543</v>
      </c>
      <c r="D2886" s="159">
        <v>478</v>
      </c>
    </row>
    <row r="2887" spans="3:4" ht="15" hidden="1" customHeight="1" x14ac:dyDescent="0.25">
      <c r="C2887" s="160" t="s">
        <v>543</v>
      </c>
      <c r="D2887" s="161">
        <v>90.8</v>
      </c>
    </row>
    <row r="2888" spans="3:4" ht="15" hidden="1" customHeight="1" x14ac:dyDescent="0.25">
      <c r="C2888" s="158" t="s">
        <v>541</v>
      </c>
      <c r="D2888" s="159">
        <v>627.12</v>
      </c>
    </row>
    <row r="2889" spans="3:4" ht="15" hidden="1" customHeight="1" x14ac:dyDescent="0.25">
      <c r="C2889" s="160" t="s">
        <v>312</v>
      </c>
      <c r="D2889" s="161">
        <v>741.13</v>
      </c>
    </row>
    <row r="2890" spans="3:4" ht="15" hidden="1" customHeight="1" x14ac:dyDescent="0.25">
      <c r="C2890" s="158" t="s">
        <v>545</v>
      </c>
      <c r="D2890" s="159">
        <v>1064.3699999999999</v>
      </c>
    </row>
    <row r="2891" spans="3:4" ht="15" hidden="1" customHeight="1" x14ac:dyDescent="0.25">
      <c r="C2891" s="160" t="s">
        <v>553</v>
      </c>
      <c r="D2891" s="161">
        <v>862.18</v>
      </c>
    </row>
    <row r="2892" spans="3:4" ht="15" hidden="1" customHeight="1" x14ac:dyDescent="0.25">
      <c r="C2892" s="158" t="s">
        <v>550</v>
      </c>
      <c r="D2892" s="159">
        <v>1291.9000000000001</v>
      </c>
    </row>
    <row r="2893" spans="3:4" ht="15" hidden="1" customHeight="1" x14ac:dyDescent="0.25">
      <c r="C2893" s="160" t="s">
        <v>558</v>
      </c>
      <c r="D2893" s="161">
        <v>1237.3900000000001</v>
      </c>
    </row>
    <row r="2894" spans="3:4" ht="15" hidden="1" customHeight="1" x14ac:dyDescent="0.25">
      <c r="C2894" s="158" t="s">
        <v>307</v>
      </c>
      <c r="D2894" s="159">
        <v>1195.01</v>
      </c>
    </row>
    <row r="2895" spans="3:4" ht="15" hidden="1" customHeight="1" x14ac:dyDescent="0.25">
      <c r="C2895" s="160" t="s">
        <v>542</v>
      </c>
      <c r="D2895" s="161">
        <v>112.12</v>
      </c>
    </row>
    <row r="2896" spans="3:4" ht="15" hidden="1" customHeight="1" x14ac:dyDescent="0.25">
      <c r="C2896" s="158" t="s">
        <v>545</v>
      </c>
      <c r="D2896" s="159">
        <v>643.35</v>
      </c>
    </row>
    <row r="2897" spans="3:4" ht="15" hidden="1" customHeight="1" x14ac:dyDescent="0.25">
      <c r="C2897" s="160" t="s">
        <v>307</v>
      </c>
      <c r="D2897" s="161">
        <v>272.37</v>
      </c>
    </row>
    <row r="2898" spans="3:4" ht="15" hidden="1" customHeight="1" x14ac:dyDescent="0.25">
      <c r="C2898" s="158" t="s">
        <v>312</v>
      </c>
      <c r="D2898" s="159">
        <v>715.96</v>
      </c>
    </row>
    <row r="2899" spans="3:4" ht="15" hidden="1" customHeight="1" x14ac:dyDescent="0.25">
      <c r="C2899" s="160" t="s">
        <v>543</v>
      </c>
      <c r="D2899" s="161">
        <v>121.74</v>
      </c>
    </row>
    <row r="2900" spans="3:4" ht="15" hidden="1" customHeight="1" x14ac:dyDescent="0.25">
      <c r="C2900" s="158" t="s">
        <v>549</v>
      </c>
      <c r="D2900" s="159">
        <v>1250.5</v>
      </c>
    </row>
    <row r="2901" spans="3:4" ht="15" hidden="1" customHeight="1" x14ac:dyDescent="0.25">
      <c r="C2901" s="160" t="s">
        <v>558</v>
      </c>
      <c r="D2901" s="161">
        <v>470.53</v>
      </c>
    </row>
    <row r="2902" spans="3:4" ht="15" hidden="1" customHeight="1" x14ac:dyDescent="0.25">
      <c r="C2902" s="158" t="s">
        <v>545</v>
      </c>
      <c r="D2902" s="159">
        <v>145.88999999999999</v>
      </c>
    </row>
    <row r="2903" spans="3:4" ht="15" hidden="1" customHeight="1" x14ac:dyDescent="0.25">
      <c r="C2903" s="160" t="s">
        <v>547</v>
      </c>
      <c r="D2903" s="161">
        <v>1190.77</v>
      </c>
    </row>
    <row r="2904" spans="3:4" ht="15" hidden="1" customHeight="1" x14ac:dyDescent="0.25">
      <c r="C2904" s="158" t="s">
        <v>309</v>
      </c>
      <c r="D2904" s="159">
        <v>213.93</v>
      </c>
    </row>
    <row r="2905" spans="3:4" ht="15" hidden="1" customHeight="1" x14ac:dyDescent="0.25">
      <c r="C2905" s="160" t="s">
        <v>549</v>
      </c>
      <c r="D2905" s="161">
        <v>249.01</v>
      </c>
    </row>
    <row r="2906" spans="3:4" ht="15" hidden="1" customHeight="1" x14ac:dyDescent="0.25">
      <c r="C2906" s="158" t="s">
        <v>542</v>
      </c>
      <c r="D2906" s="159">
        <v>793.02</v>
      </c>
    </row>
    <row r="2907" spans="3:4" ht="15" hidden="1" customHeight="1" x14ac:dyDescent="0.25">
      <c r="C2907" s="160" t="s">
        <v>543</v>
      </c>
      <c r="D2907" s="161">
        <v>575.57000000000005</v>
      </c>
    </row>
    <row r="2908" spans="3:4" ht="15" hidden="1" customHeight="1" x14ac:dyDescent="0.25">
      <c r="C2908" s="158" t="s">
        <v>543</v>
      </c>
      <c r="D2908" s="159">
        <v>1127.03</v>
      </c>
    </row>
    <row r="2909" spans="3:4" ht="15" hidden="1" customHeight="1" x14ac:dyDescent="0.25">
      <c r="C2909" s="160" t="s">
        <v>558</v>
      </c>
      <c r="D2909" s="161">
        <v>795.79</v>
      </c>
    </row>
    <row r="2910" spans="3:4" ht="15" hidden="1" customHeight="1" x14ac:dyDescent="0.25">
      <c r="C2910" s="158" t="s">
        <v>540</v>
      </c>
      <c r="D2910" s="159">
        <v>407.09</v>
      </c>
    </row>
    <row r="2911" spans="3:4" ht="15" hidden="1" customHeight="1" x14ac:dyDescent="0.25">
      <c r="C2911" s="160" t="s">
        <v>552</v>
      </c>
      <c r="D2911" s="161">
        <v>711.01</v>
      </c>
    </row>
    <row r="2912" spans="3:4" ht="15" hidden="1" customHeight="1" x14ac:dyDescent="0.25">
      <c r="C2912" s="158" t="s">
        <v>307</v>
      </c>
      <c r="D2912" s="159">
        <v>993.64</v>
      </c>
    </row>
    <row r="2913" spans="3:4" ht="15" hidden="1" customHeight="1" x14ac:dyDescent="0.25">
      <c r="C2913" s="160" t="s">
        <v>551</v>
      </c>
      <c r="D2913" s="161">
        <v>551.09</v>
      </c>
    </row>
    <row r="2914" spans="3:4" ht="15" hidden="1" customHeight="1" x14ac:dyDescent="0.25">
      <c r="C2914" s="158" t="s">
        <v>553</v>
      </c>
      <c r="D2914" s="159">
        <v>54.6</v>
      </c>
    </row>
    <row r="2915" spans="3:4" ht="15" hidden="1" customHeight="1" x14ac:dyDescent="0.25">
      <c r="C2915" s="160" t="s">
        <v>542</v>
      </c>
      <c r="D2915" s="161">
        <v>610.19000000000005</v>
      </c>
    </row>
    <row r="2916" spans="3:4" ht="15" hidden="1" customHeight="1" x14ac:dyDescent="0.25">
      <c r="C2916" s="158" t="s">
        <v>540</v>
      </c>
      <c r="D2916" s="159">
        <v>1199.71</v>
      </c>
    </row>
    <row r="2917" spans="3:4" ht="15" hidden="1" customHeight="1" x14ac:dyDescent="0.25">
      <c r="C2917" s="160" t="s">
        <v>540</v>
      </c>
      <c r="D2917" s="161">
        <v>1085.29</v>
      </c>
    </row>
    <row r="2918" spans="3:4" ht="15" hidden="1" customHeight="1" x14ac:dyDescent="0.25">
      <c r="C2918" s="158" t="s">
        <v>546</v>
      </c>
      <c r="D2918" s="159">
        <v>916.84</v>
      </c>
    </row>
    <row r="2919" spans="3:4" ht="15" hidden="1" customHeight="1" x14ac:dyDescent="0.25">
      <c r="C2919" s="160" t="s">
        <v>307</v>
      </c>
      <c r="D2919" s="161">
        <v>891.47</v>
      </c>
    </row>
    <row r="2920" spans="3:4" ht="15" hidden="1" customHeight="1" x14ac:dyDescent="0.25">
      <c r="C2920" s="158" t="s">
        <v>554</v>
      </c>
      <c r="D2920" s="159">
        <v>1063.01</v>
      </c>
    </row>
    <row r="2921" spans="3:4" ht="15" hidden="1" customHeight="1" x14ac:dyDescent="0.25">
      <c r="C2921" s="160" t="s">
        <v>550</v>
      </c>
      <c r="D2921" s="161">
        <v>472.81</v>
      </c>
    </row>
    <row r="2922" spans="3:4" ht="15" hidden="1" customHeight="1" x14ac:dyDescent="0.25">
      <c r="C2922" s="158" t="s">
        <v>553</v>
      </c>
      <c r="D2922" s="159">
        <v>85.7</v>
      </c>
    </row>
    <row r="2923" spans="3:4" ht="15" hidden="1" customHeight="1" x14ac:dyDescent="0.25">
      <c r="C2923" s="160" t="s">
        <v>548</v>
      </c>
      <c r="D2923" s="161">
        <v>501.85</v>
      </c>
    </row>
    <row r="2924" spans="3:4" ht="15" hidden="1" customHeight="1" x14ac:dyDescent="0.25">
      <c r="C2924" s="158" t="s">
        <v>552</v>
      </c>
      <c r="D2924" s="159">
        <v>651.97</v>
      </c>
    </row>
    <row r="2925" spans="3:4" ht="15" hidden="1" customHeight="1" x14ac:dyDescent="0.25">
      <c r="C2925" s="160" t="s">
        <v>539</v>
      </c>
      <c r="D2925" s="161">
        <v>953.84</v>
      </c>
    </row>
    <row r="2926" spans="3:4" ht="15" hidden="1" customHeight="1" x14ac:dyDescent="0.25">
      <c r="C2926" s="158" t="s">
        <v>543</v>
      </c>
      <c r="D2926" s="159">
        <v>749.94</v>
      </c>
    </row>
    <row r="2927" spans="3:4" ht="15" hidden="1" customHeight="1" x14ac:dyDescent="0.25">
      <c r="C2927" s="160" t="s">
        <v>542</v>
      </c>
      <c r="D2927" s="161">
        <v>1247.5</v>
      </c>
    </row>
    <row r="2928" spans="3:4" ht="15" hidden="1" customHeight="1" x14ac:dyDescent="0.25">
      <c r="C2928" s="158" t="s">
        <v>540</v>
      </c>
      <c r="D2928" s="159">
        <v>518.96</v>
      </c>
    </row>
    <row r="2929" spans="3:4" ht="15" hidden="1" customHeight="1" x14ac:dyDescent="0.25">
      <c r="C2929" s="160" t="s">
        <v>549</v>
      </c>
      <c r="D2929" s="161">
        <v>961.51</v>
      </c>
    </row>
    <row r="2930" spans="3:4" ht="15" hidden="1" customHeight="1" x14ac:dyDescent="0.25">
      <c r="C2930" s="158" t="s">
        <v>546</v>
      </c>
      <c r="D2930" s="159">
        <v>727.23</v>
      </c>
    </row>
    <row r="2931" spans="3:4" ht="15" hidden="1" customHeight="1" x14ac:dyDescent="0.25">
      <c r="C2931" s="160" t="s">
        <v>309</v>
      </c>
      <c r="D2931" s="161">
        <v>430.8</v>
      </c>
    </row>
    <row r="2932" spans="3:4" ht="15" hidden="1" customHeight="1" x14ac:dyDescent="0.25">
      <c r="C2932" s="158" t="s">
        <v>547</v>
      </c>
      <c r="D2932" s="159">
        <v>77.180000000000007</v>
      </c>
    </row>
    <row r="2933" spans="3:4" ht="15" hidden="1" customHeight="1" x14ac:dyDescent="0.25">
      <c r="C2933" s="160" t="s">
        <v>551</v>
      </c>
      <c r="D2933" s="161">
        <v>977.3</v>
      </c>
    </row>
    <row r="2934" spans="3:4" ht="15" hidden="1" customHeight="1" x14ac:dyDescent="0.25">
      <c r="C2934" s="158" t="s">
        <v>539</v>
      </c>
      <c r="D2934" s="159">
        <v>758.99</v>
      </c>
    </row>
    <row r="2935" spans="3:4" ht="15" hidden="1" customHeight="1" x14ac:dyDescent="0.25">
      <c r="C2935" s="160" t="s">
        <v>539</v>
      </c>
      <c r="D2935" s="161">
        <v>13.46</v>
      </c>
    </row>
    <row r="2936" spans="3:4" ht="15" hidden="1" customHeight="1" x14ac:dyDescent="0.25">
      <c r="C2936" s="158" t="s">
        <v>546</v>
      </c>
      <c r="D2936" s="159">
        <v>1055.1400000000001</v>
      </c>
    </row>
    <row r="2937" spans="3:4" ht="15" hidden="1" customHeight="1" x14ac:dyDescent="0.25">
      <c r="C2937" s="160" t="s">
        <v>550</v>
      </c>
      <c r="D2937" s="161">
        <v>700.5</v>
      </c>
    </row>
    <row r="2938" spans="3:4" ht="15" hidden="1" customHeight="1" x14ac:dyDescent="0.25">
      <c r="C2938" s="158" t="s">
        <v>547</v>
      </c>
      <c r="D2938" s="159">
        <v>1083.21</v>
      </c>
    </row>
    <row r="2939" spans="3:4" ht="15" hidden="1" customHeight="1" x14ac:dyDescent="0.25">
      <c r="C2939" s="160" t="s">
        <v>543</v>
      </c>
      <c r="D2939" s="161">
        <v>1260.93</v>
      </c>
    </row>
    <row r="2940" spans="3:4" ht="15" hidden="1" customHeight="1" x14ac:dyDescent="0.25">
      <c r="C2940" s="158" t="s">
        <v>545</v>
      </c>
      <c r="D2940" s="159">
        <v>859.02</v>
      </c>
    </row>
    <row r="2941" spans="3:4" ht="15" hidden="1" customHeight="1" x14ac:dyDescent="0.25">
      <c r="C2941" s="160" t="s">
        <v>308</v>
      </c>
      <c r="D2941" s="161">
        <v>861.04</v>
      </c>
    </row>
    <row r="2942" spans="3:4" ht="15" hidden="1" customHeight="1" x14ac:dyDescent="0.25">
      <c r="C2942" s="158" t="s">
        <v>550</v>
      </c>
      <c r="D2942" s="159">
        <v>971.09</v>
      </c>
    </row>
    <row r="2943" spans="3:4" ht="15" hidden="1" customHeight="1" x14ac:dyDescent="0.25">
      <c r="C2943" s="160" t="s">
        <v>552</v>
      </c>
      <c r="D2943" s="161">
        <v>206.13</v>
      </c>
    </row>
    <row r="2944" spans="3:4" ht="15" hidden="1" customHeight="1" x14ac:dyDescent="0.25">
      <c r="C2944" s="158" t="s">
        <v>312</v>
      </c>
      <c r="D2944" s="159">
        <v>141.34</v>
      </c>
    </row>
    <row r="2945" spans="3:4" ht="15" hidden="1" customHeight="1" x14ac:dyDescent="0.25">
      <c r="C2945" s="160" t="s">
        <v>543</v>
      </c>
      <c r="D2945" s="161">
        <v>742.15</v>
      </c>
    </row>
    <row r="2946" spans="3:4" ht="15" hidden="1" customHeight="1" x14ac:dyDescent="0.25">
      <c r="C2946" s="158" t="s">
        <v>549</v>
      </c>
      <c r="D2946" s="159">
        <v>148.69</v>
      </c>
    </row>
    <row r="2947" spans="3:4" ht="15" hidden="1" customHeight="1" x14ac:dyDescent="0.25">
      <c r="C2947" s="160" t="s">
        <v>554</v>
      </c>
      <c r="D2947" s="161">
        <v>1071.68</v>
      </c>
    </row>
    <row r="2948" spans="3:4" ht="15" hidden="1" customHeight="1" x14ac:dyDescent="0.25">
      <c r="C2948" s="158" t="s">
        <v>552</v>
      </c>
      <c r="D2948" s="159">
        <v>374.17</v>
      </c>
    </row>
    <row r="2949" spans="3:4" ht="15" hidden="1" customHeight="1" x14ac:dyDescent="0.25">
      <c r="C2949" s="160" t="s">
        <v>551</v>
      </c>
      <c r="D2949" s="161">
        <v>646.82000000000005</v>
      </c>
    </row>
    <row r="2950" spans="3:4" ht="15" hidden="1" customHeight="1" x14ac:dyDescent="0.25">
      <c r="C2950" s="158" t="s">
        <v>543</v>
      </c>
      <c r="D2950" s="159">
        <v>769.77</v>
      </c>
    </row>
    <row r="2951" spans="3:4" ht="15" hidden="1" customHeight="1" x14ac:dyDescent="0.25">
      <c r="C2951" s="160" t="s">
        <v>540</v>
      </c>
      <c r="D2951" s="161">
        <v>454.65</v>
      </c>
    </row>
    <row r="2952" spans="3:4" ht="15" hidden="1" customHeight="1" x14ac:dyDescent="0.25">
      <c r="C2952" s="158" t="s">
        <v>307</v>
      </c>
      <c r="D2952" s="159">
        <v>543.95000000000005</v>
      </c>
    </row>
    <row r="2953" spans="3:4" ht="15" hidden="1" customHeight="1" x14ac:dyDescent="0.25">
      <c r="C2953" s="160" t="s">
        <v>539</v>
      </c>
      <c r="D2953" s="161">
        <v>638.19000000000005</v>
      </c>
    </row>
    <row r="2954" spans="3:4" ht="15" hidden="1" customHeight="1" x14ac:dyDescent="0.25">
      <c r="C2954" s="158" t="s">
        <v>550</v>
      </c>
      <c r="D2954" s="159">
        <v>650.78</v>
      </c>
    </row>
    <row r="2955" spans="3:4" ht="15" hidden="1" customHeight="1" x14ac:dyDescent="0.25">
      <c r="C2955" s="160" t="s">
        <v>549</v>
      </c>
      <c r="D2955" s="161">
        <v>629.41999999999996</v>
      </c>
    </row>
    <row r="2956" spans="3:4" ht="15" hidden="1" customHeight="1" x14ac:dyDescent="0.25">
      <c r="C2956" s="158" t="s">
        <v>541</v>
      </c>
      <c r="D2956" s="159">
        <v>290.36</v>
      </c>
    </row>
    <row r="2957" spans="3:4" ht="15" hidden="1" customHeight="1" x14ac:dyDescent="0.25">
      <c r="C2957" s="160" t="s">
        <v>543</v>
      </c>
      <c r="D2957" s="161">
        <v>273.24</v>
      </c>
    </row>
    <row r="2958" spans="3:4" ht="15" hidden="1" customHeight="1" x14ac:dyDescent="0.25">
      <c r="C2958" s="158" t="s">
        <v>547</v>
      </c>
      <c r="D2958" s="159">
        <v>975.77</v>
      </c>
    </row>
    <row r="2959" spans="3:4" ht="15" hidden="1" customHeight="1" x14ac:dyDescent="0.25">
      <c r="C2959" s="160" t="s">
        <v>547</v>
      </c>
      <c r="D2959" s="161">
        <v>682.78</v>
      </c>
    </row>
    <row r="2960" spans="3:4" ht="15" hidden="1" customHeight="1" x14ac:dyDescent="0.25">
      <c r="C2960" s="158" t="s">
        <v>539</v>
      </c>
      <c r="D2960" s="159">
        <v>1192.02</v>
      </c>
    </row>
    <row r="2961" spans="3:4" ht="15" hidden="1" customHeight="1" x14ac:dyDescent="0.25">
      <c r="C2961" s="160" t="s">
        <v>546</v>
      </c>
      <c r="D2961" s="161">
        <v>1047.58</v>
      </c>
    </row>
    <row r="2962" spans="3:4" ht="15" hidden="1" customHeight="1" x14ac:dyDescent="0.25">
      <c r="C2962" s="158" t="s">
        <v>547</v>
      </c>
      <c r="D2962" s="159">
        <v>888.59</v>
      </c>
    </row>
    <row r="2963" spans="3:4" ht="15" hidden="1" customHeight="1" x14ac:dyDescent="0.25">
      <c r="C2963" s="160" t="s">
        <v>548</v>
      </c>
      <c r="D2963" s="161">
        <v>268.10000000000002</v>
      </c>
    </row>
    <row r="2964" spans="3:4" ht="15" hidden="1" customHeight="1" x14ac:dyDescent="0.25">
      <c r="C2964" s="158" t="s">
        <v>309</v>
      </c>
      <c r="D2964" s="159">
        <v>470.88</v>
      </c>
    </row>
    <row r="2965" spans="3:4" ht="15" hidden="1" customHeight="1" x14ac:dyDescent="0.25">
      <c r="C2965" s="160" t="s">
        <v>547</v>
      </c>
      <c r="D2965" s="161">
        <v>834.92</v>
      </c>
    </row>
    <row r="2966" spans="3:4" ht="15" hidden="1" customHeight="1" x14ac:dyDescent="0.25">
      <c r="C2966" s="158" t="s">
        <v>549</v>
      </c>
      <c r="D2966" s="159">
        <v>286.44</v>
      </c>
    </row>
    <row r="2967" spans="3:4" ht="15" hidden="1" customHeight="1" x14ac:dyDescent="0.25">
      <c r="C2967" s="160" t="s">
        <v>554</v>
      </c>
      <c r="D2967" s="161">
        <v>1251.28</v>
      </c>
    </row>
    <row r="2968" spans="3:4" ht="15" hidden="1" customHeight="1" x14ac:dyDescent="0.25">
      <c r="C2968" s="158" t="s">
        <v>556</v>
      </c>
      <c r="D2968" s="159">
        <v>476.44</v>
      </c>
    </row>
    <row r="2969" spans="3:4" ht="15" hidden="1" customHeight="1" x14ac:dyDescent="0.25">
      <c r="C2969" s="160" t="s">
        <v>312</v>
      </c>
      <c r="D2969" s="161">
        <v>241.6</v>
      </c>
    </row>
    <row r="2970" spans="3:4" ht="15" hidden="1" customHeight="1" x14ac:dyDescent="0.25">
      <c r="C2970" s="158" t="s">
        <v>551</v>
      </c>
      <c r="D2970" s="159">
        <v>576.83000000000004</v>
      </c>
    </row>
    <row r="2971" spans="3:4" ht="15" hidden="1" customHeight="1" x14ac:dyDescent="0.25">
      <c r="C2971" s="160" t="s">
        <v>549</v>
      </c>
      <c r="D2971" s="161">
        <v>448.88</v>
      </c>
    </row>
    <row r="2972" spans="3:4" ht="15" hidden="1" customHeight="1" x14ac:dyDescent="0.25">
      <c r="C2972" s="158" t="s">
        <v>539</v>
      </c>
      <c r="D2972" s="159">
        <v>564.41</v>
      </c>
    </row>
    <row r="2973" spans="3:4" ht="15" hidden="1" customHeight="1" x14ac:dyDescent="0.25">
      <c r="C2973" s="160" t="s">
        <v>544</v>
      </c>
      <c r="D2973" s="161">
        <v>331.38</v>
      </c>
    </row>
    <row r="2974" spans="3:4" ht="15" hidden="1" customHeight="1" x14ac:dyDescent="0.25">
      <c r="C2974" s="158" t="s">
        <v>550</v>
      </c>
      <c r="D2974" s="159">
        <v>511.32</v>
      </c>
    </row>
    <row r="2975" spans="3:4" ht="15" hidden="1" customHeight="1" x14ac:dyDescent="0.25">
      <c r="C2975" s="160" t="s">
        <v>308</v>
      </c>
      <c r="D2975" s="161">
        <v>468.83</v>
      </c>
    </row>
    <row r="2976" spans="3:4" ht="15" hidden="1" customHeight="1" x14ac:dyDescent="0.25">
      <c r="C2976" s="158" t="s">
        <v>550</v>
      </c>
      <c r="D2976" s="159">
        <v>577.67999999999995</v>
      </c>
    </row>
    <row r="2977" spans="3:4" ht="15" hidden="1" customHeight="1" x14ac:dyDescent="0.25">
      <c r="C2977" s="160" t="s">
        <v>552</v>
      </c>
      <c r="D2977" s="161">
        <v>1294.3499999999999</v>
      </c>
    </row>
    <row r="2978" spans="3:4" ht="15" hidden="1" customHeight="1" x14ac:dyDescent="0.25">
      <c r="C2978" s="158" t="s">
        <v>545</v>
      </c>
      <c r="D2978" s="159">
        <v>964.72</v>
      </c>
    </row>
    <row r="2979" spans="3:4" ht="15" hidden="1" customHeight="1" x14ac:dyDescent="0.25">
      <c r="C2979" s="160" t="s">
        <v>551</v>
      </c>
      <c r="D2979" s="161">
        <v>403.12</v>
      </c>
    </row>
    <row r="2980" spans="3:4" ht="15" hidden="1" customHeight="1" x14ac:dyDescent="0.25">
      <c r="C2980" s="158" t="s">
        <v>552</v>
      </c>
      <c r="D2980" s="159">
        <v>860.5</v>
      </c>
    </row>
    <row r="2981" spans="3:4" ht="15" hidden="1" customHeight="1" x14ac:dyDescent="0.25">
      <c r="C2981" s="160" t="s">
        <v>309</v>
      </c>
      <c r="D2981" s="161">
        <v>727.28</v>
      </c>
    </row>
    <row r="2982" spans="3:4" ht="15" hidden="1" customHeight="1" x14ac:dyDescent="0.25">
      <c r="C2982" s="158" t="s">
        <v>556</v>
      </c>
      <c r="D2982" s="159">
        <v>442.3</v>
      </c>
    </row>
    <row r="2983" spans="3:4" ht="15" hidden="1" customHeight="1" x14ac:dyDescent="0.25">
      <c r="C2983" s="160" t="s">
        <v>551</v>
      </c>
      <c r="D2983" s="161">
        <v>954.26</v>
      </c>
    </row>
    <row r="2984" spans="3:4" ht="15" hidden="1" customHeight="1" x14ac:dyDescent="0.25">
      <c r="C2984" s="158" t="s">
        <v>549</v>
      </c>
      <c r="D2984" s="159">
        <v>1155.55</v>
      </c>
    </row>
    <row r="2985" spans="3:4" ht="15" hidden="1" customHeight="1" x14ac:dyDescent="0.25">
      <c r="C2985" s="160" t="s">
        <v>545</v>
      </c>
      <c r="D2985" s="161">
        <v>1172.68</v>
      </c>
    </row>
    <row r="2986" spans="3:4" ht="15" hidden="1" customHeight="1" x14ac:dyDescent="0.25">
      <c r="C2986" s="158" t="s">
        <v>312</v>
      </c>
      <c r="D2986" s="159">
        <v>815.12</v>
      </c>
    </row>
    <row r="2987" spans="3:4" ht="15" hidden="1" customHeight="1" x14ac:dyDescent="0.25">
      <c r="C2987" s="160" t="s">
        <v>551</v>
      </c>
      <c r="D2987" s="161">
        <v>1066.1099999999999</v>
      </c>
    </row>
    <row r="2988" spans="3:4" ht="15" hidden="1" customHeight="1" x14ac:dyDescent="0.25">
      <c r="C2988" s="158" t="s">
        <v>557</v>
      </c>
      <c r="D2988" s="159">
        <v>604.66999999999996</v>
      </c>
    </row>
    <row r="2989" spans="3:4" ht="15" hidden="1" customHeight="1" x14ac:dyDescent="0.25">
      <c r="C2989" s="160" t="s">
        <v>540</v>
      </c>
      <c r="D2989" s="161">
        <v>1099.6099999999999</v>
      </c>
    </row>
    <row r="2990" spans="3:4" ht="15" hidden="1" customHeight="1" x14ac:dyDescent="0.25">
      <c r="C2990" s="158" t="s">
        <v>551</v>
      </c>
      <c r="D2990" s="159">
        <v>333.81</v>
      </c>
    </row>
    <row r="2991" spans="3:4" ht="15" hidden="1" customHeight="1" x14ac:dyDescent="0.25">
      <c r="C2991" s="160" t="s">
        <v>541</v>
      </c>
      <c r="D2991" s="161">
        <v>588.41</v>
      </c>
    </row>
    <row r="2992" spans="3:4" ht="15" hidden="1" customHeight="1" x14ac:dyDescent="0.25">
      <c r="C2992" s="158" t="s">
        <v>546</v>
      </c>
      <c r="D2992" s="159">
        <v>424.42</v>
      </c>
    </row>
    <row r="2993" spans="3:4" ht="15" hidden="1" customHeight="1" x14ac:dyDescent="0.25">
      <c r="C2993" s="160" t="s">
        <v>554</v>
      </c>
      <c r="D2993" s="161">
        <v>1236.24</v>
      </c>
    </row>
    <row r="2994" spans="3:4" ht="15" hidden="1" customHeight="1" x14ac:dyDescent="0.25">
      <c r="C2994" s="158" t="s">
        <v>549</v>
      </c>
      <c r="D2994" s="159">
        <v>574.33000000000004</v>
      </c>
    </row>
    <row r="2995" spans="3:4" ht="15" hidden="1" customHeight="1" x14ac:dyDescent="0.25">
      <c r="C2995" s="160" t="s">
        <v>545</v>
      </c>
      <c r="D2995" s="161">
        <v>779.32</v>
      </c>
    </row>
    <row r="2996" spans="3:4" ht="15" hidden="1" customHeight="1" x14ac:dyDescent="0.25">
      <c r="C2996" s="158" t="s">
        <v>553</v>
      </c>
      <c r="D2996" s="159">
        <v>701.45</v>
      </c>
    </row>
    <row r="2997" spans="3:4" ht="15" hidden="1" customHeight="1" x14ac:dyDescent="0.25">
      <c r="C2997" s="160" t="s">
        <v>543</v>
      </c>
      <c r="D2997" s="161">
        <v>227.8</v>
      </c>
    </row>
    <row r="2998" spans="3:4" ht="15" hidden="1" customHeight="1" x14ac:dyDescent="0.25">
      <c r="C2998" s="158" t="s">
        <v>553</v>
      </c>
      <c r="D2998" s="159">
        <v>1043.17</v>
      </c>
    </row>
    <row r="2999" spans="3:4" ht="15" hidden="1" customHeight="1" x14ac:dyDescent="0.25">
      <c r="C2999" s="160" t="s">
        <v>552</v>
      </c>
      <c r="D2999" s="161">
        <v>821.42</v>
      </c>
    </row>
    <row r="3000" spans="3:4" ht="15" hidden="1" customHeight="1" x14ac:dyDescent="0.25">
      <c r="C3000" s="158" t="s">
        <v>557</v>
      </c>
      <c r="D3000" s="159">
        <v>299.62</v>
      </c>
    </row>
    <row r="3001" spans="3:4" ht="15" hidden="1" customHeight="1" x14ac:dyDescent="0.25">
      <c r="C3001" s="160" t="s">
        <v>307</v>
      </c>
      <c r="D3001" s="161">
        <v>927.35</v>
      </c>
    </row>
    <row r="3002" spans="3:4" ht="15" hidden="1" customHeight="1" x14ac:dyDescent="0.25">
      <c r="C3002" s="158" t="s">
        <v>551</v>
      </c>
      <c r="D3002" s="159">
        <v>495.16</v>
      </c>
    </row>
    <row r="3003" spans="3:4" ht="15" hidden="1" customHeight="1" x14ac:dyDescent="0.25">
      <c r="C3003" s="160" t="s">
        <v>546</v>
      </c>
      <c r="D3003" s="161">
        <v>138.1</v>
      </c>
    </row>
    <row r="3004" spans="3:4" ht="15" hidden="1" customHeight="1" x14ac:dyDescent="0.25">
      <c r="C3004" s="158" t="s">
        <v>556</v>
      </c>
      <c r="D3004" s="159">
        <v>97.48</v>
      </c>
    </row>
    <row r="3005" spans="3:4" ht="15" hidden="1" customHeight="1" x14ac:dyDescent="0.25">
      <c r="C3005" s="160" t="s">
        <v>555</v>
      </c>
      <c r="D3005" s="161">
        <v>247.91</v>
      </c>
    </row>
    <row r="3006" spans="3:4" ht="15" hidden="1" customHeight="1" x14ac:dyDescent="0.25">
      <c r="C3006" s="158" t="s">
        <v>549</v>
      </c>
      <c r="D3006" s="159">
        <v>648.73</v>
      </c>
    </row>
    <row r="3007" spans="3:4" ht="15" hidden="1" customHeight="1" x14ac:dyDescent="0.25">
      <c r="C3007" s="160" t="s">
        <v>309</v>
      </c>
      <c r="D3007" s="161">
        <v>216.56</v>
      </c>
    </row>
    <row r="3008" spans="3:4" ht="15" hidden="1" customHeight="1" x14ac:dyDescent="0.25">
      <c r="C3008" s="158" t="s">
        <v>545</v>
      </c>
      <c r="D3008" s="159">
        <v>336.8</v>
      </c>
    </row>
    <row r="3009" spans="3:4" ht="15" hidden="1" customHeight="1" x14ac:dyDescent="0.25">
      <c r="C3009" s="160" t="s">
        <v>308</v>
      </c>
      <c r="D3009" s="161">
        <v>486.14</v>
      </c>
    </row>
    <row r="3010" spans="3:4" ht="15" hidden="1" customHeight="1" x14ac:dyDescent="0.25">
      <c r="C3010" s="158" t="s">
        <v>542</v>
      </c>
      <c r="D3010" s="159">
        <v>862.88</v>
      </c>
    </row>
    <row r="3011" spans="3:4" ht="15" hidden="1" customHeight="1" x14ac:dyDescent="0.25">
      <c r="C3011" s="160" t="s">
        <v>543</v>
      </c>
      <c r="D3011" s="161">
        <v>681.35</v>
      </c>
    </row>
    <row r="3012" spans="3:4" ht="15" hidden="1" customHeight="1" x14ac:dyDescent="0.25">
      <c r="C3012" s="158" t="s">
        <v>540</v>
      </c>
      <c r="D3012" s="159">
        <v>696.27</v>
      </c>
    </row>
    <row r="3013" spans="3:4" ht="15" hidden="1" customHeight="1" x14ac:dyDescent="0.25">
      <c r="C3013" s="160" t="s">
        <v>539</v>
      </c>
      <c r="D3013" s="161">
        <v>721.44</v>
      </c>
    </row>
    <row r="3014" spans="3:4" ht="15" hidden="1" customHeight="1" x14ac:dyDescent="0.25">
      <c r="C3014" s="158" t="s">
        <v>312</v>
      </c>
      <c r="D3014" s="159">
        <v>827.31</v>
      </c>
    </row>
    <row r="3015" spans="3:4" ht="15" hidden="1" customHeight="1" x14ac:dyDescent="0.25">
      <c r="C3015" s="160" t="s">
        <v>540</v>
      </c>
      <c r="D3015" s="161">
        <v>33.81</v>
      </c>
    </row>
    <row r="3016" spans="3:4" ht="15" hidden="1" customHeight="1" x14ac:dyDescent="0.25">
      <c r="C3016" s="158" t="s">
        <v>540</v>
      </c>
      <c r="D3016" s="159">
        <v>700.52</v>
      </c>
    </row>
    <row r="3017" spans="3:4" ht="15" hidden="1" customHeight="1" x14ac:dyDescent="0.25">
      <c r="C3017" s="160" t="s">
        <v>551</v>
      </c>
      <c r="D3017" s="161">
        <v>688.79</v>
      </c>
    </row>
    <row r="3018" spans="3:4" ht="15" hidden="1" customHeight="1" x14ac:dyDescent="0.25">
      <c r="C3018" s="158" t="s">
        <v>308</v>
      </c>
      <c r="D3018" s="159">
        <v>1196.0999999999999</v>
      </c>
    </row>
    <row r="3019" spans="3:4" ht="15" hidden="1" customHeight="1" x14ac:dyDescent="0.25">
      <c r="C3019" s="160" t="s">
        <v>551</v>
      </c>
      <c r="D3019" s="161">
        <v>721.79</v>
      </c>
    </row>
    <row r="3020" spans="3:4" ht="15" hidden="1" customHeight="1" x14ac:dyDescent="0.25">
      <c r="C3020" s="158" t="s">
        <v>539</v>
      </c>
      <c r="D3020" s="159">
        <v>369.42</v>
      </c>
    </row>
    <row r="3021" spans="3:4" ht="15" hidden="1" customHeight="1" x14ac:dyDescent="0.25">
      <c r="C3021" s="160" t="s">
        <v>544</v>
      </c>
      <c r="D3021" s="161">
        <v>711.98</v>
      </c>
    </row>
    <row r="3022" spans="3:4" ht="15" hidden="1" customHeight="1" x14ac:dyDescent="0.25">
      <c r="C3022" s="158" t="s">
        <v>552</v>
      </c>
      <c r="D3022" s="159">
        <v>905.34</v>
      </c>
    </row>
    <row r="3023" spans="3:4" ht="15" hidden="1" customHeight="1" x14ac:dyDescent="0.25">
      <c r="C3023" s="160" t="s">
        <v>540</v>
      </c>
      <c r="D3023" s="161">
        <v>149.53</v>
      </c>
    </row>
    <row r="3024" spans="3:4" ht="15" hidden="1" customHeight="1" x14ac:dyDescent="0.25">
      <c r="C3024" s="158" t="s">
        <v>546</v>
      </c>
      <c r="D3024" s="159">
        <v>464.72</v>
      </c>
    </row>
    <row r="3025" spans="3:4" ht="15" hidden="1" customHeight="1" x14ac:dyDescent="0.25">
      <c r="C3025" s="160" t="s">
        <v>554</v>
      </c>
      <c r="D3025" s="161">
        <v>1056.3</v>
      </c>
    </row>
    <row r="3026" spans="3:4" ht="15" hidden="1" customHeight="1" x14ac:dyDescent="0.25">
      <c r="C3026" s="158" t="s">
        <v>556</v>
      </c>
      <c r="D3026" s="159">
        <v>954.29</v>
      </c>
    </row>
    <row r="3027" spans="3:4" ht="15" hidden="1" customHeight="1" x14ac:dyDescent="0.25">
      <c r="C3027" s="160" t="s">
        <v>553</v>
      </c>
      <c r="D3027" s="161">
        <v>578.16999999999996</v>
      </c>
    </row>
    <row r="3028" spans="3:4" ht="15" hidden="1" customHeight="1" x14ac:dyDescent="0.25">
      <c r="C3028" s="158" t="s">
        <v>550</v>
      </c>
      <c r="D3028" s="159">
        <v>266.47000000000003</v>
      </c>
    </row>
    <row r="3029" spans="3:4" ht="15" hidden="1" customHeight="1" x14ac:dyDescent="0.25">
      <c r="C3029" s="160" t="s">
        <v>546</v>
      </c>
      <c r="D3029" s="161">
        <v>34.590000000000003</v>
      </c>
    </row>
    <row r="3030" spans="3:4" ht="15" hidden="1" customHeight="1" x14ac:dyDescent="0.25">
      <c r="C3030" s="158" t="s">
        <v>540</v>
      </c>
      <c r="D3030" s="159">
        <v>37.75</v>
      </c>
    </row>
    <row r="3031" spans="3:4" ht="15" hidden="1" customHeight="1" x14ac:dyDescent="0.25">
      <c r="C3031" s="160" t="s">
        <v>543</v>
      </c>
      <c r="D3031" s="161">
        <v>116.37</v>
      </c>
    </row>
    <row r="3032" spans="3:4" ht="15" hidden="1" customHeight="1" x14ac:dyDescent="0.25">
      <c r="C3032" s="158" t="s">
        <v>309</v>
      </c>
      <c r="D3032" s="159">
        <v>211.06</v>
      </c>
    </row>
    <row r="3033" spans="3:4" ht="15" hidden="1" customHeight="1" x14ac:dyDescent="0.25">
      <c r="C3033" s="160" t="s">
        <v>542</v>
      </c>
      <c r="D3033" s="161">
        <v>785.1</v>
      </c>
    </row>
    <row r="3034" spans="3:4" ht="15" hidden="1" customHeight="1" x14ac:dyDescent="0.25">
      <c r="C3034" s="158" t="s">
        <v>541</v>
      </c>
      <c r="D3034" s="159">
        <v>269.95</v>
      </c>
    </row>
    <row r="3035" spans="3:4" ht="15" hidden="1" customHeight="1" x14ac:dyDescent="0.25">
      <c r="C3035" s="160" t="s">
        <v>551</v>
      </c>
      <c r="D3035" s="161">
        <v>757.32</v>
      </c>
    </row>
    <row r="3036" spans="3:4" ht="15" hidden="1" customHeight="1" x14ac:dyDescent="0.25">
      <c r="C3036" s="158" t="s">
        <v>540</v>
      </c>
      <c r="D3036" s="159">
        <v>709.1</v>
      </c>
    </row>
    <row r="3037" spans="3:4" ht="15" hidden="1" customHeight="1" x14ac:dyDescent="0.25">
      <c r="C3037" s="160" t="s">
        <v>308</v>
      </c>
      <c r="D3037" s="161">
        <v>336.71</v>
      </c>
    </row>
    <row r="3038" spans="3:4" ht="15" hidden="1" customHeight="1" x14ac:dyDescent="0.25">
      <c r="C3038" s="158" t="s">
        <v>552</v>
      </c>
      <c r="D3038" s="159">
        <v>877.51</v>
      </c>
    </row>
    <row r="3039" spans="3:4" ht="15" hidden="1" customHeight="1" x14ac:dyDescent="0.25">
      <c r="C3039" s="160" t="s">
        <v>556</v>
      </c>
      <c r="D3039" s="161">
        <v>425.35</v>
      </c>
    </row>
    <row r="3040" spans="3:4" ht="15" hidden="1" customHeight="1" x14ac:dyDescent="0.25">
      <c r="C3040" s="158" t="s">
        <v>556</v>
      </c>
      <c r="D3040" s="159">
        <v>932.37</v>
      </c>
    </row>
    <row r="3041" spans="3:4" ht="15" hidden="1" customHeight="1" x14ac:dyDescent="0.25">
      <c r="C3041" s="160" t="s">
        <v>546</v>
      </c>
      <c r="D3041" s="161">
        <v>1163.3499999999999</v>
      </c>
    </row>
    <row r="3042" spans="3:4" ht="15" hidden="1" customHeight="1" x14ac:dyDescent="0.25">
      <c r="C3042" s="158" t="s">
        <v>553</v>
      </c>
      <c r="D3042" s="159">
        <v>1085.49</v>
      </c>
    </row>
    <row r="3043" spans="3:4" ht="15" hidden="1" customHeight="1" x14ac:dyDescent="0.25">
      <c r="C3043" s="160" t="s">
        <v>308</v>
      </c>
      <c r="D3043" s="161">
        <v>77.849999999999994</v>
      </c>
    </row>
    <row r="3044" spans="3:4" ht="15" hidden="1" customHeight="1" x14ac:dyDescent="0.25">
      <c r="C3044" s="158" t="s">
        <v>542</v>
      </c>
      <c r="D3044" s="159">
        <v>893.19</v>
      </c>
    </row>
    <row r="3045" spans="3:4" ht="15" hidden="1" customHeight="1" x14ac:dyDescent="0.25">
      <c r="C3045" s="160" t="s">
        <v>549</v>
      </c>
      <c r="D3045" s="161">
        <v>1083.31</v>
      </c>
    </row>
    <row r="3046" spans="3:4" ht="15" hidden="1" customHeight="1" x14ac:dyDescent="0.25">
      <c r="C3046" s="158" t="s">
        <v>553</v>
      </c>
      <c r="D3046" s="159">
        <v>94.97</v>
      </c>
    </row>
    <row r="3047" spans="3:4" ht="15" hidden="1" customHeight="1" x14ac:dyDescent="0.25">
      <c r="C3047" s="160" t="s">
        <v>551</v>
      </c>
      <c r="D3047" s="161">
        <v>825.77</v>
      </c>
    </row>
    <row r="3048" spans="3:4" ht="15" hidden="1" customHeight="1" x14ac:dyDescent="0.25">
      <c r="C3048" s="158" t="s">
        <v>542</v>
      </c>
      <c r="D3048" s="159">
        <v>1211.8599999999999</v>
      </c>
    </row>
    <row r="3049" spans="3:4" ht="15" hidden="1" customHeight="1" x14ac:dyDescent="0.25">
      <c r="C3049" s="160" t="s">
        <v>545</v>
      </c>
      <c r="D3049" s="161">
        <v>260.01</v>
      </c>
    </row>
    <row r="3050" spans="3:4" ht="15" hidden="1" customHeight="1" x14ac:dyDescent="0.25">
      <c r="C3050" s="158" t="s">
        <v>548</v>
      </c>
      <c r="D3050" s="159">
        <v>253.12</v>
      </c>
    </row>
    <row r="3051" spans="3:4" ht="15" hidden="1" customHeight="1" x14ac:dyDescent="0.25">
      <c r="C3051" s="160" t="s">
        <v>540</v>
      </c>
      <c r="D3051" s="161">
        <v>1054.54</v>
      </c>
    </row>
    <row r="3052" spans="3:4" ht="15" hidden="1" customHeight="1" x14ac:dyDescent="0.25">
      <c r="C3052" s="158" t="s">
        <v>309</v>
      </c>
      <c r="D3052" s="159">
        <v>631.88</v>
      </c>
    </row>
    <row r="3053" spans="3:4" ht="15" hidden="1" customHeight="1" x14ac:dyDescent="0.25">
      <c r="C3053" s="160" t="s">
        <v>552</v>
      </c>
      <c r="D3053" s="161">
        <v>470.28</v>
      </c>
    </row>
    <row r="3054" spans="3:4" ht="15" hidden="1" customHeight="1" x14ac:dyDescent="0.25">
      <c r="C3054" s="158" t="s">
        <v>308</v>
      </c>
      <c r="D3054" s="159">
        <v>627.03</v>
      </c>
    </row>
    <row r="3055" spans="3:4" ht="15" hidden="1" customHeight="1" x14ac:dyDescent="0.25">
      <c r="C3055" s="160" t="s">
        <v>307</v>
      </c>
      <c r="D3055" s="161">
        <v>555.99</v>
      </c>
    </row>
    <row r="3056" spans="3:4" ht="15" hidden="1" customHeight="1" x14ac:dyDescent="0.25">
      <c r="C3056" s="158" t="s">
        <v>545</v>
      </c>
      <c r="D3056" s="159">
        <v>573.79</v>
      </c>
    </row>
    <row r="3057" spans="3:4" ht="15" hidden="1" customHeight="1" x14ac:dyDescent="0.25">
      <c r="C3057" s="160" t="s">
        <v>551</v>
      </c>
      <c r="D3057" s="161">
        <v>1011.31</v>
      </c>
    </row>
    <row r="3058" spans="3:4" ht="15" hidden="1" customHeight="1" x14ac:dyDescent="0.25">
      <c r="C3058" s="158" t="s">
        <v>546</v>
      </c>
      <c r="D3058" s="159">
        <v>313.18</v>
      </c>
    </row>
    <row r="3059" spans="3:4" ht="15" hidden="1" customHeight="1" x14ac:dyDescent="0.25">
      <c r="C3059" s="160" t="s">
        <v>547</v>
      </c>
      <c r="D3059" s="161">
        <v>802.17</v>
      </c>
    </row>
    <row r="3060" spans="3:4" ht="15" hidden="1" customHeight="1" x14ac:dyDescent="0.25">
      <c r="C3060" s="158" t="s">
        <v>545</v>
      </c>
      <c r="D3060" s="159">
        <v>349.25</v>
      </c>
    </row>
    <row r="3061" spans="3:4" ht="15" hidden="1" customHeight="1" x14ac:dyDescent="0.25">
      <c r="C3061" s="160" t="s">
        <v>551</v>
      </c>
      <c r="D3061" s="161">
        <v>952.79</v>
      </c>
    </row>
    <row r="3062" spans="3:4" ht="15" hidden="1" customHeight="1" x14ac:dyDescent="0.25">
      <c r="C3062" s="158" t="s">
        <v>312</v>
      </c>
      <c r="D3062" s="159">
        <v>907.2</v>
      </c>
    </row>
    <row r="3063" spans="3:4" ht="15" hidden="1" customHeight="1" x14ac:dyDescent="0.25">
      <c r="C3063" s="160" t="s">
        <v>552</v>
      </c>
      <c r="D3063" s="161">
        <v>888.75</v>
      </c>
    </row>
    <row r="3064" spans="3:4" ht="15" hidden="1" customHeight="1" x14ac:dyDescent="0.25">
      <c r="C3064" s="158" t="s">
        <v>543</v>
      </c>
      <c r="D3064" s="159">
        <v>463.56</v>
      </c>
    </row>
    <row r="3065" spans="3:4" ht="15" hidden="1" customHeight="1" x14ac:dyDescent="0.25">
      <c r="C3065" s="160" t="s">
        <v>551</v>
      </c>
      <c r="D3065" s="161">
        <v>78.599999999999994</v>
      </c>
    </row>
    <row r="3066" spans="3:4" ht="15" hidden="1" customHeight="1" x14ac:dyDescent="0.25">
      <c r="C3066" s="158" t="s">
        <v>549</v>
      </c>
      <c r="D3066" s="159">
        <v>381.16</v>
      </c>
    </row>
    <row r="3067" spans="3:4" ht="15" hidden="1" customHeight="1" x14ac:dyDescent="0.25">
      <c r="C3067" s="160" t="s">
        <v>556</v>
      </c>
      <c r="D3067" s="161">
        <v>1081.21</v>
      </c>
    </row>
    <row r="3068" spans="3:4" ht="15" hidden="1" customHeight="1" x14ac:dyDescent="0.25">
      <c r="C3068" s="158" t="s">
        <v>553</v>
      </c>
      <c r="D3068" s="159">
        <v>22.79</v>
      </c>
    </row>
    <row r="3069" spans="3:4" ht="15" hidden="1" customHeight="1" x14ac:dyDescent="0.25">
      <c r="C3069" s="160" t="s">
        <v>553</v>
      </c>
      <c r="D3069" s="161">
        <v>127.6</v>
      </c>
    </row>
    <row r="3070" spans="3:4" ht="15" hidden="1" customHeight="1" x14ac:dyDescent="0.25">
      <c r="C3070" s="158" t="s">
        <v>543</v>
      </c>
      <c r="D3070" s="159">
        <v>216.1</v>
      </c>
    </row>
    <row r="3071" spans="3:4" ht="15" hidden="1" customHeight="1" x14ac:dyDescent="0.25">
      <c r="C3071" s="160" t="s">
        <v>549</v>
      </c>
      <c r="D3071" s="161">
        <v>1147.07</v>
      </c>
    </row>
    <row r="3072" spans="3:4" ht="15" hidden="1" customHeight="1" x14ac:dyDescent="0.25">
      <c r="C3072" s="158" t="s">
        <v>312</v>
      </c>
      <c r="D3072" s="159">
        <v>78.89</v>
      </c>
    </row>
    <row r="3073" spans="3:4" ht="15" hidden="1" customHeight="1" x14ac:dyDescent="0.25">
      <c r="C3073" s="160" t="s">
        <v>547</v>
      </c>
      <c r="D3073" s="161">
        <v>1295.96</v>
      </c>
    </row>
    <row r="3074" spans="3:4" ht="15" hidden="1" customHeight="1" x14ac:dyDescent="0.25">
      <c r="C3074" s="158" t="s">
        <v>312</v>
      </c>
      <c r="D3074" s="159">
        <v>988.28</v>
      </c>
    </row>
    <row r="3075" spans="3:4" ht="15" hidden="1" customHeight="1" x14ac:dyDescent="0.25">
      <c r="C3075" s="160" t="s">
        <v>307</v>
      </c>
      <c r="D3075" s="161">
        <v>747.95</v>
      </c>
    </row>
    <row r="3076" spans="3:4" ht="15" hidden="1" customHeight="1" x14ac:dyDescent="0.25">
      <c r="C3076" s="158" t="s">
        <v>547</v>
      </c>
      <c r="D3076" s="159">
        <v>763.09</v>
      </c>
    </row>
    <row r="3077" spans="3:4" ht="15" hidden="1" customHeight="1" x14ac:dyDescent="0.25">
      <c r="C3077" s="160" t="s">
        <v>539</v>
      </c>
      <c r="D3077" s="161">
        <v>574.54</v>
      </c>
    </row>
    <row r="3078" spans="3:4" ht="15" hidden="1" customHeight="1" x14ac:dyDescent="0.25">
      <c r="C3078" s="158" t="s">
        <v>540</v>
      </c>
      <c r="D3078" s="159">
        <v>869.63</v>
      </c>
    </row>
    <row r="3079" spans="3:4" ht="15" hidden="1" customHeight="1" x14ac:dyDescent="0.25">
      <c r="C3079" s="160" t="s">
        <v>308</v>
      </c>
      <c r="D3079" s="161">
        <v>353.96</v>
      </c>
    </row>
    <row r="3080" spans="3:4" ht="15" hidden="1" customHeight="1" x14ac:dyDescent="0.25">
      <c r="C3080" s="158" t="s">
        <v>542</v>
      </c>
      <c r="D3080" s="159">
        <v>610.07000000000005</v>
      </c>
    </row>
    <row r="3081" spans="3:4" ht="15" hidden="1" customHeight="1" x14ac:dyDescent="0.25">
      <c r="C3081" s="160" t="s">
        <v>554</v>
      </c>
      <c r="D3081" s="161">
        <v>616</v>
      </c>
    </row>
    <row r="3082" spans="3:4" ht="15" hidden="1" customHeight="1" x14ac:dyDescent="0.25">
      <c r="C3082" s="158" t="s">
        <v>546</v>
      </c>
      <c r="D3082" s="159">
        <v>419.39</v>
      </c>
    </row>
    <row r="3083" spans="3:4" ht="15" hidden="1" customHeight="1" x14ac:dyDescent="0.25">
      <c r="C3083" s="160" t="s">
        <v>553</v>
      </c>
      <c r="D3083" s="161">
        <v>462.35</v>
      </c>
    </row>
    <row r="3084" spans="3:4" ht="15" hidden="1" customHeight="1" x14ac:dyDescent="0.25">
      <c r="C3084" s="158" t="s">
        <v>542</v>
      </c>
      <c r="D3084" s="159">
        <v>479.97</v>
      </c>
    </row>
    <row r="3085" spans="3:4" ht="15" hidden="1" customHeight="1" x14ac:dyDescent="0.25">
      <c r="C3085" s="160" t="s">
        <v>551</v>
      </c>
      <c r="D3085" s="161">
        <v>606.24</v>
      </c>
    </row>
    <row r="3086" spans="3:4" ht="15" hidden="1" customHeight="1" x14ac:dyDescent="0.25">
      <c r="C3086" s="158" t="s">
        <v>307</v>
      </c>
      <c r="D3086" s="159">
        <v>547.41999999999996</v>
      </c>
    </row>
    <row r="3087" spans="3:4" ht="15" hidden="1" customHeight="1" x14ac:dyDescent="0.25">
      <c r="C3087" s="160" t="s">
        <v>551</v>
      </c>
      <c r="D3087" s="161">
        <v>801.32</v>
      </c>
    </row>
    <row r="3088" spans="3:4" ht="15" hidden="1" customHeight="1" x14ac:dyDescent="0.25">
      <c r="C3088" s="158" t="s">
        <v>544</v>
      </c>
      <c r="D3088" s="159">
        <v>1240.1099999999999</v>
      </c>
    </row>
    <row r="3089" spans="3:4" ht="15" hidden="1" customHeight="1" x14ac:dyDescent="0.25">
      <c r="C3089" s="160" t="s">
        <v>312</v>
      </c>
      <c r="D3089" s="161">
        <v>863.56</v>
      </c>
    </row>
    <row r="3090" spans="3:4" ht="15" hidden="1" customHeight="1" x14ac:dyDescent="0.25">
      <c r="C3090" s="158" t="s">
        <v>542</v>
      </c>
      <c r="D3090" s="159">
        <v>502.09</v>
      </c>
    </row>
    <row r="3091" spans="3:4" ht="15" hidden="1" customHeight="1" x14ac:dyDescent="0.25">
      <c r="C3091" s="160" t="s">
        <v>543</v>
      </c>
      <c r="D3091" s="161">
        <v>180.13</v>
      </c>
    </row>
    <row r="3092" spans="3:4" ht="15" hidden="1" customHeight="1" x14ac:dyDescent="0.25">
      <c r="C3092" s="158" t="s">
        <v>307</v>
      </c>
      <c r="D3092" s="159">
        <v>430.88</v>
      </c>
    </row>
    <row r="3093" spans="3:4" ht="15" hidden="1" customHeight="1" x14ac:dyDescent="0.25">
      <c r="C3093" s="160" t="s">
        <v>544</v>
      </c>
      <c r="D3093" s="161">
        <v>481.11</v>
      </c>
    </row>
    <row r="3094" spans="3:4" ht="15" hidden="1" customHeight="1" x14ac:dyDescent="0.25">
      <c r="C3094" s="158" t="s">
        <v>308</v>
      </c>
      <c r="D3094" s="159">
        <v>242.1</v>
      </c>
    </row>
    <row r="3095" spans="3:4" ht="15" hidden="1" customHeight="1" x14ac:dyDescent="0.25">
      <c r="C3095" s="160" t="s">
        <v>307</v>
      </c>
      <c r="D3095" s="161">
        <v>1126.1500000000001</v>
      </c>
    </row>
    <row r="3096" spans="3:4" ht="15" hidden="1" customHeight="1" x14ac:dyDescent="0.25">
      <c r="C3096" s="158" t="s">
        <v>539</v>
      </c>
      <c r="D3096" s="159">
        <v>885.88</v>
      </c>
    </row>
    <row r="3097" spans="3:4" ht="15" hidden="1" customHeight="1" x14ac:dyDescent="0.25">
      <c r="C3097" s="160" t="s">
        <v>546</v>
      </c>
      <c r="D3097" s="161">
        <v>587.16999999999996</v>
      </c>
    </row>
    <row r="3098" spans="3:4" ht="15" hidden="1" customHeight="1" x14ac:dyDescent="0.25">
      <c r="C3098" s="158" t="s">
        <v>557</v>
      </c>
      <c r="D3098" s="159">
        <v>1113.24</v>
      </c>
    </row>
    <row r="3099" spans="3:4" ht="15" hidden="1" customHeight="1" x14ac:dyDescent="0.25">
      <c r="C3099" s="160" t="s">
        <v>544</v>
      </c>
      <c r="D3099" s="161">
        <v>33.24</v>
      </c>
    </row>
    <row r="3100" spans="3:4" ht="15" hidden="1" customHeight="1" x14ac:dyDescent="0.25">
      <c r="C3100" s="158" t="s">
        <v>312</v>
      </c>
      <c r="D3100" s="159">
        <v>290.48</v>
      </c>
    </row>
    <row r="3101" spans="3:4" ht="15" hidden="1" customHeight="1" x14ac:dyDescent="0.25">
      <c r="C3101" s="160" t="s">
        <v>548</v>
      </c>
      <c r="D3101" s="161">
        <v>798.46</v>
      </c>
    </row>
    <row r="3102" spans="3:4" ht="15" hidden="1" customHeight="1" x14ac:dyDescent="0.25">
      <c r="C3102" s="158" t="s">
        <v>553</v>
      </c>
      <c r="D3102" s="159">
        <v>965.19</v>
      </c>
    </row>
    <row r="3103" spans="3:4" ht="15" hidden="1" customHeight="1" x14ac:dyDescent="0.25">
      <c r="C3103" s="160" t="s">
        <v>540</v>
      </c>
      <c r="D3103" s="161">
        <v>862.52</v>
      </c>
    </row>
    <row r="3104" spans="3:4" ht="15" hidden="1" customHeight="1" x14ac:dyDescent="0.25">
      <c r="C3104" s="158" t="s">
        <v>543</v>
      </c>
      <c r="D3104" s="159">
        <v>697</v>
      </c>
    </row>
    <row r="3105" spans="3:4" ht="15" hidden="1" customHeight="1" x14ac:dyDescent="0.25">
      <c r="C3105" s="160" t="s">
        <v>549</v>
      </c>
      <c r="D3105" s="161">
        <v>266.55</v>
      </c>
    </row>
    <row r="3106" spans="3:4" ht="15" hidden="1" customHeight="1" x14ac:dyDescent="0.25">
      <c r="C3106" s="158" t="s">
        <v>309</v>
      </c>
      <c r="D3106" s="159">
        <v>1231.8399999999999</v>
      </c>
    </row>
    <row r="3107" spans="3:4" ht="15" hidden="1" customHeight="1" x14ac:dyDescent="0.25">
      <c r="C3107" s="160" t="s">
        <v>551</v>
      </c>
      <c r="D3107" s="161">
        <v>183.98</v>
      </c>
    </row>
    <row r="3108" spans="3:4" ht="15" hidden="1" customHeight="1" x14ac:dyDescent="0.25">
      <c r="C3108" s="158" t="s">
        <v>557</v>
      </c>
      <c r="D3108" s="159">
        <v>472.24</v>
      </c>
    </row>
    <row r="3109" spans="3:4" ht="15" hidden="1" customHeight="1" x14ac:dyDescent="0.25">
      <c r="C3109" s="160" t="s">
        <v>543</v>
      </c>
      <c r="D3109" s="161">
        <v>379.12</v>
      </c>
    </row>
    <row r="3110" spans="3:4" ht="15" hidden="1" customHeight="1" x14ac:dyDescent="0.25">
      <c r="C3110" s="158" t="s">
        <v>552</v>
      </c>
      <c r="D3110" s="159">
        <v>1150.68</v>
      </c>
    </row>
    <row r="3111" spans="3:4" ht="15" hidden="1" customHeight="1" x14ac:dyDescent="0.25">
      <c r="C3111" s="160" t="s">
        <v>539</v>
      </c>
      <c r="D3111" s="161">
        <v>588.17999999999995</v>
      </c>
    </row>
    <row r="3112" spans="3:4" ht="15" hidden="1" customHeight="1" x14ac:dyDescent="0.25">
      <c r="C3112" s="158" t="s">
        <v>307</v>
      </c>
      <c r="D3112" s="159">
        <v>611.02</v>
      </c>
    </row>
    <row r="3113" spans="3:4" ht="15" hidden="1" customHeight="1" x14ac:dyDescent="0.25">
      <c r="C3113" s="160" t="s">
        <v>547</v>
      </c>
      <c r="D3113" s="161">
        <v>603.85</v>
      </c>
    </row>
    <row r="3114" spans="3:4" ht="15" hidden="1" customHeight="1" x14ac:dyDescent="0.25">
      <c r="C3114" s="158" t="s">
        <v>542</v>
      </c>
      <c r="D3114" s="159">
        <v>682.14</v>
      </c>
    </row>
    <row r="3115" spans="3:4" ht="15" hidden="1" customHeight="1" x14ac:dyDescent="0.25">
      <c r="C3115" s="160" t="s">
        <v>309</v>
      </c>
      <c r="D3115" s="161">
        <v>1218.52</v>
      </c>
    </row>
    <row r="3116" spans="3:4" ht="15" hidden="1" customHeight="1" x14ac:dyDescent="0.25">
      <c r="C3116" s="158" t="s">
        <v>551</v>
      </c>
      <c r="D3116" s="159">
        <v>1076.92</v>
      </c>
    </row>
    <row r="3117" spans="3:4" ht="15" hidden="1" customHeight="1" x14ac:dyDescent="0.25">
      <c r="C3117" s="160" t="s">
        <v>548</v>
      </c>
      <c r="D3117" s="161">
        <v>893.86</v>
      </c>
    </row>
    <row r="3118" spans="3:4" ht="15" hidden="1" customHeight="1" x14ac:dyDescent="0.25">
      <c r="C3118" s="158" t="s">
        <v>558</v>
      </c>
      <c r="D3118" s="159">
        <v>105.23</v>
      </c>
    </row>
    <row r="3119" spans="3:4" ht="15" hidden="1" customHeight="1" x14ac:dyDescent="0.25">
      <c r="C3119" s="160" t="s">
        <v>540</v>
      </c>
      <c r="D3119" s="161">
        <v>385.99</v>
      </c>
    </row>
    <row r="3120" spans="3:4" ht="15" hidden="1" customHeight="1" x14ac:dyDescent="0.25">
      <c r="C3120" s="158" t="s">
        <v>548</v>
      </c>
      <c r="D3120" s="159">
        <v>837.32</v>
      </c>
    </row>
    <row r="3121" spans="3:4" ht="15" hidden="1" customHeight="1" x14ac:dyDescent="0.25">
      <c r="C3121" s="160" t="s">
        <v>540</v>
      </c>
      <c r="D3121" s="161">
        <v>265.38</v>
      </c>
    </row>
    <row r="3122" spans="3:4" ht="15" hidden="1" customHeight="1" x14ac:dyDescent="0.25">
      <c r="C3122" s="158" t="s">
        <v>553</v>
      </c>
      <c r="D3122" s="159">
        <v>592.72</v>
      </c>
    </row>
    <row r="3123" spans="3:4" ht="15" hidden="1" customHeight="1" x14ac:dyDescent="0.25">
      <c r="C3123" s="160" t="s">
        <v>307</v>
      </c>
      <c r="D3123" s="161">
        <v>850.66</v>
      </c>
    </row>
    <row r="3124" spans="3:4" ht="15" hidden="1" customHeight="1" x14ac:dyDescent="0.25">
      <c r="C3124" s="158" t="s">
        <v>539</v>
      </c>
      <c r="D3124" s="159">
        <v>1137.3</v>
      </c>
    </row>
    <row r="3125" spans="3:4" ht="15" hidden="1" customHeight="1" x14ac:dyDescent="0.25">
      <c r="C3125" s="160" t="s">
        <v>309</v>
      </c>
      <c r="D3125" s="161">
        <v>541.4</v>
      </c>
    </row>
    <row r="3126" spans="3:4" ht="15" hidden="1" customHeight="1" x14ac:dyDescent="0.25">
      <c r="C3126" s="158" t="s">
        <v>548</v>
      </c>
      <c r="D3126" s="159">
        <v>279.52</v>
      </c>
    </row>
    <row r="3127" spans="3:4" ht="15" hidden="1" customHeight="1" x14ac:dyDescent="0.25">
      <c r="C3127" s="160" t="s">
        <v>556</v>
      </c>
      <c r="D3127" s="161">
        <v>1022.19</v>
      </c>
    </row>
    <row r="3128" spans="3:4" ht="15" hidden="1" customHeight="1" x14ac:dyDescent="0.25">
      <c r="C3128" s="158" t="s">
        <v>307</v>
      </c>
      <c r="D3128" s="159">
        <v>529.95000000000005</v>
      </c>
    </row>
    <row r="3129" spans="3:4" ht="15" hidden="1" customHeight="1" x14ac:dyDescent="0.25">
      <c r="C3129" s="160" t="s">
        <v>549</v>
      </c>
      <c r="D3129" s="161">
        <v>1050.02</v>
      </c>
    </row>
    <row r="3130" spans="3:4" ht="15" hidden="1" customHeight="1" x14ac:dyDescent="0.25">
      <c r="C3130" s="158" t="s">
        <v>308</v>
      </c>
      <c r="D3130" s="159">
        <v>663.32</v>
      </c>
    </row>
    <row r="3131" spans="3:4" ht="15" hidden="1" customHeight="1" x14ac:dyDescent="0.25">
      <c r="C3131" s="160" t="s">
        <v>541</v>
      </c>
      <c r="D3131" s="161">
        <v>580.19000000000005</v>
      </c>
    </row>
    <row r="3132" spans="3:4" ht="15" hidden="1" customHeight="1" x14ac:dyDescent="0.25">
      <c r="C3132" s="158" t="s">
        <v>312</v>
      </c>
      <c r="D3132" s="159">
        <v>859.55</v>
      </c>
    </row>
    <row r="3133" spans="3:4" ht="15" hidden="1" customHeight="1" x14ac:dyDescent="0.25">
      <c r="C3133" s="160" t="s">
        <v>555</v>
      </c>
      <c r="D3133" s="161">
        <v>343</v>
      </c>
    </row>
    <row r="3134" spans="3:4" ht="15" hidden="1" customHeight="1" x14ac:dyDescent="0.25">
      <c r="C3134" s="158" t="s">
        <v>545</v>
      </c>
      <c r="D3134" s="159">
        <v>568.92999999999995</v>
      </c>
    </row>
    <row r="3135" spans="3:4" ht="15" hidden="1" customHeight="1" x14ac:dyDescent="0.25">
      <c r="C3135" s="160" t="s">
        <v>549</v>
      </c>
      <c r="D3135" s="161">
        <v>655.68</v>
      </c>
    </row>
    <row r="3136" spans="3:4" ht="15" hidden="1" customHeight="1" x14ac:dyDescent="0.25">
      <c r="C3136" s="158" t="s">
        <v>545</v>
      </c>
      <c r="D3136" s="159">
        <v>815.72</v>
      </c>
    </row>
    <row r="3137" spans="3:4" ht="15" hidden="1" customHeight="1" x14ac:dyDescent="0.25">
      <c r="C3137" s="160" t="s">
        <v>541</v>
      </c>
      <c r="D3137" s="161">
        <v>538.55999999999995</v>
      </c>
    </row>
    <row r="3138" spans="3:4" ht="15" hidden="1" customHeight="1" x14ac:dyDescent="0.25">
      <c r="C3138" s="158" t="s">
        <v>312</v>
      </c>
      <c r="D3138" s="159">
        <v>1083.9100000000001</v>
      </c>
    </row>
    <row r="3139" spans="3:4" ht="15" hidden="1" customHeight="1" x14ac:dyDescent="0.25">
      <c r="C3139" s="160" t="s">
        <v>553</v>
      </c>
      <c r="D3139" s="161">
        <v>231.25</v>
      </c>
    </row>
    <row r="3140" spans="3:4" ht="15" hidden="1" customHeight="1" x14ac:dyDescent="0.25">
      <c r="C3140" s="158" t="s">
        <v>550</v>
      </c>
      <c r="D3140" s="159">
        <v>498.26</v>
      </c>
    </row>
    <row r="3141" spans="3:4" ht="15" hidden="1" customHeight="1" x14ac:dyDescent="0.25">
      <c r="C3141" s="160" t="s">
        <v>555</v>
      </c>
      <c r="D3141" s="161">
        <v>882.96</v>
      </c>
    </row>
    <row r="3142" spans="3:4" ht="15" hidden="1" customHeight="1" x14ac:dyDescent="0.25">
      <c r="C3142" s="158" t="s">
        <v>553</v>
      </c>
      <c r="D3142" s="159">
        <v>129.44999999999999</v>
      </c>
    </row>
    <row r="3143" spans="3:4" ht="15" hidden="1" customHeight="1" x14ac:dyDescent="0.25">
      <c r="C3143" s="160" t="s">
        <v>543</v>
      </c>
      <c r="D3143" s="161">
        <v>103.31</v>
      </c>
    </row>
    <row r="3144" spans="3:4" ht="15" hidden="1" customHeight="1" x14ac:dyDescent="0.25">
      <c r="C3144" s="158" t="s">
        <v>309</v>
      </c>
      <c r="D3144" s="159">
        <v>662.25</v>
      </c>
    </row>
    <row r="3145" spans="3:4" ht="15" hidden="1" customHeight="1" x14ac:dyDescent="0.25">
      <c r="C3145" s="160" t="s">
        <v>308</v>
      </c>
      <c r="D3145" s="161">
        <v>496.44</v>
      </c>
    </row>
    <row r="3146" spans="3:4" ht="15" hidden="1" customHeight="1" x14ac:dyDescent="0.25">
      <c r="C3146" s="158" t="s">
        <v>545</v>
      </c>
      <c r="D3146" s="159">
        <v>44.62</v>
      </c>
    </row>
    <row r="3147" spans="3:4" ht="15" hidden="1" customHeight="1" x14ac:dyDescent="0.25">
      <c r="C3147" s="160" t="s">
        <v>307</v>
      </c>
      <c r="D3147" s="161">
        <v>1123.31</v>
      </c>
    </row>
    <row r="3148" spans="3:4" ht="15" hidden="1" customHeight="1" x14ac:dyDescent="0.25">
      <c r="C3148" s="158" t="s">
        <v>551</v>
      </c>
      <c r="D3148" s="159">
        <v>901.22</v>
      </c>
    </row>
    <row r="3149" spans="3:4" ht="15" hidden="1" customHeight="1" x14ac:dyDescent="0.25">
      <c r="C3149" s="160" t="s">
        <v>543</v>
      </c>
      <c r="D3149" s="161">
        <v>1293.51</v>
      </c>
    </row>
    <row r="3150" spans="3:4" ht="15" hidden="1" customHeight="1" x14ac:dyDescent="0.25">
      <c r="C3150" s="158" t="s">
        <v>312</v>
      </c>
      <c r="D3150" s="159">
        <v>477.86</v>
      </c>
    </row>
    <row r="3151" spans="3:4" ht="15" hidden="1" customHeight="1" x14ac:dyDescent="0.25">
      <c r="C3151" s="160" t="s">
        <v>545</v>
      </c>
      <c r="D3151" s="161">
        <v>835.52</v>
      </c>
    </row>
    <row r="3152" spans="3:4" ht="15" hidden="1" customHeight="1" x14ac:dyDescent="0.25">
      <c r="C3152" s="158" t="s">
        <v>543</v>
      </c>
      <c r="D3152" s="159">
        <v>1191.8499999999999</v>
      </c>
    </row>
    <row r="3153" spans="3:4" ht="15" hidden="1" customHeight="1" x14ac:dyDescent="0.25">
      <c r="C3153" s="160" t="s">
        <v>308</v>
      </c>
      <c r="D3153" s="161">
        <v>741.13</v>
      </c>
    </row>
    <row r="3154" spans="3:4" ht="15" hidden="1" customHeight="1" x14ac:dyDescent="0.25">
      <c r="C3154" s="158" t="s">
        <v>312</v>
      </c>
      <c r="D3154" s="159">
        <v>967.13</v>
      </c>
    </row>
    <row r="3155" spans="3:4" ht="15" hidden="1" customHeight="1" x14ac:dyDescent="0.25">
      <c r="C3155" s="160" t="s">
        <v>308</v>
      </c>
      <c r="D3155" s="161">
        <v>689.91</v>
      </c>
    </row>
    <row r="3156" spans="3:4" ht="15" hidden="1" customHeight="1" x14ac:dyDescent="0.25">
      <c r="C3156" s="158" t="s">
        <v>540</v>
      </c>
      <c r="D3156" s="159">
        <v>260.95999999999998</v>
      </c>
    </row>
    <row r="3157" spans="3:4" ht="15" hidden="1" customHeight="1" x14ac:dyDescent="0.25">
      <c r="C3157" s="160" t="s">
        <v>309</v>
      </c>
      <c r="D3157" s="161">
        <v>438.91</v>
      </c>
    </row>
    <row r="3158" spans="3:4" ht="15" hidden="1" customHeight="1" x14ac:dyDescent="0.25">
      <c r="C3158" s="158" t="s">
        <v>312</v>
      </c>
      <c r="D3158" s="159">
        <v>273.54000000000002</v>
      </c>
    </row>
    <row r="3159" spans="3:4" ht="15" hidden="1" customHeight="1" x14ac:dyDescent="0.25">
      <c r="C3159" s="160" t="s">
        <v>309</v>
      </c>
      <c r="D3159" s="161">
        <v>477.15</v>
      </c>
    </row>
    <row r="3160" spans="3:4" ht="15" hidden="1" customHeight="1" x14ac:dyDescent="0.25">
      <c r="C3160" s="158" t="s">
        <v>555</v>
      </c>
      <c r="D3160" s="159">
        <v>844.86</v>
      </c>
    </row>
    <row r="3161" spans="3:4" ht="15" hidden="1" customHeight="1" x14ac:dyDescent="0.25">
      <c r="C3161" s="160" t="s">
        <v>539</v>
      </c>
      <c r="D3161" s="161">
        <v>819.35</v>
      </c>
    </row>
    <row r="3162" spans="3:4" ht="15" hidden="1" customHeight="1" x14ac:dyDescent="0.25">
      <c r="C3162" s="158" t="s">
        <v>540</v>
      </c>
      <c r="D3162" s="159">
        <v>596.04999999999995</v>
      </c>
    </row>
    <row r="3163" spans="3:4" ht="15" hidden="1" customHeight="1" x14ac:dyDescent="0.25">
      <c r="C3163" s="160" t="s">
        <v>309</v>
      </c>
      <c r="D3163" s="161">
        <v>728.76</v>
      </c>
    </row>
    <row r="3164" spans="3:4" ht="15" hidden="1" customHeight="1" x14ac:dyDescent="0.25">
      <c r="C3164" s="158" t="s">
        <v>539</v>
      </c>
      <c r="D3164" s="159">
        <v>906.2</v>
      </c>
    </row>
    <row r="3165" spans="3:4" ht="15" hidden="1" customHeight="1" x14ac:dyDescent="0.25">
      <c r="C3165" s="160" t="s">
        <v>544</v>
      </c>
      <c r="D3165" s="161">
        <v>1084.21</v>
      </c>
    </row>
    <row r="3166" spans="3:4" ht="15" hidden="1" customHeight="1" x14ac:dyDescent="0.25">
      <c r="C3166" s="158" t="s">
        <v>556</v>
      </c>
      <c r="D3166" s="159">
        <v>363.94</v>
      </c>
    </row>
    <row r="3167" spans="3:4" ht="15" hidden="1" customHeight="1" x14ac:dyDescent="0.25">
      <c r="C3167" s="160" t="s">
        <v>549</v>
      </c>
      <c r="D3167" s="161">
        <v>499.44</v>
      </c>
    </row>
    <row r="3168" spans="3:4" ht="15" hidden="1" customHeight="1" x14ac:dyDescent="0.25">
      <c r="C3168" s="158" t="s">
        <v>552</v>
      </c>
      <c r="D3168" s="159">
        <v>125.83</v>
      </c>
    </row>
    <row r="3169" spans="3:4" ht="15" hidden="1" customHeight="1" x14ac:dyDescent="0.25">
      <c r="C3169" s="160" t="s">
        <v>308</v>
      </c>
      <c r="D3169" s="161">
        <v>877.5</v>
      </c>
    </row>
    <row r="3170" spans="3:4" ht="15" hidden="1" customHeight="1" x14ac:dyDescent="0.25">
      <c r="C3170" s="158" t="s">
        <v>545</v>
      </c>
      <c r="D3170" s="159">
        <v>774.12</v>
      </c>
    </row>
    <row r="3171" spans="3:4" ht="15" hidden="1" customHeight="1" x14ac:dyDescent="0.25">
      <c r="C3171" s="160" t="s">
        <v>555</v>
      </c>
      <c r="D3171" s="161">
        <v>1153.45</v>
      </c>
    </row>
    <row r="3172" spans="3:4" ht="15" hidden="1" customHeight="1" x14ac:dyDescent="0.25">
      <c r="C3172" s="158" t="s">
        <v>545</v>
      </c>
      <c r="D3172" s="159">
        <v>663.19</v>
      </c>
    </row>
    <row r="3173" spans="3:4" ht="15" hidden="1" customHeight="1" x14ac:dyDescent="0.25">
      <c r="C3173" s="160" t="s">
        <v>307</v>
      </c>
      <c r="D3173" s="161">
        <v>869.16</v>
      </c>
    </row>
    <row r="3174" spans="3:4" ht="15" hidden="1" customHeight="1" x14ac:dyDescent="0.25">
      <c r="C3174" s="158" t="s">
        <v>558</v>
      </c>
      <c r="D3174" s="159">
        <v>1181.8599999999999</v>
      </c>
    </row>
    <row r="3175" spans="3:4" ht="15" hidden="1" customHeight="1" x14ac:dyDescent="0.25">
      <c r="C3175" s="160" t="s">
        <v>540</v>
      </c>
      <c r="D3175" s="161">
        <v>429</v>
      </c>
    </row>
    <row r="3176" spans="3:4" ht="15" hidden="1" customHeight="1" x14ac:dyDescent="0.25">
      <c r="C3176" s="158" t="s">
        <v>545</v>
      </c>
      <c r="D3176" s="159">
        <v>418.39</v>
      </c>
    </row>
    <row r="3177" spans="3:4" ht="15" hidden="1" customHeight="1" x14ac:dyDescent="0.25">
      <c r="C3177" s="160" t="s">
        <v>542</v>
      </c>
      <c r="D3177" s="161">
        <v>566.45000000000005</v>
      </c>
    </row>
    <row r="3178" spans="3:4" ht="15" hidden="1" customHeight="1" x14ac:dyDescent="0.25">
      <c r="C3178" s="158" t="s">
        <v>556</v>
      </c>
      <c r="D3178" s="159">
        <v>510.97</v>
      </c>
    </row>
    <row r="3179" spans="3:4" ht="15" hidden="1" customHeight="1" x14ac:dyDescent="0.25">
      <c r="C3179" s="160" t="s">
        <v>551</v>
      </c>
      <c r="D3179" s="161">
        <v>136.16999999999999</v>
      </c>
    </row>
    <row r="3180" spans="3:4" ht="15" hidden="1" customHeight="1" x14ac:dyDescent="0.25">
      <c r="C3180" s="158" t="s">
        <v>551</v>
      </c>
      <c r="D3180" s="159">
        <v>155.46</v>
      </c>
    </row>
    <row r="3181" spans="3:4" ht="15" hidden="1" customHeight="1" x14ac:dyDescent="0.25">
      <c r="C3181" s="160" t="s">
        <v>307</v>
      </c>
      <c r="D3181" s="161">
        <v>434.96</v>
      </c>
    </row>
    <row r="3182" spans="3:4" ht="15" hidden="1" customHeight="1" x14ac:dyDescent="0.25">
      <c r="C3182" s="158" t="s">
        <v>541</v>
      </c>
      <c r="D3182" s="159">
        <v>57.05</v>
      </c>
    </row>
    <row r="3183" spans="3:4" ht="15" hidden="1" customHeight="1" x14ac:dyDescent="0.25">
      <c r="C3183" s="160" t="s">
        <v>544</v>
      </c>
      <c r="D3183" s="161">
        <v>1272.19</v>
      </c>
    </row>
    <row r="3184" spans="3:4" ht="15" hidden="1" customHeight="1" x14ac:dyDescent="0.25">
      <c r="C3184" s="158" t="s">
        <v>308</v>
      </c>
      <c r="D3184" s="159">
        <v>168.71</v>
      </c>
    </row>
    <row r="3185" spans="3:4" ht="15" hidden="1" customHeight="1" x14ac:dyDescent="0.25">
      <c r="C3185" s="160" t="s">
        <v>308</v>
      </c>
      <c r="D3185" s="161">
        <v>611.63</v>
      </c>
    </row>
    <row r="3186" spans="3:4" ht="15" hidden="1" customHeight="1" x14ac:dyDescent="0.25">
      <c r="C3186" s="158" t="s">
        <v>307</v>
      </c>
      <c r="D3186" s="159">
        <v>490.38</v>
      </c>
    </row>
    <row r="3187" spans="3:4" ht="15" hidden="1" customHeight="1" x14ac:dyDescent="0.25">
      <c r="C3187" s="160" t="s">
        <v>546</v>
      </c>
      <c r="D3187" s="161">
        <v>607.79999999999995</v>
      </c>
    </row>
    <row r="3188" spans="3:4" ht="15" hidden="1" customHeight="1" x14ac:dyDescent="0.25">
      <c r="C3188" s="158" t="s">
        <v>553</v>
      </c>
      <c r="D3188" s="159">
        <v>1265.82</v>
      </c>
    </row>
    <row r="3189" spans="3:4" ht="15" hidden="1" customHeight="1" x14ac:dyDescent="0.25">
      <c r="C3189" s="160" t="s">
        <v>552</v>
      </c>
      <c r="D3189" s="161">
        <v>657.47</v>
      </c>
    </row>
    <row r="3190" spans="3:4" ht="15" hidden="1" customHeight="1" x14ac:dyDescent="0.25">
      <c r="C3190" s="158" t="s">
        <v>549</v>
      </c>
      <c r="D3190" s="159">
        <v>288.92</v>
      </c>
    </row>
    <row r="3191" spans="3:4" ht="15" hidden="1" customHeight="1" x14ac:dyDescent="0.25">
      <c r="C3191" s="160" t="s">
        <v>539</v>
      </c>
      <c r="D3191" s="161">
        <v>801.4</v>
      </c>
    </row>
    <row r="3192" spans="3:4" ht="15" hidden="1" customHeight="1" x14ac:dyDescent="0.25">
      <c r="C3192" s="158" t="s">
        <v>542</v>
      </c>
      <c r="D3192" s="159">
        <v>161.93</v>
      </c>
    </row>
    <row r="3193" spans="3:4" ht="15" hidden="1" customHeight="1" x14ac:dyDescent="0.25">
      <c r="C3193" s="160" t="s">
        <v>542</v>
      </c>
      <c r="D3193" s="161">
        <v>841.11</v>
      </c>
    </row>
    <row r="3194" spans="3:4" ht="15" hidden="1" customHeight="1" x14ac:dyDescent="0.25">
      <c r="C3194" s="158" t="s">
        <v>546</v>
      </c>
      <c r="D3194" s="159">
        <v>839.78</v>
      </c>
    </row>
    <row r="3195" spans="3:4" ht="15" hidden="1" customHeight="1" x14ac:dyDescent="0.25">
      <c r="C3195" s="160" t="s">
        <v>541</v>
      </c>
      <c r="D3195" s="161">
        <v>1134.97</v>
      </c>
    </row>
    <row r="3196" spans="3:4" ht="15" hidden="1" customHeight="1" x14ac:dyDescent="0.25">
      <c r="C3196" s="158" t="s">
        <v>543</v>
      </c>
      <c r="D3196" s="159">
        <v>347.5</v>
      </c>
    </row>
    <row r="3197" spans="3:4" ht="15" hidden="1" customHeight="1" x14ac:dyDescent="0.25">
      <c r="C3197" s="160" t="s">
        <v>542</v>
      </c>
      <c r="D3197" s="161">
        <v>804.06</v>
      </c>
    </row>
    <row r="3198" spans="3:4" ht="15" hidden="1" customHeight="1" x14ac:dyDescent="0.25">
      <c r="C3198" s="158" t="s">
        <v>547</v>
      </c>
      <c r="D3198" s="159">
        <v>892.57</v>
      </c>
    </row>
    <row r="3199" spans="3:4" ht="15" hidden="1" customHeight="1" x14ac:dyDescent="0.25">
      <c r="C3199" s="160" t="s">
        <v>542</v>
      </c>
      <c r="D3199" s="161">
        <v>1073.4000000000001</v>
      </c>
    </row>
    <row r="3200" spans="3:4" ht="15" hidden="1" customHeight="1" x14ac:dyDescent="0.25">
      <c r="C3200" s="158" t="s">
        <v>558</v>
      </c>
      <c r="D3200" s="159">
        <v>264.77</v>
      </c>
    </row>
    <row r="3201" spans="3:4" ht="15" hidden="1" customHeight="1" x14ac:dyDescent="0.25">
      <c r="C3201" s="160" t="s">
        <v>554</v>
      </c>
      <c r="D3201" s="161">
        <v>736.91</v>
      </c>
    </row>
    <row r="3202" spans="3:4" ht="15" hidden="1" customHeight="1" x14ac:dyDescent="0.25">
      <c r="C3202" s="158" t="s">
        <v>552</v>
      </c>
      <c r="D3202" s="159">
        <v>366.68</v>
      </c>
    </row>
    <row r="3203" spans="3:4" ht="15" hidden="1" customHeight="1" x14ac:dyDescent="0.25">
      <c r="C3203" s="160" t="s">
        <v>539</v>
      </c>
      <c r="D3203" s="161">
        <v>237.73</v>
      </c>
    </row>
    <row r="3204" spans="3:4" ht="15" hidden="1" customHeight="1" x14ac:dyDescent="0.25">
      <c r="C3204" s="158" t="s">
        <v>309</v>
      </c>
      <c r="D3204" s="159">
        <v>610.80999999999995</v>
      </c>
    </row>
    <row r="3205" spans="3:4" ht="15" hidden="1" customHeight="1" x14ac:dyDescent="0.25">
      <c r="C3205" s="160" t="s">
        <v>541</v>
      </c>
      <c r="D3205" s="161">
        <v>1037</v>
      </c>
    </row>
    <row r="3206" spans="3:4" ht="15" hidden="1" customHeight="1" x14ac:dyDescent="0.25">
      <c r="C3206" s="158" t="s">
        <v>309</v>
      </c>
      <c r="D3206" s="159">
        <v>763.32</v>
      </c>
    </row>
    <row r="3207" spans="3:4" ht="15" hidden="1" customHeight="1" x14ac:dyDescent="0.25">
      <c r="C3207" s="160" t="s">
        <v>540</v>
      </c>
      <c r="D3207" s="161">
        <v>463.72</v>
      </c>
    </row>
    <row r="3208" spans="3:4" ht="15" hidden="1" customHeight="1" x14ac:dyDescent="0.25">
      <c r="C3208" s="158" t="s">
        <v>552</v>
      </c>
      <c r="D3208" s="159">
        <v>1238.6099999999999</v>
      </c>
    </row>
    <row r="3209" spans="3:4" ht="15" hidden="1" customHeight="1" x14ac:dyDescent="0.25">
      <c r="C3209" s="160" t="s">
        <v>545</v>
      </c>
      <c r="D3209" s="161">
        <v>1205.52</v>
      </c>
    </row>
    <row r="3210" spans="3:4" ht="15" hidden="1" customHeight="1" x14ac:dyDescent="0.25">
      <c r="C3210" s="158" t="s">
        <v>539</v>
      </c>
      <c r="D3210" s="159">
        <v>1290.57</v>
      </c>
    </row>
    <row r="3211" spans="3:4" ht="15" hidden="1" customHeight="1" x14ac:dyDescent="0.25">
      <c r="C3211" s="160" t="s">
        <v>539</v>
      </c>
      <c r="D3211" s="161">
        <v>341.35</v>
      </c>
    </row>
    <row r="3212" spans="3:4" ht="15" hidden="1" customHeight="1" x14ac:dyDescent="0.25">
      <c r="C3212" s="158" t="s">
        <v>546</v>
      </c>
      <c r="D3212" s="159">
        <v>672.19</v>
      </c>
    </row>
    <row r="3213" spans="3:4" ht="15" hidden="1" customHeight="1" x14ac:dyDescent="0.25">
      <c r="C3213" s="160" t="s">
        <v>557</v>
      </c>
      <c r="D3213" s="161">
        <v>1234.97</v>
      </c>
    </row>
    <row r="3214" spans="3:4" ht="15" hidden="1" customHeight="1" x14ac:dyDescent="0.25">
      <c r="C3214" s="158" t="s">
        <v>312</v>
      </c>
      <c r="D3214" s="159">
        <v>608.32000000000005</v>
      </c>
    </row>
    <row r="3215" spans="3:4" ht="15" hidden="1" customHeight="1" x14ac:dyDescent="0.25">
      <c r="C3215" s="160" t="s">
        <v>545</v>
      </c>
      <c r="D3215" s="161">
        <v>507.78</v>
      </c>
    </row>
    <row r="3216" spans="3:4" ht="15" hidden="1" customHeight="1" x14ac:dyDescent="0.25">
      <c r="C3216" s="158" t="s">
        <v>545</v>
      </c>
      <c r="D3216" s="159">
        <v>414.36</v>
      </c>
    </row>
    <row r="3217" spans="3:4" ht="15" hidden="1" customHeight="1" x14ac:dyDescent="0.25">
      <c r="C3217" s="160" t="s">
        <v>552</v>
      </c>
      <c r="D3217" s="161">
        <v>713.02</v>
      </c>
    </row>
    <row r="3218" spans="3:4" ht="15" hidden="1" customHeight="1" x14ac:dyDescent="0.25">
      <c r="C3218" s="158" t="s">
        <v>550</v>
      </c>
      <c r="D3218" s="159">
        <v>955.17</v>
      </c>
    </row>
    <row r="3219" spans="3:4" ht="15" hidden="1" customHeight="1" x14ac:dyDescent="0.25">
      <c r="C3219" s="160" t="s">
        <v>539</v>
      </c>
      <c r="D3219" s="161">
        <v>611.61</v>
      </c>
    </row>
    <row r="3220" spans="3:4" ht="15" hidden="1" customHeight="1" x14ac:dyDescent="0.25">
      <c r="C3220" s="158" t="s">
        <v>540</v>
      </c>
      <c r="D3220" s="159">
        <v>709.57</v>
      </c>
    </row>
    <row r="3221" spans="3:4" ht="15" hidden="1" customHeight="1" x14ac:dyDescent="0.25">
      <c r="C3221" s="160" t="s">
        <v>552</v>
      </c>
      <c r="D3221" s="161">
        <v>851.24</v>
      </c>
    </row>
    <row r="3222" spans="3:4" ht="15" hidden="1" customHeight="1" x14ac:dyDescent="0.25">
      <c r="C3222" s="158" t="s">
        <v>544</v>
      </c>
      <c r="D3222" s="159">
        <v>467</v>
      </c>
    </row>
    <row r="3223" spans="3:4" ht="15" hidden="1" customHeight="1" x14ac:dyDescent="0.25">
      <c r="C3223" s="160" t="s">
        <v>552</v>
      </c>
      <c r="D3223" s="161">
        <v>922.57</v>
      </c>
    </row>
    <row r="3224" spans="3:4" ht="15" hidden="1" customHeight="1" x14ac:dyDescent="0.25">
      <c r="C3224" s="158" t="s">
        <v>312</v>
      </c>
      <c r="D3224" s="159">
        <v>110.33</v>
      </c>
    </row>
    <row r="3225" spans="3:4" ht="15" hidden="1" customHeight="1" x14ac:dyDescent="0.25">
      <c r="C3225" s="160" t="s">
        <v>312</v>
      </c>
      <c r="D3225" s="161">
        <v>950.04</v>
      </c>
    </row>
    <row r="3226" spans="3:4" ht="15" hidden="1" customHeight="1" x14ac:dyDescent="0.25">
      <c r="C3226" s="158" t="s">
        <v>550</v>
      </c>
      <c r="D3226" s="159">
        <v>654.12</v>
      </c>
    </row>
    <row r="3227" spans="3:4" ht="15" hidden="1" customHeight="1" x14ac:dyDescent="0.25">
      <c r="C3227" s="160" t="s">
        <v>546</v>
      </c>
      <c r="D3227" s="161">
        <v>939.13</v>
      </c>
    </row>
    <row r="3228" spans="3:4" ht="15" hidden="1" customHeight="1" x14ac:dyDescent="0.25">
      <c r="C3228" s="158" t="s">
        <v>540</v>
      </c>
      <c r="D3228" s="159">
        <v>445.89</v>
      </c>
    </row>
    <row r="3229" spans="3:4" ht="15" hidden="1" customHeight="1" x14ac:dyDescent="0.25">
      <c r="C3229" s="160" t="s">
        <v>542</v>
      </c>
      <c r="D3229" s="161">
        <v>429.03</v>
      </c>
    </row>
    <row r="3230" spans="3:4" ht="15" hidden="1" customHeight="1" x14ac:dyDescent="0.25">
      <c r="C3230" s="158" t="s">
        <v>540</v>
      </c>
      <c r="D3230" s="159">
        <v>453.53</v>
      </c>
    </row>
    <row r="3231" spans="3:4" ht="15" hidden="1" customHeight="1" x14ac:dyDescent="0.25">
      <c r="C3231" s="160" t="s">
        <v>308</v>
      </c>
      <c r="D3231" s="161">
        <v>1015.53</v>
      </c>
    </row>
    <row r="3232" spans="3:4" ht="15" hidden="1" customHeight="1" x14ac:dyDescent="0.25">
      <c r="C3232" s="158" t="s">
        <v>542</v>
      </c>
      <c r="D3232" s="159">
        <v>965.59</v>
      </c>
    </row>
    <row r="3233" spans="3:4" ht="15" hidden="1" customHeight="1" x14ac:dyDescent="0.25">
      <c r="C3233" s="160" t="s">
        <v>308</v>
      </c>
      <c r="D3233" s="161">
        <v>701.54</v>
      </c>
    </row>
    <row r="3234" spans="3:4" ht="15" hidden="1" customHeight="1" x14ac:dyDescent="0.25">
      <c r="C3234" s="158" t="s">
        <v>309</v>
      </c>
      <c r="D3234" s="159">
        <v>147.88999999999999</v>
      </c>
    </row>
    <row r="3235" spans="3:4" ht="15" hidden="1" customHeight="1" x14ac:dyDescent="0.25">
      <c r="C3235" s="160" t="s">
        <v>544</v>
      </c>
      <c r="D3235" s="161">
        <v>286.66000000000003</v>
      </c>
    </row>
    <row r="3236" spans="3:4" ht="15" hidden="1" customHeight="1" x14ac:dyDescent="0.25">
      <c r="C3236" s="158" t="s">
        <v>539</v>
      </c>
      <c r="D3236" s="159">
        <v>755.67</v>
      </c>
    </row>
    <row r="3237" spans="3:4" ht="15" hidden="1" customHeight="1" x14ac:dyDescent="0.25">
      <c r="C3237" s="160" t="s">
        <v>547</v>
      </c>
      <c r="D3237" s="161">
        <v>437.27</v>
      </c>
    </row>
    <row r="3238" spans="3:4" ht="15" hidden="1" customHeight="1" x14ac:dyDescent="0.25">
      <c r="C3238" s="158" t="s">
        <v>540</v>
      </c>
      <c r="D3238" s="159">
        <v>670.23</v>
      </c>
    </row>
    <row r="3239" spans="3:4" ht="15" hidden="1" customHeight="1" x14ac:dyDescent="0.25">
      <c r="C3239" s="160" t="s">
        <v>549</v>
      </c>
      <c r="D3239" s="161">
        <v>801.99</v>
      </c>
    </row>
    <row r="3240" spans="3:4" ht="15" hidden="1" customHeight="1" x14ac:dyDescent="0.25">
      <c r="C3240" s="158" t="s">
        <v>552</v>
      </c>
      <c r="D3240" s="159">
        <v>723.48</v>
      </c>
    </row>
    <row r="3241" spans="3:4" ht="15" hidden="1" customHeight="1" x14ac:dyDescent="0.25">
      <c r="C3241" s="160" t="s">
        <v>546</v>
      </c>
      <c r="D3241" s="161">
        <v>939.49</v>
      </c>
    </row>
    <row r="3242" spans="3:4" ht="15" hidden="1" customHeight="1" x14ac:dyDescent="0.25">
      <c r="C3242" s="158" t="s">
        <v>543</v>
      </c>
      <c r="D3242" s="159">
        <v>577.80999999999995</v>
      </c>
    </row>
    <row r="3243" spans="3:4" ht="15" hidden="1" customHeight="1" x14ac:dyDescent="0.25">
      <c r="C3243" s="160" t="s">
        <v>548</v>
      </c>
      <c r="D3243" s="161">
        <v>1243.77</v>
      </c>
    </row>
    <row r="3244" spans="3:4" ht="15" hidden="1" customHeight="1" x14ac:dyDescent="0.25">
      <c r="C3244" s="158" t="s">
        <v>546</v>
      </c>
      <c r="D3244" s="159">
        <v>1042.78</v>
      </c>
    </row>
    <row r="3245" spans="3:4" ht="15" hidden="1" customHeight="1" x14ac:dyDescent="0.25">
      <c r="C3245" s="160" t="s">
        <v>546</v>
      </c>
      <c r="D3245" s="161">
        <v>892.22</v>
      </c>
    </row>
    <row r="3246" spans="3:4" ht="15" hidden="1" customHeight="1" x14ac:dyDescent="0.25">
      <c r="C3246" s="158" t="s">
        <v>309</v>
      </c>
      <c r="D3246" s="159">
        <v>931.15</v>
      </c>
    </row>
    <row r="3247" spans="3:4" ht="15" hidden="1" customHeight="1" x14ac:dyDescent="0.25">
      <c r="C3247" s="160" t="s">
        <v>551</v>
      </c>
      <c r="D3247" s="161">
        <v>419.49</v>
      </c>
    </row>
    <row r="3248" spans="3:4" ht="15" hidden="1" customHeight="1" x14ac:dyDescent="0.25">
      <c r="C3248" s="158" t="s">
        <v>548</v>
      </c>
      <c r="D3248" s="159">
        <v>435.48</v>
      </c>
    </row>
    <row r="3249" spans="3:4" ht="15" hidden="1" customHeight="1" x14ac:dyDescent="0.25">
      <c r="C3249" s="160" t="s">
        <v>551</v>
      </c>
      <c r="D3249" s="161">
        <v>620.34</v>
      </c>
    </row>
    <row r="3250" spans="3:4" ht="15" hidden="1" customHeight="1" x14ac:dyDescent="0.25">
      <c r="C3250" s="158" t="s">
        <v>558</v>
      </c>
      <c r="D3250" s="159">
        <v>254.53</v>
      </c>
    </row>
    <row r="3251" spans="3:4" ht="15" hidden="1" customHeight="1" x14ac:dyDescent="0.25">
      <c r="C3251" s="160" t="s">
        <v>540</v>
      </c>
      <c r="D3251" s="161">
        <v>479.62</v>
      </c>
    </row>
    <row r="3252" spans="3:4" ht="15" hidden="1" customHeight="1" x14ac:dyDescent="0.25">
      <c r="C3252" s="158" t="s">
        <v>312</v>
      </c>
      <c r="D3252" s="159">
        <v>714.02</v>
      </c>
    </row>
    <row r="3253" spans="3:4" ht="15" hidden="1" customHeight="1" x14ac:dyDescent="0.25">
      <c r="C3253" s="160" t="s">
        <v>552</v>
      </c>
      <c r="D3253" s="161">
        <v>531.84</v>
      </c>
    </row>
    <row r="3254" spans="3:4" ht="15" hidden="1" customHeight="1" x14ac:dyDescent="0.25">
      <c r="C3254" s="158" t="s">
        <v>545</v>
      </c>
      <c r="D3254" s="159">
        <v>389.51</v>
      </c>
    </row>
    <row r="3255" spans="3:4" ht="15" hidden="1" customHeight="1" x14ac:dyDescent="0.25">
      <c r="C3255" s="160" t="s">
        <v>547</v>
      </c>
      <c r="D3255" s="161">
        <v>198.75</v>
      </c>
    </row>
    <row r="3256" spans="3:4" ht="15" hidden="1" customHeight="1" x14ac:dyDescent="0.25">
      <c r="C3256" s="158" t="s">
        <v>309</v>
      </c>
      <c r="D3256" s="159">
        <v>374.99</v>
      </c>
    </row>
    <row r="3257" spans="3:4" ht="15" hidden="1" customHeight="1" x14ac:dyDescent="0.25">
      <c r="C3257" s="160" t="s">
        <v>557</v>
      </c>
      <c r="D3257" s="161">
        <v>1033.79</v>
      </c>
    </row>
    <row r="3258" spans="3:4" ht="15" hidden="1" customHeight="1" x14ac:dyDescent="0.25">
      <c r="C3258" s="158" t="s">
        <v>552</v>
      </c>
      <c r="D3258" s="159">
        <v>524.4</v>
      </c>
    </row>
    <row r="3259" spans="3:4" ht="15" hidden="1" customHeight="1" x14ac:dyDescent="0.25">
      <c r="C3259" s="160" t="s">
        <v>541</v>
      </c>
      <c r="D3259" s="161">
        <v>320.61</v>
      </c>
    </row>
    <row r="3260" spans="3:4" ht="15" hidden="1" customHeight="1" x14ac:dyDescent="0.25">
      <c r="C3260" s="158" t="s">
        <v>539</v>
      </c>
      <c r="D3260" s="159">
        <v>136.09</v>
      </c>
    </row>
    <row r="3261" spans="3:4" ht="15" hidden="1" customHeight="1" x14ac:dyDescent="0.25">
      <c r="C3261" s="160" t="s">
        <v>308</v>
      </c>
      <c r="D3261" s="161">
        <v>559.53</v>
      </c>
    </row>
    <row r="3262" spans="3:4" ht="15" hidden="1" customHeight="1" x14ac:dyDescent="0.25">
      <c r="C3262" s="158" t="s">
        <v>307</v>
      </c>
      <c r="D3262" s="159">
        <v>47.19</v>
      </c>
    </row>
    <row r="3263" spans="3:4" ht="15" hidden="1" customHeight="1" x14ac:dyDescent="0.25">
      <c r="C3263" s="160" t="s">
        <v>555</v>
      </c>
      <c r="D3263" s="161">
        <v>774.08</v>
      </c>
    </row>
    <row r="3264" spans="3:4" ht="15" hidden="1" customHeight="1" x14ac:dyDescent="0.25">
      <c r="C3264" s="158" t="s">
        <v>309</v>
      </c>
      <c r="D3264" s="159">
        <v>989</v>
      </c>
    </row>
    <row r="3265" spans="3:4" ht="15" hidden="1" customHeight="1" x14ac:dyDescent="0.25">
      <c r="C3265" s="160" t="s">
        <v>545</v>
      </c>
      <c r="D3265" s="161">
        <v>424.12</v>
      </c>
    </row>
    <row r="3266" spans="3:4" ht="15" hidden="1" customHeight="1" x14ac:dyDescent="0.25">
      <c r="C3266" s="158" t="s">
        <v>548</v>
      </c>
      <c r="D3266" s="159">
        <v>1037.01</v>
      </c>
    </row>
    <row r="3267" spans="3:4" ht="15" hidden="1" customHeight="1" x14ac:dyDescent="0.25">
      <c r="C3267" s="160" t="s">
        <v>558</v>
      </c>
      <c r="D3267" s="161">
        <v>950.81</v>
      </c>
    </row>
    <row r="3268" spans="3:4" ht="15" hidden="1" customHeight="1" x14ac:dyDescent="0.25">
      <c r="C3268" s="158" t="s">
        <v>309</v>
      </c>
      <c r="D3268" s="159">
        <v>634.66999999999996</v>
      </c>
    </row>
    <row r="3269" spans="3:4" ht="15" hidden="1" customHeight="1" x14ac:dyDescent="0.25">
      <c r="C3269" s="160" t="s">
        <v>556</v>
      </c>
      <c r="D3269" s="161">
        <v>1152.1400000000001</v>
      </c>
    </row>
    <row r="3270" spans="3:4" ht="15" hidden="1" customHeight="1" x14ac:dyDescent="0.25">
      <c r="C3270" s="158" t="s">
        <v>553</v>
      </c>
      <c r="D3270" s="159">
        <v>570.87</v>
      </c>
    </row>
    <row r="3271" spans="3:4" ht="15" hidden="1" customHeight="1" x14ac:dyDescent="0.25">
      <c r="C3271" s="160" t="s">
        <v>551</v>
      </c>
      <c r="D3271" s="161">
        <v>539.04</v>
      </c>
    </row>
    <row r="3272" spans="3:4" ht="15" hidden="1" customHeight="1" x14ac:dyDescent="0.25">
      <c r="C3272" s="158" t="s">
        <v>539</v>
      </c>
      <c r="D3272" s="159">
        <v>782.7</v>
      </c>
    </row>
    <row r="3273" spans="3:4" ht="15" hidden="1" customHeight="1" x14ac:dyDescent="0.25">
      <c r="C3273" s="160" t="s">
        <v>312</v>
      </c>
      <c r="D3273" s="161">
        <v>475.83</v>
      </c>
    </row>
    <row r="3274" spans="3:4" ht="15" hidden="1" customHeight="1" x14ac:dyDescent="0.25">
      <c r="C3274" s="158" t="s">
        <v>549</v>
      </c>
      <c r="D3274" s="159">
        <v>174.8</v>
      </c>
    </row>
    <row r="3275" spans="3:4" ht="15" hidden="1" customHeight="1" x14ac:dyDescent="0.25">
      <c r="C3275" s="160" t="s">
        <v>545</v>
      </c>
      <c r="D3275" s="161">
        <v>1373.69</v>
      </c>
    </row>
    <row r="3276" spans="3:4" ht="15" hidden="1" customHeight="1" x14ac:dyDescent="0.25">
      <c r="C3276" s="158" t="s">
        <v>545</v>
      </c>
      <c r="D3276" s="159">
        <v>349.66</v>
      </c>
    </row>
    <row r="3277" spans="3:4" ht="15" hidden="1" customHeight="1" x14ac:dyDescent="0.25">
      <c r="C3277" s="160" t="s">
        <v>547</v>
      </c>
      <c r="D3277" s="161">
        <v>293.62</v>
      </c>
    </row>
    <row r="3278" spans="3:4" ht="15" hidden="1" customHeight="1" x14ac:dyDescent="0.25">
      <c r="C3278" s="158" t="s">
        <v>558</v>
      </c>
      <c r="D3278" s="159">
        <v>91.67</v>
      </c>
    </row>
    <row r="3279" spans="3:4" ht="15" hidden="1" customHeight="1" x14ac:dyDescent="0.25">
      <c r="C3279" s="160" t="s">
        <v>549</v>
      </c>
      <c r="D3279" s="161">
        <v>1015.69</v>
      </c>
    </row>
    <row r="3280" spans="3:4" ht="15" hidden="1" customHeight="1" x14ac:dyDescent="0.25">
      <c r="C3280" s="158" t="s">
        <v>551</v>
      </c>
      <c r="D3280" s="159">
        <v>108.72</v>
      </c>
    </row>
    <row r="3281" spans="3:4" ht="15" hidden="1" customHeight="1" x14ac:dyDescent="0.25">
      <c r="C3281" s="160" t="s">
        <v>546</v>
      </c>
      <c r="D3281" s="161">
        <v>875.82</v>
      </c>
    </row>
    <row r="3282" spans="3:4" ht="15" hidden="1" customHeight="1" x14ac:dyDescent="0.25">
      <c r="C3282" s="158" t="s">
        <v>542</v>
      </c>
      <c r="D3282" s="159">
        <v>252.32</v>
      </c>
    </row>
    <row r="3283" spans="3:4" ht="15" hidden="1" customHeight="1" x14ac:dyDescent="0.25">
      <c r="C3283" s="160" t="s">
        <v>546</v>
      </c>
      <c r="D3283" s="161">
        <v>1218.7</v>
      </c>
    </row>
    <row r="3284" spans="3:4" ht="15" hidden="1" customHeight="1" x14ac:dyDescent="0.25">
      <c r="C3284" s="158" t="s">
        <v>550</v>
      </c>
      <c r="D3284" s="159">
        <v>1061.0899999999999</v>
      </c>
    </row>
    <row r="3285" spans="3:4" ht="15" hidden="1" customHeight="1" x14ac:dyDescent="0.25">
      <c r="C3285" s="160" t="s">
        <v>543</v>
      </c>
      <c r="D3285" s="161">
        <v>200.32</v>
      </c>
    </row>
    <row r="3286" spans="3:4" ht="15" hidden="1" customHeight="1" x14ac:dyDescent="0.25">
      <c r="C3286" s="158" t="s">
        <v>546</v>
      </c>
      <c r="D3286" s="159">
        <v>735.09</v>
      </c>
    </row>
    <row r="3287" spans="3:4" ht="15" hidden="1" customHeight="1" x14ac:dyDescent="0.25">
      <c r="C3287" s="160" t="s">
        <v>552</v>
      </c>
      <c r="D3287" s="161">
        <v>989</v>
      </c>
    </row>
    <row r="3288" spans="3:4" ht="15" hidden="1" customHeight="1" x14ac:dyDescent="0.25">
      <c r="C3288" s="158" t="s">
        <v>548</v>
      </c>
      <c r="D3288" s="159">
        <v>938.73</v>
      </c>
    </row>
    <row r="3289" spans="3:4" ht="15" hidden="1" customHeight="1" x14ac:dyDescent="0.25">
      <c r="C3289" s="160" t="s">
        <v>547</v>
      </c>
      <c r="D3289" s="161">
        <v>791.1</v>
      </c>
    </row>
    <row r="3290" spans="3:4" ht="15" hidden="1" customHeight="1" x14ac:dyDescent="0.25">
      <c r="C3290" s="158" t="s">
        <v>307</v>
      </c>
      <c r="D3290" s="159">
        <v>535.11</v>
      </c>
    </row>
    <row r="3291" spans="3:4" ht="15" hidden="1" customHeight="1" x14ac:dyDescent="0.25">
      <c r="C3291" s="160" t="s">
        <v>307</v>
      </c>
      <c r="D3291" s="161">
        <v>848.59</v>
      </c>
    </row>
    <row r="3292" spans="3:4" ht="15" hidden="1" customHeight="1" x14ac:dyDescent="0.25">
      <c r="C3292" s="158" t="s">
        <v>547</v>
      </c>
      <c r="D3292" s="159">
        <v>438.61</v>
      </c>
    </row>
    <row r="3293" spans="3:4" ht="15" hidden="1" customHeight="1" x14ac:dyDescent="0.25">
      <c r="C3293" s="160" t="s">
        <v>545</v>
      </c>
      <c r="D3293" s="161">
        <v>1185.92</v>
      </c>
    </row>
    <row r="3294" spans="3:4" ht="15" hidden="1" customHeight="1" x14ac:dyDescent="0.25">
      <c r="C3294" s="158" t="s">
        <v>540</v>
      </c>
      <c r="D3294" s="159">
        <v>616.98</v>
      </c>
    </row>
    <row r="3295" spans="3:4" ht="15" hidden="1" customHeight="1" x14ac:dyDescent="0.25">
      <c r="C3295" s="160" t="s">
        <v>539</v>
      </c>
      <c r="D3295" s="161">
        <v>621.64</v>
      </c>
    </row>
    <row r="3296" spans="3:4" ht="15" hidden="1" customHeight="1" x14ac:dyDescent="0.25">
      <c r="C3296" s="158" t="s">
        <v>546</v>
      </c>
      <c r="D3296" s="159">
        <v>73.900000000000006</v>
      </c>
    </row>
    <row r="3297" spans="3:4" ht="15" hidden="1" customHeight="1" x14ac:dyDescent="0.25">
      <c r="C3297" s="160" t="s">
        <v>545</v>
      </c>
      <c r="D3297" s="161">
        <v>483.85</v>
      </c>
    </row>
    <row r="3298" spans="3:4" ht="15" hidden="1" customHeight="1" x14ac:dyDescent="0.25">
      <c r="C3298" s="158" t="s">
        <v>312</v>
      </c>
      <c r="D3298" s="159">
        <v>454.66</v>
      </c>
    </row>
    <row r="3299" spans="3:4" ht="15" hidden="1" customHeight="1" x14ac:dyDescent="0.25">
      <c r="C3299" s="160" t="s">
        <v>540</v>
      </c>
      <c r="D3299" s="161">
        <v>1052.7</v>
      </c>
    </row>
    <row r="3300" spans="3:4" ht="15" hidden="1" customHeight="1" x14ac:dyDescent="0.25">
      <c r="C3300" s="158" t="s">
        <v>544</v>
      </c>
      <c r="D3300" s="159">
        <v>371.57</v>
      </c>
    </row>
    <row r="3301" spans="3:4" ht="15" hidden="1" customHeight="1" x14ac:dyDescent="0.25">
      <c r="C3301" s="160" t="s">
        <v>539</v>
      </c>
      <c r="D3301" s="161">
        <v>421.18</v>
      </c>
    </row>
    <row r="3302" spans="3:4" ht="15" hidden="1" customHeight="1" x14ac:dyDescent="0.25">
      <c r="C3302" s="158" t="s">
        <v>308</v>
      </c>
      <c r="D3302" s="159">
        <v>554.80999999999995</v>
      </c>
    </row>
    <row r="3303" spans="3:4" ht="15" hidden="1" customHeight="1" x14ac:dyDescent="0.25">
      <c r="C3303" s="160" t="s">
        <v>551</v>
      </c>
      <c r="D3303" s="161">
        <v>166.31</v>
      </c>
    </row>
    <row r="3304" spans="3:4" ht="15" hidden="1" customHeight="1" x14ac:dyDescent="0.25">
      <c r="C3304" s="158" t="s">
        <v>307</v>
      </c>
      <c r="D3304" s="159">
        <v>1194.73</v>
      </c>
    </row>
    <row r="3305" spans="3:4" ht="15" hidden="1" customHeight="1" x14ac:dyDescent="0.25">
      <c r="C3305" s="160" t="s">
        <v>543</v>
      </c>
      <c r="D3305" s="161">
        <v>346.38</v>
      </c>
    </row>
    <row r="3306" spans="3:4" ht="15" hidden="1" customHeight="1" x14ac:dyDescent="0.25">
      <c r="C3306" s="158" t="s">
        <v>553</v>
      </c>
      <c r="D3306" s="159">
        <v>1288</v>
      </c>
    </row>
    <row r="3307" spans="3:4" ht="15" hidden="1" customHeight="1" x14ac:dyDescent="0.25">
      <c r="C3307" s="160" t="s">
        <v>308</v>
      </c>
      <c r="D3307" s="161">
        <v>726.37</v>
      </c>
    </row>
    <row r="3308" spans="3:4" ht="15" hidden="1" customHeight="1" x14ac:dyDescent="0.25">
      <c r="C3308" s="158" t="s">
        <v>307</v>
      </c>
      <c r="D3308" s="159">
        <v>1200.48</v>
      </c>
    </row>
    <row r="3309" spans="3:4" ht="15" hidden="1" customHeight="1" x14ac:dyDescent="0.25">
      <c r="C3309" s="160" t="s">
        <v>308</v>
      </c>
      <c r="D3309" s="161">
        <v>1205.82</v>
      </c>
    </row>
    <row r="3310" spans="3:4" ht="15" hidden="1" customHeight="1" x14ac:dyDescent="0.25">
      <c r="C3310" s="158" t="s">
        <v>547</v>
      </c>
      <c r="D3310" s="159">
        <v>761</v>
      </c>
    </row>
    <row r="3311" spans="3:4" ht="15" hidden="1" customHeight="1" x14ac:dyDescent="0.25">
      <c r="C3311" s="160" t="s">
        <v>307</v>
      </c>
      <c r="D3311" s="161">
        <v>679.58</v>
      </c>
    </row>
    <row r="3312" spans="3:4" ht="15" hidden="1" customHeight="1" x14ac:dyDescent="0.25">
      <c r="C3312" s="158" t="s">
        <v>542</v>
      </c>
      <c r="D3312" s="159">
        <v>1130.45</v>
      </c>
    </row>
    <row r="3313" spans="3:4" ht="15" hidden="1" customHeight="1" x14ac:dyDescent="0.25">
      <c r="C3313" s="160" t="s">
        <v>540</v>
      </c>
      <c r="D3313" s="161">
        <v>607.89</v>
      </c>
    </row>
    <row r="3314" spans="3:4" ht="15" hidden="1" customHeight="1" x14ac:dyDescent="0.25">
      <c r="C3314" s="158" t="s">
        <v>312</v>
      </c>
      <c r="D3314" s="159">
        <v>752.1</v>
      </c>
    </row>
    <row r="3315" spans="3:4" ht="15" hidden="1" customHeight="1" x14ac:dyDescent="0.25">
      <c r="C3315" s="160" t="s">
        <v>540</v>
      </c>
      <c r="D3315" s="161">
        <v>682.91</v>
      </c>
    </row>
    <row r="3316" spans="3:4" ht="15" hidden="1" customHeight="1" x14ac:dyDescent="0.25">
      <c r="C3316" s="158" t="s">
        <v>546</v>
      </c>
      <c r="D3316" s="159">
        <v>571.91999999999996</v>
      </c>
    </row>
    <row r="3317" spans="3:4" ht="15" hidden="1" customHeight="1" x14ac:dyDescent="0.25">
      <c r="C3317" s="160" t="s">
        <v>544</v>
      </c>
      <c r="D3317" s="161">
        <v>1296.51</v>
      </c>
    </row>
    <row r="3318" spans="3:4" ht="15" hidden="1" customHeight="1" x14ac:dyDescent="0.25">
      <c r="C3318" s="158" t="s">
        <v>307</v>
      </c>
      <c r="D3318" s="159">
        <v>1001.66</v>
      </c>
    </row>
    <row r="3319" spans="3:4" ht="15" hidden="1" customHeight="1" x14ac:dyDescent="0.25">
      <c r="C3319" s="160" t="s">
        <v>308</v>
      </c>
      <c r="D3319" s="161">
        <v>512.66</v>
      </c>
    </row>
    <row r="3320" spans="3:4" ht="15" hidden="1" customHeight="1" x14ac:dyDescent="0.25">
      <c r="C3320" s="158" t="s">
        <v>555</v>
      </c>
      <c r="D3320" s="159">
        <v>446.8</v>
      </c>
    </row>
    <row r="3321" spans="3:4" ht="15" hidden="1" customHeight="1" x14ac:dyDescent="0.25">
      <c r="C3321" s="160" t="s">
        <v>551</v>
      </c>
      <c r="D3321" s="161">
        <v>597.26</v>
      </c>
    </row>
    <row r="3322" spans="3:4" ht="15" hidden="1" customHeight="1" x14ac:dyDescent="0.25">
      <c r="C3322" s="158" t="s">
        <v>545</v>
      </c>
      <c r="D3322" s="159">
        <v>966.01</v>
      </c>
    </row>
    <row r="3323" spans="3:4" ht="15" hidden="1" customHeight="1" x14ac:dyDescent="0.25">
      <c r="C3323" s="160" t="s">
        <v>553</v>
      </c>
      <c r="D3323" s="161">
        <v>779.45</v>
      </c>
    </row>
    <row r="3324" spans="3:4" ht="15" hidden="1" customHeight="1" x14ac:dyDescent="0.25">
      <c r="C3324" s="158" t="s">
        <v>552</v>
      </c>
      <c r="D3324" s="159">
        <v>928.74</v>
      </c>
    </row>
    <row r="3325" spans="3:4" ht="15" hidden="1" customHeight="1" x14ac:dyDescent="0.25">
      <c r="C3325" s="160" t="s">
        <v>541</v>
      </c>
      <c r="D3325" s="161">
        <v>449.14</v>
      </c>
    </row>
    <row r="3326" spans="3:4" ht="15" hidden="1" customHeight="1" x14ac:dyDescent="0.25">
      <c r="C3326" s="158" t="s">
        <v>542</v>
      </c>
      <c r="D3326" s="159">
        <v>712.42</v>
      </c>
    </row>
    <row r="3327" spans="3:4" ht="15" hidden="1" customHeight="1" x14ac:dyDescent="0.25">
      <c r="C3327" s="160" t="s">
        <v>547</v>
      </c>
      <c r="D3327" s="161">
        <v>562.98</v>
      </c>
    </row>
    <row r="3328" spans="3:4" ht="15" hidden="1" customHeight="1" x14ac:dyDescent="0.25">
      <c r="C3328" s="158" t="s">
        <v>543</v>
      </c>
      <c r="D3328" s="159">
        <v>622.62</v>
      </c>
    </row>
    <row r="3329" spans="3:4" ht="15" hidden="1" customHeight="1" x14ac:dyDescent="0.25">
      <c r="C3329" s="160" t="s">
        <v>547</v>
      </c>
      <c r="D3329" s="161">
        <v>449.11</v>
      </c>
    </row>
    <row r="3330" spans="3:4" ht="15" hidden="1" customHeight="1" x14ac:dyDescent="0.25">
      <c r="C3330" s="158" t="s">
        <v>539</v>
      </c>
      <c r="D3330" s="159">
        <v>679.97</v>
      </c>
    </row>
    <row r="3331" spans="3:4" ht="15" hidden="1" customHeight="1" x14ac:dyDescent="0.25">
      <c r="C3331" s="160" t="s">
        <v>547</v>
      </c>
      <c r="D3331" s="161">
        <v>718.82</v>
      </c>
    </row>
    <row r="3332" spans="3:4" ht="15" hidden="1" customHeight="1" x14ac:dyDescent="0.25">
      <c r="C3332" s="158" t="s">
        <v>309</v>
      </c>
      <c r="D3332" s="159">
        <v>900.57</v>
      </c>
    </row>
    <row r="3333" spans="3:4" ht="15" hidden="1" customHeight="1" x14ac:dyDescent="0.25">
      <c r="C3333" s="160" t="s">
        <v>540</v>
      </c>
      <c r="D3333" s="161">
        <v>1004.51</v>
      </c>
    </row>
    <row r="3334" spans="3:4" ht="15" hidden="1" customHeight="1" x14ac:dyDescent="0.25">
      <c r="C3334" s="158" t="s">
        <v>308</v>
      </c>
      <c r="D3334" s="159">
        <v>300.33999999999997</v>
      </c>
    </row>
    <row r="3335" spans="3:4" ht="15" hidden="1" customHeight="1" x14ac:dyDescent="0.25">
      <c r="C3335" s="160" t="s">
        <v>546</v>
      </c>
      <c r="D3335" s="161">
        <v>1116.74</v>
      </c>
    </row>
    <row r="3336" spans="3:4" ht="15" hidden="1" customHeight="1" x14ac:dyDescent="0.25">
      <c r="C3336" s="158" t="s">
        <v>558</v>
      </c>
      <c r="D3336" s="159">
        <v>270.08999999999997</v>
      </c>
    </row>
    <row r="3337" spans="3:4" ht="15" hidden="1" customHeight="1" x14ac:dyDescent="0.25">
      <c r="C3337" s="160" t="s">
        <v>543</v>
      </c>
      <c r="D3337" s="161">
        <v>246.29</v>
      </c>
    </row>
    <row r="3338" spans="3:4" ht="15" hidden="1" customHeight="1" x14ac:dyDescent="0.25">
      <c r="C3338" s="158" t="s">
        <v>312</v>
      </c>
      <c r="D3338" s="159">
        <v>230.67</v>
      </c>
    </row>
    <row r="3339" spans="3:4" ht="15" hidden="1" customHeight="1" x14ac:dyDescent="0.25">
      <c r="C3339" s="160" t="s">
        <v>542</v>
      </c>
      <c r="D3339" s="161">
        <v>408.12</v>
      </c>
    </row>
    <row r="3340" spans="3:4" ht="15" hidden="1" customHeight="1" x14ac:dyDescent="0.25">
      <c r="C3340" s="158" t="s">
        <v>309</v>
      </c>
      <c r="D3340" s="159">
        <v>644.23</v>
      </c>
    </row>
    <row r="3341" spans="3:4" ht="15" hidden="1" customHeight="1" x14ac:dyDescent="0.25">
      <c r="C3341" s="160" t="s">
        <v>554</v>
      </c>
      <c r="D3341" s="161">
        <v>671.45</v>
      </c>
    </row>
    <row r="3342" spans="3:4" ht="15" hidden="1" customHeight="1" x14ac:dyDescent="0.25">
      <c r="C3342" s="158" t="s">
        <v>309</v>
      </c>
      <c r="D3342" s="159">
        <v>1115.9100000000001</v>
      </c>
    </row>
    <row r="3343" spans="3:4" ht="15" hidden="1" customHeight="1" x14ac:dyDescent="0.25">
      <c r="C3343" s="160" t="s">
        <v>308</v>
      </c>
      <c r="D3343" s="161">
        <v>483.3</v>
      </c>
    </row>
    <row r="3344" spans="3:4" ht="15" hidden="1" customHeight="1" x14ac:dyDescent="0.25">
      <c r="C3344" s="158" t="s">
        <v>552</v>
      </c>
      <c r="D3344" s="159">
        <v>1166.56</v>
      </c>
    </row>
    <row r="3345" spans="3:4" ht="15" hidden="1" customHeight="1" x14ac:dyDescent="0.25">
      <c r="C3345" s="160" t="s">
        <v>553</v>
      </c>
      <c r="D3345" s="161">
        <v>555.62</v>
      </c>
    </row>
    <row r="3346" spans="3:4" ht="15" hidden="1" customHeight="1" x14ac:dyDescent="0.25">
      <c r="C3346" s="158" t="s">
        <v>547</v>
      </c>
      <c r="D3346" s="159">
        <v>566</v>
      </c>
    </row>
    <row r="3347" spans="3:4" ht="15" hidden="1" customHeight="1" x14ac:dyDescent="0.25">
      <c r="C3347" s="160" t="s">
        <v>552</v>
      </c>
      <c r="D3347" s="161">
        <v>317.45</v>
      </c>
    </row>
    <row r="3348" spans="3:4" ht="15" hidden="1" customHeight="1" x14ac:dyDescent="0.25">
      <c r="C3348" s="158" t="s">
        <v>309</v>
      </c>
      <c r="D3348" s="159">
        <v>605.12</v>
      </c>
    </row>
    <row r="3349" spans="3:4" ht="15" hidden="1" customHeight="1" x14ac:dyDescent="0.25">
      <c r="C3349" s="160" t="s">
        <v>543</v>
      </c>
      <c r="D3349" s="161">
        <v>49.92</v>
      </c>
    </row>
    <row r="3350" spans="3:4" ht="15" hidden="1" customHeight="1" x14ac:dyDescent="0.25">
      <c r="C3350" s="158" t="s">
        <v>540</v>
      </c>
      <c r="D3350" s="159">
        <v>909.57</v>
      </c>
    </row>
    <row r="3351" spans="3:4" ht="15" hidden="1" customHeight="1" x14ac:dyDescent="0.25">
      <c r="C3351" s="160" t="s">
        <v>545</v>
      </c>
      <c r="D3351" s="161">
        <v>189.26</v>
      </c>
    </row>
    <row r="3352" spans="3:4" ht="15" hidden="1" customHeight="1" x14ac:dyDescent="0.25">
      <c r="C3352" s="158" t="s">
        <v>553</v>
      </c>
      <c r="D3352" s="159">
        <v>397.27</v>
      </c>
    </row>
    <row r="3353" spans="3:4" ht="15" hidden="1" customHeight="1" x14ac:dyDescent="0.25">
      <c r="C3353" s="160" t="s">
        <v>555</v>
      </c>
      <c r="D3353" s="161">
        <v>18.3</v>
      </c>
    </row>
    <row r="3354" spans="3:4" ht="15" hidden="1" customHeight="1" x14ac:dyDescent="0.25">
      <c r="C3354" s="158" t="s">
        <v>307</v>
      </c>
      <c r="D3354" s="159">
        <v>224.85</v>
      </c>
    </row>
    <row r="3355" spans="3:4" ht="15" hidden="1" customHeight="1" x14ac:dyDescent="0.25">
      <c r="C3355" s="160" t="s">
        <v>544</v>
      </c>
      <c r="D3355" s="161">
        <v>991.27</v>
      </c>
    </row>
    <row r="3356" spans="3:4" ht="15" hidden="1" customHeight="1" x14ac:dyDescent="0.25">
      <c r="C3356" s="158" t="s">
        <v>546</v>
      </c>
      <c r="D3356" s="159">
        <v>902.22</v>
      </c>
    </row>
    <row r="3357" spans="3:4" ht="15" hidden="1" customHeight="1" x14ac:dyDescent="0.25">
      <c r="C3357" s="160" t="s">
        <v>307</v>
      </c>
      <c r="D3357" s="161">
        <v>177.77</v>
      </c>
    </row>
    <row r="3358" spans="3:4" ht="15" hidden="1" customHeight="1" x14ac:dyDescent="0.25">
      <c r="C3358" s="158" t="s">
        <v>553</v>
      </c>
      <c r="D3358" s="159">
        <v>707.71</v>
      </c>
    </row>
    <row r="3359" spans="3:4" ht="15" hidden="1" customHeight="1" x14ac:dyDescent="0.25">
      <c r="C3359" s="160" t="s">
        <v>309</v>
      </c>
      <c r="D3359" s="161">
        <v>419.91</v>
      </c>
    </row>
    <row r="3360" spans="3:4" ht="15" hidden="1" customHeight="1" x14ac:dyDescent="0.25">
      <c r="C3360" s="158" t="s">
        <v>551</v>
      </c>
      <c r="D3360" s="159">
        <v>395.93</v>
      </c>
    </row>
    <row r="3361" spans="3:4" ht="15" hidden="1" customHeight="1" x14ac:dyDescent="0.25">
      <c r="C3361" s="160" t="s">
        <v>542</v>
      </c>
      <c r="D3361" s="161">
        <v>840.02</v>
      </c>
    </row>
    <row r="3362" spans="3:4" ht="15" hidden="1" customHeight="1" x14ac:dyDescent="0.25">
      <c r="C3362" s="158" t="s">
        <v>547</v>
      </c>
      <c r="D3362" s="159">
        <v>756.82</v>
      </c>
    </row>
    <row r="3363" spans="3:4" ht="15" hidden="1" customHeight="1" x14ac:dyDescent="0.25">
      <c r="C3363" s="160" t="s">
        <v>307</v>
      </c>
      <c r="D3363" s="161">
        <v>861.7</v>
      </c>
    </row>
    <row r="3364" spans="3:4" ht="15" hidden="1" customHeight="1" x14ac:dyDescent="0.25">
      <c r="C3364" s="158" t="s">
        <v>312</v>
      </c>
      <c r="D3364" s="159">
        <v>898.97</v>
      </c>
    </row>
    <row r="3365" spans="3:4" ht="15" hidden="1" customHeight="1" x14ac:dyDescent="0.25">
      <c r="C3365" s="160" t="s">
        <v>552</v>
      </c>
      <c r="D3365" s="161">
        <v>258.10000000000002</v>
      </c>
    </row>
    <row r="3366" spans="3:4" ht="15" hidden="1" customHeight="1" x14ac:dyDescent="0.25">
      <c r="C3366" s="158" t="s">
        <v>553</v>
      </c>
      <c r="D3366" s="159">
        <v>251</v>
      </c>
    </row>
    <row r="3367" spans="3:4" ht="15" hidden="1" customHeight="1" x14ac:dyDescent="0.25">
      <c r="C3367" s="160" t="s">
        <v>558</v>
      </c>
      <c r="D3367" s="161">
        <v>706.07</v>
      </c>
    </row>
    <row r="3368" spans="3:4" ht="15" hidden="1" customHeight="1" x14ac:dyDescent="0.25">
      <c r="C3368" s="158" t="s">
        <v>308</v>
      </c>
      <c r="D3368" s="159">
        <v>231.47</v>
      </c>
    </row>
    <row r="3369" spans="3:4" ht="15" hidden="1" customHeight="1" x14ac:dyDescent="0.25">
      <c r="C3369" s="160" t="s">
        <v>552</v>
      </c>
      <c r="D3369" s="161">
        <v>481.26</v>
      </c>
    </row>
    <row r="3370" spans="3:4" ht="15" hidden="1" customHeight="1" x14ac:dyDescent="0.25">
      <c r="C3370" s="158" t="s">
        <v>545</v>
      </c>
      <c r="D3370" s="159">
        <v>877.94</v>
      </c>
    </row>
    <row r="3371" spans="3:4" ht="15" hidden="1" customHeight="1" x14ac:dyDescent="0.25">
      <c r="C3371" s="160" t="s">
        <v>539</v>
      </c>
      <c r="D3371" s="161">
        <v>991.91</v>
      </c>
    </row>
    <row r="3372" spans="3:4" ht="15" hidden="1" customHeight="1" x14ac:dyDescent="0.25">
      <c r="C3372" s="158" t="s">
        <v>539</v>
      </c>
      <c r="D3372" s="159">
        <v>349.06</v>
      </c>
    </row>
    <row r="3373" spans="3:4" ht="15" hidden="1" customHeight="1" x14ac:dyDescent="0.25">
      <c r="C3373" s="160" t="s">
        <v>309</v>
      </c>
      <c r="D3373" s="161">
        <v>846.06</v>
      </c>
    </row>
    <row r="3374" spans="3:4" ht="15" hidden="1" customHeight="1" x14ac:dyDescent="0.25">
      <c r="C3374" s="158" t="s">
        <v>556</v>
      </c>
      <c r="D3374" s="159">
        <v>479.23</v>
      </c>
    </row>
    <row r="3375" spans="3:4" ht="15" hidden="1" customHeight="1" x14ac:dyDescent="0.25">
      <c r="C3375" s="160" t="s">
        <v>307</v>
      </c>
      <c r="D3375" s="161">
        <v>853.29</v>
      </c>
    </row>
    <row r="3376" spans="3:4" ht="15" hidden="1" customHeight="1" x14ac:dyDescent="0.25">
      <c r="C3376" s="158" t="s">
        <v>545</v>
      </c>
      <c r="D3376" s="159">
        <v>488.14</v>
      </c>
    </row>
    <row r="3377" spans="3:4" ht="15" hidden="1" customHeight="1" x14ac:dyDescent="0.25">
      <c r="C3377" s="160" t="s">
        <v>551</v>
      </c>
      <c r="D3377" s="161">
        <v>1223.67</v>
      </c>
    </row>
    <row r="3378" spans="3:4" ht="15" hidden="1" customHeight="1" x14ac:dyDescent="0.25">
      <c r="C3378" s="158" t="s">
        <v>539</v>
      </c>
      <c r="D3378" s="159">
        <v>964.32</v>
      </c>
    </row>
    <row r="3379" spans="3:4" ht="15" hidden="1" customHeight="1" x14ac:dyDescent="0.25">
      <c r="C3379" s="160" t="s">
        <v>308</v>
      </c>
      <c r="D3379" s="161">
        <v>524.63</v>
      </c>
    </row>
    <row r="3380" spans="3:4" ht="15" hidden="1" customHeight="1" x14ac:dyDescent="0.25">
      <c r="C3380" s="158" t="s">
        <v>547</v>
      </c>
      <c r="D3380" s="159">
        <v>1262.1099999999999</v>
      </c>
    </row>
    <row r="3381" spans="3:4" ht="15" hidden="1" customHeight="1" x14ac:dyDescent="0.25">
      <c r="C3381" s="160" t="s">
        <v>309</v>
      </c>
      <c r="D3381" s="161">
        <v>482.39</v>
      </c>
    </row>
    <row r="3382" spans="3:4" ht="15" hidden="1" customHeight="1" x14ac:dyDescent="0.25">
      <c r="C3382" s="158" t="s">
        <v>550</v>
      </c>
      <c r="D3382" s="159">
        <v>809.84</v>
      </c>
    </row>
    <row r="3383" spans="3:4" ht="15" hidden="1" customHeight="1" x14ac:dyDescent="0.25">
      <c r="C3383" s="160" t="s">
        <v>545</v>
      </c>
      <c r="D3383" s="161">
        <v>1015.02</v>
      </c>
    </row>
    <row r="3384" spans="3:4" ht="15" hidden="1" customHeight="1" x14ac:dyDescent="0.25">
      <c r="C3384" s="158" t="s">
        <v>549</v>
      </c>
      <c r="D3384" s="159">
        <v>508.05</v>
      </c>
    </row>
    <row r="3385" spans="3:4" ht="15" hidden="1" customHeight="1" x14ac:dyDescent="0.25">
      <c r="C3385" s="160" t="s">
        <v>309</v>
      </c>
      <c r="D3385" s="161">
        <v>1062.3</v>
      </c>
    </row>
    <row r="3386" spans="3:4" ht="15" hidden="1" customHeight="1" x14ac:dyDescent="0.25">
      <c r="C3386" s="158" t="s">
        <v>540</v>
      </c>
      <c r="D3386" s="159">
        <v>955.51</v>
      </c>
    </row>
    <row r="3387" spans="3:4" ht="15" hidden="1" customHeight="1" x14ac:dyDescent="0.25">
      <c r="C3387" s="160" t="s">
        <v>547</v>
      </c>
      <c r="D3387" s="161">
        <v>1197.55</v>
      </c>
    </row>
    <row r="3388" spans="3:4" ht="15" hidden="1" customHeight="1" x14ac:dyDescent="0.25">
      <c r="C3388" s="158" t="s">
        <v>550</v>
      </c>
      <c r="D3388" s="159">
        <v>1122.92</v>
      </c>
    </row>
    <row r="3389" spans="3:4" ht="15" hidden="1" customHeight="1" x14ac:dyDescent="0.25">
      <c r="C3389" s="160" t="s">
        <v>551</v>
      </c>
      <c r="D3389" s="161">
        <v>653.27</v>
      </c>
    </row>
    <row r="3390" spans="3:4" ht="15" hidden="1" customHeight="1" x14ac:dyDescent="0.25">
      <c r="C3390" s="158" t="s">
        <v>553</v>
      </c>
      <c r="D3390" s="159">
        <v>1270.5</v>
      </c>
    </row>
    <row r="3391" spans="3:4" ht="15" hidden="1" customHeight="1" x14ac:dyDescent="0.25">
      <c r="C3391" s="160" t="s">
        <v>545</v>
      </c>
      <c r="D3391" s="161">
        <v>345.23</v>
      </c>
    </row>
    <row r="3392" spans="3:4" ht="15" hidden="1" customHeight="1" x14ac:dyDescent="0.25">
      <c r="C3392" s="158" t="s">
        <v>551</v>
      </c>
      <c r="D3392" s="159">
        <v>626.9</v>
      </c>
    </row>
    <row r="3393" spans="3:4" ht="15" hidden="1" customHeight="1" x14ac:dyDescent="0.25">
      <c r="C3393" s="160" t="s">
        <v>542</v>
      </c>
      <c r="D3393" s="161">
        <v>791.32</v>
      </c>
    </row>
    <row r="3394" spans="3:4" ht="15" hidden="1" customHeight="1" x14ac:dyDescent="0.25">
      <c r="C3394" s="158" t="s">
        <v>546</v>
      </c>
      <c r="D3394" s="159">
        <v>533.78</v>
      </c>
    </row>
    <row r="3395" spans="3:4" ht="15" hidden="1" customHeight="1" x14ac:dyDescent="0.25">
      <c r="C3395" s="160" t="s">
        <v>542</v>
      </c>
      <c r="D3395" s="161">
        <v>1266.29</v>
      </c>
    </row>
    <row r="3396" spans="3:4" ht="15" hidden="1" customHeight="1" x14ac:dyDescent="0.25">
      <c r="C3396" s="158" t="s">
        <v>553</v>
      </c>
      <c r="D3396" s="159">
        <v>293.2</v>
      </c>
    </row>
    <row r="3397" spans="3:4" ht="15" hidden="1" customHeight="1" x14ac:dyDescent="0.25">
      <c r="C3397" s="160" t="s">
        <v>309</v>
      </c>
      <c r="D3397" s="161">
        <v>366.23</v>
      </c>
    </row>
    <row r="3398" spans="3:4" ht="15" hidden="1" customHeight="1" x14ac:dyDescent="0.25">
      <c r="C3398" s="158" t="s">
        <v>540</v>
      </c>
      <c r="D3398" s="159">
        <v>346.46</v>
      </c>
    </row>
    <row r="3399" spans="3:4" ht="15" hidden="1" customHeight="1" x14ac:dyDescent="0.25">
      <c r="C3399" s="160" t="s">
        <v>540</v>
      </c>
      <c r="D3399" s="161">
        <v>1210.3699999999999</v>
      </c>
    </row>
    <row r="3400" spans="3:4" ht="15" hidden="1" customHeight="1" x14ac:dyDescent="0.25">
      <c r="C3400" s="158" t="s">
        <v>553</v>
      </c>
      <c r="D3400" s="159">
        <v>845.49</v>
      </c>
    </row>
    <row r="3401" spans="3:4" ht="15" hidden="1" customHeight="1" x14ac:dyDescent="0.25">
      <c r="C3401" s="160" t="s">
        <v>549</v>
      </c>
      <c r="D3401" s="161">
        <v>614.25</v>
      </c>
    </row>
    <row r="3402" spans="3:4" ht="15" hidden="1" customHeight="1" x14ac:dyDescent="0.25">
      <c r="C3402" s="158" t="s">
        <v>553</v>
      </c>
      <c r="D3402" s="159">
        <v>1172.28</v>
      </c>
    </row>
    <row r="3403" spans="3:4" ht="15" hidden="1" customHeight="1" x14ac:dyDescent="0.25">
      <c r="C3403" s="160" t="s">
        <v>309</v>
      </c>
      <c r="D3403" s="161">
        <v>514.33000000000004</v>
      </c>
    </row>
    <row r="3404" spans="3:4" ht="15" hidden="1" customHeight="1" x14ac:dyDescent="0.25">
      <c r="C3404" s="158" t="s">
        <v>553</v>
      </c>
      <c r="D3404" s="159">
        <v>392.18</v>
      </c>
    </row>
    <row r="3405" spans="3:4" ht="15" hidden="1" customHeight="1" x14ac:dyDescent="0.25">
      <c r="C3405" s="160" t="s">
        <v>545</v>
      </c>
      <c r="D3405" s="161">
        <v>1281.9000000000001</v>
      </c>
    </row>
    <row r="3406" spans="3:4" ht="15" hidden="1" customHeight="1" x14ac:dyDescent="0.25">
      <c r="C3406" s="158" t="s">
        <v>540</v>
      </c>
      <c r="D3406" s="159">
        <v>680.83</v>
      </c>
    </row>
    <row r="3407" spans="3:4" ht="15" hidden="1" customHeight="1" x14ac:dyDescent="0.25">
      <c r="C3407" s="160" t="s">
        <v>552</v>
      </c>
      <c r="D3407" s="161">
        <v>228.82</v>
      </c>
    </row>
    <row r="3408" spans="3:4" ht="15" hidden="1" customHeight="1" x14ac:dyDescent="0.25">
      <c r="C3408" s="158" t="s">
        <v>547</v>
      </c>
      <c r="D3408" s="159">
        <v>456.29</v>
      </c>
    </row>
    <row r="3409" spans="3:4" ht="15" hidden="1" customHeight="1" x14ac:dyDescent="0.25">
      <c r="C3409" s="160" t="s">
        <v>308</v>
      </c>
      <c r="D3409" s="161">
        <v>1034.17</v>
      </c>
    </row>
    <row r="3410" spans="3:4" ht="15" hidden="1" customHeight="1" x14ac:dyDescent="0.25">
      <c r="C3410" s="158" t="s">
        <v>540</v>
      </c>
      <c r="D3410" s="159">
        <v>957.29</v>
      </c>
    </row>
    <row r="3411" spans="3:4" ht="15" hidden="1" customHeight="1" x14ac:dyDescent="0.25">
      <c r="C3411" s="160" t="s">
        <v>554</v>
      </c>
      <c r="D3411" s="161">
        <v>563.01</v>
      </c>
    </row>
    <row r="3412" spans="3:4" ht="15" hidden="1" customHeight="1" x14ac:dyDescent="0.25">
      <c r="C3412" s="158" t="s">
        <v>548</v>
      </c>
      <c r="D3412" s="159">
        <v>103.61</v>
      </c>
    </row>
    <row r="3413" spans="3:4" ht="15" hidden="1" customHeight="1" x14ac:dyDescent="0.25">
      <c r="C3413" s="160" t="s">
        <v>550</v>
      </c>
      <c r="D3413" s="161">
        <v>203.5</v>
      </c>
    </row>
    <row r="3414" spans="3:4" ht="15" hidden="1" customHeight="1" x14ac:dyDescent="0.25">
      <c r="C3414" s="158" t="s">
        <v>555</v>
      </c>
      <c r="D3414" s="159">
        <v>400.81</v>
      </c>
    </row>
    <row r="3415" spans="3:4" ht="15" hidden="1" customHeight="1" x14ac:dyDescent="0.25">
      <c r="C3415" s="160" t="s">
        <v>542</v>
      </c>
      <c r="D3415" s="161">
        <v>415.39</v>
      </c>
    </row>
    <row r="3416" spans="3:4" ht="15" hidden="1" customHeight="1" x14ac:dyDescent="0.25">
      <c r="C3416" s="158" t="s">
        <v>539</v>
      </c>
      <c r="D3416" s="159">
        <v>198.91</v>
      </c>
    </row>
    <row r="3417" spans="3:4" ht="15" hidden="1" customHeight="1" x14ac:dyDescent="0.25">
      <c r="C3417" s="160" t="s">
        <v>552</v>
      </c>
      <c r="D3417" s="161">
        <v>1126.25</v>
      </c>
    </row>
    <row r="3418" spans="3:4" ht="15" hidden="1" customHeight="1" x14ac:dyDescent="0.25">
      <c r="C3418" s="158" t="s">
        <v>550</v>
      </c>
      <c r="D3418" s="159">
        <v>34.729999999999997</v>
      </c>
    </row>
    <row r="3419" spans="3:4" ht="15" hidden="1" customHeight="1" x14ac:dyDescent="0.25">
      <c r="C3419" s="160" t="s">
        <v>553</v>
      </c>
      <c r="D3419" s="161">
        <v>1033.6400000000001</v>
      </c>
    </row>
    <row r="3420" spans="3:4" ht="15" hidden="1" customHeight="1" x14ac:dyDescent="0.25">
      <c r="C3420" s="158" t="s">
        <v>308</v>
      </c>
      <c r="D3420" s="159">
        <v>85.43</v>
      </c>
    </row>
    <row r="3421" spans="3:4" ht="15" hidden="1" customHeight="1" x14ac:dyDescent="0.25">
      <c r="C3421" s="160" t="s">
        <v>541</v>
      </c>
      <c r="D3421" s="161">
        <v>1034.45</v>
      </c>
    </row>
    <row r="3422" spans="3:4" ht="15" hidden="1" customHeight="1" x14ac:dyDescent="0.25">
      <c r="C3422" s="158" t="s">
        <v>553</v>
      </c>
      <c r="D3422" s="159">
        <v>342.3</v>
      </c>
    </row>
    <row r="3423" spans="3:4" ht="15" hidden="1" customHeight="1" x14ac:dyDescent="0.25">
      <c r="C3423" s="160" t="s">
        <v>554</v>
      </c>
      <c r="D3423" s="161">
        <v>1101.52</v>
      </c>
    </row>
    <row r="3424" spans="3:4" ht="15" hidden="1" customHeight="1" x14ac:dyDescent="0.25">
      <c r="C3424" s="158" t="s">
        <v>549</v>
      </c>
      <c r="D3424" s="159">
        <v>962.7</v>
      </c>
    </row>
    <row r="3425" spans="3:4" ht="15" hidden="1" customHeight="1" x14ac:dyDescent="0.25">
      <c r="C3425" s="160" t="s">
        <v>543</v>
      </c>
      <c r="D3425" s="161">
        <v>421.98</v>
      </c>
    </row>
    <row r="3426" spans="3:4" ht="15" hidden="1" customHeight="1" x14ac:dyDescent="0.25">
      <c r="C3426" s="158" t="s">
        <v>548</v>
      </c>
      <c r="D3426" s="159">
        <v>972.97</v>
      </c>
    </row>
    <row r="3427" spans="3:4" ht="15" hidden="1" customHeight="1" x14ac:dyDescent="0.25">
      <c r="C3427" s="160" t="s">
        <v>554</v>
      </c>
      <c r="D3427" s="161">
        <v>1113.8499999999999</v>
      </c>
    </row>
    <row r="3428" spans="3:4" ht="15" hidden="1" customHeight="1" x14ac:dyDescent="0.25">
      <c r="C3428" s="158" t="s">
        <v>543</v>
      </c>
      <c r="D3428" s="159">
        <v>351.45</v>
      </c>
    </row>
    <row r="3429" spans="3:4" ht="15" hidden="1" customHeight="1" x14ac:dyDescent="0.25">
      <c r="C3429" s="160" t="s">
        <v>548</v>
      </c>
      <c r="D3429" s="161">
        <v>1287.8800000000001</v>
      </c>
    </row>
    <row r="3430" spans="3:4" ht="15" hidden="1" customHeight="1" x14ac:dyDescent="0.25">
      <c r="C3430" s="158" t="s">
        <v>558</v>
      </c>
      <c r="D3430" s="159">
        <v>759.98</v>
      </c>
    </row>
    <row r="3431" spans="3:4" ht="15" hidden="1" customHeight="1" x14ac:dyDescent="0.25">
      <c r="C3431" s="160" t="s">
        <v>549</v>
      </c>
      <c r="D3431" s="161">
        <v>345.75</v>
      </c>
    </row>
    <row r="3432" spans="3:4" ht="15" hidden="1" customHeight="1" x14ac:dyDescent="0.25">
      <c r="C3432" s="158" t="s">
        <v>542</v>
      </c>
      <c r="D3432" s="159">
        <v>474.81</v>
      </c>
    </row>
    <row r="3433" spans="3:4" ht="15" hidden="1" customHeight="1" x14ac:dyDescent="0.25">
      <c r="C3433" s="160" t="s">
        <v>539</v>
      </c>
      <c r="D3433" s="161">
        <v>103.69</v>
      </c>
    </row>
    <row r="3434" spans="3:4" ht="15" hidden="1" customHeight="1" x14ac:dyDescent="0.25">
      <c r="C3434" s="158" t="s">
        <v>546</v>
      </c>
      <c r="D3434" s="159">
        <v>585.99</v>
      </c>
    </row>
    <row r="3435" spans="3:4" ht="15" hidden="1" customHeight="1" x14ac:dyDescent="0.25">
      <c r="C3435" s="160" t="s">
        <v>557</v>
      </c>
      <c r="D3435" s="161">
        <v>925.03</v>
      </c>
    </row>
    <row r="3436" spans="3:4" ht="15" hidden="1" customHeight="1" x14ac:dyDescent="0.25">
      <c r="C3436" s="158" t="s">
        <v>539</v>
      </c>
      <c r="D3436" s="159">
        <v>564.21</v>
      </c>
    </row>
    <row r="3437" spans="3:4" ht="15" hidden="1" customHeight="1" x14ac:dyDescent="0.25">
      <c r="C3437" s="160" t="s">
        <v>312</v>
      </c>
      <c r="D3437" s="161">
        <v>1113.01</v>
      </c>
    </row>
    <row r="3438" spans="3:4" ht="15" hidden="1" customHeight="1" x14ac:dyDescent="0.25">
      <c r="C3438" s="158" t="s">
        <v>544</v>
      </c>
      <c r="D3438" s="159">
        <v>1160.83</v>
      </c>
    </row>
    <row r="3439" spans="3:4" ht="15" hidden="1" customHeight="1" x14ac:dyDescent="0.25">
      <c r="C3439" s="160" t="s">
        <v>545</v>
      </c>
      <c r="D3439" s="161">
        <v>825.89</v>
      </c>
    </row>
    <row r="3440" spans="3:4" ht="15" hidden="1" customHeight="1" x14ac:dyDescent="0.25">
      <c r="C3440" s="158" t="s">
        <v>552</v>
      </c>
      <c r="D3440" s="159">
        <v>181.69</v>
      </c>
    </row>
    <row r="3441" spans="3:4" ht="15" hidden="1" customHeight="1" x14ac:dyDescent="0.25">
      <c r="C3441" s="160" t="s">
        <v>540</v>
      </c>
      <c r="D3441" s="161">
        <v>895.11</v>
      </c>
    </row>
    <row r="3442" spans="3:4" ht="15" hidden="1" customHeight="1" x14ac:dyDescent="0.25">
      <c r="C3442" s="158" t="s">
        <v>546</v>
      </c>
      <c r="D3442" s="159">
        <v>1221.96</v>
      </c>
    </row>
    <row r="3443" spans="3:4" ht="15" hidden="1" customHeight="1" x14ac:dyDescent="0.25">
      <c r="C3443" s="160" t="s">
        <v>543</v>
      </c>
      <c r="D3443" s="161">
        <v>999.65</v>
      </c>
    </row>
    <row r="3444" spans="3:4" ht="15" hidden="1" customHeight="1" x14ac:dyDescent="0.25">
      <c r="C3444" s="158" t="s">
        <v>543</v>
      </c>
      <c r="D3444" s="159">
        <v>395.59</v>
      </c>
    </row>
    <row r="3445" spans="3:4" ht="15" hidden="1" customHeight="1" x14ac:dyDescent="0.25">
      <c r="C3445" s="160" t="s">
        <v>558</v>
      </c>
      <c r="D3445" s="161">
        <v>564.87</v>
      </c>
    </row>
    <row r="3446" spans="3:4" ht="15" hidden="1" customHeight="1" x14ac:dyDescent="0.25">
      <c r="C3446" s="158" t="s">
        <v>553</v>
      </c>
      <c r="D3446" s="159">
        <v>821.2</v>
      </c>
    </row>
    <row r="3447" spans="3:4" ht="15" hidden="1" customHeight="1" x14ac:dyDescent="0.25">
      <c r="C3447" s="160" t="s">
        <v>552</v>
      </c>
      <c r="D3447" s="161">
        <v>1080.1300000000001</v>
      </c>
    </row>
    <row r="3448" spans="3:4" ht="15" hidden="1" customHeight="1" x14ac:dyDescent="0.25">
      <c r="C3448" s="158" t="s">
        <v>551</v>
      </c>
      <c r="D3448" s="159">
        <v>622.84</v>
      </c>
    </row>
    <row r="3449" spans="3:4" ht="15" hidden="1" customHeight="1" x14ac:dyDescent="0.25">
      <c r="C3449" s="160" t="s">
        <v>542</v>
      </c>
      <c r="D3449" s="161">
        <v>153.97999999999999</v>
      </c>
    </row>
    <row r="3450" spans="3:4" ht="15" hidden="1" customHeight="1" x14ac:dyDescent="0.25">
      <c r="C3450" s="158" t="s">
        <v>542</v>
      </c>
      <c r="D3450" s="159">
        <v>761.17</v>
      </c>
    </row>
    <row r="3451" spans="3:4" ht="15" hidden="1" customHeight="1" x14ac:dyDescent="0.25">
      <c r="C3451" s="160" t="s">
        <v>556</v>
      </c>
      <c r="D3451" s="161">
        <v>250.76</v>
      </c>
    </row>
    <row r="3452" spans="3:4" ht="15" hidden="1" customHeight="1" x14ac:dyDescent="0.25">
      <c r="C3452" s="158" t="s">
        <v>542</v>
      </c>
      <c r="D3452" s="159">
        <v>856.76</v>
      </c>
    </row>
    <row r="3453" spans="3:4" ht="15" hidden="1" customHeight="1" x14ac:dyDescent="0.25">
      <c r="C3453" s="160" t="s">
        <v>541</v>
      </c>
      <c r="D3453" s="161">
        <v>1171.58</v>
      </c>
    </row>
    <row r="3454" spans="3:4" ht="15" hidden="1" customHeight="1" x14ac:dyDescent="0.25">
      <c r="C3454" s="158" t="s">
        <v>548</v>
      </c>
      <c r="D3454" s="159">
        <v>909.74</v>
      </c>
    </row>
    <row r="3455" spans="3:4" ht="15" hidden="1" customHeight="1" x14ac:dyDescent="0.25">
      <c r="C3455" s="160" t="s">
        <v>543</v>
      </c>
      <c r="D3455" s="161">
        <v>21.68</v>
      </c>
    </row>
    <row r="3456" spans="3:4" ht="15" hidden="1" customHeight="1" x14ac:dyDescent="0.25">
      <c r="C3456" s="158" t="s">
        <v>557</v>
      </c>
      <c r="D3456" s="159">
        <v>241.74</v>
      </c>
    </row>
    <row r="3457" spans="3:4" ht="15" hidden="1" customHeight="1" x14ac:dyDescent="0.25">
      <c r="C3457" s="160" t="s">
        <v>546</v>
      </c>
      <c r="D3457" s="161">
        <v>1192.3399999999999</v>
      </c>
    </row>
    <row r="3458" spans="3:4" ht="15" hidden="1" customHeight="1" x14ac:dyDescent="0.25">
      <c r="C3458" s="158" t="s">
        <v>545</v>
      </c>
      <c r="D3458" s="159">
        <v>855.83</v>
      </c>
    </row>
    <row r="3459" spans="3:4" ht="15" hidden="1" customHeight="1" x14ac:dyDescent="0.25">
      <c r="C3459" s="160" t="s">
        <v>312</v>
      </c>
      <c r="D3459" s="161">
        <v>934.4</v>
      </c>
    </row>
    <row r="3460" spans="3:4" ht="15" hidden="1" customHeight="1" x14ac:dyDescent="0.25">
      <c r="C3460" s="158" t="s">
        <v>543</v>
      </c>
      <c r="D3460" s="159">
        <v>191.17</v>
      </c>
    </row>
    <row r="3461" spans="3:4" ht="15" hidden="1" customHeight="1" x14ac:dyDescent="0.25">
      <c r="C3461" s="160" t="s">
        <v>552</v>
      </c>
      <c r="D3461" s="161">
        <v>330.54</v>
      </c>
    </row>
    <row r="3462" spans="3:4" ht="15" hidden="1" customHeight="1" x14ac:dyDescent="0.25">
      <c r="C3462" s="158" t="s">
        <v>308</v>
      </c>
      <c r="D3462" s="159">
        <v>65.849999999999994</v>
      </c>
    </row>
    <row r="3463" spans="3:4" ht="15" hidden="1" customHeight="1" x14ac:dyDescent="0.25">
      <c r="C3463" s="160" t="s">
        <v>545</v>
      </c>
      <c r="D3463" s="161">
        <v>131.66999999999999</v>
      </c>
    </row>
    <row r="3464" spans="3:4" ht="15" hidden="1" customHeight="1" x14ac:dyDescent="0.25">
      <c r="C3464" s="158" t="s">
        <v>555</v>
      </c>
      <c r="D3464" s="159">
        <v>675.14</v>
      </c>
    </row>
    <row r="3465" spans="3:4" ht="15" hidden="1" customHeight="1" x14ac:dyDescent="0.25">
      <c r="C3465" s="160" t="s">
        <v>548</v>
      </c>
      <c r="D3465" s="161">
        <v>860.08</v>
      </c>
    </row>
    <row r="3466" spans="3:4" ht="15" hidden="1" customHeight="1" x14ac:dyDescent="0.25">
      <c r="C3466" s="158" t="s">
        <v>553</v>
      </c>
      <c r="D3466" s="159">
        <v>772.99</v>
      </c>
    </row>
    <row r="3467" spans="3:4" ht="15" hidden="1" customHeight="1" x14ac:dyDescent="0.25">
      <c r="C3467" s="160" t="s">
        <v>552</v>
      </c>
      <c r="D3467" s="161">
        <v>879.69</v>
      </c>
    </row>
    <row r="3468" spans="3:4" ht="15" hidden="1" customHeight="1" x14ac:dyDescent="0.25">
      <c r="C3468" s="158" t="s">
        <v>552</v>
      </c>
      <c r="D3468" s="159">
        <v>59.98</v>
      </c>
    </row>
    <row r="3469" spans="3:4" ht="15" hidden="1" customHeight="1" x14ac:dyDescent="0.25">
      <c r="C3469" s="160" t="s">
        <v>549</v>
      </c>
      <c r="D3469" s="161">
        <v>780.82</v>
      </c>
    </row>
    <row r="3470" spans="3:4" ht="15" hidden="1" customHeight="1" x14ac:dyDescent="0.25">
      <c r="C3470" s="158" t="s">
        <v>543</v>
      </c>
      <c r="D3470" s="159">
        <v>510.83</v>
      </c>
    </row>
    <row r="3471" spans="3:4" ht="15" hidden="1" customHeight="1" x14ac:dyDescent="0.25">
      <c r="C3471" s="160" t="s">
        <v>551</v>
      </c>
      <c r="D3471" s="161">
        <v>291.95</v>
      </c>
    </row>
    <row r="3472" spans="3:4" ht="15" hidden="1" customHeight="1" x14ac:dyDescent="0.25">
      <c r="C3472" s="158" t="s">
        <v>551</v>
      </c>
      <c r="D3472" s="159">
        <v>453.05</v>
      </c>
    </row>
    <row r="3473" spans="3:4" ht="15" hidden="1" customHeight="1" x14ac:dyDescent="0.25">
      <c r="C3473" s="160" t="s">
        <v>551</v>
      </c>
      <c r="D3473" s="161">
        <v>631.54999999999995</v>
      </c>
    </row>
    <row r="3474" spans="3:4" ht="15" hidden="1" customHeight="1" x14ac:dyDescent="0.25">
      <c r="C3474" s="158" t="s">
        <v>542</v>
      </c>
      <c r="D3474" s="159">
        <v>834.99</v>
      </c>
    </row>
    <row r="3475" spans="3:4" ht="15" hidden="1" customHeight="1" x14ac:dyDescent="0.25">
      <c r="C3475" s="160" t="s">
        <v>552</v>
      </c>
      <c r="D3475" s="161">
        <v>552.48</v>
      </c>
    </row>
    <row r="3476" spans="3:4" ht="15" hidden="1" customHeight="1" x14ac:dyDescent="0.25">
      <c r="C3476" s="158" t="s">
        <v>309</v>
      </c>
      <c r="D3476" s="159">
        <v>683.07</v>
      </c>
    </row>
    <row r="3477" spans="3:4" ht="15" hidden="1" customHeight="1" x14ac:dyDescent="0.25">
      <c r="C3477" s="160" t="s">
        <v>542</v>
      </c>
      <c r="D3477" s="161">
        <v>848.23</v>
      </c>
    </row>
    <row r="3478" spans="3:4" ht="15" hidden="1" customHeight="1" x14ac:dyDescent="0.25">
      <c r="C3478" s="158" t="s">
        <v>549</v>
      </c>
      <c r="D3478" s="159">
        <v>261.45</v>
      </c>
    </row>
    <row r="3479" spans="3:4" ht="15" hidden="1" customHeight="1" x14ac:dyDescent="0.25">
      <c r="C3479" s="160" t="s">
        <v>543</v>
      </c>
      <c r="D3479" s="161">
        <v>377.57</v>
      </c>
    </row>
    <row r="3480" spans="3:4" ht="15" hidden="1" customHeight="1" x14ac:dyDescent="0.25">
      <c r="C3480" s="158" t="s">
        <v>546</v>
      </c>
      <c r="D3480" s="159">
        <v>763.6</v>
      </c>
    </row>
    <row r="3481" spans="3:4" ht="15" hidden="1" customHeight="1" x14ac:dyDescent="0.25">
      <c r="C3481" s="160" t="s">
        <v>541</v>
      </c>
      <c r="D3481" s="161">
        <v>286.95999999999998</v>
      </c>
    </row>
    <row r="3482" spans="3:4" ht="15" hidden="1" customHeight="1" x14ac:dyDescent="0.25">
      <c r="C3482" s="158" t="s">
        <v>540</v>
      </c>
      <c r="D3482" s="159">
        <v>616.33000000000004</v>
      </c>
    </row>
    <row r="3483" spans="3:4" ht="15" hidden="1" customHeight="1" x14ac:dyDescent="0.25">
      <c r="C3483" s="160" t="s">
        <v>558</v>
      </c>
      <c r="D3483" s="161">
        <v>507.11</v>
      </c>
    </row>
    <row r="3484" spans="3:4" ht="15" hidden="1" customHeight="1" x14ac:dyDescent="0.25">
      <c r="C3484" s="158" t="s">
        <v>542</v>
      </c>
      <c r="D3484" s="159">
        <v>546.66999999999996</v>
      </c>
    </row>
    <row r="3485" spans="3:4" ht="15" hidden="1" customHeight="1" x14ac:dyDescent="0.25">
      <c r="C3485" s="160" t="s">
        <v>312</v>
      </c>
      <c r="D3485" s="161">
        <v>430.12</v>
      </c>
    </row>
    <row r="3486" spans="3:4" ht="15" hidden="1" customHeight="1" x14ac:dyDescent="0.25">
      <c r="C3486" s="158" t="s">
        <v>558</v>
      </c>
      <c r="D3486" s="159">
        <v>262.56</v>
      </c>
    </row>
    <row r="3487" spans="3:4" ht="15" hidden="1" customHeight="1" x14ac:dyDescent="0.25">
      <c r="C3487" s="160" t="s">
        <v>547</v>
      </c>
      <c r="D3487" s="161">
        <v>400.67</v>
      </c>
    </row>
    <row r="3488" spans="3:4" ht="15" hidden="1" customHeight="1" x14ac:dyDescent="0.25">
      <c r="C3488" s="158" t="s">
        <v>549</v>
      </c>
      <c r="D3488" s="159">
        <v>902.19</v>
      </c>
    </row>
    <row r="3489" spans="3:4" ht="15" hidden="1" customHeight="1" x14ac:dyDescent="0.25">
      <c r="C3489" s="160" t="s">
        <v>552</v>
      </c>
      <c r="D3489" s="161">
        <v>13.47</v>
      </c>
    </row>
    <row r="3490" spans="3:4" ht="15" hidden="1" customHeight="1" x14ac:dyDescent="0.25">
      <c r="C3490" s="158" t="s">
        <v>540</v>
      </c>
      <c r="D3490" s="159">
        <v>660.53</v>
      </c>
    </row>
    <row r="3491" spans="3:4" ht="15" hidden="1" customHeight="1" x14ac:dyDescent="0.25">
      <c r="C3491" s="160" t="s">
        <v>545</v>
      </c>
      <c r="D3491" s="161">
        <v>111.01</v>
      </c>
    </row>
    <row r="3492" spans="3:4" ht="15" hidden="1" customHeight="1" x14ac:dyDescent="0.25">
      <c r="C3492" s="158" t="s">
        <v>552</v>
      </c>
      <c r="D3492" s="159">
        <v>304.14999999999998</v>
      </c>
    </row>
    <row r="3493" spans="3:4" ht="15" hidden="1" customHeight="1" x14ac:dyDescent="0.25">
      <c r="C3493" s="160" t="s">
        <v>545</v>
      </c>
      <c r="D3493" s="161">
        <v>183.73</v>
      </c>
    </row>
    <row r="3494" spans="3:4" ht="15" hidden="1" customHeight="1" x14ac:dyDescent="0.25">
      <c r="C3494" s="158" t="s">
        <v>543</v>
      </c>
      <c r="D3494" s="159">
        <v>243.76</v>
      </c>
    </row>
    <row r="3495" spans="3:4" ht="15" hidden="1" customHeight="1" x14ac:dyDescent="0.25">
      <c r="C3495" s="160" t="s">
        <v>556</v>
      </c>
      <c r="D3495" s="161">
        <v>955.97</v>
      </c>
    </row>
    <row r="3496" spans="3:4" ht="15" hidden="1" customHeight="1" x14ac:dyDescent="0.25">
      <c r="C3496" s="158" t="s">
        <v>543</v>
      </c>
      <c r="D3496" s="159">
        <v>321.56</v>
      </c>
    </row>
    <row r="3497" spans="3:4" ht="15" hidden="1" customHeight="1" x14ac:dyDescent="0.25">
      <c r="C3497" s="160" t="s">
        <v>540</v>
      </c>
      <c r="D3497" s="161">
        <v>232.26</v>
      </c>
    </row>
    <row r="3498" spans="3:4" ht="15" hidden="1" customHeight="1" x14ac:dyDescent="0.25">
      <c r="C3498" s="158" t="s">
        <v>547</v>
      </c>
      <c r="D3498" s="159">
        <v>557.95000000000005</v>
      </c>
    </row>
    <row r="3499" spans="3:4" ht="15" hidden="1" customHeight="1" x14ac:dyDescent="0.25">
      <c r="C3499" s="160" t="s">
        <v>545</v>
      </c>
      <c r="D3499" s="161">
        <v>927.51</v>
      </c>
    </row>
    <row r="3500" spans="3:4" ht="15" hidden="1" customHeight="1" x14ac:dyDescent="0.25">
      <c r="C3500" s="158" t="s">
        <v>548</v>
      </c>
      <c r="D3500" s="159">
        <v>264.55</v>
      </c>
    </row>
    <row r="3501" spans="3:4" ht="15" hidden="1" customHeight="1" x14ac:dyDescent="0.25">
      <c r="C3501" s="160" t="s">
        <v>552</v>
      </c>
      <c r="D3501" s="161">
        <v>117.28</v>
      </c>
    </row>
    <row r="3502" spans="3:4" ht="15" hidden="1" customHeight="1" x14ac:dyDescent="0.25">
      <c r="C3502" s="158" t="s">
        <v>552</v>
      </c>
      <c r="D3502" s="159">
        <v>438.82</v>
      </c>
    </row>
    <row r="3503" spans="3:4" ht="15" hidden="1" customHeight="1" x14ac:dyDescent="0.25">
      <c r="C3503" s="160" t="s">
        <v>309</v>
      </c>
      <c r="D3503" s="161">
        <v>1200.3399999999999</v>
      </c>
    </row>
    <row r="3504" spans="3:4" ht="15" hidden="1" customHeight="1" x14ac:dyDescent="0.25">
      <c r="C3504" s="158" t="s">
        <v>546</v>
      </c>
      <c r="D3504" s="159">
        <v>700.57</v>
      </c>
    </row>
    <row r="3505" spans="3:4" ht="15" hidden="1" customHeight="1" x14ac:dyDescent="0.25">
      <c r="C3505" s="160" t="s">
        <v>539</v>
      </c>
      <c r="D3505" s="161">
        <v>870.58</v>
      </c>
    </row>
    <row r="3506" spans="3:4" ht="15" hidden="1" customHeight="1" x14ac:dyDescent="0.25">
      <c r="C3506" s="158" t="s">
        <v>553</v>
      </c>
      <c r="D3506" s="159">
        <v>136.57</v>
      </c>
    </row>
    <row r="3507" spans="3:4" ht="15" hidden="1" customHeight="1" x14ac:dyDescent="0.25">
      <c r="C3507" s="160" t="s">
        <v>539</v>
      </c>
      <c r="D3507" s="161">
        <v>442.38</v>
      </c>
    </row>
    <row r="3508" spans="3:4" ht="15" hidden="1" customHeight="1" x14ac:dyDescent="0.25">
      <c r="C3508" s="158" t="s">
        <v>552</v>
      </c>
      <c r="D3508" s="159">
        <v>187.76</v>
      </c>
    </row>
    <row r="3509" spans="3:4" ht="15" hidden="1" customHeight="1" x14ac:dyDescent="0.25">
      <c r="C3509" s="160" t="s">
        <v>551</v>
      </c>
      <c r="D3509" s="161">
        <v>1231.98</v>
      </c>
    </row>
    <row r="3510" spans="3:4" ht="15" hidden="1" customHeight="1" x14ac:dyDescent="0.25">
      <c r="C3510" s="158" t="s">
        <v>542</v>
      </c>
      <c r="D3510" s="159">
        <v>155.01</v>
      </c>
    </row>
    <row r="3511" spans="3:4" ht="15" hidden="1" customHeight="1" x14ac:dyDescent="0.25">
      <c r="C3511" s="160" t="s">
        <v>312</v>
      </c>
      <c r="D3511" s="161">
        <v>184.33</v>
      </c>
    </row>
    <row r="3512" spans="3:4" ht="15" hidden="1" customHeight="1" x14ac:dyDescent="0.25">
      <c r="C3512" s="158" t="s">
        <v>309</v>
      </c>
      <c r="D3512" s="159">
        <v>175.18</v>
      </c>
    </row>
    <row r="3513" spans="3:4" ht="15" hidden="1" customHeight="1" x14ac:dyDescent="0.25">
      <c r="C3513" s="160" t="s">
        <v>553</v>
      </c>
      <c r="D3513" s="161">
        <v>577.72</v>
      </c>
    </row>
    <row r="3514" spans="3:4" ht="15" hidden="1" customHeight="1" x14ac:dyDescent="0.25">
      <c r="C3514" s="158" t="s">
        <v>542</v>
      </c>
      <c r="D3514" s="159">
        <v>937.54</v>
      </c>
    </row>
    <row r="3515" spans="3:4" ht="15" hidden="1" customHeight="1" x14ac:dyDescent="0.25">
      <c r="C3515" s="160" t="s">
        <v>546</v>
      </c>
      <c r="D3515" s="161">
        <v>283.91000000000003</v>
      </c>
    </row>
    <row r="3516" spans="3:4" ht="15" hidden="1" customHeight="1" x14ac:dyDescent="0.25">
      <c r="C3516" s="158" t="s">
        <v>540</v>
      </c>
      <c r="D3516" s="159">
        <v>631.22</v>
      </c>
    </row>
    <row r="3517" spans="3:4" ht="15" hidden="1" customHeight="1" x14ac:dyDescent="0.25">
      <c r="C3517" s="160" t="s">
        <v>540</v>
      </c>
      <c r="D3517" s="161">
        <v>408.1</v>
      </c>
    </row>
    <row r="3518" spans="3:4" ht="15" hidden="1" customHeight="1" x14ac:dyDescent="0.25">
      <c r="C3518" s="158" t="s">
        <v>549</v>
      </c>
      <c r="D3518" s="159">
        <v>338.52</v>
      </c>
    </row>
    <row r="3519" spans="3:4" ht="15" hidden="1" customHeight="1" x14ac:dyDescent="0.25">
      <c r="C3519" s="160" t="s">
        <v>553</v>
      </c>
      <c r="D3519" s="161">
        <v>322.67</v>
      </c>
    </row>
    <row r="3520" spans="3:4" ht="15" hidden="1" customHeight="1" x14ac:dyDescent="0.25">
      <c r="C3520" s="158" t="s">
        <v>553</v>
      </c>
      <c r="D3520" s="159">
        <v>180.03</v>
      </c>
    </row>
    <row r="3521" spans="3:4" ht="15" hidden="1" customHeight="1" x14ac:dyDescent="0.25">
      <c r="C3521" s="160" t="s">
        <v>554</v>
      </c>
      <c r="D3521" s="161">
        <v>194.83</v>
      </c>
    </row>
    <row r="3522" spans="3:4" ht="15" hidden="1" customHeight="1" x14ac:dyDescent="0.25">
      <c r="C3522" s="158" t="s">
        <v>551</v>
      </c>
      <c r="D3522" s="159">
        <v>786.11</v>
      </c>
    </row>
    <row r="3523" spans="3:4" ht="15" hidden="1" customHeight="1" x14ac:dyDescent="0.25">
      <c r="C3523" s="160" t="s">
        <v>308</v>
      </c>
      <c r="D3523" s="161">
        <v>1296.42</v>
      </c>
    </row>
    <row r="3524" spans="3:4" ht="15" hidden="1" customHeight="1" x14ac:dyDescent="0.25">
      <c r="C3524" s="158" t="s">
        <v>309</v>
      </c>
      <c r="D3524" s="159">
        <v>610.41999999999996</v>
      </c>
    </row>
    <row r="3525" spans="3:4" ht="15" hidden="1" customHeight="1" x14ac:dyDescent="0.25">
      <c r="C3525" s="160" t="s">
        <v>551</v>
      </c>
      <c r="D3525" s="161">
        <v>496.38</v>
      </c>
    </row>
    <row r="3526" spans="3:4" ht="15" hidden="1" customHeight="1" x14ac:dyDescent="0.25">
      <c r="C3526" s="158" t="s">
        <v>307</v>
      </c>
      <c r="D3526" s="159">
        <v>760.47</v>
      </c>
    </row>
    <row r="3527" spans="3:4" ht="15" hidden="1" customHeight="1" x14ac:dyDescent="0.25">
      <c r="C3527" s="160" t="s">
        <v>539</v>
      </c>
      <c r="D3527" s="161">
        <v>375.12</v>
      </c>
    </row>
    <row r="3528" spans="3:4" ht="15" hidden="1" customHeight="1" x14ac:dyDescent="0.25">
      <c r="C3528" s="158" t="s">
        <v>308</v>
      </c>
      <c r="D3528" s="159">
        <v>1135.72</v>
      </c>
    </row>
    <row r="3529" spans="3:4" ht="15" hidden="1" customHeight="1" x14ac:dyDescent="0.25">
      <c r="C3529" s="160" t="s">
        <v>551</v>
      </c>
      <c r="D3529" s="161">
        <v>647.15</v>
      </c>
    </row>
    <row r="3530" spans="3:4" ht="15" hidden="1" customHeight="1" x14ac:dyDescent="0.25">
      <c r="C3530" s="158" t="s">
        <v>547</v>
      </c>
      <c r="D3530" s="159">
        <v>1141.22</v>
      </c>
    </row>
    <row r="3531" spans="3:4" ht="15" hidden="1" customHeight="1" x14ac:dyDescent="0.25">
      <c r="C3531" s="160" t="s">
        <v>542</v>
      </c>
      <c r="D3531" s="161">
        <v>352.95</v>
      </c>
    </row>
    <row r="3532" spans="3:4" ht="15" hidden="1" customHeight="1" x14ac:dyDescent="0.25">
      <c r="C3532" s="158" t="s">
        <v>545</v>
      </c>
      <c r="D3532" s="159">
        <v>160.99</v>
      </c>
    </row>
    <row r="3533" spans="3:4" ht="15" hidden="1" customHeight="1" x14ac:dyDescent="0.25">
      <c r="C3533" s="160" t="s">
        <v>540</v>
      </c>
      <c r="D3533" s="161">
        <v>387.97</v>
      </c>
    </row>
    <row r="3534" spans="3:4" ht="15" hidden="1" customHeight="1" x14ac:dyDescent="0.25">
      <c r="C3534" s="158" t="s">
        <v>550</v>
      </c>
      <c r="D3534" s="159">
        <v>774.98</v>
      </c>
    </row>
    <row r="3535" spans="3:4" ht="15" hidden="1" customHeight="1" x14ac:dyDescent="0.25">
      <c r="C3535" s="160" t="s">
        <v>558</v>
      </c>
      <c r="D3535" s="161">
        <v>646.03</v>
      </c>
    </row>
    <row r="3536" spans="3:4" ht="15" hidden="1" customHeight="1" x14ac:dyDescent="0.25">
      <c r="C3536" s="158" t="s">
        <v>548</v>
      </c>
      <c r="D3536" s="159">
        <v>623.29999999999995</v>
      </c>
    </row>
    <row r="3537" spans="3:4" ht="15" hidden="1" customHeight="1" x14ac:dyDescent="0.25">
      <c r="C3537" s="160" t="s">
        <v>558</v>
      </c>
      <c r="D3537" s="161">
        <v>177.64</v>
      </c>
    </row>
    <row r="3538" spans="3:4" ht="15" hidden="1" customHeight="1" x14ac:dyDescent="0.25">
      <c r="C3538" s="158" t="s">
        <v>543</v>
      </c>
      <c r="D3538" s="159">
        <v>230.52</v>
      </c>
    </row>
    <row r="3539" spans="3:4" ht="15" hidden="1" customHeight="1" x14ac:dyDescent="0.25">
      <c r="C3539" s="160" t="s">
        <v>546</v>
      </c>
      <c r="D3539" s="161">
        <v>283.77999999999997</v>
      </c>
    </row>
    <row r="3540" spans="3:4" ht="15" hidden="1" customHeight="1" x14ac:dyDescent="0.25">
      <c r="C3540" s="158" t="s">
        <v>307</v>
      </c>
      <c r="D3540" s="159">
        <v>1014.56</v>
      </c>
    </row>
    <row r="3541" spans="3:4" ht="15" hidden="1" customHeight="1" x14ac:dyDescent="0.25">
      <c r="C3541" s="160" t="s">
        <v>542</v>
      </c>
      <c r="D3541" s="161">
        <v>38.72</v>
      </c>
    </row>
    <row r="3542" spans="3:4" ht="15" hidden="1" customHeight="1" x14ac:dyDescent="0.25">
      <c r="C3542" s="158" t="s">
        <v>550</v>
      </c>
      <c r="D3542" s="159">
        <v>892.71</v>
      </c>
    </row>
    <row r="3543" spans="3:4" ht="15" hidden="1" customHeight="1" x14ac:dyDescent="0.25">
      <c r="C3543" s="160" t="s">
        <v>542</v>
      </c>
      <c r="D3543" s="161">
        <v>1139.97</v>
      </c>
    </row>
    <row r="3544" spans="3:4" ht="15" hidden="1" customHeight="1" x14ac:dyDescent="0.25">
      <c r="C3544" s="158" t="s">
        <v>307</v>
      </c>
      <c r="D3544" s="159">
        <v>620.71</v>
      </c>
    </row>
    <row r="3545" spans="3:4" ht="15" hidden="1" customHeight="1" x14ac:dyDescent="0.25">
      <c r="C3545" s="160" t="s">
        <v>312</v>
      </c>
      <c r="D3545" s="161">
        <v>278.05</v>
      </c>
    </row>
    <row r="3546" spans="3:4" ht="15" hidden="1" customHeight="1" x14ac:dyDescent="0.25">
      <c r="C3546" s="158" t="s">
        <v>552</v>
      </c>
      <c r="D3546" s="159">
        <v>647.59</v>
      </c>
    </row>
    <row r="3547" spans="3:4" ht="15" hidden="1" customHeight="1" x14ac:dyDescent="0.25">
      <c r="C3547" s="160" t="s">
        <v>550</v>
      </c>
      <c r="D3547" s="161">
        <v>711.04</v>
      </c>
    </row>
    <row r="3548" spans="3:4" ht="15" hidden="1" customHeight="1" x14ac:dyDescent="0.25">
      <c r="C3548" s="158" t="s">
        <v>553</v>
      </c>
      <c r="D3548" s="159">
        <v>1246.81</v>
      </c>
    </row>
    <row r="3549" spans="3:4" ht="15" hidden="1" customHeight="1" x14ac:dyDescent="0.25">
      <c r="C3549" s="160" t="s">
        <v>312</v>
      </c>
      <c r="D3549" s="161">
        <v>1076.93</v>
      </c>
    </row>
    <row r="3550" spans="3:4" ht="15" hidden="1" customHeight="1" x14ac:dyDescent="0.25">
      <c r="C3550" s="158" t="s">
        <v>312</v>
      </c>
      <c r="D3550" s="159">
        <v>886.65</v>
      </c>
    </row>
    <row r="3551" spans="3:4" ht="15" hidden="1" customHeight="1" x14ac:dyDescent="0.25">
      <c r="C3551" s="160" t="s">
        <v>541</v>
      </c>
      <c r="D3551" s="161">
        <v>829.17</v>
      </c>
    </row>
    <row r="3552" spans="3:4" ht="15" hidden="1" customHeight="1" x14ac:dyDescent="0.25">
      <c r="C3552" s="158" t="s">
        <v>553</v>
      </c>
      <c r="D3552" s="159">
        <v>939.19</v>
      </c>
    </row>
    <row r="3553" spans="3:4" ht="15" hidden="1" customHeight="1" x14ac:dyDescent="0.25">
      <c r="C3553" s="160" t="s">
        <v>551</v>
      </c>
      <c r="D3553" s="161">
        <v>87.45</v>
      </c>
    </row>
    <row r="3554" spans="3:4" ht="15" hidden="1" customHeight="1" x14ac:dyDescent="0.25">
      <c r="C3554" s="158" t="s">
        <v>556</v>
      </c>
      <c r="D3554" s="159">
        <v>752.93</v>
      </c>
    </row>
    <row r="3555" spans="3:4" ht="15" hidden="1" customHeight="1" x14ac:dyDescent="0.25">
      <c r="C3555" s="160" t="s">
        <v>307</v>
      </c>
      <c r="D3555" s="161">
        <v>1052.5899999999999</v>
      </c>
    </row>
    <row r="3556" spans="3:4" ht="15" hidden="1" customHeight="1" x14ac:dyDescent="0.25">
      <c r="C3556" s="158" t="s">
        <v>540</v>
      </c>
      <c r="D3556" s="159">
        <v>563.69000000000005</v>
      </c>
    </row>
    <row r="3557" spans="3:4" ht="15" hidden="1" customHeight="1" x14ac:dyDescent="0.25">
      <c r="C3557" s="160" t="s">
        <v>543</v>
      </c>
      <c r="D3557" s="161">
        <v>1179.96</v>
      </c>
    </row>
    <row r="3558" spans="3:4" ht="15" hidden="1" customHeight="1" x14ac:dyDescent="0.25">
      <c r="C3558" s="158" t="s">
        <v>549</v>
      </c>
      <c r="D3558" s="159">
        <v>854.18</v>
      </c>
    </row>
    <row r="3559" spans="3:4" ht="15" hidden="1" customHeight="1" x14ac:dyDescent="0.25">
      <c r="C3559" s="160" t="s">
        <v>309</v>
      </c>
      <c r="D3559" s="161">
        <v>781.81</v>
      </c>
    </row>
    <row r="3560" spans="3:4" ht="15" hidden="1" customHeight="1" x14ac:dyDescent="0.25">
      <c r="C3560" s="158" t="s">
        <v>546</v>
      </c>
      <c r="D3560" s="159">
        <v>604.9</v>
      </c>
    </row>
    <row r="3561" spans="3:4" ht="15" hidden="1" customHeight="1" x14ac:dyDescent="0.25">
      <c r="C3561" s="160" t="s">
        <v>312</v>
      </c>
      <c r="D3561" s="161">
        <v>1055.8399999999999</v>
      </c>
    </row>
    <row r="3562" spans="3:4" ht="15" hidden="1" customHeight="1" x14ac:dyDescent="0.25">
      <c r="C3562" s="158" t="s">
        <v>549</v>
      </c>
      <c r="D3562" s="159">
        <v>1214.72</v>
      </c>
    </row>
    <row r="3563" spans="3:4" ht="15" hidden="1" customHeight="1" x14ac:dyDescent="0.25">
      <c r="C3563" s="160" t="s">
        <v>545</v>
      </c>
      <c r="D3563" s="161">
        <v>1066.3800000000001</v>
      </c>
    </row>
    <row r="3564" spans="3:4" ht="15" hidden="1" customHeight="1" x14ac:dyDescent="0.25">
      <c r="C3564" s="158" t="s">
        <v>541</v>
      </c>
      <c r="D3564" s="159">
        <v>557.58000000000004</v>
      </c>
    </row>
    <row r="3565" spans="3:4" ht="15" hidden="1" customHeight="1" x14ac:dyDescent="0.25">
      <c r="C3565" s="160" t="s">
        <v>549</v>
      </c>
      <c r="D3565" s="161">
        <v>878.71</v>
      </c>
    </row>
    <row r="3566" spans="3:4" ht="15" hidden="1" customHeight="1" x14ac:dyDescent="0.25">
      <c r="C3566" s="158" t="s">
        <v>550</v>
      </c>
      <c r="D3566" s="159">
        <v>1298.01</v>
      </c>
    </row>
    <row r="3567" spans="3:4" ht="15" hidden="1" customHeight="1" x14ac:dyDescent="0.25">
      <c r="C3567" s="160" t="s">
        <v>549</v>
      </c>
      <c r="D3567" s="161">
        <v>1083.46</v>
      </c>
    </row>
    <row r="3568" spans="3:4" ht="15" hidden="1" customHeight="1" x14ac:dyDescent="0.25">
      <c r="C3568" s="158" t="s">
        <v>552</v>
      </c>
      <c r="D3568" s="159">
        <v>802.31</v>
      </c>
    </row>
    <row r="3569" spans="3:4" ht="15" hidden="1" customHeight="1" x14ac:dyDescent="0.25">
      <c r="C3569" s="160" t="s">
        <v>540</v>
      </c>
      <c r="D3569" s="161">
        <v>1243.51</v>
      </c>
    </row>
    <row r="3570" spans="3:4" ht="15" hidden="1" customHeight="1" x14ac:dyDescent="0.25">
      <c r="C3570" s="158" t="s">
        <v>556</v>
      </c>
      <c r="D3570" s="159">
        <v>490.42</v>
      </c>
    </row>
    <row r="3571" spans="3:4" ht="15" hidden="1" customHeight="1" x14ac:dyDescent="0.25">
      <c r="C3571" s="160" t="s">
        <v>307</v>
      </c>
      <c r="D3571" s="161">
        <v>356.88</v>
      </c>
    </row>
    <row r="3572" spans="3:4" ht="15" hidden="1" customHeight="1" x14ac:dyDescent="0.25">
      <c r="C3572" s="158" t="s">
        <v>546</v>
      </c>
      <c r="D3572" s="159">
        <v>1147.8</v>
      </c>
    </row>
    <row r="3573" spans="3:4" ht="15" hidden="1" customHeight="1" x14ac:dyDescent="0.25">
      <c r="C3573" s="160" t="s">
        <v>308</v>
      </c>
      <c r="D3573" s="161">
        <v>375.97</v>
      </c>
    </row>
    <row r="3574" spans="3:4" ht="15" hidden="1" customHeight="1" x14ac:dyDescent="0.25">
      <c r="C3574" s="158" t="s">
        <v>553</v>
      </c>
      <c r="D3574" s="159">
        <v>537.29</v>
      </c>
    </row>
    <row r="3575" spans="3:4" ht="15" hidden="1" customHeight="1" x14ac:dyDescent="0.25">
      <c r="C3575" s="160" t="s">
        <v>551</v>
      </c>
      <c r="D3575" s="161">
        <v>738.97</v>
      </c>
    </row>
    <row r="3576" spans="3:4" ht="15" hidden="1" customHeight="1" x14ac:dyDescent="0.25">
      <c r="C3576" s="158" t="s">
        <v>542</v>
      </c>
      <c r="D3576" s="159">
        <v>548.16999999999996</v>
      </c>
    </row>
    <row r="3577" spans="3:4" ht="15" hidden="1" customHeight="1" x14ac:dyDescent="0.25">
      <c r="C3577" s="160" t="s">
        <v>544</v>
      </c>
      <c r="D3577" s="161">
        <v>82.54</v>
      </c>
    </row>
    <row r="3578" spans="3:4" ht="15" hidden="1" customHeight="1" x14ac:dyDescent="0.25">
      <c r="C3578" s="158" t="s">
        <v>544</v>
      </c>
      <c r="D3578" s="159">
        <v>941.42</v>
      </c>
    </row>
    <row r="3579" spans="3:4" ht="15" hidden="1" customHeight="1" x14ac:dyDescent="0.25">
      <c r="C3579" s="160" t="s">
        <v>549</v>
      </c>
      <c r="D3579" s="161">
        <v>744.86</v>
      </c>
    </row>
    <row r="3580" spans="3:4" ht="15" hidden="1" customHeight="1" x14ac:dyDescent="0.25">
      <c r="C3580" s="158" t="s">
        <v>547</v>
      </c>
      <c r="D3580" s="159">
        <v>1274.68</v>
      </c>
    </row>
    <row r="3581" spans="3:4" ht="15" hidden="1" customHeight="1" x14ac:dyDescent="0.25">
      <c r="C3581" s="160" t="s">
        <v>543</v>
      </c>
      <c r="D3581" s="161">
        <v>512.85</v>
      </c>
    </row>
    <row r="3582" spans="3:4" ht="15" hidden="1" customHeight="1" x14ac:dyDescent="0.25">
      <c r="C3582" s="158" t="s">
        <v>307</v>
      </c>
      <c r="D3582" s="159">
        <v>1036.17</v>
      </c>
    </row>
    <row r="3583" spans="3:4" ht="15" hidden="1" customHeight="1" x14ac:dyDescent="0.25">
      <c r="C3583" s="160" t="s">
        <v>308</v>
      </c>
      <c r="D3583" s="161">
        <v>1144.6500000000001</v>
      </c>
    </row>
    <row r="3584" spans="3:4" ht="15" hidden="1" customHeight="1" x14ac:dyDescent="0.25">
      <c r="C3584" s="158" t="s">
        <v>312</v>
      </c>
      <c r="D3584" s="159">
        <v>904.79</v>
      </c>
    </row>
    <row r="3585" spans="3:4" ht="15" hidden="1" customHeight="1" x14ac:dyDescent="0.25">
      <c r="C3585" s="160" t="s">
        <v>312</v>
      </c>
      <c r="D3585" s="161">
        <v>508.66</v>
      </c>
    </row>
    <row r="3586" spans="3:4" ht="15" hidden="1" customHeight="1" x14ac:dyDescent="0.25">
      <c r="C3586" s="158" t="s">
        <v>554</v>
      </c>
      <c r="D3586" s="159">
        <v>1245.44</v>
      </c>
    </row>
    <row r="3587" spans="3:4" ht="15" hidden="1" customHeight="1" x14ac:dyDescent="0.25">
      <c r="C3587" s="160" t="s">
        <v>553</v>
      </c>
      <c r="D3587" s="161">
        <v>620.16999999999996</v>
      </c>
    </row>
    <row r="3588" spans="3:4" ht="15" hidden="1" customHeight="1" x14ac:dyDescent="0.25">
      <c r="C3588" s="158" t="s">
        <v>554</v>
      </c>
      <c r="D3588" s="159">
        <v>1132.82</v>
      </c>
    </row>
    <row r="3589" spans="3:4" ht="15" hidden="1" customHeight="1" x14ac:dyDescent="0.25">
      <c r="C3589" s="160" t="s">
        <v>546</v>
      </c>
      <c r="D3589" s="161">
        <v>278.99</v>
      </c>
    </row>
    <row r="3590" spans="3:4" ht="15" hidden="1" customHeight="1" x14ac:dyDescent="0.25">
      <c r="C3590" s="158" t="s">
        <v>543</v>
      </c>
      <c r="D3590" s="159">
        <v>462.02</v>
      </c>
    </row>
    <row r="3591" spans="3:4" ht="15" hidden="1" customHeight="1" x14ac:dyDescent="0.25">
      <c r="C3591" s="160" t="s">
        <v>312</v>
      </c>
      <c r="D3591" s="161">
        <v>795.69</v>
      </c>
    </row>
    <row r="3592" spans="3:4" ht="15" hidden="1" customHeight="1" x14ac:dyDescent="0.25">
      <c r="C3592" s="158" t="s">
        <v>312</v>
      </c>
      <c r="D3592" s="159">
        <v>478.27</v>
      </c>
    </row>
    <row r="3593" spans="3:4" ht="15" hidden="1" customHeight="1" x14ac:dyDescent="0.25">
      <c r="C3593" s="160" t="s">
        <v>307</v>
      </c>
      <c r="D3593" s="161">
        <v>265.57</v>
      </c>
    </row>
    <row r="3594" spans="3:4" ht="15" hidden="1" customHeight="1" x14ac:dyDescent="0.25">
      <c r="C3594" s="158" t="s">
        <v>540</v>
      </c>
      <c r="D3594" s="159">
        <v>244.46</v>
      </c>
    </row>
    <row r="3595" spans="3:4" ht="15" hidden="1" customHeight="1" x14ac:dyDescent="0.25">
      <c r="C3595" s="160" t="s">
        <v>547</v>
      </c>
      <c r="D3595" s="161">
        <v>993.4</v>
      </c>
    </row>
    <row r="3596" spans="3:4" ht="15" hidden="1" customHeight="1" x14ac:dyDescent="0.25">
      <c r="C3596" s="158" t="s">
        <v>543</v>
      </c>
      <c r="D3596" s="159">
        <v>639.57000000000005</v>
      </c>
    </row>
    <row r="3597" spans="3:4" ht="15" hidden="1" customHeight="1" x14ac:dyDescent="0.25">
      <c r="C3597" s="160" t="s">
        <v>308</v>
      </c>
      <c r="D3597" s="161">
        <v>472.05</v>
      </c>
    </row>
    <row r="3598" spans="3:4" ht="15" hidden="1" customHeight="1" x14ac:dyDescent="0.25">
      <c r="C3598" s="158" t="s">
        <v>312</v>
      </c>
      <c r="D3598" s="159">
        <v>584.41999999999996</v>
      </c>
    </row>
    <row r="3599" spans="3:4" ht="15" hidden="1" customHeight="1" x14ac:dyDescent="0.25">
      <c r="C3599" s="160" t="s">
        <v>540</v>
      </c>
      <c r="D3599" s="161">
        <v>1034.6400000000001</v>
      </c>
    </row>
    <row r="3600" spans="3:4" ht="15" hidden="1" customHeight="1" x14ac:dyDescent="0.25">
      <c r="C3600" s="158" t="s">
        <v>542</v>
      </c>
      <c r="D3600" s="159">
        <v>594.5</v>
      </c>
    </row>
    <row r="3601" spans="3:4" ht="15" hidden="1" customHeight="1" x14ac:dyDescent="0.25">
      <c r="C3601" s="160" t="s">
        <v>551</v>
      </c>
      <c r="D3601" s="161">
        <v>620.42999999999995</v>
      </c>
    </row>
    <row r="3602" spans="3:4" ht="15" hidden="1" customHeight="1" x14ac:dyDescent="0.25">
      <c r="C3602" s="158" t="s">
        <v>546</v>
      </c>
      <c r="D3602" s="159">
        <v>1118.19</v>
      </c>
    </row>
    <row r="3603" spans="3:4" ht="15" hidden="1" customHeight="1" x14ac:dyDescent="0.25">
      <c r="C3603" s="160" t="s">
        <v>312</v>
      </c>
      <c r="D3603" s="161">
        <v>618.46</v>
      </c>
    </row>
    <row r="3604" spans="3:4" ht="15" hidden="1" customHeight="1" x14ac:dyDescent="0.25">
      <c r="C3604" s="158" t="s">
        <v>312</v>
      </c>
      <c r="D3604" s="159">
        <v>575.26</v>
      </c>
    </row>
    <row r="3605" spans="3:4" ht="15" hidden="1" customHeight="1" x14ac:dyDescent="0.25">
      <c r="C3605" s="160" t="s">
        <v>542</v>
      </c>
      <c r="D3605" s="161">
        <v>192.17</v>
      </c>
    </row>
    <row r="3606" spans="3:4" ht="15" hidden="1" customHeight="1" x14ac:dyDescent="0.25">
      <c r="C3606" s="158" t="s">
        <v>550</v>
      </c>
      <c r="D3606" s="159">
        <v>539.52</v>
      </c>
    </row>
    <row r="3607" spans="3:4" ht="15" hidden="1" customHeight="1" x14ac:dyDescent="0.25">
      <c r="C3607" s="160" t="s">
        <v>553</v>
      </c>
      <c r="D3607" s="161">
        <v>1104.33</v>
      </c>
    </row>
    <row r="3608" spans="3:4" ht="15" hidden="1" customHeight="1" x14ac:dyDescent="0.25">
      <c r="C3608" s="158" t="s">
        <v>549</v>
      </c>
      <c r="D3608" s="159">
        <v>758.29</v>
      </c>
    </row>
    <row r="3609" spans="3:4" ht="15" hidden="1" customHeight="1" x14ac:dyDescent="0.25">
      <c r="C3609" s="160" t="s">
        <v>549</v>
      </c>
      <c r="D3609" s="161">
        <v>29.5</v>
      </c>
    </row>
    <row r="3610" spans="3:4" ht="15" hidden="1" customHeight="1" x14ac:dyDescent="0.25">
      <c r="C3610" s="158" t="s">
        <v>546</v>
      </c>
      <c r="D3610" s="159">
        <v>563.01</v>
      </c>
    </row>
    <row r="3611" spans="3:4" ht="15" hidden="1" customHeight="1" x14ac:dyDescent="0.25">
      <c r="C3611" s="160" t="s">
        <v>541</v>
      </c>
      <c r="D3611" s="161">
        <v>102.91</v>
      </c>
    </row>
    <row r="3612" spans="3:4" ht="15" hidden="1" customHeight="1" x14ac:dyDescent="0.25">
      <c r="C3612" s="158" t="s">
        <v>547</v>
      </c>
      <c r="D3612" s="159">
        <v>942.43</v>
      </c>
    </row>
    <row r="3613" spans="3:4" ht="15" hidden="1" customHeight="1" x14ac:dyDescent="0.25">
      <c r="C3613" s="160" t="s">
        <v>307</v>
      </c>
      <c r="D3613" s="161">
        <v>433.56</v>
      </c>
    </row>
    <row r="3614" spans="3:4" ht="15" hidden="1" customHeight="1" x14ac:dyDescent="0.25">
      <c r="C3614" s="158" t="s">
        <v>307</v>
      </c>
      <c r="D3614" s="159">
        <v>648.9</v>
      </c>
    </row>
    <row r="3615" spans="3:4" ht="15" hidden="1" customHeight="1" x14ac:dyDescent="0.25">
      <c r="C3615" s="160" t="s">
        <v>542</v>
      </c>
      <c r="D3615" s="161">
        <v>603.98</v>
      </c>
    </row>
    <row r="3616" spans="3:4" ht="15" hidden="1" customHeight="1" x14ac:dyDescent="0.25">
      <c r="C3616" s="158" t="s">
        <v>557</v>
      </c>
      <c r="D3616" s="159">
        <v>1018.34</v>
      </c>
    </row>
    <row r="3617" spans="3:4" ht="15" hidden="1" customHeight="1" x14ac:dyDescent="0.25">
      <c r="C3617" s="160" t="s">
        <v>548</v>
      </c>
      <c r="D3617" s="161">
        <v>1278.77</v>
      </c>
    </row>
    <row r="3618" spans="3:4" ht="15" hidden="1" customHeight="1" x14ac:dyDescent="0.25">
      <c r="C3618" s="158" t="s">
        <v>308</v>
      </c>
      <c r="D3618" s="159">
        <v>604.97</v>
      </c>
    </row>
    <row r="3619" spans="3:4" ht="15" hidden="1" customHeight="1" x14ac:dyDescent="0.25">
      <c r="C3619" s="160" t="s">
        <v>546</v>
      </c>
      <c r="D3619" s="161">
        <v>479.61</v>
      </c>
    </row>
    <row r="3620" spans="3:4" ht="15" hidden="1" customHeight="1" x14ac:dyDescent="0.25">
      <c r="C3620" s="158" t="s">
        <v>552</v>
      </c>
      <c r="D3620" s="159">
        <v>575.84</v>
      </c>
    </row>
    <row r="3621" spans="3:4" ht="15" hidden="1" customHeight="1" x14ac:dyDescent="0.25">
      <c r="C3621" s="160" t="s">
        <v>549</v>
      </c>
      <c r="D3621" s="161">
        <v>376.25</v>
      </c>
    </row>
    <row r="3622" spans="3:4" ht="15" hidden="1" customHeight="1" x14ac:dyDescent="0.25">
      <c r="C3622" s="158" t="s">
        <v>540</v>
      </c>
      <c r="D3622" s="159">
        <v>469.12</v>
      </c>
    </row>
    <row r="3623" spans="3:4" ht="15" hidden="1" customHeight="1" x14ac:dyDescent="0.25">
      <c r="C3623" s="160" t="s">
        <v>540</v>
      </c>
      <c r="D3623" s="161">
        <v>808.72</v>
      </c>
    </row>
    <row r="3624" spans="3:4" ht="15" hidden="1" customHeight="1" x14ac:dyDescent="0.25">
      <c r="C3624" s="158" t="s">
        <v>551</v>
      </c>
      <c r="D3624" s="159">
        <v>464.23</v>
      </c>
    </row>
    <row r="3625" spans="3:4" ht="15" hidden="1" customHeight="1" x14ac:dyDescent="0.25">
      <c r="C3625" s="160" t="s">
        <v>554</v>
      </c>
      <c r="D3625" s="161">
        <v>25.31</v>
      </c>
    </row>
    <row r="3626" spans="3:4" ht="15" hidden="1" customHeight="1" x14ac:dyDescent="0.25">
      <c r="C3626" s="158" t="s">
        <v>547</v>
      </c>
      <c r="D3626" s="159">
        <v>256.10000000000002</v>
      </c>
    </row>
    <row r="3627" spans="3:4" ht="15" hidden="1" customHeight="1" x14ac:dyDescent="0.25">
      <c r="C3627" s="160" t="s">
        <v>308</v>
      </c>
      <c r="D3627" s="161">
        <v>345.19</v>
      </c>
    </row>
    <row r="3628" spans="3:4" ht="15" hidden="1" customHeight="1" x14ac:dyDescent="0.25">
      <c r="C3628" s="158" t="s">
        <v>539</v>
      </c>
      <c r="D3628" s="159">
        <v>349.68</v>
      </c>
    </row>
    <row r="3629" spans="3:4" ht="15" hidden="1" customHeight="1" x14ac:dyDescent="0.25">
      <c r="C3629" s="160" t="s">
        <v>554</v>
      </c>
      <c r="D3629" s="161">
        <v>995.74</v>
      </c>
    </row>
    <row r="3630" spans="3:4" ht="15" hidden="1" customHeight="1" x14ac:dyDescent="0.25">
      <c r="C3630" s="158" t="s">
        <v>542</v>
      </c>
      <c r="D3630" s="159">
        <v>903.55</v>
      </c>
    </row>
    <row r="3631" spans="3:4" ht="15" hidden="1" customHeight="1" x14ac:dyDescent="0.25">
      <c r="C3631" s="160" t="s">
        <v>307</v>
      </c>
      <c r="D3631" s="161">
        <v>517.22</v>
      </c>
    </row>
    <row r="3632" spans="3:4" ht="15" hidden="1" customHeight="1" x14ac:dyDescent="0.25">
      <c r="C3632" s="158" t="s">
        <v>549</v>
      </c>
      <c r="D3632" s="159">
        <v>586.84</v>
      </c>
    </row>
    <row r="3633" spans="3:4" ht="15" hidden="1" customHeight="1" x14ac:dyDescent="0.25">
      <c r="C3633" s="160" t="s">
        <v>552</v>
      </c>
      <c r="D3633" s="161">
        <v>703.41</v>
      </c>
    </row>
    <row r="3634" spans="3:4" ht="15" hidden="1" customHeight="1" x14ac:dyDescent="0.25">
      <c r="C3634" s="158" t="s">
        <v>547</v>
      </c>
      <c r="D3634" s="159">
        <v>446.29</v>
      </c>
    </row>
    <row r="3635" spans="3:4" ht="15" hidden="1" customHeight="1" x14ac:dyDescent="0.25">
      <c r="C3635" s="160" t="s">
        <v>547</v>
      </c>
      <c r="D3635" s="161">
        <v>616.16999999999996</v>
      </c>
    </row>
    <row r="3636" spans="3:4" ht="15" hidden="1" customHeight="1" x14ac:dyDescent="0.25">
      <c r="C3636" s="158" t="s">
        <v>551</v>
      </c>
      <c r="D3636" s="159">
        <v>338.39</v>
      </c>
    </row>
    <row r="3637" spans="3:4" ht="15" hidden="1" customHeight="1" x14ac:dyDescent="0.25">
      <c r="C3637" s="160" t="s">
        <v>555</v>
      </c>
      <c r="D3637" s="161">
        <v>912.97</v>
      </c>
    </row>
    <row r="3638" spans="3:4" ht="15" hidden="1" customHeight="1" x14ac:dyDescent="0.25">
      <c r="C3638" s="158" t="s">
        <v>539</v>
      </c>
      <c r="D3638" s="159">
        <v>347.1</v>
      </c>
    </row>
    <row r="3639" spans="3:4" ht="15" hidden="1" customHeight="1" x14ac:dyDescent="0.25">
      <c r="C3639" s="160" t="s">
        <v>547</v>
      </c>
      <c r="D3639" s="161">
        <v>824.2</v>
      </c>
    </row>
    <row r="3640" spans="3:4" ht="15" hidden="1" customHeight="1" x14ac:dyDescent="0.25">
      <c r="C3640" s="158" t="s">
        <v>542</v>
      </c>
      <c r="D3640" s="159">
        <v>999.78</v>
      </c>
    </row>
    <row r="3641" spans="3:4" ht="15" hidden="1" customHeight="1" x14ac:dyDescent="0.25">
      <c r="C3641" s="160" t="s">
        <v>308</v>
      </c>
      <c r="D3641" s="161">
        <v>379.48</v>
      </c>
    </row>
    <row r="3642" spans="3:4" ht="15" hidden="1" customHeight="1" x14ac:dyDescent="0.25">
      <c r="C3642" s="158" t="s">
        <v>552</v>
      </c>
      <c r="D3642" s="159">
        <v>370.21</v>
      </c>
    </row>
    <row r="3643" spans="3:4" ht="15" hidden="1" customHeight="1" x14ac:dyDescent="0.25">
      <c r="C3643" s="160" t="s">
        <v>308</v>
      </c>
      <c r="D3643" s="161">
        <v>437.92</v>
      </c>
    </row>
    <row r="3644" spans="3:4" ht="15" hidden="1" customHeight="1" x14ac:dyDescent="0.25">
      <c r="C3644" s="158" t="s">
        <v>543</v>
      </c>
      <c r="D3644" s="159">
        <v>516.80999999999995</v>
      </c>
    </row>
    <row r="3645" spans="3:4" ht="15" hidden="1" customHeight="1" x14ac:dyDescent="0.25">
      <c r="C3645" s="160" t="s">
        <v>539</v>
      </c>
      <c r="D3645" s="161">
        <v>522.95000000000005</v>
      </c>
    </row>
    <row r="3646" spans="3:4" ht="15" hidden="1" customHeight="1" x14ac:dyDescent="0.25">
      <c r="C3646" s="158" t="s">
        <v>542</v>
      </c>
      <c r="D3646" s="159">
        <v>694.5</v>
      </c>
    </row>
    <row r="3647" spans="3:4" ht="15" hidden="1" customHeight="1" x14ac:dyDescent="0.25">
      <c r="C3647" s="160" t="s">
        <v>549</v>
      </c>
      <c r="D3647" s="161">
        <v>698.8</v>
      </c>
    </row>
    <row r="3648" spans="3:4" ht="15" hidden="1" customHeight="1" x14ac:dyDescent="0.25">
      <c r="C3648" s="158" t="s">
        <v>545</v>
      </c>
      <c r="D3648" s="159">
        <v>274.24</v>
      </c>
    </row>
    <row r="3649" spans="3:4" ht="15" hidden="1" customHeight="1" x14ac:dyDescent="0.25">
      <c r="C3649" s="160" t="s">
        <v>552</v>
      </c>
      <c r="D3649" s="161">
        <v>603.75</v>
      </c>
    </row>
    <row r="3650" spans="3:4" ht="15" hidden="1" customHeight="1" x14ac:dyDescent="0.25">
      <c r="C3650" s="158" t="s">
        <v>308</v>
      </c>
      <c r="D3650" s="159">
        <v>196.53</v>
      </c>
    </row>
    <row r="3651" spans="3:4" ht="15" hidden="1" customHeight="1" x14ac:dyDescent="0.25">
      <c r="C3651" s="160" t="s">
        <v>540</v>
      </c>
      <c r="D3651" s="161">
        <v>159.9</v>
      </c>
    </row>
    <row r="3652" spans="3:4" ht="15" hidden="1" customHeight="1" x14ac:dyDescent="0.25">
      <c r="C3652" s="158" t="s">
        <v>552</v>
      </c>
      <c r="D3652" s="159">
        <v>1046.53</v>
      </c>
    </row>
    <row r="3653" spans="3:4" ht="15" hidden="1" customHeight="1" x14ac:dyDescent="0.25">
      <c r="C3653" s="160" t="s">
        <v>307</v>
      </c>
      <c r="D3653" s="161">
        <v>179.68</v>
      </c>
    </row>
    <row r="3654" spans="3:4" ht="15" hidden="1" customHeight="1" x14ac:dyDescent="0.25">
      <c r="C3654" s="158" t="s">
        <v>312</v>
      </c>
      <c r="D3654" s="159">
        <v>662.28</v>
      </c>
    </row>
    <row r="3655" spans="3:4" ht="15" hidden="1" customHeight="1" x14ac:dyDescent="0.25">
      <c r="C3655" s="160" t="s">
        <v>307</v>
      </c>
      <c r="D3655" s="161">
        <v>340.18</v>
      </c>
    </row>
    <row r="3656" spans="3:4" ht="15" hidden="1" customHeight="1" x14ac:dyDescent="0.25">
      <c r="C3656" s="158" t="s">
        <v>541</v>
      </c>
      <c r="D3656" s="159">
        <v>914.9</v>
      </c>
    </row>
    <row r="3657" spans="3:4" ht="15" hidden="1" customHeight="1" x14ac:dyDescent="0.25">
      <c r="C3657" s="160" t="s">
        <v>545</v>
      </c>
      <c r="D3657" s="161">
        <v>402.76</v>
      </c>
    </row>
    <row r="3658" spans="3:4" ht="15" hidden="1" customHeight="1" x14ac:dyDescent="0.25">
      <c r="C3658" s="158" t="s">
        <v>551</v>
      </c>
      <c r="D3658" s="159">
        <v>1180.92</v>
      </c>
    </row>
    <row r="3659" spans="3:4" ht="15" hidden="1" customHeight="1" x14ac:dyDescent="0.25">
      <c r="C3659" s="160" t="s">
        <v>309</v>
      </c>
      <c r="D3659" s="161">
        <v>685.63</v>
      </c>
    </row>
    <row r="3660" spans="3:4" ht="15" hidden="1" customHeight="1" x14ac:dyDescent="0.25">
      <c r="C3660" s="158" t="s">
        <v>557</v>
      </c>
      <c r="D3660" s="159">
        <v>786.96</v>
      </c>
    </row>
    <row r="3661" spans="3:4" ht="15" hidden="1" customHeight="1" x14ac:dyDescent="0.25">
      <c r="C3661" s="160" t="s">
        <v>543</v>
      </c>
      <c r="D3661" s="161">
        <v>287.92</v>
      </c>
    </row>
    <row r="3662" spans="3:4" ht="15" hidden="1" customHeight="1" x14ac:dyDescent="0.25">
      <c r="C3662" s="158" t="s">
        <v>551</v>
      </c>
      <c r="D3662" s="159">
        <v>445.75</v>
      </c>
    </row>
    <row r="3663" spans="3:4" ht="15" hidden="1" customHeight="1" x14ac:dyDescent="0.25">
      <c r="C3663" s="160" t="s">
        <v>547</v>
      </c>
      <c r="D3663" s="161">
        <v>839.55</v>
      </c>
    </row>
    <row r="3664" spans="3:4" ht="15" hidden="1" customHeight="1" x14ac:dyDescent="0.25">
      <c r="C3664" s="158" t="s">
        <v>547</v>
      </c>
      <c r="D3664" s="159">
        <v>548.58000000000004</v>
      </c>
    </row>
    <row r="3665" spans="3:4" ht="15" hidden="1" customHeight="1" x14ac:dyDescent="0.25">
      <c r="C3665" s="160" t="s">
        <v>558</v>
      </c>
      <c r="D3665" s="161">
        <v>1073.95</v>
      </c>
    </row>
    <row r="3666" spans="3:4" ht="15" hidden="1" customHeight="1" x14ac:dyDescent="0.25">
      <c r="C3666" s="158" t="s">
        <v>547</v>
      </c>
      <c r="D3666" s="159">
        <v>857.72</v>
      </c>
    </row>
    <row r="3667" spans="3:4" ht="15" hidden="1" customHeight="1" x14ac:dyDescent="0.25">
      <c r="C3667" s="160" t="s">
        <v>309</v>
      </c>
      <c r="D3667" s="161">
        <v>267.94</v>
      </c>
    </row>
    <row r="3668" spans="3:4" ht="15" hidden="1" customHeight="1" x14ac:dyDescent="0.25">
      <c r="C3668" s="158" t="s">
        <v>553</v>
      </c>
      <c r="D3668" s="159">
        <v>724.18</v>
      </c>
    </row>
    <row r="3669" spans="3:4" ht="15" hidden="1" customHeight="1" x14ac:dyDescent="0.25">
      <c r="C3669" s="160" t="s">
        <v>308</v>
      </c>
      <c r="D3669" s="161">
        <v>203.88</v>
      </c>
    </row>
    <row r="3670" spans="3:4" ht="15" hidden="1" customHeight="1" x14ac:dyDescent="0.25">
      <c r="C3670" s="158" t="s">
        <v>548</v>
      </c>
      <c r="D3670" s="159">
        <v>734.47</v>
      </c>
    </row>
    <row r="3671" spans="3:4" ht="15" hidden="1" customHeight="1" x14ac:dyDescent="0.25">
      <c r="C3671" s="160" t="s">
        <v>555</v>
      </c>
      <c r="D3671" s="161">
        <v>57.82</v>
      </c>
    </row>
    <row r="3672" spans="3:4" ht="15" hidden="1" customHeight="1" x14ac:dyDescent="0.25">
      <c r="C3672" s="158" t="s">
        <v>552</v>
      </c>
      <c r="D3672" s="159">
        <v>108.33</v>
      </c>
    </row>
    <row r="3673" spans="3:4" ht="15" hidden="1" customHeight="1" x14ac:dyDescent="0.25">
      <c r="C3673" s="160" t="s">
        <v>549</v>
      </c>
      <c r="D3673" s="161">
        <v>354.87</v>
      </c>
    </row>
    <row r="3674" spans="3:4" ht="15" hidden="1" customHeight="1" x14ac:dyDescent="0.25">
      <c r="C3674" s="158" t="s">
        <v>549</v>
      </c>
      <c r="D3674" s="159">
        <v>661.18</v>
      </c>
    </row>
    <row r="3675" spans="3:4" ht="15" hidden="1" customHeight="1" x14ac:dyDescent="0.25">
      <c r="C3675" s="160" t="s">
        <v>547</v>
      </c>
      <c r="D3675" s="161">
        <v>742.82</v>
      </c>
    </row>
    <row r="3676" spans="3:4" ht="15" hidden="1" customHeight="1" x14ac:dyDescent="0.25">
      <c r="C3676" s="158" t="s">
        <v>309</v>
      </c>
      <c r="D3676" s="159">
        <v>370.1</v>
      </c>
    </row>
    <row r="3677" spans="3:4" ht="15" hidden="1" customHeight="1" x14ac:dyDescent="0.25">
      <c r="C3677" s="160" t="s">
        <v>546</v>
      </c>
      <c r="D3677" s="161">
        <v>1168.53</v>
      </c>
    </row>
    <row r="3678" spans="3:4" ht="15" hidden="1" customHeight="1" x14ac:dyDescent="0.25">
      <c r="C3678" s="158" t="s">
        <v>551</v>
      </c>
      <c r="D3678" s="159">
        <v>768.92</v>
      </c>
    </row>
    <row r="3679" spans="3:4" ht="15" hidden="1" customHeight="1" x14ac:dyDescent="0.25">
      <c r="C3679" s="160" t="s">
        <v>543</v>
      </c>
      <c r="D3679" s="161">
        <v>1166.76</v>
      </c>
    </row>
    <row r="3680" spans="3:4" ht="15" hidden="1" customHeight="1" x14ac:dyDescent="0.25">
      <c r="C3680" s="158" t="s">
        <v>556</v>
      </c>
      <c r="D3680" s="159">
        <v>696.7</v>
      </c>
    </row>
    <row r="3681" spans="3:4" ht="15" hidden="1" customHeight="1" x14ac:dyDescent="0.25">
      <c r="C3681" s="160" t="s">
        <v>542</v>
      </c>
      <c r="D3681" s="161">
        <v>316.04000000000002</v>
      </c>
    </row>
    <row r="3682" spans="3:4" ht="15" hidden="1" customHeight="1" x14ac:dyDescent="0.25">
      <c r="C3682" s="158" t="s">
        <v>308</v>
      </c>
      <c r="D3682" s="159">
        <v>850.39</v>
      </c>
    </row>
    <row r="3683" spans="3:4" ht="15" hidden="1" customHeight="1" x14ac:dyDescent="0.25">
      <c r="C3683" s="160" t="s">
        <v>546</v>
      </c>
      <c r="D3683" s="161">
        <v>481.66</v>
      </c>
    </row>
    <row r="3684" spans="3:4" ht="15" hidden="1" customHeight="1" x14ac:dyDescent="0.25">
      <c r="C3684" s="158" t="s">
        <v>549</v>
      </c>
      <c r="D3684" s="159">
        <v>1160.95</v>
      </c>
    </row>
    <row r="3685" spans="3:4" ht="15" hidden="1" customHeight="1" x14ac:dyDescent="0.25">
      <c r="C3685" s="160" t="s">
        <v>539</v>
      </c>
      <c r="D3685" s="161">
        <v>1103.3499999999999</v>
      </c>
    </row>
    <row r="3686" spans="3:4" ht="15" hidden="1" customHeight="1" x14ac:dyDescent="0.25">
      <c r="C3686" s="158" t="s">
        <v>312</v>
      </c>
      <c r="D3686" s="159">
        <v>1079.99</v>
      </c>
    </row>
    <row r="3687" spans="3:4" ht="15" hidden="1" customHeight="1" x14ac:dyDescent="0.25">
      <c r="C3687" s="160" t="s">
        <v>555</v>
      </c>
      <c r="D3687" s="161">
        <v>380.48</v>
      </c>
    </row>
    <row r="3688" spans="3:4" ht="15" hidden="1" customHeight="1" x14ac:dyDescent="0.25">
      <c r="C3688" s="158" t="s">
        <v>542</v>
      </c>
      <c r="D3688" s="159">
        <v>1172.8900000000001</v>
      </c>
    </row>
    <row r="3689" spans="3:4" ht="15" hidden="1" customHeight="1" x14ac:dyDescent="0.25">
      <c r="C3689" s="160" t="s">
        <v>539</v>
      </c>
      <c r="D3689" s="161">
        <v>899.98</v>
      </c>
    </row>
    <row r="3690" spans="3:4" ht="15" hidden="1" customHeight="1" x14ac:dyDescent="0.25">
      <c r="C3690" s="158" t="s">
        <v>547</v>
      </c>
      <c r="D3690" s="159">
        <v>865.49</v>
      </c>
    </row>
    <row r="3691" spans="3:4" ht="15" hidden="1" customHeight="1" x14ac:dyDescent="0.25">
      <c r="C3691" s="160" t="s">
        <v>548</v>
      </c>
      <c r="D3691" s="161">
        <v>1093.48</v>
      </c>
    </row>
    <row r="3692" spans="3:4" ht="15" hidden="1" customHeight="1" x14ac:dyDescent="0.25">
      <c r="C3692" s="158" t="s">
        <v>552</v>
      </c>
      <c r="D3692" s="159">
        <v>394.99</v>
      </c>
    </row>
    <row r="3693" spans="3:4" ht="15" hidden="1" customHeight="1" x14ac:dyDescent="0.25">
      <c r="C3693" s="160" t="s">
        <v>539</v>
      </c>
      <c r="D3693" s="161">
        <v>730.1</v>
      </c>
    </row>
    <row r="3694" spans="3:4" ht="15" hidden="1" customHeight="1" x14ac:dyDescent="0.25">
      <c r="C3694" s="158" t="s">
        <v>549</v>
      </c>
      <c r="D3694" s="159">
        <v>1132.9100000000001</v>
      </c>
    </row>
    <row r="3695" spans="3:4" ht="15" hidden="1" customHeight="1" x14ac:dyDescent="0.25">
      <c r="C3695" s="160" t="s">
        <v>307</v>
      </c>
      <c r="D3695" s="161">
        <v>987.91</v>
      </c>
    </row>
    <row r="3696" spans="3:4" ht="15" hidden="1" customHeight="1" x14ac:dyDescent="0.25">
      <c r="C3696" s="158" t="s">
        <v>557</v>
      </c>
      <c r="D3696" s="159">
        <v>594.07000000000005</v>
      </c>
    </row>
    <row r="3697" spans="3:4" ht="15" hidden="1" customHeight="1" x14ac:dyDescent="0.25">
      <c r="C3697" s="160" t="s">
        <v>558</v>
      </c>
      <c r="D3697" s="161">
        <v>745.99</v>
      </c>
    </row>
    <row r="3698" spans="3:4" ht="15" hidden="1" customHeight="1" x14ac:dyDescent="0.25">
      <c r="C3698" s="158" t="s">
        <v>549</v>
      </c>
      <c r="D3698" s="159">
        <v>263.87</v>
      </c>
    </row>
    <row r="3699" spans="3:4" ht="15" hidden="1" customHeight="1" x14ac:dyDescent="0.25">
      <c r="C3699" s="160" t="s">
        <v>548</v>
      </c>
      <c r="D3699" s="161">
        <v>265.33</v>
      </c>
    </row>
    <row r="3700" spans="3:4" ht="15" hidden="1" customHeight="1" x14ac:dyDescent="0.25">
      <c r="C3700" s="158" t="s">
        <v>555</v>
      </c>
      <c r="D3700" s="159">
        <v>155.21</v>
      </c>
    </row>
    <row r="3701" spans="3:4" ht="15" hidden="1" customHeight="1" x14ac:dyDescent="0.25">
      <c r="C3701" s="160" t="s">
        <v>539</v>
      </c>
      <c r="D3701" s="161">
        <v>95.93</v>
      </c>
    </row>
    <row r="3702" spans="3:4" ht="15" hidden="1" customHeight="1" x14ac:dyDescent="0.25">
      <c r="C3702" s="158" t="s">
        <v>550</v>
      </c>
      <c r="D3702" s="159">
        <v>674.4</v>
      </c>
    </row>
    <row r="3703" spans="3:4" ht="15" hidden="1" customHeight="1" x14ac:dyDescent="0.25">
      <c r="C3703" s="160" t="s">
        <v>551</v>
      </c>
      <c r="D3703" s="161">
        <v>663.72</v>
      </c>
    </row>
    <row r="3704" spans="3:4" ht="15" hidden="1" customHeight="1" x14ac:dyDescent="0.25">
      <c r="C3704" s="158" t="s">
        <v>547</v>
      </c>
      <c r="D3704" s="159">
        <v>296.11</v>
      </c>
    </row>
    <row r="3705" spans="3:4" ht="15" hidden="1" customHeight="1" x14ac:dyDescent="0.25">
      <c r="C3705" s="160" t="s">
        <v>543</v>
      </c>
      <c r="D3705" s="161">
        <v>290.95999999999998</v>
      </c>
    </row>
    <row r="3706" spans="3:4" ht="15" hidden="1" customHeight="1" x14ac:dyDescent="0.25">
      <c r="C3706" s="158" t="s">
        <v>551</v>
      </c>
      <c r="D3706" s="159">
        <v>548.95000000000005</v>
      </c>
    </row>
    <row r="3707" spans="3:4" ht="15" hidden="1" customHeight="1" x14ac:dyDescent="0.25">
      <c r="C3707" s="160" t="s">
        <v>543</v>
      </c>
      <c r="D3707" s="161">
        <v>510.1</v>
      </c>
    </row>
    <row r="3708" spans="3:4" ht="15" hidden="1" customHeight="1" x14ac:dyDescent="0.25">
      <c r="C3708" s="158" t="s">
        <v>549</v>
      </c>
      <c r="D3708" s="159">
        <v>643.95000000000005</v>
      </c>
    </row>
    <row r="3709" spans="3:4" ht="15" hidden="1" customHeight="1" x14ac:dyDescent="0.25">
      <c r="C3709" s="160" t="s">
        <v>555</v>
      </c>
      <c r="D3709" s="161">
        <v>463.43</v>
      </c>
    </row>
    <row r="3710" spans="3:4" ht="15" hidden="1" customHeight="1" x14ac:dyDescent="0.25">
      <c r="C3710" s="158" t="s">
        <v>549</v>
      </c>
      <c r="D3710" s="159">
        <v>726.39</v>
      </c>
    </row>
    <row r="3711" spans="3:4" ht="15" hidden="1" customHeight="1" x14ac:dyDescent="0.25">
      <c r="C3711" s="160" t="s">
        <v>539</v>
      </c>
      <c r="D3711" s="161">
        <v>1119.8</v>
      </c>
    </row>
    <row r="3712" spans="3:4" ht="15" hidden="1" customHeight="1" x14ac:dyDescent="0.25">
      <c r="C3712" s="158" t="s">
        <v>539</v>
      </c>
      <c r="D3712" s="159">
        <v>515.19000000000005</v>
      </c>
    </row>
    <row r="3713" spans="3:4" ht="15" hidden="1" customHeight="1" x14ac:dyDescent="0.25">
      <c r="C3713" s="160" t="s">
        <v>552</v>
      </c>
      <c r="D3713" s="161">
        <v>612.80999999999995</v>
      </c>
    </row>
    <row r="3714" spans="3:4" ht="15" hidden="1" customHeight="1" x14ac:dyDescent="0.25">
      <c r="C3714" s="158" t="s">
        <v>545</v>
      </c>
      <c r="D3714" s="159">
        <v>734.3</v>
      </c>
    </row>
    <row r="3715" spans="3:4" ht="15" hidden="1" customHeight="1" x14ac:dyDescent="0.25">
      <c r="C3715" s="160" t="s">
        <v>545</v>
      </c>
      <c r="D3715" s="161">
        <v>1192.57</v>
      </c>
    </row>
    <row r="3716" spans="3:4" ht="15" hidden="1" customHeight="1" x14ac:dyDescent="0.25">
      <c r="C3716" s="158" t="s">
        <v>553</v>
      </c>
      <c r="D3716" s="159">
        <v>631.29999999999995</v>
      </c>
    </row>
    <row r="3717" spans="3:4" ht="15" hidden="1" customHeight="1" x14ac:dyDescent="0.25">
      <c r="C3717" s="160" t="s">
        <v>546</v>
      </c>
      <c r="D3717" s="161">
        <v>216.88</v>
      </c>
    </row>
    <row r="3718" spans="3:4" ht="15" hidden="1" customHeight="1" x14ac:dyDescent="0.25">
      <c r="C3718" s="158" t="s">
        <v>554</v>
      </c>
      <c r="D3718" s="159">
        <v>866.95</v>
      </c>
    </row>
    <row r="3719" spans="3:4" ht="15" hidden="1" customHeight="1" x14ac:dyDescent="0.25">
      <c r="C3719" s="160" t="s">
        <v>547</v>
      </c>
      <c r="D3719" s="161">
        <v>804.13</v>
      </c>
    </row>
    <row r="3720" spans="3:4" ht="15" hidden="1" customHeight="1" x14ac:dyDescent="0.25">
      <c r="C3720" s="158" t="s">
        <v>540</v>
      </c>
      <c r="D3720" s="159">
        <v>1143.8900000000001</v>
      </c>
    </row>
    <row r="3721" spans="3:4" ht="15" hidden="1" customHeight="1" x14ac:dyDescent="0.25">
      <c r="C3721" s="160" t="s">
        <v>553</v>
      </c>
      <c r="D3721" s="161">
        <v>529.51</v>
      </c>
    </row>
    <row r="3722" spans="3:4" ht="15" hidden="1" customHeight="1" x14ac:dyDescent="0.25">
      <c r="C3722" s="158" t="s">
        <v>557</v>
      </c>
      <c r="D3722" s="159">
        <v>72.59</v>
      </c>
    </row>
    <row r="3723" spans="3:4" ht="15" hidden="1" customHeight="1" x14ac:dyDescent="0.25">
      <c r="C3723" s="160" t="s">
        <v>552</v>
      </c>
      <c r="D3723" s="161">
        <v>1161.42</v>
      </c>
    </row>
    <row r="3724" spans="3:4" ht="15" hidden="1" customHeight="1" x14ac:dyDescent="0.25">
      <c r="C3724" s="158" t="s">
        <v>552</v>
      </c>
      <c r="D3724" s="159">
        <v>714.18</v>
      </c>
    </row>
    <row r="3725" spans="3:4" ht="15" hidden="1" customHeight="1" x14ac:dyDescent="0.25">
      <c r="C3725" s="160" t="s">
        <v>549</v>
      </c>
      <c r="D3725" s="161">
        <v>941.29</v>
      </c>
    </row>
    <row r="3726" spans="3:4" ht="15" hidden="1" customHeight="1" x14ac:dyDescent="0.25">
      <c r="C3726" s="158" t="s">
        <v>543</v>
      </c>
      <c r="D3726" s="159">
        <v>525.72</v>
      </c>
    </row>
    <row r="3727" spans="3:4" ht="15" hidden="1" customHeight="1" x14ac:dyDescent="0.25">
      <c r="C3727" s="160" t="s">
        <v>541</v>
      </c>
      <c r="D3727" s="161">
        <v>376.19</v>
      </c>
    </row>
    <row r="3728" spans="3:4" ht="15" hidden="1" customHeight="1" x14ac:dyDescent="0.25">
      <c r="C3728" s="158" t="s">
        <v>545</v>
      </c>
      <c r="D3728" s="159">
        <v>443.8</v>
      </c>
    </row>
    <row r="3729" spans="3:4" ht="15" hidden="1" customHeight="1" x14ac:dyDescent="0.25">
      <c r="C3729" s="160" t="s">
        <v>548</v>
      </c>
      <c r="D3729" s="161">
        <v>1155.02</v>
      </c>
    </row>
    <row r="3730" spans="3:4" ht="15" hidden="1" customHeight="1" x14ac:dyDescent="0.25">
      <c r="C3730" s="158" t="s">
        <v>539</v>
      </c>
      <c r="D3730" s="159">
        <v>200.06</v>
      </c>
    </row>
    <row r="3731" spans="3:4" ht="15" hidden="1" customHeight="1" x14ac:dyDescent="0.25">
      <c r="C3731" s="160" t="s">
        <v>542</v>
      </c>
      <c r="D3731" s="161">
        <v>1184.3399999999999</v>
      </c>
    </row>
    <row r="3732" spans="3:4" ht="15" hidden="1" customHeight="1" x14ac:dyDescent="0.25">
      <c r="C3732" s="158" t="s">
        <v>547</v>
      </c>
      <c r="D3732" s="159">
        <v>28.38</v>
      </c>
    </row>
    <row r="3733" spans="3:4" ht="15" hidden="1" customHeight="1" x14ac:dyDescent="0.25">
      <c r="C3733" s="160" t="s">
        <v>539</v>
      </c>
      <c r="D3733" s="161">
        <v>400.89</v>
      </c>
    </row>
    <row r="3734" spans="3:4" ht="15" hidden="1" customHeight="1" x14ac:dyDescent="0.25">
      <c r="C3734" s="158" t="s">
        <v>553</v>
      </c>
      <c r="D3734" s="159">
        <v>215.94</v>
      </c>
    </row>
    <row r="3735" spans="3:4" ht="15" hidden="1" customHeight="1" x14ac:dyDescent="0.25">
      <c r="C3735" s="160" t="s">
        <v>554</v>
      </c>
      <c r="D3735" s="161">
        <v>627.74</v>
      </c>
    </row>
    <row r="3736" spans="3:4" ht="15" hidden="1" customHeight="1" x14ac:dyDescent="0.25">
      <c r="C3736" s="158" t="s">
        <v>552</v>
      </c>
      <c r="D3736" s="159">
        <v>584.71</v>
      </c>
    </row>
    <row r="3737" spans="3:4" ht="15" hidden="1" customHeight="1" x14ac:dyDescent="0.25">
      <c r="C3737" s="160" t="s">
        <v>542</v>
      </c>
      <c r="D3737" s="161">
        <v>695.56</v>
      </c>
    </row>
    <row r="3738" spans="3:4" ht="15" hidden="1" customHeight="1" x14ac:dyDescent="0.25">
      <c r="C3738" s="158" t="s">
        <v>545</v>
      </c>
      <c r="D3738" s="159">
        <v>1276.8499999999999</v>
      </c>
    </row>
    <row r="3739" spans="3:4" ht="15" hidden="1" customHeight="1" x14ac:dyDescent="0.25">
      <c r="C3739" s="160" t="s">
        <v>308</v>
      </c>
      <c r="D3739" s="161">
        <v>625.30999999999995</v>
      </c>
    </row>
    <row r="3740" spans="3:4" ht="15" hidden="1" customHeight="1" x14ac:dyDescent="0.25">
      <c r="C3740" s="158" t="s">
        <v>549</v>
      </c>
      <c r="D3740" s="159">
        <v>670.67</v>
      </c>
    </row>
    <row r="3741" spans="3:4" ht="15" hidden="1" customHeight="1" x14ac:dyDescent="0.25">
      <c r="C3741" s="160" t="s">
        <v>558</v>
      </c>
      <c r="D3741" s="161">
        <v>346.76</v>
      </c>
    </row>
    <row r="3742" spans="3:4" ht="15" hidden="1" customHeight="1" x14ac:dyDescent="0.25">
      <c r="C3742" s="158" t="s">
        <v>552</v>
      </c>
      <c r="D3742" s="159">
        <v>419.51</v>
      </c>
    </row>
    <row r="3743" spans="3:4" ht="15" hidden="1" customHeight="1" x14ac:dyDescent="0.25">
      <c r="C3743" s="160" t="s">
        <v>545</v>
      </c>
      <c r="D3743" s="161">
        <v>418.48</v>
      </c>
    </row>
    <row r="3744" spans="3:4" ht="15" hidden="1" customHeight="1" x14ac:dyDescent="0.25">
      <c r="C3744" s="158" t="s">
        <v>555</v>
      </c>
      <c r="D3744" s="159">
        <v>1148.82</v>
      </c>
    </row>
    <row r="3745" spans="3:4" ht="15" hidden="1" customHeight="1" x14ac:dyDescent="0.25">
      <c r="C3745" s="160" t="s">
        <v>551</v>
      </c>
      <c r="D3745" s="161">
        <v>1067.8900000000001</v>
      </c>
    </row>
    <row r="3746" spans="3:4" ht="15" hidden="1" customHeight="1" x14ac:dyDescent="0.25">
      <c r="C3746" s="158" t="s">
        <v>555</v>
      </c>
      <c r="D3746" s="159">
        <v>611.52</v>
      </c>
    </row>
    <row r="3747" spans="3:4" ht="15" hidden="1" customHeight="1" x14ac:dyDescent="0.25">
      <c r="C3747" s="160" t="s">
        <v>542</v>
      </c>
      <c r="D3747" s="161">
        <v>1131.56</v>
      </c>
    </row>
    <row r="3748" spans="3:4" ht="15" hidden="1" customHeight="1" x14ac:dyDescent="0.25">
      <c r="C3748" s="158" t="s">
        <v>550</v>
      </c>
      <c r="D3748" s="159">
        <v>251.97</v>
      </c>
    </row>
    <row r="3749" spans="3:4" ht="15" hidden="1" customHeight="1" x14ac:dyDescent="0.25">
      <c r="C3749" s="160" t="s">
        <v>549</v>
      </c>
      <c r="D3749" s="161">
        <v>48.57</v>
      </c>
    </row>
    <row r="3750" spans="3:4" ht="15" hidden="1" customHeight="1" x14ac:dyDescent="0.25">
      <c r="C3750" s="158" t="s">
        <v>553</v>
      </c>
      <c r="D3750" s="159">
        <v>1071.6099999999999</v>
      </c>
    </row>
    <row r="3751" spans="3:4" ht="15" hidden="1" customHeight="1" x14ac:dyDescent="0.25">
      <c r="C3751" s="160" t="s">
        <v>547</v>
      </c>
      <c r="D3751" s="161">
        <v>412.42</v>
      </c>
    </row>
    <row r="3752" spans="3:4" ht="15" hidden="1" customHeight="1" x14ac:dyDescent="0.25">
      <c r="C3752" s="158" t="s">
        <v>548</v>
      </c>
      <c r="D3752" s="159">
        <v>1264.75</v>
      </c>
    </row>
    <row r="3753" spans="3:4" ht="15" hidden="1" customHeight="1" x14ac:dyDescent="0.25">
      <c r="C3753" s="160" t="s">
        <v>541</v>
      </c>
      <c r="D3753" s="161">
        <v>667.04</v>
      </c>
    </row>
    <row r="3754" spans="3:4" ht="15" hidden="1" customHeight="1" x14ac:dyDescent="0.25">
      <c r="C3754" s="158" t="s">
        <v>308</v>
      </c>
      <c r="D3754" s="159">
        <v>1287.68</v>
      </c>
    </row>
    <row r="3755" spans="3:4" ht="15" hidden="1" customHeight="1" x14ac:dyDescent="0.25">
      <c r="C3755" s="160" t="s">
        <v>542</v>
      </c>
      <c r="D3755" s="161">
        <v>1049.43</v>
      </c>
    </row>
    <row r="3756" spans="3:4" ht="15" hidden="1" customHeight="1" x14ac:dyDescent="0.25">
      <c r="C3756" s="158" t="s">
        <v>543</v>
      </c>
      <c r="D3756" s="159">
        <v>963.86</v>
      </c>
    </row>
    <row r="3757" spans="3:4" ht="15" hidden="1" customHeight="1" x14ac:dyDescent="0.25">
      <c r="C3757" s="160" t="s">
        <v>308</v>
      </c>
      <c r="D3757" s="161">
        <v>1113.25</v>
      </c>
    </row>
    <row r="3758" spans="3:4" ht="15" hidden="1" customHeight="1" x14ac:dyDescent="0.25">
      <c r="C3758" s="158" t="s">
        <v>544</v>
      </c>
      <c r="D3758" s="159">
        <v>327.66000000000003</v>
      </c>
    </row>
    <row r="3759" spans="3:4" ht="15" hidden="1" customHeight="1" x14ac:dyDescent="0.25">
      <c r="C3759" s="160" t="s">
        <v>308</v>
      </c>
      <c r="D3759" s="161">
        <v>261.04000000000002</v>
      </c>
    </row>
    <row r="3760" spans="3:4" ht="15" hidden="1" customHeight="1" x14ac:dyDescent="0.25">
      <c r="C3760" s="158" t="s">
        <v>307</v>
      </c>
      <c r="D3760" s="159">
        <v>189.04</v>
      </c>
    </row>
    <row r="3761" spans="3:4" ht="15" hidden="1" customHeight="1" x14ac:dyDescent="0.25">
      <c r="C3761" s="160" t="s">
        <v>553</v>
      </c>
      <c r="D3761" s="161">
        <v>605.04</v>
      </c>
    </row>
    <row r="3762" spans="3:4" ht="15" hidden="1" customHeight="1" x14ac:dyDescent="0.25">
      <c r="C3762" s="158" t="s">
        <v>307</v>
      </c>
      <c r="D3762" s="159">
        <v>801.38</v>
      </c>
    </row>
    <row r="3763" spans="3:4" ht="15" hidden="1" customHeight="1" x14ac:dyDescent="0.25">
      <c r="C3763" s="160" t="s">
        <v>545</v>
      </c>
      <c r="D3763" s="161">
        <v>873.71</v>
      </c>
    </row>
    <row r="3764" spans="3:4" ht="15" hidden="1" customHeight="1" x14ac:dyDescent="0.25">
      <c r="C3764" s="158" t="s">
        <v>553</v>
      </c>
      <c r="D3764" s="159">
        <v>813.81</v>
      </c>
    </row>
    <row r="3765" spans="3:4" ht="15" hidden="1" customHeight="1" x14ac:dyDescent="0.25">
      <c r="C3765" s="160" t="s">
        <v>553</v>
      </c>
      <c r="D3765" s="161">
        <v>29.42</v>
      </c>
    </row>
    <row r="3766" spans="3:4" ht="15" hidden="1" customHeight="1" x14ac:dyDescent="0.25">
      <c r="C3766" s="158" t="s">
        <v>545</v>
      </c>
      <c r="D3766" s="159">
        <v>1298.43</v>
      </c>
    </row>
    <row r="3767" spans="3:4" ht="15" hidden="1" customHeight="1" x14ac:dyDescent="0.25">
      <c r="C3767" s="160" t="s">
        <v>542</v>
      </c>
      <c r="D3767" s="161">
        <v>387.44</v>
      </c>
    </row>
    <row r="3768" spans="3:4" ht="15" hidden="1" customHeight="1" x14ac:dyDescent="0.25">
      <c r="C3768" s="158" t="s">
        <v>546</v>
      </c>
      <c r="D3768" s="159">
        <v>139.28</v>
      </c>
    </row>
    <row r="3769" spans="3:4" ht="15" hidden="1" customHeight="1" x14ac:dyDescent="0.25">
      <c r="C3769" s="160" t="s">
        <v>539</v>
      </c>
      <c r="D3769" s="161">
        <v>270.64</v>
      </c>
    </row>
    <row r="3770" spans="3:4" ht="15" hidden="1" customHeight="1" x14ac:dyDescent="0.25">
      <c r="C3770" s="158" t="s">
        <v>544</v>
      </c>
      <c r="D3770" s="159">
        <v>1053.5899999999999</v>
      </c>
    </row>
    <row r="3771" spans="3:4" ht="15" hidden="1" customHeight="1" x14ac:dyDescent="0.25">
      <c r="C3771" s="160" t="s">
        <v>309</v>
      </c>
      <c r="D3771" s="161">
        <v>891.97</v>
      </c>
    </row>
    <row r="3772" spans="3:4" ht="15" hidden="1" customHeight="1" x14ac:dyDescent="0.25">
      <c r="C3772" s="158" t="s">
        <v>539</v>
      </c>
      <c r="D3772" s="159">
        <v>831.81</v>
      </c>
    </row>
    <row r="3773" spans="3:4" ht="15" hidden="1" customHeight="1" x14ac:dyDescent="0.25">
      <c r="C3773" s="160" t="s">
        <v>549</v>
      </c>
      <c r="D3773" s="161">
        <v>66.98</v>
      </c>
    </row>
    <row r="3774" spans="3:4" ht="15" hidden="1" customHeight="1" x14ac:dyDescent="0.25">
      <c r="C3774" s="158" t="s">
        <v>551</v>
      </c>
      <c r="D3774" s="159">
        <v>958.76</v>
      </c>
    </row>
    <row r="3775" spans="3:4" ht="15" hidden="1" customHeight="1" x14ac:dyDescent="0.25">
      <c r="C3775" s="160" t="s">
        <v>540</v>
      </c>
      <c r="D3775" s="161">
        <v>652.58000000000004</v>
      </c>
    </row>
    <row r="3776" spans="3:4" ht="15" hidden="1" customHeight="1" x14ac:dyDescent="0.25">
      <c r="C3776" s="158" t="s">
        <v>542</v>
      </c>
      <c r="D3776" s="159">
        <v>644.41999999999996</v>
      </c>
    </row>
    <row r="3777" spans="3:4" ht="15" hidden="1" customHeight="1" x14ac:dyDescent="0.25">
      <c r="C3777" s="160" t="s">
        <v>551</v>
      </c>
      <c r="D3777" s="161">
        <v>235.52</v>
      </c>
    </row>
    <row r="3778" spans="3:4" ht="15" hidden="1" customHeight="1" x14ac:dyDescent="0.25">
      <c r="C3778" s="158" t="s">
        <v>554</v>
      </c>
      <c r="D3778" s="159">
        <v>841.14</v>
      </c>
    </row>
    <row r="3779" spans="3:4" ht="15" hidden="1" customHeight="1" x14ac:dyDescent="0.25">
      <c r="C3779" s="160" t="s">
        <v>549</v>
      </c>
      <c r="D3779" s="161">
        <v>690.02</v>
      </c>
    </row>
    <row r="3780" spans="3:4" ht="15" hidden="1" customHeight="1" x14ac:dyDescent="0.25">
      <c r="C3780" s="158" t="s">
        <v>552</v>
      </c>
      <c r="D3780" s="159">
        <v>1090.1500000000001</v>
      </c>
    </row>
    <row r="3781" spans="3:4" ht="15" hidden="1" customHeight="1" x14ac:dyDescent="0.25">
      <c r="C3781" s="160" t="s">
        <v>558</v>
      </c>
      <c r="D3781" s="161">
        <v>892.89</v>
      </c>
    </row>
    <row r="3782" spans="3:4" ht="15" hidden="1" customHeight="1" x14ac:dyDescent="0.25">
      <c r="C3782" s="158" t="s">
        <v>540</v>
      </c>
      <c r="D3782" s="159">
        <v>1022.18</v>
      </c>
    </row>
    <row r="3783" spans="3:4" ht="15" hidden="1" customHeight="1" x14ac:dyDescent="0.25">
      <c r="C3783" s="160" t="s">
        <v>545</v>
      </c>
      <c r="D3783" s="161">
        <v>695.68</v>
      </c>
    </row>
    <row r="3784" spans="3:4" ht="15" hidden="1" customHeight="1" x14ac:dyDescent="0.25">
      <c r="C3784" s="158" t="s">
        <v>552</v>
      </c>
      <c r="D3784" s="159">
        <v>927.72</v>
      </c>
    </row>
    <row r="3785" spans="3:4" ht="15" hidden="1" customHeight="1" x14ac:dyDescent="0.25">
      <c r="C3785" s="160" t="s">
        <v>539</v>
      </c>
      <c r="D3785" s="161">
        <v>81.849999999999994</v>
      </c>
    </row>
    <row r="3786" spans="3:4" ht="15" hidden="1" customHeight="1" x14ac:dyDescent="0.25">
      <c r="C3786" s="158" t="s">
        <v>555</v>
      </c>
      <c r="D3786" s="159">
        <v>401.75</v>
      </c>
    </row>
    <row r="3787" spans="3:4" ht="15" hidden="1" customHeight="1" x14ac:dyDescent="0.25">
      <c r="C3787" s="160" t="s">
        <v>539</v>
      </c>
      <c r="D3787" s="161">
        <v>712.33</v>
      </c>
    </row>
    <row r="3788" spans="3:4" ht="15" hidden="1" customHeight="1" x14ac:dyDescent="0.25">
      <c r="C3788" s="158" t="s">
        <v>543</v>
      </c>
      <c r="D3788" s="159">
        <v>1270.32</v>
      </c>
    </row>
    <row r="3789" spans="3:4" ht="15" hidden="1" customHeight="1" x14ac:dyDescent="0.25">
      <c r="C3789" s="160" t="s">
        <v>548</v>
      </c>
      <c r="D3789" s="161">
        <v>981.63</v>
      </c>
    </row>
    <row r="3790" spans="3:4" ht="15" hidden="1" customHeight="1" x14ac:dyDescent="0.25">
      <c r="C3790" s="158" t="s">
        <v>309</v>
      </c>
      <c r="D3790" s="159">
        <v>814.33</v>
      </c>
    </row>
    <row r="3791" spans="3:4" ht="15" hidden="1" customHeight="1" x14ac:dyDescent="0.25">
      <c r="C3791" s="160" t="s">
        <v>309</v>
      </c>
      <c r="D3791" s="161">
        <v>600.80999999999995</v>
      </c>
    </row>
    <row r="3792" spans="3:4" ht="15" hidden="1" customHeight="1" x14ac:dyDescent="0.25">
      <c r="C3792" s="158" t="s">
        <v>552</v>
      </c>
      <c r="D3792" s="159">
        <v>1246.31</v>
      </c>
    </row>
    <row r="3793" spans="3:4" ht="15" hidden="1" customHeight="1" x14ac:dyDescent="0.25">
      <c r="C3793" s="160" t="s">
        <v>545</v>
      </c>
      <c r="D3793" s="161">
        <v>199.93</v>
      </c>
    </row>
    <row r="3794" spans="3:4" ht="15" hidden="1" customHeight="1" x14ac:dyDescent="0.25">
      <c r="C3794" s="158" t="s">
        <v>312</v>
      </c>
      <c r="D3794" s="159">
        <v>472.98</v>
      </c>
    </row>
    <row r="3795" spans="3:4" ht="15" hidden="1" customHeight="1" x14ac:dyDescent="0.25">
      <c r="C3795" s="160" t="s">
        <v>547</v>
      </c>
      <c r="D3795" s="161">
        <v>1136.1400000000001</v>
      </c>
    </row>
    <row r="3796" spans="3:4" ht="15" hidden="1" customHeight="1" x14ac:dyDescent="0.25">
      <c r="C3796" s="158" t="s">
        <v>552</v>
      </c>
      <c r="D3796" s="159">
        <v>536.63</v>
      </c>
    </row>
    <row r="3797" spans="3:4" ht="15" hidden="1" customHeight="1" x14ac:dyDescent="0.25">
      <c r="C3797" s="160" t="s">
        <v>553</v>
      </c>
      <c r="D3797" s="161">
        <v>365.91</v>
      </c>
    </row>
    <row r="3798" spans="3:4" ht="15" hidden="1" customHeight="1" x14ac:dyDescent="0.25">
      <c r="C3798" s="158" t="s">
        <v>547</v>
      </c>
      <c r="D3798" s="159">
        <v>753.39</v>
      </c>
    </row>
    <row r="3799" spans="3:4" ht="15" hidden="1" customHeight="1" x14ac:dyDescent="0.25">
      <c r="C3799" s="160" t="s">
        <v>312</v>
      </c>
      <c r="D3799" s="161">
        <v>828.84</v>
      </c>
    </row>
    <row r="3800" spans="3:4" ht="15" hidden="1" customHeight="1" x14ac:dyDescent="0.25">
      <c r="C3800" s="158" t="s">
        <v>543</v>
      </c>
      <c r="D3800" s="159">
        <v>553.11</v>
      </c>
    </row>
    <row r="3801" spans="3:4" ht="15" hidden="1" customHeight="1" x14ac:dyDescent="0.25">
      <c r="C3801" s="160" t="s">
        <v>552</v>
      </c>
      <c r="D3801" s="161">
        <v>555.91999999999996</v>
      </c>
    </row>
    <row r="3802" spans="3:4" ht="15" hidden="1" customHeight="1" x14ac:dyDescent="0.25">
      <c r="C3802" s="158" t="s">
        <v>557</v>
      </c>
      <c r="D3802" s="159">
        <v>253.32</v>
      </c>
    </row>
    <row r="3803" spans="3:4" ht="15" hidden="1" customHeight="1" x14ac:dyDescent="0.25">
      <c r="C3803" s="160" t="s">
        <v>553</v>
      </c>
      <c r="D3803" s="161">
        <v>1123.8399999999999</v>
      </c>
    </row>
    <row r="3804" spans="3:4" ht="15" hidden="1" customHeight="1" x14ac:dyDescent="0.25">
      <c r="C3804" s="158" t="s">
        <v>540</v>
      </c>
      <c r="D3804" s="159">
        <v>426.17</v>
      </c>
    </row>
    <row r="3805" spans="3:4" ht="15" hidden="1" customHeight="1" x14ac:dyDescent="0.25">
      <c r="C3805" s="160" t="s">
        <v>542</v>
      </c>
      <c r="D3805" s="161">
        <v>1082.1300000000001</v>
      </c>
    </row>
    <row r="3806" spans="3:4" ht="15" hidden="1" customHeight="1" x14ac:dyDescent="0.25">
      <c r="C3806" s="158" t="s">
        <v>541</v>
      </c>
      <c r="D3806" s="159">
        <v>593.32000000000005</v>
      </c>
    </row>
    <row r="3807" spans="3:4" ht="15" hidden="1" customHeight="1" x14ac:dyDescent="0.25">
      <c r="C3807" s="160" t="s">
        <v>309</v>
      </c>
      <c r="D3807" s="161">
        <v>162.25</v>
      </c>
    </row>
    <row r="3808" spans="3:4" ht="15" hidden="1" customHeight="1" x14ac:dyDescent="0.25">
      <c r="C3808" s="158" t="s">
        <v>549</v>
      </c>
      <c r="D3808" s="159">
        <v>641.07000000000005</v>
      </c>
    </row>
    <row r="3809" spans="3:4" ht="15" hidden="1" customHeight="1" x14ac:dyDescent="0.25">
      <c r="C3809" s="160" t="s">
        <v>543</v>
      </c>
      <c r="D3809" s="161">
        <v>943.66</v>
      </c>
    </row>
    <row r="3810" spans="3:4" ht="15" hidden="1" customHeight="1" x14ac:dyDescent="0.25">
      <c r="C3810" s="158" t="s">
        <v>541</v>
      </c>
      <c r="D3810" s="159">
        <v>866.16</v>
      </c>
    </row>
    <row r="3811" spans="3:4" ht="15" hidden="1" customHeight="1" x14ac:dyDescent="0.25">
      <c r="C3811" s="160" t="s">
        <v>307</v>
      </c>
      <c r="D3811" s="161">
        <v>10.51</v>
      </c>
    </row>
    <row r="3812" spans="3:4" ht="15" hidden="1" customHeight="1" x14ac:dyDescent="0.25">
      <c r="C3812" s="158" t="s">
        <v>547</v>
      </c>
      <c r="D3812" s="159">
        <v>538.04999999999995</v>
      </c>
    </row>
    <row r="3813" spans="3:4" ht="15" hidden="1" customHeight="1" x14ac:dyDescent="0.25">
      <c r="C3813" s="160" t="s">
        <v>557</v>
      </c>
      <c r="D3813" s="161">
        <v>368.94</v>
      </c>
    </row>
    <row r="3814" spans="3:4" ht="15" hidden="1" customHeight="1" x14ac:dyDescent="0.25">
      <c r="C3814" s="158" t="s">
        <v>542</v>
      </c>
      <c r="D3814" s="159">
        <v>715.1</v>
      </c>
    </row>
    <row r="3815" spans="3:4" ht="15" hidden="1" customHeight="1" x14ac:dyDescent="0.25">
      <c r="C3815" s="160" t="s">
        <v>551</v>
      </c>
      <c r="D3815" s="161">
        <v>1292.3800000000001</v>
      </c>
    </row>
    <row r="3816" spans="3:4" ht="15" hidden="1" customHeight="1" x14ac:dyDescent="0.25">
      <c r="C3816" s="158" t="s">
        <v>551</v>
      </c>
      <c r="D3816" s="159">
        <v>1206.73</v>
      </c>
    </row>
    <row r="3817" spans="3:4" ht="15" hidden="1" customHeight="1" x14ac:dyDescent="0.25">
      <c r="C3817" s="160" t="s">
        <v>558</v>
      </c>
      <c r="D3817" s="161">
        <v>455.43</v>
      </c>
    </row>
    <row r="3818" spans="3:4" ht="15" hidden="1" customHeight="1" x14ac:dyDescent="0.25">
      <c r="C3818" s="158" t="s">
        <v>546</v>
      </c>
      <c r="D3818" s="159">
        <v>69.27</v>
      </c>
    </row>
    <row r="3819" spans="3:4" ht="15" hidden="1" customHeight="1" x14ac:dyDescent="0.25">
      <c r="C3819" s="160" t="s">
        <v>545</v>
      </c>
      <c r="D3819" s="161">
        <v>1258.06</v>
      </c>
    </row>
    <row r="3820" spans="3:4" ht="15" hidden="1" customHeight="1" x14ac:dyDescent="0.25">
      <c r="C3820" s="158" t="s">
        <v>542</v>
      </c>
      <c r="D3820" s="159">
        <v>712.76</v>
      </c>
    </row>
    <row r="3821" spans="3:4" ht="15" hidden="1" customHeight="1" x14ac:dyDescent="0.25">
      <c r="C3821" s="160" t="s">
        <v>542</v>
      </c>
      <c r="D3821" s="161">
        <v>972.32</v>
      </c>
    </row>
    <row r="3822" spans="3:4" ht="15" hidden="1" customHeight="1" x14ac:dyDescent="0.25">
      <c r="C3822" s="158" t="s">
        <v>551</v>
      </c>
      <c r="D3822" s="159">
        <v>1283.6099999999999</v>
      </c>
    </row>
    <row r="3823" spans="3:4" ht="15" hidden="1" customHeight="1" x14ac:dyDescent="0.25">
      <c r="C3823" s="160" t="s">
        <v>549</v>
      </c>
      <c r="D3823" s="161">
        <v>576.52</v>
      </c>
    </row>
    <row r="3824" spans="3:4" ht="15" hidden="1" customHeight="1" x14ac:dyDescent="0.25">
      <c r="C3824" s="158" t="s">
        <v>553</v>
      </c>
      <c r="D3824" s="159">
        <v>1258.98</v>
      </c>
    </row>
    <row r="3825" spans="3:4" ht="15" hidden="1" customHeight="1" x14ac:dyDescent="0.25">
      <c r="C3825" s="160" t="s">
        <v>549</v>
      </c>
      <c r="D3825" s="161">
        <v>1030.08</v>
      </c>
    </row>
    <row r="3826" spans="3:4" ht="15" hidden="1" customHeight="1" x14ac:dyDescent="0.25">
      <c r="C3826" s="158" t="s">
        <v>553</v>
      </c>
      <c r="D3826" s="159">
        <v>254.68</v>
      </c>
    </row>
    <row r="3827" spans="3:4" ht="15" hidden="1" customHeight="1" x14ac:dyDescent="0.25">
      <c r="C3827" s="160" t="s">
        <v>542</v>
      </c>
      <c r="D3827" s="161">
        <v>387.41</v>
      </c>
    </row>
    <row r="3828" spans="3:4" ht="15" hidden="1" customHeight="1" x14ac:dyDescent="0.25">
      <c r="C3828" s="158" t="s">
        <v>542</v>
      </c>
      <c r="D3828" s="159">
        <v>539.08000000000004</v>
      </c>
    </row>
    <row r="3829" spans="3:4" ht="15" hidden="1" customHeight="1" x14ac:dyDescent="0.25">
      <c r="C3829" s="160" t="s">
        <v>309</v>
      </c>
      <c r="D3829" s="161">
        <v>447.2</v>
      </c>
    </row>
    <row r="3830" spans="3:4" ht="15" hidden="1" customHeight="1" x14ac:dyDescent="0.25">
      <c r="C3830" s="158" t="s">
        <v>539</v>
      </c>
      <c r="D3830" s="159">
        <v>176.99</v>
      </c>
    </row>
    <row r="3831" spans="3:4" ht="15" hidden="1" customHeight="1" x14ac:dyDescent="0.25">
      <c r="C3831" s="160" t="s">
        <v>558</v>
      </c>
      <c r="D3831" s="161">
        <v>645.03</v>
      </c>
    </row>
    <row r="3832" spans="3:4" ht="15" hidden="1" customHeight="1" x14ac:dyDescent="0.25">
      <c r="C3832" s="158" t="s">
        <v>309</v>
      </c>
      <c r="D3832" s="159">
        <v>1229.03</v>
      </c>
    </row>
    <row r="3833" spans="3:4" ht="15" hidden="1" customHeight="1" x14ac:dyDescent="0.25">
      <c r="C3833" s="160" t="s">
        <v>549</v>
      </c>
      <c r="D3833" s="161">
        <v>1236.1300000000001</v>
      </c>
    </row>
    <row r="3834" spans="3:4" ht="15" hidden="1" customHeight="1" x14ac:dyDescent="0.25">
      <c r="C3834" s="158" t="s">
        <v>539</v>
      </c>
      <c r="D3834" s="159">
        <v>1036.5999999999999</v>
      </c>
    </row>
    <row r="3835" spans="3:4" ht="15" hidden="1" customHeight="1" x14ac:dyDescent="0.25">
      <c r="C3835" s="160" t="s">
        <v>546</v>
      </c>
      <c r="D3835" s="161">
        <v>787.24</v>
      </c>
    </row>
    <row r="3836" spans="3:4" ht="15" hidden="1" customHeight="1" x14ac:dyDescent="0.25">
      <c r="C3836" s="158" t="s">
        <v>546</v>
      </c>
      <c r="D3836" s="159">
        <v>508.3</v>
      </c>
    </row>
    <row r="3837" spans="3:4" ht="15" hidden="1" customHeight="1" x14ac:dyDescent="0.25">
      <c r="C3837" s="160" t="s">
        <v>557</v>
      </c>
      <c r="D3837" s="161">
        <v>631.19000000000005</v>
      </c>
    </row>
    <row r="3838" spans="3:4" ht="15" hidden="1" customHeight="1" x14ac:dyDescent="0.25">
      <c r="C3838" s="158" t="s">
        <v>540</v>
      </c>
      <c r="D3838" s="159">
        <v>1168.17</v>
      </c>
    </row>
    <row r="3839" spans="3:4" ht="15" hidden="1" customHeight="1" x14ac:dyDescent="0.25">
      <c r="C3839" s="160" t="s">
        <v>307</v>
      </c>
      <c r="D3839" s="161">
        <v>749.53</v>
      </c>
    </row>
    <row r="3840" spans="3:4" ht="15" hidden="1" customHeight="1" x14ac:dyDescent="0.25">
      <c r="C3840" s="158" t="s">
        <v>307</v>
      </c>
      <c r="D3840" s="159">
        <v>558.17999999999995</v>
      </c>
    </row>
    <row r="3841" spans="3:4" ht="15" hidden="1" customHeight="1" x14ac:dyDescent="0.25">
      <c r="C3841" s="160" t="s">
        <v>308</v>
      </c>
      <c r="D3841" s="161">
        <v>800.37</v>
      </c>
    </row>
    <row r="3842" spans="3:4" ht="15" hidden="1" customHeight="1" x14ac:dyDescent="0.25">
      <c r="C3842" s="158" t="s">
        <v>539</v>
      </c>
      <c r="D3842" s="159">
        <v>146.78</v>
      </c>
    </row>
    <row r="3843" spans="3:4" ht="15" hidden="1" customHeight="1" x14ac:dyDescent="0.25">
      <c r="C3843" s="160" t="s">
        <v>556</v>
      </c>
      <c r="D3843" s="161">
        <v>383.62</v>
      </c>
    </row>
    <row r="3844" spans="3:4" ht="15" hidden="1" customHeight="1" x14ac:dyDescent="0.25">
      <c r="C3844" s="158" t="s">
        <v>308</v>
      </c>
      <c r="D3844" s="159">
        <v>1095.81</v>
      </c>
    </row>
    <row r="3845" spans="3:4" ht="15" hidden="1" customHeight="1" x14ac:dyDescent="0.25">
      <c r="C3845" s="160" t="s">
        <v>307</v>
      </c>
      <c r="D3845" s="161">
        <v>685.78</v>
      </c>
    </row>
    <row r="3846" spans="3:4" ht="15" hidden="1" customHeight="1" x14ac:dyDescent="0.25">
      <c r="C3846" s="158" t="s">
        <v>551</v>
      </c>
      <c r="D3846" s="159">
        <v>611.69000000000005</v>
      </c>
    </row>
    <row r="3847" spans="3:4" ht="15" hidden="1" customHeight="1" x14ac:dyDescent="0.25">
      <c r="C3847" s="160" t="s">
        <v>549</v>
      </c>
      <c r="D3847" s="161">
        <v>479.15</v>
      </c>
    </row>
    <row r="3848" spans="3:4" ht="15" hidden="1" customHeight="1" x14ac:dyDescent="0.25">
      <c r="C3848" s="158" t="s">
        <v>542</v>
      </c>
      <c r="D3848" s="159">
        <v>551.27</v>
      </c>
    </row>
    <row r="3849" spans="3:4" ht="15" hidden="1" customHeight="1" x14ac:dyDescent="0.25">
      <c r="C3849" s="160" t="s">
        <v>553</v>
      </c>
      <c r="D3849" s="161">
        <v>509.21</v>
      </c>
    </row>
    <row r="3850" spans="3:4" ht="15" hidden="1" customHeight="1" x14ac:dyDescent="0.25">
      <c r="C3850" s="158" t="s">
        <v>553</v>
      </c>
      <c r="D3850" s="159">
        <v>303.95999999999998</v>
      </c>
    </row>
    <row r="3851" spans="3:4" ht="15" hidden="1" customHeight="1" x14ac:dyDescent="0.25">
      <c r="C3851" s="160" t="s">
        <v>312</v>
      </c>
      <c r="D3851" s="161">
        <v>548.25</v>
      </c>
    </row>
    <row r="3852" spans="3:4" ht="15" hidden="1" customHeight="1" x14ac:dyDescent="0.25">
      <c r="C3852" s="158" t="s">
        <v>539</v>
      </c>
      <c r="D3852" s="159">
        <v>391.19</v>
      </c>
    </row>
    <row r="3853" spans="3:4" ht="15" hidden="1" customHeight="1" x14ac:dyDescent="0.25">
      <c r="C3853" s="160" t="s">
        <v>312</v>
      </c>
      <c r="D3853" s="161">
        <v>896.42</v>
      </c>
    </row>
    <row r="3854" spans="3:4" ht="15" hidden="1" customHeight="1" x14ac:dyDescent="0.25">
      <c r="C3854" s="158" t="s">
        <v>551</v>
      </c>
      <c r="D3854" s="159">
        <v>628.77</v>
      </c>
    </row>
    <row r="3855" spans="3:4" ht="15" hidden="1" customHeight="1" x14ac:dyDescent="0.25">
      <c r="C3855" s="160" t="s">
        <v>540</v>
      </c>
      <c r="D3855" s="161">
        <v>1151.83</v>
      </c>
    </row>
    <row r="3856" spans="3:4" ht="15" hidden="1" customHeight="1" x14ac:dyDescent="0.25">
      <c r="C3856" s="158" t="s">
        <v>309</v>
      </c>
      <c r="D3856" s="159">
        <v>642.51</v>
      </c>
    </row>
    <row r="3857" spans="3:4" ht="15" hidden="1" customHeight="1" x14ac:dyDescent="0.25">
      <c r="C3857" s="160" t="s">
        <v>547</v>
      </c>
      <c r="D3857" s="161">
        <v>491</v>
      </c>
    </row>
    <row r="3858" spans="3:4" ht="15" hidden="1" customHeight="1" x14ac:dyDescent="0.25">
      <c r="C3858" s="158" t="s">
        <v>308</v>
      </c>
      <c r="D3858" s="159">
        <v>585.91999999999996</v>
      </c>
    </row>
    <row r="3859" spans="3:4" ht="15" hidden="1" customHeight="1" x14ac:dyDescent="0.25">
      <c r="C3859" s="160" t="s">
        <v>312</v>
      </c>
      <c r="D3859" s="161">
        <v>223.29</v>
      </c>
    </row>
    <row r="3860" spans="3:4" ht="15" hidden="1" customHeight="1" x14ac:dyDescent="0.25">
      <c r="C3860" s="158" t="s">
        <v>545</v>
      </c>
      <c r="D3860" s="159">
        <v>464.76</v>
      </c>
    </row>
    <row r="3861" spans="3:4" ht="15" hidden="1" customHeight="1" x14ac:dyDescent="0.25">
      <c r="C3861" s="160" t="s">
        <v>550</v>
      </c>
      <c r="D3861" s="161">
        <v>821.43</v>
      </c>
    </row>
    <row r="3862" spans="3:4" ht="15" hidden="1" customHeight="1" x14ac:dyDescent="0.25">
      <c r="C3862" s="158" t="s">
        <v>551</v>
      </c>
      <c r="D3862" s="159">
        <v>842.43</v>
      </c>
    </row>
    <row r="3863" spans="3:4" ht="15" hidden="1" customHeight="1" x14ac:dyDescent="0.25">
      <c r="C3863" s="160" t="s">
        <v>546</v>
      </c>
      <c r="D3863" s="161">
        <v>467.73</v>
      </c>
    </row>
    <row r="3864" spans="3:4" ht="15" hidden="1" customHeight="1" x14ac:dyDescent="0.25">
      <c r="C3864" s="158" t="s">
        <v>545</v>
      </c>
      <c r="D3864" s="159">
        <v>172.23</v>
      </c>
    </row>
    <row r="3865" spans="3:4" ht="15" hidden="1" customHeight="1" x14ac:dyDescent="0.25">
      <c r="C3865" s="160" t="s">
        <v>546</v>
      </c>
      <c r="D3865" s="161">
        <v>642.52</v>
      </c>
    </row>
    <row r="3866" spans="3:4" ht="15" hidden="1" customHeight="1" x14ac:dyDescent="0.25">
      <c r="C3866" s="158" t="s">
        <v>543</v>
      </c>
      <c r="D3866" s="159">
        <v>517.4</v>
      </c>
    </row>
    <row r="3867" spans="3:4" ht="15" hidden="1" customHeight="1" x14ac:dyDescent="0.25">
      <c r="C3867" s="160" t="s">
        <v>551</v>
      </c>
      <c r="D3867" s="161">
        <v>810.33</v>
      </c>
    </row>
    <row r="3868" spans="3:4" ht="15" hidden="1" customHeight="1" x14ac:dyDescent="0.25">
      <c r="C3868" s="158" t="s">
        <v>558</v>
      </c>
      <c r="D3868" s="159">
        <v>777.09</v>
      </c>
    </row>
    <row r="3869" spans="3:4" ht="15" hidden="1" customHeight="1" x14ac:dyDescent="0.25">
      <c r="C3869" s="160" t="s">
        <v>550</v>
      </c>
      <c r="D3869" s="161">
        <v>59.85</v>
      </c>
    </row>
    <row r="3870" spans="3:4" ht="15" hidden="1" customHeight="1" x14ac:dyDescent="0.25">
      <c r="C3870" s="158" t="s">
        <v>546</v>
      </c>
      <c r="D3870" s="159">
        <v>103.05</v>
      </c>
    </row>
    <row r="3871" spans="3:4" ht="15" hidden="1" customHeight="1" x14ac:dyDescent="0.25">
      <c r="C3871" s="160" t="s">
        <v>551</v>
      </c>
      <c r="D3871" s="161">
        <v>280.05</v>
      </c>
    </row>
    <row r="3872" spans="3:4" ht="15" hidden="1" customHeight="1" x14ac:dyDescent="0.25">
      <c r="C3872" s="158" t="s">
        <v>547</v>
      </c>
      <c r="D3872" s="159">
        <v>432.83</v>
      </c>
    </row>
    <row r="3873" spans="3:4" ht="15" hidden="1" customHeight="1" x14ac:dyDescent="0.25">
      <c r="C3873" s="160" t="s">
        <v>540</v>
      </c>
      <c r="D3873" s="161">
        <v>742.05</v>
      </c>
    </row>
    <row r="3874" spans="3:4" ht="15" hidden="1" customHeight="1" x14ac:dyDescent="0.25">
      <c r="C3874" s="158" t="s">
        <v>542</v>
      </c>
      <c r="D3874" s="159">
        <v>81.63</v>
      </c>
    </row>
    <row r="3875" spans="3:4" ht="15" hidden="1" customHeight="1" x14ac:dyDescent="0.25">
      <c r="C3875" s="160" t="s">
        <v>308</v>
      </c>
      <c r="D3875" s="161">
        <v>18.29</v>
      </c>
    </row>
    <row r="3876" spans="3:4" ht="15" hidden="1" customHeight="1" x14ac:dyDescent="0.25">
      <c r="C3876" s="158" t="s">
        <v>552</v>
      </c>
      <c r="D3876" s="159">
        <v>1117.22</v>
      </c>
    </row>
    <row r="3877" spans="3:4" ht="15" hidden="1" customHeight="1" x14ac:dyDescent="0.25">
      <c r="C3877" s="160" t="s">
        <v>542</v>
      </c>
      <c r="D3877" s="161">
        <v>886.59</v>
      </c>
    </row>
    <row r="3878" spans="3:4" ht="15" hidden="1" customHeight="1" x14ac:dyDescent="0.25">
      <c r="C3878" s="158" t="s">
        <v>542</v>
      </c>
      <c r="D3878" s="159">
        <v>32.49</v>
      </c>
    </row>
    <row r="3879" spans="3:4" ht="15" hidden="1" customHeight="1" x14ac:dyDescent="0.25">
      <c r="C3879" s="160" t="s">
        <v>553</v>
      </c>
      <c r="D3879" s="161">
        <v>369.01</v>
      </c>
    </row>
    <row r="3880" spans="3:4" ht="15" hidden="1" customHeight="1" x14ac:dyDescent="0.25">
      <c r="C3880" s="158" t="s">
        <v>545</v>
      </c>
      <c r="D3880" s="159">
        <v>634.97</v>
      </c>
    </row>
    <row r="3881" spans="3:4" ht="15" hidden="1" customHeight="1" x14ac:dyDescent="0.25">
      <c r="C3881" s="160" t="s">
        <v>308</v>
      </c>
      <c r="D3881" s="161">
        <v>1095.32</v>
      </c>
    </row>
    <row r="3882" spans="3:4" ht="15" hidden="1" customHeight="1" x14ac:dyDescent="0.25">
      <c r="C3882" s="158" t="s">
        <v>546</v>
      </c>
      <c r="D3882" s="159">
        <v>674.04</v>
      </c>
    </row>
    <row r="3883" spans="3:4" ht="15" hidden="1" customHeight="1" x14ac:dyDescent="0.25">
      <c r="C3883" s="160" t="s">
        <v>546</v>
      </c>
      <c r="D3883" s="161">
        <v>614.32000000000005</v>
      </c>
    </row>
    <row r="3884" spans="3:4" ht="15" hidden="1" customHeight="1" x14ac:dyDescent="0.25">
      <c r="C3884" s="158" t="s">
        <v>552</v>
      </c>
      <c r="D3884" s="159">
        <v>84.42</v>
      </c>
    </row>
    <row r="3885" spans="3:4" ht="15" hidden="1" customHeight="1" x14ac:dyDescent="0.25">
      <c r="C3885" s="160" t="s">
        <v>539</v>
      </c>
      <c r="D3885" s="161">
        <v>336.49</v>
      </c>
    </row>
    <row r="3886" spans="3:4" ht="15" hidden="1" customHeight="1" x14ac:dyDescent="0.25">
      <c r="C3886" s="158" t="s">
        <v>556</v>
      </c>
      <c r="D3886" s="159">
        <v>142.27000000000001</v>
      </c>
    </row>
    <row r="3887" spans="3:4" ht="15" hidden="1" customHeight="1" x14ac:dyDescent="0.25">
      <c r="C3887" s="160" t="s">
        <v>551</v>
      </c>
      <c r="D3887" s="161">
        <v>780.17</v>
      </c>
    </row>
    <row r="3888" spans="3:4" ht="15" hidden="1" customHeight="1" x14ac:dyDescent="0.25">
      <c r="C3888" s="158" t="s">
        <v>543</v>
      </c>
      <c r="D3888" s="159">
        <v>743.42</v>
      </c>
    </row>
    <row r="3889" spans="3:4" ht="15" hidden="1" customHeight="1" x14ac:dyDescent="0.25">
      <c r="C3889" s="160" t="s">
        <v>543</v>
      </c>
      <c r="D3889" s="161">
        <v>1145.28</v>
      </c>
    </row>
    <row r="3890" spans="3:4" ht="15" hidden="1" customHeight="1" x14ac:dyDescent="0.25">
      <c r="C3890" s="158" t="s">
        <v>544</v>
      </c>
      <c r="D3890" s="159">
        <v>1086</v>
      </c>
    </row>
    <row r="3891" spans="3:4" ht="15" hidden="1" customHeight="1" x14ac:dyDescent="0.25">
      <c r="C3891" s="160" t="s">
        <v>548</v>
      </c>
      <c r="D3891" s="161">
        <v>415.24</v>
      </c>
    </row>
    <row r="3892" spans="3:4" ht="15" hidden="1" customHeight="1" x14ac:dyDescent="0.25">
      <c r="C3892" s="158" t="s">
        <v>550</v>
      </c>
      <c r="D3892" s="159">
        <v>374.95</v>
      </c>
    </row>
    <row r="3893" spans="3:4" ht="15" hidden="1" customHeight="1" x14ac:dyDescent="0.25">
      <c r="C3893" s="160" t="s">
        <v>542</v>
      </c>
      <c r="D3893" s="161">
        <v>613.07000000000005</v>
      </c>
    </row>
    <row r="3894" spans="3:4" ht="15" hidden="1" customHeight="1" x14ac:dyDescent="0.25">
      <c r="C3894" s="158" t="s">
        <v>550</v>
      </c>
      <c r="D3894" s="159">
        <v>325.39</v>
      </c>
    </row>
    <row r="3895" spans="3:4" ht="15" hidden="1" customHeight="1" x14ac:dyDescent="0.25">
      <c r="C3895" s="160" t="s">
        <v>546</v>
      </c>
      <c r="D3895" s="161">
        <v>601.1</v>
      </c>
    </row>
    <row r="3896" spans="3:4" ht="15" hidden="1" customHeight="1" x14ac:dyDescent="0.25">
      <c r="C3896" s="158" t="s">
        <v>308</v>
      </c>
      <c r="D3896" s="159">
        <v>1074.1099999999999</v>
      </c>
    </row>
    <row r="3897" spans="3:4" ht="15" hidden="1" customHeight="1" x14ac:dyDescent="0.25">
      <c r="C3897" s="160" t="s">
        <v>546</v>
      </c>
      <c r="D3897" s="161">
        <v>755.8</v>
      </c>
    </row>
    <row r="3898" spans="3:4" ht="15" hidden="1" customHeight="1" x14ac:dyDescent="0.25">
      <c r="C3898" s="158" t="s">
        <v>308</v>
      </c>
      <c r="D3898" s="159">
        <v>509.97</v>
      </c>
    </row>
    <row r="3899" spans="3:4" ht="15" hidden="1" customHeight="1" x14ac:dyDescent="0.25">
      <c r="C3899" s="160" t="s">
        <v>312</v>
      </c>
      <c r="D3899" s="161">
        <v>51.05</v>
      </c>
    </row>
    <row r="3900" spans="3:4" ht="15" hidden="1" customHeight="1" x14ac:dyDescent="0.25">
      <c r="C3900" s="158" t="s">
        <v>546</v>
      </c>
      <c r="D3900" s="159">
        <v>873.21</v>
      </c>
    </row>
    <row r="3901" spans="3:4" ht="15" hidden="1" customHeight="1" x14ac:dyDescent="0.25">
      <c r="C3901" s="160" t="s">
        <v>546</v>
      </c>
      <c r="D3901" s="161">
        <v>157.94999999999999</v>
      </c>
    </row>
    <row r="3902" spans="3:4" ht="15" hidden="1" customHeight="1" x14ac:dyDescent="0.25">
      <c r="C3902" s="158" t="s">
        <v>539</v>
      </c>
      <c r="D3902" s="159">
        <v>341.13</v>
      </c>
    </row>
    <row r="3903" spans="3:4" ht="15" hidden="1" customHeight="1" x14ac:dyDescent="0.25">
      <c r="C3903" s="160" t="s">
        <v>308</v>
      </c>
      <c r="D3903" s="161">
        <v>548.95000000000005</v>
      </c>
    </row>
    <row r="3904" spans="3:4" ht="15" hidden="1" customHeight="1" x14ac:dyDescent="0.25">
      <c r="C3904" s="158" t="s">
        <v>548</v>
      </c>
      <c r="D3904" s="159">
        <v>1126.01</v>
      </c>
    </row>
    <row r="3905" spans="3:4" ht="15" hidden="1" customHeight="1" x14ac:dyDescent="0.25">
      <c r="C3905" s="160" t="s">
        <v>547</v>
      </c>
      <c r="D3905" s="161">
        <v>503.1</v>
      </c>
    </row>
    <row r="3906" spans="3:4" ht="15" hidden="1" customHeight="1" x14ac:dyDescent="0.25">
      <c r="C3906" s="158" t="s">
        <v>553</v>
      </c>
      <c r="D3906" s="159">
        <v>406.6</v>
      </c>
    </row>
    <row r="3907" spans="3:4" ht="15" hidden="1" customHeight="1" x14ac:dyDescent="0.25">
      <c r="C3907" s="160" t="s">
        <v>539</v>
      </c>
      <c r="D3907" s="161">
        <v>982.69</v>
      </c>
    </row>
    <row r="3908" spans="3:4" ht="15" hidden="1" customHeight="1" x14ac:dyDescent="0.25">
      <c r="C3908" s="158" t="s">
        <v>543</v>
      </c>
      <c r="D3908" s="159">
        <v>707.3</v>
      </c>
    </row>
    <row r="3909" spans="3:4" ht="15" hidden="1" customHeight="1" x14ac:dyDescent="0.25">
      <c r="C3909" s="160" t="s">
        <v>547</v>
      </c>
      <c r="D3909" s="161">
        <v>328.22</v>
      </c>
    </row>
    <row r="3910" spans="3:4" ht="15" hidden="1" customHeight="1" x14ac:dyDescent="0.25">
      <c r="C3910" s="158" t="s">
        <v>549</v>
      </c>
      <c r="D3910" s="159">
        <v>718.93</v>
      </c>
    </row>
    <row r="3911" spans="3:4" ht="15" hidden="1" customHeight="1" x14ac:dyDescent="0.25">
      <c r="C3911" s="160" t="s">
        <v>549</v>
      </c>
      <c r="D3911" s="161">
        <v>636.36</v>
      </c>
    </row>
    <row r="3912" spans="3:4" ht="15" hidden="1" customHeight="1" x14ac:dyDescent="0.25">
      <c r="C3912" s="158" t="s">
        <v>547</v>
      </c>
      <c r="D3912" s="159">
        <v>343.68</v>
      </c>
    </row>
    <row r="3913" spans="3:4" ht="15" hidden="1" customHeight="1" x14ac:dyDescent="0.25">
      <c r="C3913" s="160" t="s">
        <v>545</v>
      </c>
      <c r="D3913" s="161">
        <v>529.11</v>
      </c>
    </row>
    <row r="3914" spans="3:4" ht="15" hidden="1" customHeight="1" x14ac:dyDescent="0.25">
      <c r="C3914" s="158" t="s">
        <v>553</v>
      </c>
      <c r="D3914" s="159">
        <v>517.19000000000005</v>
      </c>
    </row>
    <row r="3915" spans="3:4" ht="15" hidden="1" customHeight="1" x14ac:dyDescent="0.25">
      <c r="C3915" s="160" t="s">
        <v>544</v>
      </c>
      <c r="D3915" s="161">
        <v>777.83</v>
      </c>
    </row>
    <row r="3916" spans="3:4" ht="15" hidden="1" customHeight="1" x14ac:dyDescent="0.25">
      <c r="C3916" s="158" t="s">
        <v>542</v>
      </c>
      <c r="D3916" s="159">
        <v>454.62</v>
      </c>
    </row>
    <row r="3917" spans="3:4" ht="15" hidden="1" customHeight="1" x14ac:dyDescent="0.25">
      <c r="C3917" s="160" t="s">
        <v>552</v>
      </c>
      <c r="D3917" s="161">
        <v>375.49</v>
      </c>
    </row>
    <row r="3918" spans="3:4" ht="15" hidden="1" customHeight="1" x14ac:dyDescent="0.25">
      <c r="C3918" s="158" t="s">
        <v>553</v>
      </c>
      <c r="D3918" s="159">
        <v>685.2</v>
      </c>
    </row>
    <row r="3919" spans="3:4" ht="15" hidden="1" customHeight="1" x14ac:dyDescent="0.25">
      <c r="C3919" s="160" t="s">
        <v>557</v>
      </c>
      <c r="D3919" s="161">
        <v>379.52</v>
      </c>
    </row>
    <row r="3920" spans="3:4" ht="15" hidden="1" customHeight="1" x14ac:dyDescent="0.25">
      <c r="C3920" s="158" t="s">
        <v>549</v>
      </c>
      <c r="D3920" s="159">
        <v>614.16999999999996</v>
      </c>
    </row>
    <row r="3921" spans="3:4" ht="15" hidden="1" customHeight="1" x14ac:dyDescent="0.25">
      <c r="C3921" s="160" t="s">
        <v>543</v>
      </c>
      <c r="D3921" s="161">
        <v>534.96</v>
      </c>
    </row>
    <row r="3922" spans="3:4" ht="15" hidden="1" customHeight="1" x14ac:dyDescent="0.25">
      <c r="C3922" s="158" t="s">
        <v>544</v>
      </c>
      <c r="D3922" s="159">
        <v>362.67</v>
      </c>
    </row>
    <row r="3923" spans="3:4" ht="15" hidden="1" customHeight="1" x14ac:dyDescent="0.25">
      <c r="C3923" s="160" t="s">
        <v>307</v>
      </c>
      <c r="D3923" s="161">
        <v>1016.23</v>
      </c>
    </row>
    <row r="3924" spans="3:4" ht="15" hidden="1" customHeight="1" x14ac:dyDescent="0.25">
      <c r="C3924" s="158" t="s">
        <v>545</v>
      </c>
      <c r="D3924" s="159">
        <v>1265.21</v>
      </c>
    </row>
    <row r="3925" spans="3:4" ht="15" hidden="1" customHeight="1" x14ac:dyDescent="0.25">
      <c r="C3925" s="160" t="s">
        <v>307</v>
      </c>
      <c r="D3925" s="161">
        <v>742.33</v>
      </c>
    </row>
    <row r="3926" spans="3:4" ht="15" hidden="1" customHeight="1" x14ac:dyDescent="0.25">
      <c r="C3926" s="158" t="s">
        <v>542</v>
      </c>
      <c r="D3926" s="159">
        <v>117.13</v>
      </c>
    </row>
    <row r="3927" spans="3:4" ht="15" hidden="1" customHeight="1" x14ac:dyDescent="0.25">
      <c r="C3927" s="160" t="s">
        <v>312</v>
      </c>
      <c r="D3927" s="161">
        <v>882.29</v>
      </c>
    </row>
    <row r="3928" spans="3:4" ht="15" hidden="1" customHeight="1" x14ac:dyDescent="0.25">
      <c r="C3928" s="158" t="s">
        <v>550</v>
      </c>
      <c r="D3928" s="159">
        <v>33.43</v>
      </c>
    </row>
    <row r="3929" spans="3:4" ht="15" hidden="1" customHeight="1" x14ac:dyDescent="0.25">
      <c r="C3929" s="160" t="s">
        <v>308</v>
      </c>
      <c r="D3929" s="161">
        <v>1271.92</v>
      </c>
    </row>
    <row r="3930" spans="3:4" ht="15" hidden="1" customHeight="1" x14ac:dyDescent="0.25">
      <c r="C3930" s="158" t="s">
        <v>547</v>
      </c>
      <c r="D3930" s="159">
        <v>85.19</v>
      </c>
    </row>
    <row r="3931" spans="3:4" ht="15" hidden="1" customHeight="1" x14ac:dyDescent="0.25">
      <c r="C3931" s="160" t="s">
        <v>553</v>
      </c>
      <c r="D3931" s="161">
        <v>195.65</v>
      </c>
    </row>
    <row r="3932" spans="3:4" ht="15" hidden="1" customHeight="1" x14ac:dyDescent="0.25">
      <c r="C3932" s="158" t="s">
        <v>312</v>
      </c>
      <c r="D3932" s="159">
        <v>681.14</v>
      </c>
    </row>
    <row r="3933" spans="3:4" ht="15" hidden="1" customHeight="1" x14ac:dyDescent="0.25">
      <c r="C3933" s="160" t="s">
        <v>309</v>
      </c>
      <c r="D3933" s="161">
        <v>577.13</v>
      </c>
    </row>
    <row r="3934" spans="3:4" ht="15" hidden="1" customHeight="1" x14ac:dyDescent="0.25">
      <c r="C3934" s="158" t="s">
        <v>553</v>
      </c>
      <c r="D3934" s="159">
        <v>617.1</v>
      </c>
    </row>
    <row r="3935" spans="3:4" ht="15" hidden="1" customHeight="1" x14ac:dyDescent="0.25">
      <c r="C3935" s="160" t="s">
        <v>553</v>
      </c>
      <c r="D3935" s="161">
        <v>910.9</v>
      </c>
    </row>
    <row r="3936" spans="3:4" ht="15" hidden="1" customHeight="1" x14ac:dyDescent="0.25">
      <c r="C3936" s="158" t="s">
        <v>548</v>
      </c>
      <c r="D3936" s="159">
        <v>935.29</v>
      </c>
    </row>
    <row r="3937" spans="3:4" ht="15" hidden="1" customHeight="1" x14ac:dyDescent="0.25">
      <c r="C3937" s="160" t="s">
        <v>545</v>
      </c>
      <c r="D3937" s="161">
        <v>619.44000000000005</v>
      </c>
    </row>
    <row r="3938" spans="3:4" ht="15" hidden="1" customHeight="1" x14ac:dyDescent="0.25">
      <c r="C3938" s="158" t="s">
        <v>548</v>
      </c>
      <c r="D3938" s="159">
        <v>633.41999999999996</v>
      </c>
    </row>
    <row r="3939" spans="3:4" ht="15" hidden="1" customHeight="1" x14ac:dyDescent="0.25">
      <c r="C3939" s="160" t="s">
        <v>553</v>
      </c>
      <c r="D3939" s="161">
        <v>795.62</v>
      </c>
    </row>
    <row r="3940" spans="3:4" ht="15" hidden="1" customHeight="1" x14ac:dyDescent="0.25">
      <c r="C3940" s="158" t="s">
        <v>308</v>
      </c>
      <c r="D3940" s="159">
        <v>135.84</v>
      </c>
    </row>
    <row r="3941" spans="3:4" ht="15" hidden="1" customHeight="1" x14ac:dyDescent="0.25">
      <c r="C3941" s="160" t="s">
        <v>557</v>
      </c>
      <c r="D3941" s="161">
        <v>1126.94</v>
      </c>
    </row>
    <row r="3942" spans="3:4" ht="15" hidden="1" customHeight="1" x14ac:dyDescent="0.25">
      <c r="C3942" s="158" t="s">
        <v>308</v>
      </c>
      <c r="D3942" s="159">
        <v>941.4</v>
      </c>
    </row>
    <row r="3943" spans="3:4" ht="15" hidden="1" customHeight="1" x14ac:dyDescent="0.25">
      <c r="C3943" s="160" t="s">
        <v>552</v>
      </c>
      <c r="D3943" s="161">
        <v>40.409999999999997</v>
      </c>
    </row>
    <row r="3944" spans="3:4" ht="15" hidden="1" customHeight="1" x14ac:dyDescent="0.25">
      <c r="C3944" s="158" t="s">
        <v>551</v>
      </c>
      <c r="D3944" s="159">
        <v>50.99</v>
      </c>
    </row>
    <row r="3945" spans="3:4" ht="15" hidden="1" customHeight="1" x14ac:dyDescent="0.25">
      <c r="C3945" s="160" t="s">
        <v>307</v>
      </c>
      <c r="D3945" s="161">
        <v>250.34</v>
      </c>
    </row>
    <row r="3946" spans="3:4" ht="15" hidden="1" customHeight="1" x14ac:dyDescent="0.25">
      <c r="C3946" s="158" t="s">
        <v>553</v>
      </c>
      <c r="D3946" s="159">
        <v>755.02</v>
      </c>
    </row>
    <row r="3947" spans="3:4" ht="15" hidden="1" customHeight="1" x14ac:dyDescent="0.25">
      <c r="C3947" s="160" t="s">
        <v>545</v>
      </c>
      <c r="D3947" s="161">
        <v>857.76</v>
      </c>
    </row>
    <row r="3948" spans="3:4" ht="15" hidden="1" customHeight="1" x14ac:dyDescent="0.25">
      <c r="C3948" s="158" t="s">
        <v>542</v>
      </c>
      <c r="D3948" s="159">
        <v>340.89</v>
      </c>
    </row>
    <row r="3949" spans="3:4" ht="15" hidden="1" customHeight="1" x14ac:dyDescent="0.25">
      <c r="C3949" s="160" t="s">
        <v>309</v>
      </c>
      <c r="D3949" s="161">
        <v>585.91</v>
      </c>
    </row>
    <row r="3950" spans="3:4" ht="15" hidden="1" customHeight="1" x14ac:dyDescent="0.25">
      <c r="C3950" s="158" t="s">
        <v>312</v>
      </c>
      <c r="D3950" s="159">
        <v>634.02</v>
      </c>
    </row>
    <row r="3951" spans="3:4" ht="15" hidden="1" customHeight="1" x14ac:dyDescent="0.25">
      <c r="C3951" s="160" t="s">
        <v>543</v>
      </c>
      <c r="D3951" s="161">
        <v>1259.3599999999999</v>
      </c>
    </row>
    <row r="3952" spans="3:4" ht="15" hidden="1" customHeight="1" x14ac:dyDescent="0.25">
      <c r="C3952" s="158" t="s">
        <v>312</v>
      </c>
      <c r="D3952" s="159">
        <v>1024.49</v>
      </c>
    </row>
    <row r="3953" spans="3:4" ht="15" hidden="1" customHeight="1" x14ac:dyDescent="0.25">
      <c r="C3953" s="160" t="s">
        <v>544</v>
      </c>
      <c r="D3953" s="161">
        <v>25.29</v>
      </c>
    </row>
    <row r="3954" spans="3:4" ht="15" hidden="1" customHeight="1" x14ac:dyDescent="0.25">
      <c r="C3954" s="158" t="s">
        <v>552</v>
      </c>
      <c r="D3954" s="159">
        <v>1047.1600000000001</v>
      </c>
    </row>
    <row r="3955" spans="3:4" ht="15" hidden="1" customHeight="1" x14ac:dyDescent="0.25">
      <c r="C3955" s="160" t="s">
        <v>542</v>
      </c>
      <c r="D3955" s="161">
        <v>443.93</v>
      </c>
    </row>
    <row r="3956" spans="3:4" ht="15" hidden="1" customHeight="1" x14ac:dyDescent="0.25">
      <c r="C3956" s="158" t="s">
        <v>308</v>
      </c>
      <c r="D3956" s="159">
        <v>604.67999999999995</v>
      </c>
    </row>
    <row r="3957" spans="3:4" ht="15" hidden="1" customHeight="1" x14ac:dyDescent="0.25">
      <c r="C3957" s="160" t="s">
        <v>312</v>
      </c>
      <c r="D3957" s="161">
        <v>1141.71</v>
      </c>
    </row>
    <row r="3958" spans="3:4" ht="15" hidden="1" customHeight="1" x14ac:dyDescent="0.25">
      <c r="C3958" s="158" t="s">
        <v>548</v>
      </c>
      <c r="D3958" s="159">
        <v>433.99</v>
      </c>
    </row>
    <row r="3959" spans="3:4" ht="15" hidden="1" customHeight="1" x14ac:dyDescent="0.25">
      <c r="C3959" s="160" t="s">
        <v>309</v>
      </c>
      <c r="D3959" s="161">
        <v>819.11</v>
      </c>
    </row>
    <row r="3960" spans="3:4" ht="15" hidden="1" customHeight="1" x14ac:dyDescent="0.25">
      <c r="C3960" s="158" t="s">
        <v>550</v>
      </c>
      <c r="D3960" s="159">
        <v>1215.01</v>
      </c>
    </row>
    <row r="3961" spans="3:4" ht="15" hidden="1" customHeight="1" x14ac:dyDescent="0.25">
      <c r="C3961" s="160" t="s">
        <v>544</v>
      </c>
      <c r="D3961" s="161">
        <v>990.87</v>
      </c>
    </row>
    <row r="3962" spans="3:4" ht="15" hidden="1" customHeight="1" x14ac:dyDescent="0.25">
      <c r="C3962" s="158" t="s">
        <v>546</v>
      </c>
      <c r="D3962" s="159">
        <v>426.15</v>
      </c>
    </row>
    <row r="3963" spans="3:4" ht="15" hidden="1" customHeight="1" x14ac:dyDescent="0.25">
      <c r="C3963" s="160" t="s">
        <v>551</v>
      </c>
      <c r="D3963" s="161">
        <v>602.23</v>
      </c>
    </row>
    <row r="3964" spans="3:4" ht="15" hidden="1" customHeight="1" x14ac:dyDescent="0.25">
      <c r="C3964" s="158" t="s">
        <v>539</v>
      </c>
      <c r="D3964" s="159">
        <v>321.37</v>
      </c>
    </row>
    <row r="3965" spans="3:4" ht="15" hidden="1" customHeight="1" x14ac:dyDescent="0.25">
      <c r="C3965" s="160" t="s">
        <v>540</v>
      </c>
      <c r="D3965" s="161">
        <v>269.35000000000002</v>
      </c>
    </row>
    <row r="3966" spans="3:4" ht="15" hidden="1" customHeight="1" x14ac:dyDescent="0.25">
      <c r="C3966" s="158" t="s">
        <v>556</v>
      </c>
      <c r="D3966" s="159">
        <v>1186.1099999999999</v>
      </c>
    </row>
    <row r="3967" spans="3:4" ht="15" hidden="1" customHeight="1" x14ac:dyDescent="0.25">
      <c r="C3967" s="160" t="s">
        <v>545</v>
      </c>
      <c r="D3967" s="161">
        <v>960.91</v>
      </c>
    </row>
    <row r="3968" spans="3:4" ht="15" hidden="1" customHeight="1" x14ac:dyDescent="0.25">
      <c r="C3968" s="158" t="s">
        <v>312</v>
      </c>
      <c r="D3968" s="159">
        <v>909.75</v>
      </c>
    </row>
    <row r="3969" spans="3:4" ht="15" hidden="1" customHeight="1" x14ac:dyDescent="0.25">
      <c r="C3969" s="160" t="s">
        <v>542</v>
      </c>
      <c r="D3969" s="161">
        <v>497.22</v>
      </c>
    </row>
    <row r="3970" spans="3:4" ht="15" hidden="1" customHeight="1" x14ac:dyDescent="0.25">
      <c r="C3970" s="158" t="s">
        <v>543</v>
      </c>
      <c r="D3970" s="159">
        <v>661.87</v>
      </c>
    </row>
    <row r="3971" spans="3:4" ht="15" hidden="1" customHeight="1" x14ac:dyDescent="0.25">
      <c r="C3971" s="160" t="s">
        <v>546</v>
      </c>
      <c r="D3971" s="161">
        <v>258.83</v>
      </c>
    </row>
    <row r="3972" spans="3:4" ht="15" hidden="1" customHeight="1" x14ac:dyDescent="0.25">
      <c r="C3972" s="158" t="s">
        <v>543</v>
      </c>
      <c r="D3972" s="159">
        <v>1092.8599999999999</v>
      </c>
    </row>
    <row r="3973" spans="3:4" ht="15" hidden="1" customHeight="1" x14ac:dyDescent="0.25">
      <c r="C3973" s="160" t="s">
        <v>312</v>
      </c>
      <c r="D3973" s="161">
        <v>1160.52</v>
      </c>
    </row>
    <row r="3974" spans="3:4" ht="15" hidden="1" customHeight="1" x14ac:dyDescent="0.25">
      <c r="C3974" s="158" t="s">
        <v>544</v>
      </c>
      <c r="D3974" s="159">
        <v>533.03</v>
      </c>
    </row>
    <row r="3975" spans="3:4" ht="15" hidden="1" customHeight="1" x14ac:dyDescent="0.25">
      <c r="C3975" s="160" t="s">
        <v>552</v>
      </c>
      <c r="D3975" s="161">
        <v>1132.1300000000001</v>
      </c>
    </row>
    <row r="3976" spans="3:4" ht="15" hidden="1" customHeight="1" x14ac:dyDescent="0.25">
      <c r="C3976" s="158" t="s">
        <v>554</v>
      </c>
      <c r="D3976" s="159">
        <v>735.57</v>
      </c>
    </row>
    <row r="3977" spans="3:4" ht="15" hidden="1" customHeight="1" x14ac:dyDescent="0.25">
      <c r="C3977" s="160" t="s">
        <v>540</v>
      </c>
      <c r="D3977" s="161">
        <v>543.12</v>
      </c>
    </row>
    <row r="3978" spans="3:4" ht="15" hidden="1" customHeight="1" x14ac:dyDescent="0.25">
      <c r="C3978" s="158" t="s">
        <v>542</v>
      </c>
      <c r="D3978" s="159">
        <v>150.22</v>
      </c>
    </row>
    <row r="3979" spans="3:4" ht="15" hidden="1" customHeight="1" x14ac:dyDescent="0.25">
      <c r="C3979" s="160" t="s">
        <v>555</v>
      </c>
      <c r="D3979" s="161">
        <v>409.45</v>
      </c>
    </row>
    <row r="3980" spans="3:4" ht="15" hidden="1" customHeight="1" x14ac:dyDescent="0.25">
      <c r="C3980" s="158" t="s">
        <v>550</v>
      </c>
      <c r="D3980" s="159">
        <v>214.35</v>
      </c>
    </row>
    <row r="3981" spans="3:4" ht="15" hidden="1" customHeight="1" x14ac:dyDescent="0.25">
      <c r="C3981" s="160" t="s">
        <v>551</v>
      </c>
      <c r="D3981" s="161">
        <v>266.3</v>
      </c>
    </row>
    <row r="3982" spans="3:4" ht="15" hidden="1" customHeight="1" x14ac:dyDescent="0.25">
      <c r="C3982" s="158" t="s">
        <v>543</v>
      </c>
      <c r="D3982" s="159">
        <v>861.83</v>
      </c>
    </row>
    <row r="3983" spans="3:4" ht="15" hidden="1" customHeight="1" x14ac:dyDescent="0.25">
      <c r="C3983" s="160" t="s">
        <v>542</v>
      </c>
      <c r="D3983" s="161">
        <v>899.44</v>
      </c>
    </row>
    <row r="3984" spans="3:4" ht="15" hidden="1" customHeight="1" x14ac:dyDescent="0.25">
      <c r="C3984" s="158" t="s">
        <v>307</v>
      </c>
      <c r="D3984" s="159">
        <v>811.25</v>
      </c>
    </row>
    <row r="3985" spans="3:4" ht="15" hidden="1" customHeight="1" x14ac:dyDescent="0.25">
      <c r="C3985" s="160" t="s">
        <v>546</v>
      </c>
      <c r="D3985" s="161">
        <v>1293.29</v>
      </c>
    </row>
    <row r="3986" spans="3:4" ht="15" hidden="1" customHeight="1" x14ac:dyDescent="0.25">
      <c r="C3986" s="158" t="s">
        <v>547</v>
      </c>
      <c r="D3986" s="159">
        <v>680.45</v>
      </c>
    </row>
    <row r="3987" spans="3:4" ht="15" hidden="1" customHeight="1" x14ac:dyDescent="0.25">
      <c r="C3987" s="160" t="s">
        <v>551</v>
      </c>
      <c r="D3987" s="161">
        <v>979.52</v>
      </c>
    </row>
    <row r="3988" spans="3:4" ht="15" hidden="1" customHeight="1" x14ac:dyDescent="0.25">
      <c r="C3988" s="158" t="s">
        <v>545</v>
      </c>
      <c r="D3988" s="159">
        <v>438.13</v>
      </c>
    </row>
    <row r="3989" spans="3:4" ht="15" hidden="1" customHeight="1" x14ac:dyDescent="0.25">
      <c r="C3989" s="160" t="s">
        <v>308</v>
      </c>
      <c r="D3989" s="161">
        <v>313.52</v>
      </c>
    </row>
    <row r="3990" spans="3:4" ht="15" hidden="1" customHeight="1" x14ac:dyDescent="0.25">
      <c r="C3990" s="158" t="s">
        <v>553</v>
      </c>
      <c r="D3990" s="159">
        <v>569.72</v>
      </c>
    </row>
    <row r="3991" spans="3:4" ht="15" hidden="1" customHeight="1" x14ac:dyDescent="0.25">
      <c r="C3991" s="160" t="s">
        <v>551</v>
      </c>
      <c r="D3991" s="161">
        <v>698.03</v>
      </c>
    </row>
    <row r="3992" spans="3:4" ht="15" hidden="1" customHeight="1" x14ac:dyDescent="0.25">
      <c r="C3992" s="158" t="s">
        <v>307</v>
      </c>
      <c r="D3992" s="159">
        <v>417.87</v>
      </c>
    </row>
    <row r="3993" spans="3:4" ht="15" hidden="1" customHeight="1" x14ac:dyDescent="0.25">
      <c r="C3993" s="160" t="s">
        <v>543</v>
      </c>
      <c r="D3993" s="161">
        <v>707.59</v>
      </c>
    </row>
    <row r="3994" spans="3:4" ht="15" hidden="1" customHeight="1" x14ac:dyDescent="0.25">
      <c r="C3994" s="158" t="s">
        <v>540</v>
      </c>
      <c r="D3994" s="159">
        <v>70.42</v>
      </c>
    </row>
    <row r="3995" spans="3:4" ht="15" hidden="1" customHeight="1" x14ac:dyDescent="0.25">
      <c r="C3995" s="160" t="s">
        <v>554</v>
      </c>
      <c r="D3995" s="161">
        <v>378.49</v>
      </c>
    </row>
    <row r="3996" spans="3:4" ht="15" hidden="1" customHeight="1" x14ac:dyDescent="0.25">
      <c r="C3996" s="158" t="s">
        <v>552</v>
      </c>
      <c r="D3996" s="159">
        <v>442.6</v>
      </c>
    </row>
    <row r="3997" spans="3:4" ht="15" hidden="1" customHeight="1" x14ac:dyDescent="0.25">
      <c r="C3997" s="160" t="s">
        <v>553</v>
      </c>
      <c r="D3997" s="161">
        <v>944.99</v>
      </c>
    </row>
    <row r="3998" spans="3:4" ht="15" hidden="1" customHeight="1" x14ac:dyDescent="0.25">
      <c r="C3998" s="158" t="s">
        <v>307</v>
      </c>
      <c r="D3998" s="159">
        <v>208.5</v>
      </c>
    </row>
    <row r="3999" spans="3:4" ht="15" hidden="1" customHeight="1" x14ac:dyDescent="0.25">
      <c r="C3999" s="160" t="s">
        <v>548</v>
      </c>
      <c r="D3999" s="161">
        <v>268.36</v>
      </c>
    </row>
    <row r="4000" spans="3:4" ht="15" hidden="1" customHeight="1" x14ac:dyDescent="0.25">
      <c r="C4000" s="158" t="s">
        <v>555</v>
      </c>
      <c r="D4000" s="159">
        <v>1268.69</v>
      </c>
    </row>
    <row r="4001" spans="3:4" ht="15" hidden="1" customHeight="1" x14ac:dyDescent="0.25">
      <c r="C4001" s="160" t="s">
        <v>547</v>
      </c>
      <c r="D4001" s="161">
        <v>594.20000000000005</v>
      </c>
    </row>
    <row r="4002" spans="3:4" ht="15" hidden="1" customHeight="1" x14ac:dyDescent="0.25">
      <c r="C4002" s="158" t="s">
        <v>551</v>
      </c>
      <c r="D4002" s="159">
        <v>139.35</v>
      </c>
    </row>
    <row r="4003" spans="3:4" ht="15" hidden="1" customHeight="1" x14ac:dyDescent="0.25">
      <c r="C4003" s="160" t="s">
        <v>542</v>
      </c>
      <c r="D4003" s="161">
        <v>992.11</v>
      </c>
    </row>
    <row r="4004" spans="3:4" ht="15" hidden="1" customHeight="1" x14ac:dyDescent="0.25">
      <c r="C4004" s="158" t="s">
        <v>539</v>
      </c>
      <c r="D4004" s="159">
        <v>459.01</v>
      </c>
    </row>
    <row r="4005" spans="3:4" ht="15" hidden="1" customHeight="1" x14ac:dyDescent="0.25">
      <c r="C4005" s="160" t="s">
        <v>542</v>
      </c>
      <c r="D4005" s="161">
        <v>801.21</v>
      </c>
    </row>
    <row r="4006" spans="3:4" ht="15" hidden="1" customHeight="1" x14ac:dyDescent="0.25">
      <c r="C4006" s="158" t="s">
        <v>308</v>
      </c>
      <c r="D4006" s="159">
        <v>489.14</v>
      </c>
    </row>
    <row r="4007" spans="3:4" ht="15" hidden="1" customHeight="1" x14ac:dyDescent="0.25">
      <c r="C4007" s="160" t="s">
        <v>558</v>
      </c>
      <c r="D4007" s="161">
        <v>434.41</v>
      </c>
    </row>
    <row r="4008" spans="3:4" ht="15" hidden="1" customHeight="1" x14ac:dyDescent="0.25">
      <c r="C4008" s="158" t="s">
        <v>546</v>
      </c>
      <c r="D4008" s="159">
        <v>87.51</v>
      </c>
    </row>
    <row r="4009" spans="3:4" ht="15" hidden="1" customHeight="1" x14ac:dyDescent="0.25">
      <c r="C4009" s="160" t="s">
        <v>312</v>
      </c>
      <c r="D4009" s="161">
        <v>778.52</v>
      </c>
    </row>
    <row r="4010" spans="3:4" ht="15" hidden="1" customHeight="1" x14ac:dyDescent="0.25">
      <c r="C4010" s="158" t="s">
        <v>546</v>
      </c>
      <c r="D4010" s="159">
        <v>184.76</v>
      </c>
    </row>
    <row r="4011" spans="3:4" ht="15" hidden="1" customHeight="1" x14ac:dyDescent="0.25">
      <c r="C4011" s="160" t="s">
        <v>546</v>
      </c>
      <c r="D4011" s="161">
        <v>1231.1600000000001</v>
      </c>
    </row>
    <row r="4012" spans="3:4" ht="15" hidden="1" customHeight="1" x14ac:dyDescent="0.25">
      <c r="C4012" s="158" t="s">
        <v>549</v>
      </c>
      <c r="D4012" s="159">
        <v>265.14999999999998</v>
      </c>
    </row>
    <row r="4013" spans="3:4" ht="15" hidden="1" customHeight="1" x14ac:dyDescent="0.25">
      <c r="C4013" s="160" t="s">
        <v>553</v>
      </c>
      <c r="D4013" s="161">
        <v>178.15</v>
      </c>
    </row>
    <row r="4014" spans="3:4" ht="15" hidden="1" customHeight="1" x14ac:dyDescent="0.25">
      <c r="C4014" s="158" t="s">
        <v>309</v>
      </c>
      <c r="D4014" s="159">
        <v>761.86</v>
      </c>
    </row>
    <row r="4015" spans="3:4" ht="15" hidden="1" customHeight="1" x14ac:dyDescent="0.25">
      <c r="C4015" s="160" t="s">
        <v>552</v>
      </c>
      <c r="D4015" s="161">
        <v>73.22</v>
      </c>
    </row>
    <row r="4016" spans="3:4" ht="15" hidden="1" customHeight="1" x14ac:dyDescent="0.25">
      <c r="C4016" s="158" t="s">
        <v>542</v>
      </c>
      <c r="D4016" s="159">
        <v>764.27</v>
      </c>
    </row>
    <row r="4017" spans="3:4" ht="15" hidden="1" customHeight="1" x14ac:dyDescent="0.25">
      <c r="C4017" s="160" t="s">
        <v>544</v>
      </c>
      <c r="D4017" s="161">
        <v>340.89</v>
      </c>
    </row>
    <row r="4018" spans="3:4" ht="15" hidden="1" customHeight="1" x14ac:dyDescent="0.25">
      <c r="C4018" s="158" t="s">
        <v>547</v>
      </c>
      <c r="D4018" s="159">
        <v>904.5</v>
      </c>
    </row>
    <row r="4019" spans="3:4" ht="15" hidden="1" customHeight="1" x14ac:dyDescent="0.25">
      <c r="C4019" s="160" t="s">
        <v>551</v>
      </c>
      <c r="D4019" s="161">
        <v>1097.23</v>
      </c>
    </row>
    <row r="4020" spans="3:4" ht="15" hidden="1" customHeight="1" x14ac:dyDescent="0.25">
      <c r="C4020" s="158" t="s">
        <v>552</v>
      </c>
      <c r="D4020" s="159">
        <v>1204.03</v>
      </c>
    </row>
    <row r="4021" spans="3:4" ht="15" hidden="1" customHeight="1" x14ac:dyDescent="0.25">
      <c r="C4021" s="160" t="s">
        <v>558</v>
      </c>
      <c r="D4021" s="161">
        <v>172</v>
      </c>
    </row>
    <row r="4022" spans="3:4" ht="15" hidden="1" customHeight="1" x14ac:dyDescent="0.25">
      <c r="C4022" s="158" t="s">
        <v>551</v>
      </c>
      <c r="D4022" s="159">
        <v>985.25</v>
      </c>
    </row>
    <row r="4023" spans="3:4" ht="15" hidden="1" customHeight="1" x14ac:dyDescent="0.25">
      <c r="C4023" s="160" t="s">
        <v>553</v>
      </c>
      <c r="D4023" s="161">
        <v>1236.77</v>
      </c>
    </row>
    <row r="4024" spans="3:4" ht="15" hidden="1" customHeight="1" x14ac:dyDescent="0.25">
      <c r="C4024" s="158" t="s">
        <v>539</v>
      </c>
      <c r="D4024" s="159">
        <v>921.79</v>
      </c>
    </row>
    <row r="4025" spans="3:4" ht="15" hidden="1" customHeight="1" x14ac:dyDescent="0.25">
      <c r="C4025" s="160" t="s">
        <v>546</v>
      </c>
      <c r="D4025" s="161">
        <v>1190.8499999999999</v>
      </c>
    </row>
    <row r="4026" spans="3:4" ht="15" hidden="1" customHeight="1" x14ac:dyDescent="0.25">
      <c r="C4026" s="158" t="s">
        <v>549</v>
      </c>
      <c r="D4026" s="159">
        <v>459.46</v>
      </c>
    </row>
    <row r="4027" spans="3:4" ht="15" hidden="1" customHeight="1" x14ac:dyDescent="0.25">
      <c r="C4027" s="160" t="s">
        <v>549</v>
      </c>
      <c r="D4027" s="161">
        <v>274.23</v>
      </c>
    </row>
    <row r="4028" spans="3:4" ht="15" hidden="1" customHeight="1" x14ac:dyDescent="0.25">
      <c r="C4028" s="158" t="s">
        <v>544</v>
      </c>
      <c r="D4028" s="159">
        <v>584.5</v>
      </c>
    </row>
    <row r="4029" spans="3:4" ht="15" hidden="1" customHeight="1" x14ac:dyDescent="0.25">
      <c r="C4029" s="160" t="s">
        <v>545</v>
      </c>
      <c r="D4029" s="161">
        <v>582.38</v>
      </c>
    </row>
    <row r="4030" spans="3:4" ht="15" hidden="1" customHeight="1" x14ac:dyDescent="0.25">
      <c r="C4030" s="158" t="s">
        <v>312</v>
      </c>
      <c r="D4030" s="159">
        <v>940.64</v>
      </c>
    </row>
    <row r="4031" spans="3:4" ht="15" hidden="1" customHeight="1" x14ac:dyDescent="0.25">
      <c r="C4031" s="160" t="s">
        <v>309</v>
      </c>
      <c r="D4031" s="161">
        <v>1072.1199999999999</v>
      </c>
    </row>
    <row r="4032" spans="3:4" ht="15" hidden="1" customHeight="1" x14ac:dyDescent="0.25">
      <c r="C4032" s="158" t="s">
        <v>552</v>
      </c>
      <c r="D4032" s="159">
        <v>73.09</v>
      </c>
    </row>
    <row r="4033" spans="3:4" ht="15" hidden="1" customHeight="1" x14ac:dyDescent="0.25">
      <c r="C4033" s="160" t="s">
        <v>312</v>
      </c>
      <c r="D4033" s="161">
        <v>213.95</v>
      </c>
    </row>
    <row r="4034" spans="3:4" ht="15" hidden="1" customHeight="1" x14ac:dyDescent="0.25">
      <c r="C4034" s="158" t="s">
        <v>543</v>
      </c>
      <c r="D4034" s="159">
        <v>1223.82</v>
      </c>
    </row>
    <row r="4035" spans="3:4" ht="15" hidden="1" customHeight="1" x14ac:dyDescent="0.25">
      <c r="C4035" s="160" t="s">
        <v>551</v>
      </c>
      <c r="D4035" s="161">
        <v>303.10000000000002</v>
      </c>
    </row>
    <row r="4036" spans="3:4" ht="15" hidden="1" customHeight="1" x14ac:dyDescent="0.25">
      <c r="C4036" s="158" t="s">
        <v>552</v>
      </c>
      <c r="D4036" s="159">
        <v>760.87</v>
      </c>
    </row>
    <row r="4037" spans="3:4" ht="15" hidden="1" customHeight="1" x14ac:dyDescent="0.25">
      <c r="C4037" s="160" t="s">
        <v>307</v>
      </c>
      <c r="D4037" s="161">
        <v>862.85</v>
      </c>
    </row>
    <row r="4038" spans="3:4" ht="15" hidden="1" customHeight="1" x14ac:dyDescent="0.25">
      <c r="C4038" s="158" t="s">
        <v>545</v>
      </c>
      <c r="D4038" s="159">
        <v>619.94000000000005</v>
      </c>
    </row>
    <row r="4039" spans="3:4" ht="15" hidden="1" customHeight="1" x14ac:dyDescent="0.25">
      <c r="C4039" s="160" t="s">
        <v>552</v>
      </c>
      <c r="D4039" s="161">
        <v>587.76</v>
      </c>
    </row>
    <row r="4040" spans="3:4" ht="15" hidden="1" customHeight="1" x14ac:dyDescent="0.25">
      <c r="C4040" s="158" t="s">
        <v>308</v>
      </c>
      <c r="D4040" s="159">
        <v>124.7</v>
      </c>
    </row>
    <row r="4041" spans="3:4" ht="15" hidden="1" customHeight="1" x14ac:dyDescent="0.25">
      <c r="C4041" s="160" t="s">
        <v>552</v>
      </c>
      <c r="D4041" s="161">
        <v>1260.17</v>
      </c>
    </row>
    <row r="4042" spans="3:4" ht="15" hidden="1" customHeight="1" x14ac:dyDescent="0.25">
      <c r="C4042" s="158" t="s">
        <v>552</v>
      </c>
      <c r="D4042" s="159">
        <v>303.7</v>
      </c>
    </row>
    <row r="4043" spans="3:4" ht="15" hidden="1" customHeight="1" x14ac:dyDescent="0.25">
      <c r="C4043" s="160" t="s">
        <v>307</v>
      </c>
      <c r="D4043" s="161">
        <v>976.46</v>
      </c>
    </row>
    <row r="4044" spans="3:4" ht="15" hidden="1" customHeight="1" x14ac:dyDescent="0.25">
      <c r="C4044" s="158" t="s">
        <v>542</v>
      </c>
      <c r="D4044" s="159">
        <v>798.43</v>
      </c>
    </row>
    <row r="4045" spans="3:4" ht="15" hidden="1" customHeight="1" x14ac:dyDescent="0.25">
      <c r="C4045" s="160" t="s">
        <v>558</v>
      </c>
      <c r="D4045" s="161">
        <v>605.22</v>
      </c>
    </row>
    <row r="4046" spans="3:4" ht="15" hidden="1" customHeight="1" x14ac:dyDescent="0.25">
      <c r="C4046" s="158" t="s">
        <v>309</v>
      </c>
      <c r="D4046" s="159">
        <v>1072.3800000000001</v>
      </c>
    </row>
    <row r="4047" spans="3:4" ht="15" hidden="1" customHeight="1" x14ac:dyDescent="0.25">
      <c r="C4047" s="160" t="s">
        <v>544</v>
      </c>
      <c r="D4047" s="161">
        <v>1165.6199999999999</v>
      </c>
    </row>
    <row r="4048" spans="3:4" ht="15" hidden="1" customHeight="1" x14ac:dyDescent="0.25">
      <c r="C4048" s="158" t="s">
        <v>551</v>
      </c>
      <c r="D4048" s="159">
        <v>984.18</v>
      </c>
    </row>
    <row r="4049" spans="3:4" ht="15" hidden="1" customHeight="1" x14ac:dyDescent="0.25">
      <c r="C4049" s="160" t="s">
        <v>540</v>
      </c>
      <c r="D4049" s="161">
        <v>819.51</v>
      </c>
    </row>
    <row r="4050" spans="3:4" ht="15" hidden="1" customHeight="1" x14ac:dyDescent="0.25">
      <c r="C4050" s="158" t="s">
        <v>547</v>
      </c>
      <c r="D4050" s="159">
        <v>242.37</v>
      </c>
    </row>
    <row r="4051" spans="3:4" ht="15" hidden="1" customHeight="1" x14ac:dyDescent="0.25">
      <c r="C4051" s="160" t="s">
        <v>557</v>
      </c>
      <c r="D4051" s="161">
        <v>246.83</v>
      </c>
    </row>
    <row r="4052" spans="3:4" ht="15" hidden="1" customHeight="1" x14ac:dyDescent="0.25">
      <c r="C4052" s="158" t="s">
        <v>549</v>
      </c>
      <c r="D4052" s="159">
        <v>435.39</v>
      </c>
    </row>
    <row r="4053" spans="3:4" ht="15" hidden="1" customHeight="1" x14ac:dyDescent="0.25">
      <c r="C4053" s="160" t="s">
        <v>549</v>
      </c>
      <c r="D4053" s="161">
        <v>288.13</v>
      </c>
    </row>
    <row r="4054" spans="3:4" ht="15" hidden="1" customHeight="1" x14ac:dyDescent="0.25">
      <c r="C4054" s="158" t="s">
        <v>550</v>
      </c>
      <c r="D4054" s="159">
        <v>1294.8</v>
      </c>
    </row>
    <row r="4055" spans="3:4" ht="15" hidden="1" customHeight="1" x14ac:dyDescent="0.25">
      <c r="C4055" s="160" t="s">
        <v>539</v>
      </c>
      <c r="D4055" s="161">
        <v>401.44</v>
      </c>
    </row>
    <row r="4056" spans="3:4" ht="15" hidden="1" customHeight="1" x14ac:dyDescent="0.25">
      <c r="C4056" s="158" t="s">
        <v>540</v>
      </c>
      <c r="D4056" s="159">
        <v>551.88</v>
      </c>
    </row>
    <row r="4057" spans="3:4" ht="15" hidden="1" customHeight="1" x14ac:dyDescent="0.25">
      <c r="C4057" s="160" t="s">
        <v>546</v>
      </c>
      <c r="D4057" s="161">
        <v>669.82</v>
      </c>
    </row>
    <row r="4058" spans="3:4" ht="15" hidden="1" customHeight="1" x14ac:dyDescent="0.25">
      <c r="C4058" s="158" t="s">
        <v>541</v>
      </c>
      <c r="D4058" s="159">
        <v>633.62</v>
      </c>
    </row>
    <row r="4059" spans="3:4" ht="15" hidden="1" customHeight="1" x14ac:dyDescent="0.25">
      <c r="C4059" s="160" t="s">
        <v>540</v>
      </c>
      <c r="D4059" s="161">
        <v>607.92999999999995</v>
      </c>
    </row>
    <row r="4060" spans="3:4" ht="15" hidden="1" customHeight="1" x14ac:dyDescent="0.25">
      <c r="C4060" s="158" t="s">
        <v>552</v>
      </c>
      <c r="D4060" s="159">
        <v>982.71</v>
      </c>
    </row>
    <row r="4061" spans="3:4" ht="15" hidden="1" customHeight="1" x14ac:dyDescent="0.25">
      <c r="C4061" s="160" t="s">
        <v>312</v>
      </c>
      <c r="D4061" s="161">
        <v>342.15</v>
      </c>
    </row>
    <row r="4062" spans="3:4" ht="15" hidden="1" customHeight="1" x14ac:dyDescent="0.25">
      <c r="C4062" s="158" t="s">
        <v>539</v>
      </c>
      <c r="D4062" s="159">
        <v>702.27</v>
      </c>
    </row>
    <row r="4063" spans="3:4" ht="15" hidden="1" customHeight="1" x14ac:dyDescent="0.25">
      <c r="C4063" s="160" t="s">
        <v>545</v>
      </c>
      <c r="D4063" s="161">
        <v>257.58999999999997</v>
      </c>
    </row>
    <row r="4064" spans="3:4" ht="15" hidden="1" customHeight="1" x14ac:dyDescent="0.25">
      <c r="C4064" s="158" t="s">
        <v>309</v>
      </c>
      <c r="D4064" s="159">
        <v>210.4</v>
      </c>
    </row>
    <row r="4065" spans="3:4" ht="15" hidden="1" customHeight="1" x14ac:dyDescent="0.25">
      <c r="C4065" s="160" t="s">
        <v>539</v>
      </c>
      <c r="D4065" s="161">
        <v>557.14</v>
      </c>
    </row>
    <row r="4066" spans="3:4" ht="15" hidden="1" customHeight="1" x14ac:dyDescent="0.25">
      <c r="C4066" s="158" t="s">
        <v>551</v>
      </c>
      <c r="D4066" s="159">
        <v>255.52</v>
      </c>
    </row>
    <row r="4067" spans="3:4" ht="15" hidden="1" customHeight="1" x14ac:dyDescent="0.25">
      <c r="C4067" s="160" t="s">
        <v>546</v>
      </c>
      <c r="D4067" s="161">
        <v>741</v>
      </c>
    </row>
    <row r="4068" spans="3:4" ht="15" hidden="1" customHeight="1" x14ac:dyDescent="0.25">
      <c r="C4068" s="158" t="s">
        <v>550</v>
      </c>
      <c r="D4068" s="159">
        <v>1223.57</v>
      </c>
    </row>
    <row r="4069" spans="3:4" ht="15" hidden="1" customHeight="1" x14ac:dyDescent="0.25">
      <c r="C4069" s="160" t="s">
        <v>557</v>
      </c>
      <c r="D4069" s="161">
        <v>584.75</v>
      </c>
    </row>
    <row r="4070" spans="3:4" ht="15" hidden="1" customHeight="1" x14ac:dyDescent="0.25">
      <c r="C4070" s="158" t="s">
        <v>543</v>
      </c>
      <c r="D4070" s="159">
        <v>225.25</v>
      </c>
    </row>
    <row r="4071" spans="3:4" ht="15" hidden="1" customHeight="1" x14ac:dyDescent="0.25">
      <c r="C4071" s="160" t="s">
        <v>540</v>
      </c>
      <c r="D4071" s="161">
        <v>382.72</v>
      </c>
    </row>
    <row r="4072" spans="3:4" ht="15" hidden="1" customHeight="1" x14ac:dyDescent="0.25">
      <c r="C4072" s="158" t="s">
        <v>545</v>
      </c>
      <c r="D4072" s="159">
        <v>466.84</v>
      </c>
    </row>
    <row r="4073" spans="3:4" ht="15" hidden="1" customHeight="1" x14ac:dyDescent="0.25">
      <c r="C4073" s="160" t="s">
        <v>548</v>
      </c>
      <c r="D4073" s="161">
        <v>319.08999999999997</v>
      </c>
    </row>
    <row r="4074" spans="3:4" ht="15" hidden="1" customHeight="1" x14ac:dyDescent="0.25">
      <c r="C4074" s="158" t="s">
        <v>307</v>
      </c>
      <c r="D4074" s="159">
        <v>823.78</v>
      </c>
    </row>
    <row r="4075" spans="3:4" ht="15" hidden="1" customHeight="1" x14ac:dyDescent="0.25">
      <c r="C4075" s="160" t="s">
        <v>540</v>
      </c>
      <c r="D4075" s="161">
        <v>345.29</v>
      </c>
    </row>
    <row r="4076" spans="3:4" ht="15" hidden="1" customHeight="1" x14ac:dyDescent="0.25">
      <c r="C4076" s="158" t="s">
        <v>539</v>
      </c>
      <c r="D4076" s="159">
        <v>54.96</v>
      </c>
    </row>
    <row r="4077" spans="3:4" ht="15" hidden="1" customHeight="1" x14ac:dyDescent="0.25">
      <c r="C4077" s="160" t="s">
        <v>545</v>
      </c>
      <c r="D4077" s="161">
        <v>32.64</v>
      </c>
    </row>
    <row r="4078" spans="3:4" ht="15" hidden="1" customHeight="1" x14ac:dyDescent="0.25">
      <c r="C4078" s="158" t="s">
        <v>552</v>
      </c>
      <c r="D4078" s="159">
        <v>739.24</v>
      </c>
    </row>
    <row r="4079" spans="3:4" ht="15" hidden="1" customHeight="1" x14ac:dyDescent="0.25">
      <c r="C4079" s="160" t="s">
        <v>551</v>
      </c>
      <c r="D4079" s="161">
        <v>992.54</v>
      </c>
    </row>
    <row r="4080" spans="3:4" ht="15" hidden="1" customHeight="1" x14ac:dyDescent="0.25">
      <c r="C4080" s="158" t="s">
        <v>557</v>
      </c>
      <c r="D4080" s="159">
        <v>1009.4</v>
      </c>
    </row>
    <row r="4081" spans="3:4" ht="15" hidden="1" customHeight="1" x14ac:dyDescent="0.25">
      <c r="C4081" s="160" t="s">
        <v>309</v>
      </c>
      <c r="D4081" s="161">
        <v>394.7</v>
      </c>
    </row>
    <row r="4082" spans="3:4" ht="15" hidden="1" customHeight="1" x14ac:dyDescent="0.25">
      <c r="C4082" s="158" t="s">
        <v>542</v>
      </c>
      <c r="D4082" s="159">
        <v>918.7</v>
      </c>
    </row>
    <row r="4083" spans="3:4" ht="15" hidden="1" customHeight="1" x14ac:dyDescent="0.25">
      <c r="C4083" s="160" t="s">
        <v>547</v>
      </c>
      <c r="D4083" s="161">
        <v>861.08</v>
      </c>
    </row>
    <row r="4084" spans="3:4" ht="15" hidden="1" customHeight="1" x14ac:dyDescent="0.25">
      <c r="C4084" s="158" t="s">
        <v>540</v>
      </c>
      <c r="D4084" s="159">
        <v>895.56</v>
      </c>
    </row>
    <row r="4085" spans="3:4" ht="15" hidden="1" customHeight="1" x14ac:dyDescent="0.25">
      <c r="C4085" s="160" t="s">
        <v>547</v>
      </c>
      <c r="D4085" s="161">
        <v>1098.4100000000001</v>
      </c>
    </row>
    <row r="4086" spans="3:4" ht="15" hidden="1" customHeight="1" x14ac:dyDescent="0.25">
      <c r="C4086" s="158" t="s">
        <v>307</v>
      </c>
      <c r="D4086" s="159">
        <v>862.73</v>
      </c>
    </row>
    <row r="4087" spans="3:4" ht="15" hidden="1" customHeight="1" x14ac:dyDescent="0.25">
      <c r="C4087" s="160" t="s">
        <v>544</v>
      </c>
      <c r="D4087" s="161">
        <v>477.91</v>
      </c>
    </row>
    <row r="4088" spans="3:4" ht="15" hidden="1" customHeight="1" x14ac:dyDescent="0.25">
      <c r="C4088" s="158" t="s">
        <v>541</v>
      </c>
      <c r="D4088" s="159">
        <v>741.2</v>
      </c>
    </row>
    <row r="4089" spans="3:4" ht="15" hidden="1" customHeight="1" x14ac:dyDescent="0.25">
      <c r="C4089" s="160" t="s">
        <v>552</v>
      </c>
      <c r="D4089" s="161">
        <v>659.24</v>
      </c>
    </row>
    <row r="4090" spans="3:4" ht="15" hidden="1" customHeight="1" x14ac:dyDescent="0.25">
      <c r="C4090" s="158" t="s">
        <v>551</v>
      </c>
      <c r="D4090" s="159">
        <v>880.02</v>
      </c>
    </row>
    <row r="4091" spans="3:4" ht="15" hidden="1" customHeight="1" x14ac:dyDescent="0.25">
      <c r="C4091" s="160" t="s">
        <v>549</v>
      </c>
      <c r="D4091" s="161">
        <v>905.91</v>
      </c>
    </row>
    <row r="4092" spans="3:4" ht="15" hidden="1" customHeight="1" x14ac:dyDescent="0.25">
      <c r="C4092" s="158" t="s">
        <v>558</v>
      </c>
      <c r="D4092" s="159">
        <v>712.19</v>
      </c>
    </row>
    <row r="4093" spans="3:4" ht="15" hidden="1" customHeight="1" x14ac:dyDescent="0.25">
      <c r="C4093" s="160" t="s">
        <v>544</v>
      </c>
      <c r="D4093" s="161">
        <v>424.29</v>
      </c>
    </row>
    <row r="4094" spans="3:4" ht="15" hidden="1" customHeight="1" x14ac:dyDescent="0.25">
      <c r="C4094" s="158" t="s">
        <v>554</v>
      </c>
      <c r="D4094" s="159">
        <v>933.29</v>
      </c>
    </row>
    <row r="4095" spans="3:4" ht="15" hidden="1" customHeight="1" x14ac:dyDescent="0.25">
      <c r="C4095" s="160" t="s">
        <v>550</v>
      </c>
      <c r="D4095" s="161">
        <v>601.03</v>
      </c>
    </row>
    <row r="4096" spans="3:4" ht="15" hidden="1" customHeight="1" x14ac:dyDescent="0.25">
      <c r="C4096" s="158" t="s">
        <v>542</v>
      </c>
      <c r="D4096" s="159">
        <v>1037.96</v>
      </c>
    </row>
    <row r="4097" spans="3:4" ht="15" hidden="1" customHeight="1" x14ac:dyDescent="0.25">
      <c r="C4097" s="160" t="s">
        <v>308</v>
      </c>
      <c r="D4097" s="161">
        <v>1019.68</v>
      </c>
    </row>
    <row r="4098" spans="3:4" ht="15" hidden="1" customHeight="1" x14ac:dyDescent="0.25">
      <c r="C4098" s="158" t="s">
        <v>547</v>
      </c>
      <c r="D4098" s="159">
        <v>1073.01</v>
      </c>
    </row>
    <row r="4099" spans="3:4" ht="15" hidden="1" customHeight="1" x14ac:dyDescent="0.25">
      <c r="C4099" s="160" t="s">
        <v>548</v>
      </c>
      <c r="D4099" s="161">
        <v>525.27</v>
      </c>
    </row>
    <row r="4100" spans="3:4" ht="15" hidden="1" customHeight="1" x14ac:dyDescent="0.25">
      <c r="C4100" s="158" t="s">
        <v>551</v>
      </c>
      <c r="D4100" s="159">
        <v>1263.76</v>
      </c>
    </row>
    <row r="4101" spans="3:4" ht="15" hidden="1" customHeight="1" x14ac:dyDescent="0.25">
      <c r="C4101" s="160" t="s">
        <v>549</v>
      </c>
      <c r="D4101" s="161">
        <v>763.87</v>
      </c>
    </row>
    <row r="4102" spans="3:4" ht="15" hidden="1" customHeight="1" x14ac:dyDescent="0.25">
      <c r="C4102" s="158" t="s">
        <v>307</v>
      </c>
      <c r="D4102" s="159">
        <v>553.1</v>
      </c>
    </row>
    <row r="4103" spans="3:4" ht="15" hidden="1" customHeight="1" x14ac:dyDescent="0.25">
      <c r="C4103" s="160" t="s">
        <v>557</v>
      </c>
      <c r="D4103" s="161">
        <v>797.18</v>
      </c>
    </row>
    <row r="4104" spans="3:4" ht="15" hidden="1" customHeight="1" x14ac:dyDescent="0.25">
      <c r="C4104" s="158" t="s">
        <v>312</v>
      </c>
      <c r="D4104" s="159">
        <v>588.79</v>
      </c>
    </row>
    <row r="4105" spans="3:4" ht="15" hidden="1" customHeight="1" x14ac:dyDescent="0.25">
      <c r="C4105" s="160" t="s">
        <v>551</v>
      </c>
      <c r="D4105" s="161">
        <v>123.56</v>
      </c>
    </row>
    <row r="4106" spans="3:4" ht="15" hidden="1" customHeight="1" x14ac:dyDescent="0.25">
      <c r="C4106" s="158" t="s">
        <v>556</v>
      </c>
      <c r="D4106" s="159">
        <v>297.95999999999998</v>
      </c>
    </row>
    <row r="4107" spans="3:4" ht="15" hidden="1" customHeight="1" x14ac:dyDescent="0.25">
      <c r="C4107" s="160" t="s">
        <v>545</v>
      </c>
      <c r="D4107" s="161">
        <v>754.05</v>
      </c>
    </row>
    <row r="4108" spans="3:4" ht="15" hidden="1" customHeight="1" x14ac:dyDescent="0.25">
      <c r="C4108" s="158" t="s">
        <v>554</v>
      </c>
      <c r="D4108" s="159">
        <v>595.9</v>
      </c>
    </row>
    <row r="4109" spans="3:4" ht="15" hidden="1" customHeight="1" x14ac:dyDescent="0.25">
      <c r="C4109" s="160" t="s">
        <v>307</v>
      </c>
      <c r="D4109" s="161">
        <v>706.43</v>
      </c>
    </row>
    <row r="4110" spans="3:4" ht="15" hidden="1" customHeight="1" x14ac:dyDescent="0.25">
      <c r="C4110" s="158" t="s">
        <v>549</v>
      </c>
      <c r="D4110" s="159">
        <v>1235.5999999999999</v>
      </c>
    </row>
    <row r="4111" spans="3:4" ht="15" hidden="1" customHeight="1" x14ac:dyDescent="0.25">
      <c r="C4111" s="160" t="s">
        <v>552</v>
      </c>
      <c r="D4111" s="161">
        <v>744.21</v>
      </c>
    </row>
    <row r="4112" spans="3:4" ht="15" hidden="1" customHeight="1" x14ac:dyDescent="0.25">
      <c r="C4112" s="158" t="s">
        <v>557</v>
      </c>
      <c r="D4112" s="159">
        <v>931.71</v>
      </c>
    </row>
    <row r="4113" spans="3:4" ht="15" hidden="1" customHeight="1" x14ac:dyDescent="0.25">
      <c r="C4113" s="160" t="s">
        <v>543</v>
      </c>
      <c r="D4113" s="161">
        <v>1036.47</v>
      </c>
    </row>
    <row r="4114" spans="3:4" ht="15" hidden="1" customHeight="1" x14ac:dyDescent="0.25">
      <c r="C4114" s="158" t="s">
        <v>542</v>
      </c>
      <c r="D4114" s="159">
        <v>1092.1300000000001</v>
      </c>
    </row>
    <row r="4115" spans="3:4" ht="15" hidden="1" customHeight="1" x14ac:dyDescent="0.25">
      <c r="C4115" s="160" t="s">
        <v>543</v>
      </c>
      <c r="D4115" s="161">
        <v>461.89</v>
      </c>
    </row>
    <row r="4116" spans="3:4" ht="15" hidden="1" customHeight="1" x14ac:dyDescent="0.25">
      <c r="C4116" s="158" t="s">
        <v>309</v>
      </c>
      <c r="D4116" s="159">
        <v>758.43</v>
      </c>
    </row>
    <row r="4117" spans="3:4" ht="15" hidden="1" customHeight="1" x14ac:dyDescent="0.25">
      <c r="C4117" s="160" t="s">
        <v>308</v>
      </c>
      <c r="D4117" s="161">
        <v>666.34</v>
      </c>
    </row>
    <row r="4118" spans="3:4" ht="15" hidden="1" customHeight="1" x14ac:dyDescent="0.25">
      <c r="C4118" s="158" t="s">
        <v>546</v>
      </c>
      <c r="D4118" s="159">
        <v>985.54</v>
      </c>
    </row>
    <row r="4119" spans="3:4" ht="15" hidden="1" customHeight="1" x14ac:dyDescent="0.25">
      <c r="C4119" s="160" t="s">
        <v>542</v>
      </c>
      <c r="D4119" s="161">
        <v>825.09</v>
      </c>
    </row>
    <row r="4120" spans="3:4" ht="15" hidden="1" customHeight="1" x14ac:dyDescent="0.25">
      <c r="C4120" s="158" t="s">
        <v>555</v>
      </c>
      <c r="D4120" s="159">
        <v>923.26</v>
      </c>
    </row>
    <row r="4121" spans="3:4" ht="15" hidden="1" customHeight="1" x14ac:dyDescent="0.25">
      <c r="C4121" s="160" t="s">
        <v>309</v>
      </c>
      <c r="D4121" s="161">
        <v>110.55</v>
      </c>
    </row>
    <row r="4122" spans="3:4" ht="15" hidden="1" customHeight="1" x14ac:dyDescent="0.25">
      <c r="C4122" s="158" t="s">
        <v>550</v>
      </c>
      <c r="D4122" s="159">
        <v>1278.67</v>
      </c>
    </row>
    <row r="4123" spans="3:4" ht="15" hidden="1" customHeight="1" x14ac:dyDescent="0.25">
      <c r="C4123" s="160" t="s">
        <v>542</v>
      </c>
      <c r="D4123" s="161">
        <v>237.26</v>
      </c>
    </row>
    <row r="4124" spans="3:4" ht="15" hidden="1" customHeight="1" x14ac:dyDescent="0.25">
      <c r="C4124" s="158" t="s">
        <v>556</v>
      </c>
      <c r="D4124" s="159">
        <v>554.79999999999995</v>
      </c>
    </row>
    <row r="4125" spans="3:4" ht="15" hidden="1" customHeight="1" x14ac:dyDescent="0.25">
      <c r="C4125" s="160" t="s">
        <v>542</v>
      </c>
      <c r="D4125" s="161">
        <v>889.89</v>
      </c>
    </row>
    <row r="4126" spans="3:4" ht="15" hidden="1" customHeight="1" x14ac:dyDescent="0.25">
      <c r="C4126" s="158" t="s">
        <v>549</v>
      </c>
      <c r="D4126" s="159">
        <v>438.44</v>
      </c>
    </row>
    <row r="4127" spans="3:4" ht="15" hidden="1" customHeight="1" x14ac:dyDescent="0.25">
      <c r="C4127" s="160" t="s">
        <v>539</v>
      </c>
      <c r="D4127" s="161">
        <v>628.33000000000004</v>
      </c>
    </row>
    <row r="4128" spans="3:4" ht="15" hidden="1" customHeight="1" x14ac:dyDescent="0.25">
      <c r="C4128" s="158" t="s">
        <v>551</v>
      </c>
      <c r="D4128" s="159">
        <v>503.67</v>
      </c>
    </row>
    <row r="4129" spans="3:4" ht="15" hidden="1" customHeight="1" x14ac:dyDescent="0.25">
      <c r="C4129" s="160" t="s">
        <v>557</v>
      </c>
      <c r="D4129" s="161">
        <v>900.04</v>
      </c>
    </row>
    <row r="4130" spans="3:4" ht="15" hidden="1" customHeight="1" x14ac:dyDescent="0.25">
      <c r="C4130" s="158" t="s">
        <v>549</v>
      </c>
      <c r="D4130" s="159">
        <v>38.68</v>
      </c>
    </row>
    <row r="4131" spans="3:4" ht="15" hidden="1" customHeight="1" x14ac:dyDescent="0.25">
      <c r="C4131" s="160" t="s">
        <v>307</v>
      </c>
      <c r="D4131" s="161">
        <v>721.06</v>
      </c>
    </row>
    <row r="4132" spans="3:4" ht="15" hidden="1" customHeight="1" x14ac:dyDescent="0.25">
      <c r="C4132" s="158" t="s">
        <v>544</v>
      </c>
      <c r="D4132" s="159">
        <v>1290.3499999999999</v>
      </c>
    </row>
    <row r="4133" spans="3:4" ht="15" hidden="1" customHeight="1" x14ac:dyDescent="0.25">
      <c r="C4133" s="160" t="s">
        <v>542</v>
      </c>
      <c r="D4133" s="161">
        <v>423.18</v>
      </c>
    </row>
    <row r="4134" spans="3:4" ht="15" hidden="1" customHeight="1" x14ac:dyDescent="0.25">
      <c r="C4134" s="158" t="s">
        <v>544</v>
      </c>
      <c r="D4134" s="159">
        <v>135.16999999999999</v>
      </c>
    </row>
    <row r="4135" spans="3:4" ht="15" hidden="1" customHeight="1" x14ac:dyDescent="0.25">
      <c r="C4135" s="160" t="s">
        <v>542</v>
      </c>
      <c r="D4135" s="161">
        <v>459.04</v>
      </c>
    </row>
    <row r="4136" spans="3:4" ht="15" hidden="1" customHeight="1" x14ac:dyDescent="0.25">
      <c r="C4136" s="158" t="s">
        <v>547</v>
      </c>
      <c r="D4136" s="159">
        <v>863.45</v>
      </c>
    </row>
    <row r="4137" spans="3:4" ht="15" hidden="1" customHeight="1" x14ac:dyDescent="0.25">
      <c r="C4137" s="160" t="s">
        <v>540</v>
      </c>
      <c r="D4137" s="161">
        <v>386.66</v>
      </c>
    </row>
    <row r="4138" spans="3:4" ht="15" hidden="1" customHeight="1" x14ac:dyDescent="0.25">
      <c r="C4138" s="158" t="s">
        <v>307</v>
      </c>
      <c r="D4138" s="159">
        <v>681.29</v>
      </c>
    </row>
    <row r="4139" spans="3:4" ht="15" hidden="1" customHeight="1" x14ac:dyDescent="0.25">
      <c r="C4139" s="160" t="s">
        <v>307</v>
      </c>
      <c r="D4139" s="161">
        <v>656.19</v>
      </c>
    </row>
    <row r="4140" spans="3:4" ht="15" hidden="1" customHeight="1" x14ac:dyDescent="0.25">
      <c r="C4140" s="158" t="s">
        <v>550</v>
      </c>
      <c r="D4140" s="159">
        <v>661.86</v>
      </c>
    </row>
    <row r="4141" spans="3:4" ht="15" hidden="1" customHeight="1" x14ac:dyDescent="0.25">
      <c r="C4141" s="160" t="s">
        <v>543</v>
      </c>
      <c r="D4141" s="161">
        <v>223.94</v>
      </c>
    </row>
    <row r="4142" spans="3:4" ht="15" hidden="1" customHeight="1" x14ac:dyDescent="0.25">
      <c r="C4142" s="158" t="s">
        <v>558</v>
      </c>
      <c r="D4142" s="159">
        <v>1129.47</v>
      </c>
    </row>
    <row r="4143" spans="3:4" ht="15" hidden="1" customHeight="1" x14ac:dyDescent="0.25">
      <c r="C4143" s="160" t="s">
        <v>539</v>
      </c>
      <c r="D4143" s="161">
        <v>492.56</v>
      </c>
    </row>
    <row r="4144" spans="3:4" ht="15" hidden="1" customHeight="1" x14ac:dyDescent="0.25">
      <c r="C4144" s="158" t="s">
        <v>553</v>
      </c>
      <c r="D4144" s="159">
        <v>231.82</v>
      </c>
    </row>
    <row r="4145" spans="3:4" ht="15" hidden="1" customHeight="1" x14ac:dyDescent="0.25">
      <c r="C4145" s="160" t="s">
        <v>547</v>
      </c>
      <c r="D4145" s="161">
        <v>606.19000000000005</v>
      </c>
    </row>
    <row r="4146" spans="3:4" ht="15" hidden="1" customHeight="1" x14ac:dyDescent="0.25">
      <c r="C4146" s="158" t="s">
        <v>308</v>
      </c>
      <c r="D4146" s="159">
        <v>905.09</v>
      </c>
    </row>
    <row r="4147" spans="3:4" ht="15" hidden="1" customHeight="1" x14ac:dyDescent="0.25">
      <c r="C4147" s="160" t="s">
        <v>553</v>
      </c>
      <c r="D4147" s="161">
        <v>589.86</v>
      </c>
    </row>
    <row r="4148" spans="3:4" ht="15" hidden="1" customHeight="1" x14ac:dyDescent="0.25">
      <c r="C4148" s="158" t="s">
        <v>541</v>
      </c>
      <c r="D4148" s="159">
        <v>845.98</v>
      </c>
    </row>
    <row r="4149" spans="3:4" ht="15" hidden="1" customHeight="1" x14ac:dyDescent="0.25">
      <c r="C4149" s="160" t="s">
        <v>544</v>
      </c>
      <c r="D4149" s="161">
        <v>904.5</v>
      </c>
    </row>
    <row r="4150" spans="3:4" ht="15" hidden="1" customHeight="1" x14ac:dyDescent="0.25">
      <c r="C4150" s="158" t="s">
        <v>312</v>
      </c>
      <c r="D4150" s="159">
        <v>140.91999999999999</v>
      </c>
    </row>
    <row r="4151" spans="3:4" ht="15" hidden="1" customHeight="1" x14ac:dyDescent="0.25">
      <c r="C4151" s="160" t="s">
        <v>557</v>
      </c>
      <c r="D4151" s="161">
        <v>474.71</v>
      </c>
    </row>
    <row r="4152" spans="3:4" ht="15" hidden="1" customHeight="1" x14ac:dyDescent="0.25">
      <c r="C4152" s="158" t="s">
        <v>540</v>
      </c>
      <c r="D4152" s="159">
        <v>391.97</v>
      </c>
    </row>
    <row r="4153" spans="3:4" ht="15" hidden="1" customHeight="1" x14ac:dyDescent="0.25">
      <c r="C4153" s="160" t="s">
        <v>543</v>
      </c>
      <c r="D4153" s="161">
        <v>693.36</v>
      </c>
    </row>
    <row r="4154" spans="3:4" ht="15" hidden="1" customHeight="1" x14ac:dyDescent="0.25">
      <c r="C4154" s="158" t="s">
        <v>552</v>
      </c>
      <c r="D4154" s="159">
        <v>121.18</v>
      </c>
    </row>
    <row r="4155" spans="3:4" ht="15" hidden="1" customHeight="1" x14ac:dyDescent="0.25">
      <c r="C4155" s="160" t="s">
        <v>541</v>
      </c>
      <c r="D4155" s="161">
        <v>1091.49</v>
      </c>
    </row>
    <row r="4156" spans="3:4" ht="15" hidden="1" customHeight="1" x14ac:dyDescent="0.25">
      <c r="C4156" s="158" t="s">
        <v>543</v>
      </c>
      <c r="D4156" s="159">
        <v>158.58000000000001</v>
      </c>
    </row>
    <row r="4157" spans="3:4" ht="15" hidden="1" customHeight="1" x14ac:dyDescent="0.25">
      <c r="C4157" s="160" t="s">
        <v>309</v>
      </c>
      <c r="D4157" s="161">
        <v>649.78</v>
      </c>
    </row>
    <row r="4158" spans="3:4" ht="15" hidden="1" customHeight="1" x14ac:dyDescent="0.25">
      <c r="C4158" s="158" t="s">
        <v>540</v>
      </c>
      <c r="D4158" s="159">
        <v>335.98</v>
      </c>
    </row>
    <row r="4159" spans="3:4" ht="15" hidden="1" customHeight="1" x14ac:dyDescent="0.25">
      <c r="C4159" s="160" t="s">
        <v>540</v>
      </c>
      <c r="D4159" s="161">
        <v>345.13</v>
      </c>
    </row>
    <row r="4160" spans="3:4" ht="15" hidden="1" customHeight="1" x14ac:dyDescent="0.25">
      <c r="C4160" s="158" t="s">
        <v>552</v>
      </c>
      <c r="D4160" s="159">
        <v>828.06</v>
      </c>
    </row>
    <row r="4161" spans="3:4" ht="15" hidden="1" customHeight="1" x14ac:dyDescent="0.25">
      <c r="C4161" s="160" t="s">
        <v>312</v>
      </c>
      <c r="D4161" s="161">
        <v>1233.69</v>
      </c>
    </row>
    <row r="4162" spans="3:4" ht="15" hidden="1" customHeight="1" x14ac:dyDescent="0.25">
      <c r="C4162" s="158" t="s">
        <v>555</v>
      </c>
      <c r="D4162" s="159">
        <v>944.3</v>
      </c>
    </row>
    <row r="4163" spans="3:4" ht="15" hidden="1" customHeight="1" x14ac:dyDescent="0.25">
      <c r="C4163" s="160" t="s">
        <v>548</v>
      </c>
      <c r="D4163" s="161">
        <v>554.26</v>
      </c>
    </row>
    <row r="4164" spans="3:4" ht="15" hidden="1" customHeight="1" x14ac:dyDescent="0.25">
      <c r="C4164" s="158" t="s">
        <v>551</v>
      </c>
      <c r="D4164" s="159">
        <v>757.09</v>
      </c>
    </row>
    <row r="4165" spans="3:4" ht="15" hidden="1" customHeight="1" x14ac:dyDescent="0.25">
      <c r="C4165" s="160" t="s">
        <v>308</v>
      </c>
      <c r="D4165" s="161">
        <v>35.4</v>
      </c>
    </row>
    <row r="4166" spans="3:4" ht="15" hidden="1" customHeight="1" x14ac:dyDescent="0.25">
      <c r="C4166" s="158" t="s">
        <v>558</v>
      </c>
      <c r="D4166" s="159">
        <v>181.16</v>
      </c>
    </row>
    <row r="4167" spans="3:4" ht="15" hidden="1" customHeight="1" x14ac:dyDescent="0.25">
      <c r="C4167" s="160" t="s">
        <v>307</v>
      </c>
      <c r="D4167" s="161">
        <v>278.63</v>
      </c>
    </row>
    <row r="4168" spans="3:4" ht="15" hidden="1" customHeight="1" x14ac:dyDescent="0.25">
      <c r="C4168" s="158" t="s">
        <v>549</v>
      </c>
      <c r="D4168" s="159">
        <v>563.46</v>
      </c>
    </row>
    <row r="4169" spans="3:4" ht="15" hidden="1" customHeight="1" x14ac:dyDescent="0.25">
      <c r="C4169" s="160" t="s">
        <v>547</v>
      </c>
      <c r="D4169" s="161">
        <v>637.20000000000005</v>
      </c>
    </row>
    <row r="4170" spans="3:4" ht="15" hidden="1" customHeight="1" x14ac:dyDescent="0.25">
      <c r="C4170" s="158" t="s">
        <v>548</v>
      </c>
      <c r="D4170" s="159">
        <v>53.93</v>
      </c>
    </row>
    <row r="4171" spans="3:4" ht="15" hidden="1" customHeight="1" x14ac:dyDescent="0.25">
      <c r="C4171" s="160" t="s">
        <v>545</v>
      </c>
      <c r="D4171" s="161">
        <v>120.38</v>
      </c>
    </row>
    <row r="4172" spans="3:4" ht="15" hidden="1" customHeight="1" x14ac:dyDescent="0.25">
      <c r="C4172" s="158" t="s">
        <v>312</v>
      </c>
      <c r="D4172" s="159">
        <v>760.69</v>
      </c>
    </row>
    <row r="4173" spans="3:4" ht="15" hidden="1" customHeight="1" x14ac:dyDescent="0.25">
      <c r="C4173" s="160" t="s">
        <v>547</v>
      </c>
      <c r="D4173" s="161">
        <v>1004.71</v>
      </c>
    </row>
    <row r="4174" spans="3:4" ht="15" hidden="1" customHeight="1" x14ac:dyDescent="0.25">
      <c r="C4174" s="158" t="s">
        <v>552</v>
      </c>
      <c r="D4174" s="159">
        <v>941.84</v>
      </c>
    </row>
    <row r="4175" spans="3:4" ht="15" hidden="1" customHeight="1" x14ac:dyDescent="0.25">
      <c r="C4175" s="160" t="s">
        <v>549</v>
      </c>
      <c r="D4175" s="161">
        <v>992</v>
      </c>
    </row>
    <row r="4176" spans="3:4" ht="15" hidden="1" customHeight="1" x14ac:dyDescent="0.25">
      <c r="C4176" s="158" t="s">
        <v>312</v>
      </c>
      <c r="D4176" s="159">
        <v>591.86</v>
      </c>
    </row>
    <row r="4177" spans="3:4" ht="15" hidden="1" customHeight="1" x14ac:dyDescent="0.25">
      <c r="C4177" s="160" t="s">
        <v>551</v>
      </c>
      <c r="D4177" s="161">
        <v>219.32</v>
      </c>
    </row>
    <row r="4178" spans="3:4" ht="15" hidden="1" customHeight="1" x14ac:dyDescent="0.25">
      <c r="C4178" s="158" t="s">
        <v>309</v>
      </c>
      <c r="D4178" s="159">
        <v>651.08000000000004</v>
      </c>
    </row>
    <row r="4179" spans="3:4" ht="15" hidden="1" customHeight="1" x14ac:dyDescent="0.25">
      <c r="C4179" s="160" t="s">
        <v>540</v>
      </c>
      <c r="D4179" s="161">
        <v>479.28</v>
      </c>
    </row>
    <row r="4180" spans="3:4" ht="15" hidden="1" customHeight="1" x14ac:dyDescent="0.25">
      <c r="C4180" s="158" t="s">
        <v>307</v>
      </c>
      <c r="D4180" s="159">
        <v>805.52</v>
      </c>
    </row>
    <row r="4181" spans="3:4" ht="15" hidden="1" customHeight="1" x14ac:dyDescent="0.25">
      <c r="C4181" s="160" t="s">
        <v>547</v>
      </c>
      <c r="D4181" s="161">
        <v>835.65</v>
      </c>
    </row>
    <row r="4182" spans="3:4" ht="15" hidden="1" customHeight="1" x14ac:dyDescent="0.25">
      <c r="C4182" s="158" t="s">
        <v>543</v>
      </c>
      <c r="D4182" s="159">
        <v>504.38</v>
      </c>
    </row>
    <row r="4183" spans="3:4" ht="15" hidden="1" customHeight="1" x14ac:dyDescent="0.25">
      <c r="C4183" s="160" t="s">
        <v>543</v>
      </c>
      <c r="D4183" s="161">
        <v>853.23</v>
      </c>
    </row>
    <row r="4184" spans="3:4" ht="15" hidden="1" customHeight="1" x14ac:dyDescent="0.25">
      <c r="C4184" s="158" t="s">
        <v>550</v>
      </c>
      <c r="D4184" s="159">
        <v>1058.5999999999999</v>
      </c>
    </row>
    <row r="4185" spans="3:4" ht="15" hidden="1" customHeight="1" x14ac:dyDescent="0.25">
      <c r="C4185" s="160" t="s">
        <v>308</v>
      </c>
      <c r="D4185" s="161">
        <v>603</v>
      </c>
    </row>
    <row r="4186" spans="3:4" ht="15" hidden="1" customHeight="1" x14ac:dyDescent="0.25">
      <c r="C4186" s="158" t="s">
        <v>542</v>
      </c>
      <c r="D4186" s="159">
        <v>885.26</v>
      </c>
    </row>
    <row r="4187" spans="3:4" ht="15" hidden="1" customHeight="1" x14ac:dyDescent="0.25">
      <c r="C4187" s="160" t="s">
        <v>307</v>
      </c>
      <c r="D4187" s="161">
        <v>1089.4000000000001</v>
      </c>
    </row>
    <row r="4188" spans="3:4" ht="15" hidden="1" customHeight="1" x14ac:dyDescent="0.25">
      <c r="C4188" s="158" t="s">
        <v>309</v>
      </c>
      <c r="D4188" s="159">
        <v>277.67</v>
      </c>
    </row>
    <row r="4189" spans="3:4" ht="15" hidden="1" customHeight="1" x14ac:dyDescent="0.25">
      <c r="C4189" s="160" t="s">
        <v>557</v>
      </c>
      <c r="D4189" s="161">
        <v>550.04</v>
      </c>
    </row>
    <row r="4190" spans="3:4" ht="15" hidden="1" customHeight="1" x14ac:dyDescent="0.25">
      <c r="C4190" s="158" t="s">
        <v>556</v>
      </c>
      <c r="D4190" s="159">
        <v>488.75</v>
      </c>
    </row>
    <row r="4191" spans="3:4" ht="15" hidden="1" customHeight="1" x14ac:dyDescent="0.25">
      <c r="C4191" s="160" t="s">
        <v>542</v>
      </c>
      <c r="D4191" s="161">
        <v>1037.52</v>
      </c>
    </row>
    <row r="4192" spans="3:4" ht="15" hidden="1" customHeight="1" x14ac:dyDescent="0.25">
      <c r="C4192" s="158" t="s">
        <v>543</v>
      </c>
      <c r="D4192" s="159">
        <v>1043.02</v>
      </c>
    </row>
    <row r="4193" spans="3:4" ht="15" hidden="1" customHeight="1" x14ac:dyDescent="0.25">
      <c r="C4193" s="160" t="s">
        <v>545</v>
      </c>
      <c r="D4193" s="161">
        <v>1037.1099999999999</v>
      </c>
    </row>
    <row r="4194" spans="3:4" ht="15" hidden="1" customHeight="1" x14ac:dyDescent="0.25">
      <c r="C4194" s="158" t="s">
        <v>542</v>
      </c>
      <c r="D4194" s="159">
        <v>1184.26</v>
      </c>
    </row>
    <row r="4195" spans="3:4" ht="15" hidden="1" customHeight="1" x14ac:dyDescent="0.25">
      <c r="C4195" s="160" t="s">
        <v>551</v>
      </c>
      <c r="D4195" s="161">
        <v>597.62</v>
      </c>
    </row>
    <row r="4196" spans="3:4" ht="15" hidden="1" customHeight="1" x14ac:dyDescent="0.25">
      <c r="C4196" s="158" t="s">
        <v>552</v>
      </c>
      <c r="D4196" s="159">
        <v>561.37</v>
      </c>
    </row>
    <row r="4197" spans="3:4" ht="15" hidden="1" customHeight="1" x14ac:dyDescent="0.25">
      <c r="C4197" s="160" t="s">
        <v>542</v>
      </c>
      <c r="D4197" s="161">
        <v>741.31</v>
      </c>
    </row>
    <row r="4198" spans="3:4" ht="15" hidden="1" customHeight="1" x14ac:dyDescent="0.25">
      <c r="C4198" s="158" t="s">
        <v>539</v>
      </c>
      <c r="D4198" s="159">
        <v>98.02</v>
      </c>
    </row>
    <row r="4199" spans="3:4" ht="15" hidden="1" customHeight="1" x14ac:dyDescent="0.25">
      <c r="C4199" s="160" t="s">
        <v>552</v>
      </c>
      <c r="D4199" s="161">
        <v>295.16000000000003</v>
      </c>
    </row>
    <row r="4200" spans="3:4" ht="15" hidden="1" customHeight="1" x14ac:dyDescent="0.25">
      <c r="C4200" s="158" t="s">
        <v>547</v>
      </c>
      <c r="D4200" s="159">
        <v>55.14</v>
      </c>
    </row>
    <row r="4201" spans="3:4" ht="15" hidden="1" customHeight="1" x14ac:dyDescent="0.25">
      <c r="C4201" s="160" t="s">
        <v>549</v>
      </c>
      <c r="D4201" s="161">
        <v>626</v>
      </c>
    </row>
    <row r="4202" spans="3:4" ht="15" hidden="1" customHeight="1" x14ac:dyDescent="0.25">
      <c r="C4202" s="158" t="s">
        <v>545</v>
      </c>
      <c r="D4202" s="159">
        <v>450.69</v>
      </c>
    </row>
    <row r="4203" spans="3:4" ht="15" hidden="1" customHeight="1" x14ac:dyDescent="0.25">
      <c r="C4203" s="160" t="s">
        <v>556</v>
      </c>
      <c r="D4203" s="161">
        <v>531.64</v>
      </c>
    </row>
    <row r="4204" spans="3:4" ht="15" hidden="1" customHeight="1" x14ac:dyDescent="0.25">
      <c r="C4204" s="158" t="s">
        <v>558</v>
      </c>
      <c r="D4204" s="159">
        <v>1086.01</v>
      </c>
    </row>
    <row r="4205" spans="3:4" ht="15" hidden="1" customHeight="1" x14ac:dyDescent="0.25">
      <c r="C4205" s="160" t="s">
        <v>542</v>
      </c>
      <c r="D4205" s="161">
        <v>646.16999999999996</v>
      </c>
    </row>
    <row r="4206" spans="3:4" ht="15" hidden="1" customHeight="1" x14ac:dyDescent="0.25">
      <c r="C4206" s="158" t="s">
        <v>549</v>
      </c>
      <c r="D4206" s="159">
        <v>1159.45</v>
      </c>
    </row>
    <row r="4207" spans="3:4" ht="15" hidden="1" customHeight="1" x14ac:dyDescent="0.25">
      <c r="C4207" s="160" t="s">
        <v>312</v>
      </c>
      <c r="D4207" s="161">
        <v>775.17</v>
      </c>
    </row>
    <row r="4208" spans="3:4" ht="15" hidden="1" customHeight="1" x14ac:dyDescent="0.25">
      <c r="C4208" s="158" t="s">
        <v>546</v>
      </c>
      <c r="D4208" s="159">
        <v>593.52</v>
      </c>
    </row>
    <row r="4209" spans="3:4" ht="15" hidden="1" customHeight="1" x14ac:dyDescent="0.25">
      <c r="C4209" s="160" t="s">
        <v>546</v>
      </c>
      <c r="D4209" s="161">
        <v>686.7</v>
      </c>
    </row>
    <row r="4210" spans="3:4" ht="15" hidden="1" customHeight="1" x14ac:dyDescent="0.25">
      <c r="C4210" s="158" t="s">
        <v>549</v>
      </c>
      <c r="D4210" s="159">
        <v>72.260000000000005</v>
      </c>
    </row>
    <row r="4211" spans="3:4" ht="15" hidden="1" customHeight="1" x14ac:dyDescent="0.25">
      <c r="C4211" s="160" t="s">
        <v>540</v>
      </c>
      <c r="D4211" s="161">
        <v>970.71</v>
      </c>
    </row>
    <row r="4212" spans="3:4" ht="15" hidden="1" customHeight="1" x14ac:dyDescent="0.25">
      <c r="C4212" s="158" t="s">
        <v>539</v>
      </c>
      <c r="D4212" s="159">
        <v>548.53</v>
      </c>
    </row>
    <row r="4213" spans="3:4" ht="15" hidden="1" customHeight="1" x14ac:dyDescent="0.25">
      <c r="C4213" s="160" t="s">
        <v>307</v>
      </c>
      <c r="D4213" s="161">
        <v>916.05</v>
      </c>
    </row>
    <row r="4214" spans="3:4" ht="15" hidden="1" customHeight="1" x14ac:dyDescent="0.25">
      <c r="C4214" s="158" t="s">
        <v>308</v>
      </c>
      <c r="D4214" s="159">
        <v>1066.23</v>
      </c>
    </row>
    <row r="4215" spans="3:4" ht="15" hidden="1" customHeight="1" x14ac:dyDescent="0.25">
      <c r="C4215" s="160" t="s">
        <v>553</v>
      </c>
      <c r="D4215" s="161">
        <v>424.13</v>
      </c>
    </row>
    <row r="4216" spans="3:4" ht="15" hidden="1" customHeight="1" x14ac:dyDescent="0.25">
      <c r="C4216" s="158" t="s">
        <v>543</v>
      </c>
      <c r="D4216" s="159">
        <v>1158.8800000000001</v>
      </c>
    </row>
    <row r="4217" spans="3:4" ht="15" hidden="1" customHeight="1" x14ac:dyDescent="0.25">
      <c r="C4217" s="160" t="s">
        <v>546</v>
      </c>
      <c r="D4217" s="161">
        <v>60.47</v>
      </c>
    </row>
    <row r="4218" spans="3:4" ht="15" hidden="1" customHeight="1" x14ac:dyDescent="0.25">
      <c r="C4218" s="158" t="s">
        <v>547</v>
      </c>
      <c r="D4218" s="159">
        <v>750.7</v>
      </c>
    </row>
    <row r="4219" spans="3:4" ht="15" hidden="1" customHeight="1" x14ac:dyDescent="0.25">
      <c r="C4219" s="160" t="s">
        <v>309</v>
      </c>
      <c r="D4219" s="161">
        <v>415.29</v>
      </c>
    </row>
    <row r="4220" spans="3:4" ht="15" hidden="1" customHeight="1" x14ac:dyDescent="0.25">
      <c r="C4220" s="158" t="s">
        <v>551</v>
      </c>
      <c r="D4220" s="159">
        <v>638.55999999999995</v>
      </c>
    </row>
    <row r="4221" spans="3:4" ht="15" hidden="1" customHeight="1" x14ac:dyDescent="0.25">
      <c r="C4221" s="160" t="s">
        <v>312</v>
      </c>
      <c r="D4221" s="161">
        <v>1174.67</v>
      </c>
    </row>
    <row r="4222" spans="3:4" ht="15" hidden="1" customHeight="1" x14ac:dyDescent="0.25">
      <c r="C4222" s="158" t="s">
        <v>549</v>
      </c>
      <c r="D4222" s="159">
        <v>489.82</v>
      </c>
    </row>
    <row r="4223" spans="3:4" ht="15" hidden="1" customHeight="1" x14ac:dyDescent="0.25">
      <c r="C4223" s="160" t="s">
        <v>544</v>
      </c>
      <c r="D4223" s="161">
        <v>320.02</v>
      </c>
    </row>
    <row r="4224" spans="3:4" ht="15" hidden="1" customHeight="1" x14ac:dyDescent="0.25">
      <c r="C4224" s="158" t="s">
        <v>553</v>
      </c>
      <c r="D4224" s="159">
        <v>748.78</v>
      </c>
    </row>
    <row r="4225" spans="3:4" ht="15" hidden="1" customHeight="1" x14ac:dyDescent="0.25">
      <c r="C4225" s="160" t="s">
        <v>540</v>
      </c>
      <c r="D4225" s="161">
        <v>599.80999999999995</v>
      </c>
    </row>
    <row r="4226" spans="3:4" ht="15" hidden="1" customHeight="1" x14ac:dyDescent="0.25">
      <c r="C4226" s="158" t="s">
        <v>558</v>
      </c>
      <c r="D4226" s="159">
        <v>58.38</v>
      </c>
    </row>
    <row r="4227" spans="3:4" ht="15" hidden="1" customHeight="1" x14ac:dyDescent="0.25">
      <c r="C4227" s="160" t="s">
        <v>309</v>
      </c>
      <c r="D4227" s="161">
        <v>138.97999999999999</v>
      </c>
    </row>
    <row r="4228" spans="3:4" ht="15" hidden="1" customHeight="1" x14ac:dyDescent="0.25">
      <c r="C4228" s="158" t="s">
        <v>548</v>
      </c>
      <c r="D4228" s="159">
        <v>407.71</v>
      </c>
    </row>
    <row r="4229" spans="3:4" ht="15" hidden="1" customHeight="1" x14ac:dyDescent="0.25">
      <c r="C4229" s="160" t="s">
        <v>541</v>
      </c>
      <c r="D4229" s="161">
        <v>1290.33</v>
      </c>
    </row>
    <row r="4230" spans="3:4" ht="15" hidden="1" customHeight="1" x14ac:dyDescent="0.25">
      <c r="C4230" s="158" t="s">
        <v>545</v>
      </c>
      <c r="D4230" s="159">
        <v>308.62</v>
      </c>
    </row>
    <row r="4231" spans="3:4" ht="15" hidden="1" customHeight="1" x14ac:dyDescent="0.25">
      <c r="C4231" s="160" t="s">
        <v>551</v>
      </c>
      <c r="D4231" s="161">
        <v>910.41</v>
      </c>
    </row>
    <row r="4232" spans="3:4" ht="15" hidden="1" customHeight="1" x14ac:dyDescent="0.25">
      <c r="C4232" s="158" t="s">
        <v>549</v>
      </c>
      <c r="D4232" s="159">
        <v>219.79</v>
      </c>
    </row>
    <row r="4233" spans="3:4" ht="15" hidden="1" customHeight="1" x14ac:dyDescent="0.25">
      <c r="C4233" s="160" t="s">
        <v>552</v>
      </c>
      <c r="D4233" s="161">
        <v>996.88</v>
      </c>
    </row>
    <row r="4234" spans="3:4" ht="15" hidden="1" customHeight="1" x14ac:dyDescent="0.25">
      <c r="C4234" s="158" t="s">
        <v>549</v>
      </c>
      <c r="D4234" s="159">
        <v>732.06</v>
      </c>
    </row>
    <row r="4235" spans="3:4" ht="15" hidden="1" customHeight="1" x14ac:dyDescent="0.25">
      <c r="C4235" s="160" t="s">
        <v>543</v>
      </c>
      <c r="D4235" s="161">
        <v>1150.02</v>
      </c>
    </row>
    <row r="4236" spans="3:4" ht="15" hidden="1" customHeight="1" x14ac:dyDescent="0.25">
      <c r="C4236" s="158" t="s">
        <v>545</v>
      </c>
      <c r="D4236" s="159">
        <v>335.48</v>
      </c>
    </row>
    <row r="4237" spans="3:4" ht="15" hidden="1" customHeight="1" x14ac:dyDescent="0.25">
      <c r="C4237" s="160" t="s">
        <v>552</v>
      </c>
      <c r="D4237" s="161">
        <v>1176.95</v>
      </c>
    </row>
    <row r="4238" spans="3:4" ht="15" hidden="1" customHeight="1" x14ac:dyDescent="0.25">
      <c r="C4238" s="158" t="s">
        <v>547</v>
      </c>
      <c r="D4238" s="159">
        <v>658.32</v>
      </c>
    </row>
    <row r="4239" spans="3:4" ht="15" hidden="1" customHeight="1" x14ac:dyDescent="0.25">
      <c r="C4239" s="160" t="s">
        <v>542</v>
      </c>
      <c r="D4239" s="161">
        <v>1246.79</v>
      </c>
    </row>
    <row r="4240" spans="3:4" ht="15" hidden="1" customHeight="1" x14ac:dyDescent="0.25">
      <c r="C4240" s="158" t="s">
        <v>539</v>
      </c>
      <c r="D4240" s="159">
        <v>1289.18</v>
      </c>
    </row>
    <row r="4241" spans="3:4" ht="15" hidden="1" customHeight="1" x14ac:dyDescent="0.25">
      <c r="C4241" s="160" t="s">
        <v>556</v>
      </c>
      <c r="D4241" s="161">
        <v>1275.01</v>
      </c>
    </row>
    <row r="4242" spans="3:4" ht="15" hidden="1" customHeight="1" x14ac:dyDescent="0.25">
      <c r="C4242" s="158" t="s">
        <v>307</v>
      </c>
      <c r="D4242" s="159">
        <v>1090.8</v>
      </c>
    </row>
    <row r="4243" spans="3:4" ht="15" hidden="1" customHeight="1" x14ac:dyDescent="0.25">
      <c r="C4243" s="160" t="s">
        <v>539</v>
      </c>
      <c r="D4243" s="161">
        <v>346.14</v>
      </c>
    </row>
    <row r="4244" spans="3:4" ht="15" hidden="1" customHeight="1" x14ac:dyDescent="0.25">
      <c r="C4244" s="158" t="s">
        <v>553</v>
      </c>
      <c r="D4244" s="159">
        <v>499.23</v>
      </c>
    </row>
    <row r="4245" spans="3:4" ht="15" hidden="1" customHeight="1" x14ac:dyDescent="0.25">
      <c r="C4245" s="160" t="s">
        <v>541</v>
      </c>
      <c r="D4245" s="161">
        <v>568.69000000000005</v>
      </c>
    </row>
    <row r="4246" spans="3:4" ht="15" hidden="1" customHeight="1" x14ac:dyDescent="0.25">
      <c r="C4246" s="158" t="s">
        <v>547</v>
      </c>
      <c r="D4246" s="159">
        <v>111.64</v>
      </c>
    </row>
    <row r="4247" spans="3:4" ht="15" hidden="1" customHeight="1" x14ac:dyDescent="0.25">
      <c r="C4247" s="160" t="s">
        <v>549</v>
      </c>
      <c r="D4247" s="161">
        <v>1015.23</v>
      </c>
    </row>
    <row r="4248" spans="3:4" ht="15" hidden="1" customHeight="1" x14ac:dyDescent="0.25">
      <c r="C4248" s="158" t="s">
        <v>540</v>
      </c>
      <c r="D4248" s="159">
        <v>460.51</v>
      </c>
    </row>
    <row r="4249" spans="3:4" ht="15" hidden="1" customHeight="1" x14ac:dyDescent="0.25">
      <c r="C4249" s="160" t="s">
        <v>549</v>
      </c>
      <c r="D4249" s="161">
        <v>956.95</v>
      </c>
    </row>
    <row r="4250" spans="3:4" ht="15" hidden="1" customHeight="1" x14ac:dyDescent="0.25">
      <c r="C4250" s="158" t="s">
        <v>546</v>
      </c>
      <c r="D4250" s="159">
        <v>352.65</v>
      </c>
    </row>
    <row r="4251" spans="3:4" ht="15" hidden="1" customHeight="1" x14ac:dyDescent="0.25">
      <c r="C4251" s="160" t="s">
        <v>540</v>
      </c>
      <c r="D4251" s="161">
        <v>1113.25</v>
      </c>
    </row>
    <row r="4252" spans="3:4" ht="15" hidden="1" customHeight="1" x14ac:dyDescent="0.25">
      <c r="C4252" s="158" t="s">
        <v>549</v>
      </c>
      <c r="D4252" s="159">
        <v>893.14</v>
      </c>
    </row>
    <row r="4253" spans="3:4" ht="15" hidden="1" customHeight="1" x14ac:dyDescent="0.25">
      <c r="C4253" s="160" t="s">
        <v>553</v>
      </c>
      <c r="D4253" s="161">
        <v>292.55</v>
      </c>
    </row>
    <row r="4254" spans="3:4" ht="15" hidden="1" customHeight="1" x14ac:dyDescent="0.25">
      <c r="C4254" s="158" t="s">
        <v>307</v>
      </c>
      <c r="D4254" s="159">
        <v>779.79</v>
      </c>
    </row>
    <row r="4255" spans="3:4" ht="15" hidden="1" customHeight="1" x14ac:dyDescent="0.25">
      <c r="C4255" s="160" t="s">
        <v>545</v>
      </c>
      <c r="D4255" s="161">
        <v>450.97</v>
      </c>
    </row>
    <row r="4256" spans="3:4" ht="15" hidden="1" customHeight="1" x14ac:dyDescent="0.25">
      <c r="C4256" s="158" t="s">
        <v>308</v>
      </c>
      <c r="D4256" s="159">
        <v>150.27000000000001</v>
      </c>
    </row>
    <row r="4257" spans="3:4" ht="15" hidden="1" customHeight="1" x14ac:dyDescent="0.25">
      <c r="C4257" s="160" t="s">
        <v>540</v>
      </c>
      <c r="D4257" s="161">
        <v>962.46</v>
      </c>
    </row>
    <row r="4258" spans="3:4" ht="15" hidden="1" customHeight="1" x14ac:dyDescent="0.25">
      <c r="C4258" s="158" t="s">
        <v>541</v>
      </c>
      <c r="D4258" s="159">
        <v>544.95000000000005</v>
      </c>
    </row>
    <row r="4259" spans="3:4" ht="15" hidden="1" customHeight="1" x14ac:dyDescent="0.25">
      <c r="C4259" s="160" t="s">
        <v>545</v>
      </c>
      <c r="D4259" s="161">
        <v>430.73</v>
      </c>
    </row>
    <row r="4260" spans="3:4" ht="15" hidden="1" customHeight="1" x14ac:dyDescent="0.25">
      <c r="C4260" s="158" t="s">
        <v>539</v>
      </c>
      <c r="D4260" s="159">
        <v>268.5</v>
      </c>
    </row>
    <row r="4261" spans="3:4" ht="15" hidden="1" customHeight="1" x14ac:dyDescent="0.25">
      <c r="C4261" s="160" t="s">
        <v>309</v>
      </c>
      <c r="D4261" s="161">
        <v>1033.69</v>
      </c>
    </row>
    <row r="4262" spans="3:4" ht="15" hidden="1" customHeight="1" x14ac:dyDescent="0.25">
      <c r="C4262" s="158" t="s">
        <v>541</v>
      </c>
      <c r="D4262" s="159">
        <v>554.48</v>
      </c>
    </row>
    <row r="4263" spans="3:4" ht="15" hidden="1" customHeight="1" x14ac:dyDescent="0.25">
      <c r="C4263" s="160" t="s">
        <v>309</v>
      </c>
      <c r="D4263" s="161">
        <v>884.28</v>
      </c>
    </row>
    <row r="4264" spans="3:4" ht="15" hidden="1" customHeight="1" x14ac:dyDescent="0.25">
      <c r="C4264" s="158" t="s">
        <v>545</v>
      </c>
      <c r="D4264" s="159">
        <v>613.71</v>
      </c>
    </row>
    <row r="4265" spans="3:4" ht="15" hidden="1" customHeight="1" x14ac:dyDescent="0.25">
      <c r="C4265" s="160" t="s">
        <v>308</v>
      </c>
      <c r="D4265" s="161">
        <v>463.29</v>
      </c>
    </row>
    <row r="4266" spans="3:4" ht="15" hidden="1" customHeight="1" x14ac:dyDescent="0.25">
      <c r="C4266" s="158" t="s">
        <v>553</v>
      </c>
      <c r="D4266" s="159">
        <v>310.60000000000002</v>
      </c>
    </row>
    <row r="4267" spans="3:4" ht="15" hidden="1" customHeight="1" x14ac:dyDescent="0.25">
      <c r="C4267" s="160" t="s">
        <v>540</v>
      </c>
      <c r="D4267" s="161">
        <v>976.01</v>
      </c>
    </row>
    <row r="4268" spans="3:4" ht="15" hidden="1" customHeight="1" x14ac:dyDescent="0.25">
      <c r="C4268" s="158" t="s">
        <v>542</v>
      </c>
      <c r="D4268" s="159">
        <v>1027.1300000000001</v>
      </c>
    </row>
    <row r="4269" spans="3:4" ht="15" hidden="1" customHeight="1" x14ac:dyDescent="0.25">
      <c r="C4269" s="160" t="s">
        <v>542</v>
      </c>
      <c r="D4269" s="161">
        <v>1019.52</v>
      </c>
    </row>
    <row r="4270" spans="3:4" ht="15" hidden="1" customHeight="1" x14ac:dyDescent="0.25">
      <c r="C4270" s="158" t="s">
        <v>552</v>
      </c>
      <c r="D4270" s="159">
        <v>1154.69</v>
      </c>
    </row>
    <row r="4271" spans="3:4" ht="15" hidden="1" customHeight="1" x14ac:dyDescent="0.25">
      <c r="C4271" s="160" t="s">
        <v>543</v>
      </c>
      <c r="D4271" s="161">
        <v>672.93</v>
      </c>
    </row>
    <row r="4272" spans="3:4" ht="15" hidden="1" customHeight="1" x14ac:dyDescent="0.25">
      <c r="C4272" s="158" t="s">
        <v>546</v>
      </c>
      <c r="D4272" s="159">
        <v>113.22</v>
      </c>
    </row>
    <row r="4273" spans="3:4" ht="15" hidden="1" customHeight="1" x14ac:dyDescent="0.25">
      <c r="C4273" s="160" t="s">
        <v>540</v>
      </c>
      <c r="D4273" s="161">
        <v>593.25</v>
      </c>
    </row>
    <row r="4274" spans="3:4" ht="15" hidden="1" customHeight="1" x14ac:dyDescent="0.25">
      <c r="C4274" s="158" t="s">
        <v>553</v>
      </c>
      <c r="D4274" s="159">
        <v>962.16</v>
      </c>
    </row>
    <row r="4275" spans="3:4" ht="15" hidden="1" customHeight="1" x14ac:dyDescent="0.25">
      <c r="C4275" s="160" t="s">
        <v>540</v>
      </c>
      <c r="D4275" s="161">
        <v>457.39</v>
      </c>
    </row>
    <row r="4276" spans="3:4" ht="15" hidden="1" customHeight="1" x14ac:dyDescent="0.25">
      <c r="C4276" s="158" t="s">
        <v>551</v>
      </c>
      <c r="D4276" s="159">
        <v>355.45</v>
      </c>
    </row>
    <row r="4277" spans="3:4" ht="15" hidden="1" customHeight="1" x14ac:dyDescent="0.25">
      <c r="C4277" s="160" t="s">
        <v>547</v>
      </c>
      <c r="D4277" s="161">
        <v>168.92</v>
      </c>
    </row>
    <row r="4278" spans="3:4" ht="15" hidden="1" customHeight="1" x14ac:dyDescent="0.25">
      <c r="C4278" s="158" t="s">
        <v>553</v>
      </c>
      <c r="D4278" s="159">
        <v>673.86</v>
      </c>
    </row>
    <row r="4279" spans="3:4" ht="15" hidden="1" customHeight="1" x14ac:dyDescent="0.25">
      <c r="C4279" s="160" t="s">
        <v>307</v>
      </c>
      <c r="D4279" s="161">
        <v>1249.21</v>
      </c>
    </row>
    <row r="4280" spans="3:4" ht="15" hidden="1" customHeight="1" x14ac:dyDescent="0.25">
      <c r="C4280" s="158" t="s">
        <v>546</v>
      </c>
      <c r="D4280" s="159">
        <v>640.03</v>
      </c>
    </row>
    <row r="4281" spans="3:4" ht="15" hidden="1" customHeight="1" x14ac:dyDescent="0.25">
      <c r="C4281" s="160" t="s">
        <v>542</v>
      </c>
      <c r="D4281" s="161">
        <v>1217.95</v>
      </c>
    </row>
    <row r="4282" spans="3:4" ht="15" hidden="1" customHeight="1" x14ac:dyDescent="0.25">
      <c r="C4282" s="158" t="s">
        <v>554</v>
      </c>
      <c r="D4282" s="159">
        <v>634.05999999999995</v>
      </c>
    </row>
    <row r="4283" spans="3:4" ht="15" hidden="1" customHeight="1" x14ac:dyDescent="0.25">
      <c r="C4283" s="160" t="s">
        <v>542</v>
      </c>
      <c r="D4283" s="161">
        <v>48.2</v>
      </c>
    </row>
    <row r="4284" spans="3:4" ht="15" hidden="1" customHeight="1" x14ac:dyDescent="0.25">
      <c r="C4284" s="158" t="s">
        <v>546</v>
      </c>
      <c r="D4284" s="159">
        <v>1215.47</v>
      </c>
    </row>
    <row r="4285" spans="3:4" ht="15" hidden="1" customHeight="1" x14ac:dyDescent="0.25">
      <c r="C4285" s="160" t="s">
        <v>552</v>
      </c>
      <c r="D4285" s="161">
        <v>548.72</v>
      </c>
    </row>
    <row r="4286" spans="3:4" ht="15" hidden="1" customHeight="1" x14ac:dyDescent="0.25">
      <c r="C4286" s="158" t="s">
        <v>554</v>
      </c>
      <c r="D4286" s="159">
        <v>93.71</v>
      </c>
    </row>
    <row r="4287" spans="3:4" ht="15" hidden="1" customHeight="1" x14ac:dyDescent="0.25">
      <c r="C4287" s="160" t="s">
        <v>546</v>
      </c>
      <c r="D4287" s="161">
        <v>1170.46</v>
      </c>
    </row>
    <row r="4288" spans="3:4" ht="15" hidden="1" customHeight="1" x14ac:dyDescent="0.25">
      <c r="C4288" s="158" t="s">
        <v>540</v>
      </c>
      <c r="D4288" s="159">
        <v>996.43</v>
      </c>
    </row>
    <row r="4289" spans="3:4" ht="15" hidden="1" customHeight="1" x14ac:dyDescent="0.25">
      <c r="C4289" s="160" t="s">
        <v>540</v>
      </c>
      <c r="D4289" s="161">
        <v>382.31</v>
      </c>
    </row>
    <row r="4290" spans="3:4" ht="15" hidden="1" customHeight="1" x14ac:dyDescent="0.25">
      <c r="C4290" s="158" t="s">
        <v>553</v>
      </c>
      <c r="D4290" s="159">
        <v>290.60000000000002</v>
      </c>
    </row>
    <row r="4291" spans="3:4" ht="15" hidden="1" customHeight="1" x14ac:dyDescent="0.25">
      <c r="C4291" s="160" t="s">
        <v>308</v>
      </c>
      <c r="D4291" s="161">
        <v>597.82000000000005</v>
      </c>
    </row>
    <row r="4292" spans="3:4" ht="15" hidden="1" customHeight="1" x14ac:dyDescent="0.25">
      <c r="C4292" s="158" t="s">
        <v>312</v>
      </c>
      <c r="D4292" s="159">
        <v>940.9</v>
      </c>
    </row>
    <row r="4293" spans="3:4" ht="15" hidden="1" customHeight="1" x14ac:dyDescent="0.25">
      <c r="C4293" s="160" t="s">
        <v>551</v>
      </c>
      <c r="D4293" s="161">
        <v>1215.67</v>
      </c>
    </row>
    <row r="4294" spans="3:4" ht="15" hidden="1" customHeight="1" x14ac:dyDescent="0.25">
      <c r="C4294" s="158" t="s">
        <v>309</v>
      </c>
      <c r="D4294" s="159">
        <v>906.21</v>
      </c>
    </row>
    <row r="4295" spans="3:4" ht="15" hidden="1" customHeight="1" x14ac:dyDescent="0.25">
      <c r="C4295" s="160" t="s">
        <v>547</v>
      </c>
      <c r="D4295" s="161">
        <v>836.95</v>
      </c>
    </row>
    <row r="4296" spans="3:4" ht="15" hidden="1" customHeight="1" x14ac:dyDescent="0.25">
      <c r="C4296" s="158" t="s">
        <v>556</v>
      </c>
      <c r="D4296" s="159">
        <v>691.24</v>
      </c>
    </row>
    <row r="4297" spans="3:4" ht="15" hidden="1" customHeight="1" x14ac:dyDescent="0.25">
      <c r="C4297" s="160" t="s">
        <v>552</v>
      </c>
      <c r="D4297" s="161">
        <v>358.31</v>
      </c>
    </row>
    <row r="4298" spans="3:4" ht="15" hidden="1" customHeight="1" x14ac:dyDescent="0.25">
      <c r="C4298" s="158" t="s">
        <v>553</v>
      </c>
      <c r="D4298" s="159">
        <v>503.62</v>
      </c>
    </row>
    <row r="4299" spans="3:4" ht="15" hidden="1" customHeight="1" x14ac:dyDescent="0.25">
      <c r="C4299" s="160" t="s">
        <v>546</v>
      </c>
      <c r="D4299" s="161">
        <v>825.16</v>
      </c>
    </row>
    <row r="4300" spans="3:4" ht="15" hidden="1" customHeight="1" x14ac:dyDescent="0.25">
      <c r="C4300" s="158" t="s">
        <v>546</v>
      </c>
      <c r="D4300" s="159">
        <v>728.83</v>
      </c>
    </row>
    <row r="4301" spans="3:4" ht="15" hidden="1" customHeight="1" x14ac:dyDescent="0.25">
      <c r="C4301" s="160" t="s">
        <v>312</v>
      </c>
      <c r="D4301" s="161">
        <v>794.45</v>
      </c>
    </row>
    <row r="4302" spans="3:4" ht="15" hidden="1" customHeight="1" x14ac:dyDescent="0.25">
      <c r="C4302" s="158" t="s">
        <v>554</v>
      </c>
      <c r="D4302" s="159">
        <v>147.01</v>
      </c>
    </row>
    <row r="4303" spans="3:4" ht="15" hidden="1" customHeight="1" x14ac:dyDescent="0.25">
      <c r="C4303" s="160" t="s">
        <v>558</v>
      </c>
      <c r="D4303" s="161">
        <v>1118.3900000000001</v>
      </c>
    </row>
    <row r="4304" spans="3:4" ht="15" hidden="1" customHeight="1" x14ac:dyDescent="0.25">
      <c r="C4304" s="158" t="s">
        <v>540</v>
      </c>
      <c r="D4304" s="159">
        <v>1085.44</v>
      </c>
    </row>
    <row r="4305" spans="3:4" ht="15" hidden="1" customHeight="1" x14ac:dyDescent="0.25">
      <c r="C4305" s="160" t="s">
        <v>548</v>
      </c>
      <c r="D4305" s="161">
        <v>713.91</v>
      </c>
    </row>
    <row r="4306" spans="3:4" ht="15" hidden="1" customHeight="1" x14ac:dyDescent="0.25">
      <c r="C4306" s="158" t="s">
        <v>540</v>
      </c>
      <c r="D4306" s="159">
        <v>1055.74</v>
      </c>
    </row>
    <row r="4307" spans="3:4" ht="15" hidden="1" customHeight="1" x14ac:dyDescent="0.25">
      <c r="C4307" s="160" t="s">
        <v>548</v>
      </c>
      <c r="D4307" s="161">
        <v>476.5</v>
      </c>
    </row>
    <row r="4308" spans="3:4" ht="15" hidden="1" customHeight="1" x14ac:dyDescent="0.25">
      <c r="C4308" s="158" t="s">
        <v>551</v>
      </c>
      <c r="D4308" s="159">
        <v>795.1</v>
      </c>
    </row>
    <row r="4309" spans="3:4" ht="15" hidden="1" customHeight="1" x14ac:dyDescent="0.25">
      <c r="C4309" s="160" t="s">
        <v>552</v>
      </c>
      <c r="D4309" s="161">
        <v>930.45</v>
      </c>
    </row>
    <row r="4310" spans="3:4" ht="15" hidden="1" customHeight="1" x14ac:dyDescent="0.25">
      <c r="C4310" s="158" t="s">
        <v>542</v>
      </c>
      <c r="D4310" s="159">
        <v>876.06</v>
      </c>
    </row>
    <row r="4311" spans="3:4" ht="15" hidden="1" customHeight="1" x14ac:dyDescent="0.25">
      <c r="C4311" s="160" t="s">
        <v>543</v>
      </c>
      <c r="D4311" s="161">
        <v>722.63</v>
      </c>
    </row>
    <row r="4312" spans="3:4" ht="15" hidden="1" customHeight="1" x14ac:dyDescent="0.25">
      <c r="C4312" s="158" t="s">
        <v>312</v>
      </c>
      <c r="D4312" s="159">
        <v>351.05</v>
      </c>
    </row>
    <row r="4313" spans="3:4" ht="15" hidden="1" customHeight="1" x14ac:dyDescent="0.25">
      <c r="C4313" s="160" t="s">
        <v>544</v>
      </c>
      <c r="D4313" s="161">
        <v>258.8</v>
      </c>
    </row>
    <row r="4314" spans="3:4" ht="15" hidden="1" customHeight="1" x14ac:dyDescent="0.25">
      <c r="C4314" s="158" t="s">
        <v>307</v>
      </c>
      <c r="D4314" s="159">
        <v>772.92</v>
      </c>
    </row>
    <row r="4315" spans="3:4" ht="15" hidden="1" customHeight="1" x14ac:dyDescent="0.25">
      <c r="C4315" s="160" t="s">
        <v>547</v>
      </c>
      <c r="D4315" s="161">
        <v>447.96</v>
      </c>
    </row>
    <row r="4316" spans="3:4" ht="15" hidden="1" customHeight="1" x14ac:dyDescent="0.25">
      <c r="C4316" s="158" t="s">
        <v>557</v>
      </c>
      <c r="D4316" s="159">
        <v>992.94</v>
      </c>
    </row>
    <row r="4317" spans="3:4" ht="15" hidden="1" customHeight="1" x14ac:dyDescent="0.25">
      <c r="C4317" s="160" t="s">
        <v>539</v>
      </c>
      <c r="D4317" s="161">
        <v>291.74</v>
      </c>
    </row>
    <row r="4318" spans="3:4" ht="15" hidden="1" customHeight="1" x14ac:dyDescent="0.25">
      <c r="C4318" s="158" t="s">
        <v>552</v>
      </c>
      <c r="D4318" s="159">
        <v>643.26</v>
      </c>
    </row>
    <row r="4319" spans="3:4" ht="15" hidden="1" customHeight="1" x14ac:dyDescent="0.25">
      <c r="C4319" s="160" t="s">
        <v>307</v>
      </c>
      <c r="D4319" s="161">
        <v>902.9</v>
      </c>
    </row>
    <row r="4320" spans="3:4" ht="15" hidden="1" customHeight="1" x14ac:dyDescent="0.25">
      <c r="C4320" s="158" t="s">
        <v>312</v>
      </c>
      <c r="D4320" s="159">
        <v>770.7</v>
      </c>
    </row>
    <row r="4321" spans="3:4" ht="15" hidden="1" customHeight="1" x14ac:dyDescent="0.25">
      <c r="C4321" s="160" t="s">
        <v>309</v>
      </c>
      <c r="D4321" s="161">
        <v>460.06</v>
      </c>
    </row>
    <row r="4322" spans="3:4" ht="15" hidden="1" customHeight="1" x14ac:dyDescent="0.25">
      <c r="C4322" s="158" t="s">
        <v>551</v>
      </c>
      <c r="D4322" s="159">
        <v>852.15</v>
      </c>
    </row>
    <row r="4323" spans="3:4" ht="15" hidden="1" customHeight="1" x14ac:dyDescent="0.25">
      <c r="C4323" s="160" t="s">
        <v>541</v>
      </c>
      <c r="D4323" s="161">
        <v>231.03</v>
      </c>
    </row>
    <row r="4324" spans="3:4" ht="15" hidden="1" customHeight="1" x14ac:dyDescent="0.25">
      <c r="C4324" s="158" t="s">
        <v>553</v>
      </c>
      <c r="D4324" s="159">
        <v>862.97</v>
      </c>
    </row>
    <row r="4325" spans="3:4" ht="15" hidden="1" customHeight="1" x14ac:dyDescent="0.25">
      <c r="C4325" s="160" t="s">
        <v>309</v>
      </c>
      <c r="D4325" s="161">
        <v>52.8</v>
      </c>
    </row>
    <row r="4326" spans="3:4" ht="15" hidden="1" customHeight="1" x14ac:dyDescent="0.25">
      <c r="C4326" s="158" t="s">
        <v>547</v>
      </c>
      <c r="D4326" s="159">
        <v>824.19</v>
      </c>
    </row>
    <row r="4327" spans="3:4" ht="15" hidden="1" customHeight="1" x14ac:dyDescent="0.25">
      <c r="C4327" s="160" t="s">
        <v>551</v>
      </c>
      <c r="D4327" s="161">
        <v>304.60000000000002</v>
      </c>
    </row>
    <row r="4328" spans="3:4" ht="15" hidden="1" customHeight="1" x14ac:dyDescent="0.25">
      <c r="C4328" s="158" t="s">
        <v>547</v>
      </c>
      <c r="D4328" s="159">
        <v>425.32</v>
      </c>
    </row>
    <row r="4329" spans="3:4" ht="15" hidden="1" customHeight="1" x14ac:dyDescent="0.25">
      <c r="C4329" s="160" t="s">
        <v>309</v>
      </c>
      <c r="D4329" s="161">
        <v>19.96</v>
      </c>
    </row>
    <row r="4330" spans="3:4" ht="15" hidden="1" customHeight="1" x14ac:dyDescent="0.25">
      <c r="C4330" s="158" t="s">
        <v>549</v>
      </c>
      <c r="D4330" s="159">
        <v>285.18</v>
      </c>
    </row>
    <row r="4331" spans="3:4" ht="15" hidden="1" customHeight="1" x14ac:dyDescent="0.25">
      <c r="C4331" s="160" t="s">
        <v>308</v>
      </c>
      <c r="D4331" s="161">
        <v>611.70000000000005</v>
      </c>
    </row>
    <row r="4332" spans="3:4" ht="15" hidden="1" customHeight="1" x14ac:dyDescent="0.25">
      <c r="C4332" s="158" t="s">
        <v>547</v>
      </c>
      <c r="D4332" s="159">
        <v>60.57</v>
      </c>
    </row>
    <row r="4333" spans="3:4" ht="15" hidden="1" customHeight="1" x14ac:dyDescent="0.25">
      <c r="C4333" s="160" t="s">
        <v>547</v>
      </c>
      <c r="D4333" s="161">
        <v>847.71</v>
      </c>
    </row>
    <row r="4334" spans="3:4" ht="15" hidden="1" customHeight="1" x14ac:dyDescent="0.25">
      <c r="C4334" s="158" t="s">
        <v>545</v>
      </c>
      <c r="D4334" s="159">
        <v>322.73</v>
      </c>
    </row>
    <row r="4335" spans="3:4" ht="15" hidden="1" customHeight="1" x14ac:dyDescent="0.25">
      <c r="C4335" s="160" t="s">
        <v>551</v>
      </c>
      <c r="D4335" s="161">
        <v>439.92</v>
      </c>
    </row>
    <row r="4336" spans="3:4" ht="15" hidden="1" customHeight="1" x14ac:dyDescent="0.25">
      <c r="C4336" s="158" t="s">
        <v>540</v>
      </c>
      <c r="D4336" s="159">
        <v>949.58</v>
      </c>
    </row>
    <row r="4337" spans="3:4" ht="15" hidden="1" customHeight="1" x14ac:dyDescent="0.25">
      <c r="C4337" s="160" t="s">
        <v>539</v>
      </c>
      <c r="D4337" s="161">
        <v>795.42</v>
      </c>
    </row>
    <row r="4338" spans="3:4" ht="15" hidden="1" customHeight="1" x14ac:dyDescent="0.25">
      <c r="C4338" s="158" t="s">
        <v>551</v>
      </c>
      <c r="D4338" s="159">
        <v>1226.78</v>
      </c>
    </row>
    <row r="4339" spans="3:4" ht="15" hidden="1" customHeight="1" x14ac:dyDescent="0.25">
      <c r="C4339" s="160" t="s">
        <v>545</v>
      </c>
      <c r="D4339" s="161">
        <v>615.64</v>
      </c>
    </row>
    <row r="4340" spans="3:4" ht="15" hidden="1" customHeight="1" x14ac:dyDescent="0.25">
      <c r="C4340" s="158" t="s">
        <v>542</v>
      </c>
      <c r="D4340" s="159">
        <v>459.64</v>
      </c>
    </row>
    <row r="4341" spans="3:4" ht="15" hidden="1" customHeight="1" x14ac:dyDescent="0.25">
      <c r="C4341" s="160" t="s">
        <v>552</v>
      </c>
      <c r="D4341" s="161">
        <v>1108.1300000000001</v>
      </c>
    </row>
    <row r="4342" spans="3:4" ht="15" hidden="1" customHeight="1" x14ac:dyDescent="0.25">
      <c r="C4342" s="158" t="s">
        <v>545</v>
      </c>
      <c r="D4342" s="159">
        <v>435.15</v>
      </c>
    </row>
    <row r="4343" spans="3:4" ht="15" hidden="1" customHeight="1" x14ac:dyDescent="0.25">
      <c r="C4343" s="160" t="s">
        <v>541</v>
      </c>
      <c r="D4343" s="161">
        <v>999.55</v>
      </c>
    </row>
    <row r="4344" spans="3:4" ht="15" hidden="1" customHeight="1" x14ac:dyDescent="0.25">
      <c r="C4344" s="158" t="s">
        <v>539</v>
      </c>
      <c r="D4344" s="159">
        <v>748.67</v>
      </c>
    </row>
    <row r="4345" spans="3:4" ht="15" hidden="1" customHeight="1" x14ac:dyDescent="0.25">
      <c r="C4345" s="160" t="s">
        <v>542</v>
      </c>
      <c r="D4345" s="161">
        <v>622.84</v>
      </c>
    </row>
    <row r="4346" spans="3:4" ht="15" hidden="1" customHeight="1" x14ac:dyDescent="0.25">
      <c r="C4346" s="158" t="s">
        <v>308</v>
      </c>
      <c r="D4346" s="159">
        <v>430.2</v>
      </c>
    </row>
    <row r="4347" spans="3:4" ht="15" hidden="1" customHeight="1" x14ac:dyDescent="0.25">
      <c r="C4347" s="160" t="s">
        <v>539</v>
      </c>
      <c r="D4347" s="161">
        <v>649.22</v>
      </c>
    </row>
    <row r="4348" spans="3:4" ht="15" hidden="1" customHeight="1" x14ac:dyDescent="0.25">
      <c r="C4348" s="158" t="s">
        <v>545</v>
      </c>
      <c r="D4348" s="159">
        <v>475.86</v>
      </c>
    </row>
    <row r="4349" spans="3:4" ht="15" hidden="1" customHeight="1" x14ac:dyDescent="0.25">
      <c r="C4349" s="160" t="s">
        <v>540</v>
      </c>
      <c r="D4349" s="161">
        <v>1270.6400000000001</v>
      </c>
    </row>
    <row r="4350" spans="3:4" ht="15" hidden="1" customHeight="1" x14ac:dyDescent="0.25">
      <c r="C4350" s="158" t="s">
        <v>556</v>
      </c>
      <c r="D4350" s="159">
        <v>840.57</v>
      </c>
    </row>
    <row r="4351" spans="3:4" ht="15" hidden="1" customHeight="1" x14ac:dyDescent="0.25">
      <c r="C4351" s="160" t="s">
        <v>308</v>
      </c>
      <c r="D4351" s="161">
        <v>1086.45</v>
      </c>
    </row>
    <row r="4352" spans="3:4" ht="15" hidden="1" customHeight="1" x14ac:dyDescent="0.25">
      <c r="C4352" s="158" t="s">
        <v>558</v>
      </c>
      <c r="D4352" s="159">
        <v>438.56</v>
      </c>
    </row>
    <row r="4353" spans="3:4" ht="15" hidden="1" customHeight="1" x14ac:dyDescent="0.25">
      <c r="C4353" s="160" t="s">
        <v>542</v>
      </c>
      <c r="D4353" s="161">
        <v>916.38</v>
      </c>
    </row>
    <row r="4354" spans="3:4" ht="15" hidden="1" customHeight="1" x14ac:dyDescent="0.25">
      <c r="C4354" s="158" t="s">
        <v>539</v>
      </c>
      <c r="D4354" s="159">
        <v>763.09</v>
      </c>
    </row>
    <row r="4355" spans="3:4" ht="15" hidden="1" customHeight="1" x14ac:dyDescent="0.25">
      <c r="C4355" s="160" t="s">
        <v>553</v>
      </c>
      <c r="D4355" s="161">
        <v>1075.0999999999999</v>
      </c>
    </row>
    <row r="4356" spans="3:4" ht="15" hidden="1" customHeight="1" x14ac:dyDescent="0.25">
      <c r="C4356" s="158" t="s">
        <v>548</v>
      </c>
      <c r="D4356" s="159">
        <v>900.47</v>
      </c>
    </row>
    <row r="4357" spans="3:4" ht="15" hidden="1" customHeight="1" x14ac:dyDescent="0.25">
      <c r="C4357" s="160" t="s">
        <v>546</v>
      </c>
      <c r="D4357" s="161">
        <v>337.83</v>
      </c>
    </row>
    <row r="4358" spans="3:4" ht="15" hidden="1" customHeight="1" x14ac:dyDescent="0.25">
      <c r="C4358" s="158" t="s">
        <v>545</v>
      </c>
      <c r="D4358" s="159">
        <v>364.2</v>
      </c>
    </row>
    <row r="4359" spans="3:4" ht="15" hidden="1" customHeight="1" x14ac:dyDescent="0.25">
      <c r="C4359" s="160" t="s">
        <v>553</v>
      </c>
      <c r="D4359" s="161">
        <v>795.1</v>
      </c>
    </row>
    <row r="4360" spans="3:4" ht="15" hidden="1" customHeight="1" x14ac:dyDescent="0.25">
      <c r="C4360" s="158" t="s">
        <v>308</v>
      </c>
      <c r="D4360" s="159">
        <v>1039.05</v>
      </c>
    </row>
    <row r="4361" spans="3:4" ht="15" hidden="1" customHeight="1" x14ac:dyDescent="0.25">
      <c r="C4361" s="160" t="s">
        <v>312</v>
      </c>
      <c r="D4361" s="161">
        <v>316.5</v>
      </c>
    </row>
    <row r="4362" spans="3:4" ht="15" hidden="1" customHeight="1" x14ac:dyDescent="0.25">
      <c r="C4362" s="158" t="s">
        <v>557</v>
      </c>
      <c r="D4362" s="159">
        <v>1001.64</v>
      </c>
    </row>
    <row r="4363" spans="3:4" ht="15" hidden="1" customHeight="1" x14ac:dyDescent="0.25">
      <c r="C4363" s="160" t="s">
        <v>307</v>
      </c>
      <c r="D4363" s="161">
        <v>1165.33</v>
      </c>
    </row>
    <row r="4364" spans="3:4" ht="15" hidden="1" customHeight="1" x14ac:dyDescent="0.25">
      <c r="C4364" s="158" t="s">
        <v>543</v>
      </c>
      <c r="D4364" s="159">
        <v>1073.71</v>
      </c>
    </row>
    <row r="4365" spans="3:4" ht="15" hidden="1" customHeight="1" x14ac:dyDescent="0.25">
      <c r="C4365" s="160" t="s">
        <v>547</v>
      </c>
      <c r="D4365" s="161">
        <v>301.69</v>
      </c>
    </row>
    <row r="4366" spans="3:4" ht="15" hidden="1" customHeight="1" x14ac:dyDescent="0.25">
      <c r="C4366" s="158" t="s">
        <v>550</v>
      </c>
      <c r="D4366" s="159">
        <v>216.07</v>
      </c>
    </row>
    <row r="4367" spans="3:4" ht="15" hidden="1" customHeight="1" x14ac:dyDescent="0.25">
      <c r="C4367" s="160" t="s">
        <v>541</v>
      </c>
      <c r="D4367" s="161">
        <v>860.64</v>
      </c>
    </row>
    <row r="4368" spans="3:4" ht="15" hidden="1" customHeight="1" x14ac:dyDescent="0.25">
      <c r="C4368" s="158" t="s">
        <v>540</v>
      </c>
      <c r="D4368" s="159">
        <v>97.6</v>
      </c>
    </row>
    <row r="4369" spans="3:4" ht="15" hidden="1" customHeight="1" x14ac:dyDescent="0.25">
      <c r="C4369" s="160" t="s">
        <v>551</v>
      </c>
      <c r="D4369" s="161">
        <v>691.93</v>
      </c>
    </row>
    <row r="4370" spans="3:4" ht="15" hidden="1" customHeight="1" x14ac:dyDescent="0.25">
      <c r="C4370" s="158" t="s">
        <v>307</v>
      </c>
      <c r="D4370" s="159">
        <v>1187.71</v>
      </c>
    </row>
    <row r="4371" spans="3:4" ht="15" hidden="1" customHeight="1" x14ac:dyDescent="0.25">
      <c r="C4371" s="160" t="s">
        <v>309</v>
      </c>
      <c r="D4371" s="161">
        <v>849.62</v>
      </c>
    </row>
    <row r="4372" spans="3:4" ht="15" hidden="1" customHeight="1" x14ac:dyDescent="0.25">
      <c r="C4372" s="158" t="s">
        <v>539</v>
      </c>
      <c r="D4372" s="159">
        <v>343.29</v>
      </c>
    </row>
    <row r="4373" spans="3:4" ht="15" hidden="1" customHeight="1" x14ac:dyDescent="0.25">
      <c r="C4373" s="160" t="s">
        <v>307</v>
      </c>
      <c r="D4373" s="161">
        <v>1256.6500000000001</v>
      </c>
    </row>
    <row r="4374" spans="3:4" ht="15" hidden="1" customHeight="1" x14ac:dyDescent="0.25">
      <c r="C4374" s="158" t="s">
        <v>540</v>
      </c>
      <c r="D4374" s="159">
        <v>845.82</v>
      </c>
    </row>
    <row r="4375" spans="3:4" ht="15" hidden="1" customHeight="1" x14ac:dyDescent="0.25">
      <c r="C4375" s="160" t="s">
        <v>539</v>
      </c>
      <c r="D4375" s="161">
        <v>1141.45</v>
      </c>
    </row>
    <row r="4376" spans="3:4" ht="15" hidden="1" customHeight="1" x14ac:dyDescent="0.25">
      <c r="C4376" s="158" t="s">
        <v>545</v>
      </c>
      <c r="D4376" s="159">
        <v>501.39</v>
      </c>
    </row>
    <row r="4377" spans="3:4" ht="15" hidden="1" customHeight="1" x14ac:dyDescent="0.25">
      <c r="C4377" s="160" t="s">
        <v>543</v>
      </c>
      <c r="D4377" s="161">
        <v>566.32000000000005</v>
      </c>
    </row>
    <row r="4378" spans="3:4" ht="15" hidden="1" customHeight="1" x14ac:dyDescent="0.25">
      <c r="C4378" s="158" t="s">
        <v>540</v>
      </c>
      <c r="D4378" s="159">
        <v>15.33</v>
      </c>
    </row>
    <row r="4379" spans="3:4" ht="15" hidden="1" customHeight="1" x14ac:dyDescent="0.25">
      <c r="C4379" s="160" t="s">
        <v>551</v>
      </c>
      <c r="D4379" s="161">
        <v>609.01</v>
      </c>
    </row>
    <row r="4380" spans="3:4" ht="15" hidden="1" customHeight="1" x14ac:dyDescent="0.25">
      <c r="C4380" s="158" t="s">
        <v>543</v>
      </c>
      <c r="D4380" s="159">
        <v>109.75</v>
      </c>
    </row>
    <row r="4381" spans="3:4" ht="15" hidden="1" customHeight="1" x14ac:dyDescent="0.25">
      <c r="C4381" s="160" t="s">
        <v>546</v>
      </c>
      <c r="D4381" s="161">
        <v>518.79</v>
      </c>
    </row>
    <row r="4382" spans="3:4" ht="15" hidden="1" customHeight="1" x14ac:dyDescent="0.25">
      <c r="C4382" s="158" t="s">
        <v>553</v>
      </c>
      <c r="D4382" s="159">
        <v>1231.3499999999999</v>
      </c>
    </row>
    <row r="4383" spans="3:4" ht="15" hidden="1" customHeight="1" x14ac:dyDescent="0.25">
      <c r="C4383" s="160" t="s">
        <v>539</v>
      </c>
      <c r="D4383" s="161">
        <v>770.9</v>
      </c>
    </row>
    <row r="4384" spans="3:4" ht="15" hidden="1" customHeight="1" x14ac:dyDescent="0.25">
      <c r="C4384" s="158" t="s">
        <v>558</v>
      </c>
      <c r="D4384" s="159">
        <v>1224.1400000000001</v>
      </c>
    </row>
    <row r="4385" spans="3:4" ht="15" hidden="1" customHeight="1" x14ac:dyDescent="0.25">
      <c r="C4385" s="160" t="s">
        <v>549</v>
      </c>
      <c r="D4385" s="161">
        <v>495.41</v>
      </c>
    </row>
    <row r="4386" spans="3:4" ht="15" hidden="1" customHeight="1" x14ac:dyDescent="0.25">
      <c r="C4386" s="158" t="s">
        <v>307</v>
      </c>
      <c r="D4386" s="159">
        <v>1132.73</v>
      </c>
    </row>
    <row r="4387" spans="3:4" ht="15" hidden="1" customHeight="1" x14ac:dyDescent="0.25">
      <c r="C4387" s="160" t="s">
        <v>309</v>
      </c>
      <c r="D4387" s="161">
        <v>722.04</v>
      </c>
    </row>
    <row r="4388" spans="3:4" ht="15" hidden="1" customHeight="1" x14ac:dyDescent="0.25">
      <c r="C4388" s="158" t="s">
        <v>545</v>
      </c>
      <c r="D4388" s="159">
        <v>688.09</v>
      </c>
    </row>
    <row r="4389" spans="3:4" ht="15" hidden="1" customHeight="1" x14ac:dyDescent="0.25">
      <c r="C4389" s="160" t="s">
        <v>312</v>
      </c>
      <c r="D4389" s="161">
        <v>175</v>
      </c>
    </row>
    <row r="4390" spans="3:4" ht="15" hidden="1" customHeight="1" x14ac:dyDescent="0.25">
      <c r="C4390" s="158" t="s">
        <v>308</v>
      </c>
      <c r="D4390" s="159">
        <v>229.71</v>
      </c>
    </row>
    <row r="4391" spans="3:4" ht="15" hidden="1" customHeight="1" x14ac:dyDescent="0.25">
      <c r="C4391" s="160" t="s">
        <v>540</v>
      </c>
      <c r="D4391" s="161">
        <v>853.62</v>
      </c>
    </row>
    <row r="4392" spans="3:4" ht="15" hidden="1" customHeight="1" x14ac:dyDescent="0.25">
      <c r="C4392" s="158" t="s">
        <v>545</v>
      </c>
      <c r="D4392" s="159">
        <v>963.57</v>
      </c>
    </row>
    <row r="4393" spans="3:4" ht="15" hidden="1" customHeight="1" x14ac:dyDescent="0.25">
      <c r="C4393" s="160" t="s">
        <v>543</v>
      </c>
      <c r="D4393" s="161">
        <v>385.76</v>
      </c>
    </row>
    <row r="4394" spans="3:4" ht="15" hidden="1" customHeight="1" x14ac:dyDescent="0.25">
      <c r="C4394" s="158" t="s">
        <v>309</v>
      </c>
      <c r="D4394" s="159">
        <v>358.23</v>
      </c>
    </row>
    <row r="4395" spans="3:4" ht="15" hidden="1" customHeight="1" x14ac:dyDescent="0.25">
      <c r="C4395" s="160" t="s">
        <v>555</v>
      </c>
      <c r="D4395" s="161">
        <v>495.62</v>
      </c>
    </row>
    <row r="4396" spans="3:4" ht="15" hidden="1" customHeight="1" x14ac:dyDescent="0.25">
      <c r="C4396" s="158" t="s">
        <v>545</v>
      </c>
      <c r="D4396" s="159">
        <v>615.53</v>
      </c>
    </row>
    <row r="4397" spans="3:4" ht="15" hidden="1" customHeight="1" x14ac:dyDescent="0.25">
      <c r="C4397" s="160" t="s">
        <v>540</v>
      </c>
      <c r="D4397" s="161">
        <v>142.87</v>
      </c>
    </row>
    <row r="4398" spans="3:4" ht="15" hidden="1" customHeight="1" x14ac:dyDescent="0.25">
      <c r="C4398" s="158" t="s">
        <v>557</v>
      </c>
      <c r="D4398" s="159">
        <v>637.98</v>
      </c>
    </row>
    <row r="4399" spans="3:4" ht="15" hidden="1" customHeight="1" x14ac:dyDescent="0.25">
      <c r="C4399" s="160" t="s">
        <v>556</v>
      </c>
      <c r="D4399" s="161">
        <v>307.18</v>
      </c>
    </row>
    <row r="4400" spans="3:4" ht="15" hidden="1" customHeight="1" x14ac:dyDescent="0.25">
      <c r="C4400" s="158" t="s">
        <v>541</v>
      </c>
      <c r="D4400" s="159">
        <v>673.74</v>
      </c>
    </row>
    <row r="4401" spans="3:4" ht="15" hidden="1" customHeight="1" x14ac:dyDescent="0.25">
      <c r="C4401" s="160" t="s">
        <v>542</v>
      </c>
      <c r="D4401" s="161">
        <v>375.8</v>
      </c>
    </row>
    <row r="4402" spans="3:4" ht="15" hidden="1" customHeight="1" x14ac:dyDescent="0.25">
      <c r="C4402" s="158" t="s">
        <v>307</v>
      </c>
      <c r="D4402" s="159">
        <v>843.6</v>
      </c>
    </row>
    <row r="4403" spans="3:4" ht="15" hidden="1" customHeight="1" x14ac:dyDescent="0.25">
      <c r="C4403" s="160" t="s">
        <v>551</v>
      </c>
      <c r="D4403" s="161">
        <v>333.6</v>
      </c>
    </row>
    <row r="4404" spans="3:4" ht="15" hidden="1" customHeight="1" x14ac:dyDescent="0.25">
      <c r="C4404" s="158" t="s">
        <v>555</v>
      </c>
      <c r="D4404" s="159">
        <v>709.64</v>
      </c>
    </row>
    <row r="4405" spans="3:4" ht="15" hidden="1" customHeight="1" x14ac:dyDescent="0.25">
      <c r="C4405" s="160" t="s">
        <v>543</v>
      </c>
      <c r="D4405" s="161">
        <v>590.62</v>
      </c>
    </row>
    <row r="4406" spans="3:4" ht="15" hidden="1" customHeight="1" x14ac:dyDescent="0.25">
      <c r="C4406" s="158" t="s">
        <v>543</v>
      </c>
      <c r="D4406" s="159">
        <v>1197.28</v>
      </c>
    </row>
    <row r="4407" spans="3:4" ht="15" hidden="1" customHeight="1" x14ac:dyDescent="0.25">
      <c r="C4407" s="160" t="s">
        <v>540</v>
      </c>
      <c r="D4407" s="161">
        <v>544.28</v>
      </c>
    </row>
    <row r="4408" spans="3:4" ht="15" hidden="1" customHeight="1" x14ac:dyDescent="0.25">
      <c r="C4408" s="158" t="s">
        <v>542</v>
      </c>
      <c r="D4408" s="159">
        <v>156.44</v>
      </c>
    </row>
    <row r="4409" spans="3:4" ht="15" hidden="1" customHeight="1" x14ac:dyDescent="0.25">
      <c r="C4409" s="160" t="s">
        <v>539</v>
      </c>
      <c r="D4409" s="161">
        <v>1191.08</v>
      </c>
    </row>
    <row r="4410" spans="3:4" ht="15" hidden="1" customHeight="1" x14ac:dyDescent="0.25">
      <c r="C4410" s="158" t="s">
        <v>543</v>
      </c>
      <c r="D4410" s="159">
        <v>431.91</v>
      </c>
    </row>
    <row r="4411" spans="3:4" ht="15" hidden="1" customHeight="1" x14ac:dyDescent="0.25">
      <c r="C4411" s="160" t="s">
        <v>549</v>
      </c>
      <c r="D4411" s="161">
        <v>1149.54</v>
      </c>
    </row>
    <row r="4412" spans="3:4" ht="15" hidden="1" customHeight="1" x14ac:dyDescent="0.25">
      <c r="C4412" s="158" t="s">
        <v>553</v>
      </c>
      <c r="D4412" s="159">
        <v>459.23</v>
      </c>
    </row>
    <row r="4413" spans="3:4" ht="15" hidden="1" customHeight="1" x14ac:dyDescent="0.25">
      <c r="C4413" s="160" t="s">
        <v>309</v>
      </c>
      <c r="D4413" s="161">
        <v>139.02000000000001</v>
      </c>
    </row>
    <row r="4414" spans="3:4" ht="15" hidden="1" customHeight="1" x14ac:dyDescent="0.25">
      <c r="C4414" s="158" t="s">
        <v>552</v>
      </c>
      <c r="D4414" s="159">
        <v>593.70000000000005</v>
      </c>
    </row>
    <row r="4415" spans="3:4" ht="15" hidden="1" customHeight="1" x14ac:dyDescent="0.25">
      <c r="C4415" s="160" t="s">
        <v>547</v>
      </c>
      <c r="D4415" s="161">
        <v>488.64</v>
      </c>
    </row>
    <row r="4416" spans="3:4" ht="15" hidden="1" customHeight="1" x14ac:dyDescent="0.25">
      <c r="C4416" s="158" t="s">
        <v>558</v>
      </c>
      <c r="D4416" s="159">
        <v>992.39</v>
      </c>
    </row>
    <row r="4417" spans="3:4" ht="15" hidden="1" customHeight="1" x14ac:dyDescent="0.25">
      <c r="C4417" s="160" t="s">
        <v>550</v>
      </c>
      <c r="D4417" s="161">
        <v>532.52</v>
      </c>
    </row>
    <row r="4418" spans="3:4" ht="15" hidden="1" customHeight="1" x14ac:dyDescent="0.25">
      <c r="C4418" s="158" t="s">
        <v>549</v>
      </c>
      <c r="D4418" s="159">
        <v>709.84</v>
      </c>
    </row>
    <row r="4419" spans="3:4" ht="15" hidden="1" customHeight="1" x14ac:dyDescent="0.25">
      <c r="C4419" s="160" t="s">
        <v>548</v>
      </c>
      <c r="D4419" s="161">
        <v>727.25</v>
      </c>
    </row>
    <row r="4420" spans="3:4" ht="15" hidden="1" customHeight="1" x14ac:dyDescent="0.25">
      <c r="C4420" s="158" t="s">
        <v>308</v>
      </c>
      <c r="D4420" s="159">
        <v>1283.45</v>
      </c>
    </row>
    <row r="4421" spans="3:4" ht="15" hidden="1" customHeight="1" x14ac:dyDescent="0.25">
      <c r="C4421" s="160" t="s">
        <v>541</v>
      </c>
      <c r="D4421" s="161">
        <v>918.79</v>
      </c>
    </row>
    <row r="4422" spans="3:4" ht="15" hidden="1" customHeight="1" x14ac:dyDescent="0.25">
      <c r="C4422" s="158" t="s">
        <v>312</v>
      </c>
      <c r="D4422" s="159">
        <v>776.63</v>
      </c>
    </row>
    <row r="4423" spans="3:4" ht="15" hidden="1" customHeight="1" x14ac:dyDescent="0.25">
      <c r="C4423" s="160" t="s">
        <v>549</v>
      </c>
      <c r="D4423" s="161">
        <v>93.57</v>
      </c>
    </row>
    <row r="4424" spans="3:4" ht="15" hidden="1" customHeight="1" x14ac:dyDescent="0.25">
      <c r="C4424" s="158" t="s">
        <v>540</v>
      </c>
      <c r="D4424" s="159">
        <v>703.02</v>
      </c>
    </row>
    <row r="4425" spans="3:4" ht="15" hidden="1" customHeight="1" x14ac:dyDescent="0.25">
      <c r="C4425" s="160" t="s">
        <v>540</v>
      </c>
      <c r="D4425" s="161">
        <v>512.42999999999995</v>
      </c>
    </row>
    <row r="4426" spans="3:4" ht="15" hidden="1" customHeight="1" x14ac:dyDescent="0.25">
      <c r="C4426" s="158" t="s">
        <v>547</v>
      </c>
      <c r="D4426" s="159">
        <v>180.45</v>
      </c>
    </row>
    <row r="4427" spans="3:4" ht="15" hidden="1" customHeight="1" x14ac:dyDescent="0.25">
      <c r="C4427" s="160" t="s">
        <v>543</v>
      </c>
      <c r="D4427" s="161">
        <v>507.74</v>
      </c>
    </row>
    <row r="4428" spans="3:4" ht="15" hidden="1" customHeight="1" x14ac:dyDescent="0.25">
      <c r="C4428" s="158" t="s">
        <v>558</v>
      </c>
      <c r="D4428" s="159">
        <v>503.83</v>
      </c>
    </row>
    <row r="4429" spans="3:4" ht="15" hidden="1" customHeight="1" x14ac:dyDescent="0.25">
      <c r="C4429" s="160" t="s">
        <v>554</v>
      </c>
      <c r="D4429" s="161">
        <v>601.62</v>
      </c>
    </row>
    <row r="4430" spans="3:4" ht="15" hidden="1" customHeight="1" x14ac:dyDescent="0.25">
      <c r="C4430" s="158" t="s">
        <v>545</v>
      </c>
      <c r="D4430" s="159">
        <v>966.5</v>
      </c>
    </row>
    <row r="4431" spans="3:4" ht="15" hidden="1" customHeight="1" x14ac:dyDescent="0.25">
      <c r="C4431" s="160" t="s">
        <v>307</v>
      </c>
      <c r="D4431" s="161">
        <v>782.65</v>
      </c>
    </row>
    <row r="4432" spans="3:4" ht="15" hidden="1" customHeight="1" x14ac:dyDescent="0.25">
      <c r="C4432" s="158" t="s">
        <v>555</v>
      </c>
      <c r="D4432" s="159">
        <v>64.900000000000006</v>
      </c>
    </row>
    <row r="4433" spans="3:4" ht="15" hidden="1" customHeight="1" x14ac:dyDescent="0.25">
      <c r="C4433" s="160" t="s">
        <v>541</v>
      </c>
      <c r="D4433" s="161">
        <v>1201.97</v>
      </c>
    </row>
    <row r="4434" spans="3:4" ht="15" hidden="1" customHeight="1" x14ac:dyDescent="0.25">
      <c r="C4434" s="158" t="s">
        <v>542</v>
      </c>
      <c r="D4434" s="159">
        <v>285.19</v>
      </c>
    </row>
    <row r="4435" spans="3:4" ht="15" hidden="1" customHeight="1" x14ac:dyDescent="0.25">
      <c r="C4435" s="160" t="s">
        <v>552</v>
      </c>
      <c r="D4435" s="161">
        <v>952</v>
      </c>
    </row>
    <row r="4436" spans="3:4" ht="15" hidden="1" customHeight="1" x14ac:dyDescent="0.25">
      <c r="C4436" s="158" t="s">
        <v>542</v>
      </c>
      <c r="D4436" s="159">
        <v>688.94</v>
      </c>
    </row>
    <row r="4437" spans="3:4" ht="15" hidden="1" customHeight="1" x14ac:dyDescent="0.25">
      <c r="C4437" s="160" t="s">
        <v>556</v>
      </c>
      <c r="D4437" s="161">
        <v>578.54</v>
      </c>
    </row>
    <row r="4438" spans="3:4" ht="15" hidden="1" customHeight="1" x14ac:dyDescent="0.25">
      <c r="C4438" s="158" t="s">
        <v>308</v>
      </c>
      <c r="D4438" s="159">
        <v>889</v>
      </c>
    </row>
    <row r="4439" spans="3:4" ht="15" hidden="1" customHeight="1" x14ac:dyDescent="0.25">
      <c r="C4439" s="160" t="s">
        <v>541</v>
      </c>
      <c r="D4439" s="161">
        <v>684.71</v>
      </c>
    </row>
    <row r="4440" spans="3:4" ht="15" hidden="1" customHeight="1" x14ac:dyDescent="0.25">
      <c r="C4440" s="158" t="s">
        <v>553</v>
      </c>
      <c r="D4440" s="159">
        <v>600.45000000000005</v>
      </c>
    </row>
    <row r="4441" spans="3:4" ht="15" hidden="1" customHeight="1" x14ac:dyDescent="0.25">
      <c r="C4441" s="160" t="s">
        <v>546</v>
      </c>
      <c r="D4441" s="161">
        <v>161.4</v>
      </c>
    </row>
    <row r="4442" spans="3:4" ht="15" hidden="1" customHeight="1" x14ac:dyDescent="0.25">
      <c r="C4442" s="158" t="s">
        <v>543</v>
      </c>
      <c r="D4442" s="159">
        <v>963.59</v>
      </c>
    </row>
    <row r="4443" spans="3:4" ht="15" hidden="1" customHeight="1" x14ac:dyDescent="0.25">
      <c r="C4443" s="160" t="s">
        <v>542</v>
      </c>
      <c r="D4443" s="161">
        <v>791.98</v>
      </c>
    </row>
    <row r="4444" spans="3:4" ht="15" hidden="1" customHeight="1" x14ac:dyDescent="0.25">
      <c r="C4444" s="158" t="s">
        <v>539</v>
      </c>
      <c r="D4444" s="159">
        <v>485.28</v>
      </c>
    </row>
    <row r="4445" spans="3:4" ht="15" hidden="1" customHeight="1" x14ac:dyDescent="0.25">
      <c r="C4445" s="160" t="s">
        <v>542</v>
      </c>
      <c r="D4445" s="161">
        <v>966.76</v>
      </c>
    </row>
    <row r="4446" spans="3:4" ht="15" hidden="1" customHeight="1" x14ac:dyDescent="0.25">
      <c r="C4446" s="158" t="s">
        <v>551</v>
      </c>
      <c r="D4446" s="159">
        <v>120.58</v>
      </c>
    </row>
    <row r="4447" spans="3:4" ht="15" hidden="1" customHeight="1" x14ac:dyDescent="0.25">
      <c r="C4447" s="160" t="s">
        <v>553</v>
      </c>
      <c r="D4447" s="161">
        <v>12.15</v>
      </c>
    </row>
    <row r="4448" spans="3:4" ht="15" hidden="1" customHeight="1" x14ac:dyDescent="0.25">
      <c r="C4448" s="158" t="s">
        <v>542</v>
      </c>
      <c r="D4448" s="159">
        <v>208.1</v>
      </c>
    </row>
    <row r="4449" spans="3:4" ht="15" hidden="1" customHeight="1" x14ac:dyDescent="0.25">
      <c r="C4449" s="160" t="s">
        <v>546</v>
      </c>
      <c r="D4449" s="161">
        <v>1289.94</v>
      </c>
    </row>
    <row r="4450" spans="3:4" ht="15" hidden="1" customHeight="1" x14ac:dyDescent="0.25">
      <c r="C4450" s="158" t="s">
        <v>308</v>
      </c>
      <c r="D4450" s="159">
        <v>709.3</v>
      </c>
    </row>
    <row r="4451" spans="3:4" ht="15" hidden="1" customHeight="1" x14ac:dyDescent="0.25">
      <c r="C4451" s="160" t="s">
        <v>541</v>
      </c>
      <c r="D4451" s="161">
        <v>798.63</v>
      </c>
    </row>
    <row r="4452" spans="3:4" ht="15" hidden="1" customHeight="1" x14ac:dyDescent="0.25">
      <c r="C4452" s="158" t="s">
        <v>542</v>
      </c>
      <c r="D4452" s="159">
        <v>507.39</v>
      </c>
    </row>
    <row r="4453" spans="3:4" ht="15" hidden="1" customHeight="1" x14ac:dyDescent="0.25">
      <c r="C4453" s="160" t="s">
        <v>546</v>
      </c>
      <c r="D4453" s="161">
        <v>507.42</v>
      </c>
    </row>
    <row r="4454" spans="3:4" ht="15" hidden="1" customHeight="1" x14ac:dyDescent="0.25">
      <c r="C4454" s="158" t="s">
        <v>309</v>
      </c>
      <c r="D4454" s="159">
        <v>232.21</v>
      </c>
    </row>
    <row r="4455" spans="3:4" ht="15" hidden="1" customHeight="1" x14ac:dyDescent="0.25">
      <c r="C4455" s="160" t="s">
        <v>540</v>
      </c>
      <c r="D4455" s="161">
        <v>744.21</v>
      </c>
    </row>
    <row r="4456" spans="3:4" ht="15" hidden="1" customHeight="1" x14ac:dyDescent="0.25">
      <c r="C4456" s="158" t="s">
        <v>312</v>
      </c>
      <c r="D4456" s="159">
        <v>407.55</v>
      </c>
    </row>
    <row r="4457" spans="3:4" ht="15" hidden="1" customHeight="1" x14ac:dyDescent="0.25">
      <c r="C4457" s="160" t="s">
        <v>540</v>
      </c>
      <c r="D4457" s="161">
        <v>803.3</v>
      </c>
    </row>
    <row r="4458" spans="3:4" ht="15" hidden="1" customHeight="1" x14ac:dyDescent="0.25">
      <c r="C4458" s="158" t="s">
        <v>541</v>
      </c>
      <c r="D4458" s="159">
        <v>808.59</v>
      </c>
    </row>
    <row r="4459" spans="3:4" ht="15" hidden="1" customHeight="1" x14ac:dyDescent="0.25">
      <c r="C4459" s="160" t="s">
        <v>552</v>
      </c>
      <c r="D4459" s="161">
        <v>1213.1099999999999</v>
      </c>
    </row>
    <row r="4460" spans="3:4" ht="15" hidden="1" customHeight="1" x14ac:dyDescent="0.25">
      <c r="C4460" s="158" t="s">
        <v>543</v>
      </c>
      <c r="D4460" s="159">
        <v>968.8</v>
      </c>
    </row>
    <row r="4461" spans="3:4" ht="15" hidden="1" customHeight="1" x14ac:dyDescent="0.25">
      <c r="C4461" s="160" t="s">
        <v>549</v>
      </c>
      <c r="D4461" s="161">
        <v>108.19</v>
      </c>
    </row>
    <row r="4462" spans="3:4" ht="15" hidden="1" customHeight="1" x14ac:dyDescent="0.25">
      <c r="C4462" s="158" t="s">
        <v>547</v>
      </c>
      <c r="D4462" s="159">
        <v>685.98</v>
      </c>
    </row>
    <row r="4463" spans="3:4" ht="15" hidden="1" customHeight="1" x14ac:dyDescent="0.25">
      <c r="C4463" s="160" t="s">
        <v>544</v>
      </c>
      <c r="D4463" s="161">
        <v>756.21</v>
      </c>
    </row>
    <row r="4464" spans="3:4" ht="15" hidden="1" customHeight="1" x14ac:dyDescent="0.25">
      <c r="C4464" s="158" t="s">
        <v>539</v>
      </c>
      <c r="D4464" s="159">
        <v>1158.8</v>
      </c>
    </row>
    <row r="4465" spans="3:4" ht="15" hidden="1" customHeight="1" x14ac:dyDescent="0.25">
      <c r="C4465" s="160" t="s">
        <v>539</v>
      </c>
      <c r="D4465" s="161">
        <v>517.76</v>
      </c>
    </row>
    <row r="4466" spans="3:4" ht="15" hidden="1" customHeight="1" x14ac:dyDescent="0.25">
      <c r="C4466" s="158" t="s">
        <v>557</v>
      </c>
      <c r="D4466" s="159">
        <v>515.72</v>
      </c>
    </row>
    <row r="4467" spans="3:4" ht="15" hidden="1" customHeight="1" x14ac:dyDescent="0.25">
      <c r="C4467" s="160" t="s">
        <v>551</v>
      </c>
      <c r="D4467" s="161">
        <v>1138.75</v>
      </c>
    </row>
    <row r="4468" spans="3:4" ht="15" hidden="1" customHeight="1" x14ac:dyDescent="0.25">
      <c r="C4468" s="158" t="s">
        <v>542</v>
      </c>
      <c r="D4468" s="159">
        <v>1032.6600000000001</v>
      </c>
    </row>
    <row r="4469" spans="3:4" ht="15" hidden="1" customHeight="1" x14ac:dyDescent="0.25">
      <c r="C4469" s="160" t="s">
        <v>551</v>
      </c>
      <c r="D4469" s="161">
        <v>867.31</v>
      </c>
    </row>
    <row r="4470" spans="3:4" ht="15" hidden="1" customHeight="1" x14ac:dyDescent="0.25">
      <c r="C4470" s="158" t="s">
        <v>546</v>
      </c>
      <c r="D4470" s="159">
        <v>133.81</v>
      </c>
    </row>
    <row r="4471" spans="3:4" ht="15" hidden="1" customHeight="1" x14ac:dyDescent="0.25">
      <c r="C4471" s="160" t="s">
        <v>312</v>
      </c>
      <c r="D4471" s="161">
        <v>1280.5999999999999</v>
      </c>
    </row>
    <row r="4472" spans="3:4" ht="15" hidden="1" customHeight="1" x14ac:dyDescent="0.25">
      <c r="C4472" s="158" t="s">
        <v>539</v>
      </c>
      <c r="D4472" s="159">
        <v>132.84</v>
      </c>
    </row>
    <row r="4473" spans="3:4" ht="15" hidden="1" customHeight="1" x14ac:dyDescent="0.25">
      <c r="C4473" s="160" t="s">
        <v>557</v>
      </c>
      <c r="D4473" s="161">
        <v>560.99</v>
      </c>
    </row>
    <row r="4474" spans="3:4" ht="15" hidden="1" customHeight="1" x14ac:dyDescent="0.25">
      <c r="C4474" s="158" t="s">
        <v>556</v>
      </c>
      <c r="D4474" s="159">
        <v>641.34</v>
      </c>
    </row>
    <row r="4475" spans="3:4" ht="15" hidden="1" customHeight="1" x14ac:dyDescent="0.25">
      <c r="C4475" s="160" t="s">
        <v>543</v>
      </c>
      <c r="D4475" s="161">
        <v>995.85</v>
      </c>
    </row>
    <row r="4476" spans="3:4" ht="15" hidden="1" customHeight="1" x14ac:dyDescent="0.25">
      <c r="C4476" s="158" t="s">
        <v>312</v>
      </c>
      <c r="D4476" s="159">
        <v>1236.92</v>
      </c>
    </row>
    <row r="4477" spans="3:4" ht="15" hidden="1" customHeight="1" x14ac:dyDescent="0.25">
      <c r="C4477" s="160" t="s">
        <v>555</v>
      </c>
      <c r="D4477" s="161">
        <v>1194.22</v>
      </c>
    </row>
    <row r="4478" spans="3:4" ht="15" hidden="1" customHeight="1" x14ac:dyDescent="0.25">
      <c r="C4478" s="158" t="s">
        <v>551</v>
      </c>
      <c r="D4478" s="159">
        <v>785.17</v>
      </c>
    </row>
    <row r="4479" spans="3:4" ht="15" hidden="1" customHeight="1" x14ac:dyDescent="0.25">
      <c r="C4479" s="160" t="s">
        <v>539</v>
      </c>
      <c r="D4479" s="161">
        <v>833.91</v>
      </c>
    </row>
    <row r="4480" spans="3:4" ht="15" hidden="1" customHeight="1" x14ac:dyDescent="0.25">
      <c r="C4480" s="158" t="s">
        <v>554</v>
      </c>
      <c r="D4480" s="159">
        <v>152.09</v>
      </c>
    </row>
    <row r="4481" spans="3:4" ht="15" hidden="1" customHeight="1" x14ac:dyDescent="0.25">
      <c r="C4481" s="160" t="s">
        <v>550</v>
      </c>
      <c r="D4481" s="161">
        <v>518.19000000000005</v>
      </c>
    </row>
    <row r="4482" spans="3:4" ht="15" hidden="1" customHeight="1" x14ac:dyDescent="0.25">
      <c r="C4482" s="158" t="s">
        <v>545</v>
      </c>
      <c r="D4482" s="159">
        <v>743.91</v>
      </c>
    </row>
    <row r="4483" spans="3:4" ht="15" hidden="1" customHeight="1" x14ac:dyDescent="0.25">
      <c r="C4483" s="160" t="s">
        <v>549</v>
      </c>
      <c r="D4483" s="161">
        <v>1078.54</v>
      </c>
    </row>
    <row r="4484" spans="3:4" ht="15" hidden="1" customHeight="1" x14ac:dyDescent="0.25">
      <c r="C4484" s="158" t="s">
        <v>551</v>
      </c>
      <c r="D4484" s="159">
        <v>893.2</v>
      </c>
    </row>
    <row r="4485" spans="3:4" ht="15" hidden="1" customHeight="1" x14ac:dyDescent="0.25">
      <c r="C4485" s="160" t="s">
        <v>557</v>
      </c>
      <c r="D4485" s="161">
        <v>1202.0999999999999</v>
      </c>
    </row>
    <row r="4486" spans="3:4" ht="15" hidden="1" customHeight="1" x14ac:dyDescent="0.25">
      <c r="C4486" s="158" t="s">
        <v>543</v>
      </c>
      <c r="D4486" s="159">
        <v>610.29999999999995</v>
      </c>
    </row>
    <row r="4487" spans="3:4" ht="15" hidden="1" customHeight="1" x14ac:dyDescent="0.25">
      <c r="C4487" s="160" t="s">
        <v>540</v>
      </c>
      <c r="D4487" s="161">
        <v>1155.2</v>
      </c>
    </row>
    <row r="4488" spans="3:4" ht="15" hidden="1" customHeight="1" x14ac:dyDescent="0.25">
      <c r="C4488" s="158" t="s">
        <v>547</v>
      </c>
      <c r="D4488" s="159">
        <v>590.45000000000005</v>
      </c>
    </row>
    <row r="4489" spans="3:4" ht="15" hidden="1" customHeight="1" x14ac:dyDescent="0.25">
      <c r="C4489" s="160" t="s">
        <v>549</v>
      </c>
      <c r="D4489" s="161">
        <v>652.16999999999996</v>
      </c>
    </row>
    <row r="4490" spans="3:4" ht="15" hidden="1" customHeight="1" x14ac:dyDescent="0.25">
      <c r="C4490" s="158" t="s">
        <v>312</v>
      </c>
      <c r="D4490" s="159">
        <v>497.79</v>
      </c>
    </row>
    <row r="4491" spans="3:4" ht="15" hidden="1" customHeight="1" x14ac:dyDescent="0.25">
      <c r="C4491" s="160" t="s">
        <v>539</v>
      </c>
      <c r="D4491" s="161">
        <v>158.1</v>
      </c>
    </row>
    <row r="4492" spans="3:4" ht="15" hidden="1" customHeight="1" x14ac:dyDescent="0.25">
      <c r="C4492" s="158" t="s">
        <v>558</v>
      </c>
      <c r="D4492" s="159">
        <v>307.54000000000002</v>
      </c>
    </row>
    <row r="4493" spans="3:4" ht="15" hidden="1" customHeight="1" x14ac:dyDescent="0.25">
      <c r="C4493" s="160" t="s">
        <v>540</v>
      </c>
      <c r="D4493" s="161">
        <v>212.26</v>
      </c>
    </row>
    <row r="4494" spans="3:4" ht="15" hidden="1" customHeight="1" x14ac:dyDescent="0.25">
      <c r="C4494" s="158" t="s">
        <v>540</v>
      </c>
      <c r="D4494" s="159">
        <v>315.70999999999998</v>
      </c>
    </row>
    <row r="4495" spans="3:4" ht="15" hidden="1" customHeight="1" x14ac:dyDescent="0.25">
      <c r="C4495" s="160" t="s">
        <v>308</v>
      </c>
      <c r="D4495" s="161">
        <v>825.77</v>
      </c>
    </row>
    <row r="4496" spans="3:4" ht="15" hidden="1" customHeight="1" x14ac:dyDescent="0.25">
      <c r="C4496" s="158" t="s">
        <v>551</v>
      </c>
      <c r="D4496" s="159">
        <v>936.73</v>
      </c>
    </row>
    <row r="4497" spans="3:4" ht="15" hidden="1" customHeight="1" x14ac:dyDescent="0.25">
      <c r="C4497" s="160" t="s">
        <v>542</v>
      </c>
      <c r="D4497" s="161">
        <v>658.11</v>
      </c>
    </row>
    <row r="4498" spans="3:4" ht="15" hidden="1" customHeight="1" x14ac:dyDescent="0.25">
      <c r="C4498" s="158" t="s">
        <v>547</v>
      </c>
      <c r="D4498" s="159">
        <v>403.91</v>
      </c>
    </row>
    <row r="4499" spans="3:4" ht="15" hidden="1" customHeight="1" x14ac:dyDescent="0.25">
      <c r="C4499" s="160" t="s">
        <v>309</v>
      </c>
      <c r="D4499" s="161">
        <v>367.41</v>
      </c>
    </row>
    <row r="4500" spans="3:4" ht="15" hidden="1" customHeight="1" x14ac:dyDescent="0.25">
      <c r="C4500" s="158" t="s">
        <v>553</v>
      </c>
      <c r="D4500" s="159">
        <v>551.16999999999996</v>
      </c>
    </row>
    <row r="4501" spans="3:4" ht="15" hidden="1" customHeight="1" x14ac:dyDescent="0.25">
      <c r="C4501" s="160" t="s">
        <v>546</v>
      </c>
      <c r="D4501" s="161">
        <v>156.63</v>
      </c>
    </row>
    <row r="4502" spans="3:4" ht="15" hidden="1" customHeight="1" x14ac:dyDescent="0.25">
      <c r="C4502" s="158" t="s">
        <v>552</v>
      </c>
      <c r="D4502" s="159">
        <v>1253.48</v>
      </c>
    </row>
    <row r="4503" spans="3:4" ht="15" hidden="1" customHeight="1" x14ac:dyDescent="0.25">
      <c r="C4503" s="160" t="s">
        <v>540</v>
      </c>
      <c r="D4503" s="161">
        <v>110.69</v>
      </c>
    </row>
    <row r="4504" spans="3:4" ht="15" hidden="1" customHeight="1" x14ac:dyDescent="0.25">
      <c r="C4504" s="158" t="s">
        <v>551</v>
      </c>
      <c r="D4504" s="159">
        <v>19.3</v>
      </c>
    </row>
    <row r="4505" spans="3:4" ht="15" hidden="1" customHeight="1" x14ac:dyDescent="0.25">
      <c r="C4505" s="160" t="s">
        <v>543</v>
      </c>
      <c r="D4505" s="161">
        <v>1229.1199999999999</v>
      </c>
    </row>
    <row r="4506" spans="3:4" ht="15" hidden="1" customHeight="1" x14ac:dyDescent="0.25">
      <c r="C4506" s="158" t="s">
        <v>554</v>
      </c>
      <c r="D4506" s="159">
        <v>673.37</v>
      </c>
    </row>
    <row r="4507" spans="3:4" ht="15" hidden="1" customHeight="1" x14ac:dyDescent="0.25">
      <c r="C4507" s="160" t="s">
        <v>547</v>
      </c>
      <c r="D4507" s="161">
        <v>738.42</v>
      </c>
    </row>
    <row r="4508" spans="3:4" ht="15" hidden="1" customHeight="1" x14ac:dyDescent="0.25">
      <c r="C4508" s="158" t="s">
        <v>555</v>
      </c>
      <c r="D4508" s="159">
        <v>451.74</v>
      </c>
    </row>
    <row r="4509" spans="3:4" ht="15" hidden="1" customHeight="1" x14ac:dyDescent="0.25">
      <c r="C4509" s="160" t="s">
        <v>309</v>
      </c>
      <c r="D4509" s="161">
        <v>1055.69</v>
      </c>
    </row>
    <row r="4510" spans="3:4" ht="15" hidden="1" customHeight="1" x14ac:dyDescent="0.25">
      <c r="C4510" s="158" t="s">
        <v>539</v>
      </c>
      <c r="D4510" s="159">
        <v>260.07</v>
      </c>
    </row>
    <row r="4511" spans="3:4" ht="15" hidden="1" customHeight="1" x14ac:dyDescent="0.25">
      <c r="C4511" s="160" t="s">
        <v>312</v>
      </c>
      <c r="D4511" s="161">
        <v>894.54</v>
      </c>
    </row>
    <row r="4512" spans="3:4" ht="15" hidden="1" customHeight="1" x14ac:dyDescent="0.25">
      <c r="C4512" s="158" t="s">
        <v>553</v>
      </c>
      <c r="D4512" s="159">
        <v>303.20999999999998</v>
      </c>
    </row>
    <row r="4513" spans="3:4" ht="15" hidden="1" customHeight="1" x14ac:dyDescent="0.25">
      <c r="C4513" s="160" t="s">
        <v>309</v>
      </c>
      <c r="D4513" s="161">
        <v>554.77</v>
      </c>
    </row>
    <row r="4514" spans="3:4" ht="15" hidden="1" customHeight="1" x14ac:dyDescent="0.25">
      <c r="C4514" s="158" t="s">
        <v>546</v>
      </c>
      <c r="D4514" s="159">
        <v>412.94</v>
      </c>
    </row>
    <row r="4515" spans="3:4" ht="15" hidden="1" customHeight="1" x14ac:dyDescent="0.25">
      <c r="C4515" s="160" t="s">
        <v>541</v>
      </c>
      <c r="D4515" s="161">
        <v>1011.32</v>
      </c>
    </row>
    <row r="4516" spans="3:4" ht="15" hidden="1" customHeight="1" x14ac:dyDescent="0.25">
      <c r="C4516" s="158" t="s">
        <v>312</v>
      </c>
      <c r="D4516" s="159">
        <v>832.83</v>
      </c>
    </row>
    <row r="4517" spans="3:4" ht="15" hidden="1" customHeight="1" x14ac:dyDescent="0.25">
      <c r="C4517" s="160" t="s">
        <v>551</v>
      </c>
      <c r="D4517" s="161">
        <v>374.55</v>
      </c>
    </row>
    <row r="4518" spans="3:4" ht="15" hidden="1" customHeight="1" x14ac:dyDescent="0.25">
      <c r="C4518" s="158" t="s">
        <v>551</v>
      </c>
      <c r="D4518" s="159">
        <v>34.54</v>
      </c>
    </row>
    <row r="4519" spans="3:4" ht="15" hidden="1" customHeight="1" x14ac:dyDescent="0.25">
      <c r="C4519" s="160" t="s">
        <v>309</v>
      </c>
      <c r="D4519" s="161">
        <v>773.24</v>
      </c>
    </row>
    <row r="4520" spans="3:4" ht="15" hidden="1" customHeight="1" x14ac:dyDescent="0.25">
      <c r="C4520" s="158" t="s">
        <v>554</v>
      </c>
      <c r="D4520" s="159">
        <v>473.6</v>
      </c>
    </row>
    <row r="4521" spans="3:4" ht="15" hidden="1" customHeight="1" x14ac:dyDescent="0.25">
      <c r="C4521" s="160" t="s">
        <v>307</v>
      </c>
      <c r="D4521" s="161">
        <v>418.61</v>
      </c>
    </row>
    <row r="4522" spans="3:4" ht="15" hidden="1" customHeight="1" x14ac:dyDescent="0.25">
      <c r="C4522" s="158" t="s">
        <v>307</v>
      </c>
      <c r="D4522" s="159">
        <v>1359.56</v>
      </c>
    </row>
    <row r="4523" spans="3:4" ht="15" hidden="1" customHeight="1" x14ac:dyDescent="0.25">
      <c r="C4523" s="160" t="s">
        <v>547</v>
      </c>
      <c r="D4523" s="161">
        <v>738.66</v>
      </c>
    </row>
    <row r="4524" spans="3:4" ht="15" hidden="1" customHeight="1" x14ac:dyDescent="0.25">
      <c r="C4524" s="158" t="s">
        <v>543</v>
      </c>
      <c r="D4524" s="159">
        <v>1139.07</v>
      </c>
    </row>
    <row r="4525" spans="3:4" ht="15" hidden="1" customHeight="1" x14ac:dyDescent="0.25">
      <c r="C4525" s="160" t="s">
        <v>547</v>
      </c>
      <c r="D4525" s="161">
        <v>280.83999999999997</v>
      </c>
    </row>
    <row r="4526" spans="3:4" ht="15" hidden="1" customHeight="1" x14ac:dyDescent="0.25">
      <c r="C4526" s="158" t="s">
        <v>554</v>
      </c>
      <c r="D4526" s="159">
        <v>1210.6300000000001</v>
      </c>
    </row>
    <row r="4527" spans="3:4" ht="15" hidden="1" customHeight="1" x14ac:dyDescent="0.25">
      <c r="C4527" s="160" t="s">
        <v>549</v>
      </c>
      <c r="D4527" s="161">
        <v>594.48</v>
      </c>
    </row>
    <row r="4528" spans="3:4" ht="15" hidden="1" customHeight="1" x14ac:dyDescent="0.25">
      <c r="C4528" s="158" t="s">
        <v>552</v>
      </c>
      <c r="D4528" s="159">
        <v>778.46</v>
      </c>
    </row>
    <row r="4529" spans="3:4" ht="15" hidden="1" customHeight="1" x14ac:dyDescent="0.25">
      <c r="C4529" s="160" t="s">
        <v>558</v>
      </c>
      <c r="D4529" s="161">
        <v>341.05</v>
      </c>
    </row>
    <row r="4530" spans="3:4" ht="15" hidden="1" customHeight="1" x14ac:dyDescent="0.25">
      <c r="C4530" s="158" t="s">
        <v>553</v>
      </c>
      <c r="D4530" s="159">
        <v>370.01</v>
      </c>
    </row>
    <row r="4531" spans="3:4" ht="15" hidden="1" customHeight="1" x14ac:dyDescent="0.25">
      <c r="C4531" s="160" t="s">
        <v>545</v>
      </c>
      <c r="D4531" s="161">
        <v>1253.48</v>
      </c>
    </row>
    <row r="4532" spans="3:4" ht="15" hidden="1" customHeight="1" x14ac:dyDescent="0.25">
      <c r="C4532" s="158" t="s">
        <v>556</v>
      </c>
      <c r="D4532" s="159">
        <v>1111.97</v>
      </c>
    </row>
    <row r="4533" spans="3:4" ht="15" hidden="1" customHeight="1" x14ac:dyDescent="0.25">
      <c r="C4533" s="160" t="s">
        <v>551</v>
      </c>
      <c r="D4533" s="161">
        <v>45.11</v>
      </c>
    </row>
    <row r="4534" spans="3:4" ht="15" hidden="1" customHeight="1" x14ac:dyDescent="0.25">
      <c r="C4534" s="158" t="s">
        <v>307</v>
      </c>
      <c r="D4534" s="159">
        <v>798.13</v>
      </c>
    </row>
    <row r="4535" spans="3:4" ht="15" hidden="1" customHeight="1" x14ac:dyDescent="0.25">
      <c r="C4535" s="160" t="s">
        <v>307</v>
      </c>
      <c r="D4535" s="161">
        <v>564.66</v>
      </c>
    </row>
    <row r="4536" spans="3:4" ht="15" hidden="1" customHeight="1" x14ac:dyDescent="0.25">
      <c r="C4536" s="158" t="s">
        <v>552</v>
      </c>
      <c r="D4536" s="159">
        <v>1011.24</v>
      </c>
    </row>
    <row r="4537" spans="3:4" ht="15" hidden="1" customHeight="1" x14ac:dyDescent="0.25">
      <c r="C4537" s="160" t="s">
        <v>555</v>
      </c>
      <c r="D4537" s="161">
        <v>408.37</v>
      </c>
    </row>
    <row r="4538" spans="3:4" ht="15" hidden="1" customHeight="1" x14ac:dyDescent="0.25">
      <c r="C4538" s="158" t="s">
        <v>539</v>
      </c>
      <c r="D4538" s="159">
        <v>775.51</v>
      </c>
    </row>
    <row r="4539" spans="3:4" ht="15" hidden="1" customHeight="1" x14ac:dyDescent="0.25">
      <c r="C4539" s="160" t="s">
        <v>551</v>
      </c>
      <c r="D4539" s="161">
        <v>668.03</v>
      </c>
    </row>
    <row r="4540" spans="3:4" ht="15" hidden="1" customHeight="1" x14ac:dyDescent="0.25">
      <c r="C4540" s="158" t="s">
        <v>549</v>
      </c>
      <c r="D4540" s="159">
        <v>301.35000000000002</v>
      </c>
    </row>
    <row r="4541" spans="3:4" ht="15" hidden="1" customHeight="1" x14ac:dyDescent="0.25">
      <c r="C4541" s="160" t="s">
        <v>553</v>
      </c>
      <c r="D4541" s="161">
        <v>957.58</v>
      </c>
    </row>
    <row r="4542" spans="3:4" ht="15" hidden="1" customHeight="1" x14ac:dyDescent="0.25">
      <c r="C4542" s="158" t="s">
        <v>547</v>
      </c>
      <c r="D4542" s="159">
        <v>710.82</v>
      </c>
    </row>
    <row r="4543" spans="3:4" ht="15" hidden="1" customHeight="1" x14ac:dyDescent="0.25">
      <c r="C4543" s="160" t="s">
        <v>547</v>
      </c>
      <c r="D4543" s="161">
        <v>1297.44</v>
      </c>
    </row>
    <row r="4544" spans="3:4" ht="15" hidden="1" customHeight="1" x14ac:dyDescent="0.25">
      <c r="C4544" s="158" t="s">
        <v>552</v>
      </c>
      <c r="D4544" s="159">
        <v>474.21</v>
      </c>
    </row>
    <row r="4545" spans="3:4" ht="15" hidden="1" customHeight="1" x14ac:dyDescent="0.25">
      <c r="C4545" s="160" t="s">
        <v>307</v>
      </c>
      <c r="D4545" s="161">
        <v>1028.3</v>
      </c>
    </row>
    <row r="4546" spans="3:4" ht="15" hidden="1" customHeight="1" x14ac:dyDescent="0.25">
      <c r="C4546" s="158" t="s">
        <v>558</v>
      </c>
      <c r="D4546" s="159">
        <v>288.77999999999997</v>
      </c>
    </row>
    <row r="4547" spans="3:4" ht="15" hidden="1" customHeight="1" x14ac:dyDescent="0.25">
      <c r="C4547" s="160" t="s">
        <v>540</v>
      </c>
      <c r="D4547" s="161">
        <v>1284.08</v>
      </c>
    </row>
    <row r="4548" spans="3:4" ht="15" hidden="1" customHeight="1" x14ac:dyDescent="0.25">
      <c r="C4548" s="158" t="s">
        <v>549</v>
      </c>
      <c r="D4548" s="159">
        <v>414.11</v>
      </c>
    </row>
    <row r="4549" spans="3:4" ht="15" hidden="1" customHeight="1" x14ac:dyDescent="0.25">
      <c r="C4549" s="160" t="s">
        <v>539</v>
      </c>
      <c r="D4549" s="161">
        <v>1176.81</v>
      </c>
    </row>
    <row r="4550" spans="3:4" ht="15" hidden="1" customHeight="1" x14ac:dyDescent="0.25">
      <c r="C4550" s="158" t="s">
        <v>542</v>
      </c>
      <c r="D4550" s="159">
        <v>345.91</v>
      </c>
    </row>
    <row r="4551" spans="3:4" ht="15" hidden="1" customHeight="1" x14ac:dyDescent="0.25">
      <c r="C4551" s="160" t="s">
        <v>551</v>
      </c>
      <c r="D4551" s="161">
        <v>935.55</v>
      </c>
    </row>
    <row r="4552" spans="3:4" ht="15" hidden="1" customHeight="1" x14ac:dyDescent="0.25">
      <c r="C4552" s="158" t="s">
        <v>541</v>
      </c>
      <c r="D4552" s="159">
        <v>644.21</v>
      </c>
    </row>
    <row r="4553" spans="3:4" ht="15" hidden="1" customHeight="1" x14ac:dyDescent="0.25">
      <c r="C4553" s="160" t="s">
        <v>549</v>
      </c>
      <c r="D4553" s="161">
        <v>445.92</v>
      </c>
    </row>
    <row r="4554" spans="3:4" ht="15" hidden="1" customHeight="1" x14ac:dyDescent="0.25">
      <c r="C4554" s="158" t="s">
        <v>544</v>
      </c>
      <c r="D4554" s="159">
        <v>895.11</v>
      </c>
    </row>
    <row r="4555" spans="3:4" ht="15" hidden="1" customHeight="1" x14ac:dyDescent="0.25">
      <c r="C4555" s="160" t="s">
        <v>545</v>
      </c>
      <c r="D4555" s="161">
        <v>566.84</v>
      </c>
    </row>
    <row r="4556" spans="3:4" ht="15" hidden="1" customHeight="1" x14ac:dyDescent="0.25">
      <c r="C4556" s="158" t="s">
        <v>551</v>
      </c>
      <c r="D4556" s="159">
        <v>879.57</v>
      </c>
    </row>
    <row r="4557" spans="3:4" ht="15" hidden="1" customHeight="1" x14ac:dyDescent="0.25">
      <c r="C4557" s="160" t="s">
        <v>542</v>
      </c>
      <c r="D4557" s="161">
        <v>1181.46</v>
      </c>
    </row>
    <row r="4558" spans="3:4" ht="15" hidden="1" customHeight="1" x14ac:dyDescent="0.25">
      <c r="C4558" s="158" t="s">
        <v>307</v>
      </c>
      <c r="D4558" s="159">
        <v>861.67</v>
      </c>
    </row>
    <row r="4559" spans="3:4" ht="15" hidden="1" customHeight="1" x14ac:dyDescent="0.25">
      <c r="C4559" s="160" t="s">
        <v>554</v>
      </c>
      <c r="D4559" s="161">
        <v>894.08</v>
      </c>
    </row>
    <row r="4560" spans="3:4" ht="15" hidden="1" customHeight="1" x14ac:dyDescent="0.25">
      <c r="C4560" s="158" t="s">
        <v>546</v>
      </c>
      <c r="D4560" s="159">
        <v>805.52</v>
      </c>
    </row>
    <row r="4561" spans="3:4" ht="15" hidden="1" customHeight="1" x14ac:dyDescent="0.25">
      <c r="C4561" s="160" t="s">
        <v>545</v>
      </c>
      <c r="D4561" s="161">
        <v>515.36</v>
      </c>
    </row>
    <row r="4562" spans="3:4" ht="15" hidden="1" customHeight="1" x14ac:dyDescent="0.25">
      <c r="C4562" s="158" t="s">
        <v>553</v>
      </c>
      <c r="D4562" s="159">
        <v>809.27</v>
      </c>
    </row>
    <row r="4563" spans="3:4" ht="15" hidden="1" customHeight="1" x14ac:dyDescent="0.25">
      <c r="C4563" s="160" t="s">
        <v>540</v>
      </c>
      <c r="D4563" s="161">
        <v>968.65</v>
      </c>
    </row>
    <row r="4564" spans="3:4" ht="15" hidden="1" customHeight="1" x14ac:dyDescent="0.25">
      <c r="C4564" s="158" t="s">
        <v>540</v>
      </c>
      <c r="D4564" s="159">
        <v>640.21</v>
      </c>
    </row>
    <row r="4565" spans="3:4" ht="15" hidden="1" customHeight="1" x14ac:dyDescent="0.25">
      <c r="C4565" s="160" t="s">
        <v>556</v>
      </c>
      <c r="D4565" s="161">
        <v>17.760000000000002</v>
      </c>
    </row>
    <row r="4566" spans="3:4" ht="15" hidden="1" customHeight="1" x14ac:dyDescent="0.25">
      <c r="C4566" s="158" t="s">
        <v>308</v>
      </c>
      <c r="D4566" s="159">
        <v>677.67</v>
      </c>
    </row>
    <row r="4567" spans="3:4" ht="15" hidden="1" customHeight="1" x14ac:dyDescent="0.25">
      <c r="C4567" s="160" t="s">
        <v>545</v>
      </c>
      <c r="D4567" s="161">
        <v>994.67</v>
      </c>
    </row>
    <row r="4568" spans="3:4" ht="15" hidden="1" customHeight="1" x14ac:dyDescent="0.25">
      <c r="C4568" s="158" t="s">
        <v>541</v>
      </c>
      <c r="D4568" s="159">
        <v>551.57000000000005</v>
      </c>
    </row>
    <row r="4569" spans="3:4" ht="15" hidden="1" customHeight="1" x14ac:dyDescent="0.25">
      <c r="C4569" s="160" t="s">
        <v>548</v>
      </c>
      <c r="D4569" s="161">
        <v>535.77</v>
      </c>
    </row>
    <row r="4570" spans="3:4" ht="15" hidden="1" customHeight="1" x14ac:dyDescent="0.25">
      <c r="C4570" s="158" t="s">
        <v>312</v>
      </c>
      <c r="D4570" s="159">
        <v>538.28</v>
      </c>
    </row>
    <row r="4571" spans="3:4" ht="15" hidden="1" customHeight="1" x14ac:dyDescent="0.25">
      <c r="C4571" s="160" t="s">
        <v>546</v>
      </c>
      <c r="D4571" s="161">
        <v>883.32</v>
      </c>
    </row>
    <row r="4572" spans="3:4" ht="15" hidden="1" customHeight="1" x14ac:dyDescent="0.25">
      <c r="C4572" s="158" t="s">
        <v>543</v>
      </c>
      <c r="D4572" s="159">
        <v>605.32000000000005</v>
      </c>
    </row>
    <row r="4573" spans="3:4" ht="15" hidden="1" customHeight="1" x14ac:dyDescent="0.25">
      <c r="C4573" s="160" t="s">
        <v>307</v>
      </c>
      <c r="D4573" s="161">
        <v>692.11</v>
      </c>
    </row>
    <row r="4574" spans="3:4" ht="15" hidden="1" customHeight="1" x14ac:dyDescent="0.25">
      <c r="C4574" s="158" t="s">
        <v>312</v>
      </c>
      <c r="D4574" s="159">
        <v>951.23</v>
      </c>
    </row>
    <row r="4575" spans="3:4" ht="15" hidden="1" customHeight="1" x14ac:dyDescent="0.25">
      <c r="C4575" s="160" t="s">
        <v>543</v>
      </c>
      <c r="D4575" s="161">
        <v>806.13</v>
      </c>
    </row>
    <row r="4576" spans="3:4" ht="15" hidden="1" customHeight="1" x14ac:dyDescent="0.25">
      <c r="C4576" s="158" t="s">
        <v>308</v>
      </c>
      <c r="D4576" s="159">
        <v>1038.52</v>
      </c>
    </row>
    <row r="4577" spans="3:4" ht="15" hidden="1" customHeight="1" x14ac:dyDescent="0.25">
      <c r="C4577" s="160" t="s">
        <v>551</v>
      </c>
      <c r="D4577" s="161">
        <v>609.44000000000005</v>
      </c>
    </row>
    <row r="4578" spans="3:4" ht="15" hidden="1" customHeight="1" x14ac:dyDescent="0.25">
      <c r="C4578" s="158" t="s">
        <v>542</v>
      </c>
      <c r="D4578" s="159">
        <v>753.51</v>
      </c>
    </row>
    <row r="4579" spans="3:4" ht="15" hidden="1" customHeight="1" x14ac:dyDescent="0.25">
      <c r="C4579" s="160" t="s">
        <v>539</v>
      </c>
      <c r="D4579" s="161">
        <v>714.93</v>
      </c>
    </row>
    <row r="4580" spans="3:4" ht="15" hidden="1" customHeight="1" x14ac:dyDescent="0.25">
      <c r="C4580" s="158" t="s">
        <v>540</v>
      </c>
      <c r="D4580" s="159">
        <v>1257</v>
      </c>
    </row>
    <row r="4581" spans="3:4" ht="15" hidden="1" customHeight="1" x14ac:dyDescent="0.25">
      <c r="C4581" s="160" t="s">
        <v>308</v>
      </c>
      <c r="D4581" s="161">
        <v>749</v>
      </c>
    </row>
    <row r="4582" spans="3:4" ht="15" hidden="1" customHeight="1" x14ac:dyDescent="0.25">
      <c r="C4582" s="158" t="s">
        <v>548</v>
      </c>
      <c r="D4582" s="159">
        <v>535.34</v>
      </c>
    </row>
    <row r="4583" spans="3:4" ht="15" hidden="1" customHeight="1" x14ac:dyDescent="0.25">
      <c r="C4583" s="160" t="s">
        <v>557</v>
      </c>
      <c r="D4583" s="161">
        <v>483.03</v>
      </c>
    </row>
    <row r="4584" spans="3:4" ht="15" hidden="1" customHeight="1" x14ac:dyDescent="0.25">
      <c r="C4584" s="158" t="s">
        <v>545</v>
      </c>
      <c r="D4584" s="159">
        <v>828.14</v>
      </c>
    </row>
    <row r="4585" spans="3:4" ht="15" hidden="1" customHeight="1" x14ac:dyDescent="0.25">
      <c r="C4585" s="160" t="s">
        <v>312</v>
      </c>
      <c r="D4585" s="161">
        <v>382.4</v>
      </c>
    </row>
    <row r="4586" spans="3:4" ht="15" hidden="1" customHeight="1" x14ac:dyDescent="0.25">
      <c r="C4586" s="158" t="s">
        <v>555</v>
      </c>
      <c r="D4586" s="159">
        <v>775.44</v>
      </c>
    </row>
    <row r="4587" spans="3:4" ht="15" hidden="1" customHeight="1" x14ac:dyDescent="0.25">
      <c r="C4587" s="160" t="s">
        <v>543</v>
      </c>
      <c r="D4587" s="161">
        <v>405.67</v>
      </c>
    </row>
    <row r="4588" spans="3:4" ht="15" hidden="1" customHeight="1" x14ac:dyDescent="0.25">
      <c r="C4588" s="158" t="s">
        <v>556</v>
      </c>
      <c r="D4588" s="159">
        <v>351.83</v>
      </c>
    </row>
    <row r="4589" spans="3:4" ht="15" hidden="1" customHeight="1" x14ac:dyDescent="0.25">
      <c r="C4589" s="160" t="s">
        <v>553</v>
      </c>
      <c r="D4589" s="161">
        <v>439.78</v>
      </c>
    </row>
    <row r="4590" spans="3:4" ht="15" hidden="1" customHeight="1" x14ac:dyDescent="0.25">
      <c r="C4590" s="158" t="s">
        <v>547</v>
      </c>
      <c r="D4590" s="159">
        <v>1192.6199999999999</v>
      </c>
    </row>
    <row r="4591" spans="3:4" ht="15" hidden="1" customHeight="1" x14ac:dyDescent="0.25">
      <c r="C4591" s="160" t="s">
        <v>543</v>
      </c>
      <c r="D4591" s="161">
        <v>537.6</v>
      </c>
    </row>
    <row r="4592" spans="3:4" ht="15" hidden="1" customHeight="1" x14ac:dyDescent="0.25">
      <c r="C4592" s="158" t="s">
        <v>554</v>
      </c>
      <c r="D4592" s="159">
        <v>1265.94</v>
      </c>
    </row>
    <row r="4593" spans="3:4" ht="15" hidden="1" customHeight="1" x14ac:dyDescent="0.25">
      <c r="C4593" s="160" t="s">
        <v>553</v>
      </c>
      <c r="D4593" s="161">
        <v>638.95000000000005</v>
      </c>
    </row>
    <row r="4594" spans="3:4" ht="15" hidden="1" customHeight="1" x14ac:dyDescent="0.25">
      <c r="C4594" s="158" t="s">
        <v>552</v>
      </c>
      <c r="D4594" s="159">
        <v>287.83</v>
      </c>
    </row>
    <row r="4595" spans="3:4" ht="15" hidden="1" customHeight="1" x14ac:dyDescent="0.25">
      <c r="C4595" s="160" t="s">
        <v>307</v>
      </c>
      <c r="D4595" s="161">
        <v>1000.67</v>
      </c>
    </row>
    <row r="4596" spans="3:4" ht="15" hidden="1" customHeight="1" x14ac:dyDescent="0.25">
      <c r="C4596" s="158" t="s">
        <v>553</v>
      </c>
      <c r="D4596" s="159">
        <v>776.33</v>
      </c>
    </row>
    <row r="4597" spans="3:4" ht="15" hidden="1" customHeight="1" x14ac:dyDescent="0.25">
      <c r="C4597" s="160" t="s">
        <v>553</v>
      </c>
      <c r="D4597" s="161">
        <v>579.62</v>
      </c>
    </row>
    <row r="4598" spans="3:4" ht="15" hidden="1" customHeight="1" x14ac:dyDescent="0.25">
      <c r="C4598" s="158" t="s">
        <v>307</v>
      </c>
      <c r="D4598" s="159">
        <v>545.75</v>
      </c>
    </row>
    <row r="4599" spans="3:4" ht="15" hidden="1" customHeight="1" x14ac:dyDescent="0.25">
      <c r="C4599" s="160" t="s">
        <v>540</v>
      </c>
      <c r="D4599" s="161">
        <v>1152.3399999999999</v>
      </c>
    </row>
    <row r="4600" spans="3:4" ht="15" hidden="1" customHeight="1" x14ac:dyDescent="0.25">
      <c r="C4600" s="158" t="s">
        <v>556</v>
      </c>
      <c r="D4600" s="159">
        <v>456.71</v>
      </c>
    </row>
    <row r="4601" spans="3:4" ht="15" hidden="1" customHeight="1" x14ac:dyDescent="0.25">
      <c r="C4601" s="160" t="s">
        <v>312</v>
      </c>
      <c r="D4601" s="161">
        <v>585.55999999999995</v>
      </c>
    </row>
    <row r="4602" spans="3:4" ht="15" hidden="1" customHeight="1" x14ac:dyDescent="0.25">
      <c r="C4602" s="158" t="s">
        <v>539</v>
      </c>
      <c r="D4602" s="159">
        <v>1088.49</v>
      </c>
    </row>
    <row r="4603" spans="3:4" ht="15" hidden="1" customHeight="1" x14ac:dyDescent="0.25">
      <c r="C4603" s="160" t="s">
        <v>553</v>
      </c>
      <c r="D4603" s="161">
        <v>863.16</v>
      </c>
    </row>
    <row r="4604" spans="3:4" ht="15" hidden="1" customHeight="1" x14ac:dyDescent="0.25">
      <c r="C4604" s="158" t="s">
        <v>541</v>
      </c>
      <c r="D4604" s="159">
        <v>217.18</v>
      </c>
    </row>
    <row r="4605" spans="3:4" ht="15" hidden="1" customHeight="1" x14ac:dyDescent="0.25">
      <c r="C4605" s="160" t="s">
        <v>551</v>
      </c>
      <c r="D4605" s="161">
        <v>290.07</v>
      </c>
    </row>
    <row r="4606" spans="3:4" ht="15" hidden="1" customHeight="1" x14ac:dyDescent="0.25">
      <c r="C4606" s="158" t="s">
        <v>548</v>
      </c>
      <c r="D4606" s="159">
        <v>272.20999999999998</v>
      </c>
    </row>
    <row r="4607" spans="3:4" ht="15" hidden="1" customHeight="1" x14ac:dyDescent="0.25">
      <c r="C4607" s="160" t="s">
        <v>549</v>
      </c>
      <c r="D4607" s="161">
        <v>538.58000000000004</v>
      </c>
    </row>
    <row r="4608" spans="3:4" ht="15" hidden="1" customHeight="1" x14ac:dyDescent="0.25">
      <c r="C4608" s="158" t="s">
        <v>312</v>
      </c>
      <c r="D4608" s="159">
        <v>341.48</v>
      </c>
    </row>
    <row r="4609" spans="3:4" ht="15" hidden="1" customHeight="1" x14ac:dyDescent="0.25">
      <c r="C4609" s="160" t="s">
        <v>307</v>
      </c>
      <c r="D4609" s="161">
        <v>123.05</v>
      </c>
    </row>
    <row r="4610" spans="3:4" ht="15" hidden="1" customHeight="1" x14ac:dyDescent="0.25">
      <c r="C4610" s="158" t="s">
        <v>547</v>
      </c>
      <c r="D4610" s="159">
        <v>635.57000000000005</v>
      </c>
    </row>
    <row r="4611" spans="3:4" ht="15" hidden="1" customHeight="1" x14ac:dyDescent="0.25">
      <c r="C4611" s="160" t="s">
        <v>539</v>
      </c>
      <c r="D4611" s="161">
        <v>703.31</v>
      </c>
    </row>
    <row r="4612" spans="3:4" ht="15" hidden="1" customHeight="1" x14ac:dyDescent="0.25">
      <c r="C4612" s="158" t="s">
        <v>308</v>
      </c>
      <c r="D4612" s="159">
        <v>200.66</v>
      </c>
    </row>
    <row r="4613" spans="3:4" ht="15" hidden="1" customHeight="1" x14ac:dyDescent="0.25">
      <c r="C4613" s="160" t="s">
        <v>554</v>
      </c>
      <c r="D4613" s="161">
        <v>298.17</v>
      </c>
    </row>
    <row r="4614" spans="3:4" ht="15" hidden="1" customHeight="1" x14ac:dyDescent="0.25">
      <c r="C4614" s="158" t="s">
        <v>543</v>
      </c>
      <c r="D4614" s="159">
        <v>697.16</v>
      </c>
    </row>
    <row r="4615" spans="3:4" ht="15" hidden="1" customHeight="1" x14ac:dyDescent="0.25">
      <c r="C4615" s="160" t="s">
        <v>548</v>
      </c>
      <c r="D4615" s="161">
        <v>732.17</v>
      </c>
    </row>
    <row r="4616" spans="3:4" ht="15" hidden="1" customHeight="1" x14ac:dyDescent="0.25">
      <c r="C4616" s="158" t="s">
        <v>551</v>
      </c>
      <c r="D4616" s="159">
        <v>1061.54</v>
      </c>
    </row>
    <row r="4617" spans="3:4" ht="15" hidden="1" customHeight="1" x14ac:dyDescent="0.25">
      <c r="C4617" s="160" t="s">
        <v>551</v>
      </c>
      <c r="D4617" s="161">
        <v>764.58</v>
      </c>
    </row>
    <row r="4618" spans="3:4" ht="15" hidden="1" customHeight="1" x14ac:dyDescent="0.25">
      <c r="C4618" s="158" t="s">
        <v>540</v>
      </c>
      <c r="D4618" s="159">
        <v>966.92</v>
      </c>
    </row>
    <row r="4619" spans="3:4" ht="15" hidden="1" customHeight="1" x14ac:dyDescent="0.25">
      <c r="C4619" s="160" t="s">
        <v>546</v>
      </c>
      <c r="D4619" s="161">
        <v>109.98</v>
      </c>
    </row>
    <row r="4620" spans="3:4" ht="15" hidden="1" customHeight="1" x14ac:dyDescent="0.25">
      <c r="C4620" s="158" t="s">
        <v>553</v>
      </c>
      <c r="D4620" s="159">
        <v>663.17</v>
      </c>
    </row>
    <row r="4621" spans="3:4" ht="15" hidden="1" customHeight="1" x14ac:dyDescent="0.25">
      <c r="C4621" s="160" t="s">
        <v>549</v>
      </c>
      <c r="D4621" s="161">
        <v>765.73</v>
      </c>
    </row>
    <row r="4622" spans="3:4" ht="15" hidden="1" customHeight="1" x14ac:dyDescent="0.25">
      <c r="C4622" s="158" t="s">
        <v>546</v>
      </c>
      <c r="D4622" s="159">
        <v>824.25</v>
      </c>
    </row>
    <row r="4623" spans="3:4" ht="15" hidden="1" customHeight="1" x14ac:dyDescent="0.25">
      <c r="C4623" s="160" t="s">
        <v>312</v>
      </c>
      <c r="D4623" s="161">
        <v>922</v>
      </c>
    </row>
    <row r="4624" spans="3:4" ht="15" hidden="1" customHeight="1" x14ac:dyDescent="0.25">
      <c r="C4624" s="158" t="s">
        <v>553</v>
      </c>
      <c r="D4624" s="159">
        <v>74.31</v>
      </c>
    </row>
    <row r="4625" spans="3:4" ht="15" hidden="1" customHeight="1" x14ac:dyDescent="0.25">
      <c r="C4625" s="160" t="s">
        <v>543</v>
      </c>
      <c r="D4625" s="161">
        <v>430.75</v>
      </c>
    </row>
    <row r="4626" spans="3:4" ht="15" hidden="1" customHeight="1" x14ac:dyDescent="0.25">
      <c r="C4626" s="158" t="s">
        <v>549</v>
      </c>
      <c r="D4626" s="159">
        <v>768.8</v>
      </c>
    </row>
    <row r="4627" spans="3:4" ht="15" hidden="1" customHeight="1" x14ac:dyDescent="0.25">
      <c r="C4627" s="160" t="s">
        <v>542</v>
      </c>
      <c r="D4627" s="161">
        <v>540.58000000000004</v>
      </c>
    </row>
    <row r="4628" spans="3:4" ht="15" hidden="1" customHeight="1" x14ac:dyDescent="0.25">
      <c r="C4628" s="158" t="s">
        <v>540</v>
      </c>
      <c r="D4628" s="159">
        <v>864.76</v>
      </c>
    </row>
    <row r="4629" spans="3:4" ht="15" hidden="1" customHeight="1" x14ac:dyDescent="0.25">
      <c r="C4629" s="160" t="s">
        <v>547</v>
      </c>
      <c r="D4629" s="161">
        <v>526.75</v>
      </c>
    </row>
    <row r="4630" spans="3:4" ht="15" hidden="1" customHeight="1" x14ac:dyDescent="0.25">
      <c r="C4630" s="158" t="s">
        <v>540</v>
      </c>
      <c r="D4630" s="159">
        <v>639.42999999999995</v>
      </c>
    </row>
    <row r="4631" spans="3:4" ht="15" hidden="1" customHeight="1" x14ac:dyDescent="0.25">
      <c r="C4631" s="160" t="s">
        <v>551</v>
      </c>
      <c r="D4631" s="161">
        <v>791.84</v>
      </c>
    </row>
    <row r="4632" spans="3:4" ht="15" hidden="1" customHeight="1" x14ac:dyDescent="0.25">
      <c r="C4632" s="158" t="s">
        <v>555</v>
      </c>
      <c r="D4632" s="159">
        <v>822.49</v>
      </c>
    </row>
    <row r="4633" spans="3:4" ht="15" hidden="1" customHeight="1" x14ac:dyDescent="0.25">
      <c r="C4633" s="160" t="s">
        <v>545</v>
      </c>
      <c r="D4633" s="161">
        <v>743.11</v>
      </c>
    </row>
    <row r="4634" spans="3:4" ht="15" hidden="1" customHeight="1" x14ac:dyDescent="0.25">
      <c r="C4634" s="158" t="s">
        <v>546</v>
      </c>
      <c r="D4634" s="159">
        <v>499.22</v>
      </c>
    </row>
    <row r="4635" spans="3:4" ht="15" hidden="1" customHeight="1" x14ac:dyDescent="0.25">
      <c r="C4635" s="160" t="s">
        <v>549</v>
      </c>
      <c r="D4635" s="161">
        <v>468.62</v>
      </c>
    </row>
    <row r="4636" spans="3:4" ht="15" hidden="1" customHeight="1" x14ac:dyDescent="0.25">
      <c r="C4636" s="158" t="s">
        <v>540</v>
      </c>
      <c r="D4636" s="159">
        <v>1063.83</v>
      </c>
    </row>
    <row r="4637" spans="3:4" ht="15" hidden="1" customHeight="1" x14ac:dyDescent="0.25">
      <c r="C4637" s="160" t="s">
        <v>551</v>
      </c>
      <c r="D4637" s="161">
        <v>673.36</v>
      </c>
    </row>
    <row r="4638" spans="3:4" ht="15" hidden="1" customHeight="1" x14ac:dyDescent="0.25">
      <c r="C4638" s="158" t="s">
        <v>551</v>
      </c>
      <c r="D4638" s="159">
        <v>902.39</v>
      </c>
    </row>
    <row r="4639" spans="3:4" ht="15" hidden="1" customHeight="1" x14ac:dyDescent="0.25">
      <c r="C4639" s="160" t="s">
        <v>539</v>
      </c>
      <c r="D4639" s="161">
        <v>13.95</v>
      </c>
    </row>
    <row r="4640" spans="3:4" ht="15" hidden="1" customHeight="1" x14ac:dyDescent="0.25">
      <c r="C4640" s="158" t="s">
        <v>555</v>
      </c>
      <c r="D4640" s="159">
        <v>720.29</v>
      </c>
    </row>
    <row r="4641" spans="3:4" ht="15" hidden="1" customHeight="1" x14ac:dyDescent="0.25">
      <c r="C4641" s="160" t="s">
        <v>549</v>
      </c>
      <c r="D4641" s="161">
        <v>394.96</v>
      </c>
    </row>
    <row r="4642" spans="3:4" ht="15" hidden="1" customHeight="1" x14ac:dyDescent="0.25">
      <c r="C4642" s="158" t="s">
        <v>546</v>
      </c>
      <c r="D4642" s="159">
        <v>1077.3900000000001</v>
      </c>
    </row>
    <row r="4643" spans="3:4" ht="15" hidden="1" customHeight="1" x14ac:dyDescent="0.25">
      <c r="C4643" s="160" t="s">
        <v>539</v>
      </c>
      <c r="D4643" s="161">
        <v>928.59</v>
      </c>
    </row>
    <row r="4644" spans="3:4" ht="15" hidden="1" customHeight="1" x14ac:dyDescent="0.25">
      <c r="C4644" s="158" t="s">
        <v>547</v>
      </c>
      <c r="D4644" s="159">
        <v>541.28</v>
      </c>
    </row>
    <row r="4645" spans="3:4" ht="15" hidden="1" customHeight="1" x14ac:dyDescent="0.25">
      <c r="C4645" s="160" t="s">
        <v>556</v>
      </c>
      <c r="D4645" s="161">
        <v>672.21</v>
      </c>
    </row>
    <row r="4646" spans="3:4" ht="15" hidden="1" customHeight="1" x14ac:dyDescent="0.25">
      <c r="C4646" s="158" t="s">
        <v>547</v>
      </c>
      <c r="D4646" s="159">
        <v>885.16</v>
      </c>
    </row>
    <row r="4647" spans="3:4" ht="15" hidden="1" customHeight="1" x14ac:dyDescent="0.25">
      <c r="C4647" s="160" t="s">
        <v>312</v>
      </c>
      <c r="D4647" s="161">
        <v>796.47</v>
      </c>
    </row>
    <row r="4648" spans="3:4" ht="15" hidden="1" customHeight="1" x14ac:dyDescent="0.25">
      <c r="C4648" s="158" t="s">
        <v>541</v>
      </c>
      <c r="D4648" s="159">
        <v>724.74</v>
      </c>
    </row>
    <row r="4649" spans="3:4" ht="15" hidden="1" customHeight="1" x14ac:dyDescent="0.25">
      <c r="C4649" s="160" t="s">
        <v>545</v>
      </c>
      <c r="D4649" s="161">
        <v>1169.54</v>
      </c>
    </row>
    <row r="4650" spans="3:4" ht="15" hidden="1" customHeight="1" x14ac:dyDescent="0.25">
      <c r="C4650" s="158" t="s">
        <v>309</v>
      </c>
      <c r="D4650" s="159">
        <v>518.42999999999995</v>
      </c>
    </row>
    <row r="4651" spans="3:4" ht="15" hidden="1" customHeight="1" x14ac:dyDescent="0.25">
      <c r="C4651" s="160" t="s">
        <v>540</v>
      </c>
      <c r="D4651" s="161">
        <v>497.63</v>
      </c>
    </row>
    <row r="4652" spans="3:4" ht="15" hidden="1" customHeight="1" x14ac:dyDescent="0.25">
      <c r="C4652" s="158" t="s">
        <v>553</v>
      </c>
      <c r="D4652" s="159">
        <v>497.75</v>
      </c>
    </row>
    <row r="4653" spans="3:4" ht="15" hidden="1" customHeight="1" x14ac:dyDescent="0.25">
      <c r="C4653" s="160" t="s">
        <v>547</v>
      </c>
      <c r="D4653" s="161">
        <v>269.19</v>
      </c>
    </row>
    <row r="4654" spans="3:4" ht="15" hidden="1" customHeight="1" x14ac:dyDescent="0.25">
      <c r="C4654" s="158" t="s">
        <v>551</v>
      </c>
      <c r="D4654" s="159">
        <v>225.72</v>
      </c>
    </row>
    <row r="4655" spans="3:4" ht="15" hidden="1" customHeight="1" x14ac:dyDescent="0.25">
      <c r="C4655" s="160" t="s">
        <v>551</v>
      </c>
      <c r="D4655" s="161">
        <v>279.29000000000002</v>
      </c>
    </row>
    <row r="4656" spans="3:4" ht="15" hidden="1" customHeight="1" x14ac:dyDescent="0.25">
      <c r="C4656" s="158" t="s">
        <v>309</v>
      </c>
      <c r="D4656" s="159">
        <v>802.53</v>
      </c>
    </row>
    <row r="4657" spans="3:4" ht="15" hidden="1" customHeight="1" x14ac:dyDescent="0.25">
      <c r="C4657" s="160" t="s">
        <v>543</v>
      </c>
      <c r="D4657" s="161">
        <v>926.56</v>
      </c>
    </row>
    <row r="4658" spans="3:4" ht="15" hidden="1" customHeight="1" x14ac:dyDescent="0.25">
      <c r="C4658" s="158" t="s">
        <v>542</v>
      </c>
      <c r="D4658" s="159">
        <v>866.73</v>
      </c>
    </row>
    <row r="4659" spans="3:4" ht="15" hidden="1" customHeight="1" x14ac:dyDescent="0.25">
      <c r="C4659" s="160" t="s">
        <v>543</v>
      </c>
      <c r="D4659" s="161">
        <v>52.22</v>
      </c>
    </row>
    <row r="4660" spans="3:4" ht="15" hidden="1" customHeight="1" x14ac:dyDescent="0.25">
      <c r="C4660" s="158" t="s">
        <v>550</v>
      </c>
      <c r="D4660" s="159">
        <v>202.52</v>
      </c>
    </row>
    <row r="4661" spans="3:4" ht="15" hidden="1" customHeight="1" x14ac:dyDescent="0.25">
      <c r="C4661" s="160" t="s">
        <v>309</v>
      </c>
      <c r="D4661" s="161">
        <v>875.77</v>
      </c>
    </row>
    <row r="4662" spans="3:4" ht="15" hidden="1" customHeight="1" x14ac:dyDescent="0.25">
      <c r="C4662" s="158" t="s">
        <v>554</v>
      </c>
      <c r="D4662" s="159">
        <v>792.89</v>
      </c>
    </row>
    <row r="4663" spans="3:4" ht="15" hidden="1" customHeight="1" x14ac:dyDescent="0.25">
      <c r="C4663" s="160" t="s">
        <v>547</v>
      </c>
      <c r="D4663" s="161">
        <v>793.42</v>
      </c>
    </row>
    <row r="4664" spans="3:4" ht="15" hidden="1" customHeight="1" x14ac:dyDescent="0.25">
      <c r="C4664" s="158" t="s">
        <v>543</v>
      </c>
      <c r="D4664" s="159">
        <v>44.76</v>
      </c>
    </row>
    <row r="4665" spans="3:4" ht="15" hidden="1" customHeight="1" x14ac:dyDescent="0.25">
      <c r="C4665" s="160" t="s">
        <v>552</v>
      </c>
      <c r="D4665" s="161">
        <v>566.77</v>
      </c>
    </row>
    <row r="4666" spans="3:4" ht="15" hidden="1" customHeight="1" x14ac:dyDescent="0.25">
      <c r="C4666" s="158" t="s">
        <v>540</v>
      </c>
      <c r="D4666" s="159">
        <v>622.16</v>
      </c>
    </row>
    <row r="4667" spans="3:4" ht="15" hidden="1" customHeight="1" x14ac:dyDescent="0.25">
      <c r="C4667" s="160" t="s">
        <v>551</v>
      </c>
      <c r="D4667" s="161">
        <v>1195.78</v>
      </c>
    </row>
    <row r="4668" spans="3:4" ht="15" hidden="1" customHeight="1" x14ac:dyDescent="0.25">
      <c r="C4668" s="158" t="s">
        <v>551</v>
      </c>
      <c r="D4668" s="159">
        <v>933.76</v>
      </c>
    </row>
    <row r="4669" spans="3:4" ht="15" hidden="1" customHeight="1" x14ac:dyDescent="0.25">
      <c r="C4669" s="160" t="s">
        <v>308</v>
      </c>
      <c r="D4669" s="161">
        <v>1159.79</v>
      </c>
    </row>
    <row r="4670" spans="3:4" ht="15" hidden="1" customHeight="1" x14ac:dyDescent="0.25">
      <c r="C4670" s="158" t="s">
        <v>546</v>
      </c>
      <c r="D4670" s="159">
        <v>760.2</v>
      </c>
    </row>
    <row r="4671" spans="3:4" ht="15" hidden="1" customHeight="1" x14ac:dyDescent="0.25">
      <c r="C4671" s="160" t="s">
        <v>546</v>
      </c>
      <c r="D4671" s="161">
        <v>727.55</v>
      </c>
    </row>
    <row r="4672" spans="3:4" ht="15" hidden="1" customHeight="1" x14ac:dyDescent="0.25">
      <c r="C4672" s="158" t="s">
        <v>558</v>
      </c>
      <c r="D4672" s="159">
        <v>17.57</v>
      </c>
    </row>
    <row r="4673" spans="3:4" ht="15" hidden="1" customHeight="1" x14ac:dyDescent="0.25">
      <c r="C4673" s="160" t="s">
        <v>557</v>
      </c>
      <c r="D4673" s="161">
        <v>486.6</v>
      </c>
    </row>
    <row r="4674" spans="3:4" ht="15" hidden="1" customHeight="1" x14ac:dyDescent="0.25">
      <c r="C4674" s="158" t="s">
        <v>547</v>
      </c>
      <c r="D4674" s="159">
        <v>852.83</v>
      </c>
    </row>
    <row r="4675" spans="3:4" ht="15" hidden="1" customHeight="1" x14ac:dyDescent="0.25">
      <c r="C4675" s="160" t="s">
        <v>309</v>
      </c>
      <c r="D4675" s="161">
        <v>185.81</v>
      </c>
    </row>
    <row r="4676" spans="3:4" ht="15" hidden="1" customHeight="1" x14ac:dyDescent="0.25">
      <c r="C4676" s="158" t="s">
        <v>549</v>
      </c>
      <c r="D4676" s="159">
        <v>55</v>
      </c>
    </row>
    <row r="4677" spans="3:4" ht="15" hidden="1" customHeight="1" x14ac:dyDescent="0.25">
      <c r="C4677" s="160" t="s">
        <v>547</v>
      </c>
      <c r="D4677" s="161">
        <v>114.81</v>
      </c>
    </row>
    <row r="4678" spans="3:4" ht="15" hidden="1" customHeight="1" x14ac:dyDescent="0.25">
      <c r="C4678" s="158" t="s">
        <v>308</v>
      </c>
      <c r="D4678" s="159">
        <v>414.36</v>
      </c>
    </row>
    <row r="4679" spans="3:4" ht="15" hidden="1" customHeight="1" x14ac:dyDescent="0.25">
      <c r="C4679" s="160" t="s">
        <v>558</v>
      </c>
      <c r="D4679" s="161">
        <v>371.87</v>
      </c>
    </row>
    <row r="4680" spans="3:4" ht="15" hidden="1" customHeight="1" x14ac:dyDescent="0.25">
      <c r="C4680" s="158" t="s">
        <v>549</v>
      </c>
      <c r="D4680" s="159">
        <v>1237.5</v>
      </c>
    </row>
    <row r="4681" spans="3:4" ht="15" hidden="1" customHeight="1" x14ac:dyDescent="0.25">
      <c r="C4681" s="160" t="s">
        <v>545</v>
      </c>
      <c r="D4681" s="161">
        <v>628.25</v>
      </c>
    </row>
    <row r="4682" spans="3:4" ht="15" hidden="1" customHeight="1" x14ac:dyDescent="0.25">
      <c r="C4682" s="158" t="s">
        <v>547</v>
      </c>
      <c r="D4682" s="159">
        <v>347.84</v>
      </c>
    </row>
    <row r="4683" spans="3:4" ht="15" hidden="1" customHeight="1" x14ac:dyDescent="0.25">
      <c r="C4683" s="160" t="s">
        <v>539</v>
      </c>
      <c r="D4683" s="161">
        <v>405.36</v>
      </c>
    </row>
    <row r="4684" spans="3:4" ht="15" hidden="1" customHeight="1" x14ac:dyDescent="0.25">
      <c r="C4684" s="158" t="s">
        <v>545</v>
      </c>
      <c r="D4684" s="159">
        <v>1228.27</v>
      </c>
    </row>
    <row r="4685" spans="3:4" ht="15" hidden="1" customHeight="1" x14ac:dyDescent="0.25">
      <c r="C4685" s="160" t="s">
        <v>312</v>
      </c>
      <c r="D4685" s="161">
        <v>874.55</v>
      </c>
    </row>
    <row r="4686" spans="3:4" ht="15" hidden="1" customHeight="1" x14ac:dyDescent="0.25">
      <c r="C4686" s="158" t="s">
        <v>551</v>
      </c>
      <c r="D4686" s="159">
        <v>1133.3</v>
      </c>
    </row>
    <row r="4687" spans="3:4" ht="15" hidden="1" customHeight="1" x14ac:dyDescent="0.25">
      <c r="C4687" s="160" t="s">
        <v>551</v>
      </c>
      <c r="D4687" s="161">
        <v>759.33</v>
      </c>
    </row>
    <row r="4688" spans="3:4" ht="15" hidden="1" customHeight="1" x14ac:dyDescent="0.25">
      <c r="C4688" s="158" t="s">
        <v>556</v>
      </c>
      <c r="D4688" s="159">
        <v>809.07</v>
      </c>
    </row>
    <row r="4689" spans="3:4" ht="15" hidden="1" customHeight="1" x14ac:dyDescent="0.25">
      <c r="C4689" s="160" t="s">
        <v>555</v>
      </c>
      <c r="D4689" s="161">
        <v>978.46</v>
      </c>
    </row>
    <row r="4690" spans="3:4" ht="15" hidden="1" customHeight="1" x14ac:dyDescent="0.25">
      <c r="C4690" s="158" t="s">
        <v>545</v>
      </c>
      <c r="D4690" s="159">
        <v>108.96</v>
      </c>
    </row>
    <row r="4691" spans="3:4" ht="15" hidden="1" customHeight="1" x14ac:dyDescent="0.25">
      <c r="C4691" s="160" t="s">
        <v>308</v>
      </c>
      <c r="D4691" s="161">
        <v>634.38</v>
      </c>
    </row>
    <row r="4692" spans="3:4" ht="15" hidden="1" customHeight="1" x14ac:dyDescent="0.25">
      <c r="C4692" s="158" t="s">
        <v>557</v>
      </c>
      <c r="D4692" s="159">
        <v>588.12</v>
      </c>
    </row>
    <row r="4693" spans="3:4" ht="15" hidden="1" customHeight="1" x14ac:dyDescent="0.25">
      <c r="C4693" s="160" t="s">
        <v>545</v>
      </c>
      <c r="D4693" s="161">
        <v>682.99</v>
      </c>
    </row>
    <row r="4694" spans="3:4" ht="15" hidden="1" customHeight="1" x14ac:dyDescent="0.25">
      <c r="C4694" s="158" t="s">
        <v>557</v>
      </c>
      <c r="D4694" s="159">
        <v>275.61</v>
      </c>
    </row>
    <row r="4695" spans="3:4" ht="15" hidden="1" customHeight="1" x14ac:dyDescent="0.25">
      <c r="C4695" s="160" t="s">
        <v>545</v>
      </c>
      <c r="D4695" s="161">
        <v>655.15</v>
      </c>
    </row>
    <row r="4696" spans="3:4" ht="15" hidden="1" customHeight="1" x14ac:dyDescent="0.25">
      <c r="C4696" s="158" t="s">
        <v>551</v>
      </c>
      <c r="D4696" s="159">
        <v>222.92</v>
      </c>
    </row>
    <row r="4697" spans="3:4" ht="15" hidden="1" customHeight="1" x14ac:dyDescent="0.25">
      <c r="C4697" s="160" t="s">
        <v>549</v>
      </c>
      <c r="D4697" s="161">
        <v>623.39</v>
      </c>
    </row>
    <row r="4698" spans="3:4" ht="15" hidden="1" customHeight="1" x14ac:dyDescent="0.25">
      <c r="C4698" s="158" t="s">
        <v>551</v>
      </c>
      <c r="D4698" s="159">
        <v>340.76</v>
      </c>
    </row>
    <row r="4699" spans="3:4" ht="15" hidden="1" customHeight="1" x14ac:dyDescent="0.25">
      <c r="C4699" s="160" t="s">
        <v>307</v>
      </c>
      <c r="D4699" s="161">
        <v>540.22</v>
      </c>
    </row>
    <row r="4700" spans="3:4" ht="15" hidden="1" customHeight="1" x14ac:dyDescent="0.25">
      <c r="C4700" s="158" t="s">
        <v>312</v>
      </c>
      <c r="D4700" s="159">
        <v>810.33</v>
      </c>
    </row>
    <row r="4701" spans="3:4" ht="15" hidden="1" customHeight="1" x14ac:dyDescent="0.25">
      <c r="C4701" s="160" t="s">
        <v>541</v>
      </c>
      <c r="D4701" s="161">
        <v>1138.07</v>
      </c>
    </row>
    <row r="4702" spans="3:4" ht="15" hidden="1" customHeight="1" x14ac:dyDescent="0.25">
      <c r="C4702" s="158" t="s">
        <v>541</v>
      </c>
      <c r="D4702" s="159">
        <v>1217.04</v>
      </c>
    </row>
    <row r="4703" spans="3:4" ht="15" hidden="1" customHeight="1" x14ac:dyDescent="0.25">
      <c r="C4703" s="160" t="s">
        <v>545</v>
      </c>
      <c r="D4703" s="161">
        <v>323.17</v>
      </c>
    </row>
    <row r="4704" spans="3:4" ht="15" hidden="1" customHeight="1" x14ac:dyDescent="0.25">
      <c r="C4704" s="158" t="s">
        <v>548</v>
      </c>
      <c r="D4704" s="159">
        <v>317.45</v>
      </c>
    </row>
    <row r="4705" spans="3:4" ht="15" hidden="1" customHeight="1" x14ac:dyDescent="0.25">
      <c r="C4705" s="160" t="s">
        <v>547</v>
      </c>
      <c r="D4705" s="161">
        <v>1153.21</v>
      </c>
    </row>
    <row r="4706" spans="3:4" ht="15" hidden="1" customHeight="1" x14ac:dyDescent="0.25">
      <c r="C4706" s="158" t="s">
        <v>557</v>
      </c>
      <c r="D4706" s="159">
        <v>234.56</v>
      </c>
    </row>
    <row r="4707" spans="3:4" ht="15" hidden="1" customHeight="1" x14ac:dyDescent="0.25">
      <c r="C4707" s="160" t="s">
        <v>552</v>
      </c>
      <c r="D4707" s="161">
        <v>522.22</v>
      </c>
    </row>
    <row r="4708" spans="3:4" ht="15" hidden="1" customHeight="1" x14ac:dyDescent="0.25">
      <c r="C4708" s="158" t="s">
        <v>545</v>
      </c>
      <c r="D4708" s="159">
        <v>877.72</v>
      </c>
    </row>
    <row r="4709" spans="3:4" ht="15" hidden="1" customHeight="1" x14ac:dyDescent="0.25">
      <c r="C4709" s="160" t="s">
        <v>556</v>
      </c>
      <c r="D4709" s="161">
        <v>1143.46</v>
      </c>
    </row>
    <row r="4710" spans="3:4" ht="15" hidden="1" customHeight="1" x14ac:dyDescent="0.25">
      <c r="C4710" s="158" t="s">
        <v>552</v>
      </c>
      <c r="D4710" s="159">
        <v>1122.1199999999999</v>
      </c>
    </row>
    <row r="4711" spans="3:4" ht="15" hidden="1" customHeight="1" x14ac:dyDescent="0.25">
      <c r="C4711" s="160" t="s">
        <v>309</v>
      </c>
      <c r="D4711" s="161">
        <v>382.43</v>
      </c>
    </row>
    <row r="4712" spans="3:4" ht="15" hidden="1" customHeight="1" x14ac:dyDescent="0.25">
      <c r="C4712" s="158" t="s">
        <v>542</v>
      </c>
      <c r="D4712" s="159">
        <v>1001.1</v>
      </c>
    </row>
    <row r="4713" spans="3:4" ht="15" hidden="1" customHeight="1" x14ac:dyDescent="0.25">
      <c r="C4713" s="160" t="s">
        <v>549</v>
      </c>
      <c r="D4713" s="161">
        <v>535.26</v>
      </c>
    </row>
    <row r="4714" spans="3:4" ht="15" hidden="1" customHeight="1" x14ac:dyDescent="0.25">
      <c r="C4714" s="158" t="s">
        <v>543</v>
      </c>
      <c r="D4714" s="159">
        <v>502.75</v>
      </c>
    </row>
    <row r="4715" spans="3:4" ht="15" hidden="1" customHeight="1" x14ac:dyDescent="0.25">
      <c r="C4715" s="160" t="s">
        <v>539</v>
      </c>
      <c r="D4715" s="161">
        <v>546.1</v>
      </c>
    </row>
    <row r="4716" spans="3:4" ht="15" hidden="1" customHeight="1" x14ac:dyDescent="0.25">
      <c r="C4716" s="158" t="s">
        <v>553</v>
      </c>
      <c r="D4716" s="159">
        <v>1258.18</v>
      </c>
    </row>
    <row r="4717" spans="3:4" ht="15" hidden="1" customHeight="1" x14ac:dyDescent="0.25">
      <c r="C4717" s="160" t="s">
        <v>546</v>
      </c>
      <c r="D4717" s="161">
        <v>480.19</v>
      </c>
    </row>
    <row r="4718" spans="3:4" ht="15" hidden="1" customHeight="1" x14ac:dyDescent="0.25">
      <c r="C4718" s="158" t="s">
        <v>542</v>
      </c>
      <c r="D4718" s="159">
        <v>259.70999999999998</v>
      </c>
    </row>
    <row r="4719" spans="3:4" ht="15" hidden="1" customHeight="1" x14ac:dyDescent="0.25">
      <c r="C4719" s="160" t="s">
        <v>556</v>
      </c>
      <c r="D4719" s="161">
        <v>574.75</v>
      </c>
    </row>
    <row r="4720" spans="3:4" ht="15" hidden="1" customHeight="1" x14ac:dyDescent="0.25">
      <c r="C4720" s="158" t="s">
        <v>545</v>
      </c>
      <c r="D4720" s="159">
        <v>381.55</v>
      </c>
    </row>
    <row r="4721" spans="3:4" ht="15" hidden="1" customHeight="1" x14ac:dyDescent="0.25">
      <c r="C4721" s="160" t="s">
        <v>543</v>
      </c>
      <c r="D4721" s="161">
        <v>488.24</v>
      </c>
    </row>
    <row r="4722" spans="3:4" ht="15" hidden="1" customHeight="1" x14ac:dyDescent="0.25">
      <c r="C4722" s="158" t="s">
        <v>552</v>
      </c>
      <c r="D4722" s="159">
        <v>350.34</v>
      </c>
    </row>
    <row r="4723" spans="3:4" ht="15" hidden="1" customHeight="1" x14ac:dyDescent="0.25">
      <c r="C4723" s="160" t="s">
        <v>552</v>
      </c>
      <c r="D4723" s="161">
        <v>131.22</v>
      </c>
    </row>
    <row r="4724" spans="3:4" ht="15" hidden="1" customHeight="1" x14ac:dyDescent="0.25">
      <c r="C4724" s="158" t="s">
        <v>545</v>
      </c>
      <c r="D4724" s="159">
        <v>1159.0899999999999</v>
      </c>
    </row>
    <row r="4725" spans="3:4" ht="15" hidden="1" customHeight="1" x14ac:dyDescent="0.25">
      <c r="C4725" s="160" t="s">
        <v>308</v>
      </c>
      <c r="D4725" s="161">
        <v>935.39</v>
      </c>
    </row>
    <row r="4726" spans="3:4" ht="15" hidden="1" customHeight="1" x14ac:dyDescent="0.25">
      <c r="C4726" s="158" t="s">
        <v>547</v>
      </c>
      <c r="D4726" s="159">
        <v>696.8</v>
      </c>
    </row>
    <row r="4727" spans="3:4" ht="15" hidden="1" customHeight="1" x14ac:dyDescent="0.25">
      <c r="C4727" s="160" t="s">
        <v>539</v>
      </c>
      <c r="D4727" s="161">
        <v>1298.8399999999999</v>
      </c>
    </row>
    <row r="4728" spans="3:4" ht="15" hidden="1" customHeight="1" x14ac:dyDescent="0.25">
      <c r="C4728" s="158" t="s">
        <v>312</v>
      </c>
      <c r="D4728" s="159">
        <v>806.14</v>
      </c>
    </row>
    <row r="4729" spans="3:4" ht="15" hidden="1" customHeight="1" x14ac:dyDescent="0.25">
      <c r="C4729" s="160" t="s">
        <v>312</v>
      </c>
      <c r="D4729" s="161">
        <v>126.49</v>
      </c>
    </row>
    <row r="4730" spans="3:4" ht="15" hidden="1" customHeight="1" x14ac:dyDescent="0.25">
      <c r="C4730" s="158" t="s">
        <v>312</v>
      </c>
      <c r="D4730" s="159">
        <v>371.8</v>
      </c>
    </row>
    <row r="4731" spans="3:4" ht="15" hidden="1" customHeight="1" x14ac:dyDescent="0.25">
      <c r="C4731" s="160" t="s">
        <v>553</v>
      </c>
      <c r="D4731" s="161">
        <v>882.95</v>
      </c>
    </row>
    <row r="4732" spans="3:4" ht="15" hidden="1" customHeight="1" x14ac:dyDescent="0.25">
      <c r="C4732" s="158" t="s">
        <v>312</v>
      </c>
      <c r="D4732" s="159">
        <v>1037.8800000000001</v>
      </c>
    </row>
    <row r="4733" spans="3:4" ht="15" hidden="1" customHeight="1" x14ac:dyDescent="0.25">
      <c r="C4733" s="160" t="s">
        <v>551</v>
      </c>
      <c r="D4733" s="161">
        <v>756.46</v>
      </c>
    </row>
    <row r="4734" spans="3:4" ht="15" hidden="1" customHeight="1" x14ac:dyDescent="0.25">
      <c r="C4734" s="158" t="s">
        <v>551</v>
      </c>
      <c r="D4734" s="159">
        <v>574.66999999999996</v>
      </c>
    </row>
    <row r="4735" spans="3:4" ht="15" hidden="1" customHeight="1" x14ac:dyDescent="0.25">
      <c r="C4735" s="160" t="s">
        <v>542</v>
      </c>
      <c r="D4735" s="161">
        <v>757.66</v>
      </c>
    </row>
    <row r="4736" spans="3:4" ht="15" hidden="1" customHeight="1" x14ac:dyDescent="0.25">
      <c r="C4736" s="158" t="s">
        <v>539</v>
      </c>
      <c r="D4736" s="159">
        <v>1108.31</v>
      </c>
    </row>
    <row r="4737" spans="3:4" ht="15" hidden="1" customHeight="1" x14ac:dyDescent="0.25">
      <c r="C4737" s="160" t="s">
        <v>308</v>
      </c>
      <c r="D4737" s="161">
        <v>303.39999999999998</v>
      </c>
    </row>
    <row r="4738" spans="3:4" ht="15" hidden="1" customHeight="1" x14ac:dyDescent="0.25">
      <c r="C4738" s="158" t="s">
        <v>546</v>
      </c>
      <c r="D4738" s="159">
        <v>931.54</v>
      </c>
    </row>
    <row r="4739" spans="3:4" ht="15" hidden="1" customHeight="1" x14ac:dyDescent="0.25">
      <c r="C4739" s="160" t="s">
        <v>312</v>
      </c>
      <c r="D4739" s="161">
        <v>982.41</v>
      </c>
    </row>
    <row r="4740" spans="3:4" ht="15" hidden="1" customHeight="1" x14ac:dyDescent="0.25">
      <c r="C4740" s="158" t="s">
        <v>545</v>
      </c>
      <c r="D4740" s="159">
        <v>660.8</v>
      </c>
    </row>
    <row r="4741" spans="3:4" ht="15" hidden="1" customHeight="1" x14ac:dyDescent="0.25">
      <c r="C4741" s="160" t="s">
        <v>540</v>
      </c>
      <c r="D4741" s="161">
        <v>731.14</v>
      </c>
    </row>
    <row r="4742" spans="3:4" ht="15" hidden="1" customHeight="1" x14ac:dyDescent="0.25">
      <c r="C4742" s="158" t="s">
        <v>546</v>
      </c>
      <c r="D4742" s="159">
        <v>93.63</v>
      </c>
    </row>
    <row r="4743" spans="3:4" ht="15" hidden="1" customHeight="1" x14ac:dyDescent="0.25">
      <c r="C4743" s="160" t="s">
        <v>540</v>
      </c>
      <c r="D4743" s="161">
        <v>28.55</v>
      </c>
    </row>
    <row r="4744" spans="3:4" ht="15" hidden="1" customHeight="1" x14ac:dyDescent="0.25">
      <c r="C4744" s="158" t="s">
        <v>309</v>
      </c>
      <c r="D4744" s="159">
        <v>459.01</v>
      </c>
    </row>
    <row r="4745" spans="3:4" ht="15" hidden="1" customHeight="1" x14ac:dyDescent="0.25">
      <c r="C4745" s="160" t="s">
        <v>546</v>
      </c>
      <c r="D4745" s="161">
        <v>871.46</v>
      </c>
    </row>
    <row r="4746" spans="3:4" ht="15" hidden="1" customHeight="1" x14ac:dyDescent="0.25">
      <c r="C4746" s="158" t="s">
        <v>547</v>
      </c>
      <c r="D4746" s="159">
        <v>1081.54</v>
      </c>
    </row>
    <row r="4747" spans="3:4" ht="15" hidden="1" customHeight="1" x14ac:dyDescent="0.25">
      <c r="C4747" s="160" t="s">
        <v>541</v>
      </c>
      <c r="D4747" s="161">
        <v>271.91000000000003</v>
      </c>
    </row>
    <row r="4748" spans="3:4" ht="15" hidden="1" customHeight="1" x14ac:dyDescent="0.25">
      <c r="C4748" s="158" t="s">
        <v>546</v>
      </c>
      <c r="D4748" s="159">
        <v>373.11</v>
      </c>
    </row>
    <row r="4749" spans="3:4" ht="15" hidden="1" customHeight="1" x14ac:dyDescent="0.25">
      <c r="C4749" s="160" t="s">
        <v>309</v>
      </c>
      <c r="D4749" s="161">
        <v>257.48</v>
      </c>
    </row>
    <row r="4750" spans="3:4" ht="15" hidden="1" customHeight="1" x14ac:dyDescent="0.25">
      <c r="C4750" s="158" t="s">
        <v>554</v>
      </c>
      <c r="D4750" s="159">
        <v>480.61</v>
      </c>
    </row>
    <row r="4751" spans="3:4" ht="15" hidden="1" customHeight="1" x14ac:dyDescent="0.25">
      <c r="C4751" s="160" t="s">
        <v>555</v>
      </c>
      <c r="D4751" s="161">
        <v>760.78</v>
      </c>
    </row>
    <row r="4752" spans="3:4" ht="15" hidden="1" customHeight="1" x14ac:dyDescent="0.25">
      <c r="C4752" s="158" t="s">
        <v>309</v>
      </c>
      <c r="D4752" s="159">
        <v>288.74</v>
      </c>
    </row>
    <row r="4753" spans="3:4" ht="15" hidden="1" customHeight="1" x14ac:dyDescent="0.25">
      <c r="C4753" s="160" t="s">
        <v>558</v>
      </c>
      <c r="D4753" s="161">
        <v>427.44</v>
      </c>
    </row>
    <row r="4754" spans="3:4" ht="15" hidden="1" customHeight="1" x14ac:dyDescent="0.25">
      <c r="C4754" s="158" t="s">
        <v>553</v>
      </c>
      <c r="D4754" s="159">
        <v>343.08</v>
      </c>
    </row>
    <row r="4755" spans="3:4" ht="15" hidden="1" customHeight="1" x14ac:dyDescent="0.25">
      <c r="C4755" s="160" t="s">
        <v>546</v>
      </c>
      <c r="D4755" s="161">
        <v>691.33</v>
      </c>
    </row>
    <row r="4756" spans="3:4" ht="15" hidden="1" customHeight="1" x14ac:dyDescent="0.25">
      <c r="C4756" s="158" t="s">
        <v>558</v>
      </c>
      <c r="D4756" s="159">
        <v>804.89</v>
      </c>
    </row>
    <row r="4757" spans="3:4" ht="15" hidden="1" customHeight="1" x14ac:dyDescent="0.25">
      <c r="C4757" s="160" t="s">
        <v>308</v>
      </c>
      <c r="D4757" s="161">
        <v>566.26</v>
      </c>
    </row>
    <row r="4758" spans="3:4" ht="15" hidden="1" customHeight="1" x14ac:dyDescent="0.25">
      <c r="C4758" s="158" t="s">
        <v>540</v>
      </c>
      <c r="D4758" s="159">
        <v>464.28</v>
      </c>
    </row>
    <row r="4759" spans="3:4" ht="15" hidden="1" customHeight="1" x14ac:dyDescent="0.25">
      <c r="C4759" s="160" t="s">
        <v>540</v>
      </c>
      <c r="D4759" s="161">
        <v>632.97</v>
      </c>
    </row>
    <row r="4760" spans="3:4" ht="15" hidden="1" customHeight="1" x14ac:dyDescent="0.25">
      <c r="C4760" s="158" t="s">
        <v>547</v>
      </c>
      <c r="D4760" s="159">
        <v>1099.3699999999999</v>
      </c>
    </row>
    <row r="4761" spans="3:4" ht="15" hidden="1" customHeight="1" x14ac:dyDescent="0.25">
      <c r="C4761" s="160" t="s">
        <v>554</v>
      </c>
      <c r="D4761" s="161">
        <v>670.54</v>
      </c>
    </row>
    <row r="4762" spans="3:4" ht="15" hidden="1" customHeight="1" x14ac:dyDescent="0.25">
      <c r="C4762" s="158" t="s">
        <v>546</v>
      </c>
      <c r="D4762" s="159">
        <v>560.14</v>
      </c>
    </row>
    <row r="4763" spans="3:4" ht="15" hidden="1" customHeight="1" x14ac:dyDescent="0.25">
      <c r="C4763" s="160" t="s">
        <v>551</v>
      </c>
      <c r="D4763" s="161">
        <v>601.66999999999996</v>
      </c>
    </row>
    <row r="4764" spans="3:4" ht="15" hidden="1" customHeight="1" x14ac:dyDescent="0.25">
      <c r="C4764" s="158" t="s">
        <v>309</v>
      </c>
      <c r="D4764" s="159">
        <v>712.73</v>
      </c>
    </row>
    <row r="4765" spans="3:4" ht="15" hidden="1" customHeight="1" x14ac:dyDescent="0.25">
      <c r="C4765" s="160" t="s">
        <v>540</v>
      </c>
      <c r="D4765" s="161">
        <v>43.71</v>
      </c>
    </row>
    <row r="4766" spans="3:4" ht="15" hidden="1" customHeight="1" x14ac:dyDescent="0.25">
      <c r="C4766" s="158" t="s">
        <v>553</v>
      </c>
      <c r="D4766" s="159">
        <v>835.12</v>
      </c>
    </row>
    <row r="4767" spans="3:4" ht="15" hidden="1" customHeight="1" x14ac:dyDescent="0.25">
      <c r="C4767" s="160" t="s">
        <v>542</v>
      </c>
      <c r="D4767" s="161">
        <v>1215.68</v>
      </c>
    </row>
    <row r="4768" spans="3:4" ht="15" hidden="1" customHeight="1" x14ac:dyDescent="0.25">
      <c r="C4768" s="158" t="s">
        <v>308</v>
      </c>
      <c r="D4768" s="159">
        <v>495.97</v>
      </c>
    </row>
    <row r="4769" spans="3:4" ht="15" hidden="1" customHeight="1" x14ac:dyDescent="0.25">
      <c r="C4769" s="160" t="s">
        <v>309</v>
      </c>
      <c r="D4769" s="161">
        <v>385.26</v>
      </c>
    </row>
    <row r="4770" spans="3:4" ht="15" hidden="1" customHeight="1" x14ac:dyDescent="0.25">
      <c r="C4770" s="158" t="s">
        <v>548</v>
      </c>
      <c r="D4770" s="159">
        <v>255.59</v>
      </c>
    </row>
    <row r="4771" spans="3:4" ht="15" hidden="1" customHeight="1" x14ac:dyDescent="0.25">
      <c r="C4771" s="160" t="s">
        <v>309</v>
      </c>
      <c r="D4771" s="161">
        <v>527.87</v>
      </c>
    </row>
    <row r="4772" spans="3:4" ht="15" hidden="1" customHeight="1" x14ac:dyDescent="0.25">
      <c r="C4772" s="158" t="s">
        <v>546</v>
      </c>
      <c r="D4772" s="159">
        <v>484.45</v>
      </c>
    </row>
    <row r="4773" spans="3:4" ht="15" hidden="1" customHeight="1" x14ac:dyDescent="0.25">
      <c r="C4773" s="160" t="s">
        <v>308</v>
      </c>
      <c r="D4773" s="161">
        <v>559.03</v>
      </c>
    </row>
    <row r="4774" spans="3:4" ht="15" hidden="1" customHeight="1" x14ac:dyDescent="0.25">
      <c r="C4774" s="158" t="s">
        <v>549</v>
      </c>
      <c r="D4774" s="159">
        <v>139.07</v>
      </c>
    </row>
    <row r="4775" spans="3:4" ht="15" hidden="1" customHeight="1" x14ac:dyDescent="0.25">
      <c r="C4775" s="160" t="s">
        <v>309</v>
      </c>
      <c r="D4775" s="161">
        <v>266.43</v>
      </c>
    </row>
    <row r="4776" spans="3:4" ht="15" hidden="1" customHeight="1" x14ac:dyDescent="0.25">
      <c r="C4776" s="158" t="s">
        <v>551</v>
      </c>
      <c r="D4776" s="159">
        <v>731.05</v>
      </c>
    </row>
    <row r="4777" spans="3:4" ht="15" hidden="1" customHeight="1" x14ac:dyDescent="0.25">
      <c r="C4777" s="160" t="s">
        <v>549</v>
      </c>
      <c r="D4777" s="161">
        <v>1076.3900000000001</v>
      </c>
    </row>
    <row r="4778" spans="3:4" ht="15" hidden="1" customHeight="1" x14ac:dyDescent="0.25">
      <c r="C4778" s="158" t="s">
        <v>552</v>
      </c>
      <c r="D4778" s="159">
        <v>277.04000000000002</v>
      </c>
    </row>
    <row r="4779" spans="3:4" ht="15" hidden="1" customHeight="1" x14ac:dyDescent="0.25">
      <c r="C4779" s="160" t="s">
        <v>309</v>
      </c>
      <c r="D4779" s="161">
        <v>262.33</v>
      </c>
    </row>
    <row r="4780" spans="3:4" ht="15" hidden="1" customHeight="1" x14ac:dyDescent="0.25">
      <c r="C4780" s="158" t="s">
        <v>551</v>
      </c>
      <c r="D4780" s="159">
        <v>1179.6300000000001</v>
      </c>
    </row>
    <row r="4781" spans="3:4" ht="15" hidden="1" customHeight="1" x14ac:dyDescent="0.25">
      <c r="C4781" s="160" t="s">
        <v>539</v>
      </c>
      <c r="D4781" s="161">
        <v>659.46</v>
      </c>
    </row>
    <row r="4782" spans="3:4" ht="15" hidden="1" customHeight="1" x14ac:dyDescent="0.25">
      <c r="C4782" s="158" t="s">
        <v>551</v>
      </c>
      <c r="D4782" s="159">
        <v>985.11</v>
      </c>
    </row>
    <row r="4783" spans="3:4" ht="15" hidden="1" customHeight="1" x14ac:dyDescent="0.25">
      <c r="C4783" s="160" t="s">
        <v>556</v>
      </c>
      <c r="D4783" s="161">
        <v>243.28</v>
      </c>
    </row>
    <row r="4784" spans="3:4" ht="15" hidden="1" customHeight="1" x14ac:dyDescent="0.25">
      <c r="C4784" s="158" t="s">
        <v>539</v>
      </c>
      <c r="D4784" s="159">
        <v>1015.55</v>
      </c>
    </row>
    <row r="4785" spans="3:4" ht="15" hidden="1" customHeight="1" x14ac:dyDescent="0.25">
      <c r="C4785" s="160" t="s">
        <v>554</v>
      </c>
      <c r="D4785" s="161">
        <v>263.39</v>
      </c>
    </row>
    <row r="4786" spans="3:4" ht="15" hidden="1" customHeight="1" x14ac:dyDescent="0.25">
      <c r="C4786" s="158" t="s">
        <v>553</v>
      </c>
      <c r="D4786" s="159">
        <v>634.14</v>
      </c>
    </row>
    <row r="4787" spans="3:4" ht="15" hidden="1" customHeight="1" x14ac:dyDescent="0.25">
      <c r="C4787" s="160" t="s">
        <v>539</v>
      </c>
      <c r="D4787" s="161">
        <v>919.02</v>
      </c>
    </row>
    <row r="4788" spans="3:4" ht="15" hidden="1" customHeight="1" x14ac:dyDescent="0.25">
      <c r="C4788" s="158" t="s">
        <v>548</v>
      </c>
      <c r="D4788" s="159">
        <v>928.96</v>
      </c>
    </row>
    <row r="4789" spans="3:4" ht="15" hidden="1" customHeight="1" x14ac:dyDescent="0.25">
      <c r="C4789" s="160" t="s">
        <v>549</v>
      </c>
      <c r="D4789" s="161">
        <v>82.23</v>
      </c>
    </row>
    <row r="4790" spans="3:4" ht="15" hidden="1" customHeight="1" x14ac:dyDescent="0.25">
      <c r="C4790" s="158" t="s">
        <v>543</v>
      </c>
      <c r="D4790" s="159">
        <v>244.44</v>
      </c>
    </row>
    <row r="4791" spans="3:4" ht="15" hidden="1" customHeight="1" x14ac:dyDescent="0.25">
      <c r="C4791" s="160" t="s">
        <v>308</v>
      </c>
      <c r="D4791" s="161">
        <v>1007.52</v>
      </c>
    </row>
    <row r="4792" spans="3:4" ht="15" hidden="1" customHeight="1" x14ac:dyDescent="0.25">
      <c r="C4792" s="158" t="s">
        <v>312</v>
      </c>
      <c r="D4792" s="159">
        <v>894.98</v>
      </c>
    </row>
    <row r="4793" spans="3:4" ht="15" hidden="1" customHeight="1" x14ac:dyDescent="0.25">
      <c r="C4793" s="160" t="s">
        <v>309</v>
      </c>
      <c r="D4793" s="161">
        <v>1002.81</v>
      </c>
    </row>
    <row r="4794" spans="3:4" ht="15" hidden="1" customHeight="1" x14ac:dyDescent="0.25">
      <c r="C4794" s="158" t="s">
        <v>546</v>
      </c>
      <c r="D4794" s="159">
        <v>746.55</v>
      </c>
    </row>
    <row r="4795" spans="3:4" ht="15" hidden="1" customHeight="1" x14ac:dyDescent="0.25">
      <c r="C4795" s="160" t="s">
        <v>540</v>
      </c>
      <c r="D4795" s="161">
        <v>159.46</v>
      </c>
    </row>
    <row r="4796" spans="3:4" ht="15" hidden="1" customHeight="1" x14ac:dyDescent="0.25">
      <c r="C4796" s="158" t="s">
        <v>548</v>
      </c>
      <c r="D4796" s="159">
        <v>458.74</v>
      </c>
    </row>
    <row r="4797" spans="3:4" ht="15" hidden="1" customHeight="1" x14ac:dyDescent="0.25">
      <c r="C4797" s="160" t="s">
        <v>555</v>
      </c>
      <c r="D4797" s="161">
        <v>367.15</v>
      </c>
    </row>
    <row r="4798" spans="3:4" ht="15" hidden="1" customHeight="1" x14ac:dyDescent="0.25">
      <c r="C4798" s="158" t="s">
        <v>546</v>
      </c>
      <c r="D4798" s="159">
        <v>883.06</v>
      </c>
    </row>
    <row r="4799" spans="3:4" ht="15" hidden="1" customHeight="1" x14ac:dyDescent="0.25">
      <c r="C4799" s="160" t="s">
        <v>546</v>
      </c>
      <c r="D4799" s="161">
        <v>773.52</v>
      </c>
    </row>
    <row r="4800" spans="3:4" ht="15" hidden="1" customHeight="1" x14ac:dyDescent="0.25">
      <c r="C4800" s="158" t="s">
        <v>555</v>
      </c>
      <c r="D4800" s="159">
        <v>1152.54</v>
      </c>
    </row>
    <row r="4801" spans="3:4" ht="15" hidden="1" customHeight="1" x14ac:dyDescent="0.25">
      <c r="C4801" s="160" t="s">
        <v>542</v>
      </c>
      <c r="D4801" s="161">
        <v>873.2</v>
      </c>
    </row>
    <row r="4802" spans="3:4" ht="15" hidden="1" customHeight="1" x14ac:dyDescent="0.25">
      <c r="C4802" s="158" t="s">
        <v>312</v>
      </c>
      <c r="D4802" s="159">
        <v>776.35</v>
      </c>
    </row>
    <row r="4803" spans="3:4" ht="15" hidden="1" customHeight="1" x14ac:dyDescent="0.25">
      <c r="C4803" s="160" t="s">
        <v>543</v>
      </c>
      <c r="D4803" s="161">
        <v>422.8</v>
      </c>
    </row>
    <row r="4804" spans="3:4" ht="15" hidden="1" customHeight="1" x14ac:dyDescent="0.25">
      <c r="C4804" s="158" t="s">
        <v>309</v>
      </c>
      <c r="D4804" s="159">
        <v>1229.95</v>
      </c>
    </row>
    <row r="4805" spans="3:4" ht="15" hidden="1" customHeight="1" x14ac:dyDescent="0.25">
      <c r="C4805" s="160" t="s">
        <v>544</v>
      </c>
      <c r="D4805" s="161">
        <v>930.37</v>
      </c>
    </row>
    <row r="4806" spans="3:4" ht="15" hidden="1" customHeight="1" x14ac:dyDescent="0.25">
      <c r="C4806" s="158" t="s">
        <v>556</v>
      </c>
      <c r="D4806" s="159">
        <v>274.47000000000003</v>
      </c>
    </row>
    <row r="4807" spans="3:4" ht="15" hidden="1" customHeight="1" x14ac:dyDescent="0.25">
      <c r="C4807" s="160" t="s">
        <v>545</v>
      </c>
      <c r="D4807" s="161">
        <v>923.62</v>
      </c>
    </row>
    <row r="4808" spans="3:4" ht="15" hidden="1" customHeight="1" x14ac:dyDescent="0.25">
      <c r="C4808" s="158" t="s">
        <v>309</v>
      </c>
      <c r="D4808" s="159">
        <v>702.43</v>
      </c>
    </row>
    <row r="4809" spans="3:4" ht="15" hidden="1" customHeight="1" x14ac:dyDescent="0.25">
      <c r="C4809" s="160" t="s">
        <v>548</v>
      </c>
      <c r="D4809" s="161">
        <v>30.26</v>
      </c>
    </row>
    <row r="4810" spans="3:4" ht="15" hidden="1" customHeight="1" x14ac:dyDescent="0.25">
      <c r="C4810" s="158" t="s">
        <v>542</v>
      </c>
      <c r="D4810" s="159">
        <v>1061.5</v>
      </c>
    </row>
    <row r="4811" spans="3:4" ht="15" hidden="1" customHeight="1" x14ac:dyDescent="0.25">
      <c r="C4811" s="160" t="s">
        <v>551</v>
      </c>
      <c r="D4811" s="161">
        <v>1160.1400000000001</v>
      </c>
    </row>
    <row r="4812" spans="3:4" ht="15" hidden="1" customHeight="1" x14ac:dyDescent="0.25">
      <c r="C4812" s="158" t="s">
        <v>542</v>
      </c>
      <c r="D4812" s="159">
        <v>1150.2</v>
      </c>
    </row>
    <row r="4813" spans="3:4" ht="15" hidden="1" customHeight="1" x14ac:dyDescent="0.25">
      <c r="C4813" s="160" t="s">
        <v>308</v>
      </c>
      <c r="D4813" s="161">
        <v>896.51</v>
      </c>
    </row>
    <row r="4814" spans="3:4" ht="15" hidden="1" customHeight="1" x14ac:dyDescent="0.25">
      <c r="C4814" s="158" t="s">
        <v>556</v>
      </c>
      <c r="D4814" s="159">
        <v>311.69</v>
      </c>
    </row>
    <row r="4815" spans="3:4" ht="15" hidden="1" customHeight="1" x14ac:dyDescent="0.25">
      <c r="C4815" s="160" t="s">
        <v>551</v>
      </c>
      <c r="D4815" s="161">
        <v>1299.3499999999999</v>
      </c>
    </row>
    <row r="4816" spans="3:4" ht="15" hidden="1" customHeight="1" x14ac:dyDescent="0.25">
      <c r="C4816" s="158" t="s">
        <v>543</v>
      </c>
      <c r="D4816" s="159">
        <v>876.68</v>
      </c>
    </row>
    <row r="4817" spans="3:4" ht="15" hidden="1" customHeight="1" x14ac:dyDescent="0.25">
      <c r="C4817" s="160" t="s">
        <v>543</v>
      </c>
      <c r="D4817" s="161">
        <v>614.02</v>
      </c>
    </row>
    <row r="4818" spans="3:4" ht="15" hidden="1" customHeight="1" x14ac:dyDescent="0.25">
      <c r="C4818" s="158" t="s">
        <v>540</v>
      </c>
      <c r="D4818" s="159">
        <v>95.52</v>
      </c>
    </row>
    <row r="4819" spans="3:4" ht="15" hidden="1" customHeight="1" x14ac:dyDescent="0.25">
      <c r="C4819" s="160" t="s">
        <v>553</v>
      </c>
      <c r="D4819" s="161">
        <v>864.58</v>
      </c>
    </row>
    <row r="4820" spans="3:4" ht="15" hidden="1" customHeight="1" x14ac:dyDescent="0.25">
      <c r="C4820" s="158" t="s">
        <v>539</v>
      </c>
      <c r="D4820" s="159">
        <v>562.87</v>
      </c>
    </row>
    <row r="4821" spans="3:4" ht="15" hidden="1" customHeight="1" x14ac:dyDescent="0.25">
      <c r="C4821" s="160" t="s">
        <v>555</v>
      </c>
      <c r="D4821" s="161">
        <v>1298.3599999999999</v>
      </c>
    </row>
    <row r="4822" spans="3:4" ht="15" hidden="1" customHeight="1" x14ac:dyDescent="0.25">
      <c r="C4822" s="158" t="s">
        <v>557</v>
      </c>
      <c r="D4822" s="159">
        <v>573.91</v>
      </c>
    </row>
    <row r="4823" spans="3:4" ht="15" hidden="1" customHeight="1" x14ac:dyDescent="0.25">
      <c r="C4823" s="160" t="s">
        <v>540</v>
      </c>
      <c r="D4823" s="161">
        <v>708.34</v>
      </c>
    </row>
    <row r="4824" spans="3:4" ht="15" hidden="1" customHeight="1" x14ac:dyDescent="0.25">
      <c r="C4824" s="158" t="s">
        <v>545</v>
      </c>
      <c r="D4824" s="159">
        <v>808.9</v>
      </c>
    </row>
    <row r="4825" spans="3:4" ht="15" hidden="1" customHeight="1" x14ac:dyDescent="0.25">
      <c r="C4825" s="160" t="s">
        <v>540</v>
      </c>
      <c r="D4825" s="161">
        <v>1161.6199999999999</v>
      </c>
    </row>
    <row r="4826" spans="3:4" ht="15" hidden="1" customHeight="1" x14ac:dyDescent="0.25">
      <c r="C4826" s="158" t="s">
        <v>544</v>
      </c>
      <c r="D4826" s="159">
        <v>505.7</v>
      </c>
    </row>
    <row r="4827" spans="3:4" ht="15" hidden="1" customHeight="1" x14ac:dyDescent="0.25">
      <c r="C4827" s="160" t="s">
        <v>309</v>
      </c>
      <c r="D4827" s="161">
        <v>802.35</v>
      </c>
    </row>
    <row r="4828" spans="3:4" ht="15" hidden="1" customHeight="1" x14ac:dyDescent="0.25">
      <c r="C4828" s="158" t="s">
        <v>540</v>
      </c>
      <c r="D4828" s="159">
        <v>682.29</v>
      </c>
    </row>
    <row r="4829" spans="3:4" ht="15" hidden="1" customHeight="1" x14ac:dyDescent="0.25">
      <c r="C4829" s="160" t="s">
        <v>553</v>
      </c>
      <c r="D4829" s="161">
        <v>1255.31</v>
      </c>
    </row>
    <row r="4830" spans="3:4" ht="15" hidden="1" customHeight="1" x14ac:dyDescent="0.25">
      <c r="C4830" s="158" t="s">
        <v>549</v>
      </c>
      <c r="D4830" s="159">
        <v>469.83</v>
      </c>
    </row>
    <row r="4831" spans="3:4" ht="15" hidden="1" customHeight="1" x14ac:dyDescent="0.25">
      <c r="C4831" s="160" t="s">
        <v>309</v>
      </c>
      <c r="D4831" s="161">
        <v>869.4</v>
      </c>
    </row>
    <row r="4832" spans="3:4" ht="15" hidden="1" customHeight="1" x14ac:dyDescent="0.25">
      <c r="C4832" s="158" t="s">
        <v>309</v>
      </c>
      <c r="D4832" s="159">
        <v>847.2</v>
      </c>
    </row>
    <row r="4833" spans="3:4" ht="15" hidden="1" customHeight="1" x14ac:dyDescent="0.25">
      <c r="C4833" s="160" t="s">
        <v>558</v>
      </c>
      <c r="D4833" s="161">
        <v>772.15</v>
      </c>
    </row>
    <row r="4834" spans="3:4" ht="15" hidden="1" customHeight="1" x14ac:dyDescent="0.25">
      <c r="C4834" s="158" t="s">
        <v>307</v>
      </c>
      <c r="D4834" s="159">
        <v>1047.03</v>
      </c>
    </row>
    <row r="4835" spans="3:4" ht="15" hidden="1" customHeight="1" x14ac:dyDescent="0.25">
      <c r="C4835" s="160" t="s">
        <v>543</v>
      </c>
      <c r="D4835" s="161">
        <v>1041.68</v>
      </c>
    </row>
    <row r="4836" spans="3:4" ht="15" hidden="1" customHeight="1" x14ac:dyDescent="0.25">
      <c r="C4836" s="158" t="s">
        <v>554</v>
      </c>
      <c r="D4836" s="159">
        <v>94.39</v>
      </c>
    </row>
    <row r="4837" spans="3:4" ht="15" hidden="1" customHeight="1" x14ac:dyDescent="0.25">
      <c r="C4837" s="160" t="s">
        <v>540</v>
      </c>
      <c r="D4837" s="161">
        <v>532.6</v>
      </c>
    </row>
    <row r="4838" spans="3:4" ht="15" hidden="1" customHeight="1" x14ac:dyDescent="0.25">
      <c r="C4838" s="158" t="s">
        <v>552</v>
      </c>
      <c r="D4838" s="159">
        <v>646.63</v>
      </c>
    </row>
    <row r="4839" spans="3:4" ht="15" hidden="1" customHeight="1" x14ac:dyDescent="0.25">
      <c r="C4839" s="160" t="s">
        <v>548</v>
      </c>
      <c r="D4839" s="161">
        <v>91.41</v>
      </c>
    </row>
    <row r="4840" spans="3:4" ht="15" hidden="1" customHeight="1" x14ac:dyDescent="0.25">
      <c r="C4840" s="158" t="s">
        <v>547</v>
      </c>
      <c r="D4840" s="159">
        <v>799.51</v>
      </c>
    </row>
    <row r="4841" spans="3:4" ht="15" hidden="1" customHeight="1" x14ac:dyDescent="0.25">
      <c r="C4841" s="160" t="s">
        <v>308</v>
      </c>
      <c r="D4841" s="161">
        <v>54.72</v>
      </c>
    </row>
    <row r="4842" spans="3:4" ht="15" hidden="1" customHeight="1" x14ac:dyDescent="0.25">
      <c r="C4842" s="158" t="s">
        <v>546</v>
      </c>
      <c r="D4842" s="159">
        <v>1006.36</v>
      </c>
    </row>
    <row r="4843" spans="3:4" ht="15" hidden="1" customHeight="1" x14ac:dyDescent="0.25">
      <c r="C4843" s="160" t="s">
        <v>554</v>
      </c>
      <c r="D4843" s="161">
        <v>1281.0999999999999</v>
      </c>
    </row>
    <row r="4844" spans="3:4" ht="15" hidden="1" customHeight="1" x14ac:dyDescent="0.25">
      <c r="C4844" s="158" t="s">
        <v>552</v>
      </c>
      <c r="D4844" s="159">
        <v>317.05</v>
      </c>
    </row>
    <row r="4845" spans="3:4" ht="15" hidden="1" customHeight="1" x14ac:dyDescent="0.25">
      <c r="C4845" s="160" t="s">
        <v>544</v>
      </c>
      <c r="D4845" s="161">
        <v>637.59</v>
      </c>
    </row>
    <row r="4846" spans="3:4" ht="15" hidden="1" customHeight="1" x14ac:dyDescent="0.25">
      <c r="C4846" s="158" t="s">
        <v>545</v>
      </c>
      <c r="D4846" s="159">
        <v>1156.48</v>
      </c>
    </row>
    <row r="4847" spans="3:4" ht="15" hidden="1" customHeight="1" x14ac:dyDescent="0.25">
      <c r="C4847" s="160" t="s">
        <v>557</v>
      </c>
      <c r="D4847" s="161">
        <v>791.85</v>
      </c>
    </row>
    <row r="4848" spans="3:4" ht="15" hidden="1" customHeight="1" x14ac:dyDescent="0.25">
      <c r="C4848" s="158" t="s">
        <v>553</v>
      </c>
      <c r="D4848" s="159">
        <v>551.84</v>
      </c>
    </row>
    <row r="4849" spans="3:4" ht="15" hidden="1" customHeight="1" x14ac:dyDescent="0.25">
      <c r="C4849" s="160" t="s">
        <v>551</v>
      </c>
      <c r="D4849" s="161">
        <v>503.67</v>
      </c>
    </row>
    <row r="4850" spans="3:4" ht="15" hidden="1" customHeight="1" x14ac:dyDescent="0.25">
      <c r="C4850" s="158" t="s">
        <v>539</v>
      </c>
      <c r="D4850" s="159">
        <v>639.58000000000004</v>
      </c>
    </row>
    <row r="4851" spans="3:4" ht="15" hidden="1" customHeight="1" x14ac:dyDescent="0.25">
      <c r="C4851" s="160" t="s">
        <v>545</v>
      </c>
      <c r="D4851" s="161">
        <v>863.32</v>
      </c>
    </row>
    <row r="4852" spans="3:4" ht="15" hidden="1" customHeight="1" x14ac:dyDescent="0.25">
      <c r="C4852" s="158" t="s">
        <v>547</v>
      </c>
      <c r="D4852" s="159">
        <v>921.32</v>
      </c>
    </row>
    <row r="4853" spans="3:4" ht="15" hidden="1" customHeight="1" x14ac:dyDescent="0.25">
      <c r="C4853" s="160" t="s">
        <v>308</v>
      </c>
      <c r="D4853" s="161">
        <v>319.29000000000002</v>
      </c>
    </row>
    <row r="4854" spans="3:4" ht="15" hidden="1" customHeight="1" x14ac:dyDescent="0.25">
      <c r="C4854" s="158" t="s">
        <v>542</v>
      </c>
      <c r="D4854" s="159">
        <v>618.58000000000004</v>
      </c>
    </row>
    <row r="4855" spans="3:4" ht="15" hidden="1" customHeight="1" x14ac:dyDescent="0.25">
      <c r="C4855" s="160" t="s">
        <v>546</v>
      </c>
      <c r="D4855" s="161">
        <v>19.16</v>
      </c>
    </row>
    <row r="4856" spans="3:4" ht="15" hidden="1" customHeight="1" x14ac:dyDescent="0.25">
      <c r="C4856" s="158" t="s">
        <v>545</v>
      </c>
      <c r="D4856" s="159">
        <v>846.12</v>
      </c>
    </row>
    <row r="4857" spans="3:4" ht="15" hidden="1" customHeight="1" x14ac:dyDescent="0.25">
      <c r="C4857" s="160" t="s">
        <v>307</v>
      </c>
      <c r="D4857" s="161">
        <v>947.37</v>
      </c>
    </row>
    <row r="4858" spans="3:4" ht="15" hidden="1" customHeight="1" x14ac:dyDescent="0.25">
      <c r="C4858" s="158" t="s">
        <v>558</v>
      </c>
      <c r="D4858" s="159">
        <v>134.38</v>
      </c>
    </row>
    <row r="4859" spans="3:4" ht="15" hidden="1" customHeight="1" x14ac:dyDescent="0.25">
      <c r="C4859" s="160" t="s">
        <v>540</v>
      </c>
      <c r="D4859" s="161">
        <v>520.85</v>
      </c>
    </row>
    <row r="4860" spans="3:4" ht="15" hidden="1" customHeight="1" x14ac:dyDescent="0.25">
      <c r="C4860" s="158" t="s">
        <v>550</v>
      </c>
      <c r="D4860" s="159">
        <v>1091.5999999999999</v>
      </c>
    </row>
    <row r="4861" spans="3:4" ht="15" hidden="1" customHeight="1" x14ac:dyDescent="0.25">
      <c r="C4861" s="160" t="s">
        <v>542</v>
      </c>
      <c r="D4861" s="161">
        <v>684.3</v>
      </c>
    </row>
    <row r="4862" spans="3:4" ht="15" hidden="1" customHeight="1" x14ac:dyDescent="0.25">
      <c r="C4862" s="158" t="s">
        <v>546</v>
      </c>
      <c r="D4862" s="159">
        <v>524.04999999999995</v>
      </c>
    </row>
    <row r="4863" spans="3:4" ht="15" hidden="1" customHeight="1" x14ac:dyDescent="0.25">
      <c r="C4863" s="160" t="s">
        <v>556</v>
      </c>
      <c r="D4863" s="161">
        <v>400.91</v>
      </c>
    </row>
    <row r="4864" spans="3:4" ht="15" hidden="1" customHeight="1" x14ac:dyDescent="0.25">
      <c r="C4864" s="158" t="s">
        <v>542</v>
      </c>
      <c r="D4864" s="159">
        <v>100.85</v>
      </c>
    </row>
    <row r="4865" spans="3:4" ht="15" hidden="1" customHeight="1" x14ac:dyDescent="0.25">
      <c r="C4865" s="160" t="s">
        <v>552</v>
      </c>
      <c r="D4865" s="161">
        <v>738.76</v>
      </c>
    </row>
    <row r="4866" spans="3:4" ht="15" hidden="1" customHeight="1" x14ac:dyDescent="0.25">
      <c r="C4866" s="158" t="s">
        <v>540</v>
      </c>
      <c r="D4866" s="159">
        <v>184.68</v>
      </c>
    </row>
    <row r="4867" spans="3:4" ht="15" hidden="1" customHeight="1" x14ac:dyDescent="0.25">
      <c r="C4867" s="160" t="s">
        <v>543</v>
      </c>
      <c r="D4867" s="161">
        <v>906.2</v>
      </c>
    </row>
    <row r="4868" spans="3:4" ht="15" hidden="1" customHeight="1" x14ac:dyDescent="0.25">
      <c r="C4868" s="158" t="s">
        <v>550</v>
      </c>
      <c r="D4868" s="159">
        <v>423.68</v>
      </c>
    </row>
    <row r="4869" spans="3:4" ht="15" hidden="1" customHeight="1" x14ac:dyDescent="0.25">
      <c r="C4869" s="160" t="s">
        <v>549</v>
      </c>
      <c r="D4869" s="161">
        <v>1258.69</v>
      </c>
    </row>
    <row r="4870" spans="3:4" ht="15" hidden="1" customHeight="1" x14ac:dyDescent="0.25">
      <c r="C4870" s="158" t="s">
        <v>549</v>
      </c>
      <c r="D4870" s="159">
        <v>346.31</v>
      </c>
    </row>
    <row r="4871" spans="3:4" ht="15" hidden="1" customHeight="1" x14ac:dyDescent="0.25">
      <c r="C4871" s="160" t="s">
        <v>546</v>
      </c>
      <c r="D4871" s="161">
        <v>1168.3</v>
      </c>
    </row>
    <row r="4872" spans="3:4" ht="15" hidden="1" customHeight="1" x14ac:dyDescent="0.25">
      <c r="C4872" s="158" t="s">
        <v>545</v>
      </c>
      <c r="D4872" s="159">
        <v>893.8</v>
      </c>
    </row>
    <row r="4873" spans="3:4" ht="15" hidden="1" customHeight="1" x14ac:dyDescent="0.25">
      <c r="C4873" s="160" t="s">
        <v>543</v>
      </c>
      <c r="D4873" s="161">
        <v>411.77</v>
      </c>
    </row>
    <row r="4874" spans="3:4" ht="15" hidden="1" customHeight="1" x14ac:dyDescent="0.25">
      <c r="C4874" s="158" t="s">
        <v>550</v>
      </c>
      <c r="D4874" s="159">
        <v>636.82000000000005</v>
      </c>
    </row>
    <row r="4875" spans="3:4" ht="15" hidden="1" customHeight="1" x14ac:dyDescent="0.25">
      <c r="C4875" s="160" t="s">
        <v>549</v>
      </c>
      <c r="D4875" s="161">
        <v>677.93</v>
      </c>
    </row>
    <row r="4876" spans="3:4" ht="15" hidden="1" customHeight="1" x14ac:dyDescent="0.25">
      <c r="C4876" s="158" t="s">
        <v>549</v>
      </c>
      <c r="D4876" s="159">
        <v>776.52</v>
      </c>
    </row>
    <row r="4877" spans="3:4" ht="15" hidden="1" customHeight="1" x14ac:dyDescent="0.25">
      <c r="C4877" s="160" t="s">
        <v>539</v>
      </c>
      <c r="D4877" s="161">
        <v>754.85</v>
      </c>
    </row>
    <row r="4878" spans="3:4" ht="15" hidden="1" customHeight="1" x14ac:dyDescent="0.25">
      <c r="C4878" s="158" t="s">
        <v>552</v>
      </c>
      <c r="D4878" s="159">
        <v>494.96</v>
      </c>
    </row>
    <row r="4879" spans="3:4" ht="15" hidden="1" customHeight="1" x14ac:dyDescent="0.25">
      <c r="C4879" s="160" t="s">
        <v>550</v>
      </c>
      <c r="D4879" s="161">
        <v>200.42</v>
      </c>
    </row>
    <row r="4880" spans="3:4" ht="15" hidden="1" customHeight="1" x14ac:dyDescent="0.25">
      <c r="C4880" s="158" t="s">
        <v>558</v>
      </c>
      <c r="D4880" s="159">
        <v>1279.5899999999999</v>
      </c>
    </row>
    <row r="4881" spans="3:4" ht="15" hidden="1" customHeight="1" x14ac:dyDescent="0.25">
      <c r="C4881" s="160" t="s">
        <v>547</v>
      </c>
      <c r="D4881" s="161">
        <v>275.32</v>
      </c>
    </row>
    <row r="4882" spans="3:4" ht="15" hidden="1" customHeight="1" x14ac:dyDescent="0.25">
      <c r="C4882" s="158" t="s">
        <v>309</v>
      </c>
      <c r="D4882" s="159">
        <v>730.44</v>
      </c>
    </row>
    <row r="4883" spans="3:4" ht="15" hidden="1" customHeight="1" x14ac:dyDescent="0.25">
      <c r="C4883" s="160" t="s">
        <v>552</v>
      </c>
      <c r="D4883" s="161">
        <v>673.9</v>
      </c>
    </row>
    <row r="4884" spans="3:4" ht="15" hidden="1" customHeight="1" x14ac:dyDescent="0.25">
      <c r="C4884" s="158" t="s">
        <v>312</v>
      </c>
      <c r="D4884" s="159">
        <v>752.76</v>
      </c>
    </row>
    <row r="4885" spans="3:4" ht="15" hidden="1" customHeight="1" x14ac:dyDescent="0.25">
      <c r="C4885" s="160" t="s">
        <v>312</v>
      </c>
      <c r="D4885" s="161">
        <v>325.74</v>
      </c>
    </row>
    <row r="4886" spans="3:4" ht="15" hidden="1" customHeight="1" x14ac:dyDescent="0.25">
      <c r="C4886" s="158" t="s">
        <v>308</v>
      </c>
      <c r="D4886" s="159">
        <v>825.35</v>
      </c>
    </row>
    <row r="4887" spans="3:4" ht="15" hidden="1" customHeight="1" x14ac:dyDescent="0.25">
      <c r="C4887" s="160" t="s">
        <v>312</v>
      </c>
      <c r="D4887" s="161">
        <v>394.7</v>
      </c>
    </row>
    <row r="4888" spans="3:4" ht="15" hidden="1" customHeight="1" x14ac:dyDescent="0.25">
      <c r="C4888" s="158" t="s">
        <v>309</v>
      </c>
      <c r="D4888" s="159">
        <v>870.28</v>
      </c>
    </row>
    <row r="4889" spans="3:4" ht="15" hidden="1" customHeight="1" x14ac:dyDescent="0.25">
      <c r="C4889" s="160" t="s">
        <v>552</v>
      </c>
      <c r="D4889" s="161">
        <v>1188.8699999999999</v>
      </c>
    </row>
    <row r="4890" spans="3:4" ht="15" hidden="1" customHeight="1" x14ac:dyDescent="0.25">
      <c r="C4890" s="158" t="s">
        <v>552</v>
      </c>
      <c r="D4890" s="159">
        <v>403.6</v>
      </c>
    </row>
    <row r="4891" spans="3:4" ht="15" hidden="1" customHeight="1" x14ac:dyDescent="0.25">
      <c r="C4891" s="160" t="s">
        <v>557</v>
      </c>
      <c r="D4891" s="161">
        <v>1003.24</v>
      </c>
    </row>
    <row r="4892" spans="3:4" ht="15" hidden="1" customHeight="1" x14ac:dyDescent="0.25">
      <c r="C4892" s="158" t="s">
        <v>553</v>
      </c>
      <c r="D4892" s="159">
        <v>385.22</v>
      </c>
    </row>
    <row r="4893" spans="3:4" ht="15" hidden="1" customHeight="1" x14ac:dyDescent="0.25">
      <c r="C4893" s="160" t="s">
        <v>540</v>
      </c>
      <c r="D4893" s="161">
        <v>1215.6600000000001</v>
      </c>
    </row>
    <row r="4894" spans="3:4" ht="15" hidden="1" customHeight="1" x14ac:dyDescent="0.25">
      <c r="C4894" s="158" t="s">
        <v>551</v>
      </c>
      <c r="D4894" s="159">
        <v>442.9</v>
      </c>
    </row>
    <row r="4895" spans="3:4" ht="15" hidden="1" customHeight="1" x14ac:dyDescent="0.25">
      <c r="C4895" s="160" t="s">
        <v>547</v>
      </c>
      <c r="D4895" s="161">
        <v>846.22</v>
      </c>
    </row>
    <row r="4896" spans="3:4" ht="15" hidden="1" customHeight="1" x14ac:dyDescent="0.25">
      <c r="C4896" s="158" t="s">
        <v>552</v>
      </c>
      <c r="D4896" s="159">
        <v>655.25</v>
      </c>
    </row>
    <row r="4897" spans="3:4" ht="15" hidden="1" customHeight="1" x14ac:dyDescent="0.25">
      <c r="C4897" s="160" t="s">
        <v>553</v>
      </c>
      <c r="D4897" s="161">
        <v>520.04</v>
      </c>
    </row>
    <row r="4898" spans="3:4" ht="15" hidden="1" customHeight="1" x14ac:dyDescent="0.25">
      <c r="C4898" s="158" t="s">
        <v>551</v>
      </c>
      <c r="D4898" s="159">
        <v>40.83</v>
      </c>
    </row>
    <row r="4899" spans="3:4" ht="15" hidden="1" customHeight="1" x14ac:dyDescent="0.25">
      <c r="C4899" s="160" t="s">
        <v>552</v>
      </c>
      <c r="D4899" s="161">
        <v>298.23</v>
      </c>
    </row>
    <row r="4900" spans="3:4" ht="15" hidden="1" customHeight="1" x14ac:dyDescent="0.25">
      <c r="C4900" s="158" t="s">
        <v>312</v>
      </c>
      <c r="D4900" s="159">
        <v>410.79</v>
      </c>
    </row>
    <row r="4901" spans="3:4" ht="15" hidden="1" customHeight="1" x14ac:dyDescent="0.25">
      <c r="C4901" s="160" t="s">
        <v>546</v>
      </c>
      <c r="D4901" s="161">
        <v>1196.45</v>
      </c>
    </row>
    <row r="4902" spans="3:4" ht="15" hidden="1" customHeight="1" x14ac:dyDescent="0.25">
      <c r="C4902" s="158" t="s">
        <v>553</v>
      </c>
      <c r="D4902" s="159">
        <v>841.81</v>
      </c>
    </row>
    <row r="4903" spans="3:4" ht="15" hidden="1" customHeight="1" x14ac:dyDescent="0.25">
      <c r="C4903" s="160" t="s">
        <v>541</v>
      </c>
      <c r="D4903" s="161">
        <v>614.16</v>
      </c>
    </row>
    <row r="4904" spans="3:4" ht="15" hidden="1" customHeight="1" x14ac:dyDescent="0.25">
      <c r="C4904" s="158" t="s">
        <v>309</v>
      </c>
      <c r="D4904" s="159">
        <v>521.42999999999995</v>
      </c>
    </row>
    <row r="4905" spans="3:4" ht="15" hidden="1" customHeight="1" x14ac:dyDescent="0.25">
      <c r="C4905" s="160" t="s">
        <v>545</v>
      </c>
      <c r="D4905" s="161">
        <v>223.35</v>
      </c>
    </row>
    <row r="4906" spans="3:4" ht="15" hidden="1" customHeight="1" x14ac:dyDescent="0.25">
      <c r="C4906" s="158" t="s">
        <v>545</v>
      </c>
      <c r="D4906" s="159">
        <v>688.11</v>
      </c>
    </row>
    <row r="4907" spans="3:4" ht="15" hidden="1" customHeight="1" x14ac:dyDescent="0.25">
      <c r="C4907" s="160" t="s">
        <v>540</v>
      </c>
      <c r="D4907" s="161">
        <v>1057.31</v>
      </c>
    </row>
    <row r="4908" spans="3:4" ht="15" hidden="1" customHeight="1" x14ac:dyDescent="0.25">
      <c r="C4908" s="158" t="s">
        <v>542</v>
      </c>
      <c r="D4908" s="159">
        <v>1140.04</v>
      </c>
    </row>
    <row r="4909" spans="3:4" ht="15" hidden="1" customHeight="1" x14ac:dyDescent="0.25">
      <c r="C4909" s="160" t="s">
        <v>539</v>
      </c>
      <c r="D4909" s="161">
        <v>328.04</v>
      </c>
    </row>
    <row r="4910" spans="3:4" ht="15" hidden="1" customHeight="1" x14ac:dyDescent="0.25">
      <c r="C4910" s="158" t="s">
        <v>307</v>
      </c>
      <c r="D4910" s="159">
        <v>536.19000000000005</v>
      </c>
    </row>
    <row r="4911" spans="3:4" ht="15" hidden="1" customHeight="1" x14ac:dyDescent="0.25">
      <c r="C4911" s="160" t="s">
        <v>543</v>
      </c>
      <c r="D4911" s="161">
        <v>1071.01</v>
      </c>
    </row>
    <row r="4912" spans="3:4" ht="15" hidden="1" customHeight="1" x14ac:dyDescent="0.25">
      <c r="C4912" s="158" t="s">
        <v>544</v>
      </c>
      <c r="D4912" s="159">
        <v>761.68</v>
      </c>
    </row>
    <row r="4913" spans="3:4" ht="15" hidden="1" customHeight="1" x14ac:dyDescent="0.25">
      <c r="C4913" s="160" t="s">
        <v>549</v>
      </c>
      <c r="D4913" s="161">
        <v>552.75</v>
      </c>
    </row>
    <row r="4914" spans="3:4" ht="15" hidden="1" customHeight="1" x14ac:dyDescent="0.25">
      <c r="C4914" s="158" t="s">
        <v>551</v>
      </c>
      <c r="D4914" s="159">
        <v>507.78</v>
      </c>
    </row>
    <row r="4915" spans="3:4" ht="15" hidden="1" customHeight="1" x14ac:dyDescent="0.25">
      <c r="C4915" s="160" t="s">
        <v>555</v>
      </c>
      <c r="D4915" s="161">
        <v>831.07</v>
      </c>
    </row>
    <row r="4916" spans="3:4" ht="15" hidden="1" customHeight="1" x14ac:dyDescent="0.25">
      <c r="C4916" s="158" t="s">
        <v>539</v>
      </c>
      <c r="D4916" s="159">
        <v>735.18</v>
      </c>
    </row>
    <row r="4917" spans="3:4" ht="15" hidden="1" customHeight="1" x14ac:dyDescent="0.25">
      <c r="C4917" s="160" t="s">
        <v>308</v>
      </c>
      <c r="D4917" s="161">
        <v>608.64</v>
      </c>
    </row>
    <row r="4918" spans="3:4" ht="15" hidden="1" customHeight="1" x14ac:dyDescent="0.25">
      <c r="C4918" s="158" t="s">
        <v>542</v>
      </c>
      <c r="D4918" s="159">
        <v>973.92</v>
      </c>
    </row>
    <row r="4919" spans="3:4" ht="15" hidden="1" customHeight="1" x14ac:dyDescent="0.25">
      <c r="C4919" s="160" t="s">
        <v>542</v>
      </c>
      <c r="D4919" s="161">
        <v>303.44</v>
      </c>
    </row>
    <row r="4920" spans="3:4" ht="15" hidden="1" customHeight="1" x14ac:dyDescent="0.25">
      <c r="C4920" s="158" t="s">
        <v>309</v>
      </c>
      <c r="D4920" s="159">
        <v>437.13</v>
      </c>
    </row>
    <row r="4921" spans="3:4" ht="15" hidden="1" customHeight="1" x14ac:dyDescent="0.25">
      <c r="C4921" s="160" t="s">
        <v>309</v>
      </c>
      <c r="D4921" s="161">
        <v>535.63</v>
      </c>
    </row>
    <row r="4922" spans="3:4" ht="15" hidden="1" customHeight="1" x14ac:dyDescent="0.25">
      <c r="C4922" s="158" t="s">
        <v>307</v>
      </c>
      <c r="D4922" s="159">
        <v>1263.57</v>
      </c>
    </row>
    <row r="4923" spans="3:4" ht="15" hidden="1" customHeight="1" x14ac:dyDescent="0.25">
      <c r="C4923" s="160" t="s">
        <v>312</v>
      </c>
      <c r="D4923" s="161">
        <v>664.56</v>
      </c>
    </row>
    <row r="4924" spans="3:4" ht="15" hidden="1" customHeight="1" x14ac:dyDescent="0.25">
      <c r="C4924" s="158" t="s">
        <v>544</v>
      </c>
      <c r="D4924" s="159">
        <v>258.08</v>
      </c>
    </row>
    <row r="4925" spans="3:4" ht="15" hidden="1" customHeight="1" x14ac:dyDescent="0.25">
      <c r="C4925" s="160" t="s">
        <v>307</v>
      </c>
      <c r="D4925" s="161">
        <v>993.7</v>
      </c>
    </row>
    <row r="4926" spans="3:4" ht="15" hidden="1" customHeight="1" x14ac:dyDescent="0.25">
      <c r="C4926" s="158" t="s">
        <v>541</v>
      </c>
      <c r="D4926" s="159">
        <v>567.30999999999995</v>
      </c>
    </row>
    <row r="4927" spans="3:4" ht="15" hidden="1" customHeight="1" x14ac:dyDescent="0.25">
      <c r="C4927" s="160" t="s">
        <v>312</v>
      </c>
      <c r="D4927" s="161">
        <v>1060.4100000000001</v>
      </c>
    </row>
    <row r="4928" spans="3:4" ht="15" hidden="1" customHeight="1" x14ac:dyDescent="0.25">
      <c r="C4928" s="158" t="s">
        <v>307</v>
      </c>
      <c r="D4928" s="159">
        <v>749.31</v>
      </c>
    </row>
    <row r="4929" spans="3:4" ht="15" hidden="1" customHeight="1" x14ac:dyDescent="0.25">
      <c r="C4929" s="160" t="s">
        <v>542</v>
      </c>
      <c r="D4929" s="161">
        <v>813.17</v>
      </c>
    </row>
    <row r="4930" spans="3:4" ht="15" hidden="1" customHeight="1" x14ac:dyDescent="0.25">
      <c r="C4930" s="158" t="s">
        <v>545</v>
      </c>
      <c r="D4930" s="159">
        <v>985.02</v>
      </c>
    </row>
    <row r="4931" spans="3:4" ht="15" hidden="1" customHeight="1" x14ac:dyDescent="0.25">
      <c r="C4931" s="160" t="s">
        <v>548</v>
      </c>
      <c r="D4931" s="161">
        <v>140.25</v>
      </c>
    </row>
    <row r="4932" spans="3:4" ht="15" hidden="1" customHeight="1" x14ac:dyDescent="0.25">
      <c r="C4932" s="158" t="s">
        <v>552</v>
      </c>
      <c r="D4932" s="159">
        <v>995.08</v>
      </c>
    </row>
    <row r="4933" spans="3:4" ht="15" hidden="1" customHeight="1" x14ac:dyDescent="0.25">
      <c r="C4933" s="160" t="s">
        <v>549</v>
      </c>
      <c r="D4933" s="161">
        <v>870.65</v>
      </c>
    </row>
    <row r="4934" spans="3:4" ht="15" hidden="1" customHeight="1" x14ac:dyDescent="0.25">
      <c r="C4934" s="158" t="s">
        <v>553</v>
      </c>
      <c r="D4934" s="159">
        <v>810.3</v>
      </c>
    </row>
    <row r="4935" spans="3:4" ht="15" hidden="1" customHeight="1" x14ac:dyDescent="0.25">
      <c r="C4935" s="160" t="s">
        <v>551</v>
      </c>
      <c r="D4935" s="161">
        <v>682.39</v>
      </c>
    </row>
    <row r="4936" spans="3:4" ht="15" hidden="1" customHeight="1" x14ac:dyDescent="0.25">
      <c r="C4936" s="158" t="s">
        <v>307</v>
      </c>
      <c r="D4936" s="159">
        <v>222.27</v>
      </c>
    </row>
    <row r="4937" spans="3:4" ht="15" hidden="1" customHeight="1" x14ac:dyDescent="0.25">
      <c r="C4937" s="160" t="s">
        <v>550</v>
      </c>
      <c r="D4937" s="161">
        <v>310.75</v>
      </c>
    </row>
    <row r="4938" spans="3:4" ht="15" hidden="1" customHeight="1" x14ac:dyDescent="0.25">
      <c r="C4938" s="158" t="s">
        <v>542</v>
      </c>
      <c r="D4938" s="159">
        <v>1244.73</v>
      </c>
    </row>
    <row r="4939" spans="3:4" ht="15" hidden="1" customHeight="1" x14ac:dyDescent="0.25">
      <c r="C4939" s="160" t="s">
        <v>551</v>
      </c>
      <c r="D4939" s="161">
        <v>410.02</v>
      </c>
    </row>
    <row r="4940" spans="3:4" ht="15" hidden="1" customHeight="1" x14ac:dyDescent="0.25">
      <c r="C4940" s="158" t="s">
        <v>544</v>
      </c>
      <c r="D4940" s="159">
        <v>432.75</v>
      </c>
    </row>
    <row r="4941" spans="3:4" ht="15" hidden="1" customHeight="1" x14ac:dyDescent="0.25">
      <c r="C4941" s="160" t="s">
        <v>556</v>
      </c>
      <c r="D4941" s="161">
        <v>1008.02</v>
      </c>
    </row>
    <row r="4942" spans="3:4" ht="15" hidden="1" customHeight="1" x14ac:dyDescent="0.25">
      <c r="C4942" s="158" t="s">
        <v>549</v>
      </c>
      <c r="D4942" s="159">
        <v>759.07</v>
      </c>
    </row>
    <row r="4943" spans="3:4" ht="15" hidden="1" customHeight="1" x14ac:dyDescent="0.25">
      <c r="C4943" s="160" t="s">
        <v>539</v>
      </c>
      <c r="D4943" s="161">
        <v>492.05</v>
      </c>
    </row>
    <row r="4944" spans="3:4" ht="15" hidden="1" customHeight="1" x14ac:dyDescent="0.25">
      <c r="C4944" s="158" t="s">
        <v>549</v>
      </c>
      <c r="D4944" s="159">
        <v>280.44</v>
      </c>
    </row>
    <row r="4945" spans="3:4" ht="15" hidden="1" customHeight="1" x14ac:dyDescent="0.25">
      <c r="C4945" s="160" t="s">
        <v>546</v>
      </c>
      <c r="D4945" s="161">
        <v>43.48</v>
      </c>
    </row>
    <row r="4946" spans="3:4" ht="15" hidden="1" customHeight="1" x14ac:dyDescent="0.25">
      <c r="C4946" s="158" t="s">
        <v>547</v>
      </c>
      <c r="D4946" s="159">
        <v>43.92</v>
      </c>
    </row>
    <row r="4947" spans="3:4" ht="15" hidden="1" customHeight="1" x14ac:dyDescent="0.25">
      <c r="C4947" s="160" t="s">
        <v>543</v>
      </c>
      <c r="D4947" s="161">
        <v>310.51</v>
      </c>
    </row>
    <row r="4948" spans="3:4" ht="15" hidden="1" customHeight="1" x14ac:dyDescent="0.25">
      <c r="C4948" s="158" t="s">
        <v>308</v>
      </c>
      <c r="D4948" s="159">
        <v>697.11</v>
      </c>
    </row>
    <row r="4949" spans="3:4" ht="15" hidden="1" customHeight="1" x14ac:dyDescent="0.25">
      <c r="C4949" s="160" t="s">
        <v>553</v>
      </c>
      <c r="D4949" s="161">
        <v>574.35</v>
      </c>
    </row>
    <row r="4950" spans="3:4" ht="15" hidden="1" customHeight="1" x14ac:dyDescent="0.25">
      <c r="C4950" s="158" t="s">
        <v>542</v>
      </c>
      <c r="D4950" s="159">
        <v>563.47</v>
      </c>
    </row>
    <row r="4951" spans="3:4" ht="15" hidden="1" customHeight="1" x14ac:dyDescent="0.25">
      <c r="C4951" s="160" t="s">
        <v>557</v>
      </c>
      <c r="D4951" s="161">
        <v>1064.92</v>
      </c>
    </row>
    <row r="4952" spans="3:4" ht="15" hidden="1" customHeight="1" x14ac:dyDescent="0.25">
      <c r="C4952" s="158" t="s">
        <v>551</v>
      </c>
      <c r="D4952" s="159">
        <v>497.27</v>
      </c>
    </row>
    <row r="4953" spans="3:4" ht="15" hidden="1" customHeight="1" x14ac:dyDescent="0.25">
      <c r="C4953" s="160" t="s">
        <v>550</v>
      </c>
      <c r="D4953" s="161">
        <v>1131.8499999999999</v>
      </c>
    </row>
    <row r="4954" spans="3:4" ht="15" hidden="1" customHeight="1" x14ac:dyDescent="0.25">
      <c r="C4954" s="158" t="s">
        <v>540</v>
      </c>
      <c r="D4954" s="159">
        <v>91.19</v>
      </c>
    </row>
    <row r="4955" spans="3:4" ht="15" hidden="1" customHeight="1" x14ac:dyDescent="0.25">
      <c r="C4955" s="160" t="s">
        <v>309</v>
      </c>
      <c r="D4955" s="161">
        <v>302.07</v>
      </c>
    </row>
    <row r="4956" spans="3:4" ht="15" hidden="1" customHeight="1" x14ac:dyDescent="0.25">
      <c r="C4956" s="158" t="s">
        <v>542</v>
      </c>
      <c r="D4956" s="159">
        <v>125.84</v>
      </c>
    </row>
    <row r="4957" spans="3:4" ht="15" hidden="1" customHeight="1" x14ac:dyDescent="0.25">
      <c r="C4957" s="160" t="s">
        <v>307</v>
      </c>
      <c r="D4957" s="161">
        <v>1088.6199999999999</v>
      </c>
    </row>
    <row r="4958" spans="3:4" ht="15" hidden="1" customHeight="1" x14ac:dyDescent="0.25">
      <c r="C4958" s="158" t="s">
        <v>546</v>
      </c>
      <c r="D4958" s="159">
        <v>326.99</v>
      </c>
    </row>
    <row r="4959" spans="3:4" ht="15" hidden="1" customHeight="1" x14ac:dyDescent="0.25">
      <c r="C4959" s="160" t="s">
        <v>307</v>
      </c>
      <c r="D4959" s="161">
        <v>119.86</v>
      </c>
    </row>
    <row r="4960" spans="3:4" ht="15" hidden="1" customHeight="1" x14ac:dyDescent="0.25">
      <c r="C4960" s="158" t="s">
        <v>551</v>
      </c>
      <c r="D4960" s="159">
        <v>629.86</v>
      </c>
    </row>
    <row r="4961" spans="3:4" ht="15" hidden="1" customHeight="1" x14ac:dyDescent="0.25">
      <c r="C4961" s="160" t="s">
        <v>552</v>
      </c>
      <c r="D4961" s="161">
        <v>806.07</v>
      </c>
    </row>
    <row r="4962" spans="3:4" ht="15" hidden="1" customHeight="1" x14ac:dyDescent="0.25">
      <c r="C4962" s="158" t="s">
        <v>549</v>
      </c>
      <c r="D4962" s="159">
        <v>814.84</v>
      </c>
    </row>
    <row r="4963" spans="3:4" ht="15" hidden="1" customHeight="1" x14ac:dyDescent="0.25">
      <c r="C4963" s="160" t="s">
        <v>539</v>
      </c>
      <c r="D4963" s="161">
        <v>1287.5</v>
      </c>
    </row>
    <row r="4964" spans="3:4" ht="15" hidden="1" customHeight="1" x14ac:dyDescent="0.25">
      <c r="C4964" s="158" t="s">
        <v>542</v>
      </c>
      <c r="D4964" s="159">
        <v>919.6</v>
      </c>
    </row>
    <row r="4965" spans="3:4" ht="15" hidden="1" customHeight="1" x14ac:dyDescent="0.25">
      <c r="C4965" s="160" t="s">
        <v>539</v>
      </c>
      <c r="D4965" s="161">
        <v>103.6</v>
      </c>
    </row>
    <row r="4966" spans="3:4" ht="15" hidden="1" customHeight="1" x14ac:dyDescent="0.25">
      <c r="C4966" s="158" t="s">
        <v>542</v>
      </c>
      <c r="D4966" s="159">
        <v>980.43</v>
      </c>
    </row>
    <row r="4967" spans="3:4" ht="15" hidden="1" customHeight="1" x14ac:dyDescent="0.25">
      <c r="C4967" s="160" t="s">
        <v>549</v>
      </c>
      <c r="D4967" s="161">
        <v>187.11</v>
      </c>
    </row>
    <row r="4968" spans="3:4" ht="15" hidden="1" customHeight="1" x14ac:dyDescent="0.25">
      <c r="C4968" s="158" t="s">
        <v>541</v>
      </c>
      <c r="D4968" s="159">
        <v>1056.6600000000001</v>
      </c>
    </row>
    <row r="4969" spans="3:4" ht="15" hidden="1" customHeight="1" x14ac:dyDescent="0.25">
      <c r="C4969" s="160" t="s">
        <v>546</v>
      </c>
      <c r="D4969" s="161">
        <v>572.12</v>
      </c>
    </row>
    <row r="4970" spans="3:4" ht="15" hidden="1" customHeight="1" x14ac:dyDescent="0.25">
      <c r="C4970" s="158" t="s">
        <v>540</v>
      </c>
      <c r="D4970" s="159">
        <v>726.89</v>
      </c>
    </row>
    <row r="4971" spans="3:4" ht="15" hidden="1" customHeight="1" x14ac:dyDescent="0.25">
      <c r="C4971" s="160" t="s">
        <v>555</v>
      </c>
      <c r="D4971" s="161">
        <v>350.62</v>
      </c>
    </row>
    <row r="4972" spans="3:4" ht="15" hidden="1" customHeight="1" x14ac:dyDescent="0.25">
      <c r="C4972" s="158" t="s">
        <v>543</v>
      </c>
      <c r="D4972" s="159">
        <v>1203.3800000000001</v>
      </c>
    </row>
    <row r="4973" spans="3:4" ht="15" hidden="1" customHeight="1" x14ac:dyDescent="0.25">
      <c r="C4973" s="160" t="s">
        <v>312</v>
      </c>
      <c r="D4973" s="161">
        <v>182.03</v>
      </c>
    </row>
    <row r="4974" spans="3:4" ht="15" hidden="1" customHeight="1" x14ac:dyDescent="0.25">
      <c r="C4974" s="158" t="s">
        <v>539</v>
      </c>
      <c r="D4974" s="159">
        <v>587.78</v>
      </c>
    </row>
    <row r="4975" spans="3:4" ht="15" hidden="1" customHeight="1" x14ac:dyDescent="0.25">
      <c r="C4975" s="160" t="s">
        <v>308</v>
      </c>
      <c r="D4975" s="161">
        <v>481.81</v>
      </c>
    </row>
    <row r="4976" spans="3:4" ht="15" hidden="1" customHeight="1" x14ac:dyDescent="0.25">
      <c r="C4976" s="158" t="s">
        <v>554</v>
      </c>
      <c r="D4976" s="159">
        <v>1147.6300000000001</v>
      </c>
    </row>
    <row r="4977" spans="3:4" ht="15" hidden="1" customHeight="1" x14ac:dyDescent="0.25">
      <c r="C4977" s="160" t="s">
        <v>552</v>
      </c>
      <c r="D4977" s="161">
        <v>649.32000000000005</v>
      </c>
    </row>
    <row r="4978" spans="3:4" ht="15" hidden="1" customHeight="1" x14ac:dyDescent="0.25">
      <c r="C4978" s="158" t="s">
        <v>540</v>
      </c>
      <c r="D4978" s="159">
        <v>464.55</v>
      </c>
    </row>
    <row r="4979" spans="3:4" ht="15" hidden="1" customHeight="1" x14ac:dyDescent="0.25">
      <c r="C4979" s="160" t="s">
        <v>309</v>
      </c>
      <c r="D4979" s="161">
        <v>605.47</v>
      </c>
    </row>
    <row r="4980" spans="3:4" ht="15" hidden="1" customHeight="1" x14ac:dyDescent="0.25">
      <c r="C4980" s="158" t="s">
        <v>307</v>
      </c>
      <c r="D4980" s="159">
        <v>1199.17</v>
      </c>
    </row>
    <row r="4981" spans="3:4" ht="15" hidden="1" customHeight="1" x14ac:dyDescent="0.25">
      <c r="C4981" s="160" t="s">
        <v>309</v>
      </c>
      <c r="D4981" s="161">
        <v>454.62</v>
      </c>
    </row>
    <row r="4982" spans="3:4" ht="15" hidden="1" customHeight="1" x14ac:dyDescent="0.25">
      <c r="C4982" s="158" t="s">
        <v>539</v>
      </c>
      <c r="D4982" s="159">
        <v>769.61</v>
      </c>
    </row>
    <row r="4983" spans="3:4" ht="15" hidden="1" customHeight="1" x14ac:dyDescent="0.25">
      <c r="C4983" s="160" t="s">
        <v>551</v>
      </c>
      <c r="D4983" s="161">
        <v>160.43</v>
      </c>
    </row>
    <row r="4984" spans="3:4" ht="15" hidden="1" customHeight="1" x14ac:dyDescent="0.25">
      <c r="C4984" s="158" t="s">
        <v>546</v>
      </c>
      <c r="D4984" s="159">
        <v>941.57</v>
      </c>
    </row>
    <row r="4985" spans="3:4" ht="15" hidden="1" customHeight="1" x14ac:dyDescent="0.25">
      <c r="C4985" s="160" t="s">
        <v>307</v>
      </c>
      <c r="D4985" s="161">
        <v>677.71</v>
      </c>
    </row>
    <row r="4986" spans="3:4" ht="15" hidden="1" customHeight="1" x14ac:dyDescent="0.25">
      <c r="C4986" s="158" t="s">
        <v>550</v>
      </c>
      <c r="D4986" s="159">
        <v>504.15</v>
      </c>
    </row>
    <row r="4987" spans="3:4" ht="15" hidden="1" customHeight="1" x14ac:dyDescent="0.25">
      <c r="C4987" s="160" t="s">
        <v>555</v>
      </c>
      <c r="D4987" s="161">
        <v>418.85</v>
      </c>
    </row>
    <row r="4988" spans="3:4" ht="15" hidden="1" customHeight="1" x14ac:dyDescent="0.25">
      <c r="C4988" s="158" t="s">
        <v>544</v>
      </c>
      <c r="D4988" s="159">
        <v>466.39</v>
      </c>
    </row>
    <row r="4989" spans="3:4" ht="15" hidden="1" customHeight="1" x14ac:dyDescent="0.25">
      <c r="C4989" s="160" t="s">
        <v>548</v>
      </c>
      <c r="D4989" s="161">
        <v>366.76</v>
      </c>
    </row>
    <row r="4990" spans="3:4" ht="15" hidden="1" customHeight="1" x14ac:dyDescent="0.25">
      <c r="C4990" s="158" t="s">
        <v>307</v>
      </c>
      <c r="D4990" s="159">
        <v>1036.68</v>
      </c>
    </row>
    <row r="4991" spans="3:4" ht="15" hidden="1" customHeight="1" x14ac:dyDescent="0.25">
      <c r="C4991" s="160" t="s">
        <v>539</v>
      </c>
      <c r="D4991" s="161">
        <v>787.95</v>
      </c>
    </row>
    <row r="4992" spans="3:4" ht="15" hidden="1" customHeight="1" x14ac:dyDescent="0.25">
      <c r="C4992" s="158" t="s">
        <v>557</v>
      </c>
      <c r="D4992" s="159">
        <v>1055.74</v>
      </c>
    </row>
    <row r="4993" spans="3:4" ht="15" hidden="1" customHeight="1" x14ac:dyDescent="0.25">
      <c r="C4993" s="160" t="s">
        <v>544</v>
      </c>
      <c r="D4993" s="161">
        <v>204.44</v>
      </c>
    </row>
    <row r="4994" spans="3:4" ht="15" hidden="1" customHeight="1" x14ac:dyDescent="0.25">
      <c r="C4994" s="158" t="s">
        <v>551</v>
      </c>
      <c r="D4994" s="159">
        <v>422.59</v>
      </c>
    </row>
    <row r="4995" spans="3:4" ht="15" hidden="1" customHeight="1" x14ac:dyDescent="0.25">
      <c r="C4995" s="160" t="s">
        <v>309</v>
      </c>
      <c r="D4995" s="161">
        <v>827.3</v>
      </c>
    </row>
    <row r="4996" spans="3:4" ht="15" hidden="1" customHeight="1" x14ac:dyDescent="0.25">
      <c r="C4996" s="158" t="s">
        <v>546</v>
      </c>
      <c r="D4996" s="159">
        <v>854.49</v>
      </c>
    </row>
    <row r="4997" spans="3:4" ht="15" hidden="1" customHeight="1" x14ac:dyDescent="0.25">
      <c r="C4997" s="160" t="s">
        <v>307</v>
      </c>
      <c r="D4997" s="161">
        <v>430.28</v>
      </c>
    </row>
    <row r="4998" spans="3:4" ht="15" hidden="1" customHeight="1" x14ac:dyDescent="0.25">
      <c r="C4998" s="158" t="s">
        <v>307</v>
      </c>
      <c r="D4998" s="159">
        <v>965.91</v>
      </c>
    </row>
    <row r="4999" spans="3:4" ht="15" hidden="1" customHeight="1" x14ac:dyDescent="0.25">
      <c r="C4999" s="160" t="s">
        <v>545</v>
      </c>
      <c r="D4999" s="161">
        <v>576.88</v>
      </c>
    </row>
    <row r="5000" spans="3:4" ht="15" hidden="1" customHeight="1" x14ac:dyDescent="0.25">
      <c r="C5000" s="158" t="s">
        <v>546</v>
      </c>
      <c r="D5000" s="159">
        <v>980.58</v>
      </c>
    </row>
    <row r="5001" spans="3:4" ht="15" hidden="1" customHeight="1" x14ac:dyDescent="0.25">
      <c r="C5001" s="160" t="s">
        <v>312</v>
      </c>
      <c r="D5001" s="161">
        <v>33.11</v>
      </c>
    </row>
    <row r="5002" spans="3:4" ht="15" hidden="1" customHeight="1" x14ac:dyDescent="0.25">
      <c r="C5002" s="158" t="s">
        <v>312</v>
      </c>
      <c r="D5002" s="159">
        <v>999.01</v>
      </c>
    </row>
    <row r="5003" spans="3:4" ht="15" hidden="1" customHeight="1" x14ac:dyDescent="0.25">
      <c r="C5003" s="160" t="s">
        <v>307</v>
      </c>
      <c r="D5003" s="161">
        <v>1116.55</v>
      </c>
    </row>
    <row r="5004" spans="3:4" ht="15" hidden="1" customHeight="1" x14ac:dyDescent="0.25">
      <c r="C5004" s="158" t="s">
        <v>307</v>
      </c>
      <c r="D5004" s="159">
        <v>813.98</v>
      </c>
    </row>
    <row r="5005" spans="3:4" ht="15" hidden="1" customHeight="1" x14ac:dyDescent="0.25">
      <c r="C5005" s="160" t="s">
        <v>309</v>
      </c>
      <c r="D5005" s="161">
        <v>31.07</v>
      </c>
    </row>
    <row r="5006" spans="3:4" ht="15" hidden="1" customHeight="1" x14ac:dyDescent="0.25">
      <c r="C5006" s="158" t="s">
        <v>308</v>
      </c>
      <c r="D5006" s="159">
        <v>538.78</v>
      </c>
    </row>
    <row r="5007" spans="3:4" ht="15" hidden="1" customHeight="1" x14ac:dyDescent="0.25">
      <c r="C5007" s="160" t="s">
        <v>554</v>
      </c>
      <c r="D5007" s="161">
        <v>1281.78</v>
      </c>
    </row>
    <row r="5008" spans="3:4" ht="15" hidden="1" customHeight="1" x14ac:dyDescent="0.25">
      <c r="C5008" s="158" t="s">
        <v>539</v>
      </c>
      <c r="D5008" s="159">
        <v>465.36</v>
      </c>
    </row>
    <row r="5009" spans="3:4" ht="15" hidden="1" customHeight="1" x14ac:dyDescent="0.25">
      <c r="C5009" s="160" t="s">
        <v>547</v>
      </c>
      <c r="D5009" s="161">
        <v>918.18</v>
      </c>
    </row>
    <row r="5010" spans="3:4" ht="15" hidden="1" customHeight="1" x14ac:dyDescent="0.25">
      <c r="C5010" s="158" t="s">
        <v>543</v>
      </c>
      <c r="D5010" s="159">
        <v>433.93</v>
      </c>
    </row>
    <row r="5011" spans="3:4" ht="15" hidden="1" customHeight="1" x14ac:dyDescent="0.25">
      <c r="C5011" s="160" t="s">
        <v>545</v>
      </c>
      <c r="D5011" s="161">
        <v>494.66</v>
      </c>
    </row>
    <row r="5012" spans="3:4" ht="15" hidden="1" customHeight="1" x14ac:dyDescent="0.25">
      <c r="C5012" s="158" t="s">
        <v>549</v>
      </c>
      <c r="D5012" s="159">
        <v>520.19000000000005</v>
      </c>
    </row>
    <row r="5013" spans="3:4" ht="15" hidden="1" customHeight="1" x14ac:dyDescent="0.25">
      <c r="C5013" s="160" t="s">
        <v>557</v>
      </c>
      <c r="D5013" s="161">
        <v>680.94</v>
      </c>
    </row>
    <row r="5014" spans="3:4" ht="15" hidden="1" customHeight="1" x14ac:dyDescent="0.25">
      <c r="C5014" s="158" t="s">
        <v>554</v>
      </c>
      <c r="D5014" s="159">
        <v>130.82</v>
      </c>
    </row>
    <row r="5015" spans="3:4" ht="15" hidden="1" customHeight="1" x14ac:dyDescent="0.25">
      <c r="C5015" s="160" t="s">
        <v>309</v>
      </c>
      <c r="D5015" s="161">
        <v>455.34</v>
      </c>
    </row>
    <row r="5016" spans="3:4" ht="15" hidden="1" customHeight="1" x14ac:dyDescent="0.25">
      <c r="C5016" s="158" t="s">
        <v>552</v>
      </c>
      <c r="D5016" s="159">
        <v>1160.54</v>
      </c>
    </row>
    <row r="5017" spans="3:4" ht="15" hidden="1" customHeight="1" x14ac:dyDescent="0.25">
      <c r="C5017" s="160" t="s">
        <v>543</v>
      </c>
      <c r="D5017" s="161">
        <v>528.46</v>
      </c>
    </row>
    <row r="5018" spans="3:4" ht="15" hidden="1" customHeight="1" x14ac:dyDescent="0.25">
      <c r="C5018" s="158" t="s">
        <v>307</v>
      </c>
      <c r="D5018" s="159">
        <v>298.87</v>
      </c>
    </row>
    <row r="5019" spans="3:4" ht="15" hidden="1" customHeight="1" x14ac:dyDescent="0.25">
      <c r="C5019" s="160" t="s">
        <v>546</v>
      </c>
      <c r="D5019" s="161">
        <v>1110.95</v>
      </c>
    </row>
    <row r="5020" spans="3:4" ht="15" hidden="1" customHeight="1" x14ac:dyDescent="0.25">
      <c r="C5020" s="158" t="s">
        <v>542</v>
      </c>
      <c r="D5020" s="159">
        <v>804.98</v>
      </c>
    </row>
    <row r="5021" spans="3:4" ht="15" hidden="1" customHeight="1" x14ac:dyDescent="0.25">
      <c r="C5021" s="160" t="s">
        <v>543</v>
      </c>
      <c r="D5021" s="161">
        <v>622.25</v>
      </c>
    </row>
    <row r="5022" spans="3:4" ht="15" hidden="1" customHeight="1" x14ac:dyDescent="0.25">
      <c r="C5022" s="158" t="s">
        <v>550</v>
      </c>
      <c r="D5022" s="159">
        <v>1278.33</v>
      </c>
    </row>
    <row r="5023" spans="3:4" ht="15" hidden="1" customHeight="1" x14ac:dyDescent="0.25">
      <c r="C5023" s="160" t="s">
        <v>540</v>
      </c>
      <c r="D5023" s="161">
        <v>670.05</v>
      </c>
    </row>
    <row r="5024" spans="3:4" ht="15" hidden="1" customHeight="1" x14ac:dyDescent="0.25">
      <c r="C5024" s="158" t="s">
        <v>545</v>
      </c>
      <c r="D5024" s="159">
        <v>913.73</v>
      </c>
    </row>
    <row r="5025" spans="3:4" ht="15" hidden="1" customHeight="1" x14ac:dyDescent="0.25">
      <c r="C5025" s="160" t="s">
        <v>307</v>
      </c>
      <c r="D5025" s="161">
        <v>891.68</v>
      </c>
    </row>
    <row r="5026" spans="3:4" ht="15" hidden="1" customHeight="1" x14ac:dyDescent="0.25">
      <c r="C5026" s="158" t="s">
        <v>550</v>
      </c>
      <c r="D5026" s="159">
        <v>780.7</v>
      </c>
    </row>
    <row r="5027" spans="3:4" ht="15" hidden="1" customHeight="1" x14ac:dyDescent="0.25">
      <c r="C5027" s="160" t="s">
        <v>542</v>
      </c>
      <c r="D5027" s="161">
        <v>532.6</v>
      </c>
    </row>
    <row r="5028" spans="3:4" ht="15" hidden="1" customHeight="1" x14ac:dyDescent="0.25">
      <c r="C5028" s="158" t="s">
        <v>539</v>
      </c>
      <c r="D5028" s="159">
        <v>408.5</v>
      </c>
    </row>
    <row r="5029" spans="3:4" ht="15" hidden="1" customHeight="1" x14ac:dyDescent="0.25">
      <c r="C5029" s="160" t="s">
        <v>309</v>
      </c>
      <c r="D5029" s="161">
        <v>814.64</v>
      </c>
    </row>
    <row r="5030" spans="3:4" ht="15" hidden="1" customHeight="1" x14ac:dyDescent="0.25">
      <c r="C5030" s="158" t="s">
        <v>542</v>
      </c>
      <c r="D5030" s="159">
        <v>898.19</v>
      </c>
    </row>
    <row r="5031" spans="3:4" ht="15" hidden="1" customHeight="1" x14ac:dyDescent="0.25">
      <c r="C5031" s="160" t="s">
        <v>552</v>
      </c>
      <c r="D5031" s="161">
        <v>691.05</v>
      </c>
    </row>
    <row r="5032" spans="3:4" ht="15" hidden="1" customHeight="1" x14ac:dyDescent="0.25">
      <c r="C5032" s="158" t="s">
        <v>554</v>
      </c>
      <c r="D5032" s="159">
        <v>519.72</v>
      </c>
    </row>
    <row r="5033" spans="3:4" ht="15" hidden="1" customHeight="1" x14ac:dyDescent="0.25">
      <c r="C5033" s="160" t="s">
        <v>540</v>
      </c>
      <c r="D5033" s="161">
        <v>346.15</v>
      </c>
    </row>
    <row r="5034" spans="3:4" ht="15" hidden="1" customHeight="1" x14ac:dyDescent="0.25">
      <c r="C5034" s="158" t="s">
        <v>543</v>
      </c>
      <c r="D5034" s="159">
        <v>555.99</v>
      </c>
    </row>
    <row r="5035" spans="3:4" ht="15" hidden="1" customHeight="1" x14ac:dyDescent="0.25">
      <c r="C5035" s="160" t="s">
        <v>307</v>
      </c>
      <c r="D5035" s="161">
        <v>1233.17</v>
      </c>
    </row>
    <row r="5036" spans="3:4" ht="15" hidden="1" customHeight="1" x14ac:dyDescent="0.25">
      <c r="C5036" s="158" t="s">
        <v>308</v>
      </c>
      <c r="D5036" s="159">
        <v>208</v>
      </c>
    </row>
    <row r="5037" spans="3:4" ht="15" hidden="1" customHeight="1" x14ac:dyDescent="0.25">
      <c r="C5037" s="160" t="s">
        <v>541</v>
      </c>
      <c r="D5037" s="161">
        <v>522.59</v>
      </c>
    </row>
    <row r="5038" spans="3:4" ht="15" hidden="1" customHeight="1" x14ac:dyDescent="0.25">
      <c r="C5038" s="158" t="s">
        <v>557</v>
      </c>
      <c r="D5038" s="159">
        <v>1231.1099999999999</v>
      </c>
    </row>
    <row r="5039" spans="3:4" ht="15" hidden="1" customHeight="1" x14ac:dyDescent="0.25">
      <c r="C5039" s="160" t="s">
        <v>553</v>
      </c>
      <c r="D5039" s="161">
        <v>189.22</v>
      </c>
    </row>
    <row r="5040" spans="3:4" ht="15" hidden="1" customHeight="1" x14ac:dyDescent="0.25">
      <c r="C5040" s="158" t="s">
        <v>549</v>
      </c>
      <c r="D5040" s="159">
        <v>260.86</v>
      </c>
    </row>
    <row r="5041" spans="3:4" ht="15" hidden="1" customHeight="1" x14ac:dyDescent="0.25">
      <c r="C5041" s="160" t="s">
        <v>549</v>
      </c>
      <c r="D5041" s="161">
        <v>897.1</v>
      </c>
    </row>
    <row r="5042" spans="3:4" ht="15" hidden="1" customHeight="1" x14ac:dyDescent="0.25">
      <c r="C5042" s="158" t="s">
        <v>545</v>
      </c>
      <c r="D5042" s="159">
        <v>786.46</v>
      </c>
    </row>
    <row r="5043" spans="3:4" ht="15" hidden="1" customHeight="1" x14ac:dyDescent="0.25">
      <c r="C5043" s="160" t="s">
        <v>542</v>
      </c>
      <c r="D5043" s="161">
        <v>868.41</v>
      </c>
    </row>
    <row r="5044" spans="3:4" ht="15" hidden="1" customHeight="1" x14ac:dyDescent="0.25">
      <c r="C5044" s="158" t="s">
        <v>540</v>
      </c>
      <c r="D5044" s="159">
        <v>1209.51</v>
      </c>
    </row>
    <row r="5045" spans="3:4" ht="15" hidden="1" customHeight="1" x14ac:dyDescent="0.25">
      <c r="C5045" s="160" t="s">
        <v>558</v>
      </c>
      <c r="D5045" s="161">
        <v>419.58</v>
      </c>
    </row>
    <row r="5046" spans="3:4" ht="15" hidden="1" customHeight="1" x14ac:dyDescent="0.25">
      <c r="C5046" s="158" t="s">
        <v>551</v>
      </c>
      <c r="D5046" s="159">
        <v>1107.47</v>
      </c>
    </row>
    <row r="5047" spans="3:4" ht="15" hidden="1" customHeight="1" x14ac:dyDescent="0.25">
      <c r="C5047" s="160" t="s">
        <v>551</v>
      </c>
      <c r="D5047" s="161">
        <v>1109.5999999999999</v>
      </c>
    </row>
    <row r="5048" spans="3:4" ht="15" hidden="1" customHeight="1" x14ac:dyDescent="0.25">
      <c r="C5048" s="158" t="s">
        <v>548</v>
      </c>
      <c r="D5048" s="159">
        <v>766.76</v>
      </c>
    </row>
    <row r="5049" spans="3:4" ht="15" hidden="1" customHeight="1" x14ac:dyDescent="0.25">
      <c r="C5049" s="160" t="s">
        <v>312</v>
      </c>
      <c r="D5049" s="161">
        <v>1034.69</v>
      </c>
    </row>
    <row r="5050" spans="3:4" ht="15" hidden="1" customHeight="1" x14ac:dyDescent="0.25">
      <c r="C5050" s="158" t="s">
        <v>539</v>
      </c>
      <c r="D5050" s="159">
        <v>609.59</v>
      </c>
    </row>
    <row r="5051" spans="3:4" ht="15" hidden="1" customHeight="1" x14ac:dyDescent="0.25">
      <c r="C5051" s="160" t="s">
        <v>308</v>
      </c>
      <c r="D5051" s="161">
        <v>655.42</v>
      </c>
    </row>
    <row r="5052" spans="3:4" ht="15" hidden="1" customHeight="1" x14ac:dyDescent="0.25">
      <c r="C5052" s="158" t="s">
        <v>539</v>
      </c>
      <c r="D5052" s="159">
        <v>256.08</v>
      </c>
    </row>
    <row r="5053" spans="3:4" ht="15" hidden="1" customHeight="1" x14ac:dyDescent="0.25">
      <c r="C5053" s="160" t="s">
        <v>548</v>
      </c>
      <c r="D5053" s="161">
        <v>575.35</v>
      </c>
    </row>
    <row r="5054" spans="3:4" ht="15" hidden="1" customHeight="1" x14ac:dyDescent="0.25">
      <c r="C5054" s="158" t="s">
        <v>551</v>
      </c>
      <c r="D5054" s="159">
        <v>1078.43</v>
      </c>
    </row>
    <row r="5055" spans="3:4" ht="15" hidden="1" customHeight="1" x14ac:dyDescent="0.25">
      <c r="C5055" s="160" t="s">
        <v>557</v>
      </c>
      <c r="D5055" s="161">
        <v>536.03</v>
      </c>
    </row>
    <row r="5056" spans="3:4" ht="15" hidden="1" customHeight="1" x14ac:dyDescent="0.25">
      <c r="C5056" s="158" t="s">
        <v>545</v>
      </c>
      <c r="D5056" s="159">
        <v>204.03</v>
      </c>
    </row>
    <row r="5057" spans="3:4" ht="15" hidden="1" customHeight="1" x14ac:dyDescent="0.25">
      <c r="C5057" s="160" t="s">
        <v>540</v>
      </c>
      <c r="D5057" s="161">
        <v>697.74</v>
      </c>
    </row>
    <row r="5058" spans="3:4" ht="15" hidden="1" customHeight="1" x14ac:dyDescent="0.25">
      <c r="C5058" s="158" t="s">
        <v>539</v>
      </c>
      <c r="D5058" s="159">
        <v>784.44</v>
      </c>
    </row>
    <row r="5059" spans="3:4" ht="15" hidden="1" customHeight="1" x14ac:dyDescent="0.25">
      <c r="C5059" s="160" t="s">
        <v>307</v>
      </c>
      <c r="D5059" s="161">
        <v>507.45</v>
      </c>
    </row>
    <row r="5060" spans="3:4" ht="15" hidden="1" customHeight="1" x14ac:dyDescent="0.25">
      <c r="C5060" s="158" t="s">
        <v>312</v>
      </c>
      <c r="D5060" s="159">
        <v>525.92999999999995</v>
      </c>
    </row>
    <row r="5061" spans="3:4" ht="15" hidden="1" customHeight="1" x14ac:dyDescent="0.25">
      <c r="C5061" s="160" t="s">
        <v>545</v>
      </c>
      <c r="D5061" s="161">
        <v>853.56</v>
      </c>
    </row>
    <row r="5062" spans="3:4" ht="15" hidden="1" customHeight="1" x14ac:dyDescent="0.25">
      <c r="C5062" s="158" t="s">
        <v>552</v>
      </c>
      <c r="D5062" s="159">
        <v>1239.1600000000001</v>
      </c>
    </row>
    <row r="5063" spans="3:4" ht="15" hidden="1" customHeight="1" x14ac:dyDescent="0.25">
      <c r="C5063" s="160" t="s">
        <v>547</v>
      </c>
      <c r="D5063" s="161">
        <v>360.82</v>
      </c>
    </row>
    <row r="5064" spans="3:4" ht="15" hidden="1" customHeight="1" x14ac:dyDescent="0.25">
      <c r="C5064" s="158" t="s">
        <v>543</v>
      </c>
      <c r="D5064" s="159">
        <v>727.28</v>
      </c>
    </row>
    <row r="5065" spans="3:4" ht="15" hidden="1" customHeight="1" x14ac:dyDescent="0.25">
      <c r="C5065" s="160" t="s">
        <v>547</v>
      </c>
      <c r="D5065" s="161">
        <v>551.13</v>
      </c>
    </row>
    <row r="5066" spans="3:4" ht="15" hidden="1" customHeight="1" x14ac:dyDescent="0.25">
      <c r="C5066" s="158" t="s">
        <v>307</v>
      </c>
      <c r="D5066" s="159">
        <v>1090.8800000000001</v>
      </c>
    </row>
    <row r="5067" spans="3:4" ht="15" hidden="1" customHeight="1" x14ac:dyDescent="0.25">
      <c r="C5067" s="160" t="s">
        <v>549</v>
      </c>
      <c r="D5067" s="161">
        <v>1016.11</v>
      </c>
    </row>
    <row r="5068" spans="3:4" ht="15" hidden="1" customHeight="1" x14ac:dyDescent="0.25">
      <c r="C5068" s="158" t="s">
        <v>551</v>
      </c>
      <c r="D5068" s="159">
        <v>156.41</v>
      </c>
    </row>
    <row r="5069" spans="3:4" ht="15" hidden="1" customHeight="1" x14ac:dyDescent="0.25">
      <c r="C5069" s="160" t="s">
        <v>542</v>
      </c>
      <c r="D5069" s="161">
        <v>944.69</v>
      </c>
    </row>
    <row r="5070" spans="3:4" ht="15" hidden="1" customHeight="1" x14ac:dyDescent="0.25">
      <c r="C5070" s="158" t="s">
        <v>555</v>
      </c>
      <c r="D5070" s="159">
        <v>45.63</v>
      </c>
    </row>
    <row r="5071" spans="3:4" ht="15" hidden="1" customHeight="1" x14ac:dyDescent="0.25">
      <c r="C5071" s="160" t="s">
        <v>554</v>
      </c>
      <c r="D5071" s="161">
        <v>263.64999999999998</v>
      </c>
    </row>
    <row r="5072" spans="3:4" ht="15" hidden="1" customHeight="1" x14ac:dyDescent="0.25">
      <c r="C5072" s="158" t="s">
        <v>309</v>
      </c>
      <c r="D5072" s="159">
        <v>416.12</v>
      </c>
    </row>
    <row r="5073" spans="3:4" ht="15" hidden="1" customHeight="1" x14ac:dyDescent="0.25">
      <c r="C5073" s="160" t="s">
        <v>539</v>
      </c>
      <c r="D5073" s="161">
        <v>1146.79</v>
      </c>
    </row>
    <row r="5074" spans="3:4" ht="15" hidden="1" customHeight="1" x14ac:dyDescent="0.25">
      <c r="C5074" s="158" t="s">
        <v>309</v>
      </c>
      <c r="D5074" s="159">
        <v>447.95</v>
      </c>
    </row>
    <row r="5075" spans="3:4" ht="15" hidden="1" customHeight="1" x14ac:dyDescent="0.25">
      <c r="C5075" s="160" t="s">
        <v>547</v>
      </c>
      <c r="D5075" s="161">
        <v>440.23</v>
      </c>
    </row>
    <row r="5076" spans="3:4" ht="15" hidden="1" customHeight="1" x14ac:dyDescent="0.25">
      <c r="C5076" s="158" t="s">
        <v>557</v>
      </c>
      <c r="D5076" s="159">
        <v>130.37</v>
      </c>
    </row>
    <row r="5077" spans="3:4" ht="15" hidden="1" customHeight="1" x14ac:dyDescent="0.25">
      <c r="C5077" s="160" t="s">
        <v>549</v>
      </c>
      <c r="D5077" s="161">
        <v>446.03</v>
      </c>
    </row>
    <row r="5078" spans="3:4" ht="15" hidden="1" customHeight="1" x14ac:dyDescent="0.25">
      <c r="C5078" s="158" t="s">
        <v>553</v>
      </c>
      <c r="D5078" s="159">
        <v>1259.93</v>
      </c>
    </row>
    <row r="5079" spans="3:4" ht="15" hidden="1" customHeight="1" x14ac:dyDescent="0.25">
      <c r="C5079" s="160" t="s">
        <v>549</v>
      </c>
      <c r="D5079" s="161">
        <v>878.8</v>
      </c>
    </row>
    <row r="5080" spans="3:4" ht="15" hidden="1" customHeight="1" x14ac:dyDescent="0.25">
      <c r="C5080" s="158" t="s">
        <v>545</v>
      </c>
      <c r="D5080" s="159">
        <v>839.5</v>
      </c>
    </row>
    <row r="5081" spans="3:4" ht="15" hidden="1" customHeight="1" x14ac:dyDescent="0.25">
      <c r="C5081" s="160" t="s">
        <v>542</v>
      </c>
      <c r="D5081" s="161">
        <v>114.49</v>
      </c>
    </row>
    <row r="5082" spans="3:4" ht="15" hidden="1" customHeight="1" x14ac:dyDescent="0.25">
      <c r="C5082" s="158" t="s">
        <v>549</v>
      </c>
      <c r="D5082" s="159">
        <v>1105.33</v>
      </c>
    </row>
    <row r="5083" spans="3:4" ht="15" hidden="1" customHeight="1" x14ac:dyDescent="0.25">
      <c r="C5083" s="160" t="s">
        <v>539</v>
      </c>
      <c r="D5083" s="161">
        <v>723.39</v>
      </c>
    </row>
    <row r="5084" spans="3:4" ht="15" hidden="1" customHeight="1" x14ac:dyDescent="0.25">
      <c r="C5084" s="158" t="s">
        <v>307</v>
      </c>
      <c r="D5084" s="159">
        <v>1269.02</v>
      </c>
    </row>
    <row r="5085" spans="3:4" ht="15" hidden="1" customHeight="1" x14ac:dyDescent="0.25">
      <c r="C5085" s="160" t="s">
        <v>546</v>
      </c>
      <c r="D5085" s="161">
        <v>1244.3800000000001</v>
      </c>
    </row>
    <row r="5086" spans="3:4" ht="15" hidden="1" customHeight="1" x14ac:dyDescent="0.25">
      <c r="C5086" s="158" t="s">
        <v>549</v>
      </c>
      <c r="D5086" s="159">
        <v>612.34</v>
      </c>
    </row>
    <row r="5087" spans="3:4" ht="15" hidden="1" customHeight="1" x14ac:dyDescent="0.25">
      <c r="C5087" s="160" t="s">
        <v>545</v>
      </c>
      <c r="D5087" s="161">
        <v>162.36000000000001</v>
      </c>
    </row>
    <row r="5088" spans="3:4" ht="15" hidden="1" customHeight="1" x14ac:dyDescent="0.25">
      <c r="C5088" s="158" t="s">
        <v>557</v>
      </c>
      <c r="D5088" s="159">
        <v>378.78</v>
      </c>
    </row>
    <row r="5089" spans="3:4" ht="15" hidden="1" customHeight="1" x14ac:dyDescent="0.25">
      <c r="C5089" s="160" t="s">
        <v>309</v>
      </c>
      <c r="D5089" s="161">
        <v>345.58</v>
      </c>
    </row>
    <row r="5090" spans="3:4" ht="15" hidden="1" customHeight="1" x14ac:dyDescent="0.25">
      <c r="C5090" s="158" t="s">
        <v>551</v>
      </c>
      <c r="D5090" s="159">
        <v>1145.3900000000001</v>
      </c>
    </row>
    <row r="5091" spans="3:4" ht="15" hidden="1" customHeight="1" x14ac:dyDescent="0.25">
      <c r="C5091" s="160" t="s">
        <v>542</v>
      </c>
      <c r="D5091" s="161">
        <v>677.58</v>
      </c>
    </row>
    <row r="5092" spans="3:4" ht="15" hidden="1" customHeight="1" x14ac:dyDescent="0.25">
      <c r="C5092" s="158" t="s">
        <v>547</v>
      </c>
      <c r="D5092" s="159">
        <v>431.42</v>
      </c>
    </row>
    <row r="5093" spans="3:4" ht="15" hidden="1" customHeight="1" x14ac:dyDescent="0.25">
      <c r="C5093" s="160" t="s">
        <v>546</v>
      </c>
      <c r="D5093" s="161">
        <v>991.46</v>
      </c>
    </row>
    <row r="5094" spans="3:4" ht="15" hidden="1" customHeight="1" x14ac:dyDescent="0.25">
      <c r="C5094" s="158" t="s">
        <v>309</v>
      </c>
      <c r="D5094" s="159">
        <v>1179.9100000000001</v>
      </c>
    </row>
    <row r="5095" spans="3:4" ht="15" hidden="1" customHeight="1" x14ac:dyDescent="0.25">
      <c r="C5095" s="160" t="s">
        <v>307</v>
      </c>
      <c r="D5095" s="161">
        <v>829.34</v>
      </c>
    </row>
    <row r="5096" spans="3:4" ht="15" hidden="1" customHeight="1" x14ac:dyDescent="0.25">
      <c r="C5096" s="158" t="s">
        <v>308</v>
      </c>
      <c r="D5096" s="159">
        <v>399.88</v>
      </c>
    </row>
    <row r="5097" spans="3:4" ht="15" hidden="1" customHeight="1" x14ac:dyDescent="0.25">
      <c r="C5097" s="160" t="s">
        <v>556</v>
      </c>
      <c r="D5097" s="161">
        <v>740.43</v>
      </c>
    </row>
    <row r="5098" spans="3:4" ht="15" hidden="1" customHeight="1" x14ac:dyDescent="0.25">
      <c r="C5098" s="158" t="s">
        <v>307</v>
      </c>
      <c r="D5098" s="159">
        <v>267.47000000000003</v>
      </c>
    </row>
    <row r="5099" spans="3:4" ht="15" hidden="1" customHeight="1" x14ac:dyDescent="0.25">
      <c r="C5099" s="160" t="s">
        <v>550</v>
      </c>
      <c r="D5099" s="161">
        <v>606.36</v>
      </c>
    </row>
    <row r="5100" spans="3:4" ht="15" hidden="1" customHeight="1" x14ac:dyDescent="0.25">
      <c r="C5100" s="158" t="s">
        <v>543</v>
      </c>
      <c r="D5100" s="159">
        <v>307.89999999999998</v>
      </c>
    </row>
    <row r="5101" spans="3:4" ht="15" hidden="1" customHeight="1" x14ac:dyDescent="0.25">
      <c r="C5101" s="160" t="s">
        <v>539</v>
      </c>
      <c r="D5101" s="161">
        <v>208.98</v>
      </c>
    </row>
    <row r="5102" spans="3:4" ht="15" hidden="1" customHeight="1" x14ac:dyDescent="0.25">
      <c r="C5102" s="158" t="s">
        <v>558</v>
      </c>
      <c r="D5102" s="159">
        <v>124.51</v>
      </c>
    </row>
    <row r="5103" spans="3:4" ht="15" hidden="1" customHeight="1" x14ac:dyDescent="0.25">
      <c r="C5103" s="160" t="s">
        <v>307</v>
      </c>
      <c r="D5103" s="161">
        <v>550.62</v>
      </c>
    </row>
    <row r="5104" spans="3:4" ht="15" hidden="1" customHeight="1" x14ac:dyDescent="0.25">
      <c r="C5104" s="158" t="s">
        <v>540</v>
      </c>
      <c r="D5104" s="159">
        <v>712.41</v>
      </c>
    </row>
    <row r="5105" spans="3:4" ht="15" hidden="1" customHeight="1" x14ac:dyDescent="0.25">
      <c r="C5105" s="160" t="s">
        <v>309</v>
      </c>
      <c r="D5105" s="161">
        <v>49.68</v>
      </c>
    </row>
    <row r="5106" spans="3:4" ht="15" hidden="1" customHeight="1" x14ac:dyDescent="0.25">
      <c r="C5106" s="158" t="s">
        <v>539</v>
      </c>
      <c r="D5106" s="159">
        <v>657.17</v>
      </c>
    </row>
    <row r="5107" spans="3:4" ht="15" hidden="1" customHeight="1" x14ac:dyDescent="0.25">
      <c r="C5107" s="160" t="s">
        <v>309</v>
      </c>
      <c r="D5107" s="161">
        <v>301.94</v>
      </c>
    </row>
    <row r="5108" spans="3:4" ht="15" hidden="1" customHeight="1" x14ac:dyDescent="0.25">
      <c r="C5108" s="158" t="s">
        <v>307</v>
      </c>
      <c r="D5108" s="159">
        <v>1051.5999999999999</v>
      </c>
    </row>
    <row r="5109" spans="3:4" ht="15" hidden="1" customHeight="1" x14ac:dyDescent="0.25">
      <c r="C5109" s="160" t="s">
        <v>549</v>
      </c>
      <c r="D5109" s="161">
        <v>562.79999999999995</v>
      </c>
    </row>
    <row r="5110" spans="3:4" ht="15" hidden="1" customHeight="1" x14ac:dyDescent="0.25">
      <c r="C5110" s="158" t="s">
        <v>545</v>
      </c>
      <c r="D5110" s="159">
        <v>489.81</v>
      </c>
    </row>
    <row r="5111" spans="3:4" ht="15" hidden="1" customHeight="1" x14ac:dyDescent="0.25">
      <c r="C5111" s="160" t="s">
        <v>555</v>
      </c>
      <c r="D5111" s="161">
        <v>269.77999999999997</v>
      </c>
    </row>
    <row r="5112" spans="3:4" ht="15" hidden="1" customHeight="1" x14ac:dyDescent="0.25">
      <c r="C5112" s="158" t="s">
        <v>307</v>
      </c>
      <c r="D5112" s="159">
        <v>1256.3800000000001</v>
      </c>
    </row>
    <row r="5113" spans="3:4" ht="15" hidden="1" customHeight="1" x14ac:dyDescent="0.25">
      <c r="C5113" s="160" t="s">
        <v>543</v>
      </c>
      <c r="D5113" s="161">
        <v>656.75</v>
      </c>
    </row>
    <row r="5114" spans="3:4" ht="15" hidden="1" customHeight="1" x14ac:dyDescent="0.25">
      <c r="C5114" s="158" t="s">
        <v>555</v>
      </c>
      <c r="D5114" s="159">
        <v>298.93</v>
      </c>
    </row>
    <row r="5115" spans="3:4" ht="15" hidden="1" customHeight="1" x14ac:dyDescent="0.25">
      <c r="C5115" s="160" t="s">
        <v>545</v>
      </c>
      <c r="D5115" s="161">
        <v>615.54</v>
      </c>
    </row>
    <row r="5116" spans="3:4" ht="15" hidden="1" customHeight="1" x14ac:dyDescent="0.25">
      <c r="C5116" s="158" t="s">
        <v>308</v>
      </c>
      <c r="D5116" s="159">
        <v>608.26</v>
      </c>
    </row>
    <row r="5117" spans="3:4" ht="15" hidden="1" customHeight="1" x14ac:dyDescent="0.25">
      <c r="C5117" s="160" t="s">
        <v>558</v>
      </c>
      <c r="D5117" s="161">
        <v>1031.26</v>
      </c>
    </row>
    <row r="5118" spans="3:4" ht="15" hidden="1" customHeight="1" x14ac:dyDescent="0.25">
      <c r="C5118" s="158" t="s">
        <v>307</v>
      </c>
      <c r="D5118" s="159">
        <v>799.75</v>
      </c>
    </row>
    <row r="5119" spans="3:4" ht="15" hidden="1" customHeight="1" x14ac:dyDescent="0.25">
      <c r="C5119" s="160" t="s">
        <v>545</v>
      </c>
      <c r="D5119" s="161">
        <v>476.33</v>
      </c>
    </row>
    <row r="5120" spans="3:4" ht="15" hidden="1" customHeight="1" x14ac:dyDescent="0.25">
      <c r="C5120" s="158" t="s">
        <v>542</v>
      </c>
      <c r="D5120" s="159">
        <v>619.53</v>
      </c>
    </row>
    <row r="5121" spans="3:4" ht="15" hidden="1" customHeight="1" x14ac:dyDescent="0.25">
      <c r="C5121" s="160" t="s">
        <v>551</v>
      </c>
      <c r="D5121" s="161">
        <v>417.14</v>
      </c>
    </row>
    <row r="5122" spans="3:4" ht="15" hidden="1" customHeight="1" x14ac:dyDescent="0.25">
      <c r="C5122" s="158" t="s">
        <v>552</v>
      </c>
      <c r="D5122" s="159">
        <v>993.41</v>
      </c>
    </row>
    <row r="5123" spans="3:4" ht="15" hidden="1" customHeight="1" x14ac:dyDescent="0.25">
      <c r="C5123" s="160" t="s">
        <v>540</v>
      </c>
      <c r="D5123" s="161">
        <v>792.12</v>
      </c>
    </row>
    <row r="5124" spans="3:4" ht="15" hidden="1" customHeight="1" x14ac:dyDescent="0.25">
      <c r="C5124" s="158" t="s">
        <v>546</v>
      </c>
      <c r="D5124" s="159">
        <v>22.23</v>
      </c>
    </row>
    <row r="5125" spans="3:4" ht="15" hidden="1" customHeight="1" x14ac:dyDescent="0.25">
      <c r="C5125" s="160" t="s">
        <v>546</v>
      </c>
      <c r="D5125" s="161">
        <v>917.51</v>
      </c>
    </row>
    <row r="5126" spans="3:4" ht="15" hidden="1" customHeight="1" x14ac:dyDescent="0.25">
      <c r="C5126" s="158" t="s">
        <v>553</v>
      </c>
      <c r="D5126" s="159">
        <v>499.45</v>
      </c>
    </row>
    <row r="5127" spans="3:4" ht="15" hidden="1" customHeight="1" x14ac:dyDescent="0.25">
      <c r="C5127" s="160" t="s">
        <v>542</v>
      </c>
      <c r="D5127" s="161">
        <v>625.37</v>
      </c>
    </row>
    <row r="5128" spans="3:4" ht="15" hidden="1" customHeight="1" x14ac:dyDescent="0.25">
      <c r="C5128" s="158" t="s">
        <v>547</v>
      </c>
      <c r="D5128" s="159">
        <v>355.29</v>
      </c>
    </row>
    <row r="5129" spans="3:4" ht="15" hidden="1" customHeight="1" x14ac:dyDescent="0.25">
      <c r="C5129" s="160" t="s">
        <v>548</v>
      </c>
      <c r="D5129" s="161">
        <v>375.69</v>
      </c>
    </row>
    <row r="5130" spans="3:4" ht="15" hidden="1" customHeight="1" x14ac:dyDescent="0.25">
      <c r="C5130" s="158" t="s">
        <v>545</v>
      </c>
      <c r="D5130" s="159">
        <v>61.68</v>
      </c>
    </row>
    <row r="5131" spans="3:4" ht="15" hidden="1" customHeight="1" x14ac:dyDescent="0.25">
      <c r="C5131" s="160" t="s">
        <v>551</v>
      </c>
      <c r="D5131" s="161">
        <v>726.95</v>
      </c>
    </row>
    <row r="5132" spans="3:4" ht="15" hidden="1" customHeight="1" x14ac:dyDescent="0.25">
      <c r="C5132" s="158" t="s">
        <v>553</v>
      </c>
      <c r="D5132" s="159">
        <v>428.02</v>
      </c>
    </row>
    <row r="5133" spans="3:4" ht="15" hidden="1" customHeight="1" x14ac:dyDescent="0.25">
      <c r="C5133" s="160" t="s">
        <v>544</v>
      </c>
      <c r="D5133" s="161">
        <v>250.44</v>
      </c>
    </row>
    <row r="5134" spans="3:4" ht="15" hidden="1" customHeight="1" x14ac:dyDescent="0.25">
      <c r="C5134" s="158" t="s">
        <v>547</v>
      </c>
      <c r="D5134" s="159">
        <v>1064.31</v>
      </c>
    </row>
    <row r="5135" spans="3:4" ht="15" hidden="1" customHeight="1" x14ac:dyDescent="0.25">
      <c r="C5135" s="160" t="s">
        <v>546</v>
      </c>
      <c r="D5135" s="161">
        <v>800.32</v>
      </c>
    </row>
    <row r="5136" spans="3:4" ht="15" hidden="1" customHeight="1" x14ac:dyDescent="0.25">
      <c r="C5136" s="158" t="s">
        <v>545</v>
      </c>
      <c r="D5136" s="159">
        <v>180.88</v>
      </c>
    </row>
    <row r="5137" spans="3:4" ht="15" hidden="1" customHeight="1" x14ac:dyDescent="0.25">
      <c r="C5137" s="160" t="s">
        <v>546</v>
      </c>
      <c r="D5137" s="161">
        <v>408.31</v>
      </c>
    </row>
    <row r="5138" spans="3:4" ht="15" hidden="1" customHeight="1" x14ac:dyDescent="0.25">
      <c r="C5138" s="158" t="s">
        <v>553</v>
      </c>
      <c r="D5138" s="159">
        <v>546.08000000000004</v>
      </c>
    </row>
    <row r="5139" spans="3:4" ht="15" hidden="1" customHeight="1" x14ac:dyDescent="0.25">
      <c r="C5139" s="160" t="s">
        <v>551</v>
      </c>
      <c r="D5139" s="161">
        <v>463.39</v>
      </c>
    </row>
    <row r="5140" spans="3:4" ht="15" hidden="1" customHeight="1" x14ac:dyDescent="0.25">
      <c r="C5140" s="158" t="s">
        <v>312</v>
      </c>
      <c r="D5140" s="159">
        <v>816.87</v>
      </c>
    </row>
    <row r="5141" spans="3:4" ht="15" hidden="1" customHeight="1" x14ac:dyDescent="0.25">
      <c r="C5141" s="160" t="s">
        <v>543</v>
      </c>
      <c r="D5141" s="161">
        <v>596.34</v>
      </c>
    </row>
    <row r="5142" spans="3:4" ht="15" hidden="1" customHeight="1" x14ac:dyDescent="0.25">
      <c r="C5142" s="158" t="s">
        <v>307</v>
      </c>
      <c r="D5142" s="159">
        <v>1107.17</v>
      </c>
    </row>
    <row r="5143" spans="3:4" ht="15" hidden="1" customHeight="1" x14ac:dyDescent="0.25">
      <c r="C5143" s="160" t="s">
        <v>542</v>
      </c>
      <c r="D5143" s="161">
        <v>1030.05</v>
      </c>
    </row>
    <row r="5144" spans="3:4" ht="15" hidden="1" customHeight="1" x14ac:dyDescent="0.25">
      <c r="C5144" s="158" t="s">
        <v>547</v>
      </c>
      <c r="D5144" s="159">
        <v>807.03</v>
      </c>
    </row>
    <row r="5145" spans="3:4" ht="15" hidden="1" customHeight="1" x14ac:dyDescent="0.25">
      <c r="C5145" s="160" t="s">
        <v>551</v>
      </c>
      <c r="D5145" s="161">
        <v>468.74</v>
      </c>
    </row>
    <row r="5146" spans="3:4" ht="15" hidden="1" customHeight="1" x14ac:dyDescent="0.25">
      <c r="C5146" s="158" t="s">
        <v>542</v>
      </c>
      <c r="D5146" s="159">
        <v>950.26</v>
      </c>
    </row>
    <row r="5147" spans="3:4" ht="15" hidden="1" customHeight="1" x14ac:dyDescent="0.25">
      <c r="C5147" s="160" t="s">
        <v>547</v>
      </c>
      <c r="D5147" s="161">
        <v>931.27</v>
      </c>
    </row>
    <row r="5148" spans="3:4" ht="15" hidden="1" customHeight="1" x14ac:dyDescent="0.25">
      <c r="C5148" s="158" t="s">
        <v>552</v>
      </c>
      <c r="D5148" s="159">
        <v>305.58</v>
      </c>
    </row>
    <row r="5149" spans="3:4" ht="15" hidden="1" customHeight="1" x14ac:dyDescent="0.25">
      <c r="C5149" s="160" t="s">
        <v>546</v>
      </c>
      <c r="D5149" s="161">
        <v>633.57000000000005</v>
      </c>
    </row>
    <row r="5150" spans="3:4" ht="15" hidden="1" customHeight="1" x14ac:dyDescent="0.25">
      <c r="C5150" s="158" t="s">
        <v>308</v>
      </c>
      <c r="D5150" s="159">
        <v>44.58</v>
      </c>
    </row>
    <row r="5151" spans="3:4" ht="15" hidden="1" customHeight="1" x14ac:dyDescent="0.25">
      <c r="C5151" s="160" t="s">
        <v>312</v>
      </c>
      <c r="D5151" s="161">
        <v>548</v>
      </c>
    </row>
    <row r="5152" spans="3:4" ht="15" hidden="1" customHeight="1" x14ac:dyDescent="0.25">
      <c r="C5152" s="158" t="s">
        <v>547</v>
      </c>
      <c r="D5152" s="159">
        <v>476.66</v>
      </c>
    </row>
    <row r="5153" spans="3:4" ht="15" hidden="1" customHeight="1" x14ac:dyDescent="0.25">
      <c r="C5153" s="160" t="s">
        <v>309</v>
      </c>
      <c r="D5153" s="161">
        <v>493.85</v>
      </c>
    </row>
    <row r="5154" spans="3:4" ht="15" hidden="1" customHeight="1" x14ac:dyDescent="0.25">
      <c r="C5154" s="158" t="s">
        <v>555</v>
      </c>
      <c r="D5154" s="159">
        <v>908.6</v>
      </c>
    </row>
    <row r="5155" spans="3:4" ht="15" hidden="1" customHeight="1" x14ac:dyDescent="0.25">
      <c r="C5155" s="160" t="s">
        <v>547</v>
      </c>
      <c r="D5155" s="161">
        <v>631.29999999999995</v>
      </c>
    </row>
    <row r="5156" spans="3:4" ht="15" hidden="1" customHeight="1" x14ac:dyDescent="0.25">
      <c r="C5156" s="158" t="s">
        <v>545</v>
      </c>
      <c r="D5156" s="159">
        <v>764.81</v>
      </c>
    </row>
    <row r="5157" spans="3:4" ht="15" hidden="1" customHeight="1" x14ac:dyDescent="0.25">
      <c r="C5157" s="160" t="s">
        <v>545</v>
      </c>
      <c r="D5157" s="161">
        <v>518.57000000000005</v>
      </c>
    </row>
    <row r="5158" spans="3:4" ht="15" hidden="1" customHeight="1" x14ac:dyDescent="0.25">
      <c r="C5158" s="158" t="s">
        <v>553</v>
      </c>
      <c r="D5158" s="159">
        <v>741.41</v>
      </c>
    </row>
    <row r="5159" spans="3:4" ht="15" hidden="1" customHeight="1" x14ac:dyDescent="0.25">
      <c r="C5159" s="160" t="s">
        <v>558</v>
      </c>
      <c r="D5159" s="161">
        <v>828.08</v>
      </c>
    </row>
    <row r="5160" spans="3:4" ht="15" hidden="1" customHeight="1" x14ac:dyDescent="0.25">
      <c r="C5160" s="158" t="s">
        <v>309</v>
      </c>
      <c r="D5160" s="159">
        <v>506.4</v>
      </c>
    </row>
    <row r="5161" spans="3:4" ht="15" hidden="1" customHeight="1" x14ac:dyDescent="0.25">
      <c r="C5161" s="160" t="s">
        <v>553</v>
      </c>
      <c r="D5161" s="161">
        <v>801.38</v>
      </c>
    </row>
    <row r="5162" spans="3:4" ht="15" hidden="1" customHeight="1" x14ac:dyDescent="0.25">
      <c r="C5162" s="158" t="s">
        <v>540</v>
      </c>
      <c r="D5162" s="159">
        <v>873.11</v>
      </c>
    </row>
    <row r="5163" spans="3:4" ht="15" hidden="1" customHeight="1" x14ac:dyDescent="0.25">
      <c r="C5163" s="160" t="s">
        <v>546</v>
      </c>
      <c r="D5163" s="161">
        <v>56.21</v>
      </c>
    </row>
    <row r="5164" spans="3:4" ht="15" hidden="1" customHeight="1" x14ac:dyDescent="0.25">
      <c r="C5164" s="158" t="s">
        <v>558</v>
      </c>
      <c r="D5164" s="159">
        <v>905.32</v>
      </c>
    </row>
    <row r="5165" spans="3:4" ht="15" hidden="1" customHeight="1" x14ac:dyDescent="0.25">
      <c r="C5165" s="160" t="s">
        <v>307</v>
      </c>
      <c r="D5165" s="161">
        <v>1009.65</v>
      </c>
    </row>
    <row r="5166" spans="3:4" ht="15" hidden="1" customHeight="1" x14ac:dyDescent="0.25">
      <c r="C5166" s="158" t="s">
        <v>539</v>
      </c>
      <c r="D5166" s="159">
        <v>430.14</v>
      </c>
    </row>
    <row r="5167" spans="3:4" ht="15" hidden="1" customHeight="1" x14ac:dyDescent="0.25">
      <c r="C5167" s="160" t="s">
        <v>542</v>
      </c>
      <c r="D5167" s="161">
        <v>1203.69</v>
      </c>
    </row>
    <row r="5168" spans="3:4" ht="15" hidden="1" customHeight="1" x14ac:dyDescent="0.25">
      <c r="C5168" s="158" t="s">
        <v>307</v>
      </c>
      <c r="D5168" s="159">
        <v>647.4</v>
      </c>
    </row>
    <row r="5169" spans="3:4" ht="15" hidden="1" customHeight="1" x14ac:dyDescent="0.25">
      <c r="C5169" s="160" t="s">
        <v>555</v>
      </c>
      <c r="D5169" s="161">
        <v>895.51</v>
      </c>
    </row>
    <row r="5170" spans="3:4" ht="15" hidden="1" customHeight="1" x14ac:dyDescent="0.25">
      <c r="C5170" s="158" t="s">
        <v>549</v>
      </c>
      <c r="D5170" s="159">
        <v>941.51</v>
      </c>
    </row>
    <row r="5171" spans="3:4" ht="15" hidden="1" customHeight="1" x14ac:dyDescent="0.25">
      <c r="C5171" s="160" t="s">
        <v>547</v>
      </c>
      <c r="D5171" s="161">
        <v>636.9</v>
      </c>
    </row>
    <row r="5172" spans="3:4" ht="15" hidden="1" customHeight="1" x14ac:dyDescent="0.25">
      <c r="C5172" s="158" t="s">
        <v>552</v>
      </c>
      <c r="D5172" s="159">
        <v>1202.27</v>
      </c>
    </row>
    <row r="5173" spans="3:4" ht="15" hidden="1" customHeight="1" x14ac:dyDescent="0.25">
      <c r="C5173" s="160" t="s">
        <v>551</v>
      </c>
      <c r="D5173" s="161">
        <v>220.01</v>
      </c>
    </row>
    <row r="5174" spans="3:4" ht="15" hidden="1" customHeight="1" x14ac:dyDescent="0.25">
      <c r="C5174" s="158" t="s">
        <v>545</v>
      </c>
      <c r="D5174" s="159">
        <v>1171.97</v>
      </c>
    </row>
    <row r="5175" spans="3:4" ht="15" hidden="1" customHeight="1" x14ac:dyDescent="0.25">
      <c r="C5175" s="160" t="s">
        <v>309</v>
      </c>
      <c r="D5175" s="161">
        <v>266.18</v>
      </c>
    </row>
    <row r="5176" spans="3:4" ht="15" hidden="1" customHeight="1" x14ac:dyDescent="0.25">
      <c r="C5176" s="158" t="s">
        <v>307</v>
      </c>
      <c r="D5176" s="159">
        <v>997.52</v>
      </c>
    </row>
    <row r="5177" spans="3:4" ht="15" hidden="1" customHeight="1" x14ac:dyDescent="0.25">
      <c r="C5177" s="160" t="s">
        <v>551</v>
      </c>
      <c r="D5177" s="161">
        <v>894.95</v>
      </c>
    </row>
    <row r="5178" spans="3:4" ht="15" hidden="1" customHeight="1" x14ac:dyDescent="0.25">
      <c r="C5178" s="158" t="s">
        <v>558</v>
      </c>
      <c r="D5178" s="159">
        <v>408.8</v>
      </c>
    </row>
    <row r="5179" spans="3:4" ht="15" hidden="1" customHeight="1" x14ac:dyDescent="0.25">
      <c r="C5179" s="160" t="s">
        <v>539</v>
      </c>
      <c r="D5179" s="161">
        <v>30</v>
      </c>
    </row>
    <row r="5180" spans="3:4" ht="15" hidden="1" customHeight="1" x14ac:dyDescent="0.25">
      <c r="C5180" s="158" t="s">
        <v>539</v>
      </c>
      <c r="D5180" s="159">
        <v>897.45</v>
      </c>
    </row>
    <row r="5181" spans="3:4" ht="15" hidden="1" customHeight="1" x14ac:dyDescent="0.25">
      <c r="C5181" s="160" t="s">
        <v>551</v>
      </c>
      <c r="D5181" s="161">
        <v>514.01</v>
      </c>
    </row>
    <row r="5182" spans="3:4" ht="15" hidden="1" customHeight="1" x14ac:dyDescent="0.25">
      <c r="C5182" s="158" t="s">
        <v>544</v>
      </c>
      <c r="D5182" s="159">
        <v>287.51</v>
      </c>
    </row>
    <row r="5183" spans="3:4" ht="15" hidden="1" customHeight="1" x14ac:dyDescent="0.25">
      <c r="C5183" s="160" t="s">
        <v>556</v>
      </c>
      <c r="D5183" s="161">
        <v>1068.55</v>
      </c>
    </row>
    <row r="5184" spans="3:4" ht="15" hidden="1" customHeight="1" x14ac:dyDescent="0.25">
      <c r="C5184" s="158" t="s">
        <v>308</v>
      </c>
      <c r="D5184" s="159">
        <v>458.8</v>
      </c>
    </row>
    <row r="5185" spans="3:4" ht="15" hidden="1" customHeight="1" x14ac:dyDescent="0.25">
      <c r="C5185" s="160" t="s">
        <v>543</v>
      </c>
      <c r="D5185" s="161">
        <v>1010.34</v>
      </c>
    </row>
    <row r="5186" spans="3:4" ht="15" hidden="1" customHeight="1" x14ac:dyDescent="0.25">
      <c r="C5186" s="158" t="s">
        <v>309</v>
      </c>
      <c r="D5186" s="159">
        <v>508.72</v>
      </c>
    </row>
    <row r="5187" spans="3:4" ht="15" hidden="1" customHeight="1" x14ac:dyDescent="0.25">
      <c r="C5187" s="160" t="s">
        <v>551</v>
      </c>
      <c r="D5187" s="161">
        <v>538.48</v>
      </c>
    </row>
    <row r="5188" spans="3:4" ht="15" hidden="1" customHeight="1" x14ac:dyDescent="0.25">
      <c r="C5188" s="158" t="s">
        <v>542</v>
      </c>
      <c r="D5188" s="159">
        <v>622.69000000000005</v>
      </c>
    </row>
    <row r="5189" spans="3:4" ht="15" hidden="1" customHeight="1" x14ac:dyDescent="0.25">
      <c r="C5189" s="160" t="s">
        <v>543</v>
      </c>
      <c r="D5189" s="161">
        <v>701.92</v>
      </c>
    </row>
    <row r="5190" spans="3:4" ht="15" hidden="1" customHeight="1" x14ac:dyDescent="0.25">
      <c r="C5190" s="158" t="s">
        <v>550</v>
      </c>
      <c r="D5190" s="159">
        <v>78.77</v>
      </c>
    </row>
    <row r="5191" spans="3:4" ht="15" hidden="1" customHeight="1" x14ac:dyDescent="0.25">
      <c r="C5191" s="160" t="s">
        <v>546</v>
      </c>
      <c r="D5191" s="161">
        <v>1266.28</v>
      </c>
    </row>
    <row r="5192" spans="3:4" ht="15" hidden="1" customHeight="1" x14ac:dyDescent="0.25">
      <c r="C5192" s="158" t="s">
        <v>556</v>
      </c>
      <c r="D5192" s="159">
        <v>656.76</v>
      </c>
    </row>
    <row r="5193" spans="3:4" ht="15" hidden="1" customHeight="1" x14ac:dyDescent="0.25">
      <c r="C5193" s="160" t="s">
        <v>550</v>
      </c>
      <c r="D5193" s="161">
        <v>733.29</v>
      </c>
    </row>
    <row r="5194" spans="3:4" ht="15" hidden="1" customHeight="1" x14ac:dyDescent="0.25">
      <c r="C5194" s="158" t="s">
        <v>547</v>
      </c>
      <c r="D5194" s="159">
        <v>12.85</v>
      </c>
    </row>
    <row r="5195" spans="3:4" ht="15" hidden="1" customHeight="1" x14ac:dyDescent="0.25">
      <c r="C5195" s="160" t="s">
        <v>547</v>
      </c>
      <c r="D5195" s="161">
        <v>1149.51</v>
      </c>
    </row>
    <row r="5196" spans="3:4" ht="15" hidden="1" customHeight="1" x14ac:dyDescent="0.25">
      <c r="C5196" s="158" t="s">
        <v>540</v>
      </c>
      <c r="D5196" s="159">
        <v>334.74</v>
      </c>
    </row>
    <row r="5197" spans="3:4" ht="15" hidden="1" customHeight="1" x14ac:dyDescent="0.25">
      <c r="C5197" s="160" t="s">
        <v>550</v>
      </c>
      <c r="D5197" s="161">
        <v>1180.1300000000001</v>
      </c>
    </row>
    <row r="5198" spans="3:4" ht="15" hidden="1" customHeight="1" x14ac:dyDescent="0.25">
      <c r="C5198" s="158" t="s">
        <v>552</v>
      </c>
      <c r="D5198" s="159">
        <v>646.66</v>
      </c>
    </row>
    <row r="5199" spans="3:4" ht="15" hidden="1" customHeight="1" x14ac:dyDescent="0.25">
      <c r="C5199" s="160" t="s">
        <v>553</v>
      </c>
      <c r="D5199" s="161">
        <v>19.16</v>
      </c>
    </row>
    <row r="5200" spans="3:4" ht="15" hidden="1" customHeight="1" x14ac:dyDescent="0.25">
      <c r="C5200" s="158" t="s">
        <v>312</v>
      </c>
      <c r="D5200" s="159">
        <v>758.09</v>
      </c>
    </row>
    <row r="5201" spans="3:4" ht="15" hidden="1" customHeight="1" x14ac:dyDescent="0.25">
      <c r="C5201" s="160" t="s">
        <v>546</v>
      </c>
      <c r="D5201" s="161">
        <v>415.68</v>
      </c>
    </row>
    <row r="5202" spans="3:4" ht="15" hidden="1" customHeight="1" x14ac:dyDescent="0.25">
      <c r="C5202" s="158" t="s">
        <v>543</v>
      </c>
      <c r="D5202" s="159">
        <v>92.97</v>
      </c>
    </row>
    <row r="5203" spans="3:4" ht="15" hidden="1" customHeight="1" x14ac:dyDescent="0.25">
      <c r="C5203" s="160" t="s">
        <v>307</v>
      </c>
      <c r="D5203" s="161">
        <v>485.82</v>
      </c>
    </row>
    <row r="5204" spans="3:4" ht="15" hidden="1" customHeight="1" x14ac:dyDescent="0.25">
      <c r="C5204" s="158" t="s">
        <v>549</v>
      </c>
      <c r="D5204" s="159">
        <v>631.48</v>
      </c>
    </row>
    <row r="5205" spans="3:4" ht="15" hidden="1" customHeight="1" x14ac:dyDescent="0.25">
      <c r="C5205" s="160" t="s">
        <v>309</v>
      </c>
      <c r="D5205" s="161">
        <v>989.94</v>
      </c>
    </row>
    <row r="5206" spans="3:4" ht="15" hidden="1" customHeight="1" x14ac:dyDescent="0.25">
      <c r="C5206" s="158" t="s">
        <v>551</v>
      </c>
      <c r="D5206" s="159">
        <v>502.08</v>
      </c>
    </row>
    <row r="5207" spans="3:4" ht="15" hidden="1" customHeight="1" x14ac:dyDescent="0.25">
      <c r="C5207" s="160" t="s">
        <v>542</v>
      </c>
      <c r="D5207" s="161">
        <v>776.93</v>
      </c>
    </row>
    <row r="5208" spans="3:4" ht="15" hidden="1" customHeight="1" x14ac:dyDescent="0.25">
      <c r="C5208" s="158" t="s">
        <v>553</v>
      </c>
      <c r="D5208" s="159">
        <v>1230.74</v>
      </c>
    </row>
    <row r="5209" spans="3:4" ht="15" hidden="1" customHeight="1" x14ac:dyDescent="0.25">
      <c r="C5209" s="160" t="s">
        <v>552</v>
      </c>
      <c r="D5209" s="161">
        <v>421.05</v>
      </c>
    </row>
    <row r="5210" spans="3:4" ht="15" hidden="1" customHeight="1" x14ac:dyDescent="0.25">
      <c r="C5210" s="158" t="s">
        <v>555</v>
      </c>
      <c r="D5210" s="159">
        <v>579.98</v>
      </c>
    </row>
    <row r="5211" spans="3:4" ht="15" hidden="1" customHeight="1" x14ac:dyDescent="0.25">
      <c r="C5211" s="160" t="s">
        <v>545</v>
      </c>
      <c r="D5211" s="161">
        <v>448.4</v>
      </c>
    </row>
    <row r="5212" spans="3:4" ht="15" hidden="1" customHeight="1" x14ac:dyDescent="0.25">
      <c r="C5212" s="158" t="s">
        <v>312</v>
      </c>
      <c r="D5212" s="159">
        <v>755.4</v>
      </c>
    </row>
    <row r="5213" spans="3:4" ht="15" hidden="1" customHeight="1" x14ac:dyDescent="0.25">
      <c r="C5213" s="160" t="s">
        <v>551</v>
      </c>
      <c r="D5213" s="161">
        <v>646.21</v>
      </c>
    </row>
    <row r="5214" spans="3:4" ht="15" hidden="1" customHeight="1" x14ac:dyDescent="0.25">
      <c r="C5214" s="158" t="s">
        <v>545</v>
      </c>
      <c r="D5214" s="159">
        <v>617.67999999999995</v>
      </c>
    </row>
    <row r="5215" spans="3:4" ht="15" hidden="1" customHeight="1" x14ac:dyDescent="0.25">
      <c r="C5215" s="160" t="s">
        <v>545</v>
      </c>
      <c r="D5215" s="161">
        <v>1126.05</v>
      </c>
    </row>
    <row r="5216" spans="3:4" ht="15" hidden="1" customHeight="1" x14ac:dyDescent="0.25">
      <c r="C5216" s="158" t="s">
        <v>552</v>
      </c>
      <c r="D5216" s="159">
        <v>406.37</v>
      </c>
    </row>
    <row r="5217" spans="3:4" ht="15" hidden="1" customHeight="1" x14ac:dyDescent="0.25">
      <c r="C5217" s="160" t="s">
        <v>545</v>
      </c>
      <c r="D5217" s="161">
        <v>1111.78</v>
      </c>
    </row>
    <row r="5218" spans="3:4" ht="15" hidden="1" customHeight="1" x14ac:dyDescent="0.25">
      <c r="C5218" s="158" t="s">
        <v>307</v>
      </c>
      <c r="D5218" s="159">
        <v>1257.58</v>
      </c>
    </row>
    <row r="5219" spans="3:4" ht="15" hidden="1" customHeight="1" x14ac:dyDescent="0.25">
      <c r="C5219" s="160" t="s">
        <v>556</v>
      </c>
      <c r="D5219" s="161">
        <v>546.54</v>
      </c>
    </row>
    <row r="5220" spans="3:4" ht="15" hidden="1" customHeight="1" x14ac:dyDescent="0.25">
      <c r="C5220" s="158" t="s">
        <v>546</v>
      </c>
      <c r="D5220" s="159">
        <v>160.74</v>
      </c>
    </row>
    <row r="5221" spans="3:4" ht="15" hidden="1" customHeight="1" x14ac:dyDescent="0.25">
      <c r="C5221" s="160" t="s">
        <v>545</v>
      </c>
      <c r="D5221" s="161">
        <v>72.849999999999994</v>
      </c>
    </row>
    <row r="5222" spans="3:4" ht="15" hidden="1" customHeight="1" x14ac:dyDescent="0.25">
      <c r="C5222" s="158" t="s">
        <v>312</v>
      </c>
      <c r="D5222" s="159">
        <v>983.52</v>
      </c>
    </row>
    <row r="5223" spans="3:4" ht="15" hidden="1" customHeight="1" x14ac:dyDescent="0.25">
      <c r="C5223" s="160" t="s">
        <v>550</v>
      </c>
      <c r="D5223" s="161">
        <v>838.42</v>
      </c>
    </row>
    <row r="5224" spans="3:4" ht="15" hidden="1" customHeight="1" x14ac:dyDescent="0.25">
      <c r="C5224" s="158" t="s">
        <v>551</v>
      </c>
      <c r="D5224" s="159">
        <v>205.14</v>
      </c>
    </row>
    <row r="5225" spans="3:4" ht="15" hidden="1" customHeight="1" x14ac:dyDescent="0.25">
      <c r="C5225" s="160" t="s">
        <v>552</v>
      </c>
      <c r="D5225" s="161">
        <v>1016.65</v>
      </c>
    </row>
    <row r="5226" spans="3:4" ht="15" hidden="1" customHeight="1" x14ac:dyDescent="0.25">
      <c r="C5226" s="158" t="s">
        <v>542</v>
      </c>
      <c r="D5226" s="159">
        <v>886.76</v>
      </c>
    </row>
    <row r="5227" spans="3:4" ht="15" hidden="1" customHeight="1" x14ac:dyDescent="0.25">
      <c r="C5227" s="160" t="s">
        <v>312</v>
      </c>
      <c r="D5227" s="161">
        <v>341.48</v>
      </c>
    </row>
    <row r="5228" spans="3:4" ht="15" hidden="1" customHeight="1" x14ac:dyDescent="0.25">
      <c r="C5228" s="158" t="s">
        <v>308</v>
      </c>
      <c r="D5228" s="159">
        <v>98.81</v>
      </c>
    </row>
    <row r="5229" spans="3:4" ht="15" hidden="1" customHeight="1" x14ac:dyDescent="0.25">
      <c r="C5229" s="160" t="s">
        <v>540</v>
      </c>
      <c r="D5229" s="161">
        <v>139.94</v>
      </c>
    </row>
    <row r="5230" spans="3:4" ht="15" hidden="1" customHeight="1" x14ac:dyDescent="0.25">
      <c r="C5230" s="158" t="s">
        <v>552</v>
      </c>
      <c r="D5230" s="159">
        <v>587.99</v>
      </c>
    </row>
    <row r="5231" spans="3:4" ht="15" hidden="1" customHeight="1" x14ac:dyDescent="0.25">
      <c r="C5231" s="160" t="s">
        <v>552</v>
      </c>
      <c r="D5231" s="161">
        <v>894.3</v>
      </c>
    </row>
    <row r="5232" spans="3:4" ht="15" hidden="1" customHeight="1" x14ac:dyDescent="0.25">
      <c r="C5232" s="158" t="s">
        <v>551</v>
      </c>
      <c r="D5232" s="159">
        <v>1048.5899999999999</v>
      </c>
    </row>
    <row r="5233" spans="3:4" ht="15" hidden="1" customHeight="1" x14ac:dyDescent="0.25">
      <c r="C5233" s="160" t="s">
        <v>550</v>
      </c>
      <c r="D5233" s="161">
        <v>268.2</v>
      </c>
    </row>
    <row r="5234" spans="3:4" ht="15" hidden="1" customHeight="1" x14ac:dyDescent="0.25">
      <c r="C5234" s="158" t="s">
        <v>553</v>
      </c>
      <c r="D5234" s="159">
        <v>430.52</v>
      </c>
    </row>
    <row r="5235" spans="3:4" ht="15" hidden="1" customHeight="1" x14ac:dyDescent="0.25">
      <c r="C5235" s="160" t="s">
        <v>552</v>
      </c>
      <c r="D5235" s="161">
        <v>607.23</v>
      </c>
    </row>
    <row r="5236" spans="3:4" ht="15" hidden="1" customHeight="1" x14ac:dyDescent="0.25">
      <c r="C5236" s="158" t="s">
        <v>543</v>
      </c>
      <c r="D5236" s="159">
        <v>1221.45</v>
      </c>
    </row>
    <row r="5237" spans="3:4" ht="15" hidden="1" customHeight="1" x14ac:dyDescent="0.25">
      <c r="C5237" s="160" t="s">
        <v>540</v>
      </c>
      <c r="D5237" s="161">
        <v>1214.1400000000001</v>
      </c>
    </row>
    <row r="5238" spans="3:4" ht="15" hidden="1" customHeight="1" x14ac:dyDescent="0.25">
      <c r="C5238" s="158" t="s">
        <v>549</v>
      </c>
      <c r="D5238" s="159">
        <v>605.14</v>
      </c>
    </row>
    <row r="5239" spans="3:4" ht="15" hidden="1" customHeight="1" x14ac:dyDescent="0.25">
      <c r="C5239" s="160" t="s">
        <v>547</v>
      </c>
      <c r="D5239" s="161">
        <v>1076.1600000000001</v>
      </c>
    </row>
    <row r="5240" spans="3:4" ht="15" hidden="1" customHeight="1" x14ac:dyDescent="0.25">
      <c r="C5240" s="158" t="s">
        <v>555</v>
      </c>
      <c r="D5240" s="159">
        <v>840.5</v>
      </c>
    </row>
    <row r="5241" spans="3:4" ht="15" hidden="1" customHeight="1" x14ac:dyDescent="0.25">
      <c r="C5241" s="160" t="s">
        <v>551</v>
      </c>
      <c r="D5241" s="161">
        <v>835.47</v>
      </c>
    </row>
    <row r="5242" spans="3:4" ht="15" hidden="1" customHeight="1" x14ac:dyDescent="0.25">
      <c r="C5242" s="158" t="s">
        <v>312</v>
      </c>
      <c r="D5242" s="159">
        <v>901.31</v>
      </c>
    </row>
    <row r="5243" spans="3:4" ht="15" hidden="1" customHeight="1" x14ac:dyDescent="0.25">
      <c r="C5243" s="160" t="s">
        <v>542</v>
      </c>
      <c r="D5243" s="161">
        <v>1171.8599999999999</v>
      </c>
    </row>
    <row r="5244" spans="3:4" ht="15" hidden="1" customHeight="1" x14ac:dyDescent="0.25">
      <c r="C5244" s="158" t="s">
        <v>549</v>
      </c>
      <c r="D5244" s="159">
        <v>522.4</v>
      </c>
    </row>
    <row r="5245" spans="3:4" ht="15" hidden="1" customHeight="1" x14ac:dyDescent="0.25">
      <c r="C5245" s="160" t="s">
        <v>308</v>
      </c>
      <c r="D5245" s="161">
        <v>663.48</v>
      </c>
    </row>
    <row r="5246" spans="3:4" ht="15" hidden="1" customHeight="1" x14ac:dyDescent="0.25">
      <c r="C5246" s="158" t="s">
        <v>547</v>
      </c>
      <c r="D5246" s="159">
        <v>715.99</v>
      </c>
    </row>
    <row r="5247" spans="3:4" ht="15" hidden="1" customHeight="1" x14ac:dyDescent="0.25">
      <c r="C5247" s="160" t="s">
        <v>543</v>
      </c>
      <c r="D5247" s="161">
        <v>653.04999999999995</v>
      </c>
    </row>
    <row r="5248" spans="3:4" ht="15" hidden="1" customHeight="1" x14ac:dyDescent="0.25">
      <c r="C5248" s="158" t="s">
        <v>558</v>
      </c>
      <c r="D5248" s="159">
        <v>704.72</v>
      </c>
    </row>
    <row r="5249" spans="3:4" ht="15" hidden="1" customHeight="1" x14ac:dyDescent="0.25">
      <c r="C5249" s="160" t="s">
        <v>547</v>
      </c>
      <c r="D5249" s="161">
        <v>1259.8399999999999</v>
      </c>
    </row>
    <row r="5250" spans="3:4" ht="15" hidden="1" customHeight="1" x14ac:dyDescent="0.25">
      <c r="C5250" s="158" t="s">
        <v>539</v>
      </c>
      <c r="D5250" s="159">
        <v>614.27</v>
      </c>
    </row>
    <row r="5251" spans="3:4" ht="15" hidden="1" customHeight="1" x14ac:dyDescent="0.25">
      <c r="C5251" s="160" t="s">
        <v>308</v>
      </c>
      <c r="D5251" s="161">
        <v>92.43</v>
      </c>
    </row>
    <row r="5252" spans="3:4" ht="15" hidden="1" customHeight="1" x14ac:dyDescent="0.25">
      <c r="C5252" s="158" t="s">
        <v>552</v>
      </c>
      <c r="D5252" s="159">
        <v>680.98</v>
      </c>
    </row>
    <row r="5253" spans="3:4" ht="15" hidden="1" customHeight="1" x14ac:dyDescent="0.25">
      <c r="C5253" s="160" t="s">
        <v>552</v>
      </c>
      <c r="D5253" s="161">
        <v>372.64</v>
      </c>
    </row>
    <row r="5254" spans="3:4" ht="15" hidden="1" customHeight="1" x14ac:dyDescent="0.25">
      <c r="C5254" s="158" t="s">
        <v>558</v>
      </c>
      <c r="D5254" s="159">
        <v>843.45</v>
      </c>
    </row>
    <row r="5255" spans="3:4" ht="15" hidden="1" customHeight="1" x14ac:dyDescent="0.25">
      <c r="C5255" s="160" t="s">
        <v>309</v>
      </c>
      <c r="D5255" s="161">
        <v>25.2</v>
      </c>
    </row>
    <row r="5256" spans="3:4" ht="15" hidden="1" customHeight="1" x14ac:dyDescent="0.25">
      <c r="C5256" s="158" t="s">
        <v>312</v>
      </c>
      <c r="D5256" s="159">
        <v>567.04999999999995</v>
      </c>
    </row>
    <row r="5257" spans="3:4" ht="15" hidden="1" customHeight="1" x14ac:dyDescent="0.25">
      <c r="C5257" s="160" t="s">
        <v>547</v>
      </c>
      <c r="D5257" s="161">
        <v>540.85</v>
      </c>
    </row>
    <row r="5258" spans="3:4" ht="15" hidden="1" customHeight="1" x14ac:dyDescent="0.25">
      <c r="C5258" s="158" t="s">
        <v>540</v>
      </c>
      <c r="D5258" s="159">
        <v>317.06</v>
      </c>
    </row>
    <row r="5259" spans="3:4" ht="15" hidden="1" customHeight="1" x14ac:dyDescent="0.25">
      <c r="C5259" s="160" t="s">
        <v>549</v>
      </c>
      <c r="D5259" s="161">
        <v>1233.83</v>
      </c>
    </row>
    <row r="5260" spans="3:4" ht="15" hidden="1" customHeight="1" x14ac:dyDescent="0.25">
      <c r="C5260" s="158" t="s">
        <v>540</v>
      </c>
      <c r="D5260" s="159">
        <v>1024.46</v>
      </c>
    </row>
    <row r="5261" spans="3:4" ht="15" hidden="1" customHeight="1" x14ac:dyDescent="0.25">
      <c r="C5261" s="160" t="s">
        <v>551</v>
      </c>
      <c r="D5261" s="161">
        <v>877.38</v>
      </c>
    </row>
    <row r="5262" spans="3:4" ht="15" hidden="1" customHeight="1" x14ac:dyDescent="0.25">
      <c r="C5262" s="158" t="s">
        <v>546</v>
      </c>
      <c r="D5262" s="159">
        <v>288.79000000000002</v>
      </c>
    </row>
    <row r="5263" spans="3:4" ht="15" hidden="1" customHeight="1" x14ac:dyDescent="0.25">
      <c r="C5263" s="160" t="s">
        <v>551</v>
      </c>
      <c r="D5263" s="161">
        <v>973.95</v>
      </c>
    </row>
    <row r="5264" spans="3:4" ht="15" hidden="1" customHeight="1" x14ac:dyDescent="0.25">
      <c r="C5264" s="158" t="s">
        <v>308</v>
      </c>
      <c r="D5264" s="159">
        <v>899.37</v>
      </c>
    </row>
    <row r="5265" spans="3:4" ht="15" hidden="1" customHeight="1" x14ac:dyDescent="0.25">
      <c r="C5265" s="160" t="s">
        <v>550</v>
      </c>
      <c r="D5265" s="161">
        <v>447.07</v>
      </c>
    </row>
    <row r="5266" spans="3:4" ht="15" hidden="1" customHeight="1" x14ac:dyDescent="0.25">
      <c r="C5266" s="158" t="s">
        <v>553</v>
      </c>
      <c r="D5266" s="159">
        <v>103.37</v>
      </c>
    </row>
    <row r="5267" spans="3:4" ht="15" hidden="1" customHeight="1" x14ac:dyDescent="0.25">
      <c r="C5267" s="160" t="s">
        <v>312</v>
      </c>
      <c r="D5267" s="161">
        <v>543.69000000000005</v>
      </c>
    </row>
    <row r="5268" spans="3:4" ht="15" hidden="1" customHeight="1" x14ac:dyDescent="0.25">
      <c r="C5268" s="158" t="s">
        <v>545</v>
      </c>
      <c r="D5268" s="159">
        <v>1075.8599999999999</v>
      </c>
    </row>
    <row r="5269" spans="3:4" ht="15" hidden="1" customHeight="1" x14ac:dyDescent="0.25">
      <c r="C5269" s="160" t="s">
        <v>553</v>
      </c>
      <c r="D5269" s="161">
        <v>1133.57</v>
      </c>
    </row>
    <row r="5270" spans="3:4" ht="15" hidden="1" customHeight="1" x14ac:dyDescent="0.25">
      <c r="C5270" s="158" t="s">
        <v>307</v>
      </c>
      <c r="D5270" s="159">
        <v>1038.1600000000001</v>
      </c>
    </row>
    <row r="5271" spans="3:4" ht="15" hidden="1" customHeight="1" x14ac:dyDescent="0.25">
      <c r="C5271" s="160" t="s">
        <v>539</v>
      </c>
      <c r="D5271" s="161">
        <v>302.45999999999998</v>
      </c>
    </row>
    <row r="5272" spans="3:4" ht="15" hidden="1" customHeight="1" x14ac:dyDescent="0.25">
      <c r="C5272" s="158" t="s">
        <v>308</v>
      </c>
      <c r="D5272" s="159">
        <v>965.3</v>
      </c>
    </row>
    <row r="5273" spans="3:4" ht="15" hidden="1" customHeight="1" x14ac:dyDescent="0.25">
      <c r="C5273" s="160" t="s">
        <v>553</v>
      </c>
      <c r="D5273" s="161">
        <v>1126.8900000000001</v>
      </c>
    </row>
    <row r="5274" spans="3:4" ht="15" hidden="1" customHeight="1" x14ac:dyDescent="0.25">
      <c r="C5274" s="158" t="s">
        <v>553</v>
      </c>
      <c r="D5274" s="159">
        <v>419.71</v>
      </c>
    </row>
    <row r="5275" spans="3:4" ht="15" hidden="1" customHeight="1" x14ac:dyDescent="0.25">
      <c r="C5275" s="160" t="s">
        <v>309</v>
      </c>
      <c r="D5275" s="161">
        <v>748</v>
      </c>
    </row>
    <row r="5276" spans="3:4" ht="15" hidden="1" customHeight="1" x14ac:dyDescent="0.25">
      <c r="C5276" s="158" t="s">
        <v>540</v>
      </c>
      <c r="D5276" s="159">
        <v>205.35</v>
      </c>
    </row>
    <row r="5277" spans="3:4" ht="15" hidden="1" customHeight="1" x14ac:dyDescent="0.25">
      <c r="C5277" s="160" t="s">
        <v>308</v>
      </c>
      <c r="D5277" s="161">
        <v>910.1</v>
      </c>
    </row>
    <row r="5278" spans="3:4" ht="15" hidden="1" customHeight="1" x14ac:dyDescent="0.25">
      <c r="C5278" s="158" t="s">
        <v>552</v>
      </c>
      <c r="D5278" s="159">
        <v>785.07</v>
      </c>
    </row>
    <row r="5279" spans="3:4" ht="15" hidden="1" customHeight="1" x14ac:dyDescent="0.25">
      <c r="C5279" s="160" t="s">
        <v>553</v>
      </c>
      <c r="D5279" s="161">
        <v>740.89</v>
      </c>
    </row>
    <row r="5280" spans="3:4" ht="15" hidden="1" customHeight="1" x14ac:dyDescent="0.25">
      <c r="C5280" s="158" t="s">
        <v>552</v>
      </c>
      <c r="D5280" s="159">
        <v>32.68</v>
      </c>
    </row>
    <row r="5281" spans="3:4" ht="15" hidden="1" customHeight="1" x14ac:dyDescent="0.25">
      <c r="C5281" s="160" t="s">
        <v>547</v>
      </c>
      <c r="D5281" s="161">
        <v>877.26</v>
      </c>
    </row>
    <row r="5282" spans="3:4" ht="15" hidden="1" customHeight="1" x14ac:dyDescent="0.25">
      <c r="C5282" s="158" t="s">
        <v>543</v>
      </c>
      <c r="D5282" s="159">
        <v>150.35</v>
      </c>
    </row>
    <row r="5283" spans="3:4" ht="15" hidden="1" customHeight="1" x14ac:dyDescent="0.25">
      <c r="C5283" s="160" t="s">
        <v>312</v>
      </c>
      <c r="D5283" s="161">
        <v>1147.43</v>
      </c>
    </row>
    <row r="5284" spans="3:4" ht="15" hidden="1" customHeight="1" x14ac:dyDescent="0.25">
      <c r="C5284" s="158" t="s">
        <v>546</v>
      </c>
      <c r="D5284" s="159">
        <v>804.89</v>
      </c>
    </row>
    <row r="5285" spans="3:4" ht="15" hidden="1" customHeight="1" x14ac:dyDescent="0.25">
      <c r="C5285" s="160" t="s">
        <v>546</v>
      </c>
      <c r="D5285" s="161">
        <v>606.29999999999995</v>
      </c>
    </row>
    <row r="5286" spans="3:4" ht="15" hidden="1" customHeight="1" x14ac:dyDescent="0.25">
      <c r="C5286" s="158" t="s">
        <v>540</v>
      </c>
      <c r="D5286" s="159">
        <v>794.55</v>
      </c>
    </row>
    <row r="5287" spans="3:4" ht="15" hidden="1" customHeight="1" x14ac:dyDescent="0.25">
      <c r="C5287" s="160" t="s">
        <v>548</v>
      </c>
      <c r="D5287" s="161">
        <v>272.89999999999998</v>
      </c>
    </row>
    <row r="5288" spans="3:4" ht="15" hidden="1" customHeight="1" x14ac:dyDescent="0.25">
      <c r="C5288" s="158" t="s">
        <v>542</v>
      </c>
      <c r="D5288" s="159">
        <v>832.42</v>
      </c>
    </row>
    <row r="5289" spans="3:4" ht="15" hidden="1" customHeight="1" x14ac:dyDescent="0.25">
      <c r="C5289" s="160" t="s">
        <v>549</v>
      </c>
      <c r="D5289" s="161">
        <v>153.94999999999999</v>
      </c>
    </row>
    <row r="5290" spans="3:4" ht="15" hidden="1" customHeight="1" x14ac:dyDescent="0.25">
      <c r="C5290" s="158" t="s">
        <v>312</v>
      </c>
      <c r="D5290" s="159">
        <v>31.8</v>
      </c>
    </row>
    <row r="5291" spans="3:4" ht="15" hidden="1" customHeight="1" x14ac:dyDescent="0.25">
      <c r="C5291" s="160" t="s">
        <v>543</v>
      </c>
      <c r="D5291" s="161">
        <v>1025.5999999999999</v>
      </c>
    </row>
    <row r="5292" spans="3:4" ht="15" hidden="1" customHeight="1" x14ac:dyDescent="0.25">
      <c r="C5292" s="158" t="s">
        <v>542</v>
      </c>
      <c r="D5292" s="159">
        <v>1273.76</v>
      </c>
    </row>
    <row r="5293" spans="3:4" ht="15" hidden="1" customHeight="1" x14ac:dyDescent="0.25">
      <c r="C5293" s="160" t="s">
        <v>550</v>
      </c>
      <c r="D5293" s="161">
        <v>910.9</v>
      </c>
    </row>
    <row r="5294" spans="3:4" ht="15" hidden="1" customHeight="1" x14ac:dyDescent="0.25">
      <c r="C5294" s="158" t="s">
        <v>549</v>
      </c>
      <c r="D5294" s="159">
        <v>413.93</v>
      </c>
    </row>
    <row r="5295" spans="3:4" ht="15" hidden="1" customHeight="1" x14ac:dyDescent="0.25">
      <c r="C5295" s="160" t="s">
        <v>312</v>
      </c>
      <c r="D5295" s="161">
        <v>1296.05</v>
      </c>
    </row>
    <row r="5296" spans="3:4" ht="15" hidden="1" customHeight="1" x14ac:dyDescent="0.25">
      <c r="C5296" s="158" t="s">
        <v>545</v>
      </c>
      <c r="D5296" s="159">
        <v>1016.62</v>
      </c>
    </row>
    <row r="5297" spans="3:4" ht="15" hidden="1" customHeight="1" x14ac:dyDescent="0.25">
      <c r="C5297" s="160" t="s">
        <v>544</v>
      </c>
      <c r="D5297" s="161">
        <v>915.35</v>
      </c>
    </row>
    <row r="5298" spans="3:4" ht="15" hidden="1" customHeight="1" x14ac:dyDescent="0.25">
      <c r="C5298" s="158" t="s">
        <v>547</v>
      </c>
      <c r="D5298" s="159">
        <v>547.28</v>
      </c>
    </row>
    <row r="5299" spans="3:4" ht="15" hidden="1" customHeight="1" x14ac:dyDescent="0.25">
      <c r="C5299" s="160" t="s">
        <v>308</v>
      </c>
      <c r="D5299" s="161">
        <v>905.82</v>
      </c>
    </row>
    <row r="5300" spans="3:4" ht="15" hidden="1" customHeight="1" x14ac:dyDescent="0.25">
      <c r="C5300" s="158" t="s">
        <v>546</v>
      </c>
      <c r="D5300" s="159">
        <v>206.33</v>
      </c>
    </row>
    <row r="5301" spans="3:4" ht="15" hidden="1" customHeight="1" x14ac:dyDescent="0.25">
      <c r="C5301" s="160" t="s">
        <v>542</v>
      </c>
      <c r="D5301" s="161">
        <v>154.03</v>
      </c>
    </row>
    <row r="5302" spans="3:4" ht="15" hidden="1" customHeight="1" x14ac:dyDescent="0.25">
      <c r="C5302" s="158" t="s">
        <v>558</v>
      </c>
      <c r="D5302" s="159">
        <v>483.9</v>
      </c>
    </row>
    <row r="5303" spans="3:4" ht="15" hidden="1" customHeight="1" x14ac:dyDescent="0.25">
      <c r="C5303" s="160" t="s">
        <v>552</v>
      </c>
      <c r="D5303" s="161">
        <v>489.53</v>
      </c>
    </row>
    <row r="5304" spans="3:4" ht="15" hidden="1" customHeight="1" x14ac:dyDescent="0.25">
      <c r="C5304" s="158" t="s">
        <v>307</v>
      </c>
      <c r="D5304" s="159">
        <v>778.58</v>
      </c>
    </row>
    <row r="5305" spans="3:4" ht="15" hidden="1" customHeight="1" x14ac:dyDescent="0.25">
      <c r="C5305" s="160" t="s">
        <v>555</v>
      </c>
      <c r="D5305" s="161">
        <v>843.46</v>
      </c>
    </row>
    <row r="5306" spans="3:4" ht="15" hidden="1" customHeight="1" x14ac:dyDescent="0.25">
      <c r="C5306" s="158" t="s">
        <v>539</v>
      </c>
      <c r="D5306" s="159">
        <v>1255</v>
      </c>
    </row>
    <row r="5307" spans="3:4" ht="15" hidden="1" customHeight="1" x14ac:dyDescent="0.25">
      <c r="C5307" s="160" t="s">
        <v>540</v>
      </c>
      <c r="D5307" s="161">
        <v>382.78</v>
      </c>
    </row>
    <row r="5308" spans="3:4" ht="15" hidden="1" customHeight="1" x14ac:dyDescent="0.25">
      <c r="C5308" s="158" t="s">
        <v>544</v>
      </c>
      <c r="D5308" s="159">
        <v>487.65</v>
      </c>
    </row>
    <row r="5309" spans="3:4" ht="15" hidden="1" customHeight="1" x14ac:dyDescent="0.25">
      <c r="C5309" s="160" t="s">
        <v>542</v>
      </c>
      <c r="D5309" s="161">
        <v>540.51</v>
      </c>
    </row>
    <row r="5310" spans="3:4" ht="15" hidden="1" customHeight="1" x14ac:dyDescent="0.25">
      <c r="C5310" s="158" t="s">
        <v>307</v>
      </c>
      <c r="D5310" s="159">
        <v>539.78</v>
      </c>
    </row>
    <row r="5311" spans="3:4" ht="15" hidden="1" customHeight="1" x14ac:dyDescent="0.25">
      <c r="C5311" s="160" t="s">
        <v>545</v>
      </c>
      <c r="D5311" s="161">
        <v>402.98</v>
      </c>
    </row>
    <row r="5312" spans="3:4" ht="15" hidden="1" customHeight="1" x14ac:dyDescent="0.25">
      <c r="C5312" s="158" t="s">
        <v>550</v>
      </c>
      <c r="D5312" s="159">
        <v>956.9</v>
      </c>
    </row>
    <row r="5313" spans="3:4" ht="15" hidden="1" customHeight="1" x14ac:dyDescent="0.25">
      <c r="C5313" s="160" t="s">
        <v>309</v>
      </c>
      <c r="D5313" s="161">
        <v>793.97</v>
      </c>
    </row>
    <row r="5314" spans="3:4" ht="15" hidden="1" customHeight="1" x14ac:dyDescent="0.25">
      <c r="C5314" s="158" t="s">
        <v>543</v>
      </c>
      <c r="D5314" s="159">
        <v>263.63</v>
      </c>
    </row>
    <row r="5315" spans="3:4" ht="15" hidden="1" customHeight="1" x14ac:dyDescent="0.25">
      <c r="C5315" s="160" t="s">
        <v>542</v>
      </c>
      <c r="D5315" s="161">
        <v>520.61</v>
      </c>
    </row>
    <row r="5316" spans="3:4" ht="15" hidden="1" customHeight="1" x14ac:dyDescent="0.25">
      <c r="C5316" s="158" t="s">
        <v>551</v>
      </c>
      <c r="D5316" s="159">
        <v>497.53</v>
      </c>
    </row>
    <row r="5317" spans="3:4" ht="15" hidden="1" customHeight="1" x14ac:dyDescent="0.25">
      <c r="C5317" s="160" t="s">
        <v>543</v>
      </c>
      <c r="D5317" s="161">
        <v>1251.8699999999999</v>
      </c>
    </row>
    <row r="5318" spans="3:4" ht="15" hidden="1" customHeight="1" x14ac:dyDescent="0.25">
      <c r="C5318" s="158" t="s">
        <v>548</v>
      </c>
      <c r="D5318" s="159">
        <v>160.75</v>
      </c>
    </row>
    <row r="5319" spans="3:4" ht="15" hidden="1" customHeight="1" x14ac:dyDescent="0.25">
      <c r="C5319" s="160" t="s">
        <v>551</v>
      </c>
      <c r="D5319" s="161">
        <v>334.82</v>
      </c>
    </row>
    <row r="5320" spans="3:4" ht="15" hidden="1" customHeight="1" x14ac:dyDescent="0.25">
      <c r="C5320" s="158" t="s">
        <v>551</v>
      </c>
      <c r="D5320" s="159">
        <v>271.37</v>
      </c>
    </row>
    <row r="5321" spans="3:4" ht="15" hidden="1" customHeight="1" x14ac:dyDescent="0.25">
      <c r="C5321" s="160" t="s">
        <v>547</v>
      </c>
      <c r="D5321" s="161">
        <v>589.82000000000005</v>
      </c>
    </row>
    <row r="5322" spans="3:4" ht="15" hidden="1" customHeight="1" x14ac:dyDescent="0.25">
      <c r="C5322" s="158" t="s">
        <v>549</v>
      </c>
      <c r="D5322" s="159">
        <v>597.27</v>
      </c>
    </row>
    <row r="5323" spans="3:4" ht="15" hidden="1" customHeight="1" x14ac:dyDescent="0.25">
      <c r="C5323" s="160" t="s">
        <v>539</v>
      </c>
      <c r="D5323" s="161">
        <v>578.33000000000004</v>
      </c>
    </row>
    <row r="5324" spans="3:4" ht="15" hidden="1" customHeight="1" x14ac:dyDescent="0.25">
      <c r="C5324" s="158" t="s">
        <v>548</v>
      </c>
      <c r="D5324" s="159">
        <v>396.22</v>
      </c>
    </row>
    <row r="5325" spans="3:4" ht="15" hidden="1" customHeight="1" x14ac:dyDescent="0.25">
      <c r="C5325" s="160" t="s">
        <v>543</v>
      </c>
      <c r="D5325" s="161">
        <v>1127.43</v>
      </c>
    </row>
    <row r="5326" spans="3:4" ht="15" hidden="1" customHeight="1" x14ac:dyDescent="0.25">
      <c r="C5326" s="158" t="s">
        <v>548</v>
      </c>
      <c r="D5326" s="159">
        <v>584.46</v>
      </c>
    </row>
    <row r="5327" spans="3:4" ht="15" hidden="1" customHeight="1" x14ac:dyDescent="0.25">
      <c r="C5327" s="160" t="s">
        <v>542</v>
      </c>
      <c r="D5327" s="161">
        <v>864.55</v>
      </c>
    </row>
    <row r="5328" spans="3:4" ht="15" hidden="1" customHeight="1" x14ac:dyDescent="0.25">
      <c r="C5328" s="158" t="s">
        <v>308</v>
      </c>
      <c r="D5328" s="159">
        <v>469.19</v>
      </c>
    </row>
    <row r="5329" spans="3:4" ht="15" hidden="1" customHeight="1" x14ac:dyDescent="0.25">
      <c r="C5329" s="160" t="s">
        <v>553</v>
      </c>
      <c r="D5329" s="161">
        <v>612.02</v>
      </c>
    </row>
    <row r="5330" spans="3:4" ht="15" hidden="1" customHeight="1" x14ac:dyDescent="0.25">
      <c r="C5330" s="158" t="s">
        <v>540</v>
      </c>
      <c r="D5330" s="159">
        <v>766.24</v>
      </c>
    </row>
    <row r="5331" spans="3:4" ht="15" hidden="1" customHeight="1" x14ac:dyDescent="0.25">
      <c r="C5331" s="160" t="s">
        <v>312</v>
      </c>
      <c r="D5331" s="161">
        <v>905.67</v>
      </c>
    </row>
    <row r="5332" spans="3:4" ht="15" hidden="1" customHeight="1" x14ac:dyDescent="0.25">
      <c r="C5332" s="158" t="s">
        <v>539</v>
      </c>
      <c r="D5332" s="159">
        <v>282.82</v>
      </c>
    </row>
    <row r="5333" spans="3:4" ht="15" hidden="1" customHeight="1" x14ac:dyDescent="0.25">
      <c r="C5333" s="160" t="s">
        <v>550</v>
      </c>
      <c r="D5333" s="161">
        <v>1097.67</v>
      </c>
    </row>
    <row r="5334" spans="3:4" ht="15" hidden="1" customHeight="1" x14ac:dyDescent="0.25">
      <c r="C5334" s="158" t="s">
        <v>549</v>
      </c>
      <c r="D5334" s="159">
        <v>191.2</v>
      </c>
    </row>
    <row r="5335" spans="3:4" ht="15" hidden="1" customHeight="1" x14ac:dyDescent="0.25">
      <c r="C5335" s="160" t="s">
        <v>309</v>
      </c>
      <c r="D5335" s="161">
        <v>580.32000000000005</v>
      </c>
    </row>
    <row r="5336" spans="3:4" ht="15" hidden="1" customHeight="1" x14ac:dyDescent="0.25">
      <c r="C5336" s="158" t="s">
        <v>539</v>
      </c>
      <c r="D5336" s="159">
        <v>90.81</v>
      </c>
    </row>
    <row r="5337" spans="3:4" ht="15" hidden="1" customHeight="1" x14ac:dyDescent="0.25">
      <c r="C5337" s="160" t="s">
        <v>540</v>
      </c>
      <c r="D5337" s="161">
        <v>521.62</v>
      </c>
    </row>
    <row r="5338" spans="3:4" ht="15" hidden="1" customHeight="1" x14ac:dyDescent="0.25">
      <c r="C5338" s="158" t="s">
        <v>545</v>
      </c>
      <c r="D5338" s="159">
        <v>666.21</v>
      </c>
    </row>
    <row r="5339" spans="3:4" ht="15" hidden="1" customHeight="1" x14ac:dyDescent="0.25">
      <c r="C5339" s="160" t="s">
        <v>558</v>
      </c>
      <c r="D5339" s="161">
        <v>838.19</v>
      </c>
    </row>
    <row r="5340" spans="3:4" ht="15" hidden="1" customHeight="1" x14ac:dyDescent="0.25">
      <c r="C5340" s="158" t="s">
        <v>547</v>
      </c>
      <c r="D5340" s="159">
        <v>450.26</v>
      </c>
    </row>
    <row r="5341" spans="3:4" ht="15" hidden="1" customHeight="1" x14ac:dyDescent="0.25">
      <c r="C5341" s="160" t="s">
        <v>309</v>
      </c>
      <c r="D5341" s="161">
        <v>480.29</v>
      </c>
    </row>
    <row r="5342" spans="3:4" ht="15" hidden="1" customHeight="1" x14ac:dyDescent="0.25">
      <c r="C5342" s="158" t="s">
        <v>539</v>
      </c>
      <c r="D5342" s="159">
        <v>587.15</v>
      </c>
    </row>
    <row r="5343" spans="3:4" ht="15" hidden="1" customHeight="1" x14ac:dyDescent="0.25">
      <c r="C5343" s="160" t="s">
        <v>312</v>
      </c>
      <c r="D5343" s="161">
        <v>321.41000000000003</v>
      </c>
    </row>
    <row r="5344" spans="3:4" ht="15" hidden="1" customHeight="1" x14ac:dyDescent="0.25">
      <c r="C5344" s="158" t="s">
        <v>542</v>
      </c>
      <c r="D5344" s="159">
        <v>697.28</v>
      </c>
    </row>
    <row r="5345" spans="3:4" ht="15" hidden="1" customHeight="1" x14ac:dyDescent="0.25">
      <c r="C5345" s="160" t="s">
        <v>307</v>
      </c>
      <c r="D5345" s="161">
        <v>648.39</v>
      </c>
    </row>
    <row r="5346" spans="3:4" ht="15" hidden="1" customHeight="1" x14ac:dyDescent="0.25">
      <c r="C5346" s="158" t="s">
        <v>547</v>
      </c>
      <c r="D5346" s="159">
        <v>936.47</v>
      </c>
    </row>
    <row r="5347" spans="3:4" ht="15" hidden="1" customHeight="1" x14ac:dyDescent="0.25">
      <c r="C5347" s="160" t="s">
        <v>542</v>
      </c>
      <c r="D5347" s="161">
        <v>372.88</v>
      </c>
    </row>
    <row r="5348" spans="3:4" ht="15" hidden="1" customHeight="1" x14ac:dyDescent="0.25">
      <c r="C5348" s="158" t="s">
        <v>553</v>
      </c>
      <c r="D5348" s="159">
        <v>1264.52</v>
      </c>
    </row>
    <row r="5349" spans="3:4" ht="15" hidden="1" customHeight="1" x14ac:dyDescent="0.25">
      <c r="C5349" s="160" t="s">
        <v>308</v>
      </c>
      <c r="D5349" s="161">
        <v>1117.1500000000001</v>
      </c>
    </row>
    <row r="5350" spans="3:4" ht="15" hidden="1" customHeight="1" x14ac:dyDescent="0.25">
      <c r="C5350" s="158" t="s">
        <v>543</v>
      </c>
      <c r="D5350" s="159">
        <v>936.28</v>
      </c>
    </row>
    <row r="5351" spans="3:4" ht="15" hidden="1" customHeight="1" x14ac:dyDescent="0.25">
      <c r="C5351" s="160" t="s">
        <v>543</v>
      </c>
      <c r="D5351" s="161">
        <v>1127.26</v>
      </c>
    </row>
    <row r="5352" spans="3:4" ht="15" hidden="1" customHeight="1" x14ac:dyDescent="0.25">
      <c r="C5352" s="158" t="s">
        <v>547</v>
      </c>
      <c r="D5352" s="159">
        <v>990.91</v>
      </c>
    </row>
    <row r="5353" spans="3:4" ht="15" hidden="1" customHeight="1" x14ac:dyDescent="0.25">
      <c r="C5353" s="160" t="s">
        <v>546</v>
      </c>
      <c r="D5353" s="161">
        <v>820.81</v>
      </c>
    </row>
    <row r="5354" spans="3:4" ht="15" hidden="1" customHeight="1" x14ac:dyDescent="0.25">
      <c r="C5354" s="158" t="s">
        <v>308</v>
      </c>
      <c r="D5354" s="159">
        <v>837.96</v>
      </c>
    </row>
    <row r="5355" spans="3:4" ht="15" hidden="1" customHeight="1" x14ac:dyDescent="0.25">
      <c r="C5355" s="160" t="s">
        <v>540</v>
      </c>
      <c r="D5355" s="161">
        <v>1201.56</v>
      </c>
    </row>
    <row r="5356" spans="3:4" ht="15" hidden="1" customHeight="1" x14ac:dyDescent="0.25">
      <c r="C5356" s="158" t="s">
        <v>541</v>
      </c>
      <c r="D5356" s="159">
        <v>323.5</v>
      </c>
    </row>
    <row r="5357" spans="3:4" ht="15" hidden="1" customHeight="1" x14ac:dyDescent="0.25">
      <c r="C5357" s="160" t="s">
        <v>552</v>
      </c>
      <c r="D5357" s="161">
        <v>635.96</v>
      </c>
    </row>
    <row r="5358" spans="3:4" ht="15" hidden="1" customHeight="1" x14ac:dyDescent="0.25">
      <c r="C5358" s="158" t="s">
        <v>540</v>
      </c>
      <c r="D5358" s="159">
        <v>597.35</v>
      </c>
    </row>
    <row r="5359" spans="3:4" ht="15" hidden="1" customHeight="1" x14ac:dyDescent="0.25">
      <c r="C5359" s="160" t="s">
        <v>307</v>
      </c>
      <c r="D5359" s="161">
        <v>210.65</v>
      </c>
    </row>
    <row r="5360" spans="3:4" ht="15" hidden="1" customHeight="1" x14ac:dyDescent="0.25">
      <c r="C5360" s="158" t="s">
        <v>550</v>
      </c>
      <c r="D5360" s="159">
        <v>1194.4100000000001</v>
      </c>
    </row>
    <row r="5361" spans="3:4" ht="15" hidden="1" customHeight="1" x14ac:dyDescent="0.25">
      <c r="C5361" s="160" t="s">
        <v>558</v>
      </c>
      <c r="D5361" s="161">
        <v>650.36</v>
      </c>
    </row>
    <row r="5362" spans="3:4" ht="15" hidden="1" customHeight="1" x14ac:dyDescent="0.25">
      <c r="C5362" s="158" t="s">
        <v>551</v>
      </c>
      <c r="D5362" s="159">
        <v>546.54999999999995</v>
      </c>
    </row>
    <row r="5363" spans="3:4" ht="15" hidden="1" customHeight="1" x14ac:dyDescent="0.25">
      <c r="C5363" s="160" t="s">
        <v>545</v>
      </c>
      <c r="D5363" s="161">
        <v>960.16</v>
      </c>
    </row>
    <row r="5364" spans="3:4" ht="15" hidden="1" customHeight="1" x14ac:dyDescent="0.25">
      <c r="C5364" s="158" t="s">
        <v>539</v>
      </c>
      <c r="D5364" s="159">
        <v>1080.94</v>
      </c>
    </row>
    <row r="5365" spans="3:4" ht="15" hidden="1" customHeight="1" x14ac:dyDescent="0.25">
      <c r="C5365" s="160" t="s">
        <v>307</v>
      </c>
      <c r="D5365" s="161">
        <v>1093.01</v>
      </c>
    </row>
    <row r="5366" spans="3:4" ht="15" hidden="1" customHeight="1" x14ac:dyDescent="0.25">
      <c r="C5366" s="158" t="s">
        <v>307</v>
      </c>
      <c r="D5366" s="159">
        <v>796.03</v>
      </c>
    </row>
    <row r="5367" spans="3:4" ht="15" hidden="1" customHeight="1" x14ac:dyDescent="0.25">
      <c r="C5367" s="160" t="s">
        <v>551</v>
      </c>
      <c r="D5367" s="161">
        <v>1131.68</v>
      </c>
    </row>
    <row r="5368" spans="3:4" ht="15" hidden="1" customHeight="1" x14ac:dyDescent="0.25">
      <c r="C5368" s="158" t="s">
        <v>539</v>
      </c>
      <c r="D5368" s="159">
        <v>1117.3900000000001</v>
      </c>
    </row>
    <row r="5369" spans="3:4" ht="15" hidden="1" customHeight="1" x14ac:dyDescent="0.25">
      <c r="C5369" s="160" t="s">
        <v>549</v>
      </c>
      <c r="D5369" s="161">
        <v>801.09</v>
      </c>
    </row>
    <row r="5370" spans="3:4" ht="15" hidden="1" customHeight="1" x14ac:dyDescent="0.25">
      <c r="C5370" s="158" t="s">
        <v>312</v>
      </c>
      <c r="D5370" s="159">
        <v>1071.58</v>
      </c>
    </row>
    <row r="5371" spans="3:4" ht="15" hidden="1" customHeight="1" x14ac:dyDescent="0.25">
      <c r="C5371" s="160" t="s">
        <v>551</v>
      </c>
      <c r="D5371" s="161">
        <v>847.99</v>
      </c>
    </row>
    <row r="5372" spans="3:4" ht="15" hidden="1" customHeight="1" x14ac:dyDescent="0.25">
      <c r="C5372" s="158" t="s">
        <v>556</v>
      </c>
      <c r="D5372" s="159">
        <v>95.67</v>
      </c>
    </row>
    <row r="5373" spans="3:4" ht="15" hidden="1" customHeight="1" x14ac:dyDescent="0.25">
      <c r="C5373" s="160" t="s">
        <v>556</v>
      </c>
      <c r="D5373" s="161">
        <v>14.54</v>
      </c>
    </row>
    <row r="5374" spans="3:4" ht="15" hidden="1" customHeight="1" x14ac:dyDescent="0.25">
      <c r="C5374" s="158" t="s">
        <v>551</v>
      </c>
      <c r="D5374" s="159">
        <v>648.21</v>
      </c>
    </row>
    <row r="5375" spans="3:4" ht="15" hidden="1" customHeight="1" x14ac:dyDescent="0.25">
      <c r="C5375" s="160" t="s">
        <v>539</v>
      </c>
      <c r="D5375" s="161">
        <v>240.74</v>
      </c>
    </row>
    <row r="5376" spans="3:4" ht="15" hidden="1" customHeight="1" x14ac:dyDescent="0.25">
      <c r="C5376" s="158" t="s">
        <v>549</v>
      </c>
      <c r="D5376" s="159">
        <v>96.03</v>
      </c>
    </row>
    <row r="5377" spans="3:4" ht="15" hidden="1" customHeight="1" x14ac:dyDescent="0.25">
      <c r="C5377" s="160" t="s">
        <v>546</v>
      </c>
      <c r="D5377" s="161">
        <v>519.78</v>
      </c>
    </row>
    <row r="5378" spans="3:4" ht="15" hidden="1" customHeight="1" x14ac:dyDescent="0.25">
      <c r="C5378" s="158" t="s">
        <v>554</v>
      </c>
      <c r="D5378" s="159">
        <v>392.66</v>
      </c>
    </row>
    <row r="5379" spans="3:4" ht="15" hidden="1" customHeight="1" x14ac:dyDescent="0.25">
      <c r="C5379" s="160" t="s">
        <v>312</v>
      </c>
      <c r="D5379" s="161">
        <v>630.92999999999995</v>
      </c>
    </row>
    <row r="5380" spans="3:4" ht="15" hidden="1" customHeight="1" x14ac:dyDescent="0.25">
      <c r="C5380" s="158" t="s">
        <v>549</v>
      </c>
      <c r="D5380" s="159">
        <v>269.81</v>
      </c>
    </row>
    <row r="5381" spans="3:4" ht="15" hidden="1" customHeight="1" x14ac:dyDescent="0.25">
      <c r="C5381" s="160" t="s">
        <v>539</v>
      </c>
      <c r="D5381" s="161">
        <v>954.91</v>
      </c>
    </row>
    <row r="5382" spans="3:4" ht="15" hidden="1" customHeight="1" x14ac:dyDescent="0.25">
      <c r="C5382" s="158" t="s">
        <v>539</v>
      </c>
      <c r="D5382" s="159">
        <v>174.51</v>
      </c>
    </row>
    <row r="5383" spans="3:4" ht="15" hidden="1" customHeight="1" x14ac:dyDescent="0.25">
      <c r="C5383" s="160" t="s">
        <v>553</v>
      </c>
      <c r="D5383" s="161">
        <v>612.94000000000005</v>
      </c>
    </row>
    <row r="5384" spans="3:4" ht="15" hidden="1" customHeight="1" x14ac:dyDescent="0.25">
      <c r="C5384" s="158" t="s">
        <v>542</v>
      </c>
      <c r="D5384" s="159">
        <v>570.51</v>
      </c>
    </row>
    <row r="5385" spans="3:4" ht="15" hidden="1" customHeight="1" x14ac:dyDescent="0.25">
      <c r="C5385" s="160" t="s">
        <v>556</v>
      </c>
      <c r="D5385" s="161">
        <v>598.53</v>
      </c>
    </row>
    <row r="5386" spans="3:4" ht="15" hidden="1" customHeight="1" x14ac:dyDescent="0.25">
      <c r="C5386" s="158" t="s">
        <v>547</v>
      </c>
      <c r="D5386" s="159">
        <v>716.35</v>
      </c>
    </row>
    <row r="5387" spans="3:4" ht="15" hidden="1" customHeight="1" x14ac:dyDescent="0.25">
      <c r="C5387" s="160" t="s">
        <v>309</v>
      </c>
      <c r="D5387" s="161">
        <v>619.46</v>
      </c>
    </row>
    <row r="5388" spans="3:4" ht="15" hidden="1" customHeight="1" x14ac:dyDescent="0.25">
      <c r="C5388" s="158" t="s">
        <v>553</v>
      </c>
      <c r="D5388" s="159">
        <v>877.71</v>
      </c>
    </row>
    <row r="5389" spans="3:4" ht="15" hidden="1" customHeight="1" x14ac:dyDescent="0.25">
      <c r="C5389" s="160" t="s">
        <v>549</v>
      </c>
      <c r="D5389" s="161">
        <v>1235.95</v>
      </c>
    </row>
    <row r="5390" spans="3:4" ht="15" hidden="1" customHeight="1" x14ac:dyDescent="0.25">
      <c r="C5390" s="158" t="s">
        <v>557</v>
      </c>
      <c r="D5390" s="159">
        <v>455.16</v>
      </c>
    </row>
    <row r="5391" spans="3:4" ht="15" hidden="1" customHeight="1" x14ac:dyDescent="0.25">
      <c r="C5391" s="160" t="s">
        <v>549</v>
      </c>
      <c r="D5391" s="161">
        <v>267.67</v>
      </c>
    </row>
    <row r="5392" spans="3:4" ht="15" hidden="1" customHeight="1" x14ac:dyDescent="0.25">
      <c r="C5392" s="158" t="s">
        <v>308</v>
      </c>
      <c r="D5392" s="159">
        <v>76.52</v>
      </c>
    </row>
    <row r="5393" spans="3:4" ht="15" hidden="1" customHeight="1" x14ac:dyDescent="0.25">
      <c r="C5393" s="160" t="s">
        <v>309</v>
      </c>
      <c r="D5393" s="161">
        <v>314.7</v>
      </c>
    </row>
    <row r="5394" spans="3:4" ht="15" hidden="1" customHeight="1" x14ac:dyDescent="0.25">
      <c r="C5394" s="158" t="s">
        <v>553</v>
      </c>
      <c r="D5394" s="159">
        <v>510.32</v>
      </c>
    </row>
    <row r="5395" spans="3:4" ht="15" hidden="1" customHeight="1" x14ac:dyDescent="0.25">
      <c r="C5395" s="160" t="s">
        <v>309</v>
      </c>
      <c r="D5395" s="161">
        <v>1029.18</v>
      </c>
    </row>
    <row r="5396" spans="3:4" ht="15" hidden="1" customHeight="1" x14ac:dyDescent="0.25">
      <c r="C5396" s="158" t="s">
        <v>552</v>
      </c>
      <c r="D5396" s="159">
        <v>693.9</v>
      </c>
    </row>
    <row r="5397" spans="3:4" ht="15" hidden="1" customHeight="1" x14ac:dyDescent="0.25">
      <c r="C5397" s="160" t="s">
        <v>308</v>
      </c>
      <c r="D5397" s="161">
        <v>1209.7</v>
      </c>
    </row>
    <row r="5398" spans="3:4" ht="15" hidden="1" customHeight="1" x14ac:dyDescent="0.25">
      <c r="C5398" s="158" t="s">
        <v>312</v>
      </c>
      <c r="D5398" s="159">
        <v>776.84</v>
      </c>
    </row>
    <row r="5399" spans="3:4" ht="15" hidden="1" customHeight="1" x14ac:dyDescent="0.25">
      <c r="C5399" s="160" t="s">
        <v>540</v>
      </c>
      <c r="D5399" s="161">
        <v>675.09</v>
      </c>
    </row>
    <row r="5400" spans="3:4" ht="15" hidden="1" customHeight="1" x14ac:dyDescent="0.25">
      <c r="C5400" s="158" t="s">
        <v>545</v>
      </c>
      <c r="D5400" s="159">
        <v>1234.2</v>
      </c>
    </row>
    <row r="5401" spans="3:4" ht="15" hidden="1" customHeight="1" x14ac:dyDescent="0.25">
      <c r="C5401" s="160" t="s">
        <v>547</v>
      </c>
      <c r="D5401" s="161">
        <v>498.94</v>
      </c>
    </row>
    <row r="5402" spans="3:4" ht="15" hidden="1" customHeight="1" x14ac:dyDescent="0.25">
      <c r="C5402" s="158" t="s">
        <v>540</v>
      </c>
      <c r="D5402" s="159">
        <v>385.46</v>
      </c>
    </row>
    <row r="5403" spans="3:4" ht="15" hidden="1" customHeight="1" x14ac:dyDescent="0.25">
      <c r="C5403" s="160" t="s">
        <v>307</v>
      </c>
      <c r="D5403" s="161">
        <v>584.01</v>
      </c>
    </row>
    <row r="5404" spans="3:4" ht="15" hidden="1" customHeight="1" x14ac:dyDescent="0.25">
      <c r="C5404" s="158" t="s">
        <v>551</v>
      </c>
      <c r="D5404" s="159">
        <v>676.4</v>
      </c>
    </row>
    <row r="5405" spans="3:4" ht="15" hidden="1" customHeight="1" x14ac:dyDescent="0.25">
      <c r="C5405" s="160" t="s">
        <v>551</v>
      </c>
      <c r="D5405" s="161">
        <v>614.22</v>
      </c>
    </row>
    <row r="5406" spans="3:4" ht="15" hidden="1" customHeight="1" x14ac:dyDescent="0.25">
      <c r="C5406" s="158" t="s">
        <v>308</v>
      </c>
      <c r="D5406" s="159">
        <v>1161.06</v>
      </c>
    </row>
    <row r="5407" spans="3:4" ht="15" hidden="1" customHeight="1" x14ac:dyDescent="0.25">
      <c r="C5407" s="160" t="s">
        <v>540</v>
      </c>
      <c r="D5407" s="161">
        <v>279.54000000000002</v>
      </c>
    </row>
    <row r="5408" spans="3:4" ht="15" hidden="1" customHeight="1" x14ac:dyDescent="0.25">
      <c r="C5408" s="158" t="s">
        <v>551</v>
      </c>
      <c r="D5408" s="159">
        <v>447.77</v>
      </c>
    </row>
    <row r="5409" spans="3:4" ht="15" hidden="1" customHeight="1" x14ac:dyDescent="0.25">
      <c r="C5409" s="160" t="s">
        <v>545</v>
      </c>
      <c r="D5409" s="161">
        <v>900.7</v>
      </c>
    </row>
    <row r="5410" spans="3:4" ht="15" hidden="1" customHeight="1" x14ac:dyDescent="0.25">
      <c r="C5410" s="158" t="s">
        <v>539</v>
      </c>
      <c r="D5410" s="159">
        <v>1071.56</v>
      </c>
    </row>
    <row r="5411" spans="3:4" ht="15" hidden="1" customHeight="1" x14ac:dyDescent="0.25">
      <c r="C5411" s="160" t="s">
        <v>542</v>
      </c>
      <c r="D5411" s="161">
        <v>697.51</v>
      </c>
    </row>
    <row r="5412" spans="3:4" ht="15" hidden="1" customHeight="1" x14ac:dyDescent="0.25">
      <c r="C5412" s="158" t="s">
        <v>553</v>
      </c>
      <c r="D5412" s="159">
        <v>733.92</v>
      </c>
    </row>
    <row r="5413" spans="3:4" ht="15" hidden="1" customHeight="1" x14ac:dyDescent="0.25">
      <c r="C5413" s="160" t="s">
        <v>544</v>
      </c>
      <c r="D5413" s="161">
        <v>349.4</v>
      </c>
    </row>
    <row r="5414" spans="3:4" ht="15" hidden="1" customHeight="1" x14ac:dyDescent="0.25">
      <c r="C5414" s="158" t="s">
        <v>552</v>
      </c>
      <c r="D5414" s="159">
        <v>632.78</v>
      </c>
    </row>
    <row r="5415" spans="3:4" ht="15" hidden="1" customHeight="1" x14ac:dyDescent="0.25">
      <c r="C5415" s="160" t="s">
        <v>308</v>
      </c>
      <c r="D5415" s="161">
        <v>1123.27</v>
      </c>
    </row>
    <row r="5416" spans="3:4" ht="15" hidden="1" customHeight="1" x14ac:dyDescent="0.25">
      <c r="C5416" s="158" t="s">
        <v>312</v>
      </c>
      <c r="D5416" s="159">
        <v>628.05999999999995</v>
      </c>
    </row>
    <row r="5417" spans="3:4" ht="15" hidden="1" customHeight="1" x14ac:dyDescent="0.25">
      <c r="C5417" s="160" t="s">
        <v>553</v>
      </c>
      <c r="D5417" s="161">
        <v>468.26</v>
      </c>
    </row>
    <row r="5418" spans="3:4" ht="15" hidden="1" customHeight="1" x14ac:dyDescent="0.25">
      <c r="C5418" s="158" t="s">
        <v>545</v>
      </c>
      <c r="D5418" s="159">
        <v>617.91</v>
      </c>
    </row>
    <row r="5419" spans="3:4" ht="15" hidden="1" customHeight="1" x14ac:dyDescent="0.25">
      <c r="C5419" s="160" t="s">
        <v>540</v>
      </c>
      <c r="D5419" s="161">
        <v>553.15</v>
      </c>
    </row>
    <row r="5420" spans="3:4" ht="15" hidden="1" customHeight="1" x14ac:dyDescent="0.25">
      <c r="C5420" s="158" t="s">
        <v>553</v>
      </c>
      <c r="D5420" s="159">
        <v>632.53</v>
      </c>
    </row>
    <row r="5421" spans="3:4" ht="15" hidden="1" customHeight="1" x14ac:dyDescent="0.25">
      <c r="C5421" s="160" t="s">
        <v>552</v>
      </c>
      <c r="D5421" s="161">
        <v>935.44</v>
      </c>
    </row>
    <row r="5422" spans="3:4" ht="15" hidden="1" customHeight="1" x14ac:dyDescent="0.25">
      <c r="C5422" s="158" t="s">
        <v>548</v>
      </c>
      <c r="D5422" s="159">
        <v>518.53</v>
      </c>
    </row>
    <row r="5423" spans="3:4" ht="15" hidden="1" customHeight="1" x14ac:dyDescent="0.25">
      <c r="C5423" s="160" t="s">
        <v>309</v>
      </c>
      <c r="D5423" s="161">
        <v>1125.9000000000001</v>
      </c>
    </row>
    <row r="5424" spans="3:4" ht="15" hidden="1" customHeight="1" x14ac:dyDescent="0.25">
      <c r="C5424" s="158" t="s">
        <v>557</v>
      </c>
      <c r="D5424" s="159">
        <v>1127.21</v>
      </c>
    </row>
    <row r="5425" spans="3:4" ht="15" hidden="1" customHeight="1" x14ac:dyDescent="0.25">
      <c r="C5425" s="160" t="s">
        <v>552</v>
      </c>
      <c r="D5425" s="161">
        <v>741.2</v>
      </c>
    </row>
    <row r="5426" spans="3:4" ht="15" hidden="1" customHeight="1" x14ac:dyDescent="0.25">
      <c r="C5426" s="158" t="s">
        <v>547</v>
      </c>
      <c r="D5426" s="159">
        <v>14.79</v>
      </c>
    </row>
    <row r="5427" spans="3:4" ht="15" hidden="1" customHeight="1" x14ac:dyDescent="0.25">
      <c r="C5427" s="160" t="s">
        <v>540</v>
      </c>
      <c r="D5427" s="161">
        <v>628.66999999999996</v>
      </c>
    </row>
    <row r="5428" spans="3:4" ht="15" hidden="1" customHeight="1" x14ac:dyDescent="0.25">
      <c r="C5428" s="158" t="s">
        <v>549</v>
      </c>
      <c r="D5428" s="159">
        <v>739.84</v>
      </c>
    </row>
    <row r="5429" spans="3:4" ht="15" hidden="1" customHeight="1" x14ac:dyDescent="0.25">
      <c r="C5429" s="160" t="s">
        <v>546</v>
      </c>
      <c r="D5429" s="161">
        <v>957.45</v>
      </c>
    </row>
    <row r="5430" spans="3:4" ht="15" hidden="1" customHeight="1" x14ac:dyDescent="0.25">
      <c r="C5430" s="158" t="s">
        <v>551</v>
      </c>
      <c r="D5430" s="159">
        <v>517.34</v>
      </c>
    </row>
    <row r="5431" spans="3:4" ht="15" hidden="1" customHeight="1" x14ac:dyDescent="0.25">
      <c r="C5431" s="160" t="s">
        <v>549</v>
      </c>
      <c r="D5431" s="161">
        <v>616.46</v>
      </c>
    </row>
    <row r="5432" spans="3:4" ht="15" hidden="1" customHeight="1" x14ac:dyDescent="0.25">
      <c r="C5432" s="158" t="s">
        <v>312</v>
      </c>
      <c r="D5432" s="159">
        <v>219.65</v>
      </c>
    </row>
    <row r="5433" spans="3:4" ht="15" hidden="1" customHeight="1" x14ac:dyDescent="0.25">
      <c r="C5433" s="160" t="s">
        <v>307</v>
      </c>
      <c r="D5433" s="161">
        <v>51.16</v>
      </c>
    </row>
    <row r="5434" spans="3:4" ht="15" hidden="1" customHeight="1" x14ac:dyDescent="0.25">
      <c r="C5434" s="158" t="s">
        <v>308</v>
      </c>
      <c r="D5434" s="159">
        <v>178.46</v>
      </c>
    </row>
    <row r="5435" spans="3:4" ht="15" hidden="1" customHeight="1" x14ac:dyDescent="0.25">
      <c r="C5435" s="160" t="s">
        <v>539</v>
      </c>
      <c r="D5435" s="161">
        <v>157.55000000000001</v>
      </c>
    </row>
    <row r="5436" spans="3:4" ht="15" hidden="1" customHeight="1" x14ac:dyDescent="0.25">
      <c r="C5436" s="158" t="s">
        <v>549</v>
      </c>
      <c r="D5436" s="159">
        <v>346.58</v>
      </c>
    </row>
    <row r="5437" spans="3:4" ht="15" hidden="1" customHeight="1" x14ac:dyDescent="0.25">
      <c r="C5437" s="160" t="s">
        <v>552</v>
      </c>
      <c r="D5437" s="161">
        <v>1250.94</v>
      </c>
    </row>
    <row r="5438" spans="3:4" ht="15" hidden="1" customHeight="1" x14ac:dyDescent="0.25">
      <c r="C5438" s="158" t="s">
        <v>551</v>
      </c>
      <c r="D5438" s="159">
        <v>710.79</v>
      </c>
    </row>
    <row r="5439" spans="3:4" ht="15" hidden="1" customHeight="1" x14ac:dyDescent="0.25">
      <c r="C5439" s="160" t="s">
        <v>555</v>
      </c>
      <c r="D5439" s="161">
        <v>902.87</v>
      </c>
    </row>
    <row r="5440" spans="3:4" ht="15" hidden="1" customHeight="1" x14ac:dyDescent="0.25">
      <c r="C5440" s="158" t="s">
        <v>547</v>
      </c>
      <c r="D5440" s="159">
        <v>147.96</v>
      </c>
    </row>
    <row r="5441" spans="3:4" ht="15" hidden="1" customHeight="1" x14ac:dyDescent="0.25">
      <c r="C5441" s="160" t="s">
        <v>553</v>
      </c>
      <c r="D5441" s="161">
        <v>560.54999999999995</v>
      </c>
    </row>
    <row r="5442" spans="3:4" ht="15" hidden="1" customHeight="1" x14ac:dyDescent="0.25">
      <c r="C5442" s="158" t="s">
        <v>549</v>
      </c>
      <c r="D5442" s="159">
        <v>524.99</v>
      </c>
    </row>
    <row r="5443" spans="3:4" ht="15" hidden="1" customHeight="1" x14ac:dyDescent="0.25">
      <c r="C5443" s="160" t="s">
        <v>546</v>
      </c>
      <c r="D5443" s="161">
        <v>546.78</v>
      </c>
    </row>
    <row r="5444" spans="3:4" ht="15" hidden="1" customHeight="1" x14ac:dyDescent="0.25">
      <c r="C5444" s="158" t="s">
        <v>543</v>
      </c>
      <c r="D5444" s="159">
        <v>404.29</v>
      </c>
    </row>
    <row r="5445" spans="3:4" ht="15" hidden="1" customHeight="1" x14ac:dyDescent="0.25">
      <c r="C5445" s="160" t="s">
        <v>546</v>
      </c>
      <c r="D5445" s="161">
        <v>437.6</v>
      </c>
    </row>
    <row r="5446" spans="3:4" ht="15" hidden="1" customHeight="1" x14ac:dyDescent="0.25">
      <c r="C5446" s="158" t="s">
        <v>541</v>
      </c>
      <c r="D5446" s="159">
        <v>784.19</v>
      </c>
    </row>
    <row r="5447" spans="3:4" ht="15" hidden="1" customHeight="1" x14ac:dyDescent="0.25">
      <c r="C5447" s="160" t="s">
        <v>557</v>
      </c>
      <c r="D5447" s="161">
        <v>384.62</v>
      </c>
    </row>
    <row r="5448" spans="3:4" ht="15" hidden="1" customHeight="1" x14ac:dyDescent="0.25">
      <c r="C5448" s="158" t="s">
        <v>540</v>
      </c>
      <c r="D5448" s="159">
        <v>1116.53</v>
      </c>
    </row>
    <row r="5449" spans="3:4" ht="15" hidden="1" customHeight="1" x14ac:dyDescent="0.25">
      <c r="C5449" s="160" t="s">
        <v>543</v>
      </c>
      <c r="D5449" s="161">
        <v>517.61</v>
      </c>
    </row>
    <row r="5450" spans="3:4" ht="15" hidden="1" customHeight="1" x14ac:dyDescent="0.25">
      <c r="C5450" s="158" t="s">
        <v>553</v>
      </c>
      <c r="D5450" s="159">
        <v>1017.37</v>
      </c>
    </row>
    <row r="5451" spans="3:4" ht="15" hidden="1" customHeight="1" x14ac:dyDescent="0.25">
      <c r="C5451" s="160" t="s">
        <v>552</v>
      </c>
      <c r="D5451" s="161">
        <v>416.69</v>
      </c>
    </row>
    <row r="5452" spans="3:4" ht="15" hidden="1" customHeight="1" x14ac:dyDescent="0.25">
      <c r="C5452" s="158" t="s">
        <v>543</v>
      </c>
      <c r="D5452" s="159">
        <v>527.04999999999995</v>
      </c>
    </row>
    <row r="5453" spans="3:4" ht="15" hidden="1" customHeight="1" x14ac:dyDescent="0.25">
      <c r="C5453" s="160" t="s">
        <v>543</v>
      </c>
      <c r="D5453" s="161">
        <v>642.49</v>
      </c>
    </row>
    <row r="5454" spans="3:4" ht="15" hidden="1" customHeight="1" x14ac:dyDescent="0.25">
      <c r="C5454" s="158" t="s">
        <v>309</v>
      </c>
      <c r="D5454" s="159">
        <v>613.24</v>
      </c>
    </row>
    <row r="5455" spans="3:4" ht="15" hidden="1" customHeight="1" x14ac:dyDescent="0.25">
      <c r="C5455" s="160" t="s">
        <v>308</v>
      </c>
      <c r="D5455" s="161">
        <v>15.77</v>
      </c>
    </row>
    <row r="5456" spans="3:4" ht="15" hidden="1" customHeight="1" x14ac:dyDescent="0.25">
      <c r="C5456" s="158" t="s">
        <v>553</v>
      </c>
      <c r="D5456" s="159">
        <v>402</v>
      </c>
    </row>
    <row r="5457" spans="3:4" ht="15" hidden="1" customHeight="1" x14ac:dyDescent="0.25">
      <c r="C5457" s="160" t="s">
        <v>307</v>
      </c>
      <c r="D5457" s="161">
        <v>1133.26</v>
      </c>
    </row>
    <row r="5458" spans="3:4" ht="15" hidden="1" customHeight="1" x14ac:dyDescent="0.25">
      <c r="C5458" s="158" t="s">
        <v>558</v>
      </c>
      <c r="D5458" s="159">
        <v>243.11</v>
      </c>
    </row>
    <row r="5459" spans="3:4" ht="15" hidden="1" customHeight="1" x14ac:dyDescent="0.25">
      <c r="C5459" s="160" t="s">
        <v>539</v>
      </c>
      <c r="D5459" s="161">
        <v>330.32</v>
      </c>
    </row>
    <row r="5460" spans="3:4" ht="15" hidden="1" customHeight="1" x14ac:dyDescent="0.25">
      <c r="C5460" s="158" t="s">
        <v>547</v>
      </c>
      <c r="D5460" s="159">
        <v>700.42</v>
      </c>
    </row>
    <row r="5461" spans="3:4" ht="15" hidden="1" customHeight="1" x14ac:dyDescent="0.25">
      <c r="C5461" s="160" t="s">
        <v>550</v>
      </c>
      <c r="D5461" s="161">
        <v>1283.94</v>
      </c>
    </row>
    <row r="5462" spans="3:4" ht="15" hidden="1" customHeight="1" x14ac:dyDescent="0.25">
      <c r="C5462" s="158" t="s">
        <v>546</v>
      </c>
      <c r="D5462" s="159">
        <v>701.36</v>
      </c>
    </row>
    <row r="5463" spans="3:4" ht="15" hidden="1" customHeight="1" x14ac:dyDescent="0.25">
      <c r="C5463" s="160" t="s">
        <v>542</v>
      </c>
      <c r="D5463" s="161">
        <v>849.51</v>
      </c>
    </row>
    <row r="5464" spans="3:4" ht="15" hidden="1" customHeight="1" x14ac:dyDescent="0.25">
      <c r="C5464" s="158" t="s">
        <v>553</v>
      </c>
      <c r="D5464" s="159">
        <v>634.75</v>
      </c>
    </row>
    <row r="5465" spans="3:4" ht="15" hidden="1" customHeight="1" x14ac:dyDescent="0.25">
      <c r="C5465" s="160" t="s">
        <v>551</v>
      </c>
      <c r="D5465" s="161">
        <v>743.59</v>
      </c>
    </row>
    <row r="5466" spans="3:4" ht="15" hidden="1" customHeight="1" x14ac:dyDescent="0.25">
      <c r="C5466" s="158" t="s">
        <v>547</v>
      </c>
      <c r="D5466" s="159">
        <v>1170.08</v>
      </c>
    </row>
    <row r="5467" spans="3:4" ht="15" hidden="1" customHeight="1" x14ac:dyDescent="0.25">
      <c r="C5467" s="160" t="s">
        <v>308</v>
      </c>
      <c r="D5467" s="161">
        <v>441.59</v>
      </c>
    </row>
    <row r="5468" spans="3:4" ht="15" hidden="1" customHeight="1" x14ac:dyDescent="0.25">
      <c r="C5468" s="158" t="s">
        <v>549</v>
      </c>
      <c r="D5468" s="159">
        <v>235.15</v>
      </c>
    </row>
    <row r="5469" spans="3:4" ht="15" hidden="1" customHeight="1" x14ac:dyDescent="0.25">
      <c r="C5469" s="160" t="s">
        <v>542</v>
      </c>
      <c r="D5469" s="161">
        <v>1243.48</v>
      </c>
    </row>
    <row r="5470" spans="3:4" ht="15" hidden="1" customHeight="1" x14ac:dyDescent="0.25">
      <c r="C5470" s="158" t="s">
        <v>545</v>
      </c>
      <c r="D5470" s="159">
        <v>35.92</v>
      </c>
    </row>
    <row r="5471" spans="3:4" ht="15" hidden="1" customHeight="1" x14ac:dyDescent="0.25">
      <c r="C5471" s="160" t="s">
        <v>550</v>
      </c>
      <c r="D5471" s="161">
        <v>1247.6300000000001</v>
      </c>
    </row>
    <row r="5472" spans="3:4" ht="15" hidden="1" customHeight="1" x14ac:dyDescent="0.25">
      <c r="C5472" s="158" t="s">
        <v>548</v>
      </c>
      <c r="D5472" s="159">
        <v>462.89</v>
      </c>
    </row>
    <row r="5473" spans="3:4" ht="15" hidden="1" customHeight="1" x14ac:dyDescent="0.25">
      <c r="C5473" s="160" t="s">
        <v>546</v>
      </c>
      <c r="D5473" s="161">
        <v>377.19</v>
      </c>
    </row>
    <row r="5474" spans="3:4" ht="15" hidden="1" customHeight="1" x14ac:dyDescent="0.25">
      <c r="C5474" s="158" t="s">
        <v>555</v>
      </c>
      <c r="D5474" s="159">
        <v>638.97</v>
      </c>
    </row>
    <row r="5475" spans="3:4" ht="15" hidden="1" customHeight="1" x14ac:dyDescent="0.25">
      <c r="C5475" s="160" t="s">
        <v>539</v>
      </c>
      <c r="D5475" s="161">
        <v>680.63</v>
      </c>
    </row>
    <row r="5476" spans="3:4" ht="15" hidden="1" customHeight="1" x14ac:dyDescent="0.25">
      <c r="C5476" s="158" t="s">
        <v>551</v>
      </c>
      <c r="D5476" s="159">
        <v>765.3</v>
      </c>
    </row>
    <row r="5477" spans="3:4" ht="15" hidden="1" customHeight="1" x14ac:dyDescent="0.25">
      <c r="C5477" s="160" t="s">
        <v>551</v>
      </c>
      <c r="D5477" s="161">
        <v>788.01</v>
      </c>
    </row>
    <row r="5478" spans="3:4" ht="15" hidden="1" customHeight="1" x14ac:dyDescent="0.25">
      <c r="C5478" s="158" t="s">
        <v>553</v>
      </c>
      <c r="D5478" s="159">
        <v>408.83</v>
      </c>
    </row>
    <row r="5479" spans="3:4" ht="15" hidden="1" customHeight="1" x14ac:dyDescent="0.25">
      <c r="C5479" s="160" t="s">
        <v>556</v>
      </c>
      <c r="D5479" s="161">
        <v>1077.72</v>
      </c>
    </row>
    <row r="5480" spans="3:4" ht="15" hidden="1" customHeight="1" x14ac:dyDescent="0.25">
      <c r="C5480" s="158" t="s">
        <v>553</v>
      </c>
      <c r="D5480" s="159">
        <v>65.239999999999995</v>
      </c>
    </row>
    <row r="5481" spans="3:4" ht="15" hidden="1" customHeight="1" x14ac:dyDescent="0.25">
      <c r="C5481" s="160" t="s">
        <v>552</v>
      </c>
      <c r="D5481" s="161">
        <v>212.93</v>
      </c>
    </row>
    <row r="5482" spans="3:4" ht="15" hidden="1" customHeight="1" x14ac:dyDescent="0.25">
      <c r="C5482" s="158" t="s">
        <v>552</v>
      </c>
      <c r="D5482" s="159">
        <v>985.08</v>
      </c>
    </row>
    <row r="5483" spans="3:4" ht="15" hidden="1" customHeight="1" x14ac:dyDescent="0.25">
      <c r="C5483" s="160" t="s">
        <v>550</v>
      </c>
      <c r="D5483" s="161">
        <v>718.71</v>
      </c>
    </row>
    <row r="5484" spans="3:4" ht="15" hidden="1" customHeight="1" x14ac:dyDescent="0.25">
      <c r="C5484" s="158" t="s">
        <v>309</v>
      </c>
      <c r="D5484" s="159">
        <v>215.12</v>
      </c>
    </row>
    <row r="5485" spans="3:4" ht="15" hidden="1" customHeight="1" x14ac:dyDescent="0.25">
      <c r="C5485" s="160" t="s">
        <v>549</v>
      </c>
      <c r="D5485" s="161">
        <v>570.30999999999995</v>
      </c>
    </row>
    <row r="5486" spans="3:4" ht="15" hidden="1" customHeight="1" x14ac:dyDescent="0.25">
      <c r="C5486" s="158" t="s">
        <v>539</v>
      </c>
      <c r="D5486" s="159">
        <v>107.71</v>
      </c>
    </row>
    <row r="5487" spans="3:4" ht="15" hidden="1" customHeight="1" x14ac:dyDescent="0.25">
      <c r="C5487" s="160" t="s">
        <v>547</v>
      </c>
      <c r="D5487" s="161">
        <v>685.38</v>
      </c>
    </row>
    <row r="5488" spans="3:4" ht="15" hidden="1" customHeight="1" x14ac:dyDescent="0.25">
      <c r="C5488" s="158" t="s">
        <v>551</v>
      </c>
      <c r="D5488" s="159">
        <v>551.1</v>
      </c>
    </row>
    <row r="5489" spans="3:4" ht="15" hidden="1" customHeight="1" x14ac:dyDescent="0.25">
      <c r="C5489" s="160" t="s">
        <v>543</v>
      </c>
      <c r="D5489" s="161">
        <v>813.72</v>
      </c>
    </row>
    <row r="5490" spans="3:4" ht="15" hidden="1" customHeight="1" x14ac:dyDescent="0.25">
      <c r="C5490" s="158" t="s">
        <v>307</v>
      </c>
      <c r="D5490" s="159">
        <v>830.71</v>
      </c>
    </row>
    <row r="5491" spans="3:4" ht="15" hidden="1" customHeight="1" x14ac:dyDescent="0.25">
      <c r="C5491" s="160" t="s">
        <v>552</v>
      </c>
      <c r="D5491" s="161">
        <v>537.59</v>
      </c>
    </row>
    <row r="5492" spans="3:4" ht="15" hidden="1" customHeight="1" x14ac:dyDescent="0.25">
      <c r="C5492" s="158" t="s">
        <v>539</v>
      </c>
      <c r="D5492" s="159">
        <v>1134.69</v>
      </c>
    </row>
    <row r="5493" spans="3:4" ht="15" hidden="1" customHeight="1" x14ac:dyDescent="0.25">
      <c r="C5493" s="160" t="s">
        <v>552</v>
      </c>
      <c r="D5493" s="161">
        <v>677.84</v>
      </c>
    </row>
    <row r="5494" spans="3:4" ht="15" hidden="1" customHeight="1" x14ac:dyDescent="0.25">
      <c r="C5494" s="158" t="s">
        <v>541</v>
      </c>
      <c r="D5494" s="159">
        <v>1262.1600000000001</v>
      </c>
    </row>
    <row r="5495" spans="3:4" ht="15" hidden="1" customHeight="1" x14ac:dyDescent="0.25">
      <c r="C5495" s="160" t="s">
        <v>543</v>
      </c>
      <c r="D5495" s="161">
        <v>657.61</v>
      </c>
    </row>
    <row r="5496" spans="3:4" ht="15" hidden="1" customHeight="1" x14ac:dyDescent="0.25">
      <c r="C5496" s="158" t="s">
        <v>557</v>
      </c>
      <c r="D5496" s="159">
        <v>786.45</v>
      </c>
    </row>
    <row r="5497" spans="3:4" ht="15" hidden="1" customHeight="1" x14ac:dyDescent="0.25">
      <c r="C5497" s="160" t="s">
        <v>312</v>
      </c>
      <c r="D5497" s="161">
        <v>663.04</v>
      </c>
    </row>
    <row r="5498" spans="3:4" ht="15" hidden="1" customHeight="1" x14ac:dyDescent="0.25">
      <c r="C5498" s="158" t="s">
        <v>308</v>
      </c>
      <c r="D5498" s="159">
        <v>1245.67</v>
      </c>
    </row>
    <row r="5499" spans="3:4" ht="15" hidden="1" customHeight="1" x14ac:dyDescent="0.25">
      <c r="C5499" s="160" t="s">
        <v>551</v>
      </c>
      <c r="D5499" s="161">
        <v>1224.8399999999999</v>
      </c>
    </row>
    <row r="5500" spans="3:4" ht="15" hidden="1" customHeight="1" x14ac:dyDescent="0.25">
      <c r="C5500" s="158" t="s">
        <v>552</v>
      </c>
      <c r="D5500" s="159">
        <v>272.16000000000003</v>
      </c>
    </row>
    <row r="5501" spans="3:4" ht="15" hidden="1" customHeight="1" x14ac:dyDescent="0.25">
      <c r="C5501" s="160" t="s">
        <v>307</v>
      </c>
      <c r="D5501" s="161">
        <v>971.53</v>
      </c>
    </row>
    <row r="5502" spans="3:4" ht="15" hidden="1" customHeight="1" x14ac:dyDescent="0.25">
      <c r="C5502" s="158" t="s">
        <v>546</v>
      </c>
      <c r="D5502" s="159">
        <v>95.65</v>
      </c>
    </row>
    <row r="5503" spans="3:4" ht="15" hidden="1" customHeight="1" x14ac:dyDescent="0.25">
      <c r="C5503" s="160" t="s">
        <v>553</v>
      </c>
      <c r="D5503" s="161">
        <v>928</v>
      </c>
    </row>
    <row r="5504" spans="3:4" ht="15" hidden="1" customHeight="1" x14ac:dyDescent="0.25">
      <c r="C5504" s="158" t="s">
        <v>553</v>
      </c>
      <c r="D5504" s="159">
        <v>710.48</v>
      </c>
    </row>
    <row r="5505" spans="3:4" ht="15" hidden="1" customHeight="1" x14ac:dyDescent="0.25">
      <c r="C5505" s="160" t="s">
        <v>543</v>
      </c>
      <c r="D5505" s="161">
        <v>806.26</v>
      </c>
    </row>
    <row r="5506" spans="3:4" ht="15" hidden="1" customHeight="1" x14ac:dyDescent="0.25">
      <c r="C5506" s="158" t="s">
        <v>543</v>
      </c>
      <c r="D5506" s="159">
        <v>252.58</v>
      </c>
    </row>
    <row r="5507" spans="3:4" ht="15" hidden="1" customHeight="1" x14ac:dyDescent="0.25">
      <c r="C5507" s="160" t="s">
        <v>543</v>
      </c>
      <c r="D5507" s="161">
        <v>1237.67</v>
      </c>
    </row>
    <row r="5508" spans="3:4" ht="15" hidden="1" customHeight="1" x14ac:dyDescent="0.25">
      <c r="C5508" s="158" t="s">
        <v>555</v>
      </c>
      <c r="D5508" s="159">
        <v>107.29</v>
      </c>
    </row>
    <row r="5509" spans="3:4" ht="15" hidden="1" customHeight="1" x14ac:dyDescent="0.25">
      <c r="C5509" s="160" t="s">
        <v>309</v>
      </c>
      <c r="D5509" s="161">
        <v>120.51</v>
      </c>
    </row>
    <row r="5510" spans="3:4" ht="15" hidden="1" customHeight="1" x14ac:dyDescent="0.25">
      <c r="C5510" s="158" t="s">
        <v>552</v>
      </c>
      <c r="D5510" s="159">
        <v>979.55</v>
      </c>
    </row>
    <row r="5511" spans="3:4" ht="15" hidden="1" customHeight="1" x14ac:dyDescent="0.25">
      <c r="C5511" s="160" t="s">
        <v>542</v>
      </c>
      <c r="D5511" s="161">
        <v>20.81</v>
      </c>
    </row>
    <row r="5512" spans="3:4" ht="15" hidden="1" customHeight="1" x14ac:dyDescent="0.25">
      <c r="C5512" s="158" t="s">
        <v>549</v>
      </c>
      <c r="D5512" s="159">
        <v>272.74</v>
      </c>
    </row>
    <row r="5513" spans="3:4" ht="15" hidden="1" customHeight="1" x14ac:dyDescent="0.25">
      <c r="C5513" s="160" t="s">
        <v>549</v>
      </c>
      <c r="D5513" s="161">
        <v>635.89</v>
      </c>
    </row>
    <row r="5514" spans="3:4" ht="15" hidden="1" customHeight="1" x14ac:dyDescent="0.25">
      <c r="C5514" s="158" t="s">
        <v>307</v>
      </c>
      <c r="D5514" s="159">
        <v>1043.4000000000001</v>
      </c>
    </row>
    <row r="5515" spans="3:4" ht="15" hidden="1" customHeight="1" x14ac:dyDescent="0.25">
      <c r="C5515" s="160" t="s">
        <v>552</v>
      </c>
      <c r="D5515" s="161">
        <v>444.35</v>
      </c>
    </row>
    <row r="5516" spans="3:4" ht="15" hidden="1" customHeight="1" x14ac:dyDescent="0.25">
      <c r="C5516" s="158" t="s">
        <v>553</v>
      </c>
      <c r="D5516" s="159">
        <v>124.31</v>
      </c>
    </row>
    <row r="5517" spans="3:4" ht="15" hidden="1" customHeight="1" x14ac:dyDescent="0.25">
      <c r="C5517" s="160" t="s">
        <v>551</v>
      </c>
      <c r="D5517" s="161">
        <v>569.63</v>
      </c>
    </row>
    <row r="5518" spans="3:4" ht="15" hidden="1" customHeight="1" x14ac:dyDescent="0.25">
      <c r="C5518" s="158" t="s">
        <v>312</v>
      </c>
      <c r="D5518" s="159">
        <v>1131.33</v>
      </c>
    </row>
    <row r="5519" spans="3:4" ht="15" hidden="1" customHeight="1" x14ac:dyDescent="0.25">
      <c r="C5519" s="160" t="s">
        <v>308</v>
      </c>
      <c r="D5519" s="161">
        <v>1038.9000000000001</v>
      </c>
    </row>
    <row r="5520" spans="3:4" ht="15" hidden="1" customHeight="1" x14ac:dyDescent="0.25">
      <c r="C5520" s="158" t="s">
        <v>543</v>
      </c>
      <c r="D5520" s="159">
        <v>972.54</v>
      </c>
    </row>
    <row r="5521" spans="3:4" ht="15" hidden="1" customHeight="1" x14ac:dyDescent="0.25">
      <c r="C5521" s="160" t="s">
        <v>307</v>
      </c>
      <c r="D5521" s="161">
        <v>1225.29</v>
      </c>
    </row>
    <row r="5522" spans="3:4" ht="15" hidden="1" customHeight="1" x14ac:dyDescent="0.25">
      <c r="C5522" s="158" t="s">
        <v>540</v>
      </c>
      <c r="D5522" s="159">
        <v>778.05</v>
      </c>
    </row>
    <row r="5523" spans="3:4" ht="15" hidden="1" customHeight="1" x14ac:dyDescent="0.25">
      <c r="C5523" s="160" t="s">
        <v>545</v>
      </c>
      <c r="D5523" s="161">
        <v>231.55</v>
      </c>
    </row>
    <row r="5524" spans="3:4" ht="15" hidden="1" customHeight="1" x14ac:dyDescent="0.25">
      <c r="C5524" s="158" t="s">
        <v>555</v>
      </c>
      <c r="D5524" s="159">
        <v>501.74</v>
      </c>
    </row>
    <row r="5525" spans="3:4" ht="15" hidden="1" customHeight="1" x14ac:dyDescent="0.25">
      <c r="C5525" s="160" t="s">
        <v>551</v>
      </c>
      <c r="D5525" s="161">
        <v>842.47</v>
      </c>
    </row>
    <row r="5526" spans="3:4" ht="15" hidden="1" customHeight="1" x14ac:dyDescent="0.25">
      <c r="C5526" s="158" t="s">
        <v>539</v>
      </c>
      <c r="D5526" s="159">
        <v>589.19000000000005</v>
      </c>
    </row>
    <row r="5527" spans="3:4" ht="15" hidden="1" customHeight="1" x14ac:dyDescent="0.25">
      <c r="C5527" s="160" t="s">
        <v>550</v>
      </c>
      <c r="D5527" s="161">
        <v>589.54999999999995</v>
      </c>
    </row>
    <row r="5528" spans="3:4" ht="15" hidden="1" customHeight="1" x14ac:dyDescent="0.25">
      <c r="C5528" s="158" t="s">
        <v>309</v>
      </c>
      <c r="D5528" s="159">
        <v>708.41</v>
      </c>
    </row>
    <row r="5529" spans="3:4" ht="15" hidden="1" customHeight="1" x14ac:dyDescent="0.25">
      <c r="C5529" s="160" t="s">
        <v>552</v>
      </c>
      <c r="D5529" s="161">
        <v>62.89</v>
      </c>
    </row>
    <row r="5530" spans="3:4" ht="15" hidden="1" customHeight="1" x14ac:dyDescent="0.25">
      <c r="C5530" s="158" t="s">
        <v>556</v>
      </c>
      <c r="D5530" s="159">
        <v>440.43</v>
      </c>
    </row>
    <row r="5531" spans="3:4" ht="15" hidden="1" customHeight="1" x14ac:dyDescent="0.25">
      <c r="C5531" s="160" t="s">
        <v>546</v>
      </c>
      <c r="D5531" s="161">
        <v>275.47000000000003</v>
      </c>
    </row>
    <row r="5532" spans="3:4" ht="15" hidden="1" customHeight="1" x14ac:dyDescent="0.25">
      <c r="C5532" s="158" t="s">
        <v>543</v>
      </c>
      <c r="D5532" s="159">
        <v>204.14</v>
      </c>
    </row>
    <row r="5533" spans="3:4" ht="15" hidden="1" customHeight="1" x14ac:dyDescent="0.25">
      <c r="C5533" s="160" t="s">
        <v>554</v>
      </c>
      <c r="D5533" s="161">
        <v>373.51</v>
      </c>
    </row>
    <row r="5534" spans="3:4" ht="15" hidden="1" customHeight="1" x14ac:dyDescent="0.25">
      <c r="C5534" s="158" t="s">
        <v>548</v>
      </c>
      <c r="D5534" s="159">
        <v>587.85</v>
      </c>
    </row>
    <row r="5535" spans="3:4" ht="15" hidden="1" customHeight="1" x14ac:dyDescent="0.25">
      <c r="C5535" s="160" t="s">
        <v>307</v>
      </c>
      <c r="D5535" s="161">
        <v>1278.01</v>
      </c>
    </row>
    <row r="5536" spans="3:4" ht="15" hidden="1" customHeight="1" x14ac:dyDescent="0.25">
      <c r="C5536" s="158" t="s">
        <v>307</v>
      </c>
      <c r="D5536" s="159">
        <v>567.91</v>
      </c>
    </row>
    <row r="5537" spans="3:4" ht="15" hidden="1" customHeight="1" x14ac:dyDescent="0.25">
      <c r="C5537" s="160" t="s">
        <v>307</v>
      </c>
      <c r="D5537" s="161">
        <v>794.21</v>
      </c>
    </row>
    <row r="5538" spans="3:4" ht="15" hidden="1" customHeight="1" x14ac:dyDescent="0.25">
      <c r="C5538" s="158" t="s">
        <v>546</v>
      </c>
      <c r="D5538" s="159">
        <v>547.89</v>
      </c>
    </row>
    <row r="5539" spans="3:4" ht="15" hidden="1" customHeight="1" x14ac:dyDescent="0.25">
      <c r="C5539" s="160" t="s">
        <v>312</v>
      </c>
      <c r="D5539" s="161">
        <v>181.24</v>
      </c>
    </row>
    <row r="5540" spans="3:4" ht="15" hidden="1" customHeight="1" x14ac:dyDescent="0.25">
      <c r="C5540" s="158" t="s">
        <v>548</v>
      </c>
      <c r="D5540" s="159">
        <v>1127.56</v>
      </c>
    </row>
    <row r="5541" spans="3:4" ht="15" hidden="1" customHeight="1" x14ac:dyDescent="0.25">
      <c r="C5541" s="160" t="s">
        <v>309</v>
      </c>
      <c r="D5541" s="161">
        <v>510.3</v>
      </c>
    </row>
    <row r="5542" spans="3:4" ht="15" hidden="1" customHeight="1" x14ac:dyDescent="0.25">
      <c r="C5542" s="158" t="s">
        <v>553</v>
      </c>
      <c r="D5542" s="159">
        <v>138.33000000000001</v>
      </c>
    </row>
    <row r="5543" spans="3:4" ht="15" hidden="1" customHeight="1" x14ac:dyDescent="0.25">
      <c r="C5543" s="160" t="s">
        <v>551</v>
      </c>
      <c r="D5543" s="161">
        <v>207.86</v>
      </c>
    </row>
    <row r="5544" spans="3:4" ht="15" hidden="1" customHeight="1" x14ac:dyDescent="0.25">
      <c r="C5544" s="158" t="s">
        <v>307</v>
      </c>
      <c r="D5544" s="159">
        <v>15.51</v>
      </c>
    </row>
    <row r="5545" spans="3:4" ht="15" hidden="1" customHeight="1" x14ac:dyDescent="0.25">
      <c r="C5545" s="160" t="s">
        <v>546</v>
      </c>
      <c r="D5545" s="161">
        <v>890.06</v>
      </c>
    </row>
    <row r="5546" spans="3:4" ht="15" hidden="1" customHeight="1" x14ac:dyDescent="0.25">
      <c r="C5546" s="158" t="s">
        <v>550</v>
      </c>
      <c r="D5546" s="159">
        <v>248.42</v>
      </c>
    </row>
    <row r="5547" spans="3:4" ht="15" hidden="1" customHeight="1" x14ac:dyDescent="0.25">
      <c r="C5547" s="160" t="s">
        <v>542</v>
      </c>
      <c r="D5547" s="161">
        <v>277.91000000000003</v>
      </c>
    </row>
    <row r="5548" spans="3:4" ht="15" hidden="1" customHeight="1" x14ac:dyDescent="0.25">
      <c r="C5548" s="158" t="s">
        <v>548</v>
      </c>
      <c r="D5548" s="159">
        <v>1204.96</v>
      </c>
    </row>
    <row r="5549" spans="3:4" ht="15" hidden="1" customHeight="1" x14ac:dyDescent="0.25">
      <c r="C5549" s="160" t="s">
        <v>552</v>
      </c>
      <c r="D5549" s="161">
        <v>1247.18</v>
      </c>
    </row>
    <row r="5550" spans="3:4" ht="15" hidden="1" customHeight="1" x14ac:dyDescent="0.25">
      <c r="C5550" s="158" t="s">
        <v>550</v>
      </c>
      <c r="D5550" s="159">
        <v>487.43</v>
      </c>
    </row>
    <row r="5551" spans="3:4" ht="15" hidden="1" customHeight="1" x14ac:dyDescent="0.25">
      <c r="C5551" s="160" t="s">
        <v>547</v>
      </c>
      <c r="D5551" s="161">
        <v>158.52000000000001</v>
      </c>
    </row>
    <row r="5552" spans="3:4" ht="15" hidden="1" customHeight="1" x14ac:dyDescent="0.25">
      <c r="C5552" s="158" t="s">
        <v>312</v>
      </c>
      <c r="D5552" s="159">
        <v>855.95</v>
      </c>
    </row>
    <row r="5553" spans="3:4" ht="15" hidden="1" customHeight="1" x14ac:dyDescent="0.25">
      <c r="C5553" s="160" t="s">
        <v>308</v>
      </c>
      <c r="D5553" s="161">
        <v>307.32</v>
      </c>
    </row>
    <row r="5554" spans="3:4" ht="15" hidden="1" customHeight="1" x14ac:dyDescent="0.25">
      <c r="C5554" s="158" t="s">
        <v>543</v>
      </c>
      <c r="D5554" s="159">
        <v>618.69000000000005</v>
      </c>
    </row>
    <row r="5555" spans="3:4" ht="15" hidden="1" customHeight="1" x14ac:dyDescent="0.25">
      <c r="C5555" s="160" t="s">
        <v>312</v>
      </c>
      <c r="D5555" s="161">
        <v>430.76</v>
      </c>
    </row>
    <row r="5556" spans="3:4" ht="15" hidden="1" customHeight="1" x14ac:dyDescent="0.25">
      <c r="C5556" s="158" t="s">
        <v>542</v>
      </c>
      <c r="D5556" s="159">
        <v>735.02</v>
      </c>
    </row>
    <row r="5557" spans="3:4" ht="15" hidden="1" customHeight="1" x14ac:dyDescent="0.25">
      <c r="C5557" s="160" t="s">
        <v>542</v>
      </c>
      <c r="D5557" s="161">
        <v>540.59</v>
      </c>
    </row>
    <row r="5558" spans="3:4" ht="15" hidden="1" customHeight="1" x14ac:dyDescent="0.25">
      <c r="C5558" s="158" t="s">
        <v>312</v>
      </c>
      <c r="D5558" s="159">
        <v>754.93</v>
      </c>
    </row>
    <row r="5559" spans="3:4" ht="15" hidden="1" customHeight="1" x14ac:dyDescent="0.25">
      <c r="C5559" s="160" t="s">
        <v>312</v>
      </c>
      <c r="D5559" s="161">
        <v>917.08</v>
      </c>
    </row>
    <row r="5560" spans="3:4" ht="15" hidden="1" customHeight="1" x14ac:dyDescent="0.25">
      <c r="C5560" s="158" t="s">
        <v>551</v>
      </c>
      <c r="D5560" s="159">
        <v>301.45</v>
      </c>
    </row>
    <row r="5561" spans="3:4" ht="15" hidden="1" customHeight="1" x14ac:dyDescent="0.25">
      <c r="C5561" s="160" t="s">
        <v>557</v>
      </c>
      <c r="D5561" s="161">
        <v>807</v>
      </c>
    </row>
    <row r="5562" spans="3:4" ht="15" hidden="1" customHeight="1" x14ac:dyDescent="0.25">
      <c r="C5562" s="158" t="s">
        <v>543</v>
      </c>
      <c r="D5562" s="159">
        <v>698.33</v>
      </c>
    </row>
    <row r="5563" spans="3:4" ht="15" hidden="1" customHeight="1" x14ac:dyDescent="0.25">
      <c r="C5563" s="160" t="s">
        <v>540</v>
      </c>
      <c r="D5563" s="161">
        <v>497.44</v>
      </c>
    </row>
    <row r="5564" spans="3:4" ht="15" hidden="1" customHeight="1" x14ac:dyDescent="0.25">
      <c r="C5564" s="158" t="s">
        <v>545</v>
      </c>
      <c r="D5564" s="159">
        <v>1112.03</v>
      </c>
    </row>
    <row r="5565" spans="3:4" ht="15" hidden="1" customHeight="1" x14ac:dyDescent="0.25">
      <c r="C5565" s="160" t="s">
        <v>307</v>
      </c>
      <c r="D5565" s="161">
        <v>171.24</v>
      </c>
    </row>
    <row r="5566" spans="3:4" ht="15" hidden="1" customHeight="1" x14ac:dyDescent="0.25">
      <c r="C5566" s="158" t="s">
        <v>546</v>
      </c>
      <c r="D5566" s="159">
        <v>285.85000000000002</v>
      </c>
    </row>
    <row r="5567" spans="3:4" ht="15" hidden="1" customHeight="1" x14ac:dyDescent="0.25">
      <c r="C5567" s="160" t="s">
        <v>546</v>
      </c>
      <c r="D5567" s="161">
        <v>206.09</v>
      </c>
    </row>
    <row r="5568" spans="3:4" ht="15" hidden="1" customHeight="1" x14ac:dyDescent="0.25">
      <c r="C5568" s="158" t="s">
        <v>548</v>
      </c>
      <c r="D5568" s="159">
        <v>1024.3699999999999</v>
      </c>
    </row>
    <row r="5569" spans="3:4" ht="15" hidden="1" customHeight="1" x14ac:dyDescent="0.25">
      <c r="C5569" s="160" t="s">
        <v>550</v>
      </c>
      <c r="D5569" s="161">
        <v>543.32000000000005</v>
      </c>
    </row>
    <row r="5570" spans="3:4" ht="15" hidden="1" customHeight="1" x14ac:dyDescent="0.25">
      <c r="C5570" s="158" t="s">
        <v>552</v>
      </c>
      <c r="D5570" s="159">
        <v>516.21</v>
      </c>
    </row>
    <row r="5571" spans="3:4" ht="15" hidden="1" customHeight="1" x14ac:dyDescent="0.25">
      <c r="C5571" s="160" t="s">
        <v>542</v>
      </c>
      <c r="D5571" s="161">
        <v>760.02</v>
      </c>
    </row>
    <row r="5572" spans="3:4" ht="15" hidden="1" customHeight="1" x14ac:dyDescent="0.25">
      <c r="C5572" s="158" t="s">
        <v>307</v>
      </c>
      <c r="D5572" s="159">
        <v>329.08</v>
      </c>
    </row>
    <row r="5573" spans="3:4" ht="15" hidden="1" customHeight="1" x14ac:dyDescent="0.25">
      <c r="C5573" s="160" t="s">
        <v>543</v>
      </c>
      <c r="D5573" s="161">
        <v>339.89</v>
      </c>
    </row>
    <row r="5574" spans="3:4" ht="15" hidden="1" customHeight="1" x14ac:dyDescent="0.25">
      <c r="C5574" s="158" t="s">
        <v>558</v>
      </c>
      <c r="D5574" s="159">
        <v>448.95</v>
      </c>
    </row>
    <row r="5575" spans="3:4" ht="15" hidden="1" customHeight="1" x14ac:dyDescent="0.25">
      <c r="C5575" s="160" t="s">
        <v>549</v>
      </c>
      <c r="D5575" s="161">
        <v>60.07</v>
      </c>
    </row>
    <row r="5576" spans="3:4" ht="15" hidden="1" customHeight="1" x14ac:dyDescent="0.25">
      <c r="C5576" s="158" t="s">
        <v>542</v>
      </c>
      <c r="D5576" s="159">
        <v>176.32</v>
      </c>
    </row>
    <row r="5577" spans="3:4" ht="15" hidden="1" customHeight="1" x14ac:dyDescent="0.25">
      <c r="C5577" s="160" t="s">
        <v>558</v>
      </c>
      <c r="D5577" s="161">
        <v>482.81</v>
      </c>
    </row>
    <row r="5578" spans="3:4" ht="15" hidden="1" customHeight="1" x14ac:dyDescent="0.25">
      <c r="C5578" s="158" t="s">
        <v>539</v>
      </c>
      <c r="D5578" s="159">
        <v>1264.5899999999999</v>
      </c>
    </row>
    <row r="5579" spans="3:4" ht="15" hidden="1" customHeight="1" x14ac:dyDescent="0.25">
      <c r="C5579" s="160" t="s">
        <v>553</v>
      </c>
      <c r="D5579" s="161">
        <v>169.6</v>
      </c>
    </row>
    <row r="5580" spans="3:4" ht="15" hidden="1" customHeight="1" x14ac:dyDescent="0.25">
      <c r="C5580" s="158" t="s">
        <v>552</v>
      </c>
      <c r="D5580" s="159">
        <v>169.81</v>
      </c>
    </row>
    <row r="5581" spans="3:4" ht="15" hidden="1" customHeight="1" x14ac:dyDescent="0.25">
      <c r="C5581" s="160" t="s">
        <v>308</v>
      </c>
      <c r="D5581" s="161">
        <v>495.99</v>
      </c>
    </row>
    <row r="5582" spans="3:4" ht="15" hidden="1" customHeight="1" x14ac:dyDescent="0.25">
      <c r="C5582" s="158" t="s">
        <v>551</v>
      </c>
      <c r="D5582" s="159">
        <v>763.15</v>
      </c>
    </row>
    <row r="5583" spans="3:4" ht="15" hidden="1" customHeight="1" x14ac:dyDescent="0.25">
      <c r="C5583" s="160" t="s">
        <v>540</v>
      </c>
      <c r="D5583" s="161">
        <v>540.16</v>
      </c>
    </row>
    <row r="5584" spans="3:4" ht="15" hidden="1" customHeight="1" x14ac:dyDescent="0.25">
      <c r="C5584" s="158" t="s">
        <v>551</v>
      </c>
      <c r="D5584" s="159">
        <v>660.58</v>
      </c>
    </row>
    <row r="5585" spans="3:4" ht="15" hidden="1" customHeight="1" x14ac:dyDescent="0.25">
      <c r="C5585" s="160" t="s">
        <v>312</v>
      </c>
      <c r="D5585" s="161">
        <v>580.67999999999995</v>
      </c>
    </row>
    <row r="5586" spans="3:4" ht="15" hidden="1" customHeight="1" x14ac:dyDescent="0.25">
      <c r="C5586" s="158" t="s">
        <v>547</v>
      </c>
      <c r="D5586" s="159">
        <v>270.49</v>
      </c>
    </row>
    <row r="5587" spans="3:4" ht="15" hidden="1" customHeight="1" x14ac:dyDescent="0.25">
      <c r="C5587" s="160" t="s">
        <v>546</v>
      </c>
      <c r="D5587" s="161">
        <v>608.09</v>
      </c>
    </row>
    <row r="5588" spans="3:4" ht="15" hidden="1" customHeight="1" x14ac:dyDescent="0.25">
      <c r="C5588" s="158" t="s">
        <v>551</v>
      </c>
      <c r="D5588" s="159">
        <v>438.66</v>
      </c>
    </row>
    <row r="5589" spans="3:4" ht="15" hidden="1" customHeight="1" x14ac:dyDescent="0.25">
      <c r="C5589" s="160" t="s">
        <v>549</v>
      </c>
      <c r="D5589" s="161">
        <v>505.96</v>
      </c>
    </row>
    <row r="5590" spans="3:4" ht="15" hidden="1" customHeight="1" x14ac:dyDescent="0.25">
      <c r="C5590" s="158" t="s">
        <v>308</v>
      </c>
      <c r="D5590" s="159">
        <v>292.70999999999998</v>
      </c>
    </row>
    <row r="5591" spans="3:4" ht="15" hidden="1" customHeight="1" x14ac:dyDescent="0.25">
      <c r="C5591" s="160" t="s">
        <v>551</v>
      </c>
      <c r="D5591" s="161">
        <v>558.84</v>
      </c>
    </row>
    <row r="5592" spans="3:4" ht="15" hidden="1" customHeight="1" x14ac:dyDescent="0.25">
      <c r="C5592" s="158" t="s">
        <v>550</v>
      </c>
      <c r="D5592" s="159">
        <v>501.96</v>
      </c>
    </row>
    <row r="5593" spans="3:4" ht="15" hidden="1" customHeight="1" x14ac:dyDescent="0.25">
      <c r="C5593" s="160" t="s">
        <v>312</v>
      </c>
      <c r="D5593" s="161">
        <v>598.53</v>
      </c>
    </row>
    <row r="5594" spans="3:4" ht="15" hidden="1" customHeight="1" x14ac:dyDescent="0.25">
      <c r="C5594" s="158" t="s">
        <v>547</v>
      </c>
      <c r="D5594" s="159">
        <v>189.37</v>
      </c>
    </row>
    <row r="5595" spans="3:4" ht="15" hidden="1" customHeight="1" x14ac:dyDescent="0.25">
      <c r="C5595" s="160" t="s">
        <v>307</v>
      </c>
      <c r="D5595" s="161">
        <v>983.68</v>
      </c>
    </row>
    <row r="5596" spans="3:4" ht="15" hidden="1" customHeight="1" x14ac:dyDescent="0.25">
      <c r="C5596" s="158" t="s">
        <v>555</v>
      </c>
      <c r="D5596" s="159">
        <v>945.66</v>
      </c>
    </row>
    <row r="5597" spans="3:4" ht="15" hidden="1" customHeight="1" x14ac:dyDescent="0.25">
      <c r="C5597" s="160" t="s">
        <v>312</v>
      </c>
      <c r="D5597" s="161">
        <v>1031.3</v>
      </c>
    </row>
    <row r="5598" spans="3:4" ht="15" hidden="1" customHeight="1" x14ac:dyDescent="0.25">
      <c r="C5598" s="158" t="s">
        <v>549</v>
      </c>
      <c r="D5598" s="159">
        <v>39.71</v>
      </c>
    </row>
    <row r="5599" spans="3:4" ht="15" hidden="1" customHeight="1" x14ac:dyDescent="0.25">
      <c r="C5599" s="160" t="s">
        <v>549</v>
      </c>
      <c r="D5599" s="161">
        <v>850.05</v>
      </c>
    </row>
    <row r="5600" spans="3:4" ht="15" hidden="1" customHeight="1" x14ac:dyDescent="0.25">
      <c r="C5600" s="158" t="s">
        <v>312</v>
      </c>
      <c r="D5600" s="159">
        <v>821.36</v>
      </c>
    </row>
    <row r="5601" spans="3:4" ht="15" hidden="1" customHeight="1" x14ac:dyDescent="0.25">
      <c r="C5601" s="160" t="s">
        <v>539</v>
      </c>
      <c r="D5601" s="161">
        <v>749.43</v>
      </c>
    </row>
    <row r="5602" spans="3:4" ht="15" hidden="1" customHeight="1" x14ac:dyDescent="0.25">
      <c r="C5602" s="158" t="s">
        <v>543</v>
      </c>
      <c r="D5602" s="159">
        <v>372.96</v>
      </c>
    </row>
    <row r="5603" spans="3:4" ht="15" hidden="1" customHeight="1" x14ac:dyDescent="0.25">
      <c r="C5603" s="160" t="s">
        <v>307</v>
      </c>
      <c r="D5603" s="161">
        <v>961.14</v>
      </c>
    </row>
    <row r="5604" spans="3:4" ht="15" hidden="1" customHeight="1" x14ac:dyDescent="0.25">
      <c r="C5604" s="158" t="s">
        <v>553</v>
      </c>
      <c r="D5604" s="159">
        <v>543.44000000000005</v>
      </c>
    </row>
    <row r="5605" spans="3:4" ht="15" hidden="1" customHeight="1" x14ac:dyDescent="0.25">
      <c r="C5605" s="160" t="s">
        <v>542</v>
      </c>
      <c r="D5605" s="161">
        <v>999.56</v>
      </c>
    </row>
    <row r="5606" spans="3:4" ht="15" hidden="1" customHeight="1" x14ac:dyDescent="0.25">
      <c r="C5606" s="158" t="s">
        <v>307</v>
      </c>
      <c r="D5606" s="159">
        <v>389.74</v>
      </c>
    </row>
    <row r="5607" spans="3:4" ht="15" hidden="1" customHeight="1" x14ac:dyDescent="0.25">
      <c r="C5607" s="160" t="s">
        <v>307</v>
      </c>
      <c r="D5607" s="161">
        <v>1165.1600000000001</v>
      </c>
    </row>
    <row r="5608" spans="3:4" ht="15" hidden="1" customHeight="1" x14ac:dyDescent="0.25">
      <c r="C5608" s="158" t="s">
        <v>312</v>
      </c>
      <c r="D5608" s="159">
        <v>469.97</v>
      </c>
    </row>
    <row r="5609" spans="3:4" ht="15" hidden="1" customHeight="1" x14ac:dyDescent="0.25">
      <c r="C5609" s="160" t="s">
        <v>541</v>
      </c>
      <c r="D5609" s="161">
        <v>358.19</v>
      </c>
    </row>
    <row r="5610" spans="3:4" ht="15" hidden="1" customHeight="1" x14ac:dyDescent="0.25">
      <c r="C5610" s="158" t="s">
        <v>542</v>
      </c>
      <c r="D5610" s="159">
        <v>595.6</v>
      </c>
    </row>
    <row r="5611" spans="3:4" ht="15" hidden="1" customHeight="1" x14ac:dyDescent="0.25">
      <c r="C5611" s="160" t="s">
        <v>549</v>
      </c>
      <c r="D5611" s="161">
        <v>1225.6600000000001</v>
      </c>
    </row>
    <row r="5612" spans="3:4" ht="15" hidden="1" customHeight="1" x14ac:dyDescent="0.25">
      <c r="C5612" s="158" t="s">
        <v>312</v>
      </c>
      <c r="D5612" s="159">
        <v>453.6</v>
      </c>
    </row>
    <row r="5613" spans="3:4" ht="15" hidden="1" customHeight="1" x14ac:dyDescent="0.25">
      <c r="C5613" s="160" t="s">
        <v>309</v>
      </c>
      <c r="D5613" s="161">
        <v>1200.8699999999999</v>
      </c>
    </row>
    <row r="5614" spans="3:4" ht="15" hidden="1" customHeight="1" x14ac:dyDescent="0.25">
      <c r="C5614" s="158" t="s">
        <v>553</v>
      </c>
      <c r="D5614" s="159">
        <v>517.53</v>
      </c>
    </row>
    <row r="5615" spans="3:4" ht="15" hidden="1" customHeight="1" x14ac:dyDescent="0.25">
      <c r="C5615" s="160" t="s">
        <v>312</v>
      </c>
      <c r="D5615" s="161">
        <v>971.67</v>
      </c>
    </row>
    <row r="5616" spans="3:4" ht="15" hidden="1" customHeight="1" x14ac:dyDescent="0.25">
      <c r="C5616" s="158" t="s">
        <v>307</v>
      </c>
      <c r="D5616" s="159">
        <v>156.01</v>
      </c>
    </row>
    <row r="5617" spans="3:4" ht="15" hidden="1" customHeight="1" x14ac:dyDescent="0.25">
      <c r="C5617" s="160" t="s">
        <v>545</v>
      </c>
      <c r="D5617" s="161">
        <v>309.29000000000002</v>
      </c>
    </row>
    <row r="5618" spans="3:4" ht="15" hidden="1" customHeight="1" x14ac:dyDescent="0.25">
      <c r="C5618" s="158" t="s">
        <v>546</v>
      </c>
      <c r="D5618" s="159">
        <v>753.98</v>
      </c>
    </row>
    <row r="5619" spans="3:4" ht="15" hidden="1" customHeight="1" x14ac:dyDescent="0.25">
      <c r="C5619" s="160" t="s">
        <v>542</v>
      </c>
      <c r="D5619" s="161">
        <v>623.42999999999995</v>
      </c>
    </row>
    <row r="5620" spans="3:4" ht="15" hidden="1" customHeight="1" x14ac:dyDescent="0.25">
      <c r="C5620" s="158" t="s">
        <v>551</v>
      </c>
      <c r="D5620" s="159">
        <v>835.95</v>
      </c>
    </row>
    <row r="5621" spans="3:4" ht="15" hidden="1" customHeight="1" x14ac:dyDescent="0.25">
      <c r="C5621" s="160" t="s">
        <v>557</v>
      </c>
      <c r="D5621" s="161">
        <v>476.46</v>
      </c>
    </row>
    <row r="5622" spans="3:4" ht="15" hidden="1" customHeight="1" x14ac:dyDescent="0.25">
      <c r="C5622" s="158" t="s">
        <v>549</v>
      </c>
      <c r="D5622" s="159">
        <v>557.46</v>
      </c>
    </row>
    <row r="5623" spans="3:4" ht="15" hidden="1" customHeight="1" x14ac:dyDescent="0.25">
      <c r="C5623" s="160" t="s">
        <v>307</v>
      </c>
      <c r="D5623" s="161">
        <v>1088.27</v>
      </c>
    </row>
    <row r="5624" spans="3:4" ht="15" hidden="1" customHeight="1" x14ac:dyDescent="0.25">
      <c r="C5624" s="158" t="s">
        <v>548</v>
      </c>
      <c r="D5624" s="159">
        <v>1234.08</v>
      </c>
    </row>
    <row r="5625" spans="3:4" ht="15" hidden="1" customHeight="1" x14ac:dyDescent="0.25">
      <c r="C5625" s="160" t="s">
        <v>557</v>
      </c>
      <c r="D5625" s="161">
        <v>478.19</v>
      </c>
    </row>
    <row r="5626" spans="3:4" ht="15" hidden="1" customHeight="1" x14ac:dyDescent="0.25">
      <c r="C5626" s="158" t="s">
        <v>547</v>
      </c>
      <c r="D5626" s="159">
        <v>933.07</v>
      </c>
    </row>
    <row r="5627" spans="3:4" ht="15" hidden="1" customHeight="1" x14ac:dyDescent="0.25">
      <c r="C5627" s="160" t="s">
        <v>547</v>
      </c>
      <c r="D5627" s="161">
        <v>213.04</v>
      </c>
    </row>
    <row r="5628" spans="3:4" ht="15" hidden="1" customHeight="1" x14ac:dyDescent="0.25">
      <c r="C5628" s="158" t="s">
        <v>545</v>
      </c>
      <c r="D5628" s="159">
        <v>741.06</v>
      </c>
    </row>
    <row r="5629" spans="3:4" ht="15" hidden="1" customHeight="1" x14ac:dyDescent="0.25">
      <c r="C5629" s="160" t="s">
        <v>552</v>
      </c>
      <c r="D5629" s="161">
        <v>492.74</v>
      </c>
    </row>
    <row r="5630" spans="3:4" ht="15" hidden="1" customHeight="1" x14ac:dyDescent="0.25">
      <c r="C5630" s="158" t="s">
        <v>539</v>
      </c>
      <c r="D5630" s="159">
        <v>392.12</v>
      </c>
    </row>
    <row r="5631" spans="3:4" ht="15" hidden="1" customHeight="1" x14ac:dyDescent="0.25">
      <c r="C5631" s="160" t="s">
        <v>543</v>
      </c>
      <c r="D5631" s="161">
        <v>548.08000000000004</v>
      </c>
    </row>
    <row r="5632" spans="3:4" ht="15" hidden="1" customHeight="1" x14ac:dyDescent="0.25">
      <c r="C5632" s="158" t="s">
        <v>307</v>
      </c>
      <c r="D5632" s="159">
        <v>1046.3900000000001</v>
      </c>
    </row>
    <row r="5633" spans="3:4" ht="15" hidden="1" customHeight="1" x14ac:dyDescent="0.25">
      <c r="C5633" s="160" t="s">
        <v>552</v>
      </c>
      <c r="D5633" s="161">
        <v>702.11</v>
      </c>
    </row>
    <row r="5634" spans="3:4" ht="15" hidden="1" customHeight="1" x14ac:dyDescent="0.25">
      <c r="C5634" s="158" t="s">
        <v>309</v>
      </c>
      <c r="D5634" s="159">
        <v>589.66999999999996</v>
      </c>
    </row>
    <row r="5635" spans="3:4" ht="15" hidden="1" customHeight="1" x14ac:dyDescent="0.25">
      <c r="C5635" s="160" t="s">
        <v>539</v>
      </c>
      <c r="D5635" s="161">
        <v>674.52</v>
      </c>
    </row>
    <row r="5636" spans="3:4" ht="15" hidden="1" customHeight="1" x14ac:dyDescent="0.25">
      <c r="C5636" s="158" t="s">
        <v>309</v>
      </c>
      <c r="D5636" s="159">
        <v>190.64</v>
      </c>
    </row>
    <row r="5637" spans="3:4" ht="15" hidden="1" customHeight="1" x14ac:dyDescent="0.25">
      <c r="C5637" s="160" t="s">
        <v>547</v>
      </c>
      <c r="D5637" s="161">
        <v>623.80999999999995</v>
      </c>
    </row>
    <row r="5638" spans="3:4" ht="15" hidden="1" customHeight="1" x14ac:dyDescent="0.25">
      <c r="C5638" s="158" t="s">
        <v>552</v>
      </c>
      <c r="D5638" s="159">
        <v>498.2</v>
      </c>
    </row>
    <row r="5639" spans="3:4" ht="15" hidden="1" customHeight="1" x14ac:dyDescent="0.25">
      <c r="C5639" s="160" t="s">
        <v>540</v>
      </c>
      <c r="D5639" s="161">
        <v>543.48</v>
      </c>
    </row>
    <row r="5640" spans="3:4" ht="15" hidden="1" customHeight="1" x14ac:dyDescent="0.25">
      <c r="C5640" s="158" t="s">
        <v>546</v>
      </c>
      <c r="D5640" s="159">
        <v>656.73</v>
      </c>
    </row>
    <row r="5641" spans="3:4" ht="15" hidden="1" customHeight="1" x14ac:dyDescent="0.25">
      <c r="C5641" s="160" t="s">
        <v>555</v>
      </c>
      <c r="D5641" s="161">
        <v>588.19000000000005</v>
      </c>
    </row>
    <row r="5642" spans="3:4" ht="15" hidden="1" customHeight="1" x14ac:dyDescent="0.25">
      <c r="C5642" s="158" t="s">
        <v>312</v>
      </c>
      <c r="D5642" s="159">
        <v>1079.22</v>
      </c>
    </row>
    <row r="5643" spans="3:4" ht="15" hidden="1" customHeight="1" x14ac:dyDescent="0.25">
      <c r="C5643" s="160" t="s">
        <v>547</v>
      </c>
      <c r="D5643" s="161">
        <v>487.23</v>
      </c>
    </row>
    <row r="5644" spans="3:4" ht="15" hidden="1" customHeight="1" x14ac:dyDescent="0.25">
      <c r="C5644" s="158" t="s">
        <v>550</v>
      </c>
      <c r="D5644" s="159">
        <v>79.89</v>
      </c>
    </row>
    <row r="5645" spans="3:4" ht="15" hidden="1" customHeight="1" x14ac:dyDescent="0.25">
      <c r="C5645" s="160" t="s">
        <v>553</v>
      </c>
      <c r="D5645" s="161">
        <v>508.1</v>
      </c>
    </row>
    <row r="5646" spans="3:4" ht="15" hidden="1" customHeight="1" x14ac:dyDescent="0.25">
      <c r="C5646" s="158" t="s">
        <v>309</v>
      </c>
      <c r="D5646" s="159">
        <v>150.05000000000001</v>
      </c>
    </row>
    <row r="5647" spans="3:4" ht="15" hidden="1" customHeight="1" x14ac:dyDescent="0.25">
      <c r="C5647" s="160" t="s">
        <v>309</v>
      </c>
      <c r="D5647" s="161">
        <v>435.99</v>
      </c>
    </row>
    <row r="5648" spans="3:4" ht="15" hidden="1" customHeight="1" x14ac:dyDescent="0.25">
      <c r="C5648" s="158" t="s">
        <v>553</v>
      </c>
      <c r="D5648" s="159">
        <v>318.19</v>
      </c>
    </row>
    <row r="5649" spans="3:4" ht="15" hidden="1" customHeight="1" x14ac:dyDescent="0.25">
      <c r="C5649" s="160" t="s">
        <v>308</v>
      </c>
      <c r="D5649" s="161">
        <v>305.92</v>
      </c>
    </row>
    <row r="5650" spans="3:4" ht="15" hidden="1" customHeight="1" x14ac:dyDescent="0.25">
      <c r="C5650" s="158" t="s">
        <v>545</v>
      </c>
      <c r="D5650" s="159">
        <v>431.31</v>
      </c>
    </row>
    <row r="5651" spans="3:4" ht="15" hidden="1" customHeight="1" x14ac:dyDescent="0.25">
      <c r="C5651" s="160" t="s">
        <v>551</v>
      </c>
      <c r="D5651" s="161">
        <v>522.66</v>
      </c>
    </row>
    <row r="5652" spans="3:4" ht="15" hidden="1" customHeight="1" x14ac:dyDescent="0.25">
      <c r="C5652" s="158" t="s">
        <v>309</v>
      </c>
      <c r="D5652" s="159">
        <v>744.36</v>
      </c>
    </row>
    <row r="5653" spans="3:4" ht="15" hidden="1" customHeight="1" x14ac:dyDescent="0.25">
      <c r="C5653" s="160" t="s">
        <v>308</v>
      </c>
      <c r="D5653" s="161">
        <v>177.18</v>
      </c>
    </row>
    <row r="5654" spans="3:4" ht="15" hidden="1" customHeight="1" x14ac:dyDescent="0.25">
      <c r="C5654" s="158" t="s">
        <v>544</v>
      </c>
      <c r="D5654" s="159">
        <v>775.88</v>
      </c>
    </row>
    <row r="5655" spans="3:4" ht="15" hidden="1" customHeight="1" x14ac:dyDescent="0.25">
      <c r="C5655" s="160" t="s">
        <v>544</v>
      </c>
      <c r="D5655" s="161">
        <v>346.64</v>
      </c>
    </row>
    <row r="5656" spans="3:4" ht="15" hidden="1" customHeight="1" x14ac:dyDescent="0.25">
      <c r="C5656" s="158" t="s">
        <v>309</v>
      </c>
      <c r="D5656" s="159">
        <v>1075.78</v>
      </c>
    </row>
    <row r="5657" spans="3:4" ht="15" hidden="1" customHeight="1" x14ac:dyDescent="0.25">
      <c r="C5657" s="160" t="s">
        <v>557</v>
      </c>
      <c r="D5657" s="161">
        <v>443.19</v>
      </c>
    </row>
    <row r="5658" spans="3:4" ht="15" hidden="1" customHeight="1" x14ac:dyDescent="0.25">
      <c r="C5658" s="158" t="s">
        <v>545</v>
      </c>
      <c r="D5658" s="159">
        <v>165.16</v>
      </c>
    </row>
    <row r="5659" spans="3:4" ht="15" hidden="1" customHeight="1" x14ac:dyDescent="0.25">
      <c r="C5659" s="160" t="s">
        <v>539</v>
      </c>
      <c r="D5659" s="161">
        <v>1168.3900000000001</v>
      </c>
    </row>
    <row r="5660" spans="3:4" ht="15" hidden="1" customHeight="1" x14ac:dyDescent="0.25">
      <c r="C5660" s="158" t="s">
        <v>552</v>
      </c>
      <c r="D5660" s="159">
        <v>630.17999999999995</v>
      </c>
    </row>
    <row r="5661" spans="3:4" ht="15" hidden="1" customHeight="1" x14ac:dyDescent="0.25">
      <c r="C5661" s="160" t="s">
        <v>558</v>
      </c>
      <c r="D5661" s="161">
        <v>539.46</v>
      </c>
    </row>
    <row r="5662" spans="3:4" ht="15" hidden="1" customHeight="1" x14ac:dyDescent="0.25">
      <c r="C5662" s="158" t="s">
        <v>553</v>
      </c>
      <c r="D5662" s="159">
        <v>822.58</v>
      </c>
    </row>
    <row r="5663" spans="3:4" ht="15" hidden="1" customHeight="1" x14ac:dyDescent="0.25">
      <c r="C5663" s="160" t="s">
        <v>546</v>
      </c>
      <c r="D5663" s="161">
        <v>840.04</v>
      </c>
    </row>
    <row r="5664" spans="3:4" ht="15" hidden="1" customHeight="1" x14ac:dyDescent="0.25">
      <c r="C5664" s="158" t="s">
        <v>545</v>
      </c>
      <c r="D5664" s="159">
        <v>302.35000000000002</v>
      </c>
    </row>
    <row r="5665" spans="3:4" ht="15" hidden="1" customHeight="1" x14ac:dyDescent="0.25">
      <c r="C5665" s="160" t="s">
        <v>539</v>
      </c>
      <c r="D5665" s="161">
        <v>517.20000000000005</v>
      </c>
    </row>
    <row r="5666" spans="3:4" ht="15" hidden="1" customHeight="1" x14ac:dyDescent="0.25">
      <c r="C5666" s="158" t="s">
        <v>543</v>
      </c>
      <c r="D5666" s="159">
        <v>969.47</v>
      </c>
    </row>
    <row r="5667" spans="3:4" ht="15" hidden="1" customHeight="1" x14ac:dyDescent="0.25">
      <c r="C5667" s="160" t="s">
        <v>549</v>
      </c>
      <c r="D5667" s="161">
        <v>433.92</v>
      </c>
    </row>
    <row r="5668" spans="3:4" ht="15" hidden="1" customHeight="1" x14ac:dyDescent="0.25">
      <c r="C5668" s="158" t="s">
        <v>312</v>
      </c>
      <c r="D5668" s="159">
        <v>327.71</v>
      </c>
    </row>
    <row r="5669" spans="3:4" ht="15" hidden="1" customHeight="1" x14ac:dyDescent="0.25">
      <c r="C5669" s="160" t="s">
        <v>549</v>
      </c>
      <c r="D5669" s="161">
        <v>477.26</v>
      </c>
    </row>
    <row r="5670" spans="3:4" ht="15" hidden="1" customHeight="1" x14ac:dyDescent="0.25">
      <c r="C5670" s="158" t="s">
        <v>547</v>
      </c>
      <c r="D5670" s="159">
        <v>496.82</v>
      </c>
    </row>
    <row r="5671" spans="3:4" ht="15" hidden="1" customHeight="1" x14ac:dyDescent="0.25">
      <c r="C5671" s="160" t="s">
        <v>312</v>
      </c>
      <c r="D5671" s="161">
        <v>290.41000000000003</v>
      </c>
    </row>
    <row r="5672" spans="3:4" ht="15" hidden="1" customHeight="1" x14ac:dyDescent="0.25">
      <c r="C5672" s="158" t="s">
        <v>308</v>
      </c>
      <c r="D5672" s="159">
        <v>708.22</v>
      </c>
    </row>
    <row r="5673" spans="3:4" ht="15" hidden="1" customHeight="1" x14ac:dyDescent="0.25">
      <c r="C5673" s="160" t="s">
        <v>553</v>
      </c>
      <c r="D5673" s="161">
        <v>870.92</v>
      </c>
    </row>
    <row r="5674" spans="3:4" ht="15" hidden="1" customHeight="1" x14ac:dyDescent="0.25">
      <c r="C5674" s="158" t="s">
        <v>553</v>
      </c>
      <c r="D5674" s="159">
        <v>249.34</v>
      </c>
    </row>
    <row r="5675" spans="3:4" ht="15" hidden="1" customHeight="1" x14ac:dyDescent="0.25">
      <c r="C5675" s="160" t="s">
        <v>309</v>
      </c>
      <c r="D5675" s="161">
        <v>1047.8</v>
      </c>
    </row>
    <row r="5676" spans="3:4" ht="15" hidden="1" customHeight="1" x14ac:dyDescent="0.25">
      <c r="C5676" s="158" t="s">
        <v>309</v>
      </c>
      <c r="D5676" s="159">
        <v>1149.8800000000001</v>
      </c>
    </row>
    <row r="5677" spans="3:4" ht="15" hidden="1" customHeight="1" x14ac:dyDescent="0.25">
      <c r="C5677" s="160" t="s">
        <v>312</v>
      </c>
      <c r="D5677" s="161">
        <v>1125.49</v>
      </c>
    </row>
    <row r="5678" spans="3:4" ht="15" hidden="1" customHeight="1" x14ac:dyDescent="0.25">
      <c r="C5678" s="158" t="s">
        <v>309</v>
      </c>
      <c r="D5678" s="159">
        <v>1028.42</v>
      </c>
    </row>
    <row r="5679" spans="3:4" ht="15" hidden="1" customHeight="1" x14ac:dyDescent="0.25">
      <c r="C5679" s="160" t="s">
        <v>548</v>
      </c>
      <c r="D5679" s="161">
        <v>694.72</v>
      </c>
    </row>
    <row r="5680" spans="3:4" ht="15" hidden="1" customHeight="1" x14ac:dyDescent="0.25">
      <c r="C5680" s="158" t="s">
        <v>543</v>
      </c>
      <c r="D5680" s="159">
        <v>1248.25</v>
      </c>
    </row>
    <row r="5681" spans="3:4" ht="15" hidden="1" customHeight="1" x14ac:dyDescent="0.25">
      <c r="C5681" s="160" t="s">
        <v>545</v>
      </c>
      <c r="D5681" s="161">
        <v>870.31</v>
      </c>
    </row>
    <row r="5682" spans="3:4" ht="15" hidden="1" customHeight="1" x14ac:dyDescent="0.25">
      <c r="C5682" s="158" t="s">
        <v>312</v>
      </c>
      <c r="D5682" s="159">
        <v>785.68</v>
      </c>
    </row>
    <row r="5683" spans="3:4" ht="15" hidden="1" customHeight="1" x14ac:dyDescent="0.25">
      <c r="C5683" s="160" t="s">
        <v>545</v>
      </c>
      <c r="D5683" s="161">
        <v>443</v>
      </c>
    </row>
    <row r="5684" spans="3:4" ht="15" hidden="1" customHeight="1" x14ac:dyDescent="0.25">
      <c r="C5684" s="158" t="s">
        <v>543</v>
      </c>
      <c r="D5684" s="159">
        <v>549.03</v>
      </c>
    </row>
    <row r="5685" spans="3:4" ht="15" hidden="1" customHeight="1" x14ac:dyDescent="0.25">
      <c r="C5685" s="160" t="s">
        <v>556</v>
      </c>
      <c r="D5685" s="161">
        <v>488.71</v>
      </c>
    </row>
    <row r="5686" spans="3:4" ht="15" hidden="1" customHeight="1" x14ac:dyDescent="0.25">
      <c r="C5686" s="158" t="s">
        <v>545</v>
      </c>
      <c r="D5686" s="159">
        <v>109.85</v>
      </c>
    </row>
    <row r="5687" spans="3:4" ht="15" hidden="1" customHeight="1" x14ac:dyDescent="0.25">
      <c r="C5687" s="160" t="s">
        <v>543</v>
      </c>
      <c r="D5687" s="161">
        <v>882.85</v>
      </c>
    </row>
    <row r="5688" spans="3:4" ht="15" hidden="1" customHeight="1" x14ac:dyDescent="0.25">
      <c r="C5688" s="158" t="s">
        <v>545</v>
      </c>
      <c r="D5688" s="159">
        <v>785.3</v>
      </c>
    </row>
    <row r="5689" spans="3:4" ht="15" hidden="1" customHeight="1" x14ac:dyDescent="0.25">
      <c r="C5689" s="160" t="s">
        <v>307</v>
      </c>
      <c r="D5689" s="161">
        <v>842.37</v>
      </c>
    </row>
    <row r="5690" spans="3:4" ht="15" hidden="1" customHeight="1" x14ac:dyDescent="0.25">
      <c r="C5690" s="158" t="s">
        <v>556</v>
      </c>
      <c r="D5690" s="159">
        <v>87.29</v>
      </c>
    </row>
    <row r="5691" spans="3:4" ht="15" hidden="1" customHeight="1" x14ac:dyDescent="0.25">
      <c r="C5691" s="160" t="s">
        <v>550</v>
      </c>
      <c r="D5691" s="161">
        <v>822.55</v>
      </c>
    </row>
    <row r="5692" spans="3:4" ht="15" hidden="1" customHeight="1" x14ac:dyDescent="0.25">
      <c r="C5692" s="158" t="s">
        <v>308</v>
      </c>
      <c r="D5692" s="159">
        <v>717.13</v>
      </c>
    </row>
    <row r="5693" spans="3:4" ht="15" hidden="1" customHeight="1" x14ac:dyDescent="0.25">
      <c r="C5693" s="160" t="s">
        <v>557</v>
      </c>
      <c r="D5693" s="161">
        <v>1112.8900000000001</v>
      </c>
    </row>
    <row r="5694" spans="3:4" ht="15" hidden="1" customHeight="1" x14ac:dyDescent="0.25">
      <c r="C5694" s="158" t="s">
        <v>540</v>
      </c>
      <c r="D5694" s="159">
        <v>65.14</v>
      </c>
    </row>
    <row r="5695" spans="3:4" ht="15" hidden="1" customHeight="1" x14ac:dyDescent="0.25">
      <c r="C5695" s="160" t="s">
        <v>549</v>
      </c>
      <c r="D5695" s="161">
        <v>1123.33</v>
      </c>
    </row>
    <row r="5696" spans="3:4" ht="15" hidden="1" customHeight="1" x14ac:dyDescent="0.25">
      <c r="C5696" s="158" t="s">
        <v>540</v>
      </c>
      <c r="D5696" s="159">
        <v>182.72</v>
      </c>
    </row>
    <row r="5697" spans="3:4" ht="15" hidden="1" customHeight="1" x14ac:dyDescent="0.25">
      <c r="C5697" s="160" t="s">
        <v>549</v>
      </c>
      <c r="D5697" s="161">
        <v>87.29</v>
      </c>
    </row>
    <row r="5698" spans="3:4" ht="15" hidden="1" customHeight="1" x14ac:dyDescent="0.25">
      <c r="C5698" s="158" t="s">
        <v>307</v>
      </c>
      <c r="D5698" s="159">
        <v>1157</v>
      </c>
    </row>
    <row r="5699" spans="3:4" ht="15" hidden="1" customHeight="1" x14ac:dyDescent="0.25">
      <c r="C5699" s="160" t="s">
        <v>551</v>
      </c>
      <c r="D5699" s="161">
        <v>1131.6500000000001</v>
      </c>
    </row>
    <row r="5700" spans="3:4" ht="15" hidden="1" customHeight="1" x14ac:dyDescent="0.25">
      <c r="C5700" s="158" t="s">
        <v>548</v>
      </c>
      <c r="D5700" s="159">
        <v>751.27</v>
      </c>
    </row>
    <row r="5701" spans="3:4" ht="15" hidden="1" customHeight="1" x14ac:dyDescent="0.25">
      <c r="C5701" s="160" t="s">
        <v>543</v>
      </c>
      <c r="D5701" s="161">
        <v>1054.8900000000001</v>
      </c>
    </row>
    <row r="5702" spans="3:4" ht="15" hidden="1" customHeight="1" x14ac:dyDescent="0.25">
      <c r="C5702" s="158" t="s">
        <v>552</v>
      </c>
      <c r="D5702" s="159">
        <v>1295.52</v>
      </c>
    </row>
    <row r="5703" spans="3:4" ht="15" hidden="1" customHeight="1" x14ac:dyDescent="0.25">
      <c r="C5703" s="160" t="s">
        <v>551</v>
      </c>
      <c r="D5703" s="161">
        <v>877.77</v>
      </c>
    </row>
    <row r="5704" spans="3:4" ht="15" hidden="1" customHeight="1" x14ac:dyDescent="0.25">
      <c r="C5704" s="158" t="s">
        <v>539</v>
      </c>
      <c r="D5704" s="159">
        <v>876.22</v>
      </c>
    </row>
    <row r="5705" spans="3:4" ht="15" hidden="1" customHeight="1" x14ac:dyDescent="0.25">
      <c r="C5705" s="160" t="s">
        <v>539</v>
      </c>
      <c r="D5705" s="161">
        <v>894.14</v>
      </c>
    </row>
    <row r="5706" spans="3:4" ht="15" hidden="1" customHeight="1" x14ac:dyDescent="0.25">
      <c r="C5706" s="158" t="s">
        <v>547</v>
      </c>
      <c r="D5706" s="159">
        <v>239.58</v>
      </c>
    </row>
    <row r="5707" spans="3:4" ht="15" hidden="1" customHeight="1" x14ac:dyDescent="0.25">
      <c r="C5707" s="160" t="s">
        <v>549</v>
      </c>
      <c r="D5707" s="161">
        <v>126.59</v>
      </c>
    </row>
    <row r="5708" spans="3:4" ht="15" hidden="1" customHeight="1" x14ac:dyDescent="0.25">
      <c r="C5708" s="158" t="s">
        <v>541</v>
      </c>
      <c r="D5708" s="159">
        <v>1112.67</v>
      </c>
    </row>
    <row r="5709" spans="3:4" ht="15" hidden="1" customHeight="1" x14ac:dyDescent="0.25">
      <c r="C5709" s="160" t="s">
        <v>543</v>
      </c>
      <c r="D5709" s="161">
        <v>490.59</v>
      </c>
    </row>
    <row r="5710" spans="3:4" ht="15" hidden="1" customHeight="1" x14ac:dyDescent="0.25">
      <c r="C5710" s="158" t="s">
        <v>545</v>
      </c>
      <c r="D5710" s="159">
        <v>272.74</v>
      </c>
    </row>
    <row r="5711" spans="3:4" ht="15" hidden="1" customHeight="1" x14ac:dyDescent="0.25">
      <c r="C5711" s="160" t="s">
        <v>541</v>
      </c>
      <c r="D5711" s="161">
        <v>621.25</v>
      </c>
    </row>
    <row r="5712" spans="3:4" ht="15" hidden="1" customHeight="1" x14ac:dyDescent="0.25">
      <c r="C5712" s="158" t="s">
        <v>307</v>
      </c>
      <c r="D5712" s="159">
        <v>325.19</v>
      </c>
    </row>
    <row r="5713" spans="3:4" ht="15" hidden="1" customHeight="1" x14ac:dyDescent="0.25">
      <c r="C5713" s="160" t="s">
        <v>551</v>
      </c>
      <c r="D5713" s="161">
        <v>612.66</v>
      </c>
    </row>
    <row r="5714" spans="3:4" ht="15" hidden="1" customHeight="1" x14ac:dyDescent="0.25">
      <c r="C5714" s="158" t="s">
        <v>307</v>
      </c>
      <c r="D5714" s="159">
        <v>741.93</v>
      </c>
    </row>
    <row r="5715" spans="3:4" ht="15" hidden="1" customHeight="1" x14ac:dyDescent="0.25">
      <c r="C5715" s="160" t="s">
        <v>539</v>
      </c>
      <c r="D5715" s="161">
        <v>809.33</v>
      </c>
    </row>
    <row r="5716" spans="3:4" ht="15" hidden="1" customHeight="1" x14ac:dyDescent="0.25">
      <c r="C5716" s="158" t="s">
        <v>309</v>
      </c>
      <c r="D5716" s="159">
        <v>208.2</v>
      </c>
    </row>
    <row r="5717" spans="3:4" ht="15" hidden="1" customHeight="1" x14ac:dyDescent="0.25">
      <c r="C5717" s="160" t="s">
        <v>543</v>
      </c>
      <c r="D5717" s="161">
        <v>1247.69</v>
      </c>
    </row>
    <row r="5718" spans="3:4" ht="15" hidden="1" customHeight="1" x14ac:dyDescent="0.25">
      <c r="C5718" s="158" t="s">
        <v>557</v>
      </c>
      <c r="D5718" s="159">
        <v>630.35</v>
      </c>
    </row>
    <row r="5719" spans="3:4" ht="15" hidden="1" customHeight="1" x14ac:dyDescent="0.25">
      <c r="C5719" s="160" t="s">
        <v>552</v>
      </c>
      <c r="D5719" s="161">
        <v>254.25</v>
      </c>
    </row>
    <row r="5720" spans="3:4" ht="15" hidden="1" customHeight="1" x14ac:dyDescent="0.25">
      <c r="C5720" s="158" t="s">
        <v>553</v>
      </c>
      <c r="D5720" s="159">
        <v>1058.81</v>
      </c>
    </row>
    <row r="5721" spans="3:4" ht="15" hidden="1" customHeight="1" x14ac:dyDescent="0.25">
      <c r="C5721" s="160" t="s">
        <v>542</v>
      </c>
      <c r="D5721" s="161">
        <v>720.94</v>
      </c>
    </row>
    <row r="5722" spans="3:4" ht="15" hidden="1" customHeight="1" x14ac:dyDescent="0.25">
      <c r="C5722" s="158" t="s">
        <v>553</v>
      </c>
      <c r="D5722" s="159">
        <v>500.1</v>
      </c>
    </row>
    <row r="5723" spans="3:4" ht="15" hidden="1" customHeight="1" x14ac:dyDescent="0.25">
      <c r="C5723" s="160" t="s">
        <v>550</v>
      </c>
      <c r="D5723" s="161">
        <v>972.59</v>
      </c>
    </row>
    <row r="5724" spans="3:4" ht="15" hidden="1" customHeight="1" x14ac:dyDescent="0.25">
      <c r="C5724" s="158" t="s">
        <v>539</v>
      </c>
      <c r="D5724" s="159">
        <v>382.28</v>
      </c>
    </row>
    <row r="5725" spans="3:4" ht="15" hidden="1" customHeight="1" x14ac:dyDescent="0.25">
      <c r="C5725" s="160" t="s">
        <v>546</v>
      </c>
      <c r="D5725" s="161">
        <v>57.45</v>
      </c>
    </row>
    <row r="5726" spans="3:4" ht="15" hidden="1" customHeight="1" x14ac:dyDescent="0.25">
      <c r="C5726" s="158" t="s">
        <v>550</v>
      </c>
      <c r="D5726" s="159">
        <v>535.62</v>
      </c>
    </row>
    <row r="5727" spans="3:4" ht="15" hidden="1" customHeight="1" x14ac:dyDescent="0.25">
      <c r="C5727" s="160" t="s">
        <v>309</v>
      </c>
      <c r="D5727" s="161">
        <v>1066.78</v>
      </c>
    </row>
    <row r="5728" spans="3:4" ht="15" hidden="1" customHeight="1" x14ac:dyDescent="0.25">
      <c r="C5728" s="158" t="s">
        <v>550</v>
      </c>
      <c r="D5728" s="159">
        <v>603.48</v>
      </c>
    </row>
    <row r="5729" spans="3:4" ht="15" hidden="1" customHeight="1" x14ac:dyDescent="0.25">
      <c r="C5729" s="160" t="s">
        <v>307</v>
      </c>
      <c r="D5729" s="161">
        <v>400.14</v>
      </c>
    </row>
    <row r="5730" spans="3:4" ht="15" hidden="1" customHeight="1" x14ac:dyDescent="0.25">
      <c r="C5730" s="158" t="s">
        <v>540</v>
      </c>
      <c r="D5730" s="159">
        <v>652.14</v>
      </c>
    </row>
    <row r="5731" spans="3:4" ht="15" hidden="1" customHeight="1" x14ac:dyDescent="0.25">
      <c r="C5731" s="160" t="s">
        <v>540</v>
      </c>
      <c r="D5731" s="161">
        <v>1164.4000000000001</v>
      </c>
    </row>
    <row r="5732" spans="3:4" ht="15" hidden="1" customHeight="1" x14ac:dyDescent="0.25">
      <c r="C5732" s="158" t="s">
        <v>540</v>
      </c>
      <c r="D5732" s="159">
        <v>524.63</v>
      </c>
    </row>
    <row r="5733" spans="3:4" ht="15" hidden="1" customHeight="1" x14ac:dyDescent="0.25">
      <c r="C5733" s="160" t="s">
        <v>546</v>
      </c>
      <c r="D5733" s="161">
        <v>531.87</v>
      </c>
    </row>
    <row r="5734" spans="3:4" ht="15" hidden="1" customHeight="1" x14ac:dyDescent="0.25">
      <c r="C5734" s="158" t="s">
        <v>309</v>
      </c>
      <c r="D5734" s="159">
        <v>670.45</v>
      </c>
    </row>
    <row r="5735" spans="3:4" ht="15" hidden="1" customHeight="1" x14ac:dyDescent="0.25">
      <c r="C5735" s="160" t="s">
        <v>546</v>
      </c>
      <c r="D5735" s="161">
        <v>380.1</v>
      </c>
    </row>
    <row r="5736" spans="3:4" ht="15" hidden="1" customHeight="1" x14ac:dyDescent="0.25">
      <c r="C5736" s="158" t="s">
        <v>547</v>
      </c>
      <c r="D5736" s="159">
        <v>620.86</v>
      </c>
    </row>
    <row r="5737" spans="3:4" ht="15" hidden="1" customHeight="1" x14ac:dyDescent="0.25">
      <c r="C5737" s="160" t="s">
        <v>547</v>
      </c>
      <c r="D5737" s="161">
        <v>1205.4100000000001</v>
      </c>
    </row>
    <row r="5738" spans="3:4" ht="15" hidden="1" customHeight="1" x14ac:dyDescent="0.25">
      <c r="C5738" s="158" t="s">
        <v>542</v>
      </c>
      <c r="D5738" s="159">
        <v>620.63</v>
      </c>
    </row>
    <row r="5739" spans="3:4" ht="15" hidden="1" customHeight="1" x14ac:dyDescent="0.25">
      <c r="C5739" s="160" t="s">
        <v>546</v>
      </c>
      <c r="D5739" s="161">
        <v>137</v>
      </c>
    </row>
    <row r="5740" spans="3:4" ht="15" hidden="1" customHeight="1" x14ac:dyDescent="0.25">
      <c r="C5740" s="158" t="s">
        <v>552</v>
      </c>
      <c r="D5740" s="159">
        <v>497.32</v>
      </c>
    </row>
    <row r="5741" spans="3:4" ht="15" hidden="1" customHeight="1" x14ac:dyDescent="0.25">
      <c r="C5741" s="160" t="s">
        <v>312</v>
      </c>
      <c r="D5741" s="161">
        <v>567.5</v>
      </c>
    </row>
    <row r="5742" spans="3:4" ht="15" hidden="1" customHeight="1" x14ac:dyDescent="0.25">
      <c r="C5742" s="158" t="s">
        <v>552</v>
      </c>
      <c r="D5742" s="159">
        <v>571.52</v>
      </c>
    </row>
    <row r="5743" spans="3:4" ht="15" hidden="1" customHeight="1" x14ac:dyDescent="0.25">
      <c r="C5743" s="160" t="s">
        <v>551</v>
      </c>
      <c r="D5743" s="161">
        <v>243.59</v>
      </c>
    </row>
    <row r="5744" spans="3:4" ht="15" hidden="1" customHeight="1" x14ac:dyDescent="0.25">
      <c r="C5744" s="158" t="s">
        <v>544</v>
      </c>
      <c r="D5744" s="159">
        <v>423.46</v>
      </c>
    </row>
    <row r="5745" spans="3:4" ht="15" hidden="1" customHeight="1" x14ac:dyDescent="0.25">
      <c r="C5745" s="160" t="s">
        <v>547</v>
      </c>
      <c r="D5745" s="161">
        <v>36.15</v>
      </c>
    </row>
    <row r="5746" spans="3:4" ht="15" hidden="1" customHeight="1" x14ac:dyDescent="0.25">
      <c r="C5746" s="158" t="s">
        <v>553</v>
      </c>
      <c r="D5746" s="159">
        <v>273.08999999999997</v>
      </c>
    </row>
    <row r="5747" spans="3:4" ht="15" hidden="1" customHeight="1" x14ac:dyDescent="0.25">
      <c r="C5747" s="160" t="s">
        <v>543</v>
      </c>
      <c r="D5747" s="161">
        <v>435.05</v>
      </c>
    </row>
    <row r="5748" spans="3:4" ht="15" hidden="1" customHeight="1" x14ac:dyDescent="0.25">
      <c r="C5748" s="158" t="s">
        <v>549</v>
      </c>
      <c r="D5748" s="159">
        <v>778.77</v>
      </c>
    </row>
    <row r="5749" spans="3:4" ht="15" hidden="1" customHeight="1" x14ac:dyDescent="0.25">
      <c r="C5749" s="160" t="s">
        <v>556</v>
      </c>
      <c r="D5749" s="161">
        <v>411.38</v>
      </c>
    </row>
    <row r="5750" spans="3:4" ht="15" hidden="1" customHeight="1" x14ac:dyDescent="0.25">
      <c r="C5750" s="158" t="s">
        <v>542</v>
      </c>
      <c r="D5750" s="159">
        <v>558.17999999999995</v>
      </c>
    </row>
    <row r="5751" spans="3:4" ht="15" hidden="1" customHeight="1" x14ac:dyDescent="0.25">
      <c r="C5751" s="160" t="s">
        <v>542</v>
      </c>
      <c r="D5751" s="161">
        <v>959.95</v>
      </c>
    </row>
    <row r="5752" spans="3:4" ht="15" hidden="1" customHeight="1" x14ac:dyDescent="0.25">
      <c r="C5752" s="158" t="s">
        <v>309</v>
      </c>
      <c r="D5752" s="159">
        <v>560.85</v>
      </c>
    </row>
    <row r="5753" spans="3:4" ht="15" hidden="1" customHeight="1" x14ac:dyDescent="0.25">
      <c r="C5753" s="160" t="s">
        <v>540</v>
      </c>
      <c r="D5753" s="161">
        <v>296.01</v>
      </c>
    </row>
    <row r="5754" spans="3:4" ht="15" hidden="1" customHeight="1" x14ac:dyDescent="0.25">
      <c r="C5754" s="158" t="s">
        <v>540</v>
      </c>
      <c r="D5754" s="159">
        <v>1172.67</v>
      </c>
    </row>
    <row r="5755" spans="3:4" ht="15" hidden="1" customHeight="1" x14ac:dyDescent="0.25">
      <c r="C5755" s="160" t="s">
        <v>551</v>
      </c>
      <c r="D5755" s="161">
        <v>1278.08</v>
      </c>
    </row>
    <row r="5756" spans="3:4" ht="15" hidden="1" customHeight="1" x14ac:dyDescent="0.25">
      <c r="C5756" s="158" t="s">
        <v>554</v>
      </c>
      <c r="D5756" s="159">
        <v>429.99</v>
      </c>
    </row>
    <row r="5757" spans="3:4" ht="15" hidden="1" customHeight="1" x14ac:dyDescent="0.25">
      <c r="C5757" s="160" t="s">
        <v>546</v>
      </c>
      <c r="D5757" s="161">
        <v>575.03</v>
      </c>
    </row>
    <row r="5758" spans="3:4" ht="15" hidden="1" customHeight="1" x14ac:dyDescent="0.25">
      <c r="C5758" s="158" t="s">
        <v>551</v>
      </c>
      <c r="D5758" s="159">
        <v>868.95</v>
      </c>
    </row>
    <row r="5759" spans="3:4" ht="15" hidden="1" customHeight="1" x14ac:dyDescent="0.25">
      <c r="C5759" s="160" t="s">
        <v>309</v>
      </c>
      <c r="D5759" s="161">
        <v>553.23</v>
      </c>
    </row>
    <row r="5760" spans="3:4" ht="15" hidden="1" customHeight="1" x14ac:dyDescent="0.25">
      <c r="C5760" s="158" t="s">
        <v>549</v>
      </c>
      <c r="D5760" s="159">
        <v>410.53</v>
      </c>
    </row>
    <row r="5761" spans="3:4" ht="15" hidden="1" customHeight="1" x14ac:dyDescent="0.25">
      <c r="C5761" s="160" t="s">
        <v>545</v>
      </c>
      <c r="D5761" s="161">
        <v>98.42</v>
      </c>
    </row>
    <row r="5762" spans="3:4" ht="15" hidden="1" customHeight="1" x14ac:dyDescent="0.25">
      <c r="C5762" s="158" t="s">
        <v>542</v>
      </c>
      <c r="D5762" s="159">
        <v>1051.0999999999999</v>
      </c>
    </row>
    <row r="5763" spans="3:4" ht="15" hidden="1" customHeight="1" x14ac:dyDescent="0.25">
      <c r="C5763" s="160" t="s">
        <v>553</v>
      </c>
      <c r="D5763" s="161">
        <v>947.67</v>
      </c>
    </row>
    <row r="5764" spans="3:4" ht="15" hidden="1" customHeight="1" x14ac:dyDescent="0.25">
      <c r="C5764" s="158" t="s">
        <v>544</v>
      </c>
      <c r="D5764" s="159">
        <v>661.55</v>
      </c>
    </row>
    <row r="5765" spans="3:4" ht="15" hidden="1" customHeight="1" x14ac:dyDescent="0.25">
      <c r="C5765" s="160" t="s">
        <v>553</v>
      </c>
      <c r="D5765" s="161">
        <v>467.67</v>
      </c>
    </row>
    <row r="5766" spans="3:4" ht="15" hidden="1" customHeight="1" x14ac:dyDescent="0.25">
      <c r="C5766" s="158" t="s">
        <v>309</v>
      </c>
      <c r="D5766" s="159">
        <v>327.96</v>
      </c>
    </row>
    <row r="5767" spans="3:4" ht="15" hidden="1" customHeight="1" x14ac:dyDescent="0.25">
      <c r="C5767" s="160" t="s">
        <v>551</v>
      </c>
      <c r="D5767" s="161">
        <v>992.37</v>
      </c>
    </row>
    <row r="5768" spans="3:4" ht="15" hidden="1" customHeight="1" x14ac:dyDescent="0.25">
      <c r="C5768" s="158" t="s">
        <v>540</v>
      </c>
      <c r="D5768" s="159">
        <v>733.02</v>
      </c>
    </row>
    <row r="5769" spans="3:4" ht="15" hidden="1" customHeight="1" x14ac:dyDescent="0.25">
      <c r="C5769" s="160" t="s">
        <v>555</v>
      </c>
      <c r="D5769" s="161">
        <v>1006.74</v>
      </c>
    </row>
    <row r="5770" spans="3:4" ht="15" hidden="1" customHeight="1" x14ac:dyDescent="0.25">
      <c r="C5770" s="158" t="s">
        <v>551</v>
      </c>
      <c r="D5770" s="159">
        <v>633.79</v>
      </c>
    </row>
    <row r="5771" spans="3:4" ht="15" hidden="1" customHeight="1" x14ac:dyDescent="0.25">
      <c r="C5771" s="160" t="s">
        <v>540</v>
      </c>
      <c r="D5771" s="161">
        <v>763.59</v>
      </c>
    </row>
    <row r="5772" spans="3:4" ht="15" hidden="1" customHeight="1" x14ac:dyDescent="0.25">
      <c r="C5772" s="158" t="s">
        <v>546</v>
      </c>
      <c r="D5772" s="159">
        <v>58.97</v>
      </c>
    </row>
    <row r="5773" spans="3:4" ht="15" hidden="1" customHeight="1" x14ac:dyDescent="0.25">
      <c r="C5773" s="160" t="s">
        <v>307</v>
      </c>
      <c r="D5773" s="161">
        <v>869.08</v>
      </c>
    </row>
    <row r="5774" spans="3:4" ht="15" hidden="1" customHeight="1" x14ac:dyDescent="0.25">
      <c r="C5774" s="158" t="s">
        <v>549</v>
      </c>
      <c r="D5774" s="159">
        <v>762.03</v>
      </c>
    </row>
    <row r="5775" spans="3:4" ht="15" hidden="1" customHeight="1" x14ac:dyDescent="0.25">
      <c r="C5775" s="160" t="s">
        <v>540</v>
      </c>
      <c r="D5775" s="161">
        <v>1074.3900000000001</v>
      </c>
    </row>
    <row r="5776" spans="3:4" ht="15" hidden="1" customHeight="1" x14ac:dyDescent="0.25">
      <c r="C5776" s="158" t="s">
        <v>540</v>
      </c>
      <c r="D5776" s="159">
        <v>549.91999999999996</v>
      </c>
    </row>
    <row r="5777" spans="3:4" ht="15" hidden="1" customHeight="1" x14ac:dyDescent="0.25">
      <c r="C5777" s="160" t="s">
        <v>558</v>
      </c>
      <c r="D5777" s="161">
        <v>425.44</v>
      </c>
    </row>
    <row r="5778" spans="3:4" ht="15" hidden="1" customHeight="1" x14ac:dyDescent="0.25">
      <c r="C5778" s="158" t="s">
        <v>552</v>
      </c>
      <c r="D5778" s="159">
        <v>1138.23</v>
      </c>
    </row>
    <row r="5779" spans="3:4" ht="15" hidden="1" customHeight="1" x14ac:dyDescent="0.25">
      <c r="C5779" s="160" t="s">
        <v>545</v>
      </c>
      <c r="D5779" s="161">
        <v>1116.74</v>
      </c>
    </row>
    <row r="5780" spans="3:4" ht="15" hidden="1" customHeight="1" x14ac:dyDescent="0.25">
      <c r="C5780" s="158" t="s">
        <v>539</v>
      </c>
      <c r="D5780" s="159">
        <v>534.55999999999995</v>
      </c>
    </row>
    <row r="5781" spans="3:4" ht="15" hidden="1" customHeight="1" x14ac:dyDescent="0.25">
      <c r="C5781" s="160" t="s">
        <v>541</v>
      </c>
      <c r="D5781" s="161">
        <v>1063.8499999999999</v>
      </c>
    </row>
    <row r="5782" spans="3:4" ht="15" hidden="1" customHeight="1" x14ac:dyDescent="0.25">
      <c r="C5782" s="158" t="s">
        <v>552</v>
      </c>
      <c r="D5782" s="159">
        <v>480.29</v>
      </c>
    </row>
    <row r="5783" spans="3:4" ht="15" hidden="1" customHeight="1" x14ac:dyDescent="0.25">
      <c r="C5783" s="160" t="s">
        <v>309</v>
      </c>
      <c r="D5783" s="161">
        <v>744.06</v>
      </c>
    </row>
    <row r="5784" spans="3:4" ht="15" hidden="1" customHeight="1" x14ac:dyDescent="0.25">
      <c r="C5784" s="158" t="s">
        <v>539</v>
      </c>
      <c r="D5784" s="159">
        <v>71.239999999999995</v>
      </c>
    </row>
    <row r="5785" spans="3:4" ht="15" hidden="1" customHeight="1" x14ac:dyDescent="0.25">
      <c r="C5785" s="160" t="s">
        <v>550</v>
      </c>
      <c r="D5785" s="161">
        <v>258.93</v>
      </c>
    </row>
    <row r="5786" spans="3:4" ht="15" hidden="1" customHeight="1" x14ac:dyDescent="0.25">
      <c r="C5786" s="158" t="s">
        <v>550</v>
      </c>
      <c r="D5786" s="159">
        <v>875.49</v>
      </c>
    </row>
    <row r="5787" spans="3:4" ht="15" hidden="1" customHeight="1" x14ac:dyDescent="0.25">
      <c r="C5787" s="160" t="s">
        <v>309</v>
      </c>
      <c r="D5787" s="161">
        <v>558.51</v>
      </c>
    </row>
    <row r="5788" spans="3:4" ht="15" hidden="1" customHeight="1" x14ac:dyDescent="0.25">
      <c r="C5788" s="158" t="s">
        <v>540</v>
      </c>
      <c r="D5788" s="159">
        <v>715.82</v>
      </c>
    </row>
    <row r="5789" spans="3:4" ht="15" hidden="1" customHeight="1" x14ac:dyDescent="0.25">
      <c r="C5789" s="160" t="s">
        <v>539</v>
      </c>
      <c r="D5789" s="161">
        <v>184.9</v>
      </c>
    </row>
    <row r="5790" spans="3:4" ht="15" hidden="1" customHeight="1" x14ac:dyDescent="0.25">
      <c r="C5790" s="158" t="s">
        <v>539</v>
      </c>
      <c r="D5790" s="159">
        <v>554.14</v>
      </c>
    </row>
    <row r="5791" spans="3:4" ht="15" hidden="1" customHeight="1" x14ac:dyDescent="0.25">
      <c r="C5791" s="160" t="s">
        <v>545</v>
      </c>
      <c r="D5791" s="161">
        <v>1171.4100000000001</v>
      </c>
    </row>
    <row r="5792" spans="3:4" ht="15" hidden="1" customHeight="1" x14ac:dyDescent="0.25">
      <c r="C5792" s="158" t="s">
        <v>540</v>
      </c>
      <c r="D5792" s="159">
        <v>584.62</v>
      </c>
    </row>
    <row r="5793" spans="3:4" ht="15" hidden="1" customHeight="1" x14ac:dyDescent="0.25">
      <c r="C5793" s="160" t="s">
        <v>553</v>
      </c>
      <c r="D5793" s="161">
        <v>583.51</v>
      </c>
    </row>
    <row r="5794" spans="3:4" ht="15" hidden="1" customHeight="1" x14ac:dyDescent="0.25">
      <c r="C5794" s="158" t="s">
        <v>552</v>
      </c>
      <c r="D5794" s="159">
        <v>821.14</v>
      </c>
    </row>
    <row r="5795" spans="3:4" ht="15" hidden="1" customHeight="1" x14ac:dyDescent="0.25">
      <c r="C5795" s="160" t="s">
        <v>554</v>
      </c>
      <c r="D5795" s="161">
        <v>30.19</v>
      </c>
    </row>
    <row r="5796" spans="3:4" ht="15" hidden="1" customHeight="1" x14ac:dyDescent="0.25">
      <c r="C5796" s="158" t="s">
        <v>540</v>
      </c>
      <c r="D5796" s="159">
        <v>542.84</v>
      </c>
    </row>
    <row r="5797" spans="3:4" ht="15" hidden="1" customHeight="1" x14ac:dyDescent="0.25">
      <c r="C5797" s="160" t="s">
        <v>553</v>
      </c>
      <c r="D5797" s="161">
        <v>508.99</v>
      </c>
    </row>
    <row r="5798" spans="3:4" ht="15" hidden="1" customHeight="1" x14ac:dyDescent="0.25">
      <c r="C5798" s="158" t="s">
        <v>539</v>
      </c>
      <c r="D5798" s="159">
        <v>1078.32</v>
      </c>
    </row>
    <row r="5799" spans="3:4" ht="15" hidden="1" customHeight="1" x14ac:dyDescent="0.25">
      <c r="C5799" s="160" t="s">
        <v>308</v>
      </c>
      <c r="D5799" s="161">
        <v>48.79</v>
      </c>
    </row>
    <row r="5800" spans="3:4" ht="15" hidden="1" customHeight="1" x14ac:dyDescent="0.25">
      <c r="C5800" s="158" t="s">
        <v>308</v>
      </c>
      <c r="D5800" s="159">
        <v>138.21</v>
      </c>
    </row>
    <row r="5801" spans="3:4" ht="15" hidden="1" customHeight="1" x14ac:dyDescent="0.25">
      <c r="C5801" s="160" t="s">
        <v>543</v>
      </c>
      <c r="D5801" s="161">
        <v>391.75</v>
      </c>
    </row>
    <row r="5802" spans="3:4" ht="15" hidden="1" customHeight="1" x14ac:dyDescent="0.25">
      <c r="C5802" s="158" t="s">
        <v>555</v>
      </c>
      <c r="D5802" s="159">
        <v>745.93</v>
      </c>
    </row>
    <row r="5803" spans="3:4" ht="15" hidden="1" customHeight="1" x14ac:dyDescent="0.25">
      <c r="C5803" s="160" t="s">
        <v>553</v>
      </c>
      <c r="D5803" s="161">
        <v>841.33</v>
      </c>
    </row>
    <row r="5804" spans="3:4" ht="15" hidden="1" customHeight="1" x14ac:dyDescent="0.25">
      <c r="C5804" s="158" t="s">
        <v>541</v>
      </c>
      <c r="D5804" s="159">
        <v>686.34</v>
      </c>
    </row>
    <row r="5805" spans="3:4" ht="15" hidden="1" customHeight="1" x14ac:dyDescent="0.25">
      <c r="C5805" s="160" t="s">
        <v>548</v>
      </c>
      <c r="D5805" s="161">
        <v>980.71</v>
      </c>
    </row>
    <row r="5806" spans="3:4" ht="15" hidden="1" customHeight="1" x14ac:dyDescent="0.25">
      <c r="C5806" s="158" t="s">
        <v>550</v>
      </c>
      <c r="D5806" s="159">
        <v>1264.73</v>
      </c>
    </row>
    <row r="5807" spans="3:4" ht="15" hidden="1" customHeight="1" x14ac:dyDescent="0.25">
      <c r="C5807" s="160" t="s">
        <v>540</v>
      </c>
      <c r="D5807" s="161">
        <v>1061.1199999999999</v>
      </c>
    </row>
    <row r="5808" spans="3:4" ht="15" hidden="1" customHeight="1" x14ac:dyDescent="0.25">
      <c r="C5808" s="158" t="s">
        <v>539</v>
      </c>
      <c r="D5808" s="159">
        <v>575.54999999999995</v>
      </c>
    </row>
    <row r="5809" spans="3:4" ht="15" hidden="1" customHeight="1" x14ac:dyDescent="0.25">
      <c r="C5809" s="160" t="s">
        <v>540</v>
      </c>
      <c r="D5809" s="161">
        <v>1136.42</v>
      </c>
    </row>
    <row r="5810" spans="3:4" ht="15" hidden="1" customHeight="1" x14ac:dyDescent="0.25">
      <c r="C5810" s="158" t="s">
        <v>309</v>
      </c>
      <c r="D5810" s="159">
        <v>621.04999999999995</v>
      </c>
    </row>
    <row r="5811" spans="3:4" ht="15" hidden="1" customHeight="1" x14ac:dyDescent="0.25">
      <c r="C5811" s="160" t="s">
        <v>309</v>
      </c>
      <c r="D5811" s="161">
        <v>304.74</v>
      </c>
    </row>
    <row r="5812" spans="3:4" ht="15" hidden="1" customHeight="1" x14ac:dyDescent="0.25">
      <c r="C5812" s="158" t="s">
        <v>312</v>
      </c>
      <c r="D5812" s="159">
        <v>522.19000000000005</v>
      </c>
    </row>
    <row r="5813" spans="3:4" ht="15" hidden="1" customHeight="1" x14ac:dyDescent="0.25">
      <c r="C5813" s="160" t="s">
        <v>545</v>
      </c>
      <c r="D5813" s="161">
        <v>511.64</v>
      </c>
    </row>
    <row r="5814" spans="3:4" ht="15" hidden="1" customHeight="1" x14ac:dyDescent="0.25">
      <c r="C5814" s="158" t="s">
        <v>545</v>
      </c>
      <c r="D5814" s="159">
        <v>396.28</v>
      </c>
    </row>
    <row r="5815" spans="3:4" ht="15" hidden="1" customHeight="1" x14ac:dyDescent="0.25">
      <c r="C5815" s="160" t="s">
        <v>545</v>
      </c>
      <c r="D5815" s="161">
        <v>865.93</v>
      </c>
    </row>
    <row r="5816" spans="3:4" ht="15" hidden="1" customHeight="1" x14ac:dyDescent="0.25">
      <c r="C5816" s="158" t="s">
        <v>544</v>
      </c>
      <c r="D5816" s="159">
        <v>507.62</v>
      </c>
    </row>
    <row r="5817" spans="3:4" ht="15" hidden="1" customHeight="1" x14ac:dyDescent="0.25">
      <c r="C5817" s="160" t="s">
        <v>552</v>
      </c>
      <c r="D5817" s="161">
        <v>216.38</v>
      </c>
    </row>
    <row r="5818" spans="3:4" ht="15" hidden="1" customHeight="1" x14ac:dyDescent="0.25">
      <c r="C5818" s="158" t="s">
        <v>547</v>
      </c>
      <c r="D5818" s="159">
        <v>619.16</v>
      </c>
    </row>
    <row r="5819" spans="3:4" ht="15" hidden="1" customHeight="1" x14ac:dyDescent="0.25">
      <c r="C5819" s="160" t="s">
        <v>551</v>
      </c>
      <c r="D5819" s="161">
        <v>322.2</v>
      </c>
    </row>
    <row r="5820" spans="3:4" ht="15" hidden="1" customHeight="1" x14ac:dyDescent="0.25">
      <c r="C5820" s="158" t="s">
        <v>547</v>
      </c>
      <c r="D5820" s="159">
        <v>580.62</v>
      </c>
    </row>
    <row r="5821" spans="3:4" ht="15" hidden="1" customHeight="1" x14ac:dyDescent="0.25">
      <c r="C5821" s="160" t="s">
        <v>544</v>
      </c>
      <c r="D5821" s="161">
        <v>1017.5</v>
      </c>
    </row>
    <row r="5822" spans="3:4" ht="15" hidden="1" customHeight="1" x14ac:dyDescent="0.25">
      <c r="C5822" s="158" t="s">
        <v>309</v>
      </c>
      <c r="D5822" s="159">
        <v>448.27</v>
      </c>
    </row>
    <row r="5823" spans="3:4" ht="15" hidden="1" customHeight="1" x14ac:dyDescent="0.25">
      <c r="C5823" s="160" t="s">
        <v>543</v>
      </c>
      <c r="D5823" s="161">
        <v>622.45000000000005</v>
      </c>
    </row>
    <row r="5824" spans="3:4" ht="15" hidden="1" customHeight="1" x14ac:dyDescent="0.25">
      <c r="C5824" s="158" t="s">
        <v>312</v>
      </c>
      <c r="D5824" s="159">
        <v>513.11</v>
      </c>
    </row>
    <row r="5825" spans="3:4" ht="15" hidden="1" customHeight="1" x14ac:dyDescent="0.25">
      <c r="C5825" s="160" t="s">
        <v>556</v>
      </c>
      <c r="D5825" s="161">
        <v>62.13</v>
      </c>
    </row>
    <row r="5826" spans="3:4" ht="15" hidden="1" customHeight="1" x14ac:dyDescent="0.25">
      <c r="C5826" s="158" t="s">
        <v>557</v>
      </c>
      <c r="D5826" s="159">
        <v>516.07000000000005</v>
      </c>
    </row>
    <row r="5827" spans="3:4" ht="15" hidden="1" customHeight="1" x14ac:dyDescent="0.25">
      <c r="C5827" s="160" t="s">
        <v>549</v>
      </c>
      <c r="D5827" s="161">
        <v>387.93</v>
      </c>
    </row>
    <row r="5828" spans="3:4" ht="15" hidden="1" customHeight="1" x14ac:dyDescent="0.25">
      <c r="C5828" s="158" t="s">
        <v>549</v>
      </c>
      <c r="D5828" s="159">
        <v>621.57000000000005</v>
      </c>
    </row>
    <row r="5829" spans="3:4" ht="15" hidden="1" customHeight="1" x14ac:dyDescent="0.25">
      <c r="C5829" s="160" t="s">
        <v>539</v>
      </c>
      <c r="D5829" s="161">
        <v>646.16999999999996</v>
      </c>
    </row>
    <row r="5830" spans="3:4" ht="15" hidden="1" customHeight="1" x14ac:dyDescent="0.25">
      <c r="C5830" s="158" t="s">
        <v>308</v>
      </c>
      <c r="D5830" s="159">
        <v>769.46</v>
      </c>
    </row>
    <row r="5831" spans="3:4" ht="15" hidden="1" customHeight="1" x14ac:dyDescent="0.25">
      <c r="C5831" s="160" t="s">
        <v>540</v>
      </c>
      <c r="D5831" s="161">
        <v>280.73</v>
      </c>
    </row>
    <row r="5832" spans="3:4" ht="15" hidden="1" customHeight="1" x14ac:dyDescent="0.25">
      <c r="C5832" s="158" t="s">
        <v>545</v>
      </c>
      <c r="D5832" s="159">
        <v>166.1</v>
      </c>
    </row>
    <row r="5833" spans="3:4" ht="15" hidden="1" customHeight="1" x14ac:dyDescent="0.25">
      <c r="C5833" s="160" t="s">
        <v>557</v>
      </c>
      <c r="D5833" s="161">
        <v>1167.8699999999999</v>
      </c>
    </row>
    <row r="5834" spans="3:4" ht="15" hidden="1" customHeight="1" x14ac:dyDescent="0.25">
      <c r="C5834" s="158" t="s">
        <v>542</v>
      </c>
      <c r="D5834" s="159">
        <v>774.69</v>
      </c>
    </row>
    <row r="5835" spans="3:4" ht="15" hidden="1" customHeight="1" x14ac:dyDescent="0.25">
      <c r="C5835" s="160" t="s">
        <v>545</v>
      </c>
      <c r="D5835" s="161">
        <v>420.61</v>
      </c>
    </row>
    <row r="5836" spans="3:4" ht="15" hidden="1" customHeight="1" x14ac:dyDescent="0.25">
      <c r="C5836" s="158" t="s">
        <v>543</v>
      </c>
      <c r="D5836" s="159">
        <v>1097.47</v>
      </c>
    </row>
    <row r="5837" spans="3:4" ht="15" hidden="1" customHeight="1" x14ac:dyDescent="0.25">
      <c r="C5837" s="160" t="s">
        <v>540</v>
      </c>
      <c r="D5837" s="161">
        <v>1202.9100000000001</v>
      </c>
    </row>
    <row r="5838" spans="3:4" ht="15" hidden="1" customHeight="1" x14ac:dyDescent="0.25">
      <c r="C5838" s="158" t="s">
        <v>546</v>
      </c>
      <c r="D5838" s="159">
        <v>1101.75</v>
      </c>
    </row>
    <row r="5839" spans="3:4" ht="15" hidden="1" customHeight="1" x14ac:dyDescent="0.25">
      <c r="C5839" s="160" t="s">
        <v>552</v>
      </c>
      <c r="D5839" s="161">
        <v>818.08</v>
      </c>
    </row>
    <row r="5840" spans="3:4" ht="15" hidden="1" customHeight="1" x14ac:dyDescent="0.25">
      <c r="C5840" s="158" t="s">
        <v>550</v>
      </c>
      <c r="D5840" s="159">
        <v>1221.54</v>
      </c>
    </row>
    <row r="5841" spans="3:4" ht="15" hidden="1" customHeight="1" x14ac:dyDescent="0.25">
      <c r="C5841" s="160" t="s">
        <v>554</v>
      </c>
      <c r="D5841" s="161">
        <v>284.93</v>
      </c>
    </row>
    <row r="5842" spans="3:4" ht="15" hidden="1" customHeight="1" x14ac:dyDescent="0.25">
      <c r="C5842" s="158" t="s">
        <v>312</v>
      </c>
      <c r="D5842" s="159">
        <v>994.2</v>
      </c>
    </row>
    <row r="5843" spans="3:4" ht="15" hidden="1" customHeight="1" x14ac:dyDescent="0.25">
      <c r="C5843" s="160" t="s">
        <v>308</v>
      </c>
      <c r="D5843" s="161">
        <v>655.75</v>
      </c>
    </row>
    <row r="5844" spans="3:4" ht="15" hidden="1" customHeight="1" x14ac:dyDescent="0.25">
      <c r="C5844" s="158" t="s">
        <v>556</v>
      </c>
      <c r="D5844" s="159">
        <v>738.73</v>
      </c>
    </row>
    <row r="5845" spans="3:4" ht="15" hidden="1" customHeight="1" x14ac:dyDescent="0.25">
      <c r="C5845" s="160" t="s">
        <v>539</v>
      </c>
      <c r="D5845" s="161">
        <v>546.1</v>
      </c>
    </row>
    <row r="5846" spans="3:4" ht="15" hidden="1" customHeight="1" x14ac:dyDescent="0.25">
      <c r="C5846" s="158" t="s">
        <v>545</v>
      </c>
      <c r="D5846" s="159">
        <v>824.18</v>
      </c>
    </row>
    <row r="5847" spans="3:4" ht="15" hidden="1" customHeight="1" x14ac:dyDescent="0.25">
      <c r="C5847" s="160" t="s">
        <v>545</v>
      </c>
      <c r="D5847" s="161">
        <v>99.28</v>
      </c>
    </row>
    <row r="5848" spans="3:4" ht="15" hidden="1" customHeight="1" x14ac:dyDescent="0.25">
      <c r="C5848" s="158" t="s">
        <v>539</v>
      </c>
      <c r="D5848" s="159">
        <v>182.62</v>
      </c>
    </row>
    <row r="5849" spans="3:4" ht="15" hidden="1" customHeight="1" x14ac:dyDescent="0.25">
      <c r="C5849" s="160" t="s">
        <v>543</v>
      </c>
      <c r="D5849" s="161">
        <v>1074.2</v>
      </c>
    </row>
    <row r="5850" spans="3:4" ht="15" hidden="1" customHeight="1" x14ac:dyDescent="0.25">
      <c r="C5850" s="158" t="s">
        <v>542</v>
      </c>
      <c r="D5850" s="159">
        <v>104.84</v>
      </c>
    </row>
    <row r="5851" spans="3:4" ht="15" hidden="1" customHeight="1" x14ac:dyDescent="0.25">
      <c r="C5851" s="160" t="s">
        <v>551</v>
      </c>
      <c r="D5851" s="161">
        <v>1071.97</v>
      </c>
    </row>
    <row r="5852" spans="3:4" ht="15" hidden="1" customHeight="1" x14ac:dyDescent="0.25">
      <c r="C5852" s="158" t="s">
        <v>543</v>
      </c>
      <c r="D5852" s="159">
        <v>51.52</v>
      </c>
    </row>
    <row r="5853" spans="3:4" ht="15" hidden="1" customHeight="1" x14ac:dyDescent="0.25">
      <c r="C5853" s="160" t="s">
        <v>309</v>
      </c>
      <c r="D5853" s="161">
        <v>1222.95</v>
      </c>
    </row>
    <row r="5854" spans="3:4" ht="15" hidden="1" customHeight="1" x14ac:dyDescent="0.25">
      <c r="C5854" s="158" t="s">
        <v>308</v>
      </c>
      <c r="D5854" s="159">
        <v>698.11</v>
      </c>
    </row>
    <row r="5855" spans="3:4" ht="15" hidden="1" customHeight="1" x14ac:dyDescent="0.25">
      <c r="C5855" s="160" t="s">
        <v>543</v>
      </c>
      <c r="D5855" s="161">
        <v>615.54999999999995</v>
      </c>
    </row>
    <row r="5856" spans="3:4" ht="15" hidden="1" customHeight="1" x14ac:dyDescent="0.25">
      <c r="C5856" s="158" t="s">
        <v>543</v>
      </c>
      <c r="D5856" s="159">
        <v>1064.1099999999999</v>
      </c>
    </row>
    <row r="5857" spans="3:4" ht="15" hidden="1" customHeight="1" x14ac:dyDescent="0.25">
      <c r="C5857" s="160" t="s">
        <v>550</v>
      </c>
      <c r="D5857" s="161">
        <v>814.93</v>
      </c>
    </row>
    <row r="5858" spans="3:4" ht="15" hidden="1" customHeight="1" x14ac:dyDescent="0.25">
      <c r="C5858" s="158" t="s">
        <v>309</v>
      </c>
      <c r="D5858" s="159">
        <v>390.48</v>
      </c>
    </row>
    <row r="5859" spans="3:4" ht="15" hidden="1" customHeight="1" x14ac:dyDescent="0.25">
      <c r="C5859" s="160" t="s">
        <v>543</v>
      </c>
      <c r="D5859" s="161">
        <v>372.18</v>
      </c>
    </row>
    <row r="5860" spans="3:4" ht="15" hidden="1" customHeight="1" x14ac:dyDescent="0.25">
      <c r="C5860" s="158" t="s">
        <v>308</v>
      </c>
      <c r="D5860" s="159">
        <v>710.58</v>
      </c>
    </row>
    <row r="5861" spans="3:4" ht="15" hidden="1" customHeight="1" x14ac:dyDescent="0.25">
      <c r="C5861" s="160" t="s">
        <v>556</v>
      </c>
      <c r="D5861" s="161">
        <v>1016.01</v>
      </c>
    </row>
    <row r="5862" spans="3:4" ht="15" hidden="1" customHeight="1" x14ac:dyDescent="0.25">
      <c r="C5862" s="158" t="s">
        <v>546</v>
      </c>
      <c r="D5862" s="159">
        <v>528.15</v>
      </c>
    </row>
    <row r="5863" spans="3:4" ht="15" hidden="1" customHeight="1" x14ac:dyDescent="0.25">
      <c r="C5863" s="160" t="s">
        <v>309</v>
      </c>
      <c r="D5863" s="161">
        <v>596.75</v>
      </c>
    </row>
    <row r="5864" spans="3:4" ht="15" hidden="1" customHeight="1" x14ac:dyDescent="0.25">
      <c r="C5864" s="158" t="s">
        <v>309</v>
      </c>
      <c r="D5864" s="159">
        <v>112.4</v>
      </c>
    </row>
    <row r="5865" spans="3:4" ht="15" hidden="1" customHeight="1" x14ac:dyDescent="0.25">
      <c r="C5865" s="160" t="s">
        <v>307</v>
      </c>
      <c r="D5865" s="161">
        <v>946.42</v>
      </c>
    </row>
    <row r="5866" spans="3:4" ht="15" hidden="1" customHeight="1" x14ac:dyDescent="0.25">
      <c r="C5866" s="158" t="s">
        <v>549</v>
      </c>
      <c r="D5866" s="159">
        <v>658.29</v>
      </c>
    </row>
    <row r="5867" spans="3:4" ht="15" hidden="1" customHeight="1" x14ac:dyDescent="0.25">
      <c r="C5867" s="160" t="s">
        <v>540</v>
      </c>
      <c r="D5867" s="161">
        <v>227.78</v>
      </c>
    </row>
    <row r="5868" spans="3:4" ht="15" hidden="1" customHeight="1" x14ac:dyDescent="0.25">
      <c r="C5868" s="158" t="s">
        <v>553</v>
      </c>
      <c r="D5868" s="159">
        <v>409.61</v>
      </c>
    </row>
    <row r="5869" spans="3:4" ht="15" hidden="1" customHeight="1" x14ac:dyDescent="0.25">
      <c r="C5869" s="160" t="s">
        <v>553</v>
      </c>
      <c r="D5869" s="161">
        <v>498.18</v>
      </c>
    </row>
    <row r="5870" spans="3:4" ht="15" hidden="1" customHeight="1" x14ac:dyDescent="0.25">
      <c r="C5870" s="158" t="s">
        <v>546</v>
      </c>
      <c r="D5870" s="159">
        <v>620.85</v>
      </c>
    </row>
    <row r="5871" spans="3:4" ht="15" hidden="1" customHeight="1" x14ac:dyDescent="0.25">
      <c r="C5871" s="160" t="s">
        <v>551</v>
      </c>
      <c r="D5871" s="161">
        <v>464.95</v>
      </c>
    </row>
    <row r="5872" spans="3:4" ht="15" hidden="1" customHeight="1" x14ac:dyDescent="0.25">
      <c r="C5872" s="158" t="s">
        <v>539</v>
      </c>
      <c r="D5872" s="159">
        <v>663.7</v>
      </c>
    </row>
    <row r="5873" spans="3:4" ht="15" hidden="1" customHeight="1" x14ac:dyDescent="0.25">
      <c r="C5873" s="160" t="s">
        <v>312</v>
      </c>
      <c r="D5873" s="161">
        <v>838.62</v>
      </c>
    </row>
    <row r="5874" spans="3:4" ht="15" hidden="1" customHeight="1" x14ac:dyDescent="0.25">
      <c r="C5874" s="158" t="s">
        <v>540</v>
      </c>
      <c r="D5874" s="159">
        <v>362.29</v>
      </c>
    </row>
    <row r="5875" spans="3:4" ht="15" hidden="1" customHeight="1" x14ac:dyDescent="0.25">
      <c r="C5875" s="160" t="s">
        <v>539</v>
      </c>
      <c r="D5875" s="161">
        <v>551.66999999999996</v>
      </c>
    </row>
    <row r="5876" spans="3:4" ht="15" hidden="1" customHeight="1" x14ac:dyDescent="0.25">
      <c r="C5876" s="158" t="s">
        <v>542</v>
      </c>
      <c r="D5876" s="159">
        <v>1296.3800000000001</v>
      </c>
    </row>
    <row r="5877" spans="3:4" ht="15" hidden="1" customHeight="1" x14ac:dyDescent="0.25">
      <c r="C5877" s="160" t="s">
        <v>550</v>
      </c>
      <c r="D5877" s="161">
        <v>523.19000000000005</v>
      </c>
    </row>
    <row r="5878" spans="3:4" ht="15" hidden="1" customHeight="1" x14ac:dyDescent="0.25">
      <c r="C5878" s="158" t="s">
        <v>312</v>
      </c>
      <c r="D5878" s="159">
        <v>66.95</v>
      </c>
    </row>
    <row r="5879" spans="3:4" ht="15" hidden="1" customHeight="1" x14ac:dyDescent="0.25">
      <c r="C5879" s="160" t="s">
        <v>312</v>
      </c>
      <c r="D5879" s="161">
        <v>1274.77</v>
      </c>
    </row>
    <row r="5880" spans="3:4" ht="15" hidden="1" customHeight="1" x14ac:dyDescent="0.25">
      <c r="C5880" s="158" t="s">
        <v>552</v>
      </c>
      <c r="D5880" s="159">
        <v>1191.22</v>
      </c>
    </row>
    <row r="5881" spans="3:4" ht="15" hidden="1" customHeight="1" x14ac:dyDescent="0.25">
      <c r="C5881" s="160" t="s">
        <v>553</v>
      </c>
      <c r="D5881" s="161">
        <v>1232.29</v>
      </c>
    </row>
    <row r="5882" spans="3:4" ht="15" hidden="1" customHeight="1" x14ac:dyDescent="0.25">
      <c r="C5882" s="158" t="s">
        <v>558</v>
      </c>
      <c r="D5882" s="159">
        <v>992.67</v>
      </c>
    </row>
    <row r="5883" spans="3:4" ht="15" hidden="1" customHeight="1" x14ac:dyDescent="0.25">
      <c r="C5883" s="160" t="s">
        <v>543</v>
      </c>
      <c r="D5883" s="161">
        <v>64.33</v>
      </c>
    </row>
    <row r="5884" spans="3:4" ht="15" hidden="1" customHeight="1" x14ac:dyDescent="0.25">
      <c r="C5884" s="158" t="s">
        <v>307</v>
      </c>
      <c r="D5884" s="159">
        <v>1257.33</v>
      </c>
    </row>
    <row r="5885" spans="3:4" ht="15" hidden="1" customHeight="1" x14ac:dyDescent="0.25">
      <c r="C5885" s="160" t="s">
        <v>308</v>
      </c>
      <c r="D5885" s="161">
        <v>1006</v>
      </c>
    </row>
    <row r="5886" spans="3:4" ht="15" hidden="1" customHeight="1" x14ac:dyDescent="0.25">
      <c r="C5886" s="158" t="s">
        <v>543</v>
      </c>
      <c r="D5886" s="159">
        <v>517.37</v>
      </c>
    </row>
    <row r="5887" spans="3:4" ht="15" hidden="1" customHeight="1" x14ac:dyDescent="0.25">
      <c r="C5887" s="160" t="s">
        <v>547</v>
      </c>
      <c r="D5887" s="161">
        <v>869.26</v>
      </c>
    </row>
    <row r="5888" spans="3:4" ht="15" hidden="1" customHeight="1" x14ac:dyDescent="0.25">
      <c r="C5888" s="158" t="s">
        <v>312</v>
      </c>
      <c r="D5888" s="159">
        <v>994.16</v>
      </c>
    </row>
    <row r="5889" spans="3:4" ht="15" hidden="1" customHeight="1" x14ac:dyDescent="0.25">
      <c r="C5889" s="160" t="s">
        <v>312</v>
      </c>
      <c r="D5889" s="161">
        <v>24.97</v>
      </c>
    </row>
    <row r="5890" spans="3:4" ht="15" hidden="1" customHeight="1" x14ac:dyDescent="0.25">
      <c r="C5890" s="158" t="s">
        <v>554</v>
      </c>
      <c r="D5890" s="159">
        <v>719.46</v>
      </c>
    </row>
    <row r="5891" spans="3:4" ht="15" hidden="1" customHeight="1" x14ac:dyDescent="0.25">
      <c r="C5891" s="160" t="s">
        <v>539</v>
      </c>
      <c r="D5891" s="161">
        <v>820.84</v>
      </c>
    </row>
    <row r="5892" spans="3:4" ht="15" hidden="1" customHeight="1" x14ac:dyDescent="0.25">
      <c r="C5892" s="158" t="s">
        <v>307</v>
      </c>
      <c r="D5892" s="159">
        <v>482.7</v>
      </c>
    </row>
    <row r="5893" spans="3:4" ht="15" hidden="1" customHeight="1" x14ac:dyDescent="0.25">
      <c r="C5893" s="160" t="s">
        <v>554</v>
      </c>
      <c r="D5893" s="161">
        <v>83.65</v>
      </c>
    </row>
    <row r="5894" spans="3:4" ht="15" hidden="1" customHeight="1" x14ac:dyDescent="0.25">
      <c r="C5894" s="158" t="s">
        <v>542</v>
      </c>
      <c r="D5894" s="159">
        <v>290.75</v>
      </c>
    </row>
    <row r="5895" spans="3:4" ht="15" hidden="1" customHeight="1" x14ac:dyDescent="0.25">
      <c r="C5895" s="160" t="s">
        <v>553</v>
      </c>
      <c r="D5895" s="161">
        <v>586.34</v>
      </c>
    </row>
    <row r="5896" spans="3:4" ht="15" hidden="1" customHeight="1" x14ac:dyDescent="0.25">
      <c r="C5896" s="158" t="s">
        <v>543</v>
      </c>
      <c r="D5896" s="159">
        <v>666.23</v>
      </c>
    </row>
    <row r="5897" spans="3:4" ht="15" hidden="1" customHeight="1" x14ac:dyDescent="0.25">
      <c r="C5897" s="160" t="s">
        <v>542</v>
      </c>
      <c r="D5897" s="161">
        <v>424.89</v>
      </c>
    </row>
    <row r="5898" spans="3:4" ht="15" hidden="1" customHeight="1" x14ac:dyDescent="0.25">
      <c r="C5898" s="158" t="s">
        <v>549</v>
      </c>
      <c r="D5898" s="159">
        <v>616.19000000000005</v>
      </c>
    </row>
    <row r="5899" spans="3:4" ht="15" hidden="1" customHeight="1" x14ac:dyDescent="0.25">
      <c r="C5899" s="160" t="s">
        <v>554</v>
      </c>
      <c r="D5899" s="161">
        <v>408.62</v>
      </c>
    </row>
    <row r="5900" spans="3:4" ht="15" hidden="1" customHeight="1" x14ac:dyDescent="0.25">
      <c r="C5900" s="158" t="s">
        <v>539</v>
      </c>
      <c r="D5900" s="159">
        <v>875.91</v>
      </c>
    </row>
    <row r="5901" spans="3:4" ht="15" hidden="1" customHeight="1" x14ac:dyDescent="0.25">
      <c r="C5901" s="160" t="s">
        <v>545</v>
      </c>
      <c r="D5901" s="161">
        <v>1227.57</v>
      </c>
    </row>
    <row r="5902" spans="3:4" ht="15" hidden="1" customHeight="1" x14ac:dyDescent="0.25">
      <c r="C5902" s="158" t="s">
        <v>551</v>
      </c>
      <c r="D5902" s="159">
        <v>23.07</v>
      </c>
    </row>
    <row r="5903" spans="3:4" ht="15" hidden="1" customHeight="1" x14ac:dyDescent="0.25">
      <c r="C5903" s="160" t="s">
        <v>546</v>
      </c>
      <c r="D5903" s="161">
        <v>547.73</v>
      </c>
    </row>
    <row r="5904" spans="3:4" ht="15" hidden="1" customHeight="1" x14ac:dyDescent="0.25">
      <c r="C5904" s="158" t="s">
        <v>309</v>
      </c>
      <c r="D5904" s="159">
        <v>341.11</v>
      </c>
    </row>
    <row r="5905" spans="3:4" ht="15" hidden="1" customHeight="1" x14ac:dyDescent="0.25">
      <c r="C5905" s="160" t="s">
        <v>539</v>
      </c>
      <c r="D5905" s="161">
        <v>1271.17</v>
      </c>
    </row>
    <row r="5906" spans="3:4" ht="15" hidden="1" customHeight="1" x14ac:dyDescent="0.25">
      <c r="C5906" s="158" t="s">
        <v>547</v>
      </c>
      <c r="D5906" s="159">
        <v>1253.67</v>
      </c>
    </row>
    <row r="5907" spans="3:4" ht="15" hidden="1" customHeight="1" x14ac:dyDescent="0.25">
      <c r="C5907" s="160" t="s">
        <v>309</v>
      </c>
      <c r="D5907" s="161">
        <v>633.82000000000005</v>
      </c>
    </row>
    <row r="5908" spans="3:4" ht="15" hidden="1" customHeight="1" x14ac:dyDescent="0.25">
      <c r="C5908" s="158" t="s">
        <v>554</v>
      </c>
      <c r="D5908" s="159">
        <v>722.21</v>
      </c>
    </row>
    <row r="5909" spans="3:4" ht="15" hidden="1" customHeight="1" x14ac:dyDescent="0.25">
      <c r="C5909" s="160" t="s">
        <v>551</v>
      </c>
      <c r="D5909" s="161">
        <v>939.09</v>
      </c>
    </row>
    <row r="5910" spans="3:4" ht="15" hidden="1" customHeight="1" x14ac:dyDescent="0.25">
      <c r="C5910" s="158" t="s">
        <v>307</v>
      </c>
      <c r="D5910" s="159">
        <v>777.55</v>
      </c>
    </row>
    <row r="5911" spans="3:4" ht="15" hidden="1" customHeight="1" x14ac:dyDescent="0.25">
      <c r="C5911" s="160" t="s">
        <v>551</v>
      </c>
      <c r="D5911" s="161">
        <v>776.39</v>
      </c>
    </row>
    <row r="5912" spans="3:4" ht="15" hidden="1" customHeight="1" x14ac:dyDescent="0.25">
      <c r="C5912" s="158" t="s">
        <v>551</v>
      </c>
      <c r="D5912" s="159">
        <v>740.45</v>
      </c>
    </row>
    <row r="5913" spans="3:4" ht="15" hidden="1" customHeight="1" x14ac:dyDescent="0.25">
      <c r="C5913" s="160" t="s">
        <v>553</v>
      </c>
      <c r="D5913" s="161">
        <v>314.79000000000002</v>
      </c>
    </row>
    <row r="5914" spans="3:4" ht="15" hidden="1" customHeight="1" x14ac:dyDescent="0.25">
      <c r="C5914" s="158" t="s">
        <v>545</v>
      </c>
      <c r="D5914" s="159">
        <v>884.78</v>
      </c>
    </row>
    <row r="5915" spans="3:4" ht="15" hidden="1" customHeight="1" x14ac:dyDescent="0.25">
      <c r="C5915" s="160" t="s">
        <v>555</v>
      </c>
      <c r="D5915" s="161">
        <v>64.38</v>
      </c>
    </row>
    <row r="5916" spans="3:4" ht="15" hidden="1" customHeight="1" x14ac:dyDescent="0.25">
      <c r="C5916" s="158" t="s">
        <v>555</v>
      </c>
      <c r="D5916" s="159">
        <v>148.97</v>
      </c>
    </row>
    <row r="5917" spans="3:4" ht="15" hidden="1" customHeight="1" x14ac:dyDescent="0.25">
      <c r="C5917" s="160" t="s">
        <v>546</v>
      </c>
      <c r="D5917" s="161">
        <v>632.12</v>
      </c>
    </row>
    <row r="5918" spans="3:4" ht="15" hidden="1" customHeight="1" x14ac:dyDescent="0.25">
      <c r="C5918" s="158" t="s">
        <v>545</v>
      </c>
      <c r="D5918" s="159">
        <v>419.48</v>
      </c>
    </row>
    <row r="5919" spans="3:4" ht="15" hidden="1" customHeight="1" x14ac:dyDescent="0.25">
      <c r="C5919" s="160" t="s">
        <v>544</v>
      </c>
      <c r="D5919" s="161">
        <v>284.67</v>
      </c>
    </row>
    <row r="5920" spans="3:4" ht="15" hidden="1" customHeight="1" x14ac:dyDescent="0.25">
      <c r="C5920" s="158" t="s">
        <v>551</v>
      </c>
      <c r="D5920" s="159">
        <v>1271.92</v>
      </c>
    </row>
    <row r="5921" spans="3:4" ht="15" hidden="1" customHeight="1" x14ac:dyDescent="0.25">
      <c r="C5921" s="160" t="s">
        <v>544</v>
      </c>
      <c r="D5921" s="161">
        <v>368.61</v>
      </c>
    </row>
    <row r="5922" spans="3:4" ht="15" hidden="1" customHeight="1" x14ac:dyDescent="0.25">
      <c r="C5922" s="158" t="s">
        <v>542</v>
      </c>
      <c r="D5922" s="159">
        <v>534.85</v>
      </c>
    </row>
    <row r="5923" spans="3:4" ht="15" hidden="1" customHeight="1" x14ac:dyDescent="0.25">
      <c r="C5923" s="160" t="s">
        <v>308</v>
      </c>
      <c r="D5923" s="161">
        <v>611.33000000000004</v>
      </c>
    </row>
    <row r="5924" spans="3:4" ht="15" hidden="1" customHeight="1" x14ac:dyDescent="0.25">
      <c r="C5924" s="158" t="s">
        <v>308</v>
      </c>
      <c r="D5924" s="159">
        <v>205.08</v>
      </c>
    </row>
    <row r="5925" spans="3:4" ht="15" hidden="1" customHeight="1" x14ac:dyDescent="0.25">
      <c r="C5925" s="160" t="s">
        <v>543</v>
      </c>
      <c r="D5925" s="161">
        <v>448.78</v>
      </c>
    </row>
    <row r="5926" spans="3:4" ht="15" hidden="1" customHeight="1" x14ac:dyDescent="0.25">
      <c r="C5926" s="158" t="s">
        <v>542</v>
      </c>
      <c r="D5926" s="159">
        <v>778.99</v>
      </c>
    </row>
    <row r="5927" spans="3:4" ht="15" hidden="1" customHeight="1" x14ac:dyDescent="0.25">
      <c r="C5927" s="160" t="s">
        <v>557</v>
      </c>
      <c r="D5927" s="161">
        <v>915.13</v>
      </c>
    </row>
    <row r="5928" spans="3:4" ht="15" hidden="1" customHeight="1" x14ac:dyDescent="0.25">
      <c r="C5928" s="158" t="s">
        <v>556</v>
      </c>
      <c r="D5928" s="159">
        <v>26.95</v>
      </c>
    </row>
    <row r="5929" spans="3:4" ht="15" hidden="1" customHeight="1" x14ac:dyDescent="0.25">
      <c r="C5929" s="160" t="s">
        <v>552</v>
      </c>
      <c r="D5929" s="161">
        <v>636.16</v>
      </c>
    </row>
    <row r="5930" spans="3:4" ht="15" hidden="1" customHeight="1" x14ac:dyDescent="0.25">
      <c r="C5930" s="158" t="s">
        <v>547</v>
      </c>
      <c r="D5930" s="159">
        <v>198.03</v>
      </c>
    </row>
    <row r="5931" spans="3:4" ht="15" hidden="1" customHeight="1" x14ac:dyDescent="0.25">
      <c r="C5931" s="160" t="s">
        <v>540</v>
      </c>
      <c r="D5931" s="161">
        <v>611.98</v>
      </c>
    </row>
    <row r="5932" spans="3:4" ht="15" hidden="1" customHeight="1" x14ac:dyDescent="0.25">
      <c r="C5932" s="158" t="s">
        <v>551</v>
      </c>
      <c r="D5932" s="159">
        <v>1295.31</v>
      </c>
    </row>
    <row r="5933" spans="3:4" ht="15" hidden="1" customHeight="1" x14ac:dyDescent="0.25">
      <c r="C5933" s="160" t="s">
        <v>545</v>
      </c>
      <c r="D5933" s="161">
        <v>840.06</v>
      </c>
    </row>
    <row r="5934" spans="3:4" ht="15" hidden="1" customHeight="1" x14ac:dyDescent="0.25">
      <c r="C5934" s="158" t="s">
        <v>552</v>
      </c>
      <c r="D5934" s="159">
        <v>1269.76</v>
      </c>
    </row>
    <row r="5935" spans="3:4" ht="15" hidden="1" customHeight="1" x14ac:dyDescent="0.25">
      <c r="C5935" s="160" t="s">
        <v>550</v>
      </c>
      <c r="D5935" s="161">
        <v>758.23</v>
      </c>
    </row>
    <row r="5936" spans="3:4" ht="15" hidden="1" customHeight="1" x14ac:dyDescent="0.25">
      <c r="C5936" s="158" t="s">
        <v>309</v>
      </c>
      <c r="D5936" s="159">
        <v>1204.31</v>
      </c>
    </row>
    <row r="5937" spans="3:4" ht="15" hidden="1" customHeight="1" x14ac:dyDescent="0.25">
      <c r="C5937" s="160" t="s">
        <v>312</v>
      </c>
      <c r="D5937" s="161">
        <v>710.47</v>
      </c>
    </row>
    <row r="5938" spans="3:4" ht="15" hidden="1" customHeight="1" x14ac:dyDescent="0.25">
      <c r="C5938" s="158" t="s">
        <v>543</v>
      </c>
      <c r="D5938" s="159">
        <v>178.64</v>
      </c>
    </row>
    <row r="5939" spans="3:4" ht="15" hidden="1" customHeight="1" x14ac:dyDescent="0.25">
      <c r="C5939" s="160" t="s">
        <v>312</v>
      </c>
      <c r="D5939" s="161">
        <v>14.3</v>
      </c>
    </row>
    <row r="5940" spans="3:4" ht="15" hidden="1" customHeight="1" x14ac:dyDescent="0.25">
      <c r="C5940" s="158" t="s">
        <v>549</v>
      </c>
      <c r="D5940" s="159">
        <v>74.31</v>
      </c>
    </row>
    <row r="5941" spans="3:4" ht="15" hidden="1" customHeight="1" x14ac:dyDescent="0.25">
      <c r="C5941" s="160" t="s">
        <v>547</v>
      </c>
      <c r="D5941" s="161">
        <v>213.49</v>
      </c>
    </row>
    <row r="5942" spans="3:4" ht="15" hidden="1" customHeight="1" x14ac:dyDescent="0.25">
      <c r="C5942" s="158" t="s">
        <v>555</v>
      </c>
      <c r="D5942" s="159">
        <v>555.97</v>
      </c>
    </row>
    <row r="5943" spans="3:4" ht="15" hidden="1" customHeight="1" x14ac:dyDescent="0.25">
      <c r="C5943" s="160" t="s">
        <v>553</v>
      </c>
      <c r="D5943" s="161">
        <v>952.63</v>
      </c>
    </row>
    <row r="5944" spans="3:4" ht="15" hidden="1" customHeight="1" x14ac:dyDescent="0.25">
      <c r="C5944" s="158" t="s">
        <v>539</v>
      </c>
      <c r="D5944" s="159">
        <v>1024.0999999999999</v>
      </c>
    </row>
    <row r="5945" spans="3:4" ht="15" hidden="1" customHeight="1" x14ac:dyDescent="0.25">
      <c r="C5945" s="160" t="s">
        <v>549</v>
      </c>
      <c r="D5945" s="161">
        <v>343.2</v>
      </c>
    </row>
    <row r="5946" spans="3:4" ht="15" hidden="1" customHeight="1" x14ac:dyDescent="0.25">
      <c r="C5946" s="158" t="s">
        <v>539</v>
      </c>
      <c r="D5946" s="159">
        <v>629.70000000000005</v>
      </c>
    </row>
    <row r="5947" spans="3:4" ht="15" hidden="1" customHeight="1" x14ac:dyDescent="0.25">
      <c r="C5947" s="160" t="s">
        <v>307</v>
      </c>
      <c r="D5947" s="161">
        <v>328.44</v>
      </c>
    </row>
    <row r="5948" spans="3:4" ht="15" hidden="1" customHeight="1" x14ac:dyDescent="0.25">
      <c r="C5948" s="158" t="s">
        <v>542</v>
      </c>
      <c r="D5948" s="159">
        <v>662.94</v>
      </c>
    </row>
    <row r="5949" spans="3:4" ht="15" hidden="1" customHeight="1" x14ac:dyDescent="0.25">
      <c r="C5949" s="160" t="s">
        <v>307</v>
      </c>
      <c r="D5949" s="161">
        <v>20.399999999999999</v>
      </c>
    </row>
    <row r="5950" spans="3:4" ht="15" hidden="1" customHeight="1" x14ac:dyDescent="0.25">
      <c r="C5950" s="158" t="s">
        <v>552</v>
      </c>
      <c r="D5950" s="159">
        <v>455.19</v>
      </c>
    </row>
    <row r="5951" spans="3:4" ht="15" hidden="1" customHeight="1" x14ac:dyDescent="0.25">
      <c r="C5951" s="160" t="s">
        <v>308</v>
      </c>
      <c r="D5951" s="161">
        <v>785.88</v>
      </c>
    </row>
    <row r="5952" spans="3:4" ht="15" hidden="1" customHeight="1" x14ac:dyDescent="0.25">
      <c r="C5952" s="158" t="s">
        <v>540</v>
      </c>
      <c r="D5952" s="159">
        <v>1079.5999999999999</v>
      </c>
    </row>
    <row r="5953" spans="3:4" ht="15" hidden="1" customHeight="1" x14ac:dyDescent="0.25">
      <c r="C5953" s="160" t="s">
        <v>549</v>
      </c>
      <c r="D5953" s="161">
        <v>270.02</v>
      </c>
    </row>
    <row r="5954" spans="3:4" ht="15" hidden="1" customHeight="1" x14ac:dyDescent="0.25">
      <c r="C5954" s="158" t="s">
        <v>539</v>
      </c>
      <c r="D5954" s="159">
        <v>580.37</v>
      </c>
    </row>
    <row r="5955" spans="3:4" ht="15" hidden="1" customHeight="1" x14ac:dyDescent="0.25">
      <c r="C5955" s="160" t="s">
        <v>307</v>
      </c>
      <c r="D5955" s="161">
        <v>778.11</v>
      </c>
    </row>
    <row r="5956" spans="3:4" ht="15" hidden="1" customHeight="1" x14ac:dyDescent="0.25">
      <c r="C5956" s="158" t="s">
        <v>552</v>
      </c>
      <c r="D5956" s="159">
        <v>829.94</v>
      </c>
    </row>
    <row r="5957" spans="3:4" ht="15" hidden="1" customHeight="1" x14ac:dyDescent="0.25">
      <c r="C5957" s="160" t="s">
        <v>546</v>
      </c>
      <c r="D5957" s="161">
        <v>425.55</v>
      </c>
    </row>
    <row r="5958" spans="3:4" ht="15" hidden="1" customHeight="1" x14ac:dyDescent="0.25">
      <c r="C5958" s="158" t="s">
        <v>307</v>
      </c>
      <c r="D5958" s="159">
        <v>292.24</v>
      </c>
    </row>
    <row r="5959" spans="3:4" ht="15" hidden="1" customHeight="1" x14ac:dyDescent="0.25">
      <c r="C5959" s="160" t="s">
        <v>539</v>
      </c>
      <c r="D5959" s="161">
        <v>243.82</v>
      </c>
    </row>
    <row r="5960" spans="3:4" ht="15" hidden="1" customHeight="1" x14ac:dyDescent="0.25">
      <c r="C5960" s="158" t="s">
        <v>552</v>
      </c>
      <c r="D5960" s="159">
        <v>431.07</v>
      </c>
    </row>
    <row r="5961" spans="3:4" ht="15" hidden="1" customHeight="1" x14ac:dyDescent="0.25">
      <c r="C5961" s="160" t="s">
        <v>557</v>
      </c>
      <c r="D5961" s="161">
        <v>700.77</v>
      </c>
    </row>
    <row r="5962" spans="3:4" ht="15" hidden="1" customHeight="1" x14ac:dyDescent="0.25">
      <c r="C5962" s="158" t="s">
        <v>547</v>
      </c>
      <c r="D5962" s="159">
        <v>837.28</v>
      </c>
    </row>
    <row r="5963" spans="3:4" ht="15" hidden="1" customHeight="1" x14ac:dyDescent="0.25">
      <c r="C5963" s="160" t="s">
        <v>545</v>
      </c>
      <c r="D5963" s="161">
        <v>43.18</v>
      </c>
    </row>
    <row r="5964" spans="3:4" ht="15" hidden="1" customHeight="1" x14ac:dyDescent="0.25">
      <c r="C5964" s="158" t="s">
        <v>553</v>
      </c>
      <c r="D5964" s="159">
        <v>920.53</v>
      </c>
    </row>
    <row r="5965" spans="3:4" ht="15" hidden="1" customHeight="1" x14ac:dyDescent="0.25">
      <c r="C5965" s="160" t="s">
        <v>558</v>
      </c>
      <c r="D5965" s="161">
        <v>1032.29</v>
      </c>
    </row>
    <row r="5966" spans="3:4" ht="15" hidden="1" customHeight="1" x14ac:dyDescent="0.25">
      <c r="C5966" s="158" t="s">
        <v>549</v>
      </c>
      <c r="D5966" s="159">
        <v>491.4</v>
      </c>
    </row>
    <row r="5967" spans="3:4" ht="15" hidden="1" customHeight="1" x14ac:dyDescent="0.25">
      <c r="C5967" s="160" t="s">
        <v>543</v>
      </c>
      <c r="D5967" s="161">
        <v>681.03</v>
      </c>
    </row>
    <row r="5968" spans="3:4" ht="15" hidden="1" customHeight="1" x14ac:dyDescent="0.25">
      <c r="C5968" s="158" t="s">
        <v>308</v>
      </c>
      <c r="D5968" s="159">
        <v>217.05</v>
      </c>
    </row>
    <row r="5969" spans="3:4" ht="15" hidden="1" customHeight="1" x14ac:dyDescent="0.25">
      <c r="C5969" s="160" t="s">
        <v>543</v>
      </c>
      <c r="D5969" s="161">
        <v>569.76</v>
      </c>
    </row>
    <row r="5970" spans="3:4" ht="15" hidden="1" customHeight="1" x14ac:dyDescent="0.25">
      <c r="C5970" s="158" t="s">
        <v>558</v>
      </c>
      <c r="D5970" s="159">
        <v>333.6</v>
      </c>
    </row>
    <row r="5971" spans="3:4" ht="15" hidden="1" customHeight="1" x14ac:dyDescent="0.25">
      <c r="C5971" s="160" t="s">
        <v>308</v>
      </c>
      <c r="D5971" s="161">
        <v>548.59</v>
      </c>
    </row>
    <row r="5972" spans="3:4" ht="15" hidden="1" customHeight="1" x14ac:dyDescent="0.25">
      <c r="C5972" s="158" t="s">
        <v>539</v>
      </c>
      <c r="D5972" s="159">
        <v>893.15</v>
      </c>
    </row>
    <row r="5973" spans="3:4" ht="15" hidden="1" customHeight="1" x14ac:dyDescent="0.25">
      <c r="C5973" s="160" t="s">
        <v>539</v>
      </c>
      <c r="D5973" s="161">
        <v>1222.1199999999999</v>
      </c>
    </row>
    <row r="5974" spans="3:4" ht="15" hidden="1" customHeight="1" x14ac:dyDescent="0.25">
      <c r="C5974" s="158" t="s">
        <v>553</v>
      </c>
      <c r="D5974" s="159">
        <v>1286.4000000000001</v>
      </c>
    </row>
    <row r="5975" spans="3:4" ht="15" hidden="1" customHeight="1" x14ac:dyDescent="0.25">
      <c r="C5975" s="160" t="s">
        <v>547</v>
      </c>
      <c r="D5975" s="161">
        <v>305.31</v>
      </c>
    </row>
    <row r="5976" spans="3:4" ht="15" hidden="1" customHeight="1" x14ac:dyDescent="0.25">
      <c r="C5976" s="158" t="s">
        <v>558</v>
      </c>
      <c r="D5976" s="159">
        <v>1027.49</v>
      </c>
    </row>
    <row r="5977" spans="3:4" ht="15" hidden="1" customHeight="1" x14ac:dyDescent="0.25">
      <c r="C5977" s="160" t="s">
        <v>308</v>
      </c>
      <c r="D5977" s="161">
        <v>765.03</v>
      </c>
    </row>
    <row r="5978" spans="3:4" ht="15" hidden="1" customHeight="1" x14ac:dyDescent="0.25">
      <c r="C5978" s="158" t="s">
        <v>552</v>
      </c>
      <c r="D5978" s="159">
        <v>1158.32</v>
      </c>
    </row>
    <row r="5979" spans="3:4" ht="15" hidden="1" customHeight="1" x14ac:dyDescent="0.25">
      <c r="C5979" s="160" t="s">
        <v>557</v>
      </c>
      <c r="D5979" s="161">
        <v>1161.1199999999999</v>
      </c>
    </row>
    <row r="5980" spans="3:4" ht="15" hidden="1" customHeight="1" x14ac:dyDescent="0.25">
      <c r="C5980" s="158" t="s">
        <v>542</v>
      </c>
      <c r="D5980" s="159">
        <v>909.82</v>
      </c>
    </row>
    <row r="5981" spans="3:4" ht="15" hidden="1" customHeight="1" x14ac:dyDescent="0.25">
      <c r="C5981" s="160" t="s">
        <v>542</v>
      </c>
      <c r="D5981" s="161">
        <v>816.13</v>
      </c>
    </row>
    <row r="5982" spans="3:4" ht="15" hidden="1" customHeight="1" x14ac:dyDescent="0.25">
      <c r="C5982" s="158" t="s">
        <v>550</v>
      </c>
      <c r="D5982" s="159">
        <v>146.81</v>
      </c>
    </row>
    <row r="5983" spans="3:4" ht="15" hidden="1" customHeight="1" x14ac:dyDescent="0.25">
      <c r="C5983" s="160" t="s">
        <v>545</v>
      </c>
      <c r="D5983" s="161">
        <v>164.42</v>
      </c>
    </row>
    <row r="5984" spans="3:4" ht="15" hidden="1" customHeight="1" x14ac:dyDescent="0.25">
      <c r="C5984" s="158" t="s">
        <v>551</v>
      </c>
      <c r="D5984" s="159">
        <v>866.39</v>
      </c>
    </row>
    <row r="5985" spans="3:4" ht="15" hidden="1" customHeight="1" x14ac:dyDescent="0.25">
      <c r="C5985" s="160" t="s">
        <v>312</v>
      </c>
      <c r="D5985" s="161">
        <v>117.74</v>
      </c>
    </row>
    <row r="5986" spans="3:4" ht="15" hidden="1" customHeight="1" x14ac:dyDescent="0.25">
      <c r="C5986" s="158" t="s">
        <v>307</v>
      </c>
      <c r="D5986" s="159">
        <v>1228.45</v>
      </c>
    </row>
    <row r="5987" spans="3:4" ht="15" hidden="1" customHeight="1" x14ac:dyDescent="0.25">
      <c r="C5987" s="160" t="s">
        <v>552</v>
      </c>
      <c r="D5987" s="161">
        <v>458.86</v>
      </c>
    </row>
    <row r="5988" spans="3:4" ht="15" hidden="1" customHeight="1" x14ac:dyDescent="0.25">
      <c r="C5988" s="158" t="s">
        <v>307</v>
      </c>
      <c r="D5988" s="159">
        <v>398.91</v>
      </c>
    </row>
    <row r="5989" spans="3:4" ht="15" hidden="1" customHeight="1" x14ac:dyDescent="0.25">
      <c r="C5989" s="160" t="s">
        <v>547</v>
      </c>
      <c r="D5989" s="161">
        <v>840.18</v>
      </c>
    </row>
    <row r="5990" spans="3:4" ht="15" hidden="1" customHeight="1" x14ac:dyDescent="0.25">
      <c r="C5990" s="158" t="s">
        <v>546</v>
      </c>
      <c r="D5990" s="159">
        <v>778.78</v>
      </c>
    </row>
    <row r="5991" spans="3:4" ht="15" hidden="1" customHeight="1" x14ac:dyDescent="0.25">
      <c r="C5991" s="160" t="s">
        <v>308</v>
      </c>
      <c r="D5991" s="161">
        <v>525.41999999999996</v>
      </c>
    </row>
    <row r="5992" spans="3:4" ht="15" hidden="1" customHeight="1" x14ac:dyDescent="0.25">
      <c r="C5992" s="158" t="s">
        <v>545</v>
      </c>
      <c r="D5992" s="159">
        <v>473.59</v>
      </c>
    </row>
    <row r="5993" spans="3:4" ht="15" hidden="1" customHeight="1" x14ac:dyDescent="0.25">
      <c r="C5993" s="160" t="s">
        <v>558</v>
      </c>
      <c r="D5993" s="161">
        <v>1155.1500000000001</v>
      </c>
    </row>
    <row r="5994" spans="3:4" ht="15" hidden="1" customHeight="1" x14ac:dyDescent="0.25">
      <c r="C5994" s="158" t="s">
        <v>539</v>
      </c>
      <c r="D5994" s="159">
        <v>1179.6600000000001</v>
      </c>
    </row>
    <row r="5995" spans="3:4" ht="15" hidden="1" customHeight="1" x14ac:dyDescent="0.25">
      <c r="C5995" s="160" t="s">
        <v>539</v>
      </c>
      <c r="D5995" s="161">
        <v>723.94</v>
      </c>
    </row>
    <row r="5996" spans="3:4" ht="15" hidden="1" customHeight="1" x14ac:dyDescent="0.25">
      <c r="C5996" s="158" t="s">
        <v>546</v>
      </c>
      <c r="D5996" s="159">
        <v>454.16</v>
      </c>
    </row>
    <row r="5997" spans="3:4" ht="15" hidden="1" customHeight="1" x14ac:dyDescent="0.25">
      <c r="C5997" s="160" t="s">
        <v>558</v>
      </c>
      <c r="D5997" s="161">
        <v>759.78</v>
      </c>
    </row>
    <row r="5998" spans="3:4" ht="15" hidden="1" customHeight="1" x14ac:dyDescent="0.25">
      <c r="C5998" s="158" t="s">
        <v>558</v>
      </c>
      <c r="D5998" s="159">
        <v>190.48</v>
      </c>
    </row>
    <row r="5999" spans="3:4" ht="15" hidden="1" customHeight="1" x14ac:dyDescent="0.25">
      <c r="C5999" s="160" t="s">
        <v>307</v>
      </c>
      <c r="D5999" s="161">
        <v>1298.01</v>
      </c>
    </row>
    <row r="6000" spans="3:4" ht="15" hidden="1" customHeight="1" x14ac:dyDescent="0.25">
      <c r="C6000" s="158" t="s">
        <v>307</v>
      </c>
      <c r="D6000" s="159">
        <v>58.69</v>
      </c>
    </row>
    <row r="6001" spans="3:4" ht="15" hidden="1" customHeight="1" x14ac:dyDescent="0.25">
      <c r="C6001" s="160" t="s">
        <v>546</v>
      </c>
      <c r="D6001" s="161">
        <v>659.07</v>
      </c>
    </row>
    <row r="6002" spans="3:4" ht="15" hidden="1" customHeight="1" x14ac:dyDescent="0.25">
      <c r="C6002" s="158" t="s">
        <v>553</v>
      </c>
      <c r="D6002" s="159">
        <v>1018.41</v>
      </c>
    </row>
    <row r="6003" spans="3:4" ht="15" hidden="1" customHeight="1" x14ac:dyDescent="0.25">
      <c r="C6003" s="160" t="s">
        <v>547</v>
      </c>
      <c r="D6003" s="161">
        <v>561.22</v>
      </c>
    </row>
    <row r="6004" spans="3:4" ht="15" hidden="1" customHeight="1" x14ac:dyDescent="0.25">
      <c r="C6004" s="158" t="s">
        <v>545</v>
      </c>
      <c r="D6004" s="159">
        <v>314.06</v>
      </c>
    </row>
    <row r="6005" spans="3:4" ht="15" hidden="1" customHeight="1" x14ac:dyDescent="0.25">
      <c r="C6005" s="160" t="s">
        <v>539</v>
      </c>
      <c r="D6005" s="161">
        <v>392.3</v>
      </c>
    </row>
    <row r="6006" spans="3:4" ht="15" hidden="1" customHeight="1" x14ac:dyDescent="0.25">
      <c r="C6006" s="158" t="s">
        <v>544</v>
      </c>
      <c r="D6006" s="159">
        <v>483.63</v>
      </c>
    </row>
    <row r="6007" spans="3:4" ht="15" hidden="1" customHeight="1" x14ac:dyDescent="0.25">
      <c r="C6007" s="160" t="s">
        <v>549</v>
      </c>
      <c r="D6007" s="161">
        <v>715.8</v>
      </c>
    </row>
    <row r="6008" spans="3:4" ht="15" hidden="1" customHeight="1" x14ac:dyDescent="0.25">
      <c r="C6008" s="158" t="s">
        <v>312</v>
      </c>
      <c r="D6008" s="159">
        <v>975.13</v>
      </c>
    </row>
    <row r="6009" spans="3:4" ht="15" hidden="1" customHeight="1" x14ac:dyDescent="0.25">
      <c r="C6009" s="160" t="s">
        <v>546</v>
      </c>
      <c r="D6009" s="161">
        <v>730.67</v>
      </c>
    </row>
    <row r="6010" spans="3:4" ht="15" hidden="1" customHeight="1" x14ac:dyDescent="0.25">
      <c r="C6010" s="158" t="s">
        <v>553</v>
      </c>
      <c r="D6010" s="159">
        <v>439.57</v>
      </c>
    </row>
    <row r="6011" spans="3:4" ht="15" hidden="1" customHeight="1" x14ac:dyDescent="0.25">
      <c r="C6011" s="160" t="s">
        <v>555</v>
      </c>
      <c r="D6011" s="161">
        <v>803.84</v>
      </c>
    </row>
    <row r="6012" spans="3:4" ht="15" hidden="1" customHeight="1" x14ac:dyDescent="0.25">
      <c r="C6012" s="158" t="s">
        <v>309</v>
      </c>
      <c r="D6012" s="159">
        <v>1121.3599999999999</v>
      </c>
    </row>
    <row r="6013" spans="3:4" ht="15" hidden="1" customHeight="1" x14ac:dyDescent="0.25">
      <c r="C6013" s="160" t="s">
        <v>552</v>
      </c>
      <c r="D6013" s="161">
        <v>1166.78</v>
      </c>
    </row>
    <row r="6014" spans="3:4" ht="15" hidden="1" customHeight="1" x14ac:dyDescent="0.25">
      <c r="C6014" s="158" t="s">
        <v>558</v>
      </c>
      <c r="D6014" s="159">
        <v>605.91</v>
      </c>
    </row>
    <row r="6015" spans="3:4" ht="15" hidden="1" customHeight="1" x14ac:dyDescent="0.25">
      <c r="C6015" s="160" t="s">
        <v>539</v>
      </c>
      <c r="D6015" s="161">
        <v>355.55</v>
      </c>
    </row>
    <row r="6016" spans="3:4" ht="15" hidden="1" customHeight="1" x14ac:dyDescent="0.25">
      <c r="C6016" s="158" t="s">
        <v>547</v>
      </c>
      <c r="D6016" s="159">
        <v>60.79</v>
      </c>
    </row>
    <row r="6017" spans="3:4" ht="15" hidden="1" customHeight="1" x14ac:dyDescent="0.25">
      <c r="C6017" s="160" t="s">
        <v>555</v>
      </c>
      <c r="D6017" s="161">
        <v>91.65</v>
      </c>
    </row>
    <row r="6018" spans="3:4" ht="15" hidden="1" customHeight="1" x14ac:dyDescent="0.25">
      <c r="C6018" s="158" t="s">
        <v>554</v>
      </c>
      <c r="D6018" s="159">
        <v>371.48</v>
      </c>
    </row>
    <row r="6019" spans="3:4" ht="15" hidden="1" customHeight="1" x14ac:dyDescent="0.25">
      <c r="C6019" s="160" t="s">
        <v>308</v>
      </c>
      <c r="D6019" s="161">
        <v>468.51</v>
      </c>
    </row>
    <row r="6020" spans="3:4" ht="15" hidden="1" customHeight="1" x14ac:dyDescent="0.25">
      <c r="C6020" s="158" t="s">
        <v>552</v>
      </c>
      <c r="D6020" s="159">
        <v>690.64</v>
      </c>
    </row>
    <row r="6021" spans="3:4" ht="15" hidden="1" customHeight="1" x14ac:dyDescent="0.25">
      <c r="C6021" s="160" t="s">
        <v>556</v>
      </c>
      <c r="D6021" s="161">
        <v>671.33</v>
      </c>
    </row>
    <row r="6022" spans="3:4" ht="15" hidden="1" customHeight="1" x14ac:dyDescent="0.25">
      <c r="C6022" s="158" t="s">
        <v>542</v>
      </c>
      <c r="D6022" s="159">
        <v>945.77</v>
      </c>
    </row>
    <row r="6023" spans="3:4" ht="15" hidden="1" customHeight="1" x14ac:dyDescent="0.25">
      <c r="C6023" s="160" t="s">
        <v>558</v>
      </c>
      <c r="D6023" s="161">
        <v>794.99</v>
      </c>
    </row>
    <row r="6024" spans="3:4" ht="15" hidden="1" customHeight="1" x14ac:dyDescent="0.25">
      <c r="C6024" s="158" t="s">
        <v>553</v>
      </c>
      <c r="D6024" s="159">
        <v>743.95</v>
      </c>
    </row>
    <row r="6025" spans="3:4" ht="15" hidden="1" customHeight="1" x14ac:dyDescent="0.25">
      <c r="C6025" s="160" t="s">
        <v>542</v>
      </c>
      <c r="D6025" s="161">
        <v>637.05999999999995</v>
      </c>
    </row>
    <row r="6026" spans="3:4" ht="15" hidden="1" customHeight="1" x14ac:dyDescent="0.25">
      <c r="C6026" s="158" t="s">
        <v>308</v>
      </c>
      <c r="D6026" s="159">
        <v>625.15</v>
      </c>
    </row>
    <row r="6027" spans="3:4" ht="15" hidden="1" customHeight="1" x14ac:dyDescent="0.25">
      <c r="C6027" s="160" t="s">
        <v>539</v>
      </c>
      <c r="D6027" s="161">
        <v>1193.04</v>
      </c>
    </row>
    <row r="6028" spans="3:4" ht="15" hidden="1" customHeight="1" x14ac:dyDescent="0.25">
      <c r="C6028" s="158" t="s">
        <v>549</v>
      </c>
      <c r="D6028" s="159">
        <v>656.32</v>
      </c>
    </row>
    <row r="6029" spans="3:4" ht="15" hidden="1" customHeight="1" x14ac:dyDescent="0.25">
      <c r="C6029" s="160" t="s">
        <v>309</v>
      </c>
      <c r="D6029" s="161">
        <v>1068.79</v>
      </c>
    </row>
    <row r="6030" spans="3:4" ht="15" hidden="1" customHeight="1" x14ac:dyDescent="0.25">
      <c r="C6030" s="158" t="s">
        <v>543</v>
      </c>
      <c r="D6030" s="159">
        <v>800.4</v>
      </c>
    </row>
    <row r="6031" spans="3:4" ht="15" hidden="1" customHeight="1" x14ac:dyDescent="0.25">
      <c r="C6031" s="160" t="s">
        <v>549</v>
      </c>
      <c r="D6031" s="161">
        <v>24.62</v>
      </c>
    </row>
    <row r="6032" spans="3:4" ht="15" hidden="1" customHeight="1" x14ac:dyDescent="0.25">
      <c r="C6032" s="158" t="s">
        <v>308</v>
      </c>
      <c r="D6032" s="159">
        <v>1265.92</v>
      </c>
    </row>
    <row r="6033" spans="3:4" ht="15" hidden="1" customHeight="1" x14ac:dyDescent="0.25">
      <c r="C6033" s="160" t="s">
        <v>546</v>
      </c>
      <c r="D6033" s="161">
        <v>1106.5</v>
      </c>
    </row>
    <row r="6034" spans="3:4" ht="15" hidden="1" customHeight="1" x14ac:dyDescent="0.25">
      <c r="C6034" s="158" t="s">
        <v>547</v>
      </c>
      <c r="D6034" s="159">
        <v>293.83</v>
      </c>
    </row>
    <row r="6035" spans="3:4" ht="15" hidden="1" customHeight="1" x14ac:dyDescent="0.25">
      <c r="C6035" s="160" t="s">
        <v>556</v>
      </c>
      <c r="D6035" s="161">
        <v>1231.27</v>
      </c>
    </row>
    <row r="6036" spans="3:4" ht="15" hidden="1" customHeight="1" x14ac:dyDescent="0.25">
      <c r="C6036" s="158" t="s">
        <v>308</v>
      </c>
      <c r="D6036" s="159">
        <v>1183.68</v>
      </c>
    </row>
    <row r="6037" spans="3:4" ht="15" hidden="1" customHeight="1" x14ac:dyDescent="0.25">
      <c r="C6037" s="160" t="s">
        <v>551</v>
      </c>
      <c r="D6037" s="161">
        <v>720.73</v>
      </c>
    </row>
    <row r="6038" spans="3:4" ht="15" hidden="1" customHeight="1" x14ac:dyDescent="0.25">
      <c r="C6038" s="158" t="s">
        <v>556</v>
      </c>
      <c r="D6038" s="159">
        <v>663.47</v>
      </c>
    </row>
    <row r="6039" spans="3:4" ht="15" hidden="1" customHeight="1" x14ac:dyDescent="0.25">
      <c r="C6039" s="160" t="s">
        <v>539</v>
      </c>
      <c r="D6039" s="161">
        <v>250.1</v>
      </c>
    </row>
    <row r="6040" spans="3:4" ht="15" hidden="1" customHeight="1" x14ac:dyDescent="0.25">
      <c r="C6040" s="158" t="s">
        <v>308</v>
      </c>
      <c r="D6040" s="159">
        <v>489.28</v>
      </c>
    </row>
    <row r="6041" spans="3:4" ht="15" hidden="1" customHeight="1" x14ac:dyDescent="0.25">
      <c r="C6041" s="160" t="s">
        <v>309</v>
      </c>
      <c r="D6041" s="161">
        <v>876.57</v>
      </c>
    </row>
    <row r="6042" spans="3:4" ht="15" hidden="1" customHeight="1" x14ac:dyDescent="0.25">
      <c r="C6042" s="158" t="s">
        <v>546</v>
      </c>
      <c r="D6042" s="159">
        <v>1241.45</v>
      </c>
    </row>
    <row r="6043" spans="3:4" ht="15" hidden="1" customHeight="1" x14ac:dyDescent="0.25">
      <c r="C6043" s="160" t="s">
        <v>308</v>
      </c>
      <c r="D6043" s="161">
        <v>187.62</v>
      </c>
    </row>
    <row r="6044" spans="3:4" ht="15" hidden="1" customHeight="1" x14ac:dyDescent="0.25">
      <c r="C6044" s="158" t="s">
        <v>540</v>
      </c>
      <c r="D6044" s="159">
        <v>596.77</v>
      </c>
    </row>
    <row r="6045" spans="3:4" ht="15" hidden="1" customHeight="1" x14ac:dyDescent="0.25">
      <c r="C6045" s="160" t="s">
        <v>551</v>
      </c>
      <c r="D6045" s="161">
        <v>922.79</v>
      </c>
    </row>
    <row r="6046" spans="3:4" ht="15" hidden="1" customHeight="1" x14ac:dyDescent="0.25">
      <c r="C6046" s="158" t="s">
        <v>554</v>
      </c>
      <c r="D6046" s="159">
        <v>476.2</v>
      </c>
    </row>
    <row r="6047" spans="3:4" ht="15" hidden="1" customHeight="1" x14ac:dyDescent="0.25">
      <c r="C6047" s="160" t="s">
        <v>557</v>
      </c>
      <c r="D6047" s="161">
        <v>880.82</v>
      </c>
    </row>
    <row r="6048" spans="3:4" ht="15" hidden="1" customHeight="1" x14ac:dyDescent="0.25">
      <c r="C6048" s="158" t="s">
        <v>540</v>
      </c>
      <c r="D6048" s="159">
        <v>565.59</v>
      </c>
    </row>
    <row r="6049" spans="3:4" ht="15" hidden="1" customHeight="1" x14ac:dyDescent="0.25">
      <c r="C6049" s="160" t="s">
        <v>309</v>
      </c>
      <c r="D6049" s="161">
        <v>1078.8699999999999</v>
      </c>
    </row>
    <row r="6050" spans="3:4" ht="15" hidden="1" customHeight="1" x14ac:dyDescent="0.25">
      <c r="C6050" s="158" t="s">
        <v>558</v>
      </c>
      <c r="D6050" s="159">
        <v>412.6</v>
      </c>
    </row>
    <row r="6051" spans="3:4" ht="15" hidden="1" customHeight="1" x14ac:dyDescent="0.25">
      <c r="C6051" s="160" t="s">
        <v>556</v>
      </c>
      <c r="D6051" s="161">
        <v>608.41999999999996</v>
      </c>
    </row>
    <row r="6052" spans="3:4" ht="15" hidden="1" customHeight="1" x14ac:dyDescent="0.25">
      <c r="C6052" s="158" t="s">
        <v>542</v>
      </c>
      <c r="D6052" s="159">
        <v>849.8</v>
      </c>
    </row>
    <row r="6053" spans="3:4" ht="15" hidden="1" customHeight="1" x14ac:dyDescent="0.25">
      <c r="C6053" s="160" t="s">
        <v>547</v>
      </c>
      <c r="D6053" s="161">
        <v>712.93</v>
      </c>
    </row>
    <row r="6054" spans="3:4" ht="15" hidden="1" customHeight="1" x14ac:dyDescent="0.25">
      <c r="C6054" s="158" t="s">
        <v>552</v>
      </c>
      <c r="D6054" s="159">
        <v>1017.6</v>
      </c>
    </row>
    <row r="6055" spans="3:4" ht="15" hidden="1" customHeight="1" x14ac:dyDescent="0.25">
      <c r="C6055" s="160" t="s">
        <v>539</v>
      </c>
      <c r="D6055" s="161">
        <v>215.82</v>
      </c>
    </row>
    <row r="6056" spans="3:4" ht="15" hidden="1" customHeight="1" x14ac:dyDescent="0.25">
      <c r="C6056" s="158" t="s">
        <v>549</v>
      </c>
      <c r="D6056" s="159">
        <v>524.42999999999995</v>
      </c>
    </row>
    <row r="6057" spans="3:4" ht="15" hidden="1" customHeight="1" x14ac:dyDescent="0.25">
      <c r="C6057" s="160" t="s">
        <v>307</v>
      </c>
      <c r="D6057" s="161">
        <v>662.53</v>
      </c>
    </row>
    <row r="6058" spans="3:4" ht="15" hidden="1" customHeight="1" x14ac:dyDescent="0.25">
      <c r="C6058" s="158" t="s">
        <v>552</v>
      </c>
      <c r="D6058" s="159">
        <v>383.71</v>
      </c>
    </row>
    <row r="6059" spans="3:4" ht="15" hidden="1" customHeight="1" x14ac:dyDescent="0.25">
      <c r="C6059" s="160" t="s">
        <v>541</v>
      </c>
      <c r="D6059" s="161">
        <v>393.66</v>
      </c>
    </row>
    <row r="6060" spans="3:4" ht="15" hidden="1" customHeight="1" x14ac:dyDescent="0.25">
      <c r="C6060" s="158" t="s">
        <v>307</v>
      </c>
      <c r="D6060" s="159">
        <v>1149.3499999999999</v>
      </c>
    </row>
    <row r="6061" spans="3:4" ht="15" hidden="1" customHeight="1" x14ac:dyDescent="0.25">
      <c r="C6061" s="160" t="s">
        <v>546</v>
      </c>
      <c r="D6061" s="161">
        <v>455.99</v>
      </c>
    </row>
    <row r="6062" spans="3:4" ht="15" hidden="1" customHeight="1" x14ac:dyDescent="0.25">
      <c r="C6062" s="158" t="s">
        <v>545</v>
      </c>
      <c r="D6062" s="159">
        <v>1084.51</v>
      </c>
    </row>
    <row r="6063" spans="3:4" ht="15" hidden="1" customHeight="1" x14ac:dyDescent="0.25">
      <c r="C6063" s="160" t="s">
        <v>547</v>
      </c>
      <c r="D6063" s="161">
        <v>176.65</v>
      </c>
    </row>
    <row r="6064" spans="3:4" ht="15" hidden="1" customHeight="1" x14ac:dyDescent="0.25">
      <c r="C6064" s="158" t="s">
        <v>543</v>
      </c>
      <c r="D6064" s="159">
        <v>347.23</v>
      </c>
    </row>
    <row r="6065" spans="3:4" ht="15" hidden="1" customHeight="1" x14ac:dyDescent="0.25">
      <c r="C6065" s="160" t="s">
        <v>546</v>
      </c>
      <c r="D6065" s="161">
        <v>1120.5999999999999</v>
      </c>
    </row>
    <row r="6066" spans="3:4" ht="15" hidden="1" customHeight="1" x14ac:dyDescent="0.25">
      <c r="C6066" s="158" t="s">
        <v>309</v>
      </c>
      <c r="D6066" s="159">
        <v>98.33</v>
      </c>
    </row>
    <row r="6067" spans="3:4" ht="15" hidden="1" customHeight="1" x14ac:dyDescent="0.25">
      <c r="C6067" s="160" t="s">
        <v>549</v>
      </c>
      <c r="D6067" s="161">
        <v>288.61</v>
      </c>
    </row>
    <row r="6068" spans="3:4" ht="15" hidden="1" customHeight="1" x14ac:dyDescent="0.25">
      <c r="C6068" s="158" t="s">
        <v>307</v>
      </c>
      <c r="D6068" s="159">
        <v>635.24</v>
      </c>
    </row>
    <row r="6069" spans="3:4" ht="15" hidden="1" customHeight="1" x14ac:dyDescent="0.25">
      <c r="C6069" s="160" t="s">
        <v>551</v>
      </c>
      <c r="D6069" s="161">
        <v>801.58</v>
      </c>
    </row>
    <row r="6070" spans="3:4" ht="15" hidden="1" customHeight="1" x14ac:dyDescent="0.25">
      <c r="C6070" s="158" t="s">
        <v>542</v>
      </c>
      <c r="D6070" s="159">
        <v>489.85</v>
      </c>
    </row>
    <row r="6071" spans="3:4" ht="15" hidden="1" customHeight="1" x14ac:dyDescent="0.25">
      <c r="C6071" s="160" t="s">
        <v>548</v>
      </c>
      <c r="D6071" s="161">
        <v>1207</v>
      </c>
    </row>
    <row r="6072" spans="3:4" ht="15" hidden="1" customHeight="1" x14ac:dyDescent="0.25">
      <c r="C6072" s="158" t="s">
        <v>556</v>
      </c>
      <c r="D6072" s="159">
        <v>742.78</v>
      </c>
    </row>
    <row r="6073" spans="3:4" ht="15" hidden="1" customHeight="1" x14ac:dyDescent="0.25">
      <c r="C6073" s="160" t="s">
        <v>547</v>
      </c>
      <c r="D6073" s="161">
        <v>624.63</v>
      </c>
    </row>
    <row r="6074" spans="3:4" ht="15" hidden="1" customHeight="1" x14ac:dyDescent="0.25">
      <c r="C6074" s="158" t="s">
        <v>308</v>
      </c>
      <c r="D6074" s="159">
        <v>606.87</v>
      </c>
    </row>
    <row r="6075" spans="3:4" ht="15" hidden="1" customHeight="1" x14ac:dyDescent="0.25">
      <c r="C6075" s="160" t="s">
        <v>312</v>
      </c>
      <c r="D6075" s="161">
        <v>708.6</v>
      </c>
    </row>
    <row r="6076" spans="3:4" ht="15" hidden="1" customHeight="1" x14ac:dyDescent="0.25">
      <c r="C6076" s="158" t="s">
        <v>551</v>
      </c>
      <c r="D6076" s="159">
        <v>977.37</v>
      </c>
    </row>
    <row r="6077" spans="3:4" ht="15" hidden="1" customHeight="1" x14ac:dyDescent="0.25">
      <c r="C6077" s="160" t="s">
        <v>551</v>
      </c>
      <c r="D6077" s="161">
        <v>768.85</v>
      </c>
    </row>
    <row r="6078" spans="3:4" ht="15" hidden="1" customHeight="1" x14ac:dyDescent="0.25">
      <c r="C6078" s="158" t="s">
        <v>307</v>
      </c>
      <c r="D6078" s="159">
        <v>1030.71</v>
      </c>
    </row>
    <row r="6079" spans="3:4" ht="15" hidden="1" customHeight="1" x14ac:dyDescent="0.25">
      <c r="C6079" s="160" t="s">
        <v>549</v>
      </c>
      <c r="D6079" s="161">
        <v>535.34</v>
      </c>
    </row>
    <row r="6080" spans="3:4" ht="15" hidden="1" customHeight="1" x14ac:dyDescent="0.25">
      <c r="C6080" s="158" t="s">
        <v>558</v>
      </c>
      <c r="D6080" s="159">
        <v>601.1</v>
      </c>
    </row>
    <row r="6081" spans="3:4" ht="15" hidden="1" customHeight="1" x14ac:dyDescent="0.25">
      <c r="C6081" s="160" t="s">
        <v>558</v>
      </c>
      <c r="D6081" s="161">
        <v>255.88</v>
      </c>
    </row>
    <row r="6082" spans="3:4" ht="15" hidden="1" customHeight="1" x14ac:dyDescent="0.25">
      <c r="C6082" s="158" t="s">
        <v>543</v>
      </c>
      <c r="D6082" s="159">
        <v>1193.3</v>
      </c>
    </row>
    <row r="6083" spans="3:4" ht="15" hidden="1" customHeight="1" x14ac:dyDescent="0.25">
      <c r="C6083" s="160" t="s">
        <v>556</v>
      </c>
      <c r="D6083" s="161">
        <v>381.5</v>
      </c>
    </row>
    <row r="6084" spans="3:4" ht="15" hidden="1" customHeight="1" x14ac:dyDescent="0.25">
      <c r="C6084" s="158" t="s">
        <v>543</v>
      </c>
      <c r="D6084" s="159">
        <v>343.91</v>
      </c>
    </row>
    <row r="6085" spans="3:4" ht="15" hidden="1" customHeight="1" x14ac:dyDescent="0.25">
      <c r="C6085" s="160" t="s">
        <v>545</v>
      </c>
      <c r="D6085" s="161">
        <v>761.81</v>
      </c>
    </row>
    <row r="6086" spans="3:4" ht="15" hidden="1" customHeight="1" x14ac:dyDescent="0.25">
      <c r="C6086" s="158" t="s">
        <v>308</v>
      </c>
      <c r="D6086" s="159">
        <v>1141.77</v>
      </c>
    </row>
    <row r="6087" spans="3:4" ht="15" hidden="1" customHeight="1" x14ac:dyDescent="0.25">
      <c r="C6087" s="160" t="s">
        <v>546</v>
      </c>
      <c r="D6087" s="161">
        <v>911.9</v>
      </c>
    </row>
    <row r="6088" spans="3:4" ht="15" hidden="1" customHeight="1" x14ac:dyDescent="0.25">
      <c r="C6088" s="158" t="s">
        <v>546</v>
      </c>
      <c r="D6088" s="159">
        <v>747.06</v>
      </c>
    </row>
    <row r="6089" spans="3:4" ht="15" hidden="1" customHeight="1" x14ac:dyDescent="0.25">
      <c r="C6089" s="160" t="s">
        <v>550</v>
      </c>
      <c r="D6089" s="161">
        <v>743.22</v>
      </c>
    </row>
    <row r="6090" spans="3:4" ht="15" hidden="1" customHeight="1" x14ac:dyDescent="0.25">
      <c r="C6090" s="158" t="s">
        <v>548</v>
      </c>
      <c r="D6090" s="159">
        <v>251.31</v>
      </c>
    </row>
    <row r="6091" spans="3:4" ht="15" hidden="1" customHeight="1" x14ac:dyDescent="0.25">
      <c r="C6091" s="160" t="s">
        <v>307</v>
      </c>
      <c r="D6091" s="161">
        <v>53.03</v>
      </c>
    </row>
    <row r="6092" spans="3:4" ht="15" hidden="1" customHeight="1" x14ac:dyDescent="0.25">
      <c r="C6092" s="158" t="s">
        <v>551</v>
      </c>
      <c r="D6092" s="159">
        <v>28.21</v>
      </c>
    </row>
    <row r="6093" spans="3:4" ht="15" hidden="1" customHeight="1" x14ac:dyDescent="0.25">
      <c r="C6093" s="160" t="s">
        <v>553</v>
      </c>
      <c r="D6093" s="161">
        <v>81.98</v>
      </c>
    </row>
    <row r="6094" spans="3:4" ht="15" hidden="1" customHeight="1" x14ac:dyDescent="0.25">
      <c r="C6094" s="158" t="s">
        <v>544</v>
      </c>
      <c r="D6094" s="159">
        <v>603.35</v>
      </c>
    </row>
    <row r="6095" spans="3:4" ht="15" hidden="1" customHeight="1" x14ac:dyDescent="0.25">
      <c r="C6095" s="160" t="s">
        <v>545</v>
      </c>
      <c r="D6095" s="161">
        <v>25.56</v>
      </c>
    </row>
    <row r="6096" spans="3:4" ht="15" hidden="1" customHeight="1" x14ac:dyDescent="0.25">
      <c r="C6096" s="158" t="s">
        <v>539</v>
      </c>
      <c r="D6096" s="159">
        <v>23.79</v>
      </c>
    </row>
    <row r="6097" spans="3:4" ht="15" hidden="1" customHeight="1" x14ac:dyDescent="0.25">
      <c r="C6097" s="160" t="s">
        <v>539</v>
      </c>
      <c r="D6097" s="161">
        <v>790.92</v>
      </c>
    </row>
    <row r="6098" spans="3:4" ht="15" hidden="1" customHeight="1" x14ac:dyDescent="0.25">
      <c r="C6098" s="158" t="s">
        <v>307</v>
      </c>
      <c r="D6098" s="159">
        <v>297.66000000000003</v>
      </c>
    </row>
    <row r="6099" spans="3:4" ht="15" hidden="1" customHeight="1" x14ac:dyDescent="0.25">
      <c r="C6099" s="160" t="s">
        <v>539</v>
      </c>
      <c r="D6099" s="161">
        <v>350.02</v>
      </c>
    </row>
    <row r="6100" spans="3:4" ht="15" hidden="1" customHeight="1" x14ac:dyDescent="0.25">
      <c r="C6100" s="158" t="s">
        <v>309</v>
      </c>
      <c r="D6100" s="159">
        <v>421.53</v>
      </c>
    </row>
    <row r="6101" spans="3:4" ht="15" hidden="1" customHeight="1" x14ac:dyDescent="0.25">
      <c r="C6101" s="160" t="s">
        <v>308</v>
      </c>
      <c r="D6101" s="161">
        <v>773.03</v>
      </c>
    </row>
    <row r="6102" spans="3:4" ht="15" hidden="1" customHeight="1" x14ac:dyDescent="0.25">
      <c r="C6102" s="158" t="s">
        <v>542</v>
      </c>
      <c r="D6102" s="159">
        <v>826.91</v>
      </c>
    </row>
    <row r="6103" spans="3:4" ht="15" hidden="1" customHeight="1" x14ac:dyDescent="0.25">
      <c r="C6103" s="160" t="s">
        <v>308</v>
      </c>
      <c r="D6103" s="161">
        <v>365.72</v>
      </c>
    </row>
    <row r="6104" spans="3:4" ht="15" hidden="1" customHeight="1" x14ac:dyDescent="0.25">
      <c r="C6104" s="158" t="s">
        <v>308</v>
      </c>
      <c r="D6104" s="159">
        <v>1127.5</v>
      </c>
    </row>
    <row r="6105" spans="3:4" ht="15" hidden="1" customHeight="1" x14ac:dyDescent="0.25">
      <c r="C6105" s="160" t="s">
        <v>308</v>
      </c>
      <c r="D6105" s="161">
        <v>749.33</v>
      </c>
    </row>
    <row r="6106" spans="3:4" ht="15" hidden="1" customHeight="1" x14ac:dyDescent="0.25">
      <c r="C6106" s="158" t="s">
        <v>308</v>
      </c>
      <c r="D6106" s="159">
        <v>446.54</v>
      </c>
    </row>
    <row r="6107" spans="3:4" ht="15" hidden="1" customHeight="1" x14ac:dyDescent="0.25">
      <c r="C6107" s="160" t="s">
        <v>552</v>
      </c>
      <c r="D6107" s="161">
        <v>881.37</v>
      </c>
    </row>
    <row r="6108" spans="3:4" ht="15" hidden="1" customHeight="1" x14ac:dyDescent="0.25">
      <c r="C6108" s="158" t="s">
        <v>309</v>
      </c>
      <c r="D6108" s="159">
        <v>108.92</v>
      </c>
    </row>
    <row r="6109" spans="3:4" ht="15" hidden="1" customHeight="1" x14ac:dyDescent="0.25">
      <c r="C6109" s="160" t="s">
        <v>542</v>
      </c>
      <c r="D6109" s="161">
        <v>861.43</v>
      </c>
    </row>
    <row r="6110" spans="3:4" ht="15" hidden="1" customHeight="1" x14ac:dyDescent="0.25">
      <c r="C6110" s="158" t="s">
        <v>309</v>
      </c>
      <c r="D6110" s="159">
        <v>687.85</v>
      </c>
    </row>
    <row r="6111" spans="3:4" ht="15" hidden="1" customHeight="1" x14ac:dyDescent="0.25">
      <c r="C6111" s="160" t="s">
        <v>552</v>
      </c>
      <c r="D6111" s="161">
        <v>229.57</v>
      </c>
    </row>
    <row r="6112" spans="3:4" ht="15" hidden="1" customHeight="1" x14ac:dyDescent="0.25">
      <c r="C6112" s="158" t="s">
        <v>554</v>
      </c>
      <c r="D6112" s="159">
        <v>1093.3399999999999</v>
      </c>
    </row>
    <row r="6113" spans="3:4" ht="15" hidden="1" customHeight="1" x14ac:dyDescent="0.25">
      <c r="C6113" s="160" t="s">
        <v>539</v>
      </c>
      <c r="D6113" s="161">
        <v>28.36</v>
      </c>
    </row>
    <row r="6114" spans="3:4" ht="15" hidden="1" customHeight="1" x14ac:dyDescent="0.25">
      <c r="C6114" s="158" t="s">
        <v>547</v>
      </c>
      <c r="D6114" s="159">
        <v>706.29</v>
      </c>
    </row>
    <row r="6115" spans="3:4" ht="15" hidden="1" customHeight="1" x14ac:dyDescent="0.25">
      <c r="C6115" s="160" t="s">
        <v>542</v>
      </c>
      <c r="D6115" s="161">
        <v>438.49</v>
      </c>
    </row>
    <row r="6116" spans="3:4" ht="15" hidden="1" customHeight="1" x14ac:dyDescent="0.25">
      <c r="C6116" s="158" t="s">
        <v>549</v>
      </c>
      <c r="D6116" s="159">
        <v>601.72</v>
      </c>
    </row>
    <row r="6117" spans="3:4" ht="15" hidden="1" customHeight="1" x14ac:dyDescent="0.25">
      <c r="C6117" s="160" t="s">
        <v>558</v>
      </c>
      <c r="D6117" s="161">
        <v>979.43</v>
      </c>
    </row>
    <row r="6118" spans="3:4" ht="15" hidden="1" customHeight="1" x14ac:dyDescent="0.25">
      <c r="C6118" s="158" t="s">
        <v>543</v>
      </c>
      <c r="D6118" s="159">
        <v>11.5</v>
      </c>
    </row>
    <row r="6119" spans="3:4" ht="15" hidden="1" customHeight="1" x14ac:dyDescent="0.25">
      <c r="C6119" s="160" t="s">
        <v>553</v>
      </c>
      <c r="D6119" s="161">
        <v>497.96</v>
      </c>
    </row>
    <row r="6120" spans="3:4" ht="15" hidden="1" customHeight="1" x14ac:dyDescent="0.25">
      <c r="C6120" s="158" t="s">
        <v>540</v>
      </c>
      <c r="D6120" s="159">
        <v>427.05</v>
      </c>
    </row>
    <row r="6121" spans="3:4" ht="15" hidden="1" customHeight="1" x14ac:dyDescent="0.25">
      <c r="C6121" s="160" t="s">
        <v>551</v>
      </c>
      <c r="D6121" s="161">
        <v>422.03</v>
      </c>
    </row>
    <row r="6122" spans="3:4" ht="15" hidden="1" customHeight="1" x14ac:dyDescent="0.25">
      <c r="C6122" s="158" t="s">
        <v>309</v>
      </c>
      <c r="D6122" s="159">
        <v>1079.96</v>
      </c>
    </row>
    <row r="6123" spans="3:4" ht="15" hidden="1" customHeight="1" x14ac:dyDescent="0.25">
      <c r="C6123" s="160" t="s">
        <v>307</v>
      </c>
      <c r="D6123" s="161">
        <v>1049.3900000000001</v>
      </c>
    </row>
    <row r="6124" spans="3:4" ht="15" hidden="1" customHeight="1" x14ac:dyDescent="0.25">
      <c r="C6124" s="158" t="s">
        <v>308</v>
      </c>
      <c r="D6124" s="159">
        <v>559.57000000000005</v>
      </c>
    </row>
    <row r="6125" spans="3:4" ht="15" hidden="1" customHeight="1" x14ac:dyDescent="0.25">
      <c r="C6125" s="160" t="s">
        <v>308</v>
      </c>
      <c r="D6125" s="161">
        <v>554.17999999999995</v>
      </c>
    </row>
    <row r="6126" spans="3:4" ht="15" hidden="1" customHeight="1" x14ac:dyDescent="0.25">
      <c r="C6126" s="158" t="s">
        <v>552</v>
      </c>
      <c r="D6126" s="159">
        <v>554.97</v>
      </c>
    </row>
    <row r="6127" spans="3:4" ht="15" hidden="1" customHeight="1" x14ac:dyDescent="0.25">
      <c r="C6127" s="160" t="s">
        <v>312</v>
      </c>
      <c r="D6127" s="161">
        <v>594.45000000000005</v>
      </c>
    </row>
    <row r="6128" spans="3:4" ht="15" hidden="1" customHeight="1" x14ac:dyDescent="0.25">
      <c r="C6128" s="158" t="s">
        <v>545</v>
      </c>
      <c r="D6128" s="159">
        <v>339.1</v>
      </c>
    </row>
    <row r="6129" spans="3:4" ht="15" hidden="1" customHeight="1" x14ac:dyDescent="0.25">
      <c r="C6129" s="160" t="s">
        <v>540</v>
      </c>
      <c r="D6129" s="161">
        <v>533.15</v>
      </c>
    </row>
    <row r="6130" spans="3:4" ht="15" hidden="1" customHeight="1" x14ac:dyDescent="0.25">
      <c r="C6130" s="158" t="s">
        <v>309</v>
      </c>
      <c r="D6130" s="159">
        <v>510.93</v>
      </c>
    </row>
    <row r="6131" spans="3:4" ht="15" hidden="1" customHeight="1" x14ac:dyDescent="0.25">
      <c r="C6131" s="160" t="s">
        <v>544</v>
      </c>
      <c r="D6131" s="161">
        <v>354.32</v>
      </c>
    </row>
    <row r="6132" spans="3:4" ht="15" hidden="1" customHeight="1" x14ac:dyDescent="0.25">
      <c r="C6132" s="158" t="s">
        <v>548</v>
      </c>
      <c r="D6132" s="159">
        <v>283.95</v>
      </c>
    </row>
    <row r="6133" spans="3:4" ht="15" hidden="1" customHeight="1" x14ac:dyDescent="0.25">
      <c r="C6133" s="160" t="s">
        <v>552</v>
      </c>
      <c r="D6133" s="161">
        <v>651.23</v>
      </c>
    </row>
    <row r="6134" spans="3:4" ht="15" hidden="1" customHeight="1" x14ac:dyDescent="0.25">
      <c r="C6134" s="158" t="s">
        <v>553</v>
      </c>
      <c r="D6134" s="159">
        <v>980.57</v>
      </c>
    </row>
    <row r="6135" spans="3:4" ht="15" hidden="1" customHeight="1" x14ac:dyDescent="0.25">
      <c r="C6135" s="160" t="s">
        <v>545</v>
      </c>
      <c r="D6135" s="161">
        <v>630.11</v>
      </c>
    </row>
    <row r="6136" spans="3:4" ht="15" hidden="1" customHeight="1" x14ac:dyDescent="0.25">
      <c r="C6136" s="158" t="s">
        <v>553</v>
      </c>
      <c r="D6136" s="159">
        <v>855.18</v>
      </c>
    </row>
    <row r="6137" spans="3:4" ht="15" hidden="1" customHeight="1" x14ac:dyDescent="0.25">
      <c r="C6137" s="160" t="s">
        <v>307</v>
      </c>
      <c r="D6137" s="161">
        <v>1072.67</v>
      </c>
    </row>
    <row r="6138" spans="3:4" ht="15" hidden="1" customHeight="1" x14ac:dyDescent="0.25">
      <c r="C6138" s="158" t="s">
        <v>543</v>
      </c>
      <c r="D6138" s="159">
        <v>632.09</v>
      </c>
    </row>
    <row r="6139" spans="3:4" ht="15" hidden="1" customHeight="1" x14ac:dyDescent="0.25">
      <c r="C6139" s="160" t="s">
        <v>309</v>
      </c>
      <c r="D6139" s="161">
        <v>812.5</v>
      </c>
    </row>
    <row r="6140" spans="3:4" ht="15" hidden="1" customHeight="1" x14ac:dyDescent="0.25">
      <c r="C6140" s="158" t="s">
        <v>545</v>
      </c>
      <c r="D6140" s="159">
        <v>912.36</v>
      </c>
    </row>
    <row r="6141" spans="3:4" ht="15" hidden="1" customHeight="1" x14ac:dyDescent="0.25">
      <c r="C6141" s="160" t="s">
        <v>546</v>
      </c>
      <c r="D6141" s="161">
        <v>828.76</v>
      </c>
    </row>
    <row r="6142" spans="3:4" ht="15" hidden="1" customHeight="1" x14ac:dyDescent="0.25">
      <c r="C6142" s="158" t="s">
        <v>545</v>
      </c>
      <c r="D6142" s="159">
        <v>286.92</v>
      </c>
    </row>
    <row r="6143" spans="3:4" ht="15" hidden="1" customHeight="1" x14ac:dyDescent="0.25">
      <c r="C6143" s="160" t="s">
        <v>544</v>
      </c>
      <c r="D6143" s="161">
        <v>1132.3399999999999</v>
      </c>
    </row>
    <row r="6144" spans="3:4" ht="15" hidden="1" customHeight="1" x14ac:dyDescent="0.25">
      <c r="C6144" s="158" t="s">
        <v>543</v>
      </c>
      <c r="D6144" s="159">
        <v>573.77</v>
      </c>
    </row>
    <row r="6145" spans="3:4" ht="15" hidden="1" customHeight="1" x14ac:dyDescent="0.25">
      <c r="C6145" s="160" t="s">
        <v>549</v>
      </c>
      <c r="D6145" s="161">
        <v>926.24</v>
      </c>
    </row>
    <row r="6146" spans="3:4" ht="15" hidden="1" customHeight="1" x14ac:dyDescent="0.25">
      <c r="C6146" s="158" t="s">
        <v>553</v>
      </c>
      <c r="D6146" s="159">
        <v>443.05</v>
      </c>
    </row>
    <row r="6147" spans="3:4" ht="15" hidden="1" customHeight="1" x14ac:dyDescent="0.25">
      <c r="C6147" s="160" t="s">
        <v>549</v>
      </c>
      <c r="D6147" s="161">
        <v>1263.3900000000001</v>
      </c>
    </row>
    <row r="6148" spans="3:4" ht="15" hidden="1" customHeight="1" x14ac:dyDescent="0.25">
      <c r="C6148" s="158" t="s">
        <v>551</v>
      </c>
      <c r="D6148" s="159">
        <v>655.20000000000005</v>
      </c>
    </row>
    <row r="6149" spans="3:4" ht="15" hidden="1" customHeight="1" x14ac:dyDescent="0.25">
      <c r="C6149" s="160" t="s">
        <v>540</v>
      </c>
      <c r="D6149" s="161">
        <v>760.86</v>
      </c>
    </row>
    <row r="6150" spans="3:4" ht="15" hidden="1" customHeight="1" x14ac:dyDescent="0.25">
      <c r="C6150" s="158" t="s">
        <v>542</v>
      </c>
      <c r="D6150" s="159">
        <v>619.65</v>
      </c>
    </row>
    <row r="6151" spans="3:4" ht="15" hidden="1" customHeight="1" x14ac:dyDescent="0.25">
      <c r="C6151" s="160" t="s">
        <v>312</v>
      </c>
      <c r="D6151" s="161">
        <v>753.82</v>
      </c>
    </row>
    <row r="6152" spans="3:4" ht="15" hidden="1" customHeight="1" x14ac:dyDescent="0.25">
      <c r="C6152" s="158" t="s">
        <v>543</v>
      </c>
      <c r="D6152" s="159">
        <v>171.36</v>
      </c>
    </row>
    <row r="6153" spans="3:4" ht="15" hidden="1" customHeight="1" x14ac:dyDescent="0.25">
      <c r="C6153" s="160" t="s">
        <v>552</v>
      </c>
      <c r="D6153" s="161">
        <v>266.70999999999998</v>
      </c>
    </row>
    <row r="6154" spans="3:4" ht="15" hidden="1" customHeight="1" x14ac:dyDescent="0.25">
      <c r="C6154" s="158" t="s">
        <v>552</v>
      </c>
      <c r="D6154" s="159">
        <v>587.19000000000005</v>
      </c>
    </row>
    <row r="6155" spans="3:4" ht="15" hidden="1" customHeight="1" x14ac:dyDescent="0.25">
      <c r="C6155" s="160" t="s">
        <v>309</v>
      </c>
      <c r="D6155" s="161">
        <v>1105.26</v>
      </c>
    </row>
    <row r="6156" spans="3:4" ht="15" hidden="1" customHeight="1" x14ac:dyDescent="0.25">
      <c r="C6156" s="158" t="s">
        <v>549</v>
      </c>
      <c r="D6156" s="159">
        <v>1074.73</v>
      </c>
    </row>
    <row r="6157" spans="3:4" ht="15" hidden="1" customHeight="1" x14ac:dyDescent="0.25">
      <c r="C6157" s="160" t="s">
        <v>553</v>
      </c>
      <c r="D6157" s="161">
        <v>1052.4100000000001</v>
      </c>
    </row>
    <row r="6158" spans="3:4" ht="15" hidden="1" customHeight="1" x14ac:dyDescent="0.25">
      <c r="C6158" s="158" t="s">
        <v>542</v>
      </c>
      <c r="D6158" s="159">
        <v>247.56</v>
      </c>
    </row>
    <row r="6159" spans="3:4" ht="15" hidden="1" customHeight="1" x14ac:dyDescent="0.25">
      <c r="C6159" s="160" t="s">
        <v>539</v>
      </c>
      <c r="D6159" s="161">
        <v>517.53</v>
      </c>
    </row>
    <row r="6160" spans="3:4" ht="15" hidden="1" customHeight="1" x14ac:dyDescent="0.25">
      <c r="C6160" s="158" t="s">
        <v>553</v>
      </c>
      <c r="D6160" s="159">
        <v>622.78</v>
      </c>
    </row>
    <row r="6161" spans="3:4" ht="15" hidden="1" customHeight="1" x14ac:dyDescent="0.25">
      <c r="C6161" s="160" t="s">
        <v>543</v>
      </c>
      <c r="D6161" s="161">
        <v>559.07000000000005</v>
      </c>
    </row>
    <row r="6162" spans="3:4" ht="15" hidden="1" customHeight="1" x14ac:dyDescent="0.25">
      <c r="C6162" s="158" t="s">
        <v>539</v>
      </c>
      <c r="D6162" s="159">
        <v>769.86</v>
      </c>
    </row>
    <row r="6163" spans="3:4" ht="15" hidden="1" customHeight="1" x14ac:dyDescent="0.25">
      <c r="C6163" s="160" t="s">
        <v>542</v>
      </c>
      <c r="D6163" s="161">
        <v>800.57</v>
      </c>
    </row>
    <row r="6164" spans="3:4" ht="15" hidden="1" customHeight="1" x14ac:dyDescent="0.25">
      <c r="C6164" s="158" t="s">
        <v>545</v>
      </c>
      <c r="D6164" s="159">
        <v>380.53</v>
      </c>
    </row>
    <row r="6165" spans="3:4" ht="15" hidden="1" customHeight="1" x14ac:dyDescent="0.25">
      <c r="C6165" s="160" t="s">
        <v>546</v>
      </c>
      <c r="D6165" s="161">
        <v>212.8</v>
      </c>
    </row>
    <row r="6166" spans="3:4" ht="15" hidden="1" customHeight="1" x14ac:dyDescent="0.25">
      <c r="C6166" s="158" t="s">
        <v>542</v>
      </c>
      <c r="D6166" s="159">
        <v>229.32</v>
      </c>
    </row>
    <row r="6167" spans="3:4" ht="15" hidden="1" customHeight="1" x14ac:dyDescent="0.25">
      <c r="C6167" s="160" t="s">
        <v>539</v>
      </c>
      <c r="D6167" s="161">
        <v>950.22</v>
      </c>
    </row>
    <row r="6168" spans="3:4" ht="15" hidden="1" customHeight="1" x14ac:dyDescent="0.25">
      <c r="C6168" s="158" t="s">
        <v>308</v>
      </c>
      <c r="D6168" s="159">
        <v>592.16999999999996</v>
      </c>
    </row>
    <row r="6169" spans="3:4" ht="15" hidden="1" customHeight="1" x14ac:dyDescent="0.25">
      <c r="C6169" s="160" t="s">
        <v>312</v>
      </c>
      <c r="D6169" s="161">
        <v>1020.6</v>
      </c>
    </row>
    <row r="6170" spans="3:4" ht="15" hidden="1" customHeight="1" x14ac:dyDescent="0.25">
      <c r="C6170" s="158" t="s">
        <v>552</v>
      </c>
      <c r="D6170" s="159">
        <v>185.01</v>
      </c>
    </row>
    <row r="6171" spans="3:4" ht="15" hidden="1" customHeight="1" x14ac:dyDescent="0.25">
      <c r="C6171" s="160" t="s">
        <v>308</v>
      </c>
      <c r="D6171" s="161">
        <v>101.61</v>
      </c>
    </row>
    <row r="6172" spans="3:4" ht="15" hidden="1" customHeight="1" x14ac:dyDescent="0.25">
      <c r="C6172" s="158" t="s">
        <v>309</v>
      </c>
      <c r="D6172" s="159">
        <v>298.97000000000003</v>
      </c>
    </row>
    <row r="6173" spans="3:4" ht="15" hidden="1" customHeight="1" x14ac:dyDescent="0.25">
      <c r="C6173" s="160" t="s">
        <v>312</v>
      </c>
      <c r="D6173" s="161">
        <v>1187.42</v>
      </c>
    </row>
    <row r="6174" spans="3:4" ht="15" hidden="1" customHeight="1" x14ac:dyDescent="0.25">
      <c r="C6174" s="158" t="s">
        <v>555</v>
      </c>
      <c r="D6174" s="159">
        <v>593.26</v>
      </c>
    </row>
    <row r="6175" spans="3:4" ht="15" hidden="1" customHeight="1" x14ac:dyDescent="0.25">
      <c r="C6175" s="160" t="s">
        <v>307</v>
      </c>
      <c r="D6175" s="161">
        <v>1195.56</v>
      </c>
    </row>
    <row r="6176" spans="3:4" ht="15" hidden="1" customHeight="1" x14ac:dyDescent="0.25">
      <c r="C6176" s="158" t="s">
        <v>307</v>
      </c>
      <c r="D6176" s="159">
        <v>174.93</v>
      </c>
    </row>
    <row r="6177" spans="3:4" ht="15" hidden="1" customHeight="1" x14ac:dyDescent="0.25">
      <c r="C6177" s="160" t="s">
        <v>551</v>
      </c>
      <c r="D6177" s="161">
        <v>671.01</v>
      </c>
    </row>
    <row r="6178" spans="3:4" ht="15" hidden="1" customHeight="1" x14ac:dyDescent="0.25">
      <c r="C6178" s="158" t="s">
        <v>557</v>
      </c>
      <c r="D6178" s="159">
        <v>578.28</v>
      </c>
    </row>
    <row r="6179" spans="3:4" ht="15" hidden="1" customHeight="1" x14ac:dyDescent="0.25">
      <c r="C6179" s="160" t="s">
        <v>553</v>
      </c>
      <c r="D6179" s="161">
        <v>563.25</v>
      </c>
    </row>
    <row r="6180" spans="3:4" ht="15" hidden="1" customHeight="1" x14ac:dyDescent="0.25">
      <c r="C6180" s="158" t="s">
        <v>550</v>
      </c>
      <c r="D6180" s="159">
        <v>1010.1</v>
      </c>
    </row>
    <row r="6181" spans="3:4" ht="15" hidden="1" customHeight="1" x14ac:dyDescent="0.25">
      <c r="C6181" s="160" t="s">
        <v>557</v>
      </c>
      <c r="D6181" s="161">
        <v>116.38</v>
      </c>
    </row>
    <row r="6182" spans="3:4" ht="15" hidden="1" customHeight="1" x14ac:dyDescent="0.25">
      <c r="C6182" s="158" t="s">
        <v>307</v>
      </c>
      <c r="D6182" s="159">
        <v>1195.1500000000001</v>
      </c>
    </row>
    <row r="6183" spans="3:4" ht="15" hidden="1" customHeight="1" x14ac:dyDescent="0.25">
      <c r="C6183" s="160" t="s">
        <v>541</v>
      </c>
      <c r="D6183" s="161">
        <v>234.29</v>
      </c>
    </row>
    <row r="6184" spans="3:4" ht="15" hidden="1" customHeight="1" x14ac:dyDescent="0.25">
      <c r="C6184" s="158" t="s">
        <v>307</v>
      </c>
      <c r="D6184" s="159">
        <v>1188.25</v>
      </c>
    </row>
    <row r="6185" spans="3:4" ht="15" hidden="1" customHeight="1" x14ac:dyDescent="0.25">
      <c r="C6185" s="160" t="s">
        <v>307</v>
      </c>
      <c r="D6185" s="161">
        <v>753.44</v>
      </c>
    </row>
    <row r="6186" spans="3:4" ht="15" hidden="1" customHeight="1" x14ac:dyDescent="0.25">
      <c r="C6186" s="158" t="s">
        <v>539</v>
      </c>
      <c r="D6186" s="159">
        <v>979.19</v>
      </c>
    </row>
    <row r="6187" spans="3:4" ht="15" hidden="1" customHeight="1" x14ac:dyDescent="0.25">
      <c r="C6187" s="160" t="s">
        <v>550</v>
      </c>
      <c r="D6187" s="161">
        <v>1195.0899999999999</v>
      </c>
    </row>
    <row r="6188" spans="3:4" ht="15" hidden="1" customHeight="1" x14ac:dyDescent="0.25">
      <c r="C6188" s="158" t="s">
        <v>553</v>
      </c>
      <c r="D6188" s="159">
        <v>214.8</v>
      </c>
    </row>
    <row r="6189" spans="3:4" ht="15" hidden="1" customHeight="1" x14ac:dyDescent="0.25">
      <c r="C6189" s="160" t="s">
        <v>307</v>
      </c>
      <c r="D6189" s="161">
        <v>1124.3800000000001</v>
      </c>
    </row>
    <row r="6190" spans="3:4" ht="15" hidden="1" customHeight="1" x14ac:dyDescent="0.25">
      <c r="C6190" s="158" t="s">
        <v>312</v>
      </c>
      <c r="D6190" s="159">
        <v>693.23</v>
      </c>
    </row>
    <row r="6191" spans="3:4" ht="15" hidden="1" customHeight="1" x14ac:dyDescent="0.25">
      <c r="C6191" s="160" t="s">
        <v>312</v>
      </c>
      <c r="D6191" s="161">
        <v>1097.82</v>
      </c>
    </row>
    <row r="6192" spans="3:4" ht="15" hidden="1" customHeight="1" x14ac:dyDescent="0.25">
      <c r="C6192" s="158" t="s">
        <v>552</v>
      </c>
      <c r="D6192" s="159">
        <v>140.87</v>
      </c>
    </row>
    <row r="6193" spans="3:4" ht="15" hidden="1" customHeight="1" x14ac:dyDescent="0.25">
      <c r="C6193" s="160" t="s">
        <v>312</v>
      </c>
      <c r="D6193" s="161">
        <v>36.61</v>
      </c>
    </row>
    <row r="6194" spans="3:4" ht="15" hidden="1" customHeight="1" x14ac:dyDescent="0.25">
      <c r="C6194" s="158" t="s">
        <v>547</v>
      </c>
      <c r="D6194" s="159">
        <v>870.39</v>
      </c>
    </row>
    <row r="6195" spans="3:4" ht="15" hidden="1" customHeight="1" x14ac:dyDescent="0.25">
      <c r="C6195" s="160" t="s">
        <v>309</v>
      </c>
      <c r="D6195" s="161">
        <v>779.4</v>
      </c>
    </row>
    <row r="6196" spans="3:4" ht="15" hidden="1" customHeight="1" x14ac:dyDescent="0.25">
      <c r="C6196" s="158" t="s">
        <v>547</v>
      </c>
      <c r="D6196" s="159">
        <v>84.89</v>
      </c>
    </row>
    <row r="6197" spans="3:4" ht="15" hidden="1" customHeight="1" x14ac:dyDescent="0.25">
      <c r="C6197" s="160" t="s">
        <v>543</v>
      </c>
      <c r="D6197" s="161">
        <v>517.07000000000005</v>
      </c>
    </row>
    <row r="6198" spans="3:4" ht="15" hidden="1" customHeight="1" x14ac:dyDescent="0.25">
      <c r="C6198" s="158" t="s">
        <v>550</v>
      </c>
      <c r="D6198" s="159">
        <v>1200.22</v>
      </c>
    </row>
    <row r="6199" spans="3:4" ht="15" hidden="1" customHeight="1" x14ac:dyDescent="0.25">
      <c r="C6199" s="160" t="s">
        <v>309</v>
      </c>
      <c r="D6199" s="161">
        <v>329.25</v>
      </c>
    </row>
    <row r="6200" spans="3:4" ht="15" hidden="1" customHeight="1" x14ac:dyDescent="0.25">
      <c r="C6200" s="158" t="s">
        <v>545</v>
      </c>
      <c r="D6200" s="159">
        <v>657.36</v>
      </c>
    </row>
    <row r="6201" spans="3:4" ht="15" hidden="1" customHeight="1" x14ac:dyDescent="0.25">
      <c r="C6201" s="160" t="s">
        <v>545</v>
      </c>
      <c r="D6201" s="161">
        <v>591.29</v>
      </c>
    </row>
    <row r="6202" spans="3:4" ht="15" hidden="1" customHeight="1" x14ac:dyDescent="0.25">
      <c r="C6202" s="158" t="s">
        <v>539</v>
      </c>
      <c r="D6202" s="159">
        <v>603.03</v>
      </c>
    </row>
    <row r="6203" spans="3:4" ht="15" hidden="1" customHeight="1" x14ac:dyDescent="0.25">
      <c r="C6203" s="160" t="s">
        <v>312</v>
      </c>
      <c r="D6203" s="161">
        <v>937.76</v>
      </c>
    </row>
    <row r="6204" spans="3:4" ht="15" hidden="1" customHeight="1" x14ac:dyDescent="0.25">
      <c r="C6204" s="158" t="s">
        <v>549</v>
      </c>
      <c r="D6204" s="159">
        <v>633.09</v>
      </c>
    </row>
    <row r="6205" spans="3:4" ht="15" hidden="1" customHeight="1" x14ac:dyDescent="0.25">
      <c r="C6205" s="160" t="s">
        <v>539</v>
      </c>
      <c r="D6205" s="161">
        <v>800.92</v>
      </c>
    </row>
    <row r="6206" spans="3:4" ht="15" hidden="1" customHeight="1" x14ac:dyDescent="0.25">
      <c r="C6206" s="158" t="s">
        <v>554</v>
      </c>
      <c r="D6206" s="159">
        <v>868.71</v>
      </c>
    </row>
    <row r="6207" spans="3:4" ht="15" hidden="1" customHeight="1" x14ac:dyDescent="0.25">
      <c r="C6207" s="160" t="s">
        <v>545</v>
      </c>
      <c r="D6207" s="161">
        <v>995.69</v>
      </c>
    </row>
    <row r="6208" spans="3:4" ht="15" hidden="1" customHeight="1" x14ac:dyDescent="0.25">
      <c r="C6208" s="158" t="s">
        <v>551</v>
      </c>
      <c r="D6208" s="159">
        <v>653.14</v>
      </c>
    </row>
    <row r="6209" spans="3:4" ht="15" hidden="1" customHeight="1" x14ac:dyDescent="0.25">
      <c r="C6209" s="160" t="s">
        <v>551</v>
      </c>
      <c r="D6209" s="161">
        <v>930.78</v>
      </c>
    </row>
    <row r="6210" spans="3:4" ht="15" hidden="1" customHeight="1" x14ac:dyDescent="0.25">
      <c r="C6210" s="158" t="s">
        <v>551</v>
      </c>
      <c r="D6210" s="159">
        <v>1082.05</v>
      </c>
    </row>
    <row r="6211" spans="3:4" ht="15" hidden="1" customHeight="1" x14ac:dyDescent="0.25">
      <c r="C6211" s="160" t="s">
        <v>551</v>
      </c>
      <c r="D6211" s="161">
        <v>910.99</v>
      </c>
    </row>
    <row r="6212" spans="3:4" ht="15" hidden="1" customHeight="1" x14ac:dyDescent="0.25">
      <c r="C6212" s="158" t="s">
        <v>549</v>
      </c>
      <c r="D6212" s="159">
        <v>909.84</v>
      </c>
    </row>
    <row r="6213" spans="3:4" ht="15" hidden="1" customHeight="1" x14ac:dyDescent="0.25">
      <c r="C6213" s="160" t="s">
        <v>546</v>
      </c>
      <c r="D6213" s="161">
        <v>812.55</v>
      </c>
    </row>
    <row r="6214" spans="3:4" ht="15" hidden="1" customHeight="1" x14ac:dyDescent="0.25">
      <c r="C6214" s="158" t="s">
        <v>546</v>
      </c>
      <c r="D6214" s="159">
        <v>747.62</v>
      </c>
    </row>
    <row r="6215" spans="3:4" ht="15" hidden="1" customHeight="1" x14ac:dyDescent="0.25">
      <c r="C6215" s="160" t="s">
        <v>546</v>
      </c>
      <c r="D6215" s="161">
        <v>1069.3499999999999</v>
      </c>
    </row>
    <row r="6216" spans="3:4" ht="15" hidden="1" customHeight="1" x14ac:dyDescent="0.25">
      <c r="C6216" s="158" t="s">
        <v>557</v>
      </c>
      <c r="D6216" s="159">
        <v>958.89</v>
      </c>
    </row>
    <row r="6217" spans="3:4" ht="15" hidden="1" customHeight="1" x14ac:dyDescent="0.25">
      <c r="C6217" s="160" t="s">
        <v>539</v>
      </c>
      <c r="D6217" s="161">
        <v>468.34</v>
      </c>
    </row>
    <row r="6218" spans="3:4" ht="15" hidden="1" customHeight="1" x14ac:dyDescent="0.25">
      <c r="C6218" s="158" t="s">
        <v>543</v>
      </c>
      <c r="D6218" s="159">
        <v>144.41</v>
      </c>
    </row>
    <row r="6219" spans="3:4" ht="15" hidden="1" customHeight="1" x14ac:dyDescent="0.25">
      <c r="C6219" s="160" t="s">
        <v>545</v>
      </c>
      <c r="D6219" s="161">
        <v>1043.24</v>
      </c>
    </row>
    <row r="6220" spans="3:4" ht="15" hidden="1" customHeight="1" x14ac:dyDescent="0.25">
      <c r="C6220" s="158" t="s">
        <v>550</v>
      </c>
      <c r="D6220" s="159">
        <v>690.76</v>
      </c>
    </row>
    <row r="6221" spans="3:4" ht="15" hidden="1" customHeight="1" x14ac:dyDescent="0.25">
      <c r="C6221" s="160" t="s">
        <v>545</v>
      </c>
      <c r="D6221" s="161">
        <v>1026.99</v>
      </c>
    </row>
    <row r="6222" spans="3:4" ht="15" hidden="1" customHeight="1" x14ac:dyDescent="0.25">
      <c r="C6222" s="158" t="s">
        <v>546</v>
      </c>
      <c r="D6222" s="159">
        <v>473.46</v>
      </c>
    </row>
    <row r="6223" spans="3:4" ht="15" hidden="1" customHeight="1" x14ac:dyDescent="0.25">
      <c r="C6223" s="160" t="s">
        <v>544</v>
      </c>
      <c r="D6223" s="161">
        <v>487.44</v>
      </c>
    </row>
    <row r="6224" spans="3:4" ht="15" hidden="1" customHeight="1" x14ac:dyDescent="0.25">
      <c r="C6224" s="158" t="s">
        <v>543</v>
      </c>
      <c r="D6224" s="159">
        <v>687.17</v>
      </c>
    </row>
    <row r="6225" spans="3:4" ht="15" hidden="1" customHeight="1" x14ac:dyDescent="0.25">
      <c r="C6225" s="160" t="s">
        <v>548</v>
      </c>
      <c r="D6225" s="161">
        <v>128.81</v>
      </c>
    </row>
    <row r="6226" spans="3:4" ht="15" hidden="1" customHeight="1" x14ac:dyDescent="0.25">
      <c r="C6226" s="158" t="s">
        <v>307</v>
      </c>
      <c r="D6226" s="159">
        <v>744.56</v>
      </c>
    </row>
    <row r="6227" spans="3:4" ht="15" hidden="1" customHeight="1" x14ac:dyDescent="0.25">
      <c r="C6227" s="160" t="s">
        <v>539</v>
      </c>
      <c r="D6227" s="161">
        <v>659.1</v>
      </c>
    </row>
    <row r="6228" spans="3:4" ht="15" hidden="1" customHeight="1" x14ac:dyDescent="0.25">
      <c r="C6228" s="158" t="s">
        <v>545</v>
      </c>
      <c r="D6228" s="159">
        <v>793.98</v>
      </c>
    </row>
    <row r="6229" spans="3:4" ht="15" hidden="1" customHeight="1" x14ac:dyDescent="0.25">
      <c r="C6229" s="160" t="s">
        <v>554</v>
      </c>
      <c r="D6229" s="161">
        <v>425.31</v>
      </c>
    </row>
    <row r="6230" spans="3:4" ht="15" hidden="1" customHeight="1" x14ac:dyDescent="0.25">
      <c r="C6230" s="158" t="s">
        <v>543</v>
      </c>
      <c r="D6230" s="159">
        <v>468.25</v>
      </c>
    </row>
    <row r="6231" spans="3:4" ht="15" hidden="1" customHeight="1" x14ac:dyDescent="0.25">
      <c r="C6231" s="160" t="s">
        <v>549</v>
      </c>
      <c r="D6231" s="161">
        <v>247.89</v>
      </c>
    </row>
    <row r="6232" spans="3:4" ht="15" hidden="1" customHeight="1" x14ac:dyDescent="0.25">
      <c r="C6232" s="158" t="s">
        <v>555</v>
      </c>
      <c r="D6232" s="159">
        <v>550.47</v>
      </c>
    </row>
    <row r="6233" spans="3:4" ht="15" hidden="1" customHeight="1" x14ac:dyDescent="0.25">
      <c r="C6233" s="160" t="s">
        <v>545</v>
      </c>
      <c r="D6233" s="161">
        <v>487.71</v>
      </c>
    </row>
    <row r="6234" spans="3:4" ht="15" hidden="1" customHeight="1" x14ac:dyDescent="0.25">
      <c r="C6234" s="158" t="s">
        <v>540</v>
      </c>
      <c r="D6234" s="159">
        <v>848.65</v>
      </c>
    </row>
    <row r="6235" spans="3:4" ht="15" hidden="1" customHeight="1" x14ac:dyDescent="0.25">
      <c r="C6235" s="160" t="s">
        <v>543</v>
      </c>
      <c r="D6235" s="161">
        <v>638.41999999999996</v>
      </c>
    </row>
    <row r="6236" spans="3:4" ht="15" hidden="1" customHeight="1" x14ac:dyDescent="0.25">
      <c r="C6236" s="158" t="s">
        <v>307</v>
      </c>
      <c r="D6236" s="159">
        <v>187.13</v>
      </c>
    </row>
    <row r="6237" spans="3:4" ht="15" hidden="1" customHeight="1" x14ac:dyDescent="0.25">
      <c r="C6237" s="160" t="s">
        <v>546</v>
      </c>
      <c r="D6237" s="161">
        <v>865.1</v>
      </c>
    </row>
    <row r="6238" spans="3:4" ht="15" hidden="1" customHeight="1" x14ac:dyDescent="0.25">
      <c r="C6238" s="158" t="s">
        <v>552</v>
      </c>
      <c r="D6238" s="159">
        <v>675.52</v>
      </c>
    </row>
    <row r="6239" spans="3:4" ht="15" hidden="1" customHeight="1" x14ac:dyDescent="0.25">
      <c r="C6239" s="160" t="s">
        <v>547</v>
      </c>
      <c r="D6239" s="161">
        <v>1194.4100000000001</v>
      </c>
    </row>
    <row r="6240" spans="3:4" ht="15" hidden="1" customHeight="1" x14ac:dyDescent="0.25">
      <c r="C6240" s="158" t="s">
        <v>312</v>
      </c>
      <c r="D6240" s="159">
        <v>1212.8</v>
      </c>
    </row>
    <row r="6241" spans="3:4" ht="15" hidden="1" customHeight="1" x14ac:dyDescent="0.25">
      <c r="C6241" s="160" t="s">
        <v>308</v>
      </c>
      <c r="D6241" s="161">
        <v>310.42</v>
      </c>
    </row>
    <row r="6242" spans="3:4" ht="15" hidden="1" customHeight="1" x14ac:dyDescent="0.25">
      <c r="C6242" s="158" t="s">
        <v>547</v>
      </c>
      <c r="D6242" s="159">
        <v>758.56</v>
      </c>
    </row>
    <row r="6243" spans="3:4" ht="15" hidden="1" customHeight="1" x14ac:dyDescent="0.25">
      <c r="C6243" s="160" t="s">
        <v>541</v>
      </c>
      <c r="D6243" s="161">
        <v>377.52</v>
      </c>
    </row>
    <row r="6244" spans="3:4" ht="15" hidden="1" customHeight="1" x14ac:dyDescent="0.25">
      <c r="C6244" s="158" t="s">
        <v>539</v>
      </c>
      <c r="D6244" s="159">
        <v>292.51</v>
      </c>
    </row>
    <row r="6245" spans="3:4" ht="15" hidden="1" customHeight="1" x14ac:dyDescent="0.25">
      <c r="C6245" s="160" t="s">
        <v>309</v>
      </c>
      <c r="D6245" s="161">
        <v>521.6</v>
      </c>
    </row>
    <row r="6246" spans="3:4" ht="15" hidden="1" customHeight="1" x14ac:dyDescent="0.25">
      <c r="C6246" s="158" t="s">
        <v>541</v>
      </c>
      <c r="D6246" s="159">
        <v>602.66</v>
      </c>
    </row>
    <row r="6247" spans="3:4" ht="15" hidden="1" customHeight="1" x14ac:dyDescent="0.25">
      <c r="C6247" s="160" t="s">
        <v>550</v>
      </c>
      <c r="D6247" s="161">
        <v>945.26</v>
      </c>
    </row>
    <row r="6248" spans="3:4" ht="15" hidden="1" customHeight="1" x14ac:dyDescent="0.25">
      <c r="C6248" s="158" t="s">
        <v>549</v>
      </c>
      <c r="D6248" s="159">
        <v>622.20000000000005</v>
      </c>
    </row>
    <row r="6249" spans="3:4" ht="15" hidden="1" customHeight="1" x14ac:dyDescent="0.25">
      <c r="C6249" s="160" t="s">
        <v>309</v>
      </c>
      <c r="D6249" s="161">
        <v>816.25</v>
      </c>
    </row>
    <row r="6250" spans="3:4" ht="15" hidden="1" customHeight="1" x14ac:dyDescent="0.25">
      <c r="C6250" s="158" t="s">
        <v>307</v>
      </c>
      <c r="D6250" s="159">
        <v>1241.27</v>
      </c>
    </row>
    <row r="6251" spans="3:4" ht="15" hidden="1" customHeight="1" x14ac:dyDescent="0.25">
      <c r="C6251" s="160" t="s">
        <v>552</v>
      </c>
      <c r="D6251" s="161">
        <v>469.67</v>
      </c>
    </row>
    <row r="6252" spans="3:4" ht="15" hidden="1" customHeight="1" x14ac:dyDescent="0.25">
      <c r="C6252" s="158" t="s">
        <v>541</v>
      </c>
      <c r="D6252" s="159">
        <v>781.71</v>
      </c>
    </row>
    <row r="6253" spans="3:4" ht="15" hidden="1" customHeight="1" x14ac:dyDescent="0.25">
      <c r="C6253" s="160" t="s">
        <v>542</v>
      </c>
      <c r="D6253" s="161">
        <v>1268.25</v>
      </c>
    </row>
    <row r="6254" spans="3:4" ht="15" hidden="1" customHeight="1" x14ac:dyDescent="0.25">
      <c r="C6254" s="158" t="s">
        <v>307</v>
      </c>
      <c r="D6254" s="159">
        <v>796.8</v>
      </c>
    </row>
    <row r="6255" spans="3:4" ht="15" hidden="1" customHeight="1" x14ac:dyDescent="0.25">
      <c r="C6255" s="160" t="s">
        <v>545</v>
      </c>
      <c r="D6255" s="161">
        <v>458.45</v>
      </c>
    </row>
    <row r="6256" spans="3:4" ht="15" hidden="1" customHeight="1" x14ac:dyDescent="0.25">
      <c r="C6256" s="158" t="s">
        <v>549</v>
      </c>
      <c r="D6256" s="159">
        <v>388.04</v>
      </c>
    </row>
    <row r="6257" spans="3:4" ht="15" hidden="1" customHeight="1" x14ac:dyDescent="0.25">
      <c r="C6257" s="160" t="s">
        <v>549</v>
      </c>
      <c r="D6257" s="161">
        <v>488.3</v>
      </c>
    </row>
    <row r="6258" spans="3:4" ht="15" hidden="1" customHeight="1" x14ac:dyDescent="0.25">
      <c r="C6258" s="158" t="s">
        <v>552</v>
      </c>
      <c r="D6258" s="159">
        <v>478.34</v>
      </c>
    </row>
    <row r="6259" spans="3:4" ht="15" hidden="1" customHeight="1" x14ac:dyDescent="0.25">
      <c r="C6259" s="160" t="s">
        <v>543</v>
      </c>
      <c r="D6259" s="161">
        <v>388.68</v>
      </c>
    </row>
    <row r="6260" spans="3:4" ht="15" hidden="1" customHeight="1" x14ac:dyDescent="0.25">
      <c r="C6260" s="158" t="s">
        <v>545</v>
      </c>
      <c r="D6260" s="159">
        <v>912.91</v>
      </c>
    </row>
    <row r="6261" spans="3:4" ht="15" hidden="1" customHeight="1" x14ac:dyDescent="0.25">
      <c r="C6261" s="160" t="s">
        <v>545</v>
      </c>
      <c r="D6261" s="161">
        <v>171.75</v>
      </c>
    </row>
    <row r="6262" spans="3:4" ht="15" hidden="1" customHeight="1" x14ac:dyDescent="0.25">
      <c r="C6262" s="158" t="s">
        <v>552</v>
      </c>
      <c r="D6262" s="159">
        <v>651.88</v>
      </c>
    </row>
    <row r="6263" spans="3:4" ht="15" hidden="1" customHeight="1" x14ac:dyDescent="0.25">
      <c r="C6263" s="160" t="s">
        <v>312</v>
      </c>
      <c r="D6263" s="161">
        <v>90.24</v>
      </c>
    </row>
    <row r="6264" spans="3:4" ht="15" hidden="1" customHeight="1" x14ac:dyDescent="0.25">
      <c r="C6264" s="158" t="s">
        <v>549</v>
      </c>
      <c r="D6264" s="159">
        <v>617.67999999999995</v>
      </c>
    </row>
    <row r="6265" spans="3:4" ht="15" hidden="1" customHeight="1" x14ac:dyDescent="0.25">
      <c r="C6265" s="160" t="s">
        <v>556</v>
      </c>
      <c r="D6265" s="161">
        <v>1107.27</v>
      </c>
    </row>
    <row r="6266" spans="3:4" ht="15" hidden="1" customHeight="1" x14ac:dyDescent="0.25">
      <c r="C6266" s="158" t="s">
        <v>547</v>
      </c>
      <c r="D6266" s="159">
        <v>924.1</v>
      </c>
    </row>
    <row r="6267" spans="3:4" ht="15" hidden="1" customHeight="1" x14ac:dyDescent="0.25">
      <c r="C6267" s="160" t="s">
        <v>308</v>
      </c>
      <c r="D6267" s="161">
        <v>941.51</v>
      </c>
    </row>
    <row r="6268" spans="3:4" ht="15" hidden="1" customHeight="1" x14ac:dyDescent="0.25">
      <c r="C6268" s="158" t="s">
        <v>556</v>
      </c>
      <c r="D6268" s="159">
        <v>17.8</v>
      </c>
    </row>
    <row r="6269" spans="3:4" ht="15" hidden="1" customHeight="1" x14ac:dyDescent="0.25">
      <c r="C6269" s="160" t="s">
        <v>556</v>
      </c>
      <c r="D6269" s="161">
        <v>853.77</v>
      </c>
    </row>
    <row r="6270" spans="3:4" ht="15" hidden="1" customHeight="1" x14ac:dyDescent="0.25">
      <c r="C6270" s="158" t="s">
        <v>543</v>
      </c>
      <c r="D6270" s="159">
        <v>179.07</v>
      </c>
    </row>
    <row r="6271" spans="3:4" ht="15" hidden="1" customHeight="1" x14ac:dyDescent="0.25">
      <c r="C6271" s="160" t="s">
        <v>547</v>
      </c>
      <c r="D6271" s="161">
        <v>577.12</v>
      </c>
    </row>
    <row r="6272" spans="3:4" ht="15" hidden="1" customHeight="1" x14ac:dyDescent="0.25">
      <c r="C6272" s="158" t="s">
        <v>552</v>
      </c>
      <c r="D6272" s="159">
        <v>465.41</v>
      </c>
    </row>
    <row r="6273" spans="3:4" ht="15" hidden="1" customHeight="1" x14ac:dyDescent="0.25">
      <c r="C6273" s="160" t="s">
        <v>553</v>
      </c>
      <c r="D6273" s="161">
        <v>506.99</v>
      </c>
    </row>
    <row r="6274" spans="3:4" ht="15" hidden="1" customHeight="1" x14ac:dyDescent="0.25">
      <c r="C6274" s="158" t="s">
        <v>558</v>
      </c>
      <c r="D6274" s="159">
        <v>1177.22</v>
      </c>
    </row>
    <row r="6275" spans="3:4" ht="15" hidden="1" customHeight="1" x14ac:dyDescent="0.25">
      <c r="C6275" s="160" t="s">
        <v>309</v>
      </c>
      <c r="D6275" s="161">
        <v>635.52</v>
      </c>
    </row>
    <row r="6276" spans="3:4" ht="15" hidden="1" customHeight="1" x14ac:dyDescent="0.25">
      <c r="C6276" s="158" t="s">
        <v>308</v>
      </c>
      <c r="D6276" s="159">
        <v>514.97</v>
      </c>
    </row>
    <row r="6277" spans="3:4" ht="15" hidden="1" customHeight="1" x14ac:dyDescent="0.25">
      <c r="C6277" s="160" t="s">
        <v>547</v>
      </c>
      <c r="D6277" s="161">
        <v>20.88</v>
      </c>
    </row>
    <row r="6278" spans="3:4" ht="15" hidden="1" customHeight="1" x14ac:dyDescent="0.25">
      <c r="C6278" s="158" t="s">
        <v>312</v>
      </c>
      <c r="D6278" s="159">
        <v>326.79000000000002</v>
      </c>
    </row>
    <row r="6279" spans="3:4" ht="15" hidden="1" customHeight="1" x14ac:dyDescent="0.25">
      <c r="C6279" s="160" t="s">
        <v>556</v>
      </c>
      <c r="D6279" s="161">
        <v>852.63</v>
      </c>
    </row>
    <row r="6280" spans="3:4" ht="15" hidden="1" customHeight="1" x14ac:dyDescent="0.25">
      <c r="C6280" s="158" t="s">
        <v>546</v>
      </c>
      <c r="D6280" s="159">
        <v>623.35</v>
      </c>
    </row>
    <row r="6281" spans="3:4" ht="15" hidden="1" customHeight="1" x14ac:dyDescent="0.25">
      <c r="C6281" s="160" t="s">
        <v>309</v>
      </c>
      <c r="D6281" s="161">
        <v>1111.81</v>
      </c>
    </row>
    <row r="6282" spans="3:4" ht="15" hidden="1" customHeight="1" x14ac:dyDescent="0.25">
      <c r="C6282" s="158" t="s">
        <v>547</v>
      </c>
      <c r="D6282" s="159">
        <v>1196.6600000000001</v>
      </c>
    </row>
    <row r="6283" spans="3:4" ht="15" hidden="1" customHeight="1" x14ac:dyDescent="0.25">
      <c r="C6283" s="160" t="s">
        <v>309</v>
      </c>
      <c r="D6283" s="161">
        <v>961.84</v>
      </c>
    </row>
    <row r="6284" spans="3:4" ht="15" hidden="1" customHeight="1" x14ac:dyDescent="0.25">
      <c r="C6284" s="158" t="s">
        <v>312</v>
      </c>
      <c r="D6284" s="159">
        <v>625.46</v>
      </c>
    </row>
    <row r="6285" spans="3:4" ht="15" hidden="1" customHeight="1" x14ac:dyDescent="0.25">
      <c r="C6285" s="160" t="s">
        <v>552</v>
      </c>
      <c r="D6285" s="161">
        <v>579.32000000000005</v>
      </c>
    </row>
    <row r="6286" spans="3:4" ht="15" hidden="1" customHeight="1" x14ac:dyDescent="0.25">
      <c r="C6286" s="158" t="s">
        <v>546</v>
      </c>
      <c r="D6286" s="159">
        <v>160.32</v>
      </c>
    </row>
    <row r="6287" spans="3:4" ht="15" hidden="1" customHeight="1" x14ac:dyDescent="0.25">
      <c r="C6287" s="160" t="s">
        <v>557</v>
      </c>
      <c r="D6287" s="161">
        <v>929.37</v>
      </c>
    </row>
    <row r="6288" spans="3:4" ht="15" hidden="1" customHeight="1" x14ac:dyDescent="0.25">
      <c r="C6288" s="158" t="s">
        <v>552</v>
      </c>
      <c r="D6288" s="159">
        <v>425.04</v>
      </c>
    </row>
    <row r="6289" spans="3:4" ht="15" hidden="1" customHeight="1" x14ac:dyDescent="0.25">
      <c r="C6289" s="160" t="s">
        <v>541</v>
      </c>
      <c r="D6289" s="161">
        <v>643.57000000000005</v>
      </c>
    </row>
    <row r="6290" spans="3:4" ht="15" hidden="1" customHeight="1" x14ac:dyDescent="0.25">
      <c r="C6290" s="158" t="s">
        <v>553</v>
      </c>
      <c r="D6290" s="159">
        <v>231.38</v>
      </c>
    </row>
    <row r="6291" spans="3:4" ht="15" hidden="1" customHeight="1" x14ac:dyDescent="0.25">
      <c r="C6291" s="160" t="s">
        <v>543</v>
      </c>
      <c r="D6291" s="161">
        <v>1068.01</v>
      </c>
    </row>
    <row r="6292" spans="3:4" ht="15" hidden="1" customHeight="1" x14ac:dyDescent="0.25">
      <c r="C6292" s="158" t="s">
        <v>554</v>
      </c>
      <c r="D6292" s="159">
        <v>1047.27</v>
      </c>
    </row>
    <row r="6293" spans="3:4" ht="15" hidden="1" customHeight="1" x14ac:dyDescent="0.25">
      <c r="C6293" s="160" t="s">
        <v>539</v>
      </c>
      <c r="D6293" s="161">
        <v>749.03</v>
      </c>
    </row>
    <row r="6294" spans="3:4" ht="15" hidden="1" customHeight="1" x14ac:dyDescent="0.25">
      <c r="C6294" s="158" t="s">
        <v>543</v>
      </c>
      <c r="D6294" s="159">
        <v>1202.3699999999999</v>
      </c>
    </row>
    <row r="6295" spans="3:4" ht="15" hidden="1" customHeight="1" x14ac:dyDescent="0.25">
      <c r="C6295" s="160" t="s">
        <v>549</v>
      </c>
      <c r="D6295" s="161">
        <v>129.29</v>
      </c>
    </row>
    <row r="6296" spans="3:4" ht="15" hidden="1" customHeight="1" x14ac:dyDescent="0.25">
      <c r="C6296" s="158" t="s">
        <v>542</v>
      </c>
      <c r="D6296" s="159">
        <v>1219.3699999999999</v>
      </c>
    </row>
    <row r="6297" spans="3:4" ht="15" hidden="1" customHeight="1" x14ac:dyDescent="0.25">
      <c r="C6297" s="160" t="s">
        <v>542</v>
      </c>
      <c r="D6297" s="161">
        <v>1038.92</v>
      </c>
    </row>
    <row r="6298" spans="3:4" ht="15" hidden="1" customHeight="1" x14ac:dyDescent="0.25">
      <c r="C6298" s="158" t="s">
        <v>546</v>
      </c>
      <c r="D6298" s="159">
        <v>717.53</v>
      </c>
    </row>
    <row r="6299" spans="3:4" ht="15" hidden="1" customHeight="1" x14ac:dyDescent="0.25">
      <c r="C6299" s="160" t="s">
        <v>550</v>
      </c>
      <c r="D6299" s="161">
        <v>515.09</v>
      </c>
    </row>
    <row r="6300" spans="3:4" ht="15" hidden="1" customHeight="1" x14ac:dyDescent="0.25">
      <c r="C6300" s="158" t="s">
        <v>554</v>
      </c>
      <c r="D6300" s="159">
        <v>814.64</v>
      </c>
    </row>
    <row r="6301" spans="3:4" ht="15" hidden="1" customHeight="1" x14ac:dyDescent="0.25">
      <c r="C6301" s="160" t="s">
        <v>308</v>
      </c>
      <c r="D6301" s="161">
        <v>771.54</v>
      </c>
    </row>
    <row r="6302" spans="3:4" ht="15" hidden="1" customHeight="1" x14ac:dyDescent="0.25">
      <c r="C6302" s="158" t="s">
        <v>543</v>
      </c>
      <c r="D6302" s="159">
        <v>122.33</v>
      </c>
    </row>
    <row r="6303" spans="3:4" ht="15" hidden="1" customHeight="1" x14ac:dyDescent="0.25">
      <c r="C6303" s="160" t="s">
        <v>540</v>
      </c>
      <c r="D6303" s="161">
        <v>759.52</v>
      </c>
    </row>
    <row r="6304" spans="3:4" ht="15" hidden="1" customHeight="1" x14ac:dyDescent="0.25">
      <c r="C6304" s="158" t="s">
        <v>551</v>
      </c>
      <c r="D6304" s="159">
        <v>27.84</v>
      </c>
    </row>
    <row r="6305" spans="3:4" ht="15" hidden="1" customHeight="1" x14ac:dyDescent="0.25">
      <c r="C6305" s="160" t="s">
        <v>550</v>
      </c>
      <c r="D6305" s="161">
        <v>646.69000000000005</v>
      </c>
    </row>
    <row r="6306" spans="3:4" ht="15" hidden="1" customHeight="1" x14ac:dyDescent="0.25">
      <c r="C6306" s="158" t="s">
        <v>308</v>
      </c>
      <c r="D6306" s="159">
        <v>556.52</v>
      </c>
    </row>
    <row r="6307" spans="3:4" ht="15" hidden="1" customHeight="1" x14ac:dyDescent="0.25">
      <c r="C6307" s="160" t="s">
        <v>539</v>
      </c>
      <c r="D6307" s="161">
        <v>619.79999999999995</v>
      </c>
    </row>
    <row r="6308" spans="3:4" ht="15" hidden="1" customHeight="1" x14ac:dyDescent="0.25">
      <c r="C6308" s="158" t="s">
        <v>547</v>
      </c>
      <c r="D6308" s="159">
        <v>588.94000000000005</v>
      </c>
    </row>
    <row r="6309" spans="3:4" ht="15" hidden="1" customHeight="1" x14ac:dyDescent="0.25">
      <c r="C6309" s="160" t="s">
        <v>558</v>
      </c>
      <c r="D6309" s="161">
        <v>367.41</v>
      </c>
    </row>
    <row r="6310" spans="3:4" ht="15" hidden="1" customHeight="1" x14ac:dyDescent="0.25">
      <c r="C6310" s="158" t="s">
        <v>554</v>
      </c>
      <c r="D6310" s="159">
        <v>822.64</v>
      </c>
    </row>
    <row r="6311" spans="3:4" ht="15" hidden="1" customHeight="1" x14ac:dyDescent="0.25">
      <c r="C6311" s="160" t="s">
        <v>543</v>
      </c>
      <c r="D6311" s="161">
        <v>271.74</v>
      </c>
    </row>
    <row r="6312" spans="3:4" ht="15" hidden="1" customHeight="1" x14ac:dyDescent="0.25">
      <c r="C6312" s="158" t="s">
        <v>308</v>
      </c>
      <c r="D6312" s="159">
        <v>417.05</v>
      </c>
    </row>
    <row r="6313" spans="3:4" ht="15" hidden="1" customHeight="1" x14ac:dyDescent="0.25">
      <c r="C6313" s="160" t="s">
        <v>308</v>
      </c>
      <c r="D6313" s="161">
        <v>1086.23</v>
      </c>
    </row>
    <row r="6314" spans="3:4" ht="15" hidden="1" customHeight="1" x14ac:dyDescent="0.25">
      <c r="C6314" s="158" t="s">
        <v>545</v>
      </c>
      <c r="D6314" s="159">
        <v>958.75</v>
      </c>
    </row>
    <row r="6315" spans="3:4" ht="15" hidden="1" customHeight="1" x14ac:dyDescent="0.25">
      <c r="C6315" s="160" t="s">
        <v>307</v>
      </c>
      <c r="D6315" s="161">
        <v>793.05</v>
      </c>
    </row>
    <row r="6316" spans="3:4" ht="15" hidden="1" customHeight="1" x14ac:dyDescent="0.25">
      <c r="C6316" s="158" t="s">
        <v>308</v>
      </c>
      <c r="D6316" s="159">
        <v>687.34</v>
      </c>
    </row>
    <row r="6317" spans="3:4" ht="15" hidden="1" customHeight="1" x14ac:dyDescent="0.25">
      <c r="C6317" s="160" t="s">
        <v>539</v>
      </c>
      <c r="D6317" s="161">
        <v>728.75</v>
      </c>
    </row>
    <row r="6318" spans="3:4" ht="15" hidden="1" customHeight="1" x14ac:dyDescent="0.25">
      <c r="C6318" s="158" t="s">
        <v>546</v>
      </c>
      <c r="D6318" s="159">
        <v>1099.04</v>
      </c>
    </row>
    <row r="6319" spans="3:4" ht="15" hidden="1" customHeight="1" x14ac:dyDescent="0.25">
      <c r="C6319" s="160" t="s">
        <v>552</v>
      </c>
      <c r="D6319" s="161">
        <v>483</v>
      </c>
    </row>
    <row r="6320" spans="3:4" ht="15" hidden="1" customHeight="1" x14ac:dyDescent="0.25">
      <c r="C6320" s="158" t="s">
        <v>548</v>
      </c>
      <c r="D6320" s="159">
        <v>715.55</v>
      </c>
    </row>
    <row r="6321" spans="3:4" ht="15" hidden="1" customHeight="1" x14ac:dyDescent="0.25">
      <c r="C6321" s="160" t="s">
        <v>547</v>
      </c>
      <c r="D6321" s="161">
        <v>991.87</v>
      </c>
    </row>
    <row r="6322" spans="3:4" ht="15" hidden="1" customHeight="1" x14ac:dyDescent="0.25">
      <c r="C6322" s="158" t="s">
        <v>546</v>
      </c>
      <c r="D6322" s="159">
        <v>584.94000000000005</v>
      </c>
    </row>
    <row r="6323" spans="3:4" ht="15" hidden="1" customHeight="1" x14ac:dyDescent="0.25">
      <c r="C6323" s="160" t="s">
        <v>551</v>
      </c>
      <c r="D6323" s="161">
        <v>965.75</v>
      </c>
    </row>
    <row r="6324" spans="3:4" ht="15" hidden="1" customHeight="1" x14ac:dyDescent="0.25">
      <c r="C6324" s="158" t="s">
        <v>539</v>
      </c>
      <c r="D6324" s="159">
        <v>1007.33</v>
      </c>
    </row>
    <row r="6325" spans="3:4" ht="15" hidden="1" customHeight="1" x14ac:dyDescent="0.25">
      <c r="C6325" s="160" t="s">
        <v>312</v>
      </c>
      <c r="D6325" s="161">
        <v>444.13</v>
      </c>
    </row>
    <row r="6326" spans="3:4" ht="15" hidden="1" customHeight="1" x14ac:dyDescent="0.25">
      <c r="C6326" s="158" t="s">
        <v>543</v>
      </c>
      <c r="D6326" s="159">
        <v>1060.55</v>
      </c>
    </row>
    <row r="6327" spans="3:4" ht="15" hidden="1" customHeight="1" x14ac:dyDescent="0.25">
      <c r="C6327" s="160" t="s">
        <v>545</v>
      </c>
      <c r="D6327" s="161">
        <v>915.46</v>
      </c>
    </row>
    <row r="6328" spans="3:4" ht="15" hidden="1" customHeight="1" x14ac:dyDescent="0.25">
      <c r="C6328" s="158" t="s">
        <v>308</v>
      </c>
      <c r="D6328" s="159">
        <v>289.08</v>
      </c>
    </row>
    <row r="6329" spans="3:4" ht="15" hidden="1" customHeight="1" x14ac:dyDescent="0.25">
      <c r="C6329" s="160" t="s">
        <v>312</v>
      </c>
      <c r="D6329" s="161">
        <v>1146.78</v>
      </c>
    </row>
    <row r="6330" spans="3:4" ht="15" hidden="1" customHeight="1" x14ac:dyDescent="0.25">
      <c r="C6330" s="158" t="s">
        <v>553</v>
      </c>
      <c r="D6330" s="159">
        <v>231.71</v>
      </c>
    </row>
    <row r="6331" spans="3:4" ht="15" hidden="1" customHeight="1" x14ac:dyDescent="0.25">
      <c r="C6331" s="160" t="s">
        <v>539</v>
      </c>
      <c r="D6331" s="161">
        <v>117.69</v>
      </c>
    </row>
    <row r="6332" spans="3:4" ht="15" hidden="1" customHeight="1" x14ac:dyDescent="0.25">
      <c r="C6332" s="158" t="s">
        <v>546</v>
      </c>
      <c r="D6332" s="159">
        <v>593.03</v>
      </c>
    </row>
    <row r="6333" spans="3:4" ht="15" hidden="1" customHeight="1" x14ac:dyDescent="0.25">
      <c r="C6333" s="160" t="s">
        <v>549</v>
      </c>
      <c r="D6333" s="161">
        <v>656.19</v>
      </c>
    </row>
    <row r="6334" spans="3:4" ht="15" hidden="1" customHeight="1" x14ac:dyDescent="0.25">
      <c r="C6334" s="158" t="s">
        <v>551</v>
      </c>
      <c r="D6334" s="159">
        <v>1112.1199999999999</v>
      </c>
    </row>
    <row r="6335" spans="3:4" ht="15" hidden="1" customHeight="1" x14ac:dyDescent="0.25">
      <c r="C6335" s="160" t="s">
        <v>539</v>
      </c>
      <c r="D6335" s="161">
        <v>1114.8800000000001</v>
      </c>
    </row>
    <row r="6336" spans="3:4" ht="15" hidden="1" customHeight="1" x14ac:dyDescent="0.25">
      <c r="C6336" s="158" t="s">
        <v>312</v>
      </c>
      <c r="D6336" s="159">
        <v>322.82</v>
      </c>
    </row>
    <row r="6337" spans="3:4" ht="15" hidden="1" customHeight="1" x14ac:dyDescent="0.25">
      <c r="C6337" s="160" t="s">
        <v>542</v>
      </c>
      <c r="D6337" s="161">
        <v>736.43</v>
      </c>
    </row>
    <row r="6338" spans="3:4" ht="15" hidden="1" customHeight="1" x14ac:dyDescent="0.25">
      <c r="C6338" s="158" t="s">
        <v>550</v>
      </c>
      <c r="D6338" s="159">
        <v>1170.44</v>
      </c>
    </row>
    <row r="6339" spans="3:4" ht="15" hidden="1" customHeight="1" x14ac:dyDescent="0.25">
      <c r="C6339" s="160" t="s">
        <v>542</v>
      </c>
      <c r="D6339" s="161">
        <v>929.91</v>
      </c>
    </row>
    <row r="6340" spans="3:4" ht="15" hidden="1" customHeight="1" x14ac:dyDescent="0.25">
      <c r="C6340" s="158" t="s">
        <v>312</v>
      </c>
      <c r="D6340" s="159">
        <v>1092.26</v>
      </c>
    </row>
    <row r="6341" spans="3:4" ht="15" hidden="1" customHeight="1" x14ac:dyDescent="0.25">
      <c r="C6341" s="160" t="s">
        <v>312</v>
      </c>
      <c r="D6341" s="161">
        <v>590.28</v>
      </c>
    </row>
    <row r="6342" spans="3:4" ht="15" hidden="1" customHeight="1" x14ac:dyDescent="0.25">
      <c r="C6342" s="158" t="s">
        <v>540</v>
      </c>
      <c r="D6342" s="159">
        <v>465.06</v>
      </c>
    </row>
    <row r="6343" spans="3:4" ht="15" hidden="1" customHeight="1" x14ac:dyDescent="0.25">
      <c r="C6343" s="160" t="s">
        <v>546</v>
      </c>
      <c r="D6343" s="161">
        <v>663.33</v>
      </c>
    </row>
    <row r="6344" spans="3:4" ht="15" hidden="1" customHeight="1" x14ac:dyDescent="0.25">
      <c r="C6344" s="158" t="s">
        <v>309</v>
      </c>
      <c r="D6344" s="159">
        <v>893.87</v>
      </c>
    </row>
    <row r="6345" spans="3:4" ht="15" hidden="1" customHeight="1" x14ac:dyDescent="0.25">
      <c r="C6345" s="160" t="s">
        <v>309</v>
      </c>
      <c r="D6345" s="161">
        <v>1172.52</v>
      </c>
    </row>
    <row r="6346" spans="3:4" ht="15" hidden="1" customHeight="1" x14ac:dyDescent="0.25">
      <c r="C6346" s="158" t="s">
        <v>548</v>
      </c>
      <c r="D6346" s="159">
        <v>318.32</v>
      </c>
    </row>
    <row r="6347" spans="3:4" ht="15" hidden="1" customHeight="1" x14ac:dyDescent="0.25">
      <c r="C6347" s="160" t="s">
        <v>308</v>
      </c>
      <c r="D6347" s="161">
        <v>639.53</v>
      </c>
    </row>
    <row r="6348" spans="3:4" ht="15" hidden="1" customHeight="1" x14ac:dyDescent="0.25">
      <c r="C6348" s="158" t="s">
        <v>543</v>
      </c>
      <c r="D6348" s="159">
        <v>1225.73</v>
      </c>
    </row>
    <row r="6349" spans="3:4" ht="15" hidden="1" customHeight="1" x14ac:dyDescent="0.25">
      <c r="C6349" s="160" t="s">
        <v>552</v>
      </c>
      <c r="D6349" s="161">
        <v>1193.25</v>
      </c>
    </row>
    <row r="6350" spans="3:4" ht="15" hidden="1" customHeight="1" x14ac:dyDescent="0.25">
      <c r="C6350" s="158" t="s">
        <v>309</v>
      </c>
      <c r="D6350" s="159">
        <v>742.94</v>
      </c>
    </row>
    <row r="6351" spans="3:4" ht="15" hidden="1" customHeight="1" x14ac:dyDescent="0.25">
      <c r="C6351" s="160" t="s">
        <v>540</v>
      </c>
      <c r="D6351" s="161">
        <v>485.55</v>
      </c>
    </row>
    <row r="6352" spans="3:4" ht="15" hidden="1" customHeight="1" x14ac:dyDescent="0.25">
      <c r="C6352" s="158" t="s">
        <v>545</v>
      </c>
      <c r="D6352" s="159">
        <v>517.14</v>
      </c>
    </row>
    <row r="6353" spans="3:4" ht="15" hidden="1" customHeight="1" x14ac:dyDescent="0.25">
      <c r="C6353" s="160" t="s">
        <v>308</v>
      </c>
      <c r="D6353" s="161">
        <v>332.45</v>
      </c>
    </row>
    <row r="6354" spans="3:4" ht="15" hidden="1" customHeight="1" x14ac:dyDescent="0.25">
      <c r="C6354" s="158" t="s">
        <v>539</v>
      </c>
      <c r="D6354" s="159">
        <v>698.22</v>
      </c>
    </row>
    <row r="6355" spans="3:4" ht="15" hidden="1" customHeight="1" x14ac:dyDescent="0.25">
      <c r="C6355" s="160" t="s">
        <v>546</v>
      </c>
      <c r="D6355" s="161">
        <v>516.46</v>
      </c>
    </row>
    <row r="6356" spans="3:4" ht="15" hidden="1" customHeight="1" x14ac:dyDescent="0.25">
      <c r="C6356" s="158" t="s">
        <v>555</v>
      </c>
      <c r="D6356" s="159">
        <v>1080.8</v>
      </c>
    </row>
    <row r="6357" spans="3:4" ht="15" hidden="1" customHeight="1" x14ac:dyDescent="0.25">
      <c r="C6357" s="160" t="s">
        <v>551</v>
      </c>
      <c r="D6357" s="161">
        <v>1254.45</v>
      </c>
    </row>
    <row r="6358" spans="3:4" ht="15" hidden="1" customHeight="1" x14ac:dyDescent="0.25">
      <c r="C6358" s="158" t="s">
        <v>539</v>
      </c>
      <c r="D6358" s="159">
        <v>536.6</v>
      </c>
    </row>
    <row r="6359" spans="3:4" ht="15" hidden="1" customHeight="1" x14ac:dyDescent="0.25">
      <c r="C6359" s="160" t="s">
        <v>542</v>
      </c>
      <c r="D6359" s="161">
        <v>113.3</v>
      </c>
    </row>
    <row r="6360" spans="3:4" ht="15" hidden="1" customHeight="1" x14ac:dyDescent="0.25">
      <c r="C6360" s="158" t="s">
        <v>547</v>
      </c>
      <c r="D6360" s="159">
        <v>979.02</v>
      </c>
    </row>
    <row r="6361" spans="3:4" ht="15" hidden="1" customHeight="1" x14ac:dyDescent="0.25">
      <c r="C6361" s="160" t="s">
        <v>309</v>
      </c>
      <c r="D6361" s="161">
        <v>622.27</v>
      </c>
    </row>
    <row r="6362" spans="3:4" ht="15" hidden="1" customHeight="1" x14ac:dyDescent="0.25">
      <c r="C6362" s="158" t="s">
        <v>539</v>
      </c>
      <c r="D6362" s="159">
        <v>590.44000000000005</v>
      </c>
    </row>
    <row r="6363" spans="3:4" ht="15" hidden="1" customHeight="1" x14ac:dyDescent="0.25">
      <c r="C6363" s="160" t="s">
        <v>539</v>
      </c>
      <c r="D6363" s="161">
        <v>915.76</v>
      </c>
    </row>
    <row r="6364" spans="3:4" ht="15" hidden="1" customHeight="1" x14ac:dyDescent="0.25">
      <c r="C6364" s="158" t="s">
        <v>553</v>
      </c>
      <c r="D6364" s="159">
        <v>169.85</v>
      </c>
    </row>
    <row r="6365" spans="3:4" ht="15" hidden="1" customHeight="1" x14ac:dyDescent="0.25">
      <c r="C6365" s="160" t="s">
        <v>551</v>
      </c>
      <c r="D6365" s="161">
        <v>862.37</v>
      </c>
    </row>
    <row r="6366" spans="3:4" ht="15" hidden="1" customHeight="1" x14ac:dyDescent="0.25">
      <c r="C6366" s="158" t="s">
        <v>552</v>
      </c>
      <c r="D6366" s="159">
        <v>1111.8800000000001</v>
      </c>
    </row>
    <row r="6367" spans="3:4" ht="15" hidden="1" customHeight="1" x14ac:dyDescent="0.25">
      <c r="C6367" s="160" t="s">
        <v>541</v>
      </c>
      <c r="D6367" s="161">
        <v>995.99</v>
      </c>
    </row>
    <row r="6368" spans="3:4" ht="15" hidden="1" customHeight="1" x14ac:dyDescent="0.25">
      <c r="C6368" s="158" t="s">
        <v>548</v>
      </c>
      <c r="D6368" s="159">
        <v>27.74</v>
      </c>
    </row>
    <row r="6369" spans="3:4" ht="15" hidden="1" customHeight="1" x14ac:dyDescent="0.25">
      <c r="C6369" s="160" t="s">
        <v>558</v>
      </c>
      <c r="D6369" s="161">
        <v>596.78</v>
      </c>
    </row>
    <row r="6370" spans="3:4" ht="15" hidden="1" customHeight="1" x14ac:dyDescent="0.25">
      <c r="C6370" s="158" t="s">
        <v>556</v>
      </c>
      <c r="D6370" s="159">
        <v>1028.74</v>
      </c>
    </row>
    <row r="6371" spans="3:4" ht="15" hidden="1" customHeight="1" x14ac:dyDescent="0.25">
      <c r="C6371" s="160" t="s">
        <v>307</v>
      </c>
      <c r="D6371" s="161">
        <v>1228.4100000000001</v>
      </c>
    </row>
    <row r="6372" spans="3:4" ht="15" hidden="1" customHeight="1" x14ac:dyDescent="0.25">
      <c r="C6372" s="158" t="s">
        <v>543</v>
      </c>
      <c r="D6372" s="159">
        <v>1123.79</v>
      </c>
    </row>
    <row r="6373" spans="3:4" ht="15" hidden="1" customHeight="1" x14ac:dyDescent="0.25">
      <c r="C6373" s="160" t="s">
        <v>540</v>
      </c>
      <c r="D6373" s="161">
        <v>759.07</v>
      </c>
    </row>
    <row r="6374" spans="3:4" ht="15" hidden="1" customHeight="1" x14ac:dyDescent="0.25">
      <c r="C6374" s="158" t="s">
        <v>552</v>
      </c>
      <c r="D6374" s="159">
        <v>649.46</v>
      </c>
    </row>
    <row r="6375" spans="3:4" ht="15" hidden="1" customHeight="1" x14ac:dyDescent="0.25">
      <c r="C6375" s="160" t="s">
        <v>309</v>
      </c>
      <c r="D6375" s="161">
        <v>136.15</v>
      </c>
    </row>
    <row r="6376" spans="3:4" ht="15" hidden="1" customHeight="1" x14ac:dyDescent="0.25">
      <c r="C6376" s="158" t="s">
        <v>556</v>
      </c>
      <c r="D6376" s="159">
        <v>46.68</v>
      </c>
    </row>
    <row r="6377" spans="3:4" ht="15" hidden="1" customHeight="1" x14ac:dyDescent="0.25">
      <c r="C6377" s="160" t="s">
        <v>543</v>
      </c>
      <c r="D6377" s="161">
        <v>272.5</v>
      </c>
    </row>
    <row r="6378" spans="3:4" ht="15" hidden="1" customHeight="1" x14ac:dyDescent="0.25">
      <c r="C6378" s="158" t="s">
        <v>549</v>
      </c>
      <c r="D6378" s="159">
        <v>393.01</v>
      </c>
    </row>
    <row r="6379" spans="3:4" ht="15" hidden="1" customHeight="1" x14ac:dyDescent="0.25">
      <c r="C6379" s="160" t="s">
        <v>557</v>
      </c>
      <c r="D6379" s="161">
        <v>627.1</v>
      </c>
    </row>
    <row r="6380" spans="3:4" ht="15" hidden="1" customHeight="1" x14ac:dyDescent="0.25">
      <c r="C6380" s="158" t="s">
        <v>547</v>
      </c>
      <c r="D6380" s="159">
        <v>361.17</v>
      </c>
    </row>
    <row r="6381" spans="3:4" ht="15" hidden="1" customHeight="1" x14ac:dyDescent="0.25">
      <c r="C6381" s="160" t="s">
        <v>557</v>
      </c>
      <c r="D6381" s="161">
        <v>243.56</v>
      </c>
    </row>
    <row r="6382" spans="3:4" ht="15" hidden="1" customHeight="1" x14ac:dyDescent="0.25">
      <c r="C6382" s="158" t="s">
        <v>542</v>
      </c>
      <c r="D6382" s="159">
        <v>798.48</v>
      </c>
    </row>
    <row r="6383" spans="3:4" ht="15" hidden="1" customHeight="1" x14ac:dyDescent="0.25">
      <c r="C6383" s="160" t="s">
        <v>553</v>
      </c>
      <c r="D6383" s="161">
        <v>476.65</v>
      </c>
    </row>
    <row r="6384" spans="3:4" ht="15" hidden="1" customHeight="1" x14ac:dyDescent="0.25">
      <c r="C6384" s="158" t="s">
        <v>552</v>
      </c>
      <c r="D6384" s="159">
        <v>96.9</v>
      </c>
    </row>
    <row r="6385" spans="3:4" ht="15" hidden="1" customHeight="1" x14ac:dyDescent="0.25">
      <c r="C6385" s="160" t="s">
        <v>307</v>
      </c>
      <c r="D6385" s="161">
        <v>1076.05</v>
      </c>
    </row>
    <row r="6386" spans="3:4" ht="15" hidden="1" customHeight="1" x14ac:dyDescent="0.25">
      <c r="C6386" s="158" t="s">
        <v>545</v>
      </c>
      <c r="D6386" s="159">
        <v>528.99</v>
      </c>
    </row>
    <row r="6387" spans="3:4" ht="15" hidden="1" customHeight="1" x14ac:dyDescent="0.25">
      <c r="C6387" s="160" t="s">
        <v>552</v>
      </c>
      <c r="D6387" s="161">
        <v>528.41</v>
      </c>
    </row>
    <row r="6388" spans="3:4" ht="15" hidden="1" customHeight="1" x14ac:dyDescent="0.25">
      <c r="C6388" s="158" t="s">
        <v>549</v>
      </c>
      <c r="D6388" s="159">
        <v>508.08</v>
      </c>
    </row>
    <row r="6389" spans="3:4" ht="15" hidden="1" customHeight="1" x14ac:dyDescent="0.25">
      <c r="C6389" s="160" t="s">
        <v>551</v>
      </c>
      <c r="D6389" s="161">
        <v>712.5</v>
      </c>
    </row>
    <row r="6390" spans="3:4" ht="15" hidden="1" customHeight="1" x14ac:dyDescent="0.25">
      <c r="C6390" s="158" t="s">
        <v>543</v>
      </c>
      <c r="D6390" s="159">
        <v>318.52999999999997</v>
      </c>
    </row>
    <row r="6391" spans="3:4" ht="15" hidden="1" customHeight="1" x14ac:dyDescent="0.25">
      <c r="C6391" s="160" t="s">
        <v>539</v>
      </c>
      <c r="D6391" s="161">
        <v>1102.94</v>
      </c>
    </row>
    <row r="6392" spans="3:4" ht="15" hidden="1" customHeight="1" x14ac:dyDescent="0.25">
      <c r="C6392" s="158" t="s">
        <v>540</v>
      </c>
      <c r="D6392" s="159">
        <v>170.57</v>
      </c>
    </row>
    <row r="6393" spans="3:4" ht="15" hidden="1" customHeight="1" x14ac:dyDescent="0.25">
      <c r="C6393" s="160" t="s">
        <v>542</v>
      </c>
      <c r="D6393" s="161">
        <v>882.94</v>
      </c>
    </row>
    <row r="6394" spans="3:4" ht="15" hidden="1" customHeight="1" x14ac:dyDescent="0.25">
      <c r="C6394" s="158" t="s">
        <v>545</v>
      </c>
      <c r="D6394" s="159">
        <v>750.42</v>
      </c>
    </row>
    <row r="6395" spans="3:4" ht="15" hidden="1" customHeight="1" x14ac:dyDescent="0.25">
      <c r="C6395" s="160" t="s">
        <v>552</v>
      </c>
      <c r="D6395" s="161">
        <v>386.75</v>
      </c>
    </row>
    <row r="6396" spans="3:4" ht="15" hidden="1" customHeight="1" x14ac:dyDescent="0.25">
      <c r="C6396" s="158" t="s">
        <v>540</v>
      </c>
      <c r="D6396" s="159">
        <v>850.14</v>
      </c>
    </row>
    <row r="6397" spans="3:4" ht="15" hidden="1" customHeight="1" x14ac:dyDescent="0.25">
      <c r="C6397" s="160" t="s">
        <v>307</v>
      </c>
      <c r="D6397" s="161">
        <v>46.75</v>
      </c>
    </row>
    <row r="6398" spans="3:4" ht="15" hidden="1" customHeight="1" x14ac:dyDescent="0.25">
      <c r="C6398" s="158" t="s">
        <v>309</v>
      </c>
      <c r="D6398" s="159">
        <v>991.25</v>
      </c>
    </row>
    <row r="6399" spans="3:4" ht="15" hidden="1" customHeight="1" x14ac:dyDescent="0.25">
      <c r="C6399" s="160" t="s">
        <v>552</v>
      </c>
      <c r="D6399" s="161">
        <v>557.48</v>
      </c>
    </row>
    <row r="6400" spans="3:4" ht="15" hidden="1" customHeight="1" x14ac:dyDescent="0.25">
      <c r="C6400" s="158" t="s">
        <v>545</v>
      </c>
      <c r="D6400" s="159">
        <v>686.15</v>
      </c>
    </row>
    <row r="6401" spans="3:4" ht="15" hidden="1" customHeight="1" x14ac:dyDescent="0.25">
      <c r="C6401" s="160" t="s">
        <v>545</v>
      </c>
      <c r="D6401" s="161">
        <v>443.81</v>
      </c>
    </row>
    <row r="6402" spans="3:4" ht="15" hidden="1" customHeight="1" x14ac:dyDescent="0.25">
      <c r="C6402" s="158" t="s">
        <v>549</v>
      </c>
      <c r="D6402" s="159">
        <v>705.34</v>
      </c>
    </row>
    <row r="6403" spans="3:4" ht="15" hidden="1" customHeight="1" x14ac:dyDescent="0.25">
      <c r="C6403" s="160" t="s">
        <v>550</v>
      </c>
      <c r="D6403" s="161">
        <v>897.3</v>
      </c>
    </row>
    <row r="6404" spans="3:4" ht="15" hidden="1" customHeight="1" x14ac:dyDescent="0.25">
      <c r="C6404" s="158" t="s">
        <v>557</v>
      </c>
      <c r="D6404" s="159">
        <v>313.29000000000002</v>
      </c>
    </row>
    <row r="6405" spans="3:4" ht="15" hidden="1" customHeight="1" x14ac:dyDescent="0.25">
      <c r="C6405" s="160" t="s">
        <v>550</v>
      </c>
      <c r="D6405" s="161">
        <v>957.57</v>
      </c>
    </row>
    <row r="6406" spans="3:4" ht="15" hidden="1" customHeight="1" x14ac:dyDescent="0.25">
      <c r="C6406" s="158" t="s">
        <v>544</v>
      </c>
      <c r="D6406" s="159">
        <v>459.11</v>
      </c>
    </row>
    <row r="6407" spans="3:4" ht="15" hidden="1" customHeight="1" x14ac:dyDescent="0.25">
      <c r="C6407" s="160" t="s">
        <v>553</v>
      </c>
      <c r="D6407" s="161">
        <v>198.54</v>
      </c>
    </row>
    <row r="6408" spans="3:4" ht="15" hidden="1" customHeight="1" x14ac:dyDescent="0.25">
      <c r="C6408" s="158" t="s">
        <v>309</v>
      </c>
      <c r="D6408" s="159">
        <v>471.84</v>
      </c>
    </row>
    <row r="6409" spans="3:4" ht="15" hidden="1" customHeight="1" x14ac:dyDescent="0.25">
      <c r="C6409" s="160" t="s">
        <v>540</v>
      </c>
      <c r="D6409" s="161">
        <v>990.21</v>
      </c>
    </row>
    <row r="6410" spans="3:4" ht="15" hidden="1" customHeight="1" x14ac:dyDescent="0.25">
      <c r="C6410" s="158" t="s">
        <v>309</v>
      </c>
      <c r="D6410" s="159">
        <v>546.91</v>
      </c>
    </row>
    <row r="6411" spans="3:4" ht="15" hidden="1" customHeight="1" x14ac:dyDescent="0.25">
      <c r="C6411" s="160" t="s">
        <v>546</v>
      </c>
      <c r="D6411" s="161">
        <v>498.42</v>
      </c>
    </row>
    <row r="6412" spans="3:4" ht="15" hidden="1" customHeight="1" x14ac:dyDescent="0.25">
      <c r="C6412" s="158" t="s">
        <v>312</v>
      </c>
      <c r="D6412" s="159">
        <v>314.16000000000003</v>
      </c>
    </row>
    <row r="6413" spans="3:4" ht="15" hidden="1" customHeight="1" x14ac:dyDescent="0.25">
      <c r="C6413" s="160" t="s">
        <v>307</v>
      </c>
      <c r="D6413" s="161">
        <v>214.57</v>
      </c>
    </row>
    <row r="6414" spans="3:4" ht="15" hidden="1" customHeight="1" x14ac:dyDescent="0.25">
      <c r="C6414" s="158" t="s">
        <v>542</v>
      </c>
      <c r="D6414" s="159">
        <v>196.64</v>
      </c>
    </row>
    <row r="6415" spans="3:4" ht="15" hidden="1" customHeight="1" x14ac:dyDescent="0.25">
      <c r="C6415" s="160" t="s">
        <v>307</v>
      </c>
      <c r="D6415" s="161">
        <v>695.11</v>
      </c>
    </row>
    <row r="6416" spans="3:4" ht="15" hidden="1" customHeight="1" x14ac:dyDescent="0.25">
      <c r="C6416" s="158" t="s">
        <v>555</v>
      </c>
      <c r="D6416" s="159">
        <v>644.89</v>
      </c>
    </row>
    <row r="6417" spans="3:4" ht="15" hidden="1" customHeight="1" x14ac:dyDescent="0.25">
      <c r="C6417" s="160" t="s">
        <v>539</v>
      </c>
      <c r="D6417" s="161">
        <v>555.51</v>
      </c>
    </row>
    <row r="6418" spans="3:4" ht="15" hidden="1" customHeight="1" x14ac:dyDescent="0.25">
      <c r="C6418" s="158" t="s">
        <v>309</v>
      </c>
      <c r="D6418" s="159">
        <v>32.71</v>
      </c>
    </row>
    <row r="6419" spans="3:4" ht="15" hidden="1" customHeight="1" x14ac:dyDescent="0.25">
      <c r="C6419" s="160" t="s">
        <v>307</v>
      </c>
      <c r="D6419" s="161">
        <v>241.32</v>
      </c>
    </row>
    <row r="6420" spans="3:4" ht="15" hidden="1" customHeight="1" x14ac:dyDescent="0.25">
      <c r="C6420" s="158" t="s">
        <v>547</v>
      </c>
      <c r="D6420" s="159">
        <v>1119.74</v>
      </c>
    </row>
    <row r="6421" spans="3:4" ht="15" hidden="1" customHeight="1" x14ac:dyDescent="0.25">
      <c r="C6421" s="160" t="s">
        <v>557</v>
      </c>
      <c r="D6421" s="161">
        <v>871.48</v>
      </c>
    </row>
    <row r="6422" spans="3:4" ht="15" hidden="1" customHeight="1" x14ac:dyDescent="0.25">
      <c r="C6422" s="158" t="s">
        <v>546</v>
      </c>
      <c r="D6422" s="159">
        <v>412.54</v>
      </c>
    </row>
    <row r="6423" spans="3:4" ht="15" hidden="1" customHeight="1" x14ac:dyDescent="0.25">
      <c r="C6423" s="160" t="s">
        <v>553</v>
      </c>
      <c r="D6423" s="161">
        <v>562.28</v>
      </c>
    </row>
    <row r="6424" spans="3:4" ht="15" hidden="1" customHeight="1" x14ac:dyDescent="0.25">
      <c r="C6424" s="158" t="s">
        <v>308</v>
      </c>
      <c r="D6424" s="159">
        <v>638.1</v>
      </c>
    </row>
    <row r="6425" spans="3:4" ht="15" hidden="1" customHeight="1" x14ac:dyDescent="0.25">
      <c r="C6425" s="160" t="s">
        <v>546</v>
      </c>
      <c r="D6425" s="161">
        <v>1043.7</v>
      </c>
    </row>
    <row r="6426" spans="3:4" ht="15" hidden="1" customHeight="1" x14ac:dyDescent="0.25">
      <c r="C6426" s="158" t="s">
        <v>548</v>
      </c>
      <c r="D6426" s="159">
        <v>657.21</v>
      </c>
    </row>
    <row r="6427" spans="3:4" ht="15" hidden="1" customHeight="1" x14ac:dyDescent="0.25">
      <c r="C6427" s="160" t="s">
        <v>552</v>
      </c>
      <c r="D6427" s="161">
        <v>989.84</v>
      </c>
    </row>
    <row r="6428" spans="3:4" ht="15" hidden="1" customHeight="1" x14ac:dyDescent="0.25">
      <c r="C6428" s="158" t="s">
        <v>552</v>
      </c>
      <c r="D6428" s="159">
        <v>1211.1300000000001</v>
      </c>
    </row>
    <row r="6429" spans="3:4" ht="15" hidden="1" customHeight="1" x14ac:dyDescent="0.25">
      <c r="C6429" s="160" t="s">
        <v>309</v>
      </c>
      <c r="D6429" s="161">
        <v>271.68</v>
      </c>
    </row>
    <row r="6430" spans="3:4" ht="15" hidden="1" customHeight="1" x14ac:dyDescent="0.25">
      <c r="C6430" s="158" t="s">
        <v>551</v>
      </c>
      <c r="D6430" s="159">
        <v>80.27</v>
      </c>
    </row>
    <row r="6431" spans="3:4" ht="15" hidden="1" customHeight="1" x14ac:dyDescent="0.25">
      <c r="C6431" s="160" t="s">
        <v>552</v>
      </c>
      <c r="D6431" s="161">
        <v>393.7</v>
      </c>
    </row>
    <row r="6432" spans="3:4" ht="15" hidden="1" customHeight="1" x14ac:dyDescent="0.25">
      <c r="C6432" s="158" t="s">
        <v>553</v>
      </c>
      <c r="D6432" s="159">
        <v>473.04</v>
      </c>
    </row>
    <row r="6433" spans="3:4" ht="15" hidden="1" customHeight="1" x14ac:dyDescent="0.25">
      <c r="C6433" s="160" t="s">
        <v>539</v>
      </c>
      <c r="D6433" s="161">
        <v>624.41999999999996</v>
      </c>
    </row>
    <row r="6434" spans="3:4" ht="15" hidden="1" customHeight="1" x14ac:dyDescent="0.25">
      <c r="C6434" s="158" t="s">
        <v>309</v>
      </c>
      <c r="D6434" s="159">
        <v>867.05</v>
      </c>
    </row>
    <row r="6435" spans="3:4" ht="15" hidden="1" customHeight="1" x14ac:dyDescent="0.25">
      <c r="C6435" s="160" t="s">
        <v>551</v>
      </c>
      <c r="D6435" s="161">
        <v>1115.46</v>
      </c>
    </row>
    <row r="6436" spans="3:4" ht="15" hidden="1" customHeight="1" x14ac:dyDescent="0.25">
      <c r="C6436" s="158" t="s">
        <v>556</v>
      </c>
      <c r="D6436" s="159">
        <v>236.53</v>
      </c>
    </row>
    <row r="6437" spans="3:4" ht="15" hidden="1" customHeight="1" x14ac:dyDescent="0.25">
      <c r="C6437" s="160" t="s">
        <v>308</v>
      </c>
      <c r="D6437" s="161">
        <v>933</v>
      </c>
    </row>
    <row r="6438" spans="3:4" ht="15" hidden="1" customHeight="1" x14ac:dyDescent="0.25">
      <c r="C6438" s="158" t="s">
        <v>552</v>
      </c>
      <c r="D6438" s="159">
        <v>1012.95</v>
      </c>
    </row>
    <row r="6439" spans="3:4" ht="15" hidden="1" customHeight="1" x14ac:dyDescent="0.25">
      <c r="C6439" s="160" t="s">
        <v>542</v>
      </c>
      <c r="D6439" s="161">
        <v>740.45</v>
      </c>
    </row>
    <row r="6440" spans="3:4" ht="15" hidden="1" customHeight="1" x14ac:dyDescent="0.25">
      <c r="C6440" s="158" t="s">
        <v>553</v>
      </c>
      <c r="D6440" s="159">
        <v>1182.26</v>
      </c>
    </row>
    <row r="6441" spans="3:4" ht="15" hidden="1" customHeight="1" x14ac:dyDescent="0.25">
      <c r="C6441" s="160" t="s">
        <v>553</v>
      </c>
      <c r="D6441" s="161">
        <v>1285.1400000000001</v>
      </c>
    </row>
    <row r="6442" spans="3:4" ht="15" hidden="1" customHeight="1" x14ac:dyDescent="0.25">
      <c r="C6442" s="158" t="s">
        <v>551</v>
      </c>
      <c r="D6442" s="159">
        <v>1108.1099999999999</v>
      </c>
    </row>
    <row r="6443" spans="3:4" ht="15" hidden="1" customHeight="1" x14ac:dyDescent="0.25">
      <c r="C6443" s="160" t="s">
        <v>552</v>
      </c>
      <c r="D6443" s="161">
        <v>405.68</v>
      </c>
    </row>
    <row r="6444" spans="3:4" ht="15" hidden="1" customHeight="1" x14ac:dyDescent="0.25">
      <c r="C6444" s="158" t="s">
        <v>558</v>
      </c>
      <c r="D6444" s="159">
        <v>563.86</v>
      </c>
    </row>
    <row r="6445" spans="3:4" ht="15" hidden="1" customHeight="1" x14ac:dyDescent="0.25">
      <c r="C6445" s="160" t="s">
        <v>546</v>
      </c>
      <c r="D6445" s="161">
        <v>694.9</v>
      </c>
    </row>
    <row r="6446" spans="3:4" ht="15" hidden="1" customHeight="1" x14ac:dyDescent="0.25">
      <c r="C6446" s="158" t="s">
        <v>545</v>
      </c>
      <c r="D6446" s="159">
        <v>750</v>
      </c>
    </row>
    <row r="6447" spans="3:4" ht="15" hidden="1" customHeight="1" x14ac:dyDescent="0.25">
      <c r="C6447" s="160" t="s">
        <v>549</v>
      </c>
      <c r="D6447" s="161">
        <v>704.12</v>
      </c>
    </row>
    <row r="6448" spans="3:4" ht="15" hidden="1" customHeight="1" x14ac:dyDescent="0.25">
      <c r="C6448" s="158" t="s">
        <v>309</v>
      </c>
      <c r="D6448" s="159">
        <v>1271.45</v>
      </c>
    </row>
    <row r="6449" spans="3:4" ht="15" hidden="1" customHeight="1" x14ac:dyDescent="0.25">
      <c r="C6449" s="160" t="s">
        <v>308</v>
      </c>
      <c r="D6449" s="161">
        <v>444.26</v>
      </c>
    </row>
    <row r="6450" spans="3:4" ht="15" hidden="1" customHeight="1" x14ac:dyDescent="0.25">
      <c r="C6450" s="158" t="s">
        <v>544</v>
      </c>
      <c r="D6450" s="159">
        <v>570.89</v>
      </c>
    </row>
    <row r="6451" spans="3:4" ht="15" hidden="1" customHeight="1" x14ac:dyDescent="0.25">
      <c r="C6451" s="160" t="s">
        <v>551</v>
      </c>
      <c r="D6451" s="161">
        <v>1000.79</v>
      </c>
    </row>
    <row r="6452" spans="3:4" ht="15" hidden="1" customHeight="1" x14ac:dyDescent="0.25">
      <c r="C6452" s="158" t="s">
        <v>553</v>
      </c>
      <c r="D6452" s="159">
        <v>594.84</v>
      </c>
    </row>
    <row r="6453" spans="3:4" ht="15" hidden="1" customHeight="1" x14ac:dyDescent="0.25">
      <c r="C6453" s="160" t="s">
        <v>309</v>
      </c>
      <c r="D6453" s="161">
        <v>1021.61</v>
      </c>
    </row>
    <row r="6454" spans="3:4" ht="15" hidden="1" customHeight="1" x14ac:dyDescent="0.25">
      <c r="C6454" s="158" t="s">
        <v>309</v>
      </c>
      <c r="D6454" s="159">
        <v>931.98</v>
      </c>
    </row>
    <row r="6455" spans="3:4" ht="15" hidden="1" customHeight="1" x14ac:dyDescent="0.25">
      <c r="C6455" s="160" t="s">
        <v>557</v>
      </c>
      <c r="D6455" s="161">
        <v>1151.22</v>
      </c>
    </row>
    <row r="6456" spans="3:4" ht="15" hidden="1" customHeight="1" x14ac:dyDescent="0.25">
      <c r="C6456" s="158" t="s">
        <v>545</v>
      </c>
      <c r="D6456" s="159">
        <v>864.16</v>
      </c>
    </row>
    <row r="6457" spans="3:4" ht="15" hidden="1" customHeight="1" x14ac:dyDescent="0.25">
      <c r="C6457" s="160" t="s">
        <v>539</v>
      </c>
      <c r="D6457" s="161">
        <v>562.32000000000005</v>
      </c>
    </row>
    <row r="6458" spans="3:4" ht="15" hidden="1" customHeight="1" x14ac:dyDescent="0.25">
      <c r="C6458" s="158" t="s">
        <v>309</v>
      </c>
      <c r="D6458" s="159">
        <v>167.61</v>
      </c>
    </row>
    <row r="6459" spans="3:4" ht="15" hidden="1" customHeight="1" x14ac:dyDescent="0.25">
      <c r="C6459" s="160" t="s">
        <v>312</v>
      </c>
      <c r="D6459" s="161">
        <v>273.33</v>
      </c>
    </row>
    <row r="6460" spans="3:4" ht="15" hidden="1" customHeight="1" x14ac:dyDescent="0.25">
      <c r="C6460" s="158" t="s">
        <v>312</v>
      </c>
      <c r="D6460" s="159">
        <v>661.63</v>
      </c>
    </row>
    <row r="6461" spans="3:4" ht="15" hidden="1" customHeight="1" x14ac:dyDescent="0.25">
      <c r="C6461" s="160" t="s">
        <v>545</v>
      </c>
      <c r="D6461" s="161">
        <v>38.11</v>
      </c>
    </row>
    <row r="6462" spans="3:4" ht="15" hidden="1" customHeight="1" x14ac:dyDescent="0.25">
      <c r="C6462" s="158" t="s">
        <v>550</v>
      </c>
      <c r="D6462" s="159">
        <v>562.48</v>
      </c>
    </row>
    <row r="6463" spans="3:4" ht="15" hidden="1" customHeight="1" x14ac:dyDescent="0.25">
      <c r="C6463" s="160" t="s">
        <v>545</v>
      </c>
      <c r="D6463" s="161">
        <v>516.52</v>
      </c>
    </row>
    <row r="6464" spans="3:4" ht="15" hidden="1" customHeight="1" x14ac:dyDescent="0.25">
      <c r="C6464" s="158" t="s">
        <v>552</v>
      </c>
      <c r="D6464" s="159">
        <v>442.21</v>
      </c>
    </row>
    <row r="6465" spans="3:4" ht="15" hidden="1" customHeight="1" x14ac:dyDescent="0.25">
      <c r="C6465" s="160" t="s">
        <v>308</v>
      </c>
      <c r="D6465" s="161">
        <v>473.12</v>
      </c>
    </row>
    <row r="6466" spans="3:4" ht="15" hidden="1" customHeight="1" x14ac:dyDescent="0.25">
      <c r="C6466" s="158" t="s">
        <v>552</v>
      </c>
      <c r="D6466" s="159">
        <v>835.04</v>
      </c>
    </row>
    <row r="6467" spans="3:4" ht="15" hidden="1" customHeight="1" x14ac:dyDescent="0.25">
      <c r="C6467" s="160" t="s">
        <v>550</v>
      </c>
      <c r="D6467" s="161">
        <v>596.84</v>
      </c>
    </row>
    <row r="6468" spans="3:4" ht="15" hidden="1" customHeight="1" x14ac:dyDescent="0.25">
      <c r="C6468" s="158" t="s">
        <v>544</v>
      </c>
      <c r="D6468" s="159">
        <v>302.93</v>
      </c>
    </row>
    <row r="6469" spans="3:4" ht="15" hidden="1" customHeight="1" x14ac:dyDescent="0.25">
      <c r="C6469" s="160" t="s">
        <v>545</v>
      </c>
      <c r="D6469" s="161">
        <v>296.33999999999997</v>
      </c>
    </row>
    <row r="6470" spans="3:4" ht="15" hidden="1" customHeight="1" x14ac:dyDescent="0.25">
      <c r="C6470" s="158" t="s">
        <v>542</v>
      </c>
      <c r="D6470" s="159">
        <v>652.52</v>
      </c>
    </row>
    <row r="6471" spans="3:4" ht="15" hidden="1" customHeight="1" x14ac:dyDescent="0.25">
      <c r="C6471" s="160" t="s">
        <v>312</v>
      </c>
      <c r="D6471" s="161">
        <v>1153.96</v>
      </c>
    </row>
    <row r="6472" spans="3:4" ht="15" hidden="1" customHeight="1" x14ac:dyDescent="0.25">
      <c r="C6472" s="158" t="s">
        <v>557</v>
      </c>
      <c r="D6472" s="159">
        <v>209.02</v>
      </c>
    </row>
    <row r="6473" spans="3:4" ht="15" hidden="1" customHeight="1" x14ac:dyDescent="0.25">
      <c r="C6473" s="160" t="s">
        <v>541</v>
      </c>
      <c r="D6473" s="161">
        <v>925.11</v>
      </c>
    </row>
    <row r="6474" spans="3:4" ht="15" hidden="1" customHeight="1" x14ac:dyDescent="0.25">
      <c r="C6474" s="158" t="s">
        <v>553</v>
      </c>
      <c r="D6474" s="159">
        <v>464.09</v>
      </c>
    </row>
    <row r="6475" spans="3:4" ht="15" hidden="1" customHeight="1" x14ac:dyDescent="0.25">
      <c r="C6475" s="160" t="s">
        <v>307</v>
      </c>
      <c r="D6475" s="161">
        <v>1200.4100000000001</v>
      </c>
    </row>
    <row r="6476" spans="3:4" ht="15" hidden="1" customHeight="1" x14ac:dyDescent="0.25">
      <c r="C6476" s="158" t="s">
        <v>541</v>
      </c>
      <c r="D6476" s="159">
        <v>308.24</v>
      </c>
    </row>
    <row r="6477" spans="3:4" ht="15" hidden="1" customHeight="1" x14ac:dyDescent="0.25">
      <c r="C6477" s="160" t="s">
        <v>539</v>
      </c>
      <c r="D6477" s="161">
        <v>838.75</v>
      </c>
    </row>
    <row r="6478" spans="3:4" ht="15" hidden="1" customHeight="1" x14ac:dyDescent="0.25">
      <c r="C6478" s="158" t="s">
        <v>543</v>
      </c>
      <c r="D6478" s="159">
        <v>568.14</v>
      </c>
    </row>
    <row r="6479" spans="3:4" ht="15" hidden="1" customHeight="1" x14ac:dyDescent="0.25">
      <c r="C6479" s="160" t="s">
        <v>552</v>
      </c>
      <c r="D6479" s="161">
        <v>461.29</v>
      </c>
    </row>
    <row r="6480" spans="3:4" ht="15" hidden="1" customHeight="1" x14ac:dyDescent="0.25">
      <c r="C6480" s="158" t="s">
        <v>539</v>
      </c>
      <c r="D6480" s="159">
        <v>868.4</v>
      </c>
    </row>
    <row r="6481" spans="3:4" ht="15" hidden="1" customHeight="1" x14ac:dyDescent="0.25">
      <c r="C6481" s="160" t="s">
        <v>307</v>
      </c>
      <c r="D6481" s="161">
        <v>1115.46</v>
      </c>
    </row>
    <row r="6482" spans="3:4" ht="15" hidden="1" customHeight="1" x14ac:dyDescent="0.25">
      <c r="C6482" s="158" t="s">
        <v>554</v>
      </c>
      <c r="D6482" s="159">
        <v>675.32</v>
      </c>
    </row>
    <row r="6483" spans="3:4" ht="15" hidden="1" customHeight="1" x14ac:dyDescent="0.25">
      <c r="C6483" s="160" t="s">
        <v>540</v>
      </c>
      <c r="D6483" s="161">
        <v>346.94</v>
      </c>
    </row>
    <row r="6484" spans="3:4" ht="15" hidden="1" customHeight="1" x14ac:dyDescent="0.25">
      <c r="C6484" s="158" t="s">
        <v>554</v>
      </c>
      <c r="D6484" s="159">
        <v>558.32000000000005</v>
      </c>
    </row>
    <row r="6485" spans="3:4" ht="15" hidden="1" customHeight="1" x14ac:dyDescent="0.25">
      <c r="C6485" s="160" t="s">
        <v>543</v>
      </c>
      <c r="D6485" s="161">
        <v>921.45</v>
      </c>
    </row>
    <row r="6486" spans="3:4" ht="15" hidden="1" customHeight="1" x14ac:dyDescent="0.25">
      <c r="C6486" s="158" t="s">
        <v>539</v>
      </c>
      <c r="D6486" s="159">
        <v>47.05</v>
      </c>
    </row>
    <row r="6487" spans="3:4" ht="15" hidden="1" customHeight="1" x14ac:dyDescent="0.25">
      <c r="C6487" s="160" t="s">
        <v>540</v>
      </c>
      <c r="D6487" s="161">
        <v>930.82</v>
      </c>
    </row>
    <row r="6488" spans="3:4" ht="15" hidden="1" customHeight="1" x14ac:dyDescent="0.25">
      <c r="C6488" s="158" t="s">
        <v>549</v>
      </c>
      <c r="D6488" s="159">
        <v>225.42</v>
      </c>
    </row>
    <row r="6489" spans="3:4" ht="15" hidden="1" customHeight="1" x14ac:dyDescent="0.25">
      <c r="C6489" s="160" t="s">
        <v>549</v>
      </c>
      <c r="D6489" s="161">
        <v>881.35</v>
      </c>
    </row>
    <row r="6490" spans="3:4" ht="15" hidden="1" customHeight="1" x14ac:dyDescent="0.25">
      <c r="C6490" s="158" t="s">
        <v>545</v>
      </c>
      <c r="D6490" s="159">
        <v>965.59</v>
      </c>
    </row>
    <row r="6491" spans="3:4" ht="15" hidden="1" customHeight="1" x14ac:dyDescent="0.25">
      <c r="C6491" s="160" t="s">
        <v>542</v>
      </c>
      <c r="D6491" s="161">
        <v>202.48</v>
      </c>
    </row>
    <row r="6492" spans="3:4" ht="15" hidden="1" customHeight="1" x14ac:dyDescent="0.25">
      <c r="C6492" s="158" t="s">
        <v>557</v>
      </c>
      <c r="D6492" s="159">
        <v>613.30999999999995</v>
      </c>
    </row>
    <row r="6493" spans="3:4" ht="15" hidden="1" customHeight="1" x14ac:dyDescent="0.25">
      <c r="C6493" s="160" t="s">
        <v>307</v>
      </c>
      <c r="D6493" s="161">
        <v>276.73</v>
      </c>
    </row>
    <row r="6494" spans="3:4" ht="15" hidden="1" customHeight="1" x14ac:dyDescent="0.25">
      <c r="C6494" s="158" t="s">
        <v>553</v>
      </c>
      <c r="D6494" s="159">
        <v>1298.52</v>
      </c>
    </row>
    <row r="6495" spans="3:4" ht="15" hidden="1" customHeight="1" x14ac:dyDescent="0.25">
      <c r="C6495" s="160" t="s">
        <v>551</v>
      </c>
      <c r="D6495" s="161">
        <v>1222.24</v>
      </c>
    </row>
    <row r="6496" spans="3:4" ht="15" hidden="1" customHeight="1" x14ac:dyDescent="0.25">
      <c r="C6496" s="158" t="s">
        <v>548</v>
      </c>
      <c r="D6496" s="159">
        <v>800.24</v>
      </c>
    </row>
    <row r="6497" spans="3:4" ht="15" hidden="1" customHeight="1" x14ac:dyDescent="0.25">
      <c r="C6497" s="160" t="s">
        <v>540</v>
      </c>
      <c r="D6497" s="161">
        <v>17.13</v>
      </c>
    </row>
    <row r="6498" spans="3:4" ht="15" hidden="1" customHeight="1" x14ac:dyDescent="0.25">
      <c r="C6498" s="158" t="s">
        <v>549</v>
      </c>
      <c r="D6498" s="159">
        <v>1071.24</v>
      </c>
    </row>
    <row r="6499" spans="3:4" ht="15" hidden="1" customHeight="1" x14ac:dyDescent="0.25">
      <c r="C6499" s="160" t="s">
        <v>558</v>
      </c>
      <c r="D6499" s="161">
        <v>604.74</v>
      </c>
    </row>
    <row r="6500" spans="3:4" ht="15" hidden="1" customHeight="1" x14ac:dyDescent="0.25">
      <c r="C6500" s="158" t="s">
        <v>308</v>
      </c>
      <c r="D6500" s="159">
        <v>1234.6600000000001</v>
      </c>
    </row>
    <row r="6501" spans="3:4" ht="15" hidden="1" customHeight="1" x14ac:dyDescent="0.25">
      <c r="C6501" s="160" t="s">
        <v>542</v>
      </c>
      <c r="D6501" s="161">
        <v>590.5</v>
      </c>
    </row>
    <row r="6502" spans="3:4" ht="15" hidden="1" customHeight="1" x14ac:dyDescent="0.25">
      <c r="C6502" s="158" t="s">
        <v>308</v>
      </c>
      <c r="D6502" s="159">
        <v>12.58</v>
      </c>
    </row>
    <row r="6503" spans="3:4" ht="15" hidden="1" customHeight="1" x14ac:dyDescent="0.25">
      <c r="C6503" s="160" t="s">
        <v>539</v>
      </c>
      <c r="D6503" s="161">
        <v>718.83</v>
      </c>
    </row>
    <row r="6504" spans="3:4" ht="15" hidden="1" customHeight="1" x14ac:dyDescent="0.25">
      <c r="C6504" s="158" t="s">
        <v>557</v>
      </c>
      <c r="D6504" s="159">
        <v>932.08</v>
      </c>
    </row>
    <row r="6505" spans="3:4" ht="15" hidden="1" customHeight="1" x14ac:dyDescent="0.25">
      <c r="C6505" s="160" t="s">
        <v>556</v>
      </c>
      <c r="D6505" s="161">
        <v>673.29</v>
      </c>
    </row>
    <row r="6506" spans="3:4" ht="15" hidden="1" customHeight="1" x14ac:dyDescent="0.25">
      <c r="C6506" s="158" t="s">
        <v>543</v>
      </c>
      <c r="D6506" s="159">
        <v>995.04</v>
      </c>
    </row>
    <row r="6507" spans="3:4" ht="15" hidden="1" customHeight="1" x14ac:dyDescent="0.25">
      <c r="C6507" s="160" t="s">
        <v>547</v>
      </c>
      <c r="D6507" s="161">
        <v>327.3</v>
      </c>
    </row>
    <row r="6508" spans="3:4" ht="15" hidden="1" customHeight="1" x14ac:dyDescent="0.25">
      <c r="C6508" s="158" t="s">
        <v>309</v>
      </c>
      <c r="D6508" s="159">
        <v>785.78</v>
      </c>
    </row>
    <row r="6509" spans="3:4" ht="15" hidden="1" customHeight="1" x14ac:dyDescent="0.25">
      <c r="C6509" s="160" t="s">
        <v>308</v>
      </c>
      <c r="D6509" s="161">
        <v>622.54999999999995</v>
      </c>
    </row>
    <row r="6510" spans="3:4" ht="15" hidden="1" customHeight="1" x14ac:dyDescent="0.25">
      <c r="C6510" s="158" t="s">
        <v>547</v>
      </c>
      <c r="D6510" s="159">
        <v>700.92</v>
      </c>
    </row>
    <row r="6511" spans="3:4" ht="15" hidden="1" customHeight="1" x14ac:dyDescent="0.25">
      <c r="C6511" s="160" t="s">
        <v>546</v>
      </c>
      <c r="D6511" s="161">
        <v>671.97</v>
      </c>
    </row>
    <row r="6512" spans="3:4" ht="15" hidden="1" customHeight="1" x14ac:dyDescent="0.25">
      <c r="C6512" s="158" t="s">
        <v>548</v>
      </c>
      <c r="D6512" s="159">
        <v>697.88</v>
      </c>
    </row>
    <row r="6513" spans="3:4" ht="15" hidden="1" customHeight="1" x14ac:dyDescent="0.25">
      <c r="C6513" s="160" t="s">
        <v>546</v>
      </c>
      <c r="D6513" s="161">
        <v>600.83000000000004</v>
      </c>
    </row>
    <row r="6514" spans="3:4" ht="15" hidden="1" customHeight="1" x14ac:dyDescent="0.25">
      <c r="C6514" s="158" t="s">
        <v>309</v>
      </c>
      <c r="D6514" s="159">
        <v>463.98</v>
      </c>
    </row>
    <row r="6515" spans="3:4" ht="15" hidden="1" customHeight="1" x14ac:dyDescent="0.25">
      <c r="C6515" s="160" t="s">
        <v>543</v>
      </c>
      <c r="D6515" s="161">
        <v>547.54999999999995</v>
      </c>
    </row>
    <row r="6516" spans="3:4" ht="15" hidden="1" customHeight="1" x14ac:dyDescent="0.25">
      <c r="C6516" s="158" t="s">
        <v>309</v>
      </c>
      <c r="D6516" s="159">
        <v>456.56</v>
      </c>
    </row>
    <row r="6517" spans="3:4" ht="15" hidden="1" customHeight="1" x14ac:dyDescent="0.25">
      <c r="C6517" s="160" t="s">
        <v>309</v>
      </c>
      <c r="D6517" s="161">
        <v>845</v>
      </c>
    </row>
    <row r="6518" spans="3:4" ht="15" hidden="1" customHeight="1" x14ac:dyDescent="0.25">
      <c r="C6518" s="158" t="s">
        <v>539</v>
      </c>
      <c r="D6518" s="159">
        <v>535.77</v>
      </c>
    </row>
    <row r="6519" spans="3:4" ht="15" hidden="1" customHeight="1" x14ac:dyDescent="0.25">
      <c r="C6519" s="160" t="s">
        <v>551</v>
      </c>
      <c r="D6519" s="161">
        <v>728.96</v>
      </c>
    </row>
    <row r="6520" spans="3:4" ht="15" hidden="1" customHeight="1" x14ac:dyDescent="0.25">
      <c r="C6520" s="158" t="s">
        <v>547</v>
      </c>
      <c r="D6520" s="159">
        <v>546.13</v>
      </c>
    </row>
    <row r="6521" spans="3:4" ht="15" hidden="1" customHeight="1" x14ac:dyDescent="0.25">
      <c r="C6521" s="160" t="s">
        <v>308</v>
      </c>
      <c r="D6521" s="161">
        <v>442.86</v>
      </c>
    </row>
    <row r="6522" spans="3:4" ht="15" hidden="1" customHeight="1" x14ac:dyDescent="0.25">
      <c r="C6522" s="158" t="s">
        <v>550</v>
      </c>
      <c r="D6522" s="159">
        <v>775.13</v>
      </c>
    </row>
    <row r="6523" spans="3:4" ht="15" hidden="1" customHeight="1" x14ac:dyDescent="0.25">
      <c r="C6523" s="160" t="s">
        <v>549</v>
      </c>
      <c r="D6523" s="161">
        <v>1104.21</v>
      </c>
    </row>
    <row r="6524" spans="3:4" ht="15" hidden="1" customHeight="1" x14ac:dyDescent="0.25">
      <c r="C6524" s="158" t="s">
        <v>550</v>
      </c>
      <c r="D6524" s="159">
        <v>547.35</v>
      </c>
    </row>
    <row r="6525" spans="3:4" ht="15" hidden="1" customHeight="1" x14ac:dyDescent="0.25">
      <c r="C6525" s="160" t="s">
        <v>558</v>
      </c>
      <c r="D6525" s="161">
        <v>1095.6400000000001</v>
      </c>
    </row>
    <row r="6526" spans="3:4" ht="15" hidden="1" customHeight="1" x14ac:dyDescent="0.25">
      <c r="C6526" s="158" t="s">
        <v>308</v>
      </c>
      <c r="D6526" s="159">
        <v>764.53</v>
      </c>
    </row>
    <row r="6527" spans="3:4" ht="15" hidden="1" customHeight="1" x14ac:dyDescent="0.25">
      <c r="C6527" s="160" t="s">
        <v>542</v>
      </c>
      <c r="D6527" s="161">
        <v>703.26</v>
      </c>
    </row>
    <row r="6528" spans="3:4" ht="15" hidden="1" customHeight="1" x14ac:dyDescent="0.25">
      <c r="C6528" s="158" t="s">
        <v>549</v>
      </c>
      <c r="D6528" s="159">
        <v>1126.52</v>
      </c>
    </row>
    <row r="6529" spans="3:4" ht="15" hidden="1" customHeight="1" x14ac:dyDescent="0.25">
      <c r="C6529" s="160" t="s">
        <v>555</v>
      </c>
      <c r="D6529" s="161">
        <v>497.3</v>
      </c>
    </row>
    <row r="6530" spans="3:4" ht="15" hidden="1" customHeight="1" x14ac:dyDescent="0.25">
      <c r="C6530" s="158" t="s">
        <v>307</v>
      </c>
      <c r="D6530" s="159">
        <v>743.58</v>
      </c>
    </row>
    <row r="6531" spans="3:4" ht="15" hidden="1" customHeight="1" x14ac:dyDescent="0.25">
      <c r="C6531" s="160" t="s">
        <v>309</v>
      </c>
      <c r="D6531" s="161">
        <v>183.02</v>
      </c>
    </row>
    <row r="6532" spans="3:4" ht="15" hidden="1" customHeight="1" x14ac:dyDescent="0.25">
      <c r="C6532" s="158" t="s">
        <v>308</v>
      </c>
      <c r="D6532" s="159">
        <v>470.61</v>
      </c>
    </row>
    <row r="6533" spans="3:4" ht="15" hidden="1" customHeight="1" x14ac:dyDescent="0.25">
      <c r="C6533" s="160" t="s">
        <v>547</v>
      </c>
      <c r="D6533" s="161">
        <v>693.5</v>
      </c>
    </row>
    <row r="6534" spans="3:4" ht="15" hidden="1" customHeight="1" x14ac:dyDescent="0.25">
      <c r="C6534" s="158" t="s">
        <v>553</v>
      </c>
      <c r="D6534" s="159">
        <v>1168.29</v>
      </c>
    </row>
    <row r="6535" spans="3:4" ht="15" hidden="1" customHeight="1" x14ac:dyDescent="0.25">
      <c r="C6535" s="160" t="s">
        <v>308</v>
      </c>
      <c r="D6535" s="161">
        <v>604.87</v>
      </c>
    </row>
    <row r="6536" spans="3:4" ht="15" hidden="1" customHeight="1" x14ac:dyDescent="0.25">
      <c r="C6536" s="158" t="s">
        <v>545</v>
      </c>
      <c r="D6536" s="159">
        <v>519.30999999999995</v>
      </c>
    </row>
    <row r="6537" spans="3:4" ht="15" hidden="1" customHeight="1" x14ac:dyDescent="0.25">
      <c r="C6537" s="160" t="s">
        <v>540</v>
      </c>
      <c r="D6537" s="161">
        <v>448.25</v>
      </c>
    </row>
    <row r="6538" spans="3:4" ht="15" hidden="1" customHeight="1" x14ac:dyDescent="0.25">
      <c r="C6538" s="158" t="s">
        <v>553</v>
      </c>
      <c r="D6538" s="159">
        <v>128.30000000000001</v>
      </c>
    </row>
    <row r="6539" spans="3:4" ht="15" hidden="1" customHeight="1" x14ac:dyDescent="0.25">
      <c r="C6539" s="160" t="s">
        <v>549</v>
      </c>
      <c r="D6539" s="161">
        <v>1294.7</v>
      </c>
    </row>
    <row r="6540" spans="3:4" ht="15" hidden="1" customHeight="1" x14ac:dyDescent="0.25">
      <c r="C6540" s="158" t="s">
        <v>543</v>
      </c>
      <c r="D6540" s="159">
        <v>843.45</v>
      </c>
    </row>
    <row r="6541" spans="3:4" ht="15" hidden="1" customHeight="1" x14ac:dyDescent="0.25">
      <c r="C6541" s="160" t="s">
        <v>545</v>
      </c>
      <c r="D6541" s="161">
        <v>1173.68</v>
      </c>
    </row>
    <row r="6542" spans="3:4" ht="15" hidden="1" customHeight="1" x14ac:dyDescent="0.25">
      <c r="C6542" s="158" t="s">
        <v>309</v>
      </c>
      <c r="D6542" s="159">
        <v>567.24</v>
      </c>
    </row>
    <row r="6543" spans="3:4" ht="15" hidden="1" customHeight="1" x14ac:dyDescent="0.25">
      <c r="C6543" s="160" t="s">
        <v>547</v>
      </c>
      <c r="D6543" s="161">
        <v>711.97</v>
      </c>
    </row>
    <row r="6544" spans="3:4" ht="15" hidden="1" customHeight="1" x14ac:dyDescent="0.25">
      <c r="C6544" s="158" t="s">
        <v>546</v>
      </c>
      <c r="D6544" s="159">
        <v>441.08</v>
      </c>
    </row>
    <row r="6545" spans="3:4" ht="15" hidden="1" customHeight="1" x14ac:dyDescent="0.25">
      <c r="C6545" s="160" t="s">
        <v>546</v>
      </c>
      <c r="D6545" s="161">
        <v>337.13</v>
      </c>
    </row>
    <row r="6546" spans="3:4" ht="15" hidden="1" customHeight="1" x14ac:dyDescent="0.25">
      <c r="C6546" s="158" t="s">
        <v>549</v>
      </c>
      <c r="D6546" s="159">
        <v>656.1</v>
      </c>
    </row>
    <row r="6547" spans="3:4" ht="15" hidden="1" customHeight="1" x14ac:dyDescent="0.25">
      <c r="C6547" s="160" t="s">
        <v>543</v>
      </c>
      <c r="D6547" s="161">
        <v>157.63999999999999</v>
      </c>
    </row>
    <row r="6548" spans="3:4" ht="15" hidden="1" customHeight="1" x14ac:dyDescent="0.25">
      <c r="C6548" s="158" t="s">
        <v>543</v>
      </c>
      <c r="D6548" s="159">
        <v>737.95</v>
      </c>
    </row>
    <row r="6549" spans="3:4" ht="15" hidden="1" customHeight="1" x14ac:dyDescent="0.25">
      <c r="C6549" s="160" t="s">
        <v>307</v>
      </c>
      <c r="D6549" s="161">
        <v>799.16</v>
      </c>
    </row>
    <row r="6550" spans="3:4" ht="15" hidden="1" customHeight="1" x14ac:dyDescent="0.25">
      <c r="C6550" s="158" t="s">
        <v>308</v>
      </c>
      <c r="D6550" s="159">
        <v>516.38</v>
      </c>
    </row>
    <row r="6551" spans="3:4" ht="15" hidden="1" customHeight="1" x14ac:dyDescent="0.25">
      <c r="C6551" s="160" t="s">
        <v>558</v>
      </c>
      <c r="D6551" s="161">
        <v>389.7</v>
      </c>
    </row>
    <row r="6552" spans="3:4" ht="15" hidden="1" customHeight="1" x14ac:dyDescent="0.25">
      <c r="C6552" s="158" t="s">
        <v>541</v>
      </c>
      <c r="D6552" s="159">
        <v>614.01</v>
      </c>
    </row>
    <row r="6553" spans="3:4" ht="15" hidden="1" customHeight="1" x14ac:dyDescent="0.25">
      <c r="C6553" s="160" t="s">
        <v>541</v>
      </c>
      <c r="D6553" s="161">
        <v>692.96</v>
      </c>
    </row>
    <row r="6554" spans="3:4" ht="15" hidden="1" customHeight="1" x14ac:dyDescent="0.25">
      <c r="C6554" s="158" t="s">
        <v>308</v>
      </c>
      <c r="D6554" s="159">
        <v>470.5</v>
      </c>
    </row>
    <row r="6555" spans="3:4" ht="15" hidden="1" customHeight="1" x14ac:dyDescent="0.25">
      <c r="C6555" s="160" t="s">
        <v>542</v>
      </c>
      <c r="D6555" s="161">
        <v>311.43</v>
      </c>
    </row>
    <row r="6556" spans="3:4" ht="15" hidden="1" customHeight="1" x14ac:dyDescent="0.25">
      <c r="C6556" s="158" t="s">
        <v>551</v>
      </c>
      <c r="D6556" s="159">
        <v>802.49</v>
      </c>
    </row>
    <row r="6557" spans="3:4" ht="15" hidden="1" customHeight="1" x14ac:dyDescent="0.25">
      <c r="C6557" s="160" t="s">
        <v>543</v>
      </c>
      <c r="D6557" s="161">
        <v>1135.58</v>
      </c>
    </row>
    <row r="6558" spans="3:4" ht="15" hidden="1" customHeight="1" x14ac:dyDescent="0.25">
      <c r="C6558" s="158" t="s">
        <v>547</v>
      </c>
      <c r="D6558" s="159">
        <v>1255.26</v>
      </c>
    </row>
    <row r="6559" spans="3:4" ht="15" hidden="1" customHeight="1" x14ac:dyDescent="0.25">
      <c r="C6559" s="160" t="s">
        <v>545</v>
      </c>
      <c r="D6559" s="161">
        <v>832.28</v>
      </c>
    </row>
    <row r="6560" spans="3:4" ht="15" hidden="1" customHeight="1" x14ac:dyDescent="0.25">
      <c r="C6560" s="158" t="s">
        <v>312</v>
      </c>
      <c r="D6560" s="159">
        <v>1102.8699999999999</v>
      </c>
    </row>
    <row r="6561" spans="3:4" ht="15" hidden="1" customHeight="1" x14ac:dyDescent="0.25">
      <c r="C6561" s="160" t="s">
        <v>552</v>
      </c>
      <c r="D6561" s="161">
        <v>49.08</v>
      </c>
    </row>
    <row r="6562" spans="3:4" ht="15" hidden="1" customHeight="1" x14ac:dyDescent="0.25">
      <c r="C6562" s="158" t="s">
        <v>546</v>
      </c>
      <c r="D6562" s="159">
        <v>86.02</v>
      </c>
    </row>
    <row r="6563" spans="3:4" ht="15" hidden="1" customHeight="1" x14ac:dyDescent="0.25">
      <c r="C6563" s="160" t="s">
        <v>307</v>
      </c>
      <c r="D6563" s="161">
        <v>255.66</v>
      </c>
    </row>
    <row r="6564" spans="3:4" ht="15" hidden="1" customHeight="1" x14ac:dyDescent="0.25">
      <c r="C6564" s="158" t="s">
        <v>312</v>
      </c>
      <c r="D6564" s="159">
        <v>839.74</v>
      </c>
    </row>
    <row r="6565" spans="3:4" ht="15" hidden="1" customHeight="1" x14ac:dyDescent="0.25">
      <c r="C6565" s="160" t="s">
        <v>546</v>
      </c>
      <c r="D6565" s="161">
        <v>1029.3499999999999</v>
      </c>
    </row>
    <row r="6566" spans="3:4" ht="15" hidden="1" customHeight="1" x14ac:dyDescent="0.25">
      <c r="C6566" s="158" t="s">
        <v>543</v>
      </c>
      <c r="D6566" s="159">
        <v>99.52</v>
      </c>
    </row>
    <row r="6567" spans="3:4" ht="15" hidden="1" customHeight="1" x14ac:dyDescent="0.25">
      <c r="C6567" s="160" t="s">
        <v>553</v>
      </c>
      <c r="D6567" s="161">
        <v>817.51</v>
      </c>
    </row>
    <row r="6568" spans="3:4" ht="15" hidden="1" customHeight="1" x14ac:dyDescent="0.25">
      <c r="C6568" s="158" t="s">
        <v>547</v>
      </c>
      <c r="D6568" s="159">
        <v>908.73</v>
      </c>
    </row>
    <row r="6569" spans="3:4" ht="15" hidden="1" customHeight="1" x14ac:dyDescent="0.25">
      <c r="C6569" s="160" t="s">
        <v>545</v>
      </c>
      <c r="D6569" s="161">
        <v>90.09</v>
      </c>
    </row>
    <row r="6570" spans="3:4" ht="15" hidden="1" customHeight="1" x14ac:dyDescent="0.25">
      <c r="C6570" s="158" t="s">
        <v>543</v>
      </c>
      <c r="D6570" s="159">
        <v>57.24</v>
      </c>
    </row>
    <row r="6571" spans="3:4" ht="15" hidden="1" customHeight="1" x14ac:dyDescent="0.25">
      <c r="C6571" s="160" t="s">
        <v>546</v>
      </c>
      <c r="D6571" s="161">
        <v>1272.27</v>
      </c>
    </row>
    <row r="6572" spans="3:4" ht="15" hidden="1" customHeight="1" x14ac:dyDescent="0.25">
      <c r="C6572" s="158" t="s">
        <v>556</v>
      </c>
      <c r="D6572" s="159">
        <v>328.45</v>
      </c>
    </row>
    <row r="6573" spans="3:4" ht="15" hidden="1" customHeight="1" x14ac:dyDescent="0.25">
      <c r="C6573" s="160" t="s">
        <v>539</v>
      </c>
      <c r="D6573" s="161">
        <v>735.39</v>
      </c>
    </row>
    <row r="6574" spans="3:4" ht="15" hidden="1" customHeight="1" x14ac:dyDescent="0.25">
      <c r="C6574" s="158" t="s">
        <v>543</v>
      </c>
      <c r="D6574" s="159">
        <v>79.7</v>
      </c>
    </row>
    <row r="6575" spans="3:4" ht="15" hidden="1" customHeight="1" x14ac:dyDescent="0.25">
      <c r="C6575" s="160" t="s">
        <v>549</v>
      </c>
      <c r="D6575" s="161">
        <v>525.09</v>
      </c>
    </row>
    <row r="6576" spans="3:4" ht="15" hidden="1" customHeight="1" x14ac:dyDescent="0.25">
      <c r="C6576" s="158" t="s">
        <v>553</v>
      </c>
      <c r="D6576" s="159">
        <v>670.81</v>
      </c>
    </row>
    <row r="6577" spans="3:4" ht="15" hidden="1" customHeight="1" x14ac:dyDescent="0.25">
      <c r="C6577" s="160" t="s">
        <v>555</v>
      </c>
      <c r="D6577" s="161">
        <v>663.71</v>
      </c>
    </row>
    <row r="6578" spans="3:4" ht="15" hidden="1" customHeight="1" x14ac:dyDescent="0.25">
      <c r="C6578" s="158" t="s">
        <v>543</v>
      </c>
      <c r="D6578" s="159">
        <v>291.36</v>
      </c>
    </row>
    <row r="6579" spans="3:4" ht="15" hidden="1" customHeight="1" x14ac:dyDescent="0.25">
      <c r="C6579" s="160" t="s">
        <v>307</v>
      </c>
      <c r="D6579" s="161">
        <v>1216.94</v>
      </c>
    </row>
    <row r="6580" spans="3:4" ht="15" hidden="1" customHeight="1" x14ac:dyDescent="0.25">
      <c r="C6580" s="158" t="s">
        <v>549</v>
      </c>
      <c r="D6580" s="159">
        <v>396.79</v>
      </c>
    </row>
    <row r="6581" spans="3:4" ht="15" hidden="1" customHeight="1" x14ac:dyDescent="0.25">
      <c r="C6581" s="160" t="s">
        <v>546</v>
      </c>
      <c r="D6581" s="161">
        <v>392.74</v>
      </c>
    </row>
    <row r="6582" spans="3:4" ht="15" hidden="1" customHeight="1" x14ac:dyDescent="0.25">
      <c r="C6582" s="158" t="s">
        <v>553</v>
      </c>
      <c r="D6582" s="159">
        <v>1188.32</v>
      </c>
    </row>
    <row r="6583" spans="3:4" ht="15" hidden="1" customHeight="1" x14ac:dyDescent="0.25">
      <c r="C6583" s="160" t="s">
        <v>549</v>
      </c>
      <c r="D6583" s="161">
        <v>771.89</v>
      </c>
    </row>
    <row r="6584" spans="3:4" ht="15" hidden="1" customHeight="1" x14ac:dyDescent="0.25">
      <c r="C6584" s="158" t="s">
        <v>307</v>
      </c>
      <c r="D6584" s="159">
        <v>905.04</v>
      </c>
    </row>
    <row r="6585" spans="3:4" ht="15" hidden="1" customHeight="1" x14ac:dyDescent="0.25">
      <c r="C6585" s="160" t="s">
        <v>539</v>
      </c>
      <c r="D6585" s="161">
        <v>500.45</v>
      </c>
    </row>
    <row r="6586" spans="3:4" ht="15" hidden="1" customHeight="1" x14ac:dyDescent="0.25">
      <c r="C6586" s="158" t="s">
        <v>545</v>
      </c>
      <c r="D6586" s="159">
        <v>864.42</v>
      </c>
    </row>
    <row r="6587" spans="3:4" ht="15" hidden="1" customHeight="1" x14ac:dyDescent="0.25">
      <c r="C6587" s="160" t="s">
        <v>549</v>
      </c>
      <c r="D6587" s="161">
        <v>457.58</v>
      </c>
    </row>
    <row r="6588" spans="3:4" ht="15" hidden="1" customHeight="1" x14ac:dyDescent="0.25">
      <c r="C6588" s="158" t="s">
        <v>547</v>
      </c>
      <c r="D6588" s="159">
        <v>34.15</v>
      </c>
    </row>
    <row r="6589" spans="3:4" ht="15" hidden="1" customHeight="1" x14ac:dyDescent="0.25">
      <c r="C6589" s="160" t="s">
        <v>546</v>
      </c>
      <c r="D6589" s="161">
        <v>563.22</v>
      </c>
    </row>
    <row r="6590" spans="3:4" ht="15" hidden="1" customHeight="1" x14ac:dyDescent="0.25">
      <c r="C6590" s="158" t="s">
        <v>554</v>
      </c>
      <c r="D6590" s="159">
        <v>1084.22</v>
      </c>
    </row>
    <row r="6591" spans="3:4" ht="15" hidden="1" customHeight="1" x14ac:dyDescent="0.25">
      <c r="C6591" s="160" t="s">
        <v>309</v>
      </c>
      <c r="D6591" s="161">
        <v>415.91</v>
      </c>
    </row>
    <row r="6592" spans="3:4" ht="15" hidden="1" customHeight="1" x14ac:dyDescent="0.25">
      <c r="C6592" s="158" t="s">
        <v>309</v>
      </c>
      <c r="D6592" s="159">
        <v>469.54</v>
      </c>
    </row>
    <row r="6593" spans="3:4" ht="15" hidden="1" customHeight="1" x14ac:dyDescent="0.25">
      <c r="C6593" s="160" t="s">
        <v>542</v>
      </c>
      <c r="D6593" s="161">
        <v>539.21</v>
      </c>
    </row>
    <row r="6594" spans="3:4" ht="15" hidden="1" customHeight="1" x14ac:dyDescent="0.25">
      <c r="C6594" s="158" t="s">
        <v>542</v>
      </c>
      <c r="D6594" s="159">
        <v>303.23</v>
      </c>
    </row>
    <row r="6595" spans="3:4" ht="15" hidden="1" customHeight="1" x14ac:dyDescent="0.25">
      <c r="C6595" s="160" t="s">
        <v>557</v>
      </c>
      <c r="D6595" s="161">
        <v>468.52</v>
      </c>
    </row>
    <row r="6596" spans="3:4" ht="15" hidden="1" customHeight="1" x14ac:dyDescent="0.25">
      <c r="C6596" s="158" t="s">
        <v>552</v>
      </c>
      <c r="D6596" s="159">
        <v>710.77</v>
      </c>
    </row>
    <row r="6597" spans="3:4" ht="15" hidden="1" customHeight="1" x14ac:dyDescent="0.25">
      <c r="C6597" s="160" t="s">
        <v>552</v>
      </c>
      <c r="D6597" s="161">
        <v>29.95</v>
      </c>
    </row>
    <row r="6598" spans="3:4" ht="15" hidden="1" customHeight="1" x14ac:dyDescent="0.25">
      <c r="C6598" s="158" t="s">
        <v>548</v>
      </c>
      <c r="D6598" s="159">
        <v>749.49</v>
      </c>
    </row>
    <row r="6599" spans="3:4" ht="15" hidden="1" customHeight="1" x14ac:dyDescent="0.25">
      <c r="C6599" s="160" t="s">
        <v>557</v>
      </c>
      <c r="D6599" s="161">
        <v>417.56</v>
      </c>
    </row>
    <row r="6600" spans="3:4" ht="15" hidden="1" customHeight="1" x14ac:dyDescent="0.25">
      <c r="C6600" s="158" t="s">
        <v>550</v>
      </c>
      <c r="D6600" s="159">
        <v>265.33</v>
      </c>
    </row>
    <row r="6601" spans="3:4" ht="15" hidden="1" customHeight="1" x14ac:dyDescent="0.25">
      <c r="C6601" s="160" t="s">
        <v>553</v>
      </c>
      <c r="D6601" s="161">
        <v>462.79</v>
      </c>
    </row>
    <row r="6602" spans="3:4" ht="15" hidden="1" customHeight="1" x14ac:dyDescent="0.25">
      <c r="C6602" s="158" t="s">
        <v>312</v>
      </c>
      <c r="D6602" s="159">
        <v>1210.48</v>
      </c>
    </row>
    <row r="6603" spans="3:4" ht="15" hidden="1" customHeight="1" x14ac:dyDescent="0.25">
      <c r="C6603" s="160" t="s">
        <v>312</v>
      </c>
      <c r="D6603" s="161">
        <v>965.44</v>
      </c>
    </row>
    <row r="6604" spans="3:4" ht="15" hidden="1" customHeight="1" x14ac:dyDescent="0.25">
      <c r="C6604" s="158" t="s">
        <v>545</v>
      </c>
      <c r="D6604" s="159">
        <v>722.08</v>
      </c>
    </row>
    <row r="6605" spans="3:4" ht="15" hidden="1" customHeight="1" x14ac:dyDescent="0.25">
      <c r="C6605" s="160" t="s">
        <v>545</v>
      </c>
      <c r="D6605" s="161">
        <v>1147.23</v>
      </c>
    </row>
    <row r="6606" spans="3:4" ht="15" hidden="1" customHeight="1" x14ac:dyDescent="0.25">
      <c r="C6606" s="158" t="s">
        <v>544</v>
      </c>
      <c r="D6606" s="159">
        <v>1159.6600000000001</v>
      </c>
    </row>
    <row r="6607" spans="3:4" ht="15" hidden="1" customHeight="1" x14ac:dyDescent="0.25">
      <c r="C6607" s="160" t="s">
        <v>558</v>
      </c>
      <c r="D6607" s="161">
        <v>311.94</v>
      </c>
    </row>
    <row r="6608" spans="3:4" ht="15" hidden="1" customHeight="1" x14ac:dyDescent="0.25">
      <c r="C6608" s="158" t="s">
        <v>558</v>
      </c>
      <c r="D6608" s="159">
        <v>363.13</v>
      </c>
    </row>
    <row r="6609" spans="3:4" ht="15" hidden="1" customHeight="1" x14ac:dyDescent="0.25">
      <c r="C6609" s="160" t="s">
        <v>550</v>
      </c>
      <c r="D6609" s="161">
        <v>156.84</v>
      </c>
    </row>
    <row r="6610" spans="3:4" ht="15" hidden="1" customHeight="1" x14ac:dyDescent="0.25">
      <c r="C6610" s="158" t="s">
        <v>545</v>
      </c>
      <c r="D6610" s="159">
        <v>649.82000000000005</v>
      </c>
    </row>
    <row r="6611" spans="3:4" ht="15" hidden="1" customHeight="1" x14ac:dyDescent="0.25">
      <c r="C6611" s="160" t="s">
        <v>549</v>
      </c>
      <c r="D6611" s="161">
        <v>454.43</v>
      </c>
    </row>
    <row r="6612" spans="3:4" ht="15" hidden="1" customHeight="1" x14ac:dyDescent="0.25">
      <c r="C6612" s="158" t="s">
        <v>543</v>
      </c>
      <c r="D6612" s="159">
        <v>159.44</v>
      </c>
    </row>
    <row r="6613" spans="3:4" ht="15" hidden="1" customHeight="1" x14ac:dyDescent="0.25">
      <c r="C6613" s="160" t="s">
        <v>557</v>
      </c>
      <c r="D6613" s="161">
        <v>636.16999999999996</v>
      </c>
    </row>
    <row r="6614" spans="3:4" ht="15" hidden="1" customHeight="1" x14ac:dyDescent="0.25">
      <c r="C6614" s="158" t="s">
        <v>308</v>
      </c>
      <c r="D6614" s="159">
        <v>228.67</v>
      </c>
    </row>
    <row r="6615" spans="3:4" ht="15" hidden="1" customHeight="1" x14ac:dyDescent="0.25">
      <c r="C6615" s="160" t="s">
        <v>542</v>
      </c>
      <c r="D6615" s="161">
        <v>1239.33</v>
      </c>
    </row>
    <row r="6616" spans="3:4" ht="15" hidden="1" customHeight="1" x14ac:dyDescent="0.25">
      <c r="C6616" s="158" t="s">
        <v>549</v>
      </c>
      <c r="D6616" s="159">
        <v>893.47</v>
      </c>
    </row>
    <row r="6617" spans="3:4" ht="15" hidden="1" customHeight="1" x14ac:dyDescent="0.25">
      <c r="C6617" s="160" t="s">
        <v>552</v>
      </c>
      <c r="D6617" s="161">
        <v>151.94</v>
      </c>
    </row>
    <row r="6618" spans="3:4" ht="15" hidden="1" customHeight="1" x14ac:dyDescent="0.25">
      <c r="C6618" s="158" t="s">
        <v>556</v>
      </c>
      <c r="D6618" s="159">
        <v>583.97</v>
      </c>
    </row>
    <row r="6619" spans="3:4" ht="15" hidden="1" customHeight="1" x14ac:dyDescent="0.25">
      <c r="C6619" s="160" t="s">
        <v>308</v>
      </c>
      <c r="D6619" s="161">
        <v>254.96</v>
      </c>
    </row>
    <row r="6620" spans="3:4" ht="15" hidden="1" customHeight="1" x14ac:dyDescent="0.25">
      <c r="C6620" s="158" t="s">
        <v>539</v>
      </c>
      <c r="D6620" s="159">
        <v>143.63</v>
      </c>
    </row>
    <row r="6621" spans="3:4" ht="15" hidden="1" customHeight="1" x14ac:dyDescent="0.25">
      <c r="C6621" s="160" t="s">
        <v>542</v>
      </c>
      <c r="D6621" s="161">
        <v>647.39</v>
      </c>
    </row>
    <row r="6622" spans="3:4" ht="15" hidden="1" customHeight="1" x14ac:dyDescent="0.25">
      <c r="C6622" s="158" t="s">
        <v>543</v>
      </c>
      <c r="D6622" s="159">
        <v>748.22</v>
      </c>
    </row>
    <row r="6623" spans="3:4" ht="15" hidden="1" customHeight="1" x14ac:dyDescent="0.25">
      <c r="C6623" s="160" t="s">
        <v>551</v>
      </c>
      <c r="D6623" s="161">
        <v>725.94</v>
      </c>
    </row>
    <row r="6624" spans="3:4" ht="15" hidden="1" customHeight="1" x14ac:dyDescent="0.25">
      <c r="C6624" s="158" t="s">
        <v>547</v>
      </c>
      <c r="D6624" s="159">
        <v>789.52</v>
      </c>
    </row>
    <row r="6625" spans="3:4" ht="15" hidden="1" customHeight="1" x14ac:dyDescent="0.25">
      <c r="C6625" s="160" t="s">
        <v>551</v>
      </c>
      <c r="D6625" s="161">
        <v>73.010000000000005</v>
      </c>
    </row>
    <row r="6626" spans="3:4" ht="15" hidden="1" customHeight="1" x14ac:dyDescent="0.25">
      <c r="C6626" s="158" t="s">
        <v>552</v>
      </c>
      <c r="D6626" s="159">
        <v>915.56</v>
      </c>
    </row>
    <row r="6627" spans="3:4" ht="15" hidden="1" customHeight="1" x14ac:dyDescent="0.25">
      <c r="C6627" s="160" t="s">
        <v>309</v>
      </c>
      <c r="D6627" s="161">
        <v>598.21</v>
      </c>
    </row>
    <row r="6628" spans="3:4" ht="15" hidden="1" customHeight="1" x14ac:dyDescent="0.25">
      <c r="C6628" s="158" t="s">
        <v>555</v>
      </c>
      <c r="D6628" s="159">
        <v>1297.5999999999999</v>
      </c>
    </row>
    <row r="6629" spans="3:4" ht="15" hidden="1" customHeight="1" x14ac:dyDescent="0.25">
      <c r="C6629" s="160" t="s">
        <v>554</v>
      </c>
      <c r="D6629" s="161">
        <v>78.91</v>
      </c>
    </row>
    <row r="6630" spans="3:4" ht="15" hidden="1" customHeight="1" x14ac:dyDescent="0.25">
      <c r="C6630" s="158" t="s">
        <v>540</v>
      </c>
      <c r="D6630" s="159">
        <v>594.97</v>
      </c>
    </row>
    <row r="6631" spans="3:4" ht="15" hidden="1" customHeight="1" x14ac:dyDescent="0.25">
      <c r="C6631" s="160" t="s">
        <v>551</v>
      </c>
      <c r="D6631" s="161">
        <v>600.79</v>
      </c>
    </row>
    <row r="6632" spans="3:4" ht="15" hidden="1" customHeight="1" x14ac:dyDescent="0.25">
      <c r="C6632" s="158" t="s">
        <v>553</v>
      </c>
      <c r="D6632" s="159">
        <v>1044.4000000000001</v>
      </c>
    </row>
    <row r="6633" spans="3:4" ht="15" hidden="1" customHeight="1" x14ac:dyDescent="0.25">
      <c r="C6633" s="160" t="s">
        <v>543</v>
      </c>
      <c r="D6633" s="161">
        <v>807.45</v>
      </c>
    </row>
    <row r="6634" spans="3:4" ht="15" hidden="1" customHeight="1" x14ac:dyDescent="0.25">
      <c r="C6634" s="158" t="s">
        <v>543</v>
      </c>
      <c r="D6634" s="159">
        <v>522.30999999999995</v>
      </c>
    </row>
    <row r="6635" spans="3:4" ht="15" hidden="1" customHeight="1" x14ac:dyDescent="0.25">
      <c r="C6635" s="160" t="s">
        <v>557</v>
      </c>
      <c r="D6635" s="161">
        <v>773.9</v>
      </c>
    </row>
    <row r="6636" spans="3:4" ht="15" hidden="1" customHeight="1" x14ac:dyDescent="0.25">
      <c r="C6636" s="158" t="s">
        <v>553</v>
      </c>
      <c r="D6636" s="159">
        <v>1195.72</v>
      </c>
    </row>
    <row r="6637" spans="3:4" ht="15" hidden="1" customHeight="1" x14ac:dyDescent="0.25">
      <c r="C6637" s="160" t="s">
        <v>551</v>
      </c>
      <c r="D6637" s="161">
        <v>1237.68</v>
      </c>
    </row>
    <row r="6638" spans="3:4" ht="15" hidden="1" customHeight="1" x14ac:dyDescent="0.25">
      <c r="C6638" s="158" t="s">
        <v>539</v>
      </c>
      <c r="D6638" s="159">
        <v>547.79</v>
      </c>
    </row>
    <row r="6639" spans="3:4" ht="15" hidden="1" customHeight="1" x14ac:dyDescent="0.25">
      <c r="C6639" s="160" t="s">
        <v>552</v>
      </c>
      <c r="D6639" s="161">
        <v>968.75</v>
      </c>
    </row>
    <row r="6640" spans="3:4" ht="15" hidden="1" customHeight="1" x14ac:dyDescent="0.25">
      <c r="C6640" s="158" t="s">
        <v>545</v>
      </c>
      <c r="D6640" s="159">
        <v>913.99</v>
      </c>
    </row>
    <row r="6641" spans="3:4" ht="15" hidden="1" customHeight="1" x14ac:dyDescent="0.25">
      <c r="C6641" s="160" t="s">
        <v>549</v>
      </c>
      <c r="D6641" s="161">
        <v>1092.52</v>
      </c>
    </row>
    <row r="6642" spans="3:4" ht="15" hidden="1" customHeight="1" x14ac:dyDescent="0.25">
      <c r="C6642" s="158" t="s">
        <v>545</v>
      </c>
      <c r="D6642" s="159">
        <v>1057.05</v>
      </c>
    </row>
    <row r="6643" spans="3:4" ht="15" hidden="1" customHeight="1" x14ac:dyDescent="0.25">
      <c r="C6643" s="160" t="s">
        <v>545</v>
      </c>
      <c r="D6643" s="161">
        <v>240.42</v>
      </c>
    </row>
    <row r="6644" spans="3:4" ht="15" hidden="1" customHeight="1" x14ac:dyDescent="0.25">
      <c r="C6644" s="158" t="s">
        <v>539</v>
      </c>
      <c r="D6644" s="159">
        <v>562.29999999999995</v>
      </c>
    </row>
    <row r="6645" spans="3:4" ht="15" hidden="1" customHeight="1" x14ac:dyDescent="0.25">
      <c r="C6645" s="160" t="s">
        <v>542</v>
      </c>
      <c r="D6645" s="161">
        <v>371.32</v>
      </c>
    </row>
    <row r="6646" spans="3:4" ht="15" hidden="1" customHeight="1" x14ac:dyDescent="0.25">
      <c r="C6646" s="158" t="s">
        <v>312</v>
      </c>
      <c r="D6646" s="159">
        <v>504.11</v>
      </c>
    </row>
    <row r="6647" spans="3:4" ht="15" hidden="1" customHeight="1" x14ac:dyDescent="0.25">
      <c r="C6647" s="160" t="s">
        <v>312</v>
      </c>
      <c r="D6647" s="161">
        <v>1120.57</v>
      </c>
    </row>
    <row r="6648" spans="3:4" ht="15" hidden="1" customHeight="1" x14ac:dyDescent="0.25">
      <c r="C6648" s="158" t="s">
        <v>546</v>
      </c>
      <c r="D6648" s="159">
        <v>759.2</v>
      </c>
    </row>
    <row r="6649" spans="3:4" ht="15" hidden="1" customHeight="1" x14ac:dyDescent="0.25">
      <c r="C6649" s="160" t="s">
        <v>545</v>
      </c>
      <c r="D6649" s="161">
        <v>915.07</v>
      </c>
    </row>
    <row r="6650" spans="3:4" ht="15" hidden="1" customHeight="1" x14ac:dyDescent="0.25">
      <c r="C6650" s="158" t="s">
        <v>549</v>
      </c>
      <c r="D6650" s="159">
        <v>938.36</v>
      </c>
    </row>
    <row r="6651" spans="3:4" ht="15" hidden="1" customHeight="1" x14ac:dyDescent="0.25">
      <c r="C6651" s="160" t="s">
        <v>540</v>
      </c>
      <c r="D6651" s="161">
        <v>1086.1300000000001</v>
      </c>
    </row>
    <row r="6652" spans="3:4" ht="15" hidden="1" customHeight="1" x14ac:dyDescent="0.25">
      <c r="C6652" s="158" t="s">
        <v>549</v>
      </c>
      <c r="D6652" s="159">
        <v>784.23</v>
      </c>
    </row>
    <row r="6653" spans="3:4" ht="15" hidden="1" customHeight="1" x14ac:dyDescent="0.25">
      <c r="C6653" s="160" t="s">
        <v>558</v>
      </c>
      <c r="D6653" s="161">
        <v>629.73</v>
      </c>
    </row>
    <row r="6654" spans="3:4" ht="15" hidden="1" customHeight="1" x14ac:dyDescent="0.25">
      <c r="C6654" s="158" t="s">
        <v>543</v>
      </c>
      <c r="D6654" s="159">
        <v>957.99</v>
      </c>
    </row>
    <row r="6655" spans="3:4" ht="15" hidden="1" customHeight="1" x14ac:dyDescent="0.25">
      <c r="C6655" s="160" t="s">
        <v>551</v>
      </c>
      <c r="D6655" s="161">
        <v>844.11</v>
      </c>
    </row>
    <row r="6656" spans="3:4" ht="15" hidden="1" customHeight="1" x14ac:dyDescent="0.25">
      <c r="C6656" s="158" t="s">
        <v>546</v>
      </c>
      <c r="D6656" s="159">
        <v>796.96</v>
      </c>
    </row>
    <row r="6657" spans="3:4" ht="15" hidden="1" customHeight="1" x14ac:dyDescent="0.25">
      <c r="C6657" s="160" t="s">
        <v>308</v>
      </c>
      <c r="D6657" s="161">
        <v>676.39</v>
      </c>
    </row>
    <row r="6658" spans="3:4" ht="15" hidden="1" customHeight="1" x14ac:dyDescent="0.25">
      <c r="C6658" s="158" t="s">
        <v>307</v>
      </c>
      <c r="D6658" s="159">
        <v>1185.77</v>
      </c>
    </row>
    <row r="6659" spans="3:4" ht="15" hidden="1" customHeight="1" x14ac:dyDescent="0.25">
      <c r="C6659" s="160" t="s">
        <v>548</v>
      </c>
      <c r="D6659" s="161">
        <v>595.39</v>
      </c>
    </row>
    <row r="6660" spans="3:4" ht="15" hidden="1" customHeight="1" x14ac:dyDescent="0.25">
      <c r="C6660" s="158" t="s">
        <v>543</v>
      </c>
      <c r="D6660" s="159">
        <v>301.7</v>
      </c>
    </row>
    <row r="6661" spans="3:4" ht="15" hidden="1" customHeight="1" x14ac:dyDescent="0.25">
      <c r="C6661" s="160" t="s">
        <v>551</v>
      </c>
      <c r="D6661" s="161">
        <v>180.58</v>
      </c>
    </row>
    <row r="6662" spans="3:4" ht="15" hidden="1" customHeight="1" x14ac:dyDescent="0.25">
      <c r="C6662" s="158" t="s">
        <v>551</v>
      </c>
      <c r="D6662" s="159">
        <v>898.78</v>
      </c>
    </row>
    <row r="6663" spans="3:4" ht="15" hidden="1" customHeight="1" x14ac:dyDescent="0.25">
      <c r="C6663" s="160" t="s">
        <v>554</v>
      </c>
      <c r="D6663" s="161">
        <v>518.77</v>
      </c>
    </row>
    <row r="6664" spans="3:4" ht="15" hidden="1" customHeight="1" x14ac:dyDescent="0.25">
      <c r="C6664" s="158" t="s">
        <v>540</v>
      </c>
      <c r="D6664" s="159">
        <v>501.6</v>
      </c>
    </row>
    <row r="6665" spans="3:4" ht="15" hidden="1" customHeight="1" x14ac:dyDescent="0.25">
      <c r="C6665" s="160" t="s">
        <v>552</v>
      </c>
      <c r="D6665" s="161">
        <v>130.28</v>
      </c>
    </row>
    <row r="6666" spans="3:4" ht="15" hidden="1" customHeight="1" x14ac:dyDescent="0.25">
      <c r="C6666" s="158" t="s">
        <v>551</v>
      </c>
      <c r="D6666" s="159">
        <v>760.46</v>
      </c>
    </row>
    <row r="6667" spans="3:4" ht="15" hidden="1" customHeight="1" x14ac:dyDescent="0.25">
      <c r="C6667" s="160" t="s">
        <v>309</v>
      </c>
      <c r="D6667" s="161">
        <v>532.09</v>
      </c>
    </row>
    <row r="6668" spans="3:4" ht="15" hidden="1" customHeight="1" x14ac:dyDescent="0.25">
      <c r="C6668" s="158" t="s">
        <v>553</v>
      </c>
      <c r="D6668" s="159">
        <v>328.28</v>
      </c>
    </row>
    <row r="6669" spans="3:4" ht="15" hidden="1" customHeight="1" x14ac:dyDescent="0.25">
      <c r="C6669" s="160" t="s">
        <v>553</v>
      </c>
      <c r="D6669" s="161">
        <v>863.49</v>
      </c>
    </row>
    <row r="6670" spans="3:4" ht="15" hidden="1" customHeight="1" x14ac:dyDescent="0.25">
      <c r="C6670" s="158" t="s">
        <v>553</v>
      </c>
      <c r="D6670" s="159">
        <v>27.2</v>
      </c>
    </row>
    <row r="6671" spans="3:4" ht="15" hidden="1" customHeight="1" x14ac:dyDescent="0.25">
      <c r="C6671" s="160" t="s">
        <v>545</v>
      </c>
      <c r="D6671" s="161">
        <v>186.11</v>
      </c>
    </row>
    <row r="6672" spans="3:4" ht="15" hidden="1" customHeight="1" x14ac:dyDescent="0.25">
      <c r="C6672" s="158" t="s">
        <v>543</v>
      </c>
      <c r="D6672" s="159">
        <v>43.72</v>
      </c>
    </row>
    <row r="6673" spans="3:4" ht="15" hidden="1" customHeight="1" x14ac:dyDescent="0.25">
      <c r="C6673" s="160" t="s">
        <v>546</v>
      </c>
      <c r="D6673" s="161">
        <v>719.46</v>
      </c>
    </row>
    <row r="6674" spans="3:4" ht="15" hidden="1" customHeight="1" x14ac:dyDescent="0.25">
      <c r="C6674" s="158" t="s">
        <v>550</v>
      </c>
      <c r="D6674" s="159">
        <v>244.22</v>
      </c>
    </row>
    <row r="6675" spans="3:4" ht="15" hidden="1" customHeight="1" x14ac:dyDescent="0.25">
      <c r="C6675" s="160" t="s">
        <v>312</v>
      </c>
      <c r="D6675" s="161">
        <v>723.81</v>
      </c>
    </row>
    <row r="6676" spans="3:4" ht="15" hidden="1" customHeight="1" x14ac:dyDescent="0.25">
      <c r="C6676" s="158" t="s">
        <v>540</v>
      </c>
      <c r="D6676" s="159">
        <v>192.25</v>
      </c>
    </row>
    <row r="6677" spans="3:4" ht="15" hidden="1" customHeight="1" x14ac:dyDescent="0.25">
      <c r="C6677" s="160" t="s">
        <v>553</v>
      </c>
      <c r="D6677" s="161">
        <v>743.05</v>
      </c>
    </row>
    <row r="6678" spans="3:4" ht="15" hidden="1" customHeight="1" x14ac:dyDescent="0.25">
      <c r="C6678" s="158" t="s">
        <v>308</v>
      </c>
      <c r="D6678" s="159">
        <v>765.27</v>
      </c>
    </row>
    <row r="6679" spans="3:4" ht="15" hidden="1" customHeight="1" x14ac:dyDescent="0.25">
      <c r="C6679" s="160" t="s">
        <v>545</v>
      </c>
      <c r="D6679" s="161">
        <v>365.5</v>
      </c>
    </row>
    <row r="6680" spans="3:4" ht="15" hidden="1" customHeight="1" x14ac:dyDescent="0.25">
      <c r="C6680" s="158" t="s">
        <v>547</v>
      </c>
      <c r="D6680" s="159">
        <v>890.02</v>
      </c>
    </row>
    <row r="6681" spans="3:4" ht="15" hidden="1" customHeight="1" x14ac:dyDescent="0.25">
      <c r="C6681" s="160" t="s">
        <v>539</v>
      </c>
      <c r="D6681" s="161">
        <v>426.86</v>
      </c>
    </row>
    <row r="6682" spans="3:4" ht="15" hidden="1" customHeight="1" x14ac:dyDescent="0.25">
      <c r="C6682" s="158" t="s">
        <v>309</v>
      </c>
      <c r="D6682" s="159">
        <v>475.49</v>
      </c>
    </row>
    <row r="6683" spans="3:4" ht="15" hidden="1" customHeight="1" x14ac:dyDescent="0.25">
      <c r="C6683" s="160" t="s">
        <v>312</v>
      </c>
      <c r="D6683" s="161">
        <v>1135.19</v>
      </c>
    </row>
    <row r="6684" spans="3:4" ht="15" hidden="1" customHeight="1" x14ac:dyDescent="0.25">
      <c r="C6684" s="158" t="s">
        <v>545</v>
      </c>
      <c r="D6684" s="159">
        <v>774.23</v>
      </c>
    </row>
    <row r="6685" spans="3:4" ht="15" hidden="1" customHeight="1" x14ac:dyDescent="0.25">
      <c r="C6685" s="160" t="s">
        <v>545</v>
      </c>
      <c r="D6685" s="161">
        <v>958.78</v>
      </c>
    </row>
    <row r="6686" spans="3:4" ht="15" hidden="1" customHeight="1" x14ac:dyDescent="0.25">
      <c r="C6686" s="158" t="s">
        <v>539</v>
      </c>
      <c r="D6686" s="159">
        <v>719.08</v>
      </c>
    </row>
    <row r="6687" spans="3:4" ht="15" hidden="1" customHeight="1" x14ac:dyDescent="0.25">
      <c r="C6687" s="160" t="s">
        <v>551</v>
      </c>
      <c r="D6687" s="161">
        <v>346.07</v>
      </c>
    </row>
    <row r="6688" spans="3:4" ht="15" hidden="1" customHeight="1" x14ac:dyDescent="0.25">
      <c r="C6688" s="158" t="s">
        <v>553</v>
      </c>
      <c r="D6688" s="159">
        <v>161.72999999999999</v>
      </c>
    </row>
    <row r="6689" spans="3:4" ht="15" hidden="1" customHeight="1" x14ac:dyDescent="0.25">
      <c r="C6689" s="160" t="s">
        <v>543</v>
      </c>
      <c r="D6689" s="161">
        <v>844.25</v>
      </c>
    </row>
    <row r="6690" spans="3:4" ht="15" hidden="1" customHeight="1" x14ac:dyDescent="0.25">
      <c r="C6690" s="158" t="s">
        <v>553</v>
      </c>
      <c r="D6690" s="159">
        <v>551.08000000000004</v>
      </c>
    </row>
    <row r="6691" spans="3:4" ht="15" hidden="1" customHeight="1" x14ac:dyDescent="0.25">
      <c r="C6691" s="160" t="s">
        <v>553</v>
      </c>
      <c r="D6691" s="161">
        <v>244.68</v>
      </c>
    </row>
    <row r="6692" spans="3:4" ht="15" hidden="1" customHeight="1" x14ac:dyDescent="0.25">
      <c r="C6692" s="158" t="s">
        <v>549</v>
      </c>
      <c r="D6692" s="159">
        <v>718.63</v>
      </c>
    </row>
    <row r="6693" spans="3:4" ht="15" hidden="1" customHeight="1" x14ac:dyDescent="0.25">
      <c r="C6693" s="160" t="s">
        <v>547</v>
      </c>
      <c r="D6693" s="161">
        <v>233.84</v>
      </c>
    </row>
    <row r="6694" spans="3:4" ht="15" hidden="1" customHeight="1" x14ac:dyDescent="0.25">
      <c r="C6694" s="158" t="s">
        <v>542</v>
      </c>
      <c r="D6694" s="159">
        <v>878.29</v>
      </c>
    </row>
    <row r="6695" spans="3:4" ht="15" hidden="1" customHeight="1" x14ac:dyDescent="0.25">
      <c r="C6695" s="160" t="s">
        <v>550</v>
      </c>
      <c r="D6695" s="161">
        <v>267.06</v>
      </c>
    </row>
    <row r="6696" spans="3:4" ht="15" hidden="1" customHeight="1" x14ac:dyDescent="0.25">
      <c r="C6696" s="158" t="s">
        <v>547</v>
      </c>
      <c r="D6696" s="159">
        <v>1216.17</v>
      </c>
    </row>
    <row r="6697" spans="3:4" ht="15" hidden="1" customHeight="1" x14ac:dyDescent="0.25">
      <c r="C6697" s="160" t="s">
        <v>307</v>
      </c>
      <c r="D6697" s="161">
        <v>189.48</v>
      </c>
    </row>
    <row r="6698" spans="3:4" ht="15" hidden="1" customHeight="1" x14ac:dyDescent="0.25">
      <c r="C6698" s="158" t="s">
        <v>556</v>
      </c>
      <c r="D6698" s="159">
        <v>893.01</v>
      </c>
    </row>
    <row r="6699" spans="3:4" ht="15" hidden="1" customHeight="1" x14ac:dyDescent="0.25">
      <c r="C6699" s="160" t="s">
        <v>556</v>
      </c>
      <c r="D6699" s="161">
        <v>516.27</v>
      </c>
    </row>
    <row r="6700" spans="3:4" ht="15" hidden="1" customHeight="1" x14ac:dyDescent="0.25">
      <c r="C6700" s="158" t="s">
        <v>557</v>
      </c>
      <c r="D6700" s="159">
        <v>677.25</v>
      </c>
    </row>
    <row r="6701" spans="3:4" ht="15" hidden="1" customHeight="1" x14ac:dyDescent="0.25">
      <c r="C6701" s="160" t="s">
        <v>552</v>
      </c>
      <c r="D6701" s="161">
        <v>1246.75</v>
      </c>
    </row>
    <row r="6702" spans="3:4" ht="15" hidden="1" customHeight="1" x14ac:dyDescent="0.25">
      <c r="C6702" s="158" t="s">
        <v>549</v>
      </c>
      <c r="D6702" s="159">
        <v>881.76</v>
      </c>
    </row>
    <row r="6703" spans="3:4" ht="15" hidden="1" customHeight="1" x14ac:dyDescent="0.25">
      <c r="C6703" s="160" t="s">
        <v>545</v>
      </c>
      <c r="D6703" s="161">
        <v>960.16</v>
      </c>
    </row>
    <row r="6704" spans="3:4" ht="15" hidden="1" customHeight="1" x14ac:dyDescent="0.25">
      <c r="C6704" s="158" t="s">
        <v>308</v>
      </c>
      <c r="D6704" s="159">
        <v>662.23</v>
      </c>
    </row>
    <row r="6705" spans="3:4" ht="15" hidden="1" customHeight="1" x14ac:dyDescent="0.25">
      <c r="C6705" s="160" t="s">
        <v>309</v>
      </c>
      <c r="D6705" s="161">
        <v>750.6</v>
      </c>
    </row>
    <row r="6706" spans="3:4" ht="15" hidden="1" customHeight="1" x14ac:dyDescent="0.25">
      <c r="C6706" s="158" t="s">
        <v>552</v>
      </c>
      <c r="D6706" s="159">
        <v>803.25</v>
      </c>
    </row>
    <row r="6707" spans="3:4" ht="15" hidden="1" customHeight="1" x14ac:dyDescent="0.25">
      <c r="C6707" s="160" t="s">
        <v>540</v>
      </c>
      <c r="D6707" s="161">
        <v>158.77000000000001</v>
      </c>
    </row>
    <row r="6708" spans="3:4" ht="15" hidden="1" customHeight="1" x14ac:dyDescent="0.25">
      <c r="C6708" s="158" t="s">
        <v>309</v>
      </c>
      <c r="D6708" s="159">
        <v>703.06</v>
      </c>
    </row>
    <row r="6709" spans="3:4" ht="15" hidden="1" customHeight="1" x14ac:dyDescent="0.25">
      <c r="C6709" s="160" t="s">
        <v>550</v>
      </c>
      <c r="D6709" s="161">
        <v>573.19000000000005</v>
      </c>
    </row>
    <row r="6710" spans="3:4" ht="15" hidden="1" customHeight="1" x14ac:dyDescent="0.25">
      <c r="C6710" s="158" t="s">
        <v>551</v>
      </c>
      <c r="D6710" s="159">
        <v>513.37</v>
      </c>
    </row>
    <row r="6711" spans="3:4" ht="15" hidden="1" customHeight="1" x14ac:dyDescent="0.25">
      <c r="C6711" s="160" t="s">
        <v>307</v>
      </c>
      <c r="D6711" s="161">
        <v>1170.68</v>
      </c>
    </row>
    <row r="6712" spans="3:4" ht="15" hidden="1" customHeight="1" x14ac:dyDescent="0.25">
      <c r="C6712" s="158" t="s">
        <v>540</v>
      </c>
      <c r="D6712" s="159">
        <v>538.16999999999996</v>
      </c>
    </row>
    <row r="6713" spans="3:4" ht="15" hidden="1" customHeight="1" x14ac:dyDescent="0.25">
      <c r="C6713" s="160" t="s">
        <v>558</v>
      </c>
      <c r="D6713" s="161">
        <v>590.29999999999995</v>
      </c>
    </row>
    <row r="6714" spans="3:4" ht="15" hidden="1" customHeight="1" x14ac:dyDescent="0.25">
      <c r="C6714" s="158" t="s">
        <v>551</v>
      </c>
      <c r="D6714" s="159">
        <v>1108.79</v>
      </c>
    </row>
    <row r="6715" spans="3:4" ht="15" hidden="1" customHeight="1" x14ac:dyDescent="0.25">
      <c r="C6715" s="160" t="s">
        <v>540</v>
      </c>
      <c r="D6715" s="161">
        <v>437.67</v>
      </c>
    </row>
    <row r="6716" spans="3:4" ht="15" hidden="1" customHeight="1" x14ac:dyDescent="0.25">
      <c r="C6716" s="158" t="s">
        <v>547</v>
      </c>
      <c r="D6716" s="159">
        <v>1095.5</v>
      </c>
    </row>
    <row r="6717" spans="3:4" ht="15" hidden="1" customHeight="1" x14ac:dyDescent="0.25">
      <c r="C6717" s="160" t="s">
        <v>543</v>
      </c>
      <c r="D6717" s="161">
        <v>187.82</v>
      </c>
    </row>
    <row r="6718" spans="3:4" ht="15" hidden="1" customHeight="1" x14ac:dyDescent="0.25">
      <c r="C6718" s="158" t="s">
        <v>542</v>
      </c>
      <c r="D6718" s="159">
        <v>951.64</v>
      </c>
    </row>
    <row r="6719" spans="3:4" ht="15" hidden="1" customHeight="1" x14ac:dyDescent="0.25">
      <c r="C6719" s="160" t="s">
        <v>552</v>
      </c>
      <c r="D6719" s="161">
        <v>491.38</v>
      </c>
    </row>
    <row r="6720" spans="3:4" ht="15" hidden="1" customHeight="1" x14ac:dyDescent="0.25">
      <c r="C6720" s="158" t="s">
        <v>546</v>
      </c>
      <c r="D6720" s="159">
        <v>878.81</v>
      </c>
    </row>
    <row r="6721" spans="3:4" ht="15" hidden="1" customHeight="1" x14ac:dyDescent="0.25">
      <c r="C6721" s="160" t="s">
        <v>539</v>
      </c>
      <c r="D6721" s="161">
        <v>352.7</v>
      </c>
    </row>
    <row r="6722" spans="3:4" ht="15" hidden="1" customHeight="1" x14ac:dyDescent="0.25">
      <c r="C6722" s="158" t="s">
        <v>544</v>
      </c>
      <c r="D6722" s="159">
        <v>467.32</v>
      </c>
    </row>
    <row r="6723" spans="3:4" ht="15" hidden="1" customHeight="1" x14ac:dyDescent="0.25">
      <c r="C6723" s="160" t="s">
        <v>551</v>
      </c>
      <c r="D6723" s="161">
        <v>507.62</v>
      </c>
    </row>
    <row r="6724" spans="3:4" ht="15" hidden="1" customHeight="1" x14ac:dyDescent="0.25">
      <c r="C6724" s="158" t="s">
        <v>547</v>
      </c>
      <c r="D6724" s="159">
        <v>837.42</v>
      </c>
    </row>
    <row r="6725" spans="3:4" ht="15" hidden="1" customHeight="1" x14ac:dyDescent="0.25">
      <c r="C6725" s="160" t="s">
        <v>549</v>
      </c>
      <c r="D6725" s="161">
        <v>710.11</v>
      </c>
    </row>
    <row r="6726" spans="3:4" ht="15" hidden="1" customHeight="1" x14ac:dyDescent="0.25">
      <c r="C6726" s="158" t="s">
        <v>539</v>
      </c>
      <c r="D6726" s="159">
        <v>591.49</v>
      </c>
    </row>
    <row r="6727" spans="3:4" ht="15" hidden="1" customHeight="1" x14ac:dyDescent="0.25">
      <c r="C6727" s="160" t="s">
        <v>308</v>
      </c>
      <c r="D6727" s="161">
        <v>561.07000000000005</v>
      </c>
    </row>
    <row r="6728" spans="3:4" ht="15" hidden="1" customHeight="1" x14ac:dyDescent="0.25">
      <c r="C6728" s="158" t="s">
        <v>539</v>
      </c>
      <c r="D6728" s="159">
        <v>737.74</v>
      </c>
    </row>
    <row r="6729" spans="3:4" ht="15" hidden="1" customHeight="1" x14ac:dyDescent="0.25">
      <c r="C6729" s="160" t="s">
        <v>547</v>
      </c>
      <c r="D6729" s="161">
        <v>235.51</v>
      </c>
    </row>
    <row r="6730" spans="3:4" ht="15" hidden="1" customHeight="1" x14ac:dyDescent="0.25">
      <c r="C6730" s="158" t="s">
        <v>552</v>
      </c>
      <c r="D6730" s="159">
        <v>1294.49</v>
      </c>
    </row>
    <row r="6731" spans="3:4" ht="15" hidden="1" customHeight="1" x14ac:dyDescent="0.25">
      <c r="C6731" s="160" t="s">
        <v>545</v>
      </c>
      <c r="D6731" s="161">
        <v>936.52</v>
      </c>
    </row>
    <row r="6732" spans="3:4" ht="15" hidden="1" customHeight="1" x14ac:dyDescent="0.25">
      <c r="C6732" s="158" t="s">
        <v>539</v>
      </c>
      <c r="D6732" s="159">
        <v>1198.67</v>
      </c>
    </row>
    <row r="6733" spans="3:4" ht="15" hidden="1" customHeight="1" x14ac:dyDescent="0.25">
      <c r="C6733" s="160" t="s">
        <v>543</v>
      </c>
      <c r="D6733" s="161">
        <v>459.6</v>
      </c>
    </row>
    <row r="6734" spans="3:4" ht="15" hidden="1" customHeight="1" x14ac:dyDescent="0.25">
      <c r="C6734" s="158" t="s">
        <v>543</v>
      </c>
      <c r="D6734" s="159">
        <v>214.16</v>
      </c>
    </row>
    <row r="6735" spans="3:4" ht="15" hidden="1" customHeight="1" x14ac:dyDescent="0.25">
      <c r="C6735" s="160" t="s">
        <v>309</v>
      </c>
      <c r="D6735" s="161">
        <v>173.68</v>
      </c>
    </row>
    <row r="6736" spans="3:4" ht="15" hidden="1" customHeight="1" x14ac:dyDescent="0.25">
      <c r="C6736" s="158" t="s">
        <v>541</v>
      </c>
      <c r="D6736" s="159">
        <v>16.29</v>
      </c>
    </row>
    <row r="6737" spans="3:4" ht="15" hidden="1" customHeight="1" x14ac:dyDescent="0.25">
      <c r="C6737" s="160" t="s">
        <v>307</v>
      </c>
      <c r="D6737" s="161">
        <v>654.37</v>
      </c>
    </row>
    <row r="6738" spans="3:4" ht="15" hidden="1" customHeight="1" x14ac:dyDescent="0.25">
      <c r="C6738" s="158" t="s">
        <v>549</v>
      </c>
      <c r="D6738" s="159">
        <v>791.44</v>
      </c>
    </row>
    <row r="6739" spans="3:4" ht="15" hidden="1" customHeight="1" x14ac:dyDescent="0.25">
      <c r="C6739" s="160" t="s">
        <v>308</v>
      </c>
      <c r="D6739" s="161">
        <v>572.71</v>
      </c>
    </row>
    <row r="6740" spans="3:4" ht="15" hidden="1" customHeight="1" x14ac:dyDescent="0.25">
      <c r="C6740" s="158" t="s">
        <v>539</v>
      </c>
      <c r="D6740" s="159">
        <v>103.13</v>
      </c>
    </row>
    <row r="6741" spans="3:4" ht="15" hidden="1" customHeight="1" x14ac:dyDescent="0.25">
      <c r="C6741" s="160" t="s">
        <v>542</v>
      </c>
      <c r="D6741" s="161">
        <v>342.75</v>
      </c>
    </row>
    <row r="6742" spans="3:4" ht="15" hidden="1" customHeight="1" x14ac:dyDescent="0.25">
      <c r="C6742" s="158" t="s">
        <v>554</v>
      </c>
      <c r="D6742" s="159">
        <v>432.67</v>
      </c>
    </row>
    <row r="6743" spans="3:4" ht="15" hidden="1" customHeight="1" x14ac:dyDescent="0.25">
      <c r="C6743" s="160" t="s">
        <v>540</v>
      </c>
      <c r="D6743" s="161">
        <v>514.09</v>
      </c>
    </row>
    <row r="6744" spans="3:4" ht="15" hidden="1" customHeight="1" x14ac:dyDescent="0.25">
      <c r="C6744" s="158" t="s">
        <v>544</v>
      </c>
      <c r="D6744" s="159">
        <v>1260.9000000000001</v>
      </c>
    </row>
    <row r="6745" spans="3:4" ht="15" hidden="1" customHeight="1" x14ac:dyDescent="0.25">
      <c r="C6745" s="160" t="s">
        <v>312</v>
      </c>
      <c r="D6745" s="161">
        <v>830.9</v>
      </c>
    </row>
    <row r="6746" spans="3:4" ht="15" hidden="1" customHeight="1" x14ac:dyDescent="0.25">
      <c r="C6746" s="158" t="s">
        <v>549</v>
      </c>
      <c r="D6746" s="159">
        <v>173.45</v>
      </c>
    </row>
    <row r="6747" spans="3:4" ht="15" hidden="1" customHeight="1" x14ac:dyDescent="0.25">
      <c r="C6747" s="160" t="s">
        <v>309</v>
      </c>
      <c r="D6747" s="161">
        <v>517.46</v>
      </c>
    </row>
    <row r="6748" spans="3:4" ht="15" hidden="1" customHeight="1" x14ac:dyDescent="0.25">
      <c r="C6748" s="158" t="s">
        <v>546</v>
      </c>
      <c r="D6748" s="159">
        <v>916.31</v>
      </c>
    </row>
    <row r="6749" spans="3:4" ht="15" hidden="1" customHeight="1" x14ac:dyDescent="0.25">
      <c r="C6749" s="160" t="s">
        <v>552</v>
      </c>
      <c r="D6749" s="161">
        <v>370.45</v>
      </c>
    </row>
    <row r="6750" spans="3:4" ht="15" hidden="1" customHeight="1" x14ac:dyDescent="0.25">
      <c r="C6750" s="158" t="s">
        <v>543</v>
      </c>
      <c r="D6750" s="159">
        <v>1021.36</v>
      </c>
    </row>
    <row r="6751" spans="3:4" ht="15" hidden="1" customHeight="1" x14ac:dyDescent="0.25">
      <c r="C6751" s="160" t="s">
        <v>548</v>
      </c>
      <c r="D6751" s="161">
        <v>770.75</v>
      </c>
    </row>
    <row r="6752" spans="3:4" ht="15" hidden="1" customHeight="1" x14ac:dyDescent="0.25">
      <c r="C6752" s="158" t="s">
        <v>540</v>
      </c>
      <c r="D6752" s="159">
        <v>619.30999999999995</v>
      </c>
    </row>
    <row r="6753" spans="3:4" ht="15" hidden="1" customHeight="1" x14ac:dyDescent="0.25">
      <c r="C6753" s="160" t="s">
        <v>308</v>
      </c>
      <c r="D6753" s="161">
        <v>294.2</v>
      </c>
    </row>
    <row r="6754" spans="3:4" ht="15" hidden="1" customHeight="1" x14ac:dyDescent="0.25">
      <c r="C6754" s="158" t="s">
        <v>312</v>
      </c>
      <c r="D6754" s="159">
        <v>866.55</v>
      </c>
    </row>
    <row r="6755" spans="3:4" ht="15" hidden="1" customHeight="1" x14ac:dyDescent="0.25">
      <c r="C6755" s="160" t="s">
        <v>544</v>
      </c>
      <c r="D6755" s="161">
        <v>1021.46</v>
      </c>
    </row>
    <row r="6756" spans="3:4" ht="15" hidden="1" customHeight="1" x14ac:dyDescent="0.25">
      <c r="C6756" s="158" t="s">
        <v>553</v>
      </c>
      <c r="D6756" s="159">
        <v>656.41</v>
      </c>
    </row>
    <row r="6757" spans="3:4" ht="15" hidden="1" customHeight="1" x14ac:dyDescent="0.25">
      <c r="C6757" s="160" t="s">
        <v>543</v>
      </c>
      <c r="D6757" s="161">
        <v>599.07000000000005</v>
      </c>
    </row>
    <row r="6758" spans="3:4" ht="15" hidden="1" customHeight="1" x14ac:dyDescent="0.25">
      <c r="C6758" s="158" t="s">
        <v>541</v>
      </c>
      <c r="D6758" s="159">
        <v>86.22</v>
      </c>
    </row>
    <row r="6759" spans="3:4" ht="15" hidden="1" customHeight="1" x14ac:dyDescent="0.25">
      <c r="C6759" s="160" t="s">
        <v>547</v>
      </c>
      <c r="D6759" s="161">
        <v>930.39</v>
      </c>
    </row>
    <row r="6760" spans="3:4" ht="15" hidden="1" customHeight="1" x14ac:dyDescent="0.25">
      <c r="C6760" s="158" t="s">
        <v>539</v>
      </c>
      <c r="D6760" s="159">
        <v>776.63</v>
      </c>
    </row>
    <row r="6761" spans="3:4" ht="15" hidden="1" customHeight="1" x14ac:dyDescent="0.25">
      <c r="C6761" s="160" t="s">
        <v>307</v>
      </c>
      <c r="D6761" s="161">
        <v>268.62</v>
      </c>
    </row>
    <row r="6762" spans="3:4" ht="15" hidden="1" customHeight="1" x14ac:dyDescent="0.25">
      <c r="C6762" s="158" t="s">
        <v>552</v>
      </c>
      <c r="D6762" s="159">
        <v>1014.96</v>
      </c>
    </row>
    <row r="6763" spans="3:4" ht="15" hidden="1" customHeight="1" x14ac:dyDescent="0.25">
      <c r="C6763" s="160" t="s">
        <v>308</v>
      </c>
      <c r="D6763" s="161">
        <v>403.37</v>
      </c>
    </row>
    <row r="6764" spans="3:4" ht="15" hidden="1" customHeight="1" x14ac:dyDescent="0.25">
      <c r="C6764" s="158" t="s">
        <v>539</v>
      </c>
      <c r="D6764" s="159">
        <v>188.65</v>
      </c>
    </row>
    <row r="6765" spans="3:4" ht="15" hidden="1" customHeight="1" x14ac:dyDescent="0.25">
      <c r="C6765" s="160" t="s">
        <v>312</v>
      </c>
      <c r="D6765" s="161">
        <v>988.11</v>
      </c>
    </row>
    <row r="6766" spans="3:4" ht="15" hidden="1" customHeight="1" x14ac:dyDescent="0.25">
      <c r="C6766" s="158" t="s">
        <v>539</v>
      </c>
      <c r="D6766" s="159">
        <v>892.02</v>
      </c>
    </row>
    <row r="6767" spans="3:4" ht="15" hidden="1" customHeight="1" x14ac:dyDescent="0.25">
      <c r="C6767" s="160" t="s">
        <v>549</v>
      </c>
      <c r="D6767" s="161">
        <v>448.26</v>
      </c>
    </row>
    <row r="6768" spans="3:4" ht="15" hidden="1" customHeight="1" x14ac:dyDescent="0.25">
      <c r="C6768" s="158" t="s">
        <v>554</v>
      </c>
      <c r="D6768" s="159">
        <v>1054.5999999999999</v>
      </c>
    </row>
    <row r="6769" spans="3:4" ht="15" hidden="1" customHeight="1" x14ac:dyDescent="0.25">
      <c r="C6769" s="160" t="s">
        <v>556</v>
      </c>
      <c r="D6769" s="161">
        <v>397.21</v>
      </c>
    </row>
    <row r="6770" spans="3:4" ht="15" hidden="1" customHeight="1" x14ac:dyDescent="0.25">
      <c r="C6770" s="158" t="s">
        <v>551</v>
      </c>
      <c r="D6770" s="159">
        <v>593.83000000000004</v>
      </c>
    </row>
    <row r="6771" spans="3:4" ht="15" hidden="1" customHeight="1" x14ac:dyDescent="0.25">
      <c r="C6771" s="160" t="s">
        <v>542</v>
      </c>
      <c r="D6771" s="161">
        <v>72.11</v>
      </c>
    </row>
    <row r="6772" spans="3:4" ht="15" hidden="1" customHeight="1" x14ac:dyDescent="0.25">
      <c r="C6772" s="158" t="s">
        <v>551</v>
      </c>
      <c r="D6772" s="159">
        <v>772.44</v>
      </c>
    </row>
    <row r="6773" spans="3:4" ht="15" hidden="1" customHeight="1" x14ac:dyDescent="0.25">
      <c r="C6773" s="160" t="s">
        <v>307</v>
      </c>
      <c r="D6773" s="161">
        <v>1015.84</v>
      </c>
    </row>
    <row r="6774" spans="3:4" ht="15" hidden="1" customHeight="1" x14ac:dyDescent="0.25">
      <c r="C6774" s="158" t="s">
        <v>309</v>
      </c>
      <c r="D6774" s="159">
        <v>434.94</v>
      </c>
    </row>
    <row r="6775" spans="3:4" ht="15" hidden="1" customHeight="1" x14ac:dyDescent="0.25">
      <c r="C6775" s="160" t="s">
        <v>309</v>
      </c>
      <c r="D6775" s="161">
        <v>1278.07</v>
      </c>
    </row>
    <row r="6776" spans="3:4" ht="15" hidden="1" customHeight="1" x14ac:dyDescent="0.25">
      <c r="C6776" s="158" t="s">
        <v>543</v>
      </c>
      <c r="D6776" s="159">
        <v>441.22</v>
      </c>
    </row>
    <row r="6777" spans="3:4" ht="15" hidden="1" customHeight="1" x14ac:dyDescent="0.25">
      <c r="C6777" s="160" t="s">
        <v>539</v>
      </c>
      <c r="D6777" s="161">
        <v>749.91</v>
      </c>
    </row>
    <row r="6778" spans="3:4" ht="15" hidden="1" customHeight="1" x14ac:dyDescent="0.25">
      <c r="C6778" s="158" t="s">
        <v>545</v>
      </c>
      <c r="D6778" s="159">
        <v>1121.21</v>
      </c>
    </row>
    <row r="6779" spans="3:4" ht="15" hidden="1" customHeight="1" x14ac:dyDescent="0.25">
      <c r="C6779" s="160" t="s">
        <v>540</v>
      </c>
      <c r="D6779" s="161">
        <v>875.97</v>
      </c>
    </row>
    <row r="6780" spans="3:4" ht="15" hidden="1" customHeight="1" x14ac:dyDescent="0.25">
      <c r="C6780" s="158" t="s">
        <v>539</v>
      </c>
      <c r="D6780" s="159">
        <v>598.88</v>
      </c>
    </row>
    <row r="6781" spans="3:4" ht="15" hidden="1" customHeight="1" x14ac:dyDescent="0.25">
      <c r="C6781" s="160" t="s">
        <v>541</v>
      </c>
      <c r="D6781" s="161">
        <v>1232.96</v>
      </c>
    </row>
    <row r="6782" spans="3:4" ht="15" hidden="1" customHeight="1" x14ac:dyDescent="0.25">
      <c r="C6782" s="158" t="s">
        <v>307</v>
      </c>
      <c r="D6782" s="159">
        <v>658.16</v>
      </c>
    </row>
    <row r="6783" spans="3:4" ht="15" hidden="1" customHeight="1" x14ac:dyDescent="0.25">
      <c r="C6783" s="160" t="s">
        <v>542</v>
      </c>
      <c r="D6783" s="161">
        <v>587.61</v>
      </c>
    </row>
    <row r="6784" spans="3:4" ht="15" hidden="1" customHeight="1" x14ac:dyDescent="0.25">
      <c r="C6784" s="158" t="s">
        <v>543</v>
      </c>
      <c r="D6784" s="159">
        <v>622.41999999999996</v>
      </c>
    </row>
    <row r="6785" spans="3:4" ht="15" hidden="1" customHeight="1" x14ac:dyDescent="0.25">
      <c r="C6785" s="160" t="s">
        <v>312</v>
      </c>
      <c r="D6785" s="161">
        <v>1013.76</v>
      </c>
    </row>
    <row r="6786" spans="3:4" ht="15" hidden="1" customHeight="1" x14ac:dyDescent="0.25">
      <c r="C6786" s="158" t="s">
        <v>308</v>
      </c>
      <c r="D6786" s="159">
        <v>538.78</v>
      </c>
    </row>
    <row r="6787" spans="3:4" ht="15" hidden="1" customHeight="1" x14ac:dyDescent="0.25">
      <c r="C6787" s="160" t="s">
        <v>557</v>
      </c>
      <c r="D6787" s="161">
        <v>1241.4000000000001</v>
      </c>
    </row>
    <row r="6788" spans="3:4" ht="15" hidden="1" customHeight="1" x14ac:dyDescent="0.25">
      <c r="C6788" s="158" t="s">
        <v>307</v>
      </c>
      <c r="D6788" s="159">
        <v>218.34</v>
      </c>
    </row>
    <row r="6789" spans="3:4" ht="15" hidden="1" customHeight="1" x14ac:dyDescent="0.25">
      <c r="C6789" s="160" t="s">
        <v>308</v>
      </c>
      <c r="D6789" s="161">
        <v>629.03</v>
      </c>
    </row>
    <row r="6790" spans="3:4" ht="15" hidden="1" customHeight="1" x14ac:dyDescent="0.25">
      <c r="C6790" s="158" t="s">
        <v>551</v>
      </c>
      <c r="D6790" s="159">
        <v>459.99</v>
      </c>
    </row>
    <row r="6791" spans="3:4" ht="15" hidden="1" customHeight="1" x14ac:dyDescent="0.25">
      <c r="C6791" s="160" t="s">
        <v>543</v>
      </c>
      <c r="D6791" s="161">
        <v>1056.42</v>
      </c>
    </row>
    <row r="6792" spans="3:4" ht="15" hidden="1" customHeight="1" x14ac:dyDescent="0.25">
      <c r="C6792" s="158" t="s">
        <v>307</v>
      </c>
      <c r="D6792" s="159">
        <v>437.09</v>
      </c>
    </row>
    <row r="6793" spans="3:4" ht="15" hidden="1" customHeight="1" x14ac:dyDescent="0.25">
      <c r="C6793" s="160" t="s">
        <v>554</v>
      </c>
      <c r="D6793" s="161">
        <v>718.21</v>
      </c>
    </row>
    <row r="6794" spans="3:4" ht="15" hidden="1" customHeight="1" x14ac:dyDescent="0.25">
      <c r="C6794" s="158" t="s">
        <v>553</v>
      </c>
      <c r="D6794" s="159">
        <v>471</v>
      </c>
    </row>
    <row r="6795" spans="3:4" ht="15" hidden="1" customHeight="1" x14ac:dyDescent="0.25">
      <c r="C6795" s="160" t="s">
        <v>548</v>
      </c>
      <c r="D6795" s="161">
        <v>823.46</v>
      </c>
    </row>
    <row r="6796" spans="3:4" ht="15" hidden="1" customHeight="1" x14ac:dyDescent="0.25">
      <c r="C6796" s="158" t="s">
        <v>545</v>
      </c>
      <c r="D6796" s="159">
        <v>461.74</v>
      </c>
    </row>
    <row r="6797" spans="3:4" ht="15" hidden="1" customHeight="1" x14ac:dyDescent="0.25">
      <c r="C6797" s="160" t="s">
        <v>548</v>
      </c>
      <c r="D6797" s="161">
        <v>694.03</v>
      </c>
    </row>
    <row r="6798" spans="3:4" ht="15" hidden="1" customHeight="1" x14ac:dyDescent="0.25">
      <c r="C6798" s="158" t="s">
        <v>552</v>
      </c>
      <c r="D6798" s="159">
        <v>517.19000000000005</v>
      </c>
    </row>
    <row r="6799" spans="3:4" ht="15" hidden="1" customHeight="1" x14ac:dyDescent="0.25">
      <c r="C6799" s="160" t="s">
        <v>540</v>
      </c>
      <c r="D6799" s="161">
        <v>519.32000000000005</v>
      </c>
    </row>
    <row r="6800" spans="3:4" ht="15" hidden="1" customHeight="1" x14ac:dyDescent="0.25">
      <c r="C6800" s="158" t="s">
        <v>548</v>
      </c>
      <c r="D6800" s="159">
        <v>635.07000000000005</v>
      </c>
    </row>
    <row r="6801" spans="3:4" ht="15" hidden="1" customHeight="1" x14ac:dyDescent="0.25">
      <c r="C6801" s="160" t="s">
        <v>543</v>
      </c>
      <c r="D6801" s="161">
        <v>955.98</v>
      </c>
    </row>
    <row r="6802" spans="3:4" ht="15" hidden="1" customHeight="1" x14ac:dyDescent="0.25">
      <c r="C6802" s="158" t="s">
        <v>542</v>
      </c>
      <c r="D6802" s="159">
        <v>128.37</v>
      </c>
    </row>
    <row r="6803" spans="3:4" ht="15" hidden="1" customHeight="1" x14ac:dyDescent="0.25">
      <c r="C6803" s="160" t="s">
        <v>558</v>
      </c>
      <c r="D6803" s="161">
        <v>1049.77</v>
      </c>
    </row>
    <row r="6804" spans="3:4" ht="15" hidden="1" customHeight="1" x14ac:dyDescent="0.25">
      <c r="C6804" s="158" t="s">
        <v>541</v>
      </c>
      <c r="D6804" s="159">
        <v>553.74</v>
      </c>
    </row>
    <row r="6805" spans="3:4" ht="15" hidden="1" customHeight="1" x14ac:dyDescent="0.25">
      <c r="C6805" s="160" t="s">
        <v>550</v>
      </c>
      <c r="D6805" s="161">
        <v>673.92</v>
      </c>
    </row>
    <row r="6806" spans="3:4" ht="15" hidden="1" customHeight="1" x14ac:dyDescent="0.25">
      <c r="C6806" s="158" t="s">
        <v>551</v>
      </c>
      <c r="D6806" s="159">
        <v>843.57</v>
      </c>
    </row>
    <row r="6807" spans="3:4" ht="15" hidden="1" customHeight="1" x14ac:dyDescent="0.25">
      <c r="C6807" s="160" t="s">
        <v>539</v>
      </c>
      <c r="D6807" s="161">
        <v>940.85</v>
      </c>
    </row>
    <row r="6808" spans="3:4" ht="15" hidden="1" customHeight="1" x14ac:dyDescent="0.25">
      <c r="C6808" s="158" t="s">
        <v>558</v>
      </c>
      <c r="D6808" s="159">
        <v>655.16999999999996</v>
      </c>
    </row>
    <row r="6809" spans="3:4" ht="15" hidden="1" customHeight="1" x14ac:dyDescent="0.25">
      <c r="C6809" s="160" t="s">
        <v>546</v>
      </c>
      <c r="D6809" s="161">
        <v>51.05</v>
      </c>
    </row>
    <row r="6810" spans="3:4" ht="15" hidden="1" customHeight="1" x14ac:dyDescent="0.25">
      <c r="C6810" s="158" t="s">
        <v>547</v>
      </c>
      <c r="D6810" s="159">
        <v>16.510000000000002</v>
      </c>
    </row>
    <row r="6811" spans="3:4" ht="15" hidden="1" customHeight="1" x14ac:dyDescent="0.25">
      <c r="C6811" s="160" t="s">
        <v>553</v>
      </c>
      <c r="D6811" s="161">
        <v>345.34</v>
      </c>
    </row>
    <row r="6812" spans="3:4" ht="15" hidden="1" customHeight="1" x14ac:dyDescent="0.25">
      <c r="C6812" s="158" t="s">
        <v>549</v>
      </c>
      <c r="D6812" s="159">
        <v>592.83000000000004</v>
      </c>
    </row>
    <row r="6813" spans="3:4" ht="15" hidden="1" customHeight="1" x14ac:dyDescent="0.25">
      <c r="C6813" s="160" t="s">
        <v>557</v>
      </c>
      <c r="D6813" s="161">
        <v>495.15</v>
      </c>
    </row>
    <row r="6814" spans="3:4" ht="15" hidden="1" customHeight="1" x14ac:dyDescent="0.25">
      <c r="C6814" s="158" t="s">
        <v>549</v>
      </c>
      <c r="D6814" s="159">
        <v>1109.1600000000001</v>
      </c>
    </row>
    <row r="6815" spans="3:4" ht="15" hidden="1" customHeight="1" x14ac:dyDescent="0.25">
      <c r="C6815" s="160" t="s">
        <v>546</v>
      </c>
      <c r="D6815" s="161">
        <v>196.05</v>
      </c>
    </row>
    <row r="6816" spans="3:4" ht="15" hidden="1" customHeight="1" x14ac:dyDescent="0.25">
      <c r="C6816" s="158" t="s">
        <v>545</v>
      </c>
      <c r="D6816" s="159">
        <v>1107.18</v>
      </c>
    </row>
    <row r="6817" spans="3:4" ht="15" hidden="1" customHeight="1" x14ac:dyDescent="0.25">
      <c r="C6817" s="160" t="s">
        <v>552</v>
      </c>
      <c r="D6817" s="161">
        <v>811.35</v>
      </c>
    </row>
    <row r="6818" spans="3:4" ht="15" hidden="1" customHeight="1" x14ac:dyDescent="0.25">
      <c r="C6818" s="158" t="s">
        <v>309</v>
      </c>
      <c r="D6818" s="159">
        <v>118.6</v>
      </c>
    </row>
    <row r="6819" spans="3:4" ht="15" hidden="1" customHeight="1" x14ac:dyDescent="0.25">
      <c r="C6819" s="160" t="s">
        <v>312</v>
      </c>
      <c r="D6819" s="161">
        <v>775.49</v>
      </c>
    </row>
    <row r="6820" spans="3:4" ht="15" hidden="1" customHeight="1" x14ac:dyDescent="0.25">
      <c r="C6820" s="158" t="s">
        <v>542</v>
      </c>
      <c r="D6820" s="159">
        <v>56.62</v>
      </c>
    </row>
    <row r="6821" spans="3:4" ht="15" hidden="1" customHeight="1" x14ac:dyDescent="0.25">
      <c r="C6821" s="160" t="s">
        <v>549</v>
      </c>
      <c r="D6821" s="161">
        <v>717.56</v>
      </c>
    </row>
    <row r="6822" spans="3:4" ht="15" hidden="1" customHeight="1" x14ac:dyDescent="0.25">
      <c r="C6822" s="158" t="s">
        <v>539</v>
      </c>
      <c r="D6822" s="159">
        <v>1028.28</v>
      </c>
    </row>
    <row r="6823" spans="3:4" ht="15" hidden="1" customHeight="1" x14ac:dyDescent="0.25">
      <c r="C6823" s="160" t="s">
        <v>553</v>
      </c>
      <c r="D6823" s="161">
        <v>428.21</v>
      </c>
    </row>
    <row r="6824" spans="3:4" ht="15" hidden="1" customHeight="1" x14ac:dyDescent="0.25">
      <c r="C6824" s="158" t="s">
        <v>312</v>
      </c>
      <c r="D6824" s="159">
        <v>101.02</v>
      </c>
    </row>
    <row r="6825" spans="3:4" ht="15" hidden="1" customHeight="1" x14ac:dyDescent="0.25">
      <c r="C6825" s="160" t="s">
        <v>542</v>
      </c>
      <c r="D6825" s="161">
        <v>180.47</v>
      </c>
    </row>
    <row r="6826" spans="3:4" ht="15" hidden="1" customHeight="1" x14ac:dyDescent="0.25">
      <c r="C6826" s="158" t="s">
        <v>543</v>
      </c>
      <c r="D6826" s="159">
        <v>305.08999999999997</v>
      </c>
    </row>
    <row r="6827" spans="3:4" ht="15" hidden="1" customHeight="1" x14ac:dyDescent="0.25">
      <c r="C6827" s="160" t="s">
        <v>539</v>
      </c>
      <c r="D6827" s="161">
        <v>413.35</v>
      </c>
    </row>
    <row r="6828" spans="3:4" ht="15" hidden="1" customHeight="1" x14ac:dyDescent="0.25">
      <c r="C6828" s="158" t="s">
        <v>551</v>
      </c>
      <c r="D6828" s="159">
        <v>164.38</v>
      </c>
    </row>
    <row r="6829" spans="3:4" ht="15" hidden="1" customHeight="1" x14ac:dyDescent="0.25">
      <c r="C6829" s="160" t="s">
        <v>312</v>
      </c>
      <c r="D6829" s="161">
        <v>281.81</v>
      </c>
    </row>
    <row r="6830" spans="3:4" ht="15" hidden="1" customHeight="1" x14ac:dyDescent="0.25">
      <c r="C6830" s="158" t="s">
        <v>543</v>
      </c>
      <c r="D6830" s="159">
        <v>392.23</v>
      </c>
    </row>
    <row r="6831" spans="3:4" ht="15" hidden="1" customHeight="1" x14ac:dyDescent="0.25">
      <c r="C6831" s="160" t="s">
        <v>539</v>
      </c>
      <c r="D6831" s="161">
        <v>784.73</v>
      </c>
    </row>
    <row r="6832" spans="3:4" ht="15" hidden="1" customHeight="1" x14ac:dyDescent="0.25">
      <c r="C6832" s="158" t="s">
        <v>543</v>
      </c>
      <c r="D6832" s="159">
        <v>145.46</v>
      </c>
    </row>
    <row r="6833" spans="3:4" ht="15" hidden="1" customHeight="1" x14ac:dyDescent="0.25">
      <c r="C6833" s="160" t="s">
        <v>558</v>
      </c>
      <c r="D6833" s="161">
        <v>119.16</v>
      </c>
    </row>
    <row r="6834" spans="3:4" ht="15" hidden="1" customHeight="1" x14ac:dyDescent="0.25">
      <c r="C6834" s="158" t="s">
        <v>546</v>
      </c>
      <c r="D6834" s="159">
        <v>334.73</v>
      </c>
    </row>
    <row r="6835" spans="3:4" ht="15" hidden="1" customHeight="1" x14ac:dyDescent="0.25">
      <c r="C6835" s="160" t="s">
        <v>312</v>
      </c>
      <c r="D6835" s="161">
        <v>470.81</v>
      </c>
    </row>
    <row r="6836" spans="3:4" ht="15" hidden="1" customHeight="1" x14ac:dyDescent="0.25">
      <c r="C6836" s="158" t="s">
        <v>547</v>
      </c>
      <c r="D6836" s="159">
        <v>1083.47</v>
      </c>
    </row>
    <row r="6837" spans="3:4" ht="15" hidden="1" customHeight="1" x14ac:dyDescent="0.25">
      <c r="C6837" s="160" t="s">
        <v>555</v>
      </c>
      <c r="D6837" s="161">
        <v>954.46</v>
      </c>
    </row>
    <row r="6838" spans="3:4" ht="15" hidden="1" customHeight="1" x14ac:dyDescent="0.25">
      <c r="C6838" s="158" t="s">
        <v>308</v>
      </c>
      <c r="D6838" s="159">
        <v>1261.2</v>
      </c>
    </row>
    <row r="6839" spans="3:4" ht="15" hidden="1" customHeight="1" x14ac:dyDescent="0.25">
      <c r="C6839" s="160" t="s">
        <v>551</v>
      </c>
      <c r="D6839" s="161">
        <v>502.41</v>
      </c>
    </row>
    <row r="6840" spans="3:4" ht="15" hidden="1" customHeight="1" x14ac:dyDescent="0.25">
      <c r="C6840" s="158" t="s">
        <v>555</v>
      </c>
      <c r="D6840" s="159">
        <v>785.5</v>
      </c>
    </row>
    <row r="6841" spans="3:4" ht="15" hidden="1" customHeight="1" x14ac:dyDescent="0.25">
      <c r="C6841" s="160" t="s">
        <v>551</v>
      </c>
      <c r="D6841" s="161">
        <v>973.61</v>
      </c>
    </row>
    <row r="6842" spans="3:4" ht="15" hidden="1" customHeight="1" x14ac:dyDescent="0.25">
      <c r="C6842" s="158" t="s">
        <v>554</v>
      </c>
      <c r="D6842" s="159">
        <v>605.98</v>
      </c>
    </row>
    <row r="6843" spans="3:4" ht="15" hidden="1" customHeight="1" x14ac:dyDescent="0.25">
      <c r="C6843" s="160" t="s">
        <v>546</v>
      </c>
      <c r="D6843" s="161">
        <v>1164.7</v>
      </c>
    </row>
    <row r="6844" spans="3:4" ht="15" hidden="1" customHeight="1" x14ac:dyDescent="0.25">
      <c r="C6844" s="158" t="s">
        <v>553</v>
      </c>
      <c r="D6844" s="159">
        <v>626.54</v>
      </c>
    </row>
    <row r="6845" spans="3:4" ht="15" hidden="1" customHeight="1" x14ac:dyDescent="0.25">
      <c r="C6845" s="160" t="s">
        <v>540</v>
      </c>
      <c r="D6845" s="161">
        <v>649.12</v>
      </c>
    </row>
    <row r="6846" spans="3:4" ht="15" hidden="1" customHeight="1" x14ac:dyDescent="0.25">
      <c r="C6846" s="158" t="s">
        <v>545</v>
      </c>
      <c r="D6846" s="159">
        <v>850.39</v>
      </c>
    </row>
    <row r="6847" spans="3:4" ht="15" hidden="1" customHeight="1" x14ac:dyDescent="0.25">
      <c r="C6847" s="160" t="s">
        <v>557</v>
      </c>
      <c r="D6847" s="161">
        <v>402.53</v>
      </c>
    </row>
    <row r="6848" spans="3:4" ht="15" hidden="1" customHeight="1" x14ac:dyDescent="0.25">
      <c r="C6848" s="158" t="s">
        <v>551</v>
      </c>
      <c r="D6848" s="159">
        <v>655.38</v>
      </c>
    </row>
    <row r="6849" spans="3:4" ht="15" hidden="1" customHeight="1" x14ac:dyDescent="0.25">
      <c r="C6849" s="160" t="s">
        <v>545</v>
      </c>
      <c r="D6849" s="161">
        <v>735.88</v>
      </c>
    </row>
    <row r="6850" spans="3:4" ht="15" hidden="1" customHeight="1" x14ac:dyDescent="0.25">
      <c r="C6850" s="158" t="s">
        <v>539</v>
      </c>
      <c r="D6850" s="159">
        <v>683.48</v>
      </c>
    </row>
    <row r="6851" spans="3:4" ht="15" hidden="1" customHeight="1" x14ac:dyDescent="0.25">
      <c r="C6851" s="160" t="s">
        <v>539</v>
      </c>
      <c r="D6851" s="161">
        <v>157.13999999999999</v>
      </c>
    </row>
    <row r="6852" spans="3:4" ht="15" hidden="1" customHeight="1" x14ac:dyDescent="0.25">
      <c r="C6852" s="158" t="s">
        <v>546</v>
      </c>
      <c r="D6852" s="159">
        <v>653.05999999999995</v>
      </c>
    </row>
    <row r="6853" spans="3:4" ht="15" hidden="1" customHeight="1" x14ac:dyDescent="0.25">
      <c r="C6853" s="160" t="s">
        <v>550</v>
      </c>
      <c r="D6853" s="161">
        <v>461.78</v>
      </c>
    </row>
    <row r="6854" spans="3:4" ht="15" hidden="1" customHeight="1" x14ac:dyDescent="0.25">
      <c r="C6854" s="158" t="s">
        <v>308</v>
      </c>
      <c r="D6854" s="159">
        <v>558.03</v>
      </c>
    </row>
    <row r="6855" spans="3:4" ht="15" hidden="1" customHeight="1" x14ac:dyDescent="0.25">
      <c r="C6855" s="160" t="s">
        <v>550</v>
      </c>
      <c r="D6855" s="161">
        <v>339.29</v>
      </c>
    </row>
    <row r="6856" spans="3:4" ht="15" hidden="1" customHeight="1" x14ac:dyDescent="0.25">
      <c r="C6856" s="158" t="s">
        <v>555</v>
      </c>
      <c r="D6856" s="159">
        <v>557.29999999999995</v>
      </c>
    </row>
    <row r="6857" spans="3:4" ht="15" hidden="1" customHeight="1" x14ac:dyDescent="0.25">
      <c r="C6857" s="160" t="s">
        <v>554</v>
      </c>
      <c r="D6857" s="161">
        <v>72.8</v>
      </c>
    </row>
    <row r="6858" spans="3:4" ht="15" hidden="1" customHeight="1" x14ac:dyDescent="0.25">
      <c r="C6858" s="158" t="s">
        <v>545</v>
      </c>
      <c r="D6858" s="159">
        <v>587.48</v>
      </c>
    </row>
    <row r="6859" spans="3:4" ht="15" hidden="1" customHeight="1" x14ac:dyDescent="0.25">
      <c r="C6859" s="160" t="s">
        <v>540</v>
      </c>
      <c r="D6859" s="161">
        <v>919.78</v>
      </c>
    </row>
    <row r="6860" spans="3:4" ht="15" hidden="1" customHeight="1" x14ac:dyDescent="0.25">
      <c r="C6860" s="158" t="s">
        <v>312</v>
      </c>
      <c r="D6860" s="159">
        <v>679.69</v>
      </c>
    </row>
    <row r="6861" spans="3:4" ht="15" hidden="1" customHeight="1" x14ac:dyDescent="0.25">
      <c r="C6861" s="160" t="s">
        <v>550</v>
      </c>
      <c r="D6861" s="161">
        <v>533.76</v>
      </c>
    </row>
    <row r="6862" spans="3:4" ht="15" hidden="1" customHeight="1" x14ac:dyDescent="0.25">
      <c r="C6862" s="158" t="s">
        <v>548</v>
      </c>
      <c r="D6862" s="159">
        <v>846.26</v>
      </c>
    </row>
    <row r="6863" spans="3:4" ht="15" hidden="1" customHeight="1" x14ac:dyDescent="0.25">
      <c r="C6863" s="160" t="s">
        <v>308</v>
      </c>
      <c r="D6863" s="161">
        <v>157.86000000000001</v>
      </c>
    </row>
    <row r="6864" spans="3:4" ht="15" hidden="1" customHeight="1" x14ac:dyDescent="0.25">
      <c r="C6864" s="158" t="s">
        <v>555</v>
      </c>
      <c r="D6864" s="159">
        <v>786.42</v>
      </c>
    </row>
    <row r="6865" spans="3:4" ht="15" hidden="1" customHeight="1" x14ac:dyDescent="0.25">
      <c r="C6865" s="160" t="s">
        <v>550</v>
      </c>
      <c r="D6865" s="161">
        <v>1187.58</v>
      </c>
    </row>
    <row r="6866" spans="3:4" ht="15" hidden="1" customHeight="1" x14ac:dyDescent="0.25">
      <c r="C6866" s="158" t="s">
        <v>539</v>
      </c>
      <c r="D6866" s="159">
        <v>804.61</v>
      </c>
    </row>
    <row r="6867" spans="3:4" ht="15" hidden="1" customHeight="1" x14ac:dyDescent="0.25">
      <c r="C6867" s="160" t="s">
        <v>308</v>
      </c>
      <c r="D6867" s="161">
        <v>27.22</v>
      </c>
    </row>
    <row r="6868" spans="3:4" ht="15" hidden="1" customHeight="1" x14ac:dyDescent="0.25">
      <c r="C6868" s="158" t="s">
        <v>540</v>
      </c>
      <c r="D6868" s="159">
        <v>284.02</v>
      </c>
    </row>
    <row r="6869" spans="3:4" ht="15" hidden="1" customHeight="1" x14ac:dyDescent="0.25">
      <c r="C6869" s="160" t="s">
        <v>550</v>
      </c>
      <c r="D6869" s="161">
        <v>591.16999999999996</v>
      </c>
    </row>
    <row r="6870" spans="3:4" ht="15" hidden="1" customHeight="1" x14ac:dyDescent="0.25">
      <c r="C6870" s="158" t="s">
        <v>556</v>
      </c>
      <c r="D6870" s="159">
        <v>635.71</v>
      </c>
    </row>
    <row r="6871" spans="3:4" ht="15" hidden="1" customHeight="1" x14ac:dyDescent="0.25">
      <c r="C6871" s="160" t="s">
        <v>312</v>
      </c>
      <c r="D6871" s="161">
        <v>274.39</v>
      </c>
    </row>
    <row r="6872" spans="3:4" ht="15" hidden="1" customHeight="1" x14ac:dyDescent="0.25">
      <c r="C6872" s="158" t="s">
        <v>556</v>
      </c>
      <c r="D6872" s="159">
        <v>504.87</v>
      </c>
    </row>
    <row r="6873" spans="3:4" ht="15" hidden="1" customHeight="1" x14ac:dyDescent="0.25">
      <c r="C6873" s="160" t="s">
        <v>539</v>
      </c>
      <c r="D6873" s="161">
        <v>586.6</v>
      </c>
    </row>
    <row r="6874" spans="3:4" ht="15" hidden="1" customHeight="1" x14ac:dyDescent="0.25">
      <c r="C6874" s="158" t="s">
        <v>553</v>
      </c>
      <c r="D6874" s="159">
        <v>1258.6300000000001</v>
      </c>
    </row>
    <row r="6875" spans="3:4" ht="15" hidden="1" customHeight="1" x14ac:dyDescent="0.25">
      <c r="C6875" s="160" t="s">
        <v>551</v>
      </c>
      <c r="D6875" s="161">
        <v>889.37</v>
      </c>
    </row>
    <row r="6876" spans="3:4" ht="15" hidden="1" customHeight="1" x14ac:dyDescent="0.25">
      <c r="C6876" s="158" t="s">
        <v>553</v>
      </c>
      <c r="D6876" s="159">
        <v>431</v>
      </c>
    </row>
    <row r="6877" spans="3:4" ht="15" hidden="1" customHeight="1" x14ac:dyDescent="0.25">
      <c r="C6877" s="160" t="s">
        <v>312</v>
      </c>
      <c r="D6877" s="161">
        <v>591.28</v>
      </c>
    </row>
    <row r="6878" spans="3:4" ht="15" hidden="1" customHeight="1" x14ac:dyDescent="0.25">
      <c r="C6878" s="158" t="s">
        <v>312</v>
      </c>
      <c r="D6878" s="159">
        <v>328.7</v>
      </c>
    </row>
    <row r="6879" spans="3:4" ht="15" hidden="1" customHeight="1" x14ac:dyDescent="0.25">
      <c r="C6879" s="160" t="s">
        <v>308</v>
      </c>
      <c r="D6879" s="161">
        <v>400.92</v>
      </c>
    </row>
    <row r="6880" spans="3:4" ht="15" hidden="1" customHeight="1" x14ac:dyDescent="0.25">
      <c r="C6880" s="158" t="s">
        <v>557</v>
      </c>
      <c r="D6880" s="159">
        <v>1193.1300000000001</v>
      </c>
    </row>
    <row r="6881" spans="3:4" ht="15" hidden="1" customHeight="1" x14ac:dyDescent="0.25">
      <c r="C6881" s="160" t="s">
        <v>307</v>
      </c>
      <c r="D6881" s="161">
        <v>625.88</v>
      </c>
    </row>
    <row r="6882" spans="3:4" ht="15" hidden="1" customHeight="1" x14ac:dyDescent="0.25">
      <c r="C6882" s="158" t="s">
        <v>554</v>
      </c>
      <c r="D6882" s="159">
        <v>182.7</v>
      </c>
    </row>
    <row r="6883" spans="3:4" ht="15" hidden="1" customHeight="1" x14ac:dyDescent="0.25">
      <c r="C6883" s="160" t="s">
        <v>309</v>
      </c>
      <c r="D6883" s="161">
        <v>736.75</v>
      </c>
    </row>
    <row r="6884" spans="3:4" ht="15" hidden="1" customHeight="1" x14ac:dyDescent="0.25">
      <c r="C6884" s="158" t="s">
        <v>549</v>
      </c>
      <c r="D6884" s="159">
        <v>701.37</v>
      </c>
    </row>
    <row r="6885" spans="3:4" ht="15" hidden="1" customHeight="1" x14ac:dyDescent="0.25">
      <c r="C6885" s="160" t="s">
        <v>556</v>
      </c>
      <c r="D6885" s="161">
        <v>323.48</v>
      </c>
    </row>
    <row r="6886" spans="3:4" ht="15" hidden="1" customHeight="1" x14ac:dyDescent="0.25">
      <c r="C6886" s="158" t="s">
        <v>312</v>
      </c>
      <c r="D6886" s="159">
        <v>517</v>
      </c>
    </row>
    <row r="6887" spans="3:4" ht="15" hidden="1" customHeight="1" x14ac:dyDescent="0.25">
      <c r="C6887" s="160" t="s">
        <v>551</v>
      </c>
      <c r="D6887" s="161">
        <v>667.2</v>
      </c>
    </row>
    <row r="6888" spans="3:4" ht="15" hidden="1" customHeight="1" x14ac:dyDescent="0.25">
      <c r="C6888" s="158" t="s">
        <v>539</v>
      </c>
      <c r="D6888" s="159">
        <v>136.97999999999999</v>
      </c>
    </row>
    <row r="6889" spans="3:4" ht="15" hidden="1" customHeight="1" x14ac:dyDescent="0.25">
      <c r="C6889" s="160" t="s">
        <v>542</v>
      </c>
      <c r="D6889" s="161">
        <v>1076.81</v>
      </c>
    </row>
    <row r="6890" spans="3:4" ht="15" hidden="1" customHeight="1" x14ac:dyDescent="0.25">
      <c r="C6890" s="158" t="s">
        <v>558</v>
      </c>
      <c r="D6890" s="159">
        <v>300.49</v>
      </c>
    </row>
    <row r="6891" spans="3:4" ht="15" hidden="1" customHeight="1" x14ac:dyDescent="0.25">
      <c r="C6891" s="160" t="s">
        <v>546</v>
      </c>
      <c r="D6891" s="161">
        <v>212.27</v>
      </c>
    </row>
    <row r="6892" spans="3:4" ht="15" hidden="1" customHeight="1" x14ac:dyDescent="0.25">
      <c r="C6892" s="158" t="s">
        <v>549</v>
      </c>
      <c r="D6892" s="159">
        <v>699.36</v>
      </c>
    </row>
    <row r="6893" spans="3:4" ht="15" hidden="1" customHeight="1" x14ac:dyDescent="0.25">
      <c r="C6893" s="160" t="s">
        <v>307</v>
      </c>
      <c r="D6893" s="161">
        <v>527.70000000000005</v>
      </c>
    </row>
    <row r="6894" spans="3:4" ht="15" hidden="1" customHeight="1" x14ac:dyDescent="0.25">
      <c r="C6894" s="158" t="s">
        <v>308</v>
      </c>
      <c r="D6894" s="159">
        <v>572.38</v>
      </c>
    </row>
    <row r="6895" spans="3:4" ht="15" hidden="1" customHeight="1" x14ac:dyDescent="0.25">
      <c r="C6895" s="160" t="s">
        <v>546</v>
      </c>
      <c r="D6895" s="161">
        <v>1052.6300000000001</v>
      </c>
    </row>
    <row r="6896" spans="3:4" ht="15" hidden="1" customHeight="1" x14ac:dyDescent="0.25">
      <c r="C6896" s="158" t="s">
        <v>546</v>
      </c>
      <c r="D6896" s="159">
        <v>836.21</v>
      </c>
    </row>
    <row r="6897" spans="3:4" ht="15" hidden="1" customHeight="1" x14ac:dyDescent="0.25">
      <c r="C6897" s="160" t="s">
        <v>309</v>
      </c>
      <c r="D6897" s="161">
        <v>66.900000000000006</v>
      </c>
    </row>
    <row r="6898" spans="3:4" ht="15" hidden="1" customHeight="1" x14ac:dyDescent="0.25">
      <c r="C6898" s="158" t="s">
        <v>540</v>
      </c>
      <c r="D6898" s="159">
        <v>233.5</v>
      </c>
    </row>
    <row r="6899" spans="3:4" ht="15" hidden="1" customHeight="1" x14ac:dyDescent="0.25">
      <c r="C6899" s="160" t="s">
        <v>554</v>
      </c>
      <c r="D6899" s="161">
        <v>835.69</v>
      </c>
    </row>
    <row r="6900" spans="3:4" ht="15" hidden="1" customHeight="1" x14ac:dyDescent="0.25">
      <c r="C6900" s="158" t="s">
        <v>553</v>
      </c>
      <c r="D6900" s="159">
        <v>409.63</v>
      </c>
    </row>
    <row r="6901" spans="3:4" ht="15" hidden="1" customHeight="1" x14ac:dyDescent="0.25">
      <c r="C6901" s="160" t="s">
        <v>546</v>
      </c>
      <c r="D6901" s="161">
        <v>998.1</v>
      </c>
    </row>
    <row r="6902" spans="3:4" ht="15" hidden="1" customHeight="1" x14ac:dyDescent="0.25">
      <c r="C6902" s="158" t="s">
        <v>551</v>
      </c>
      <c r="D6902" s="159">
        <v>234.88</v>
      </c>
    </row>
    <row r="6903" spans="3:4" ht="15" hidden="1" customHeight="1" x14ac:dyDescent="0.25">
      <c r="C6903" s="160" t="s">
        <v>312</v>
      </c>
      <c r="D6903" s="161">
        <v>255.68</v>
      </c>
    </row>
    <row r="6904" spans="3:4" ht="15" hidden="1" customHeight="1" x14ac:dyDescent="0.25">
      <c r="C6904" s="158" t="s">
        <v>549</v>
      </c>
      <c r="D6904" s="159">
        <v>669.78</v>
      </c>
    </row>
    <row r="6905" spans="3:4" ht="15" hidden="1" customHeight="1" x14ac:dyDescent="0.25">
      <c r="C6905" s="160" t="s">
        <v>547</v>
      </c>
      <c r="D6905" s="161">
        <v>452.15</v>
      </c>
    </row>
    <row r="6906" spans="3:4" ht="15" hidden="1" customHeight="1" x14ac:dyDescent="0.25">
      <c r="C6906" s="158" t="s">
        <v>308</v>
      </c>
      <c r="D6906" s="159">
        <v>142.76</v>
      </c>
    </row>
    <row r="6907" spans="3:4" ht="15" hidden="1" customHeight="1" x14ac:dyDescent="0.25">
      <c r="C6907" s="160" t="s">
        <v>309</v>
      </c>
      <c r="D6907" s="161">
        <v>1173.97</v>
      </c>
    </row>
    <row r="6908" spans="3:4" ht="15" hidden="1" customHeight="1" x14ac:dyDescent="0.25">
      <c r="C6908" s="158" t="s">
        <v>312</v>
      </c>
      <c r="D6908" s="159">
        <v>869.92</v>
      </c>
    </row>
    <row r="6909" spans="3:4" ht="15" hidden="1" customHeight="1" x14ac:dyDescent="0.25">
      <c r="C6909" s="160" t="s">
        <v>551</v>
      </c>
      <c r="D6909" s="161">
        <v>651.64</v>
      </c>
    </row>
    <row r="6910" spans="3:4" ht="15" hidden="1" customHeight="1" x14ac:dyDescent="0.25">
      <c r="C6910" s="158" t="s">
        <v>545</v>
      </c>
      <c r="D6910" s="159">
        <v>1028.93</v>
      </c>
    </row>
    <row r="6911" spans="3:4" ht="15" hidden="1" customHeight="1" x14ac:dyDescent="0.25">
      <c r="C6911" s="160" t="s">
        <v>308</v>
      </c>
      <c r="D6911" s="161">
        <v>1157.32</v>
      </c>
    </row>
    <row r="6912" spans="3:4" ht="15" hidden="1" customHeight="1" x14ac:dyDescent="0.25">
      <c r="C6912" s="158" t="s">
        <v>309</v>
      </c>
      <c r="D6912" s="159">
        <v>893.27</v>
      </c>
    </row>
    <row r="6913" spans="3:4" ht="15" hidden="1" customHeight="1" x14ac:dyDescent="0.25">
      <c r="C6913" s="160" t="s">
        <v>553</v>
      </c>
      <c r="D6913" s="161">
        <v>635.91999999999996</v>
      </c>
    </row>
    <row r="6914" spans="3:4" ht="15" hidden="1" customHeight="1" x14ac:dyDescent="0.25">
      <c r="C6914" s="158" t="s">
        <v>547</v>
      </c>
      <c r="D6914" s="159">
        <v>776.83</v>
      </c>
    </row>
    <row r="6915" spans="3:4" ht="15" hidden="1" customHeight="1" x14ac:dyDescent="0.25">
      <c r="C6915" s="160" t="s">
        <v>308</v>
      </c>
      <c r="D6915" s="161">
        <v>533.41999999999996</v>
      </c>
    </row>
    <row r="6916" spans="3:4" ht="15" hidden="1" customHeight="1" x14ac:dyDescent="0.25">
      <c r="C6916" s="158" t="s">
        <v>312</v>
      </c>
      <c r="D6916" s="159">
        <v>454.87</v>
      </c>
    </row>
    <row r="6917" spans="3:4" ht="15" hidden="1" customHeight="1" x14ac:dyDescent="0.25">
      <c r="C6917" s="160" t="s">
        <v>553</v>
      </c>
      <c r="D6917" s="161">
        <v>1063.22</v>
      </c>
    </row>
    <row r="6918" spans="3:4" ht="15" hidden="1" customHeight="1" x14ac:dyDescent="0.25">
      <c r="C6918" s="158" t="s">
        <v>544</v>
      </c>
      <c r="D6918" s="159">
        <v>1009.01</v>
      </c>
    </row>
    <row r="6919" spans="3:4" ht="15" hidden="1" customHeight="1" x14ac:dyDescent="0.25">
      <c r="C6919" s="160" t="s">
        <v>540</v>
      </c>
      <c r="D6919" s="161">
        <v>664.95</v>
      </c>
    </row>
    <row r="6920" spans="3:4" ht="15" hidden="1" customHeight="1" x14ac:dyDescent="0.25">
      <c r="C6920" s="158" t="s">
        <v>312</v>
      </c>
      <c r="D6920" s="159">
        <v>1260.6300000000001</v>
      </c>
    </row>
    <row r="6921" spans="3:4" ht="15" hidden="1" customHeight="1" x14ac:dyDescent="0.25">
      <c r="C6921" s="160" t="s">
        <v>308</v>
      </c>
      <c r="D6921" s="161">
        <v>368.5</v>
      </c>
    </row>
    <row r="6922" spans="3:4" ht="15" hidden="1" customHeight="1" x14ac:dyDescent="0.25">
      <c r="C6922" s="158" t="s">
        <v>307</v>
      </c>
      <c r="D6922" s="159">
        <v>1239.58</v>
      </c>
    </row>
    <row r="6923" spans="3:4" ht="15" hidden="1" customHeight="1" x14ac:dyDescent="0.25">
      <c r="C6923" s="160" t="s">
        <v>543</v>
      </c>
      <c r="D6923" s="161">
        <v>464.77</v>
      </c>
    </row>
    <row r="6924" spans="3:4" ht="15" hidden="1" customHeight="1" x14ac:dyDescent="0.25">
      <c r="C6924" s="158" t="s">
        <v>545</v>
      </c>
      <c r="D6924" s="159">
        <v>902.76</v>
      </c>
    </row>
    <row r="6925" spans="3:4" ht="15" hidden="1" customHeight="1" x14ac:dyDescent="0.25">
      <c r="C6925" s="160" t="s">
        <v>557</v>
      </c>
      <c r="D6925" s="161">
        <v>65.27</v>
      </c>
    </row>
    <row r="6926" spans="3:4" ht="15" hidden="1" customHeight="1" x14ac:dyDescent="0.25">
      <c r="C6926" s="158" t="s">
        <v>558</v>
      </c>
      <c r="D6926" s="159">
        <v>668.52</v>
      </c>
    </row>
    <row r="6927" spans="3:4" ht="15" hidden="1" customHeight="1" x14ac:dyDescent="0.25">
      <c r="C6927" s="160" t="s">
        <v>552</v>
      </c>
      <c r="D6927" s="161">
        <v>1227.75</v>
      </c>
    </row>
    <row r="6928" spans="3:4" ht="15" hidden="1" customHeight="1" x14ac:dyDescent="0.25">
      <c r="C6928" s="158" t="s">
        <v>543</v>
      </c>
      <c r="D6928" s="159">
        <v>603.70000000000005</v>
      </c>
    </row>
    <row r="6929" spans="3:4" ht="15" hidden="1" customHeight="1" x14ac:dyDescent="0.25">
      <c r="C6929" s="160" t="s">
        <v>312</v>
      </c>
      <c r="D6929" s="161">
        <v>856.9</v>
      </c>
    </row>
    <row r="6930" spans="3:4" ht="15" hidden="1" customHeight="1" x14ac:dyDescent="0.25">
      <c r="C6930" s="158" t="s">
        <v>545</v>
      </c>
      <c r="D6930" s="159">
        <v>803.46</v>
      </c>
    </row>
    <row r="6931" spans="3:4" ht="15" hidden="1" customHeight="1" x14ac:dyDescent="0.25">
      <c r="C6931" s="160" t="s">
        <v>543</v>
      </c>
      <c r="D6931" s="161">
        <v>1037.6099999999999</v>
      </c>
    </row>
    <row r="6932" spans="3:4" ht="15" hidden="1" customHeight="1" x14ac:dyDescent="0.25">
      <c r="C6932" s="158" t="s">
        <v>547</v>
      </c>
      <c r="D6932" s="159">
        <v>499.22</v>
      </c>
    </row>
    <row r="6933" spans="3:4" ht="15" hidden="1" customHeight="1" x14ac:dyDescent="0.25">
      <c r="C6933" s="160" t="s">
        <v>546</v>
      </c>
      <c r="D6933" s="161">
        <v>451.91</v>
      </c>
    </row>
    <row r="6934" spans="3:4" ht="15" hidden="1" customHeight="1" x14ac:dyDescent="0.25">
      <c r="C6934" s="158" t="s">
        <v>549</v>
      </c>
      <c r="D6934" s="159">
        <v>476.47</v>
      </c>
    </row>
    <row r="6935" spans="3:4" ht="15" hidden="1" customHeight="1" x14ac:dyDescent="0.25">
      <c r="C6935" s="160" t="s">
        <v>309</v>
      </c>
      <c r="D6935" s="161">
        <v>429.44</v>
      </c>
    </row>
    <row r="6936" spans="3:4" ht="15" hidden="1" customHeight="1" x14ac:dyDescent="0.25">
      <c r="C6936" s="158" t="s">
        <v>542</v>
      </c>
      <c r="D6936" s="159">
        <v>1113.49</v>
      </c>
    </row>
    <row r="6937" spans="3:4" ht="15" hidden="1" customHeight="1" x14ac:dyDescent="0.25">
      <c r="C6937" s="160" t="s">
        <v>551</v>
      </c>
      <c r="D6937" s="161">
        <v>33.83</v>
      </c>
    </row>
    <row r="6938" spans="3:4" ht="15" hidden="1" customHeight="1" x14ac:dyDescent="0.25">
      <c r="C6938" s="158" t="s">
        <v>551</v>
      </c>
      <c r="D6938" s="159">
        <v>105.07</v>
      </c>
    </row>
    <row r="6939" spans="3:4" ht="15" hidden="1" customHeight="1" x14ac:dyDescent="0.25">
      <c r="C6939" s="160" t="s">
        <v>307</v>
      </c>
      <c r="D6939" s="161">
        <v>813.8</v>
      </c>
    </row>
    <row r="6940" spans="3:4" ht="15" hidden="1" customHeight="1" x14ac:dyDescent="0.25">
      <c r="C6940" s="158" t="s">
        <v>553</v>
      </c>
      <c r="D6940" s="159">
        <v>274.39</v>
      </c>
    </row>
    <row r="6941" spans="3:4" ht="15" hidden="1" customHeight="1" x14ac:dyDescent="0.25">
      <c r="C6941" s="160" t="s">
        <v>555</v>
      </c>
      <c r="D6941" s="161">
        <v>453.45</v>
      </c>
    </row>
    <row r="6942" spans="3:4" ht="15" hidden="1" customHeight="1" x14ac:dyDescent="0.25">
      <c r="C6942" s="158" t="s">
        <v>541</v>
      </c>
      <c r="D6942" s="159">
        <v>595.65</v>
      </c>
    </row>
    <row r="6943" spans="3:4" ht="15" hidden="1" customHeight="1" x14ac:dyDescent="0.25">
      <c r="C6943" s="160" t="s">
        <v>542</v>
      </c>
      <c r="D6943" s="161">
        <v>965.58</v>
      </c>
    </row>
    <row r="6944" spans="3:4" ht="15" hidden="1" customHeight="1" x14ac:dyDescent="0.25">
      <c r="C6944" s="158" t="s">
        <v>558</v>
      </c>
      <c r="D6944" s="159">
        <v>328.13</v>
      </c>
    </row>
    <row r="6945" spans="3:4" ht="15" hidden="1" customHeight="1" x14ac:dyDescent="0.25">
      <c r="C6945" s="160" t="s">
        <v>545</v>
      </c>
      <c r="D6945" s="161">
        <v>793.89</v>
      </c>
    </row>
    <row r="6946" spans="3:4" ht="15" hidden="1" customHeight="1" x14ac:dyDescent="0.25">
      <c r="C6946" s="158" t="s">
        <v>547</v>
      </c>
      <c r="D6946" s="159">
        <v>299.62</v>
      </c>
    </row>
    <row r="6947" spans="3:4" ht="15" hidden="1" customHeight="1" x14ac:dyDescent="0.25">
      <c r="C6947" s="160" t="s">
        <v>558</v>
      </c>
      <c r="D6947" s="161">
        <v>784.42</v>
      </c>
    </row>
    <row r="6948" spans="3:4" ht="15" hidden="1" customHeight="1" x14ac:dyDescent="0.25">
      <c r="C6948" s="158" t="s">
        <v>547</v>
      </c>
      <c r="D6948" s="159">
        <v>417.8</v>
      </c>
    </row>
    <row r="6949" spans="3:4" ht="15" hidden="1" customHeight="1" x14ac:dyDescent="0.25">
      <c r="C6949" s="160" t="s">
        <v>539</v>
      </c>
      <c r="D6949" s="161">
        <v>951.05</v>
      </c>
    </row>
    <row r="6950" spans="3:4" ht="15" hidden="1" customHeight="1" x14ac:dyDescent="0.25">
      <c r="C6950" s="158" t="s">
        <v>545</v>
      </c>
      <c r="D6950" s="159">
        <v>275.51</v>
      </c>
    </row>
    <row r="6951" spans="3:4" ht="15" hidden="1" customHeight="1" x14ac:dyDescent="0.25">
      <c r="C6951" s="160" t="s">
        <v>542</v>
      </c>
      <c r="D6951" s="161">
        <v>669.55</v>
      </c>
    </row>
    <row r="6952" spans="3:4" ht="15" hidden="1" customHeight="1" x14ac:dyDescent="0.25">
      <c r="C6952" s="158" t="s">
        <v>308</v>
      </c>
      <c r="D6952" s="159">
        <v>996.77</v>
      </c>
    </row>
    <row r="6953" spans="3:4" ht="15" hidden="1" customHeight="1" x14ac:dyDescent="0.25">
      <c r="C6953" s="160" t="s">
        <v>544</v>
      </c>
      <c r="D6953" s="161">
        <v>574.95000000000005</v>
      </c>
    </row>
    <row r="6954" spans="3:4" ht="15" hidden="1" customHeight="1" x14ac:dyDescent="0.25">
      <c r="C6954" s="158" t="s">
        <v>539</v>
      </c>
      <c r="D6954" s="159">
        <v>98.54</v>
      </c>
    </row>
    <row r="6955" spans="3:4" ht="15" hidden="1" customHeight="1" x14ac:dyDescent="0.25">
      <c r="C6955" s="160" t="s">
        <v>545</v>
      </c>
      <c r="D6955" s="161">
        <v>431.82</v>
      </c>
    </row>
    <row r="6956" spans="3:4" ht="15" hidden="1" customHeight="1" x14ac:dyDescent="0.25">
      <c r="C6956" s="158" t="s">
        <v>553</v>
      </c>
      <c r="D6956" s="159">
        <v>308.12</v>
      </c>
    </row>
    <row r="6957" spans="3:4" ht="15" hidden="1" customHeight="1" x14ac:dyDescent="0.25">
      <c r="C6957" s="160" t="s">
        <v>551</v>
      </c>
      <c r="D6957" s="161">
        <v>638.04</v>
      </c>
    </row>
    <row r="6958" spans="3:4" ht="15" hidden="1" customHeight="1" x14ac:dyDescent="0.25">
      <c r="C6958" s="158" t="s">
        <v>550</v>
      </c>
      <c r="D6958" s="159">
        <v>318.33</v>
      </c>
    </row>
    <row r="6959" spans="3:4" ht="15" hidden="1" customHeight="1" x14ac:dyDescent="0.25">
      <c r="C6959" s="160" t="s">
        <v>541</v>
      </c>
      <c r="D6959" s="161">
        <v>483.91</v>
      </c>
    </row>
    <row r="6960" spans="3:4" ht="15" hidden="1" customHeight="1" x14ac:dyDescent="0.25">
      <c r="C6960" s="158" t="s">
        <v>307</v>
      </c>
      <c r="D6960" s="159">
        <v>445.01</v>
      </c>
    </row>
    <row r="6961" spans="3:4" ht="15" hidden="1" customHeight="1" x14ac:dyDescent="0.25">
      <c r="C6961" s="160" t="s">
        <v>556</v>
      </c>
      <c r="D6961" s="161">
        <v>168.09</v>
      </c>
    </row>
    <row r="6962" spans="3:4" ht="15" hidden="1" customHeight="1" x14ac:dyDescent="0.25">
      <c r="C6962" s="158" t="s">
        <v>540</v>
      </c>
      <c r="D6962" s="159">
        <v>565.69000000000005</v>
      </c>
    </row>
    <row r="6963" spans="3:4" ht="15" hidden="1" customHeight="1" x14ac:dyDescent="0.25">
      <c r="C6963" s="160" t="s">
        <v>546</v>
      </c>
      <c r="D6963" s="161">
        <v>1273.3</v>
      </c>
    </row>
    <row r="6964" spans="3:4" ht="15" hidden="1" customHeight="1" x14ac:dyDescent="0.25">
      <c r="C6964" s="158" t="s">
        <v>309</v>
      </c>
      <c r="D6964" s="159">
        <v>1202.4100000000001</v>
      </c>
    </row>
    <row r="6965" spans="3:4" ht="15" hidden="1" customHeight="1" x14ac:dyDescent="0.25">
      <c r="C6965" s="160" t="s">
        <v>539</v>
      </c>
      <c r="D6965" s="161">
        <v>1071.42</v>
      </c>
    </row>
    <row r="6966" spans="3:4" ht="15" hidden="1" customHeight="1" x14ac:dyDescent="0.25">
      <c r="C6966" s="158" t="s">
        <v>554</v>
      </c>
      <c r="D6966" s="159">
        <v>711.14</v>
      </c>
    </row>
    <row r="6967" spans="3:4" ht="15" hidden="1" customHeight="1" x14ac:dyDescent="0.25">
      <c r="C6967" s="160" t="s">
        <v>551</v>
      </c>
      <c r="D6967" s="161">
        <v>311.67</v>
      </c>
    </row>
    <row r="6968" spans="3:4" ht="15" hidden="1" customHeight="1" x14ac:dyDescent="0.25">
      <c r="C6968" s="158" t="s">
        <v>542</v>
      </c>
      <c r="D6968" s="159">
        <v>864.08</v>
      </c>
    </row>
    <row r="6969" spans="3:4" ht="15" hidden="1" customHeight="1" x14ac:dyDescent="0.25">
      <c r="C6969" s="160" t="s">
        <v>545</v>
      </c>
      <c r="D6969" s="161">
        <v>976.17</v>
      </c>
    </row>
    <row r="6970" spans="3:4" ht="15" hidden="1" customHeight="1" x14ac:dyDescent="0.25">
      <c r="C6970" s="158" t="s">
        <v>540</v>
      </c>
      <c r="D6970" s="159">
        <v>134.36000000000001</v>
      </c>
    </row>
    <row r="6971" spans="3:4" ht="15" hidden="1" customHeight="1" x14ac:dyDescent="0.25">
      <c r="C6971" s="160" t="s">
        <v>308</v>
      </c>
      <c r="D6971" s="161">
        <v>604.05999999999995</v>
      </c>
    </row>
    <row r="6972" spans="3:4" ht="15" hidden="1" customHeight="1" x14ac:dyDescent="0.25">
      <c r="C6972" s="158" t="s">
        <v>558</v>
      </c>
      <c r="D6972" s="159">
        <v>141.49</v>
      </c>
    </row>
    <row r="6973" spans="3:4" ht="15" hidden="1" customHeight="1" x14ac:dyDescent="0.25">
      <c r="C6973" s="160" t="s">
        <v>542</v>
      </c>
      <c r="D6973" s="161">
        <v>829.1</v>
      </c>
    </row>
    <row r="6974" spans="3:4" ht="15" hidden="1" customHeight="1" x14ac:dyDescent="0.25">
      <c r="C6974" s="158" t="s">
        <v>543</v>
      </c>
      <c r="D6974" s="159">
        <v>775.91</v>
      </c>
    </row>
    <row r="6975" spans="3:4" ht="15" hidden="1" customHeight="1" x14ac:dyDescent="0.25">
      <c r="C6975" s="160" t="s">
        <v>547</v>
      </c>
      <c r="D6975" s="161">
        <v>1219.3800000000001</v>
      </c>
    </row>
    <row r="6976" spans="3:4" ht="15" hidden="1" customHeight="1" x14ac:dyDescent="0.25">
      <c r="C6976" s="158" t="s">
        <v>555</v>
      </c>
      <c r="D6976" s="159">
        <v>160.18</v>
      </c>
    </row>
    <row r="6977" spans="3:4" ht="15" hidden="1" customHeight="1" x14ac:dyDescent="0.25">
      <c r="C6977" s="160" t="s">
        <v>547</v>
      </c>
      <c r="D6977" s="161">
        <v>838.58</v>
      </c>
    </row>
    <row r="6978" spans="3:4" ht="15" hidden="1" customHeight="1" x14ac:dyDescent="0.25">
      <c r="C6978" s="158" t="s">
        <v>308</v>
      </c>
      <c r="D6978" s="159">
        <v>709.78</v>
      </c>
    </row>
    <row r="6979" spans="3:4" ht="15" hidden="1" customHeight="1" x14ac:dyDescent="0.25">
      <c r="C6979" s="160" t="s">
        <v>543</v>
      </c>
      <c r="D6979" s="161">
        <v>837.23</v>
      </c>
    </row>
    <row r="6980" spans="3:4" ht="15" hidden="1" customHeight="1" x14ac:dyDescent="0.25">
      <c r="C6980" s="158" t="s">
        <v>540</v>
      </c>
      <c r="D6980" s="159">
        <v>122.84</v>
      </c>
    </row>
    <row r="6981" spans="3:4" ht="15" hidden="1" customHeight="1" x14ac:dyDescent="0.25">
      <c r="C6981" s="160" t="s">
        <v>542</v>
      </c>
      <c r="D6981" s="161">
        <v>1113.79</v>
      </c>
    </row>
    <row r="6982" spans="3:4" ht="15" hidden="1" customHeight="1" x14ac:dyDescent="0.25">
      <c r="C6982" s="158" t="s">
        <v>553</v>
      </c>
      <c r="D6982" s="159">
        <v>785.39</v>
      </c>
    </row>
    <row r="6983" spans="3:4" ht="15" hidden="1" customHeight="1" x14ac:dyDescent="0.25">
      <c r="C6983" s="160" t="s">
        <v>312</v>
      </c>
      <c r="D6983" s="161">
        <v>722.95</v>
      </c>
    </row>
    <row r="6984" spans="3:4" ht="15" hidden="1" customHeight="1" x14ac:dyDescent="0.25">
      <c r="C6984" s="158" t="s">
        <v>558</v>
      </c>
      <c r="D6984" s="159">
        <v>227.67</v>
      </c>
    </row>
    <row r="6985" spans="3:4" ht="15" hidden="1" customHeight="1" x14ac:dyDescent="0.25">
      <c r="C6985" s="160" t="s">
        <v>540</v>
      </c>
      <c r="D6985" s="161">
        <v>375.81</v>
      </c>
    </row>
    <row r="6986" spans="3:4" ht="15" hidden="1" customHeight="1" x14ac:dyDescent="0.25">
      <c r="C6986" s="158" t="s">
        <v>549</v>
      </c>
      <c r="D6986" s="159">
        <v>45.24</v>
      </c>
    </row>
    <row r="6987" spans="3:4" ht="15" hidden="1" customHeight="1" x14ac:dyDescent="0.25">
      <c r="C6987" s="160" t="s">
        <v>307</v>
      </c>
      <c r="D6987" s="161">
        <v>730.99</v>
      </c>
    </row>
    <row r="6988" spans="3:4" ht="15" hidden="1" customHeight="1" x14ac:dyDescent="0.25">
      <c r="C6988" s="158" t="s">
        <v>312</v>
      </c>
      <c r="D6988" s="159">
        <v>323.81</v>
      </c>
    </row>
    <row r="6989" spans="3:4" ht="15" hidden="1" customHeight="1" x14ac:dyDescent="0.25">
      <c r="C6989" s="160" t="s">
        <v>549</v>
      </c>
      <c r="D6989" s="161">
        <v>218.22</v>
      </c>
    </row>
    <row r="6990" spans="3:4" ht="15" hidden="1" customHeight="1" x14ac:dyDescent="0.25">
      <c r="C6990" s="158" t="s">
        <v>553</v>
      </c>
      <c r="D6990" s="159">
        <v>591.46</v>
      </c>
    </row>
    <row r="6991" spans="3:4" ht="15" hidden="1" customHeight="1" x14ac:dyDescent="0.25">
      <c r="C6991" s="160" t="s">
        <v>546</v>
      </c>
      <c r="D6991" s="161">
        <v>593.85</v>
      </c>
    </row>
    <row r="6992" spans="3:4" ht="15" hidden="1" customHeight="1" x14ac:dyDescent="0.25">
      <c r="C6992" s="158" t="s">
        <v>308</v>
      </c>
      <c r="D6992" s="159">
        <v>392.3</v>
      </c>
    </row>
    <row r="6993" spans="3:4" ht="15" hidden="1" customHeight="1" x14ac:dyDescent="0.25">
      <c r="C6993" s="160" t="s">
        <v>549</v>
      </c>
      <c r="D6993" s="161">
        <v>169.22</v>
      </c>
    </row>
    <row r="6994" spans="3:4" ht="15" hidden="1" customHeight="1" x14ac:dyDescent="0.25">
      <c r="C6994" s="158" t="s">
        <v>308</v>
      </c>
      <c r="D6994" s="159">
        <v>856.63</v>
      </c>
    </row>
    <row r="6995" spans="3:4" ht="15" hidden="1" customHeight="1" x14ac:dyDescent="0.25">
      <c r="C6995" s="160" t="s">
        <v>552</v>
      </c>
      <c r="D6995" s="161">
        <v>1095.31</v>
      </c>
    </row>
    <row r="6996" spans="3:4" ht="15" hidden="1" customHeight="1" x14ac:dyDescent="0.25">
      <c r="C6996" s="158" t="s">
        <v>539</v>
      </c>
      <c r="D6996" s="159">
        <v>466.7</v>
      </c>
    </row>
    <row r="6997" spans="3:4" ht="15" hidden="1" customHeight="1" x14ac:dyDescent="0.25">
      <c r="C6997" s="160" t="s">
        <v>554</v>
      </c>
      <c r="D6997" s="161">
        <v>599.75</v>
      </c>
    </row>
    <row r="6998" spans="3:4" ht="15" hidden="1" customHeight="1" x14ac:dyDescent="0.25">
      <c r="C6998" s="158" t="s">
        <v>552</v>
      </c>
      <c r="D6998" s="159">
        <v>874.97</v>
      </c>
    </row>
    <row r="6999" spans="3:4" ht="15" hidden="1" customHeight="1" x14ac:dyDescent="0.25">
      <c r="C6999" s="160" t="s">
        <v>549</v>
      </c>
      <c r="D6999" s="161">
        <v>1038.33</v>
      </c>
    </row>
    <row r="7000" spans="3:4" ht="15" hidden="1" customHeight="1" x14ac:dyDescent="0.25">
      <c r="C7000" s="158" t="s">
        <v>549</v>
      </c>
      <c r="D7000" s="159">
        <v>543.65</v>
      </c>
    </row>
    <row r="7001" spans="3:4" ht="15" hidden="1" customHeight="1" x14ac:dyDescent="0.25">
      <c r="C7001" s="160" t="s">
        <v>540</v>
      </c>
      <c r="D7001" s="161">
        <v>411.31</v>
      </c>
    </row>
    <row r="7002" spans="3:4" ht="15" hidden="1" customHeight="1" x14ac:dyDescent="0.25">
      <c r="C7002" s="158" t="s">
        <v>309</v>
      </c>
      <c r="D7002" s="159">
        <v>510.1</v>
      </c>
    </row>
    <row r="7003" spans="3:4" ht="15" hidden="1" customHeight="1" x14ac:dyDescent="0.25">
      <c r="C7003" s="160" t="s">
        <v>550</v>
      </c>
      <c r="D7003" s="161">
        <v>227.99</v>
      </c>
    </row>
    <row r="7004" spans="3:4" ht="15" hidden="1" customHeight="1" x14ac:dyDescent="0.25">
      <c r="C7004" s="158" t="s">
        <v>307</v>
      </c>
      <c r="D7004" s="159">
        <v>679.99</v>
      </c>
    </row>
    <row r="7005" spans="3:4" ht="15" hidden="1" customHeight="1" x14ac:dyDescent="0.25">
      <c r="C7005" s="160" t="s">
        <v>541</v>
      </c>
      <c r="D7005" s="161">
        <v>823.68</v>
      </c>
    </row>
    <row r="7006" spans="3:4" ht="15" hidden="1" customHeight="1" x14ac:dyDescent="0.25">
      <c r="C7006" s="158" t="s">
        <v>540</v>
      </c>
      <c r="D7006" s="159">
        <v>295.87</v>
      </c>
    </row>
    <row r="7007" spans="3:4" ht="15" hidden="1" customHeight="1" x14ac:dyDescent="0.25">
      <c r="C7007" s="160" t="s">
        <v>550</v>
      </c>
      <c r="D7007" s="161">
        <v>73</v>
      </c>
    </row>
    <row r="7008" spans="3:4" ht="15" hidden="1" customHeight="1" x14ac:dyDescent="0.25">
      <c r="C7008" s="158" t="s">
        <v>548</v>
      </c>
      <c r="D7008" s="159">
        <v>479.83</v>
      </c>
    </row>
    <row r="7009" spans="3:4" ht="15" hidden="1" customHeight="1" x14ac:dyDescent="0.25">
      <c r="C7009" s="160" t="s">
        <v>552</v>
      </c>
      <c r="D7009" s="161">
        <v>1040.5</v>
      </c>
    </row>
    <row r="7010" spans="3:4" ht="15" hidden="1" customHeight="1" x14ac:dyDescent="0.25">
      <c r="C7010" s="158" t="s">
        <v>551</v>
      </c>
      <c r="D7010" s="159">
        <v>762.33</v>
      </c>
    </row>
    <row r="7011" spans="3:4" ht="15" hidden="1" customHeight="1" x14ac:dyDescent="0.25">
      <c r="C7011" s="160" t="s">
        <v>552</v>
      </c>
      <c r="D7011" s="161">
        <v>927.28</v>
      </c>
    </row>
    <row r="7012" spans="3:4" ht="15" hidden="1" customHeight="1" x14ac:dyDescent="0.25">
      <c r="C7012" s="158" t="s">
        <v>545</v>
      </c>
      <c r="D7012" s="159">
        <v>923.19</v>
      </c>
    </row>
    <row r="7013" spans="3:4" ht="15" hidden="1" customHeight="1" x14ac:dyDescent="0.25">
      <c r="C7013" s="160" t="s">
        <v>549</v>
      </c>
      <c r="D7013" s="161">
        <v>922.86</v>
      </c>
    </row>
    <row r="7014" spans="3:4" ht="15" hidden="1" customHeight="1" x14ac:dyDescent="0.25">
      <c r="C7014" s="158" t="s">
        <v>547</v>
      </c>
      <c r="D7014" s="159">
        <v>228.23</v>
      </c>
    </row>
    <row r="7015" spans="3:4" ht="15" hidden="1" customHeight="1" x14ac:dyDescent="0.25">
      <c r="C7015" s="160" t="s">
        <v>553</v>
      </c>
      <c r="D7015" s="161">
        <v>572.34</v>
      </c>
    </row>
    <row r="7016" spans="3:4" ht="15" hidden="1" customHeight="1" x14ac:dyDescent="0.25">
      <c r="C7016" s="158" t="s">
        <v>547</v>
      </c>
      <c r="D7016" s="159">
        <v>69.510000000000005</v>
      </c>
    </row>
    <row r="7017" spans="3:4" ht="15" hidden="1" customHeight="1" x14ac:dyDescent="0.25">
      <c r="C7017" s="160" t="s">
        <v>309</v>
      </c>
      <c r="D7017" s="161">
        <v>1061.71</v>
      </c>
    </row>
    <row r="7018" spans="3:4" ht="15" hidden="1" customHeight="1" x14ac:dyDescent="0.25">
      <c r="C7018" s="158" t="s">
        <v>542</v>
      </c>
      <c r="D7018" s="159">
        <v>684.4</v>
      </c>
    </row>
    <row r="7019" spans="3:4" ht="15" hidden="1" customHeight="1" x14ac:dyDescent="0.25">
      <c r="C7019" s="160" t="s">
        <v>549</v>
      </c>
      <c r="D7019" s="161">
        <v>499.17</v>
      </c>
    </row>
    <row r="7020" spans="3:4" ht="15" hidden="1" customHeight="1" x14ac:dyDescent="0.25">
      <c r="C7020" s="158" t="s">
        <v>543</v>
      </c>
      <c r="D7020" s="159">
        <v>493.91</v>
      </c>
    </row>
    <row r="7021" spans="3:4" ht="15" hidden="1" customHeight="1" x14ac:dyDescent="0.25">
      <c r="C7021" s="160" t="s">
        <v>541</v>
      </c>
      <c r="D7021" s="161">
        <v>279.95999999999998</v>
      </c>
    </row>
    <row r="7022" spans="3:4" ht="15" hidden="1" customHeight="1" x14ac:dyDescent="0.25">
      <c r="C7022" s="158" t="s">
        <v>312</v>
      </c>
      <c r="D7022" s="159">
        <v>1239.8800000000001</v>
      </c>
    </row>
    <row r="7023" spans="3:4" ht="15" hidden="1" customHeight="1" x14ac:dyDescent="0.25">
      <c r="C7023" s="160" t="s">
        <v>545</v>
      </c>
      <c r="D7023" s="161">
        <v>1020.44</v>
      </c>
    </row>
    <row r="7024" spans="3:4" ht="15" hidden="1" customHeight="1" x14ac:dyDescent="0.25">
      <c r="C7024" s="158" t="s">
        <v>307</v>
      </c>
      <c r="D7024" s="159">
        <v>1133.3800000000001</v>
      </c>
    </row>
    <row r="7025" spans="3:4" ht="15" hidden="1" customHeight="1" x14ac:dyDescent="0.25">
      <c r="C7025" s="160" t="s">
        <v>544</v>
      </c>
      <c r="D7025" s="161">
        <v>332.65</v>
      </c>
    </row>
    <row r="7026" spans="3:4" ht="15" hidden="1" customHeight="1" x14ac:dyDescent="0.25">
      <c r="C7026" s="158" t="s">
        <v>542</v>
      </c>
      <c r="D7026" s="159">
        <v>579.80999999999995</v>
      </c>
    </row>
    <row r="7027" spans="3:4" ht="15" hidden="1" customHeight="1" x14ac:dyDescent="0.25">
      <c r="C7027" s="160" t="s">
        <v>309</v>
      </c>
      <c r="D7027" s="161">
        <v>701.12</v>
      </c>
    </row>
    <row r="7028" spans="3:4" ht="15" hidden="1" customHeight="1" x14ac:dyDescent="0.25">
      <c r="C7028" s="158" t="s">
        <v>308</v>
      </c>
      <c r="D7028" s="159">
        <v>101.67</v>
      </c>
    </row>
    <row r="7029" spans="3:4" ht="15" hidden="1" customHeight="1" x14ac:dyDescent="0.25">
      <c r="C7029" s="160" t="s">
        <v>546</v>
      </c>
      <c r="D7029" s="161">
        <v>683.8</v>
      </c>
    </row>
    <row r="7030" spans="3:4" ht="15" hidden="1" customHeight="1" x14ac:dyDescent="0.25">
      <c r="C7030" s="158" t="s">
        <v>307</v>
      </c>
      <c r="D7030" s="159">
        <v>265.36</v>
      </c>
    </row>
    <row r="7031" spans="3:4" ht="15" hidden="1" customHeight="1" x14ac:dyDescent="0.25">
      <c r="C7031" s="160" t="s">
        <v>542</v>
      </c>
      <c r="D7031" s="161">
        <v>859.58</v>
      </c>
    </row>
    <row r="7032" spans="3:4" ht="15" hidden="1" customHeight="1" x14ac:dyDescent="0.25">
      <c r="C7032" s="158" t="s">
        <v>308</v>
      </c>
      <c r="D7032" s="159">
        <v>1287.74</v>
      </c>
    </row>
    <row r="7033" spans="3:4" ht="15" hidden="1" customHeight="1" x14ac:dyDescent="0.25">
      <c r="C7033" s="160" t="s">
        <v>543</v>
      </c>
      <c r="D7033" s="161">
        <v>1223.74</v>
      </c>
    </row>
    <row r="7034" spans="3:4" ht="15" hidden="1" customHeight="1" x14ac:dyDescent="0.25">
      <c r="C7034" s="158" t="s">
        <v>309</v>
      </c>
      <c r="D7034" s="159">
        <v>790.67</v>
      </c>
    </row>
    <row r="7035" spans="3:4" ht="15" hidden="1" customHeight="1" x14ac:dyDescent="0.25">
      <c r="C7035" s="160" t="s">
        <v>541</v>
      </c>
      <c r="D7035" s="161">
        <v>432.09</v>
      </c>
    </row>
    <row r="7036" spans="3:4" ht="15" hidden="1" customHeight="1" x14ac:dyDescent="0.25">
      <c r="C7036" s="158" t="s">
        <v>309</v>
      </c>
      <c r="D7036" s="159">
        <v>446.79</v>
      </c>
    </row>
    <row r="7037" spans="3:4" ht="15" hidden="1" customHeight="1" x14ac:dyDescent="0.25">
      <c r="C7037" s="160" t="s">
        <v>309</v>
      </c>
      <c r="D7037" s="161">
        <v>47.68</v>
      </c>
    </row>
    <row r="7038" spans="3:4" ht="15" hidden="1" customHeight="1" x14ac:dyDescent="0.25">
      <c r="C7038" s="158" t="s">
        <v>307</v>
      </c>
      <c r="D7038" s="159">
        <v>956.95</v>
      </c>
    </row>
    <row r="7039" spans="3:4" ht="15" hidden="1" customHeight="1" x14ac:dyDescent="0.25">
      <c r="C7039" s="160" t="s">
        <v>539</v>
      </c>
      <c r="D7039" s="161">
        <v>625.27</v>
      </c>
    </row>
    <row r="7040" spans="3:4" ht="15" hidden="1" customHeight="1" x14ac:dyDescent="0.25">
      <c r="C7040" s="158" t="s">
        <v>312</v>
      </c>
      <c r="D7040" s="159">
        <v>510.92</v>
      </c>
    </row>
    <row r="7041" spans="3:4" ht="15" hidden="1" customHeight="1" x14ac:dyDescent="0.25">
      <c r="C7041" s="160" t="s">
        <v>556</v>
      </c>
      <c r="D7041" s="161">
        <v>460.36</v>
      </c>
    </row>
    <row r="7042" spans="3:4" ht="15" hidden="1" customHeight="1" x14ac:dyDescent="0.25">
      <c r="C7042" s="158" t="s">
        <v>309</v>
      </c>
      <c r="D7042" s="159">
        <v>281.02</v>
      </c>
    </row>
    <row r="7043" spans="3:4" ht="15" hidden="1" customHeight="1" x14ac:dyDescent="0.25">
      <c r="C7043" s="160" t="s">
        <v>549</v>
      </c>
      <c r="D7043" s="161">
        <v>479.33</v>
      </c>
    </row>
    <row r="7044" spans="3:4" ht="15" hidden="1" customHeight="1" x14ac:dyDescent="0.25">
      <c r="C7044" s="158" t="s">
        <v>542</v>
      </c>
      <c r="D7044" s="159">
        <v>139.07</v>
      </c>
    </row>
    <row r="7045" spans="3:4" ht="15" hidden="1" customHeight="1" x14ac:dyDescent="0.25">
      <c r="C7045" s="160" t="s">
        <v>551</v>
      </c>
      <c r="D7045" s="161">
        <v>758.87</v>
      </c>
    </row>
    <row r="7046" spans="3:4" ht="15" hidden="1" customHeight="1" x14ac:dyDescent="0.25">
      <c r="C7046" s="158" t="s">
        <v>553</v>
      </c>
      <c r="D7046" s="159">
        <v>45.02</v>
      </c>
    </row>
    <row r="7047" spans="3:4" ht="15" hidden="1" customHeight="1" x14ac:dyDescent="0.25">
      <c r="C7047" s="160" t="s">
        <v>308</v>
      </c>
      <c r="D7047" s="161">
        <v>322.27</v>
      </c>
    </row>
    <row r="7048" spans="3:4" ht="15" hidden="1" customHeight="1" x14ac:dyDescent="0.25">
      <c r="C7048" s="158" t="s">
        <v>554</v>
      </c>
      <c r="D7048" s="159">
        <v>560.58000000000004</v>
      </c>
    </row>
    <row r="7049" spans="3:4" ht="15" hidden="1" customHeight="1" x14ac:dyDescent="0.25">
      <c r="C7049" s="160" t="s">
        <v>540</v>
      </c>
      <c r="D7049" s="161">
        <v>519.49</v>
      </c>
    </row>
    <row r="7050" spans="3:4" ht="15" hidden="1" customHeight="1" x14ac:dyDescent="0.25">
      <c r="C7050" s="158" t="s">
        <v>539</v>
      </c>
      <c r="D7050" s="159">
        <v>484.62</v>
      </c>
    </row>
    <row r="7051" spans="3:4" ht="15" hidden="1" customHeight="1" x14ac:dyDescent="0.25">
      <c r="C7051" s="160" t="s">
        <v>551</v>
      </c>
      <c r="D7051" s="161">
        <v>417.2</v>
      </c>
    </row>
    <row r="7052" spans="3:4" ht="15" hidden="1" customHeight="1" x14ac:dyDescent="0.25">
      <c r="C7052" s="158" t="s">
        <v>308</v>
      </c>
      <c r="D7052" s="159">
        <v>249.98</v>
      </c>
    </row>
    <row r="7053" spans="3:4" ht="15" hidden="1" customHeight="1" x14ac:dyDescent="0.25">
      <c r="C7053" s="160" t="s">
        <v>542</v>
      </c>
      <c r="D7053" s="161">
        <v>1082.24</v>
      </c>
    </row>
    <row r="7054" spans="3:4" ht="15" hidden="1" customHeight="1" x14ac:dyDescent="0.25">
      <c r="C7054" s="158" t="s">
        <v>553</v>
      </c>
      <c r="D7054" s="159">
        <v>674.96</v>
      </c>
    </row>
    <row r="7055" spans="3:4" ht="15" hidden="1" customHeight="1" x14ac:dyDescent="0.25">
      <c r="C7055" s="160" t="s">
        <v>543</v>
      </c>
      <c r="D7055" s="161">
        <v>386.24</v>
      </c>
    </row>
    <row r="7056" spans="3:4" ht="15" hidden="1" customHeight="1" x14ac:dyDescent="0.25">
      <c r="C7056" s="158" t="s">
        <v>540</v>
      </c>
      <c r="D7056" s="159">
        <v>722</v>
      </c>
    </row>
    <row r="7057" spans="3:4" ht="15" hidden="1" customHeight="1" x14ac:dyDescent="0.25">
      <c r="C7057" s="160" t="s">
        <v>542</v>
      </c>
      <c r="D7057" s="161">
        <v>820.02</v>
      </c>
    </row>
    <row r="7058" spans="3:4" ht="15" hidden="1" customHeight="1" x14ac:dyDescent="0.25">
      <c r="C7058" s="158" t="s">
        <v>552</v>
      </c>
      <c r="D7058" s="159">
        <v>805.86</v>
      </c>
    </row>
    <row r="7059" spans="3:4" ht="15" hidden="1" customHeight="1" x14ac:dyDescent="0.25">
      <c r="C7059" s="160" t="s">
        <v>539</v>
      </c>
      <c r="D7059" s="161">
        <v>859.59</v>
      </c>
    </row>
    <row r="7060" spans="3:4" ht="15" hidden="1" customHeight="1" x14ac:dyDescent="0.25">
      <c r="C7060" s="158" t="s">
        <v>548</v>
      </c>
      <c r="D7060" s="159">
        <v>332.15</v>
      </c>
    </row>
    <row r="7061" spans="3:4" ht="15" hidden="1" customHeight="1" x14ac:dyDescent="0.25">
      <c r="C7061" s="160" t="s">
        <v>551</v>
      </c>
      <c r="D7061" s="161">
        <v>161.63999999999999</v>
      </c>
    </row>
    <row r="7062" spans="3:4" ht="15" hidden="1" customHeight="1" x14ac:dyDescent="0.25">
      <c r="C7062" s="158" t="s">
        <v>312</v>
      </c>
      <c r="D7062" s="159">
        <v>690.31</v>
      </c>
    </row>
    <row r="7063" spans="3:4" ht="15" hidden="1" customHeight="1" x14ac:dyDescent="0.25">
      <c r="C7063" s="160" t="s">
        <v>539</v>
      </c>
      <c r="D7063" s="161">
        <v>796.48</v>
      </c>
    </row>
    <row r="7064" spans="3:4" ht="15" hidden="1" customHeight="1" x14ac:dyDescent="0.25">
      <c r="C7064" s="158" t="s">
        <v>550</v>
      </c>
      <c r="D7064" s="159">
        <v>746.81</v>
      </c>
    </row>
    <row r="7065" spans="3:4" ht="15" hidden="1" customHeight="1" x14ac:dyDescent="0.25">
      <c r="C7065" s="160" t="s">
        <v>552</v>
      </c>
      <c r="D7065" s="161">
        <v>264.63</v>
      </c>
    </row>
    <row r="7066" spans="3:4" ht="15" hidden="1" customHeight="1" x14ac:dyDescent="0.25">
      <c r="C7066" s="158" t="s">
        <v>542</v>
      </c>
      <c r="D7066" s="159">
        <v>503.89</v>
      </c>
    </row>
    <row r="7067" spans="3:4" ht="15" hidden="1" customHeight="1" x14ac:dyDescent="0.25">
      <c r="C7067" s="160" t="s">
        <v>540</v>
      </c>
      <c r="D7067" s="161">
        <v>1169.46</v>
      </c>
    </row>
    <row r="7068" spans="3:4" ht="15" hidden="1" customHeight="1" x14ac:dyDescent="0.25">
      <c r="C7068" s="158" t="s">
        <v>307</v>
      </c>
      <c r="D7068" s="159">
        <v>630.19000000000005</v>
      </c>
    </row>
    <row r="7069" spans="3:4" ht="15" hidden="1" customHeight="1" x14ac:dyDescent="0.25">
      <c r="C7069" s="160" t="s">
        <v>539</v>
      </c>
      <c r="D7069" s="161">
        <v>165.95</v>
      </c>
    </row>
    <row r="7070" spans="3:4" ht="15" hidden="1" customHeight="1" x14ac:dyDescent="0.25">
      <c r="C7070" s="158" t="s">
        <v>309</v>
      </c>
      <c r="D7070" s="159">
        <v>174.75</v>
      </c>
    </row>
    <row r="7071" spans="3:4" ht="15" hidden="1" customHeight="1" x14ac:dyDescent="0.25">
      <c r="C7071" s="160" t="s">
        <v>549</v>
      </c>
      <c r="D7071" s="161">
        <v>909.27</v>
      </c>
    </row>
    <row r="7072" spans="3:4" ht="15" hidden="1" customHeight="1" x14ac:dyDescent="0.25">
      <c r="C7072" s="158" t="s">
        <v>549</v>
      </c>
      <c r="D7072" s="159">
        <v>197.26</v>
      </c>
    </row>
    <row r="7073" spans="3:4" ht="15" hidden="1" customHeight="1" x14ac:dyDescent="0.25">
      <c r="C7073" s="160" t="s">
        <v>547</v>
      </c>
      <c r="D7073" s="161">
        <v>684.26</v>
      </c>
    </row>
    <row r="7074" spans="3:4" ht="15" hidden="1" customHeight="1" x14ac:dyDescent="0.25">
      <c r="C7074" s="158" t="s">
        <v>549</v>
      </c>
      <c r="D7074" s="159">
        <v>770.03</v>
      </c>
    </row>
    <row r="7075" spans="3:4" ht="15" hidden="1" customHeight="1" x14ac:dyDescent="0.25">
      <c r="C7075" s="160" t="s">
        <v>549</v>
      </c>
      <c r="D7075" s="161">
        <v>719.72</v>
      </c>
    </row>
    <row r="7076" spans="3:4" ht="15" hidden="1" customHeight="1" x14ac:dyDescent="0.25">
      <c r="C7076" s="158" t="s">
        <v>543</v>
      </c>
      <c r="D7076" s="159">
        <v>791.31</v>
      </c>
    </row>
    <row r="7077" spans="3:4" ht="15" hidden="1" customHeight="1" x14ac:dyDescent="0.25">
      <c r="C7077" s="160" t="s">
        <v>545</v>
      </c>
      <c r="D7077" s="161">
        <v>994.82</v>
      </c>
    </row>
    <row r="7078" spans="3:4" ht="15" hidden="1" customHeight="1" x14ac:dyDescent="0.25">
      <c r="C7078" s="158" t="s">
        <v>552</v>
      </c>
      <c r="D7078" s="159">
        <v>1273.69</v>
      </c>
    </row>
    <row r="7079" spans="3:4" ht="15" hidden="1" customHeight="1" x14ac:dyDescent="0.25">
      <c r="C7079" s="160" t="s">
        <v>549</v>
      </c>
      <c r="D7079" s="161">
        <v>268.45</v>
      </c>
    </row>
    <row r="7080" spans="3:4" ht="15" hidden="1" customHeight="1" x14ac:dyDescent="0.25">
      <c r="C7080" s="158" t="s">
        <v>553</v>
      </c>
      <c r="D7080" s="159">
        <v>746.47</v>
      </c>
    </row>
    <row r="7081" spans="3:4" ht="15" hidden="1" customHeight="1" x14ac:dyDescent="0.25">
      <c r="C7081" s="160" t="s">
        <v>547</v>
      </c>
      <c r="D7081" s="161">
        <v>1228.3</v>
      </c>
    </row>
    <row r="7082" spans="3:4" ht="15" hidden="1" customHeight="1" x14ac:dyDescent="0.25">
      <c r="C7082" s="158" t="s">
        <v>543</v>
      </c>
      <c r="D7082" s="159">
        <v>201.59</v>
      </c>
    </row>
    <row r="7083" spans="3:4" ht="15" hidden="1" customHeight="1" x14ac:dyDescent="0.25">
      <c r="C7083" s="160" t="s">
        <v>312</v>
      </c>
      <c r="D7083" s="161">
        <v>1052.94</v>
      </c>
    </row>
    <row r="7084" spans="3:4" ht="15" hidden="1" customHeight="1" x14ac:dyDescent="0.25">
      <c r="C7084" s="158" t="s">
        <v>553</v>
      </c>
      <c r="D7084" s="159">
        <v>1136.6099999999999</v>
      </c>
    </row>
    <row r="7085" spans="3:4" ht="15" hidden="1" customHeight="1" x14ac:dyDescent="0.25">
      <c r="C7085" s="160" t="s">
        <v>551</v>
      </c>
      <c r="D7085" s="161">
        <v>955.07</v>
      </c>
    </row>
    <row r="7086" spans="3:4" ht="15" hidden="1" customHeight="1" x14ac:dyDescent="0.25">
      <c r="C7086" s="158" t="s">
        <v>549</v>
      </c>
      <c r="D7086" s="159">
        <v>549.09</v>
      </c>
    </row>
    <row r="7087" spans="3:4" ht="15" hidden="1" customHeight="1" x14ac:dyDescent="0.25">
      <c r="C7087" s="160" t="s">
        <v>543</v>
      </c>
      <c r="D7087" s="161">
        <v>415.81</v>
      </c>
    </row>
    <row r="7088" spans="3:4" ht="15" hidden="1" customHeight="1" x14ac:dyDescent="0.25">
      <c r="C7088" s="158" t="s">
        <v>543</v>
      </c>
      <c r="D7088" s="159">
        <v>236.89</v>
      </c>
    </row>
    <row r="7089" spans="3:4" ht="15" hidden="1" customHeight="1" x14ac:dyDescent="0.25">
      <c r="C7089" s="160" t="s">
        <v>552</v>
      </c>
      <c r="D7089" s="161">
        <v>218.9</v>
      </c>
    </row>
    <row r="7090" spans="3:4" ht="15" hidden="1" customHeight="1" x14ac:dyDescent="0.25">
      <c r="C7090" s="158" t="s">
        <v>557</v>
      </c>
      <c r="D7090" s="159">
        <v>1274.56</v>
      </c>
    </row>
    <row r="7091" spans="3:4" ht="15" hidden="1" customHeight="1" x14ac:dyDescent="0.25">
      <c r="C7091" s="160" t="s">
        <v>539</v>
      </c>
      <c r="D7091" s="161">
        <v>956.72</v>
      </c>
    </row>
    <row r="7092" spans="3:4" ht="15" hidden="1" customHeight="1" x14ac:dyDescent="0.25">
      <c r="C7092" s="158" t="s">
        <v>539</v>
      </c>
      <c r="D7092" s="159">
        <v>116.7</v>
      </c>
    </row>
    <row r="7093" spans="3:4" ht="15" hidden="1" customHeight="1" x14ac:dyDescent="0.25">
      <c r="C7093" s="160" t="s">
        <v>542</v>
      </c>
      <c r="D7093" s="161">
        <v>605.6</v>
      </c>
    </row>
    <row r="7094" spans="3:4" ht="15" hidden="1" customHeight="1" x14ac:dyDescent="0.25">
      <c r="C7094" s="158" t="s">
        <v>553</v>
      </c>
      <c r="D7094" s="159">
        <v>939.29</v>
      </c>
    </row>
    <row r="7095" spans="3:4" ht="15" hidden="1" customHeight="1" x14ac:dyDescent="0.25">
      <c r="C7095" s="160" t="s">
        <v>545</v>
      </c>
      <c r="D7095" s="161">
        <v>93.98</v>
      </c>
    </row>
    <row r="7096" spans="3:4" ht="15" hidden="1" customHeight="1" x14ac:dyDescent="0.25">
      <c r="C7096" s="158" t="s">
        <v>539</v>
      </c>
      <c r="D7096" s="159">
        <v>222.49</v>
      </c>
    </row>
    <row r="7097" spans="3:4" ht="15" hidden="1" customHeight="1" x14ac:dyDescent="0.25">
      <c r="C7097" s="160" t="s">
        <v>312</v>
      </c>
      <c r="D7097" s="161">
        <v>545.79999999999995</v>
      </c>
    </row>
    <row r="7098" spans="3:4" ht="15" hidden="1" customHeight="1" x14ac:dyDescent="0.25">
      <c r="C7098" s="158" t="s">
        <v>542</v>
      </c>
      <c r="D7098" s="159">
        <v>620.65</v>
      </c>
    </row>
    <row r="7099" spans="3:4" ht="15" hidden="1" customHeight="1" x14ac:dyDescent="0.25">
      <c r="C7099" s="160" t="s">
        <v>545</v>
      </c>
      <c r="D7099" s="161">
        <v>663.5</v>
      </c>
    </row>
    <row r="7100" spans="3:4" ht="15" hidden="1" customHeight="1" x14ac:dyDescent="0.25">
      <c r="C7100" s="158" t="s">
        <v>548</v>
      </c>
      <c r="D7100" s="159">
        <v>680.1</v>
      </c>
    </row>
    <row r="7101" spans="3:4" ht="15" hidden="1" customHeight="1" x14ac:dyDescent="0.25">
      <c r="C7101" s="160" t="s">
        <v>555</v>
      </c>
      <c r="D7101" s="161">
        <v>855.72</v>
      </c>
    </row>
    <row r="7102" spans="3:4" ht="15" hidden="1" customHeight="1" x14ac:dyDescent="0.25">
      <c r="C7102" s="158" t="s">
        <v>539</v>
      </c>
      <c r="D7102" s="159">
        <v>805.12</v>
      </c>
    </row>
    <row r="7103" spans="3:4" ht="15" hidden="1" customHeight="1" x14ac:dyDescent="0.25">
      <c r="C7103" s="160" t="s">
        <v>312</v>
      </c>
      <c r="D7103" s="161">
        <v>374.52</v>
      </c>
    </row>
    <row r="7104" spans="3:4" ht="15" hidden="1" customHeight="1" x14ac:dyDescent="0.25">
      <c r="C7104" s="158" t="s">
        <v>545</v>
      </c>
      <c r="D7104" s="159">
        <v>245.67</v>
      </c>
    </row>
    <row r="7105" spans="3:4" ht="15" hidden="1" customHeight="1" x14ac:dyDescent="0.25">
      <c r="C7105" s="160" t="s">
        <v>547</v>
      </c>
      <c r="D7105" s="161">
        <v>493.94</v>
      </c>
    </row>
    <row r="7106" spans="3:4" ht="15" hidden="1" customHeight="1" x14ac:dyDescent="0.25">
      <c r="C7106" s="158" t="s">
        <v>307</v>
      </c>
      <c r="D7106" s="159">
        <v>657.03</v>
      </c>
    </row>
    <row r="7107" spans="3:4" ht="15" hidden="1" customHeight="1" x14ac:dyDescent="0.25">
      <c r="C7107" s="160" t="s">
        <v>554</v>
      </c>
      <c r="D7107" s="161">
        <v>641.61</v>
      </c>
    </row>
    <row r="7108" spans="3:4" ht="15" hidden="1" customHeight="1" x14ac:dyDescent="0.25">
      <c r="C7108" s="158" t="s">
        <v>542</v>
      </c>
      <c r="D7108" s="159">
        <v>793.13</v>
      </c>
    </row>
    <row r="7109" spans="3:4" ht="15" hidden="1" customHeight="1" x14ac:dyDescent="0.25">
      <c r="C7109" s="160" t="s">
        <v>553</v>
      </c>
      <c r="D7109" s="161">
        <v>1038.83</v>
      </c>
    </row>
    <row r="7110" spans="3:4" ht="15" hidden="1" customHeight="1" x14ac:dyDescent="0.25">
      <c r="C7110" s="158" t="s">
        <v>551</v>
      </c>
      <c r="D7110" s="159">
        <v>1237.71</v>
      </c>
    </row>
    <row r="7111" spans="3:4" ht="15" hidden="1" customHeight="1" x14ac:dyDescent="0.25">
      <c r="C7111" s="160" t="s">
        <v>541</v>
      </c>
      <c r="D7111" s="161">
        <v>918.91</v>
      </c>
    </row>
    <row r="7112" spans="3:4" ht="15" hidden="1" customHeight="1" x14ac:dyDescent="0.25">
      <c r="C7112" s="158" t="s">
        <v>545</v>
      </c>
      <c r="D7112" s="159">
        <v>1077.03</v>
      </c>
    </row>
    <row r="7113" spans="3:4" ht="15" hidden="1" customHeight="1" x14ac:dyDescent="0.25">
      <c r="C7113" s="160" t="s">
        <v>543</v>
      </c>
      <c r="D7113" s="161">
        <v>49.49</v>
      </c>
    </row>
    <row r="7114" spans="3:4" ht="15" hidden="1" customHeight="1" x14ac:dyDescent="0.25">
      <c r="C7114" s="158" t="s">
        <v>549</v>
      </c>
      <c r="D7114" s="159">
        <v>887.51</v>
      </c>
    </row>
    <row r="7115" spans="3:4" ht="15" hidden="1" customHeight="1" x14ac:dyDescent="0.25">
      <c r="C7115" s="160" t="s">
        <v>309</v>
      </c>
      <c r="D7115" s="161">
        <v>214.8</v>
      </c>
    </row>
    <row r="7116" spans="3:4" ht="15" hidden="1" customHeight="1" x14ac:dyDescent="0.25">
      <c r="C7116" s="158" t="s">
        <v>540</v>
      </c>
      <c r="D7116" s="159">
        <v>942.95</v>
      </c>
    </row>
    <row r="7117" spans="3:4" ht="15" hidden="1" customHeight="1" x14ac:dyDescent="0.25">
      <c r="C7117" s="160" t="s">
        <v>551</v>
      </c>
      <c r="D7117" s="161">
        <v>381.72</v>
      </c>
    </row>
    <row r="7118" spans="3:4" ht="15" hidden="1" customHeight="1" x14ac:dyDescent="0.25">
      <c r="C7118" s="158" t="s">
        <v>312</v>
      </c>
      <c r="D7118" s="159">
        <v>1143.7</v>
      </c>
    </row>
    <row r="7119" spans="3:4" ht="15" hidden="1" customHeight="1" x14ac:dyDescent="0.25">
      <c r="C7119" s="160" t="s">
        <v>542</v>
      </c>
      <c r="D7119" s="161">
        <v>895.35</v>
      </c>
    </row>
    <row r="7120" spans="3:4" ht="15" hidden="1" customHeight="1" x14ac:dyDescent="0.25">
      <c r="C7120" s="158" t="s">
        <v>312</v>
      </c>
      <c r="D7120" s="159">
        <v>752.79</v>
      </c>
    </row>
    <row r="7121" spans="3:4" ht="15" hidden="1" customHeight="1" x14ac:dyDescent="0.25">
      <c r="C7121" s="160" t="s">
        <v>309</v>
      </c>
      <c r="D7121" s="161">
        <v>889.26</v>
      </c>
    </row>
    <row r="7122" spans="3:4" ht="15" hidden="1" customHeight="1" x14ac:dyDescent="0.25">
      <c r="C7122" s="158" t="s">
        <v>542</v>
      </c>
      <c r="D7122" s="159">
        <v>1039.74</v>
      </c>
    </row>
    <row r="7123" spans="3:4" ht="15" hidden="1" customHeight="1" x14ac:dyDescent="0.25">
      <c r="C7123" s="160" t="s">
        <v>547</v>
      </c>
      <c r="D7123" s="161">
        <v>589.74</v>
      </c>
    </row>
    <row r="7124" spans="3:4" ht="15" hidden="1" customHeight="1" x14ac:dyDescent="0.25">
      <c r="C7124" s="158" t="s">
        <v>312</v>
      </c>
      <c r="D7124" s="159">
        <v>180.29</v>
      </c>
    </row>
    <row r="7125" spans="3:4" ht="15" hidden="1" customHeight="1" x14ac:dyDescent="0.25">
      <c r="C7125" s="160" t="s">
        <v>549</v>
      </c>
      <c r="D7125" s="161">
        <v>702.16</v>
      </c>
    </row>
    <row r="7126" spans="3:4" ht="15" hidden="1" customHeight="1" x14ac:dyDescent="0.25">
      <c r="C7126" s="158" t="s">
        <v>549</v>
      </c>
      <c r="D7126" s="159">
        <v>85.37</v>
      </c>
    </row>
    <row r="7127" spans="3:4" ht="15" hidden="1" customHeight="1" x14ac:dyDescent="0.25">
      <c r="C7127" s="160" t="s">
        <v>552</v>
      </c>
      <c r="D7127" s="161">
        <v>659.7</v>
      </c>
    </row>
    <row r="7128" spans="3:4" ht="15" hidden="1" customHeight="1" x14ac:dyDescent="0.25">
      <c r="C7128" s="158" t="s">
        <v>312</v>
      </c>
      <c r="D7128" s="159">
        <v>810.47</v>
      </c>
    </row>
    <row r="7129" spans="3:4" ht="15" hidden="1" customHeight="1" x14ac:dyDescent="0.25">
      <c r="C7129" s="160" t="s">
        <v>548</v>
      </c>
      <c r="D7129" s="161">
        <v>589.36</v>
      </c>
    </row>
    <row r="7130" spans="3:4" ht="15" hidden="1" customHeight="1" x14ac:dyDescent="0.25">
      <c r="C7130" s="158" t="s">
        <v>547</v>
      </c>
      <c r="D7130" s="159">
        <v>264.62</v>
      </c>
    </row>
    <row r="7131" spans="3:4" ht="15" hidden="1" customHeight="1" x14ac:dyDescent="0.25">
      <c r="C7131" s="160" t="s">
        <v>546</v>
      </c>
      <c r="D7131" s="161">
        <v>1099.8</v>
      </c>
    </row>
    <row r="7132" spans="3:4" ht="15" hidden="1" customHeight="1" x14ac:dyDescent="0.25">
      <c r="C7132" s="158" t="s">
        <v>552</v>
      </c>
      <c r="D7132" s="159">
        <v>540.46</v>
      </c>
    </row>
    <row r="7133" spans="3:4" ht="15" hidden="1" customHeight="1" x14ac:dyDescent="0.25">
      <c r="C7133" s="160" t="s">
        <v>312</v>
      </c>
      <c r="D7133" s="161">
        <v>816.75</v>
      </c>
    </row>
    <row r="7134" spans="3:4" ht="15" hidden="1" customHeight="1" x14ac:dyDescent="0.25">
      <c r="C7134" s="158" t="s">
        <v>542</v>
      </c>
      <c r="D7134" s="159">
        <v>947.94</v>
      </c>
    </row>
    <row r="7135" spans="3:4" ht="15" hidden="1" customHeight="1" x14ac:dyDescent="0.25">
      <c r="C7135" s="160" t="s">
        <v>551</v>
      </c>
      <c r="D7135" s="161">
        <v>549.04999999999995</v>
      </c>
    </row>
    <row r="7136" spans="3:4" ht="15" hidden="1" customHeight="1" x14ac:dyDescent="0.25">
      <c r="C7136" s="158" t="s">
        <v>546</v>
      </c>
      <c r="D7136" s="159">
        <v>51.06</v>
      </c>
    </row>
    <row r="7137" spans="3:4" ht="15" hidden="1" customHeight="1" x14ac:dyDescent="0.25">
      <c r="C7137" s="160" t="s">
        <v>545</v>
      </c>
      <c r="D7137" s="161">
        <v>153.37</v>
      </c>
    </row>
    <row r="7138" spans="3:4" ht="15" hidden="1" customHeight="1" x14ac:dyDescent="0.25">
      <c r="C7138" s="158" t="s">
        <v>545</v>
      </c>
      <c r="D7138" s="159">
        <v>820.16</v>
      </c>
    </row>
    <row r="7139" spans="3:4" ht="15" hidden="1" customHeight="1" x14ac:dyDescent="0.25">
      <c r="C7139" s="160" t="s">
        <v>549</v>
      </c>
      <c r="D7139" s="161">
        <v>1190.25</v>
      </c>
    </row>
    <row r="7140" spans="3:4" ht="15" hidden="1" customHeight="1" x14ac:dyDescent="0.25">
      <c r="C7140" s="158" t="s">
        <v>309</v>
      </c>
      <c r="D7140" s="159">
        <v>558.79999999999995</v>
      </c>
    </row>
    <row r="7141" spans="3:4" ht="15" hidden="1" customHeight="1" x14ac:dyDescent="0.25">
      <c r="C7141" s="160" t="s">
        <v>549</v>
      </c>
      <c r="D7141" s="161">
        <v>1191.72</v>
      </c>
    </row>
    <row r="7142" spans="3:4" ht="15" hidden="1" customHeight="1" x14ac:dyDescent="0.25">
      <c r="C7142" s="158" t="s">
        <v>548</v>
      </c>
      <c r="D7142" s="159">
        <v>853.33</v>
      </c>
    </row>
    <row r="7143" spans="3:4" ht="15" hidden="1" customHeight="1" x14ac:dyDescent="0.25">
      <c r="C7143" s="160" t="s">
        <v>558</v>
      </c>
      <c r="D7143" s="161">
        <v>364.43</v>
      </c>
    </row>
    <row r="7144" spans="3:4" ht="15" hidden="1" customHeight="1" x14ac:dyDescent="0.25">
      <c r="C7144" s="158" t="s">
        <v>558</v>
      </c>
      <c r="D7144" s="159">
        <v>249.23</v>
      </c>
    </row>
    <row r="7145" spans="3:4" ht="15" hidden="1" customHeight="1" x14ac:dyDescent="0.25">
      <c r="C7145" s="160" t="s">
        <v>555</v>
      </c>
      <c r="D7145" s="161">
        <v>1286.68</v>
      </c>
    </row>
    <row r="7146" spans="3:4" ht="15" hidden="1" customHeight="1" x14ac:dyDescent="0.25">
      <c r="C7146" s="158" t="s">
        <v>551</v>
      </c>
      <c r="D7146" s="159">
        <v>965.64</v>
      </c>
    </row>
    <row r="7147" spans="3:4" ht="15" hidden="1" customHeight="1" x14ac:dyDescent="0.25">
      <c r="C7147" s="160" t="s">
        <v>307</v>
      </c>
      <c r="D7147" s="161">
        <v>454.1</v>
      </c>
    </row>
    <row r="7148" spans="3:4" ht="15" hidden="1" customHeight="1" x14ac:dyDescent="0.25">
      <c r="C7148" s="158" t="s">
        <v>539</v>
      </c>
      <c r="D7148" s="159">
        <v>1271.02</v>
      </c>
    </row>
    <row r="7149" spans="3:4" ht="15" hidden="1" customHeight="1" x14ac:dyDescent="0.25">
      <c r="C7149" s="160" t="s">
        <v>556</v>
      </c>
      <c r="D7149" s="161">
        <v>634.89</v>
      </c>
    </row>
    <row r="7150" spans="3:4" ht="15" hidden="1" customHeight="1" x14ac:dyDescent="0.25">
      <c r="C7150" s="158" t="s">
        <v>546</v>
      </c>
      <c r="D7150" s="159">
        <v>893.15</v>
      </c>
    </row>
    <row r="7151" spans="3:4" ht="15" hidden="1" customHeight="1" x14ac:dyDescent="0.25">
      <c r="C7151" s="160" t="s">
        <v>308</v>
      </c>
      <c r="D7151" s="161">
        <v>638.08000000000004</v>
      </c>
    </row>
    <row r="7152" spans="3:4" ht="15" hidden="1" customHeight="1" x14ac:dyDescent="0.25">
      <c r="C7152" s="158" t="s">
        <v>542</v>
      </c>
      <c r="D7152" s="159">
        <v>243.44</v>
      </c>
    </row>
    <row r="7153" spans="3:4" ht="15" hidden="1" customHeight="1" x14ac:dyDescent="0.25">
      <c r="C7153" s="160" t="s">
        <v>309</v>
      </c>
      <c r="D7153" s="161">
        <v>341.97</v>
      </c>
    </row>
    <row r="7154" spans="3:4" ht="15" hidden="1" customHeight="1" x14ac:dyDescent="0.25">
      <c r="C7154" s="158" t="s">
        <v>551</v>
      </c>
      <c r="D7154" s="159">
        <v>768.54</v>
      </c>
    </row>
    <row r="7155" spans="3:4" ht="15" hidden="1" customHeight="1" x14ac:dyDescent="0.25">
      <c r="C7155" s="160" t="s">
        <v>543</v>
      </c>
      <c r="D7155" s="161">
        <v>545.24</v>
      </c>
    </row>
    <row r="7156" spans="3:4" ht="15" hidden="1" customHeight="1" x14ac:dyDescent="0.25">
      <c r="C7156" s="158" t="s">
        <v>542</v>
      </c>
      <c r="D7156" s="159">
        <v>981.9</v>
      </c>
    </row>
    <row r="7157" spans="3:4" ht="15" hidden="1" customHeight="1" x14ac:dyDescent="0.25">
      <c r="C7157" s="160" t="s">
        <v>539</v>
      </c>
      <c r="D7157" s="161">
        <v>543.75</v>
      </c>
    </row>
    <row r="7158" spans="3:4" ht="15" hidden="1" customHeight="1" x14ac:dyDescent="0.25">
      <c r="C7158" s="158" t="s">
        <v>312</v>
      </c>
      <c r="D7158" s="159">
        <v>1028.3499999999999</v>
      </c>
    </row>
    <row r="7159" spans="3:4" ht="15" hidden="1" customHeight="1" x14ac:dyDescent="0.25">
      <c r="C7159" s="160" t="s">
        <v>554</v>
      </c>
      <c r="D7159" s="161">
        <v>484.7</v>
      </c>
    </row>
    <row r="7160" spans="3:4" ht="15" hidden="1" customHeight="1" x14ac:dyDescent="0.25">
      <c r="C7160" s="158" t="s">
        <v>557</v>
      </c>
      <c r="D7160" s="159">
        <v>276.32</v>
      </c>
    </row>
    <row r="7161" spans="3:4" ht="15" hidden="1" customHeight="1" x14ac:dyDescent="0.25">
      <c r="C7161" s="160" t="s">
        <v>551</v>
      </c>
      <c r="D7161" s="161">
        <v>883.27</v>
      </c>
    </row>
    <row r="7162" spans="3:4" ht="15" hidden="1" customHeight="1" x14ac:dyDescent="0.25">
      <c r="C7162" s="158" t="s">
        <v>308</v>
      </c>
      <c r="D7162" s="159">
        <v>882.44</v>
      </c>
    </row>
    <row r="7163" spans="3:4" ht="15" hidden="1" customHeight="1" x14ac:dyDescent="0.25">
      <c r="C7163" s="160" t="s">
        <v>547</v>
      </c>
      <c r="D7163" s="161">
        <v>1083.31</v>
      </c>
    </row>
    <row r="7164" spans="3:4" ht="15" hidden="1" customHeight="1" x14ac:dyDescent="0.25">
      <c r="C7164" s="158" t="s">
        <v>539</v>
      </c>
      <c r="D7164" s="159">
        <v>605.55999999999995</v>
      </c>
    </row>
    <row r="7165" spans="3:4" ht="15" hidden="1" customHeight="1" x14ac:dyDescent="0.25">
      <c r="C7165" s="160" t="s">
        <v>558</v>
      </c>
      <c r="D7165" s="161">
        <v>590.59</v>
      </c>
    </row>
    <row r="7166" spans="3:4" ht="15" hidden="1" customHeight="1" x14ac:dyDescent="0.25">
      <c r="C7166" s="158" t="s">
        <v>546</v>
      </c>
      <c r="D7166" s="159">
        <v>678.72</v>
      </c>
    </row>
    <row r="7167" spans="3:4" ht="15" hidden="1" customHeight="1" x14ac:dyDescent="0.25">
      <c r="C7167" s="160" t="s">
        <v>309</v>
      </c>
      <c r="D7167" s="161">
        <v>561.54999999999995</v>
      </c>
    </row>
    <row r="7168" spans="3:4" ht="15" hidden="1" customHeight="1" x14ac:dyDescent="0.25">
      <c r="C7168" s="158" t="s">
        <v>553</v>
      </c>
      <c r="D7168" s="159">
        <v>353.32</v>
      </c>
    </row>
    <row r="7169" spans="3:4" ht="15" hidden="1" customHeight="1" x14ac:dyDescent="0.25">
      <c r="C7169" s="160" t="s">
        <v>307</v>
      </c>
      <c r="D7169" s="161">
        <v>25.14</v>
      </c>
    </row>
    <row r="7170" spans="3:4" ht="15" hidden="1" customHeight="1" x14ac:dyDescent="0.25">
      <c r="C7170" s="158" t="s">
        <v>545</v>
      </c>
      <c r="D7170" s="159">
        <v>884.04</v>
      </c>
    </row>
    <row r="7171" spans="3:4" ht="15" hidden="1" customHeight="1" x14ac:dyDescent="0.25">
      <c r="C7171" s="160" t="s">
        <v>554</v>
      </c>
      <c r="D7171" s="161">
        <v>440.99</v>
      </c>
    </row>
    <row r="7172" spans="3:4" ht="15" hidden="1" customHeight="1" x14ac:dyDescent="0.25">
      <c r="C7172" s="158" t="s">
        <v>547</v>
      </c>
      <c r="D7172" s="159">
        <v>572.5</v>
      </c>
    </row>
    <row r="7173" spans="3:4" ht="15" hidden="1" customHeight="1" x14ac:dyDescent="0.25">
      <c r="C7173" s="160" t="s">
        <v>552</v>
      </c>
      <c r="D7173" s="161">
        <v>166.97</v>
      </c>
    </row>
    <row r="7174" spans="3:4" ht="15" hidden="1" customHeight="1" x14ac:dyDescent="0.25">
      <c r="C7174" s="158" t="s">
        <v>558</v>
      </c>
      <c r="D7174" s="159">
        <v>259.52</v>
      </c>
    </row>
    <row r="7175" spans="3:4" ht="15" hidden="1" customHeight="1" x14ac:dyDescent="0.25">
      <c r="C7175" s="160" t="s">
        <v>540</v>
      </c>
      <c r="D7175" s="161">
        <v>111.17</v>
      </c>
    </row>
    <row r="7176" spans="3:4" ht="15" hidden="1" customHeight="1" x14ac:dyDescent="0.25">
      <c r="C7176" s="158" t="s">
        <v>543</v>
      </c>
      <c r="D7176" s="159">
        <v>416.49</v>
      </c>
    </row>
    <row r="7177" spans="3:4" ht="15" hidden="1" customHeight="1" x14ac:dyDescent="0.25">
      <c r="C7177" s="160" t="s">
        <v>539</v>
      </c>
      <c r="D7177" s="161">
        <v>159.49</v>
      </c>
    </row>
    <row r="7178" spans="3:4" ht="15" hidden="1" customHeight="1" x14ac:dyDescent="0.25">
      <c r="C7178" s="158" t="s">
        <v>312</v>
      </c>
      <c r="D7178" s="159">
        <v>98.55</v>
      </c>
    </row>
    <row r="7179" spans="3:4" ht="15" hidden="1" customHeight="1" x14ac:dyDescent="0.25">
      <c r="C7179" s="160" t="s">
        <v>558</v>
      </c>
      <c r="D7179" s="161">
        <v>809.83</v>
      </c>
    </row>
    <row r="7180" spans="3:4" ht="15" hidden="1" customHeight="1" x14ac:dyDescent="0.25">
      <c r="C7180" s="158" t="s">
        <v>307</v>
      </c>
      <c r="D7180" s="159">
        <v>355.55</v>
      </c>
    </row>
    <row r="7181" spans="3:4" ht="15" hidden="1" customHeight="1" x14ac:dyDescent="0.25">
      <c r="C7181" s="160" t="s">
        <v>545</v>
      </c>
      <c r="D7181" s="161">
        <v>1050.83</v>
      </c>
    </row>
    <row r="7182" spans="3:4" ht="15" hidden="1" customHeight="1" x14ac:dyDescent="0.25">
      <c r="C7182" s="158" t="s">
        <v>544</v>
      </c>
      <c r="D7182" s="159">
        <v>21.2</v>
      </c>
    </row>
    <row r="7183" spans="3:4" ht="15" hidden="1" customHeight="1" x14ac:dyDescent="0.25">
      <c r="C7183" s="160" t="s">
        <v>307</v>
      </c>
      <c r="D7183" s="161">
        <v>1272.3699999999999</v>
      </c>
    </row>
    <row r="7184" spans="3:4" ht="15" hidden="1" customHeight="1" x14ac:dyDescent="0.25">
      <c r="C7184" s="158" t="s">
        <v>553</v>
      </c>
      <c r="D7184" s="159">
        <v>279.92</v>
      </c>
    </row>
    <row r="7185" spans="3:4" ht="15" hidden="1" customHeight="1" x14ac:dyDescent="0.25">
      <c r="C7185" s="160" t="s">
        <v>545</v>
      </c>
      <c r="D7185" s="161">
        <v>1140</v>
      </c>
    </row>
    <row r="7186" spans="3:4" ht="15" hidden="1" customHeight="1" x14ac:dyDescent="0.25">
      <c r="C7186" s="158" t="s">
        <v>552</v>
      </c>
      <c r="D7186" s="159">
        <v>380.92</v>
      </c>
    </row>
    <row r="7187" spans="3:4" ht="15" hidden="1" customHeight="1" x14ac:dyDescent="0.25">
      <c r="C7187" s="160" t="s">
        <v>544</v>
      </c>
      <c r="D7187" s="161">
        <v>1027.0899999999999</v>
      </c>
    </row>
    <row r="7188" spans="3:4" ht="15" hidden="1" customHeight="1" x14ac:dyDescent="0.25">
      <c r="C7188" s="158" t="s">
        <v>545</v>
      </c>
      <c r="D7188" s="159">
        <v>712.03</v>
      </c>
    </row>
    <row r="7189" spans="3:4" ht="15" hidden="1" customHeight="1" x14ac:dyDescent="0.25">
      <c r="C7189" s="160" t="s">
        <v>307</v>
      </c>
      <c r="D7189" s="161">
        <v>244.42</v>
      </c>
    </row>
    <row r="7190" spans="3:4" ht="15" hidden="1" customHeight="1" x14ac:dyDescent="0.25">
      <c r="C7190" s="158" t="s">
        <v>554</v>
      </c>
      <c r="D7190" s="159">
        <v>204.72</v>
      </c>
    </row>
    <row r="7191" spans="3:4" ht="15" hidden="1" customHeight="1" x14ac:dyDescent="0.25">
      <c r="C7191" s="160" t="s">
        <v>542</v>
      </c>
      <c r="D7191" s="161">
        <v>662.07</v>
      </c>
    </row>
    <row r="7192" spans="3:4" ht="15" hidden="1" customHeight="1" x14ac:dyDescent="0.25">
      <c r="C7192" s="158" t="s">
        <v>542</v>
      </c>
      <c r="D7192" s="159">
        <v>160.91</v>
      </c>
    </row>
    <row r="7193" spans="3:4" ht="15" hidden="1" customHeight="1" x14ac:dyDescent="0.25">
      <c r="C7193" s="160" t="s">
        <v>539</v>
      </c>
      <c r="D7193" s="161">
        <v>97.51</v>
      </c>
    </row>
    <row r="7194" spans="3:4" ht="15" hidden="1" customHeight="1" x14ac:dyDescent="0.25">
      <c r="C7194" s="158" t="s">
        <v>553</v>
      </c>
      <c r="D7194" s="159">
        <v>1173.46</v>
      </c>
    </row>
    <row r="7195" spans="3:4" ht="15" hidden="1" customHeight="1" x14ac:dyDescent="0.25">
      <c r="C7195" s="160" t="s">
        <v>554</v>
      </c>
      <c r="D7195" s="161">
        <v>480</v>
      </c>
    </row>
    <row r="7196" spans="3:4" ht="15" hidden="1" customHeight="1" x14ac:dyDescent="0.25">
      <c r="C7196" s="158" t="s">
        <v>307</v>
      </c>
      <c r="D7196" s="159">
        <v>663.71</v>
      </c>
    </row>
    <row r="7197" spans="3:4" ht="15" hidden="1" customHeight="1" x14ac:dyDescent="0.25">
      <c r="C7197" s="160" t="s">
        <v>308</v>
      </c>
      <c r="D7197" s="161">
        <v>527.13</v>
      </c>
    </row>
    <row r="7198" spans="3:4" ht="15" hidden="1" customHeight="1" x14ac:dyDescent="0.25">
      <c r="C7198" s="158" t="s">
        <v>307</v>
      </c>
      <c r="D7198" s="159">
        <v>283.14</v>
      </c>
    </row>
    <row r="7199" spans="3:4" ht="15" hidden="1" customHeight="1" x14ac:dyDescent="0.25">
      <c r="C7199" s="160" t="s">
        <v>543</v>
      </c>
      <c r="D7199" s="161">
        <v>669.62</v>
      </c>
    </row>
    <row r="7200" spans="3:4" ht="15" hidden="1" customHeight="1" x14ac:dyDescent="0.25">
      <c r="C7200" s="158" t="s">
        <v>552</v>
      </c>
      <c r="D7200" s="159">
        <v>317.14999999999998</v>
      </c>
    </row>
    <row r="7201" spans="3:4" ht="15" hidden="1" customHeight="1" x14ac:dyDescent="0.25">
      <c r="C7201" s="160" t="s">
        <v>542</v>
      </c>
      <c r="D7201" s="161">
        <v>726.02</v>
      </c>
    </row>
    <row r="7202" spans="3:4" ht="15" hidden="1" customHeight="1" x14ac:dyDescent="0.25">
      <c r="C7202" s="158" t="s">
        <v>307</v>
      </c>
      <c r="D7202" s="159">
        <v>489.73</v>
      </c>
    </row>
    <row r="7203" spans="3:4" ht="15" hidden="1" customHeight="1" x14ac:dyDescent="0.25">
      <c r="C7203" s="160" t="s">
        <v>551</v>
      </c>
      <c r="D7203" s="161">
        <v>1116.1300000000001</v>
      </c>
    </row>
    <row r="7204" spans="3:4" ht="15" hidden="1" customHeight="1" x14ac:dyDescent="0.25">
      <c r="C7204" s="158" t="s">
        <v>307</v>
      </c>
      <c r="D7204" s="159">
        <v>718.41</v>
      </c>
    </row>
    <row r="7205" spans="3:4" ht="15" hidden="1" customHeight="1" x14ac:dyDescent="0.25">
      <c r="C7205" s="160" t="s">
        <v>552</v>
      </c>
      <c r="D7205" s="161">
        <v>782.44</v>
      </c>
    </row>
    <row r="7206" spans="3:4" ht="15" hidden="1" customHeight="1" x14ac:dyDescent="0.25">
      <c r="C7206" s="158" t="s">
        <v>547</v>
      </c>
      <c r="D7206" s="159">
        <v>532.16</v>
      </c>
    </row>
    <row r="7207" spans="3:4" ht="15" hidden="1" customHeight="1" x14ac:dyDescent="0.25">
      <c r="C7207" s="160" t="s">
        <v>546</v>
      </c>
      <c r="D7207" s="161">
        <v>161.87</v>
      </c>
    </row>
    <row r="7208" spans="3:4" ht="15" hidden="1" customHeight="1" x14ac:dyDescent="0.25">
      <c r="C7208" s="158" t="s">
        <v>549</v>
      </c>
      <c r="D7208" s="159">
        <v>629.88</v>
      </c>
    </row>
    <row r="7209" spans="3:4" ht="15" hidden="1" customHeight="1" x14ac:dyDescent="0.25">
      <c r="C7209" s="160" t="s">
        <v>551</v>
      </c>
      <c r="D7209" s="161">
        <v>263.58</v>
      </c>
    </row>
    <row r="7210" spans="3:4" ht="15" hidden="1" customHeight="1" x14ac:dyDescent="0.25">
      <c r="C7210" s="158" t="s">
        <v>557</v>
      </c>
      <c r="D7210" s="159">
        <v>542.9</v>
      </c>
    </row>
    <row r="7211" spans="3:4" ht="15" hidden="1" customHeight="1" x14ac:dyDescent="0.25">
      <c r="C7211" s="160" t="s">
        <v>541</v>
      </c>
      <c r="D7211" s="161">
        <v>578.11</v>
      </c>
    </row>
    <row r="7212" spans="3:4" ht="15" hidden="1" customHeight="1" x14ac:dyDescent="0.25">
      <c r="C7212" s="158" t="s">
        <v>539</v>
      </c>
      <c r="D7212" s="159">
        <v>1284.1199999999999</v>
      </c>
    </row>
    <row r="7213" spans="3:4" ht="15" hidden="1" customHeight="1" x14ac:dyDescent="0.25">
      <c r="C7213" s="160" t="s">
        <v>546</v>
      </c>
      <c r="D7213" s="161">
        <v>581.91999999999996</v>
      </c>
    </row>
    <row r="7214" spans="3:4" ht="15" hidden="1" customHeight="1" x14ac:dyDescent="0.25">
      <c r="C7214" s="158" t="s">
        <v>553</v>
      </c>
      <c r="D7214" s="159">
        <v>674.63</v>
      </c>
    </row>
    <row r="7215" spans="3:4" ht="15" hidden="1" customHeight="1" x14ac:dyDescent="0.25">
      <c r="C7215" s="160" t="s">
        <v>309</v>
      </c>
      <c r="D7215" s="161">
        <v>432.46</v>
      </c>
    </row>
    <row r="7216" spans="3:4" ht="15" hidden="1" customHeight="1" x14ac:dyDescent="0.25">
      <c r="C7216" s="158" t="s">
        <v>558</v>
      </c>
      <c r="D7216" s="159">
        <v>519.04999999999995</v>
      </c>
    </row>
    <row r="7217" spans="3:4" ht="15" hidden="1" customHeight="1" x14ac:dyDescent="0.25">
      <c r="C7217" s="160" t="s">
        <v>540</v>
      </c>
      <c r="D7217" s="161">
        <v>619.71</v>
      </c>
    </row>
    <row r="7218" spans="3:4" ht="15" hidden="1" customHeight="1" x14ac:dyDescent="0.25">
      <c r="C7218" s="158" t="s">
        <v>309</v>
      </c>
      <c r="D7218" s="159">
        <v>256.77</v>
      </c>
    </row>
    <row r="7219" spans="3:4" ht="15" hidden="1" customHeight="1" x14ac:dyDescent="0.25">
      <c r="C7219" s="160" t="s">
        <v>539</v>
      </c>
      <c r="D7219" s="161">
        <v>448.16</v>
      </c>
    </row>
    <row r="7220" spans="3:4" ht="15" hidden="1" customHeight="1" x14ac:dyDescent="0.25">
      <c r="C7220" s="158" t="s">
        <v>556</v>
      </c>
      <c r="D7220" s="159">
        <v>688.63</v>
      </c>
    </row>
    <row r="7221" spans="3:4" ht="15" hidden="1" customHeight="1" x14ac:dyDescent="0.25">
      <c r="C7221" s="160" t="s">
        <v>555</v>
      </c>
      <c r="D7221" s="161">
        <v>1009.82</v>
      </c>
    </row>
    <row r="7222" spans="3:4" ht="15" hidden="1" customHeight="1" x14ac:dyDescent="0.25">
      <c r="C7222" s="158" t="s">
        <v>546</v>
      </c>
      <c r="D7222" s="159">
        <v>682.09</v>
      </c>
    </row>
    <row r="7223" spans="3:4" ht="15" hidden="1" customHeight="1" x14ac:dyDescent="0.25">
      <c r="C7223" s="160" t="s">
        <v>541</v>
      </c>
      <c r="D7223" s="161">
        <v>497.02</v>
      </c>
    </row>
    <row r="7224" spans="3:4" ht="15" hidden="1" customHeight="1" x14ac:dyDescent="0.25">
      <c r="C7224" s="158" t="s">
        <v>542</v>
      </c>
      <c r="D7224" s="159">
        <v>972.52</v>
      </c>
    </row>
    <row r="7225" spans="3:4" ht="15" hidden="1" customHeight="1" x14ac:dyDescent="0.25">
      <c r="C7225" s="160" t="s">
        <v>557</v>
      </c>
      <c r="D7225" s="161">
        <v>481.96</v>
      </c>
    </row>
    <row r="7226" spans="3:4" ht="15" hidden="1" customHeight="1" x14ac:dyDescent="0.25">
      <c r="C7226" s="158" t="s">
        <v>542</v>
      </c>
      <c r="D7226" s="159">
        <v>908.46</v>
      </c>
    </row>
    <row r="7227" spans="3:4" ht="15" hidden="1" customHeight="1" x14ac:dyDescent="0.25">
      <c r="C7227" s="160" t="s">
        <v>545</v>
      </c>
      <c r="D7227" s="161">
        <v>622.88</v>
      </c>
    </row>
    <row r="7228" spans="3:4" ht="15" hidden="1" customHeight="1" x14ac:dyDescent="0.25">
      <c r="C7228" s="158" t="s">
        <v>543</v>
      </c>
      <c r="D7228" s="159">
        <v>741.65</v>
      </c>
    </row>
    <row r="7229" spans="3:4" ht="15" hidden="1" customHeight="1" x14ac:dyDescent="0.25">
      <c r="C7229" s="160" t="s">
        <v>553</v>
      </c>
      <c r="D7229" s="161">
        <v>704.9</v>
      </c>
    </row>
    <row r="7230" spans="3:4" ht="15" hidden="1" customHeight="1" x14ac:dyDescent="0.25">
      <c r="C7230" s="158" t="s">
        <v>548</v>
      </c>
      <c r="D7230" s="159">
        <v>445.26</v>
      </c>
    </row>
    <row r="7231" spans="3:4" ht="15" hidden="1" customHeight="1" x14ac:dyDescent="0.25">
      <c r="C7231" s="160" t="s">
        <v>307</v>
      </c>
      <c r="D7231" s="161">
        <v>514.70000000000005</v>
      </c>
    </row>
    <row r="7232" spans="3:4" ht="15" hidden="1" customHeight="1" x14ac:dyDescent="0.25">
      <c r="C7232" s="158" t="s">
        <v>542</v>
      </c>
      <c r="D7232" s="159">
        <v>380.01</v>
      </c>
    </row>
    <row r="7233" spans="3:4" ht="15" hidden="1" customHeight="1" x14ac:dyDescent="0.25">
      <c r="C7233" s="160" t="s">
        <v>542</v>
      </c>
      <c r="D7233" s="161">
        <v>1271.98</v>
      </c>
    </row>
    <row r="7234" spans="3:4" ht="15" hidden="1" customHeight="1" x14ac:dyDescent="0.25">
      <c r="C7234" s="158" t="s">
        <v>553</v>
      </c>
      <c r="D7234" s="159">
        <v>512.26</v>
      </c>
    </row>
    <row r="7235" spans="3:4" ht="15" hidden="1" customHeight="1" x14ac:dyDescent="0.25">
      <c r="C7235" s="160" t="s">
        <v>541</v>
      </c>
      <c r="D7235" s="161">
        <v>689.26</v>
      </c>
    </row>
    <row r="7236" spans="3:4" ht="15" hidden="1" customHeight="1" x14ac:dyDescent="0.25">
      <c r="C7236" s="158" t="s">
        <v>553</v>
      </c>
      <c r="D7236" s="159">
        <v>418.44</v>
      </c>
    </row>
    <row r="7237" spans="3:4" ht="15" hidden="1" customHeight="1" x14ac:dyDescent="0.25">
      <c r="C7237" s="160" t="s">
        <v>551</v>
      </c>
      <c r="D7237" s="161">
        <v>437.94</v>
      </c>
    </row>
    <row r="7238" spans="3:4" ht="15" hidden="1" customHeight="1" x14ac:dyDescent="0.25">
      <c r="C7238" s="158" t="s">
        <v>308</v>
      </c>
      <c r="D7238" s="159">
        <v>78.69</v>
      </c>
    </row>
    <row r="7239" spans="3:4" ht="15" hidden="1" customHeight="1" x14ac:dyDescent="0.25">
      <c r="C7239" s="160" t="s">
        <v>545</v>
      </c>
      <c r="D7239" s="161">
        <v>527.04999999999995</v>
      </c>
    </row>
    <row r="7240" spans="3:4" ht="15" hidden="1" customHeight="1" x14ac:dyDescent="0.25">
      <c r="C7240" s="158" t="s">
        <v>545</v>
      </c>
      <c r="D7240" s="159">
        <v>1149.74</v>
      </c>
    </row>
    <row r="7241" spans="3:4" ht="15" hidden="1" customHeight="1" x14ac:dyDescent="0.25">
      <c r="C7241" s="160" t="s">
        <v>551</v>
      </c>
      <c r="D7241" s="161">
        <v>520.01</v>
      </c>
    </row>
    <row r="7242" spans="3:4" ht="15" hidden="1" customHeight="1" x14ac:dyDescent="0.25">
      <c r="C7242" s="158" t="s">
        <v>539</v>
      </c>
      <c r="D7242" s="159">
        <v>990.23</v>
      </c>
    </row>
    <row r="7243" spans="3:4" ht="15" hidden="1" customHeight="1" x14ac:dyDescent="0.25">
      <c r="C7243" s="160" t="s">
        <v>547</v>
      </c>
      <c r="D7243" s="161">
        <v>39.020000000000003</v>
      </c>
    </row>
    <row r="7244" spans="3:4" ht="15" hidden="1" customHeight="1" x14ac:dyDescent="0.25">
      <c r="C7244" s="158" t="s">
        <v>308</v>
      </c>
      <c r="D7244" s="159">
        <v>749.24</v>
      </c>
    </row>
    <row r="7245" spans="3:4" ht="15" hidden="1" customHeight="1" x14ac:dyDescent="0.25">
      <c r="C7245" s="160" t="s">
        <v>543</v>
      </c>
      <c r="D7245" s="161">
        <v>514.42999999999995</v>
      </c>
    </row>
    <row r="7246" spans="3:4" ht="15" hidden="1" customHeight="1" x14ac:dyDescent="0.25">
      <c r="C7246" s="158" t="s">
        <v>543</v>
      </c>
      <c r="D7246" s="159">
        <v>23.06</v>
      </c>
    </row>
    <row r="7247" spans="3:4" ht="15" hidden="1" customHeight="1" x14ac:dyDescent="0.25">
      <c r="C7247" s="160" t="s">
        <v>546</v>
      </c>
      <c r="D7247" s="161">
        <v>788.76</v>
      </c>
    </row>
    <row r="7248" spans="3:4" ht="15" hidden="1" customHeight="1" x14ac:dyDescent="0.25">
      <c r="C7248" s="158" t="s">
        <v>540</v>
      </c>
      <c r="D7248" s="159">
        <v>751.52</v>
      </c>
    </row>
    <row r="7249" spans="3:4" ht="15" hidden="1" customHeight="1" x14ac:dyDescent="0.25">
      <c r="C7249" s="160" t="s">
        <v>556</v>
      </c>
      <c r="D7249" s="161">
        <v>681.26</v>
      </c>
    </row>
    <row r="7250" spans="3:4" ht="15" hidden="1" customHeight="1" x14ac:dyDescent="0.25">
      <c r="C7250" s="158" t="s">
        <v>539</v>
      </c>
      <c r="D7250" s="159">
        <v>174.74</v>
      </c>
    </row>
    <row r="7251" spans="3:4" ht="15" hidden="1" customHeight="1" x14ac:dyDescent="0.25">
      <c r="C7251" s="160" t="s">
        <v>541</v>
      </c>
      <c r="D7251" s="161">
        <v>35.92</v>
      </c>
    </row>
    <row r="7252" spans="3:4" ht="15" hidden="1" customHeight="1" x14ac:dyDescent="0.25">
      <c r="C7252" s="158" t="s">
        <v>542</v>
      </c>
      <c r="D7252" s="159">
        <v>1134.54</v>
      </c>
    </row>
    <row r="7253" spans="3:4" ht="15" hidden="1" customHeight="1" x14ac:dyDescent="0.25">
      <c r="C7253" s="160" t="s">
        <v>547</v>
      </c>
      <c r="D7253" s="161">
        <v>995.34</v>
      </c>
    </row>
    <row r="7254" spans="3:4" ht="15" hidden="1" customHeight="1" x14ac:dyDescent="0.25">
      <c r="C7254" s="158" t="s">
        <v>552</v>
      </c>
      <c r="D7254" s="159">
        <v>411.4</v>
      </c>
    </row>
    <row r="7255" spans="3:4" ht="15" hidden="1" customHeight="1" x14ac:dyDescent="0.25">
      <c r="C7255" s="160" t="s">
        <v>551</v>
      </c>
      <c r="D7255" s="161">
        <v>1299.8</v>
      </c>
    </row>
    <row r="7256" spans="3:4" ht="15" hidden="1" customHeight="1" x14ac:dyDescent="0.25">
      <c r="C7256" s="158" t="s">
        <v>555</v>
      </c>
      <c r="D7256" s="159">
        <v>511</v>
      </c>
    </row>
    <row r="7257" spans="3:4" ht="15" hidden="1" customHeight="1" x14ac:dyDescent="0.25">
      <c r="C7257" s="160" t="s">
        <v>554</v>
      </c>
      <c r="D7257" s="161">
        <v>390.9</v>
      </c>
    </row>
    <row r="7258" spans="3:4" ht="15" hidden="1" customHeight="1" x14ac:dyDescent="0.25">
      <c r="C7258" s="158" t="s">
        <v>545</v>
      </c>
      <c r="D7258" s="159">
        <v>344.18</v>
      </c>
    </row>
    <row r="7259" spans="3:4" ht="15" hidden="1" customHeight="1" x14ac:dyDescent="0.25">
      <c r="C7259" s="160" t="s">
        <v>552</v>
      </c>
      <c r="D7259" s="161">
        <v>810.84</v>
      </c>
    </row>
    <row r="7260" spans="3:4" ht="15" hidden="1" customHeight="1" x14ac:dyDescent="0.25">
      <c r="C7260" s="158" t="s">
        <v>551</v>
      </c>
      <c r="D7260" s="159">
        <v>613.53</v>
      </c>
    </row>
    <row r="7261" spans="3:4" ht="15" hidden="1" customHeight="1" x14ac:dyDescent="0.25">
      <c r="C7261" s="160" t="s">
        <v>550</v>
      </c>
      <c r="D7261" s="161">
        <v>91.13</v>
      </c>
    </row>
    <row r="7262" spans="3:4" ht="15" hidden="1" customHeight="1" x14ac:dyDescent="0.25">
      <c r="C7262" s="158" t="s">
        <v>549</v>
      </c>
      <c r="D7262" s="159">
        <v>1011.86</v>
      </c>
    </row>
    <row r="7263" spans="3:4" ht="15" hidden="1" customHeight="1" x14ac:dyDescent="0.25">
      <c r="C7263" s="160" t="s">
        <v>545</v>
      </c>
      <c r="D7263" s="161">
        <v>511.3</v>
      </c>
    </row>
    <row r="7264" spans="3:4" ht="15" hidden="1" customHeight="1" x14ac:dyDescent="0.25">
      <c r="C7264" s="158" t="s">
        <v>542</v>
      </c>
      <c r="D7264" s="159">
        <v>528.32000000000005</v>
      </c>
    </row>
    <row r="7265" spans="3:4" ht="15" hidden="1" customHeight="1" x14ac:dyDescent="0.25">
      <c r="C7265" s="160" t="s">
        <v>307</v>
      </c>
      <c r="D7265" s="161">
        <v>731.22</v>
      </c>
    </row>
    <row r="7266" spans="3:4" ht="15" hidden="1" customHeight="1" x14ac:dyDescent="0.25">
      <c r="C7266" s="158" t="s">
        <v>309</v>
      </c>
      <c r="D7266" s="159">
        <v>566.12</v>
      </c>
    </row>
    <row r="7267" spans="3:4" ht="15" hidden="1" customHeight="1" x14ac:dyDescent="0.25">
      <c r="C7267" s="160" t="s">
        <v>556</v>
      </c>
      <c r="D7267" s="161">
        <v>228.62</v>
      </c>
    </row>
    <row r="7268" spans="3:4" ht="15" hidden="1" customHeight="1" x14ac:dyDescent="0.25">
      <c r="C7268" s="158" t="s">
        <v>540</v>
      </c>
      <c r="D7268" s="159">
        <v>438.16</v>
      </c>
    </row>
    <row r="7269" spans="3:4" ht="15" hidden="1" customHeight="1" x14ac:dyDescent="0.25">
      <c r="C7269" s="160" t="s">
        <v>540</v>
      </c>
      <c r="D7269" s="161">
        <v>159.06</v>
      </c>
    </row>
    <row r="7270" spans="3:4" ht="15" hidden="1" customHeight="1" x14ac:dyDescent="0.25">
      <c r="C7270" s="158" t="s">
        <v>545</v>
      </c>
      <c r="D7270" s="159">
        <v>743.88</v>
      </c>
    </row>
    <row r="7271" spans="3:4" ht="15" hidden="1" customHeight="1" x14ac:dyDescent="0.25">
      <c r="C7271" s="160" t="s">
        <v>549</v>
      </c>
      <c r="D7271" s="161">
        <v>976.28</v>
      </c>
    </row>
    <row r="7272" spans="3:4" ht="15" hidden="1" customHeight="1" x14ac:dyDescent="0.25">
      <c r="C7272" s="158" t="s">
        <v>549</v>
      </c>
      <c r="D7272" s="159">
        <v>78.97</v>
      </c>
    </row>
    <row r="7273" spans="3:4" ht="15" hidden="1" customHeight="1" x14ac:dyDescent="0.25">
      <c r="C7273" s="160" t="s">
        <v>307</v>
      </c>
      <c r="D7273" s="161">
        <v>553.49</v>
      </c>
    </row>
    <row r="7274" spans="3:4" ht="15" hidden="1" customHeight="1" x14ac:dyDescent="0.25">
      <c r="C7274" s="158" t="s">
        <v>555</v>
      </c>
      <c r="D7274" s="159">
        <v>1254.2</v>
      </c>
    </row>
    <row r="7275" spans="3:4" ht="15" hidden="1" customHeight="1" x14ac:dyDescent="0.25">
      <c r="C7275" s="160" t="s">
        <v>307</v>
      </c>
      <c r="D7275" s="161">
        <v>439.36</v>
      </c>
    </row>
    <row r="7276" spans="3:4" ht="15" hidden="1" customHeight="1" x14ac:dyDescent="0.25">
      <c r="C7276" s="158" t="s">
        <v>549</v>
      </c>
      <c r="D7276" s="159">
        <v>692.97</v>
      </c>
    </row>
    <row r="7277" spans="3:4" ht="15" hidden="1" customHeight="1" x14ac:dyDescent="0.25">
      <c r="C7277" s="160" t="s">
        <v>539</v>
      </c>
      <c r="D7277" s="161">
        <v>745.66</v>
      </c>
    </row>
    <row r="7278" spans="3:4" ht="15" hidden="1" customHeight="1" x14ac:dyDescent="0.25">
      <c r="C7278" s="158" t="s">
        <v>554</v>
      </c>
      <c r="D7278" s="159">
        <v>653.79</v>
      </c>
    </row>
    <row r="7279" spans="3:4" ht="15" hidden="1" customHeight="1" x14ac:dyDescent="0.25">
      <c r="C7279" s="160" t="s">
        <v>542</v>
      </c>
      <c r="D7279" s="161">
        <v>402.63</v>
      </c>
    </row>
    <row r="7280" spans="3:4" ht="15" hidden="1" customHeight="1" x14ac:dyDescent="0.25">
      <c r="C7280" s="158" t="s">
        <v>553</v>
      </c>
      <c r="D7280" s="159">
        <v>1035.31</v>
      </c>
    </row>
    <row r="7281" spans="3:4" ht="15" hidden="1" customHeight="1" x14ac:dyDescent="0.25">
      <c r="C7281" s="160" t="s">
        <v>552</v>
      </c>
      <c r="D7281" s="161">
        <v>586</v>
      </c>
    </row>
    <row r="7282" spans="3:4" ht="15" hidden="1" customHeight="1" x14ac:dyDescent="0.25">
      <c r="C7282" s="158" t="s">
        <v>550</v>
      </c>
      <c r="D7282" s="159">
        <v>285.8</v>
      </c>
    </row>
    <row r="7283" spans="3:4" ht="15" hidden="1" customHeight="1" x14ac:dyDescent="0.25">
      <c r="C7283" s="160" t="s">
        <v>544</v>
      </c>
      <c r="D7283" s="161">
        <v>313.66000000000003</v>
      </c>
    </row>
    <row r="7284" spans="3:4" ht="15" hidden="1" customHeight="1" x14ac:dyDescent="0.25">
      <c r="C7284" s="158" t="s">
        <v>546</v>
      </c>
      <c r="D7284" s="159">
        <v>672.44</v>
      </c>
    </row>
    <row r="7285" spans="3:4" ht="15" hidden="1" customHeight="1" x14ac:dyDescent="0.25">
      <c r="C7285" s="160" t="s">
        <v>308</v>
      </c>
      <c r="D7285" s="161">
        <v>23.12</v>
      </c>
    </row>
    <row r="7286" spans="3:4" ht="15" hidden="1" customHeight="1" x14ac:dyDescent="0.25">
      <c r="C7286" s="158" t="s">
        <v>549</v>
      </c>
      <c r="D7286" s="159">
        <v>17.54</v>
      </c>
    </row>
    <row r="7287" spans="3:4" ht="15" hidden="1" customHeight="1" x14ac:dyDescent="0.25">
      <c r="C7287" s="160" t="s">
        <v>548</v>
      </c>
      <c r="D7287" s="161">
        <v>958.39</v>
      </c>
    </row>
    <row r="7288" spans="3:4" ht="15" hidden="1" customHeight="1" x14ac:dyDescent="0.25">
      <c r="C7288" s="158" t="s">
        <v>547</v>
      </c>
      <c r="D7288" s="159">
        <v>924.59</v>
      </c>
    </row>
    <row r="7289" spans="3:4" ht="15" hidden="1" customHeight="1" x14ac:dyDescent="0.25">
      <c r="C7289" s="160" t="s">
        <v>307</v>
      </c>
      <c r="D7289" s="161">
        <v>22.73</v>
      </c>
    </row>
    <row r="7290" spans="3:4" ht="15" hidden="1" customHeight="1" x14ac:dyDescent="0.25">
      <c r="C7290" s="158" t="s">
        <v>553</v>
      </c>
      <c r="D7290" s="159">
        <v>51.7</v>
      </c>
    </row>
    <row r="7291" spans="3:4" ht="15" hidden="1" customHeight="1" x14ac:dyDescent="0.25">
      <c r="C7291" s="160" t="s">
        <v>543</v>
      </c>
      <c r="D7291" s="161">
        <v>350.55</v>
      </c>
    </row>
    <row r="7292" spans="3:4" ht="15" hidden="1" customHeight="1" x14ac:dyDescent="0.25">
      <c r="C7292" s="158" t="s">
        <v>558</v>
      </c>
      <c r="D7292" s="159">
        <v>1204.71</v>
      </c>
    </row>
    <row r="7293" spans="3:4" ht="15" hidden="1" customHeight="1" x14ac:dyDescent="0.25">
      <c r="C7293" s="160" t="s">
        <v>540</v>
      </c>
      <c r="D7293" s="161">
        <v>234.83</v>
      </c>
    </row>
    <row r="7294" spans="3:4" ht="15" hidden="1" customHeight="1" x14ac:dyDescent="0.25">
      <c r="C7294" s="158" t="s">
        <v>307</v>
      </c>
      <c r="D7294" s="159">
        <v>40.369999999999997</v>
      </c>
    </row>
    <row r="7295" spans="3:4" ht="15" hidden="1" customHeight="1" x14ac:dyDescent="0.25">
      <c r="C7295" s="160" t="s">
        <v>540</v>
      </c>
      <c r="D7295" s="161">
        <v>414.21</v>
      </c>
    </row>
    <row r="7296" spans="3:4" ht="15" hidden="1" customHeight="1" x14ac:dyDescent="0.25">
      <c r="C7296" s="158" t="s">
        <v>547</v>
      </c>
      <c r="D7296" s="159">
        <v>429.39</v>
      </c>
    </row>
    <row r="7297" spans="3:4" ht="15" hidden="1" customHeight="1" x14ac:dyDescent="0.25">
      <c r="C7297" s="160" t="s">
        <v>554</v>
      </c>
      <c r="D7297" s="161">
        <v>493.75</v>
      </c>
    </row>
    <row r="7298" spans="3:4" ht="15" hidden="1" customHeight="1" x14ac:dyDescent="0.25">
      <c r="C7298" s="158" t="s">
        <v>542</v>
      </c>
      <c r="D7298" s="159">
        <v>820.81</v>
      </c>
    </row>
    <row r="7299" spans="3:4" ht="15" hidden="1" customHeight="1" x14ac:dyDescent="0.25">
      <c r="C7299" s="160" t="s">
        <v>554</v>
      </c>
      <c r="D7299" s="161">
        <v>610.98</v>
      </c>
    </row>
    <row r="7300" spans="3:4" ht="15" hidden="1" customHeight="1" x14ac:dyDescent="0.25">
      <c r="C7300" s="158" t="s">
        <v>557</v>
      </c>
      <c r="D7300" s="159">
        <v>577.23</v>
      </c>
    </row>
    <row r="7301" spans="3:4" ht="15" hidden="1" customHeight="1" x14ac:dyDescent="0.25">
      <c r="C7301" s="160" t="s">
        <v>545</v>
      </c>
      <c r="D7301" s="161">
        <v>734.33</v>
      </c>
    </row>
    <row r="7302" spans="3:4" ht="15" hidden="1" customHeight="1" x14ac:dyDescent="0.25">
      <c r="C7302" s="158" t="s">
        <v>308</v>
      </c>
      <c r="D7302" s="159">
        <v>901.85</v>
      </c>
    </row>
    <row r="7303" spans="3:4" ht="15" hidden="1" customHeight="1" x14ac:dyDescent="0.25">
      <c r="C7303" s="160" t="s">
        <v>539</v>
      </c>
      <c r="D7303" s="161">
        <v>1188.75</v>
      </c>
    </row>
    <row r="7304" spans="3:4" ht="15" hidden="1" customHeight="1" x14ac:dyDescent="0.25">
      <c r="C7304" s="158" t="s">
        <v>312</v>
      </c>
      <c r="D7304" s="159">
        <v>413.42</v>
      </c>
    </row>
    <row r="7305" spans="3:4" ht="15" hidden="1" customHeight="1" x14ac:dyDescent="0.25">
      <c r="C7305" s="160" t="s">
        <v>556</v>
      </c>
      <c r="D7305" s="161">
        <v>1270.71</v>
      </c>
    </row>
    <row r="7306" spans="3:4" ht="15" hidden="1" customHeight="1" x14ac:dyDescent="0.25">
      <c r="C7306" s="158" t="s">
        <v>557</v>
      </c>
      <c r="D7306" s="159">
        <v>678.97</v>
      </c>
    </row>
    <row r="7307" spans="3:4" ht="15" hidden="1" customHeight="1" x14ac:dyDescent="0.25">
      <c r="C7307" s="160" t="s">
        <v>542</v>
      </c>
      <c r="D7307" s="161">
        <v>998.17</v>
      </c>
    </row>
    <row r="7308" spans="3:4" ht="15" hidden="1" customHeight="1" x14ac:dyDescent="0.25">
      <c r="C7308" s="158" t="s">
        <v>547</v>
      </c>
      <c r="D7308" s="159">
        <v>832.33</v>
      </c>
    </row>
    <row r="7309" spans="3:4" ht="15" hidden="1" customHeight="1" x14ac:dyDescent="0.25">
      <c r="C7309" s="160" t="s">
        <v>546</v>
      </c>
      <c r="D7309" s="161">
        <v>320.06</v>
      </c>
    </row>
    <row r="7310" spans="3:4" ht="15" hidden="1" customHeight="1" x14ac:dyDescent="0.25">
      <c r="C7310" s="158" t="s">
        <v>307</v>
      </c>
      <c r="D7310" s="159">
        <v>1295.6600000000001</v>
      </c>
    </row>
    <row r="7311" spans="3:4" ht="15" hidden="1" customHeight="1" x14ac:dyDescent="0.25">
      <c r="C7311" s="160" t="s">
        <v>557</v>
      </c>
      <c r="D7311" s="161">
        <v>528.94000000000005</v>
      </c>
    </row>
    <row r="7312" spans="3:4" ht="15" hidden="1" customHeight="1" x14ac:dyDescent="0.25">
      <c r="C7312" s="158" t="s">
        <v>547</v>
      </c>
      <c r="D7312" s="159">
        <v>212.85</v>
      </c>
    </row>
    <row r="7313" spans="3:4" ht="15" hidden="1" customHeight="1" x14ac:dyDescent="0.25">
      <c r="C7313" s="160" t="s">
        <v>307</v>
      </c>
      <c r="D7313" s="161">
        <v>617.16</v>
      </c>
    </row>
    <row r="7314" spans="3:4" ht="15" hidden="1" customHeight="1" x14ac:dyDescent="0.25">
      <c r="C7314" s="158" t="s">
        <v>550</v>
      </c>
      <c r="D7314" s="159">
        <v>1248.93</v>
      </c>
    </row>
    <row r="7315" spans="3:4" ht="15" hidden="1" customHeight="1" x14ac:dyDescent="0.25">
      <c r="C7315" s="160" t="s">
        <v>309</v>
      </c>
      <c r="D7315" s="161">
        <v>395.69</v>
      </c>
    </row>
    <row r="7316" spans="3:4" ht="15" hidden="1" customHeight="1" x14ac:dyDescent="0.25">
      <c r="C7316" s="158" t="s">
        <v>557</v>
      </c>
      <c r="D7316" s="159">
        <v>829.87</v>
      </c>
    </row>
    <row r="7317" spans="3:4" ht="15" hidden="1" customHeight="1" x14ac:dyDescent="0.25">
      <c r="C7317" s="160" t="s">
        <v>557</v>
      </c>
      <c r="D7317" s="161">
        <v>301.70999999999998</v>
      </c>
    </row>
    <row r="7318" spans="3:4" ht="15" hidden="1" customHeight="1" x14ac:dyDescent="0.25">
      <c r="C7318" s="158" t="s">
        <v>549</v>
      </c>
      <c r="D7318" s="159">
        <v>1091.54</v>
      </c>
    </row>
    <row r="7319" spans="3:4" ht="15" hidden="1" customHeight="1" x14ac:dyDescent="0.25">
      <c r="C7319" s="160" t="s">
        <v>307</v>
      </c>
      <c r="D7319" s="161">
        <v>1004.15</v>
      </c>
    </row>
    <row r="7320" spans="3:4" ht="15" hidden="1" customHeight="1" x14ac:dyDescent="0.25">
      <c r="C7320" s="158" t="s">
        <v>555</v>
      </c>
      <c r="D7320" s="159">
        <v>800.78</v>
      </c>
    </row>
    <row r="7321" spans="3:4" ht="15" hidden="1" customHeight="1" x14ac:dyDescent="0.25">
      <c r="C7321" s="160" t="s">
        <v>309</v>
      </c>
      <c r="D7321" s="161">
        <v>599.44000000000005</v>
      </c>
    </row>
    <row r="7322" spans="3:4" ht="15" hidden="1" customHeight="1" x14ac:dyDescent="0.25">
      <c r="C7322" s="158" t="s">
        <v>545</v>
      </c>
      <c r="D7322" s="159">
        <v>962.51</v>
      </c>
    </row>
    <row r="7323" spans="3:4" ht="15" hidden="1" customHeight="1" x14ac:dyDescent="0.25">
      <c r="C7323" s="160" t="s">
        <v>549</v>
      </c>
      <c r="D7323" s="161">
        <v>510.44</v>
      </c>
    </row>
    <row r="7324" spans="3:4" ht="15" hidden="1" customHeight="1" x14ac:dyDescent="0.25">
      <c r="C7324" s="158" t="s">
        <v>547</v>
      </c>
      <c r="D7324" s="159">
        <v>79.47</v>
      </c>
    </row>
    <row r="7325" spans="3:4" ht="15" hidden="1" customHeight="1" x14ac:dyDescent="0.25">
      <c r="C7325" s="160" t="s">
        <v>539</v>
      </c>
      <c r="D7325" s="161">
        <v>1155.43</v>
      </c>
    </row>
    <row r="7326" spans="3:4" ht="15" hidden="1" customHeight="1" x14ac:dyDescent="0.25">
      <c r="C7326" s="158" t="s">
        <v>553</v>
      </c>
      <c r="D7326" s="159">
        <v>653.29</v>
      </c>
    </row>
    <row r="7327" spans="3:4" ht="15" hidden="1" customHeight="1" x14ac:dyDescent="0.25">
      <c r="C7327" s="160" t="s">
        <v>553</v>
      </c>
      <c r="D7327" s="161">
        <v>959.8</v>
      </c>
    </row>
    <row r="7328" spans="3:4" ht="15" hidden="1" customHeight="1" x14ac:dyDescent="0.25">
      <c r="C7328" s="158" t="s">
        <v>312</v>
      </c>
      <c r="D7328" s="159">
        <v>28.78</v>
      </c>
    </row>
    <row r="7329" spans="3:4" ht="15" hidden="1" customHeight="1" x14ac:dyDescent="0.25">
      <c r="C7329" s="160" t="s">
        <v>307</v>
      </c>
      <c r="D7329" s="161">
        <v>1139.24</v>
      </c>
    </row>
    <row r="7330" spans="3:4" ht="15" hidden="1" customHeight="1" x14ac:dyDescent="0.25">
      <c r="C7330" s="158" t="s">
        <v>543</v>
      </c>
      <c r="D7330" s="159">
        <v>71.91</v>
      </c>
    </row>
    <row r="7331" spans="3:4" ht="15" hidden="1" customHeight="1" x14ac:dyDescent="0.25">
      <c r="C7331" s="160" t="s">
        <v>551</v>
      </c>
      <c r="D7331" s="161">
        <v>372.21</v>
      </c>
    </row>
    <row r="7332" spans="3:4" ht="15" hidden="1" customHeight="1" x14ac:dyDescent="0.25">
      <c r="C7332" s="158" t="s">
        <v>541</v>
      </c>
      <c r="D7332" s="159">
        <v>970.42</v>
      </c>
    </row>
    <row r="7333" spans="3:4" ht="15" hidden="1" customHeight="1" x14ac:dyDescent="0.25">
      <c r="C7333" s="160" t="s">
        <v>312</v>
      </c>
      <c r="D7333" s="161">
        <v>405.66</v>
      </c>
    </row>
    <row r="7334" spans="3:4" ht="15" hidden="1" customHeight="1" x14ac:dyDescent="0.25">
      <c r="C7334" s="158" t="s">
        <v>551</v>
      </c>
      <c r="D7334" s="159">
        <v>414.9</v>
      </c>
    </row>
    <row r="7335" spans="3:4" ht="15" hidden="1" customHeight="1" x14ac:dyDescent="0.25">
      <c r="C7335" s="160" t="s">
        <v>556</v>
      </c>
      <c r="D7335" s="161">
        <v>1170.3900000000001</v>
      </c>
    </row>
    <row r="7336" spans="3:4" ht="15" hidden="1" customHeight="1" x14ac:dyDescent="0.25">
      <c r="C7336" s="158" t="s">
        <v>551</v>
      </c>
      <c r="D7336" s="159">
        <v>1159.71</v>
      </c>
    </row>
    <row r="7337" spans="3:4" ht="15" hidden="1" customHeight="1" x14ac:dyDescent="0.25">
      <c r="C7337" s="160" t="s">
        <v>307</v>
      </c>
      <c r="D7337" s="161">
        <v>1243.68</v>
      </c>
    </row>
    <row r="7338" spans="3:4" ht="15" hidden="1" customHeight="1" x14ac:dyDescent="0.25">
      <c r="C7338" s="158" t="s">
        <v>309</v>
      </c>
      <c r="D7338" s="159">
        <v>556.66</v>
      </c>
    </row>
    <row r="7339" spans="3:4" ht="15" hidden="1" customHeight="1" x14ac:dyDescent="0.25">
      <c r="C7339" s="160" t="s">
        <v>308</v>
      </c>
      <c r="D7339" s="161">
        <v>555.79999999999995</v>
      </c>
    </row>
    <row r="7340" spans="3:4" ht="15" hidden="1" customHeight="1" x14ac:dyDescent="0.25">
      <c r="C7340" s="158" t="s">
        <v>554</v>
      </c>
      <c r="D7340" s="159">
        <v>1089.75</v>
      </c>
    </row>
    <row r="7341" spans="3:4" ht="15" hidden="1" customHeight="1" x14ac:dyDescent="0.25">
      <c r="C7341" s="160" t="s">
        <v>547</v>
      </c>
      <c r="D7341" s="161">
        <v>493.78</v>
      </c>
    </row>
    <row r="7342" spans="3:4" ht="15" hidden="1" customHeight="1" x14ac:dyDescent="0.25">
      <c r="C7342" s="158" t="s">
        <v>543</v>
      </c>
      <c r="D7342" s="159">
        <v>374.66</v>
      </c>
    </row>
    <row r="7343" spans="3:4" ht="15" hidden="1" customHeight="1" x14ac:dyDescent="0.25">
      <c r="C7343" s="160" t="s">
        <v>553</v>
      </c>
      <c r="D7343" s="161">
        <v>659.08</v>
      </c>
    </row>
    <row r="7344" spans="3:4" ht="15" hidden="1" customHeight="1" x14ac:dyDescent="0.25">
      <c r="C7344" s="158" t="s">
        <v>550</v>
      </c>
      <c r="D7344" s="159">
        <v>862.4</v>
      </c>
    </row>
    <row r="7345" spans="3:4" ht="15" hidden="1" customHeight="1" x14ac:dyDescent="0.25">
      <c r="C7345" s="160" t="s">
        <v>545</v>
      </c>
      <c r="D7345" s="161">
        <v>1033.26</v>
      </c>
    </row>
    <row r="7346" spans="3:4" ht="15" hidden="1" customHeight="1" x14ac:dyDescent="0.25">
      <c r="C7346" s="158" t="s">
        <v>543</v>
      </c>
      <c r="D7346" s="159">
        <v>371.91</v>
      </c>
    </row>
    <row r="7347" spans="3:4" ht="15" hidden="1" customHeight="1" x14ac:dyDescent="0.25">
      <c r="C7347" s="160" t="s">
        <v>551</v>
      </c>
      <c r="D7347" s="161">
        <v>1276.76</v>
      </c>
    </row>
    <row r="7348" spans="3:4" ht="15" hidden="1" customHeight="1" x14ac:dyDescent="0.25">
      <c r="C7348" s="158" t="s">
        <v>546</v>
      </c>
      <c r="D7348" s="159">
        <v>151.30000000000001</v>
      </c>
    </row>
    <row r="7349" spans="3:4" ht="15" hidden="1" customHeight="1" x14ac:dyDescent="0.25">
      <c r="C7349" s="160" t="s">
        <v>547</v>
      </c>
      <c r="D7349" s="161">
        <v>650.96</v>
      </c>
    </row>
    <row r="7350" spans="3:4" ht="15" hidden="1" customHeight="1" x14ac:dyDescent="0.25">
      <c r="C7350" s="158" t="s">
        <v>546</v>
      </c>
      <c r="D7350" s="159">
        <v>617.47</v>
      </c>
    </row>
    <row r="7351" spans="3:4" ht="15" hidden="1" customHeight="1" x14ac:dyDescent="0.25">
      <c r="C7351" s="160" t="s">
        <v>542</v>
      </c>
      <c r="D7351" s="161">
        <v>1162.51</v>
      </c>
    </row>
    <row r="7352" spans="3:4" ht="15" hidden="1" customHeight="1" x14ac:dyDescent="0.25">
      <c r="C7352" s="158" t="s">
        <v>555</v>
      </c>
      <c r="D7352" s="159">
        <v>1274.98</v>
      </c>
    </row>
    <row r="7353" spans="3:4" ht="15" hidden="1" customHeight="1" x14ac:dyDescent="0.25">
      <c r="C7353" s="160" t="s">
        <v>553</v>
      </c>
      <c r="D7353" s="161">
        <v>580.47</v>
      </c>
    </row>
    <row r="7354" spans="3:4" ht="15" hidden="1" customHeight="1" x14ac:dyDescent="0.25">
      <c r="C7354" s="158" t="s">
        <v>551</v>
      </c>
      <c r="D7354" s="159">
        <v>811.29</v>
      </c>
    </row>
    <row r="7355" spans="3:4" ht="15" hidden="1" customHeight="1" x14ac:dyDescent="0.25">
      <c r="C7355" s="160" t="s">
        <v>539</v>
      </c>
      <c r="D7355" s="161">
        <v>1251.9000000000001</v>
      </c>
    </row>
    <row r="7356" spans="3:4" ht="15" hidden="1" customHeight="1" x14ac:dyDescent="0.25">
      <c r="C7356" s="158" t="s">
        <v>312</v>
      </c>
      <c r="D7356" s="159">
        <v>738.68</v>
      </c>
    </row>
    <row r="7357" spans="3:4" ht="15" hidden="1" customHeight="1" x14ac:dyDescent="0.25">
      <c r="C7357" s="160" t="s">
        <v>545</v>
      </c>
      <c r="D7357" s="161">
        <v>265.41000000000003</v>
      </c>
    </row>
    <row r="7358" spans="3:4" ht="15" hidden="1" customHeight="1" x14ac:dyDescent="0.25">
      <c r="C7358" s="158" t="s">
        <v>548</v>
      </c>
      <c r="D7358" s="159">
        <v>429.86</v>
      </c>
    </row>
    <row r="7359" spans="3:4" ht="15" hidden="1" customHeight="1" x14ac:dyDescent="0.25">
      <c r="C7359" s="160" t="s">
        <v>547</v>
      </c>
      <c r="D7359" s="161">
        <v>808.59</v>
      </c>
    </row>
    <row r="7360" spans="3:4" ht="15" hidden="1" customHeight="1" x14ac:dyDescent="0.25">
      <c r="C7360" s="158" t="s">
        <v>309</v>
      </c>
      <c r="D7360" s="159">
        <v>406.58</v>
      </c>
    </row>
    <row r="7361" spans="3:4" ht="15" hidden="1" customHeight="1" x14ac:dyDescent="0.25">
      <c r="C7361" s="160" t="s">
        <v>539</v>
      </c>
      <c r="D7361" s="161">
        <v>949.46</v>
      </c>
    </row>
    <row r="7362" spans="3:4" ht="15" hidden="1" customHeight="1" x14ac:dyDescent="0.25">
      <c r="C7362" s="158" t="s">
        <v>307</v>
      </c>
      <c r="D7362" s="159">
        <v>1263.49</v>
      </c>
    </row>
    <row r="7363" spans="3:4" ht="15" hidden="1" customHeight="1" x14ac:dyDescent="0.25">
      <c r="C7363" s="160" t="s">
        <v>558</v>
      </c>
      <c r="D7363" s="161">
        <v>697.5</v>
      </c>
    </row>
    <row r="7364" spans="3:4" ht="15" hidden="1" customHeight="1" x14ac:dyDescent="0.25">
      <c r="C7364" s="158" t="s">
        <v>553</v>
      </c>
      <c r="D7364" s="159">
        <v>490.54</v>
      </c>
    </row>
    <row r="7365" spans="3:4" ht="15" hidden="1" customHeight="1" x14ac:dyDescent="0.25">
      <c r="C7365" s="160" t="s">
        <v>539</v>
      </c>
      <c r="D7365" s="161">
        <v>951.97</v>
      </c>
    </row>
    <row r="7366" spans="3:4" ht="15" hidden="1" customHeight="1" x14ac:dyDescent="0.25">
      <c r="C7366" s="158" t="s">
        <v>540</v>
      </c>
      <c r="D7366" s="159">
        <v>535.35</v>
      </c>
    </row>
    <row r="7367" spans="3:4" ht="15" hidden="1" customHeight="1" x14ac:dyDescent="0.25">
      <c r="C7367" s="160" t="s">
        <v>552</v>
      </c>
      <c r="D7367" s="161">
        <v>132.93</v>
      </c>
    </row>
    <row r="7368" spans="3:4" ht="15" hidden="1" customHeight="1" x14ac:dyDescent="0.25">
      <c r="C7368" s="158" t="s">
        <v>307</v>
      </c>
      <c r="D7368" s="159">
        <v>1248.6300000000001</v>
      </c>
    </row>
    <row r="7369" spans="3:4" ht="15" hidden="1" customHeight="1" x14ac:dyDescent="0.25">
      <c r="C7369" s="160" t="s">
        <v>309</v>
      </c>
      <c r="D7369" s="161">
        <v>1296.19</v>
      </c>
    </row>
    <row r="7370" spans="3:4" ht="15" hidden="1" customHeight="1" x14ac:dyDescent="0.25">
      <c r="C7370" s="158" t="s">
        <v>553</v>
      </c>
      <c r="D7370" s="159">
        <v>102.74</v>
      </c>
    </row>
    <row r="7371" spans="3:4" ht="15" hidden="1" customHeight="1" x14ac:dyDescent="0.25">
      <c r="C7371" s="160" t="s">
        <v>542</v>
      </c>
      <c r="D7371" s="161">
        <v>665.66</v>
      </c>
    </row>
    <row r="7372" spans="3:4" ht="15" hidden="1" customHeight="1" x14ac:dyDescent="0.25">
      <c r="C7372" s="158" t="s">
        <v>307</v>
      </c>
      <c r="D7372" s="159">
        <v>509.98</v>
      </c>
    </row>
    <row r="7373" spans="3:4" ht="15" hidden="1" customHeight="1" x14ac:dyDescent="0.25">
      <c r="C7373" s="160" t="s">
        <v>553</v>
      </c>
      <c r="D7373" s="161">
        <v>662.09</v>
      </c>
    </row>
    <row r="7374" spans="3:4" ht="15" hidden="1" customHeight="1" x14ac:dyDescent="0.25">
      <c r="C7374" s="158" t="s">
        <v>553</v>
      </c>
      <c r="D7374" s="159">
        <v>125.48</v>
      </c>
    </row>
    <row r="7375" spans="3:4" ht="15" hidden="1" customHeight="1" x14ac:dyDescent="0.25">
      <c r="C7375" s="160" t="s">
        <v>549</v>
      </c>
      <c r="D7375" s="161">
        <v>1073.01</v>
      </c>
    </row>
    <row r="7376" spans="3:4" ht="15" hidden="1" customHeight="1" x14ac:dyDescent="0.25">
      <c r="C7376" s="158" t="s">
        <v>542</v>
      </c>
      <c r="D7376" s="159">
        <v>1000.19</v>
      </c>
    </row>
    <row r="7377" spans="3:4" ht="15" hidden="1" customHeight="1" x14ac:dyDescent="0.25">
      <c r="C7377" s="160" t="s">
        <v>551</v>
      </c>
      <c r="D7377" s="161">
        <v>814.24</v>
      </c>
    </row>
    <row r="7378" spans="3:4" ht="15" hidden="1" customHeight="1" x14ac:dyDescent="0.25">
      <c r="C7378" s="158" t="s">
        <v>543</v>
      </c>
      <c r="D7378" s="159">
        <v>513.96</v>
      </c>
    </row>
    <row r="7379" spans="3:4" ht="15" hidden="1" customHeight="1" x14ac:dyDescent="0.25">
      <c r="C7379" s="160" t="s">
        <v>547</v>
      </c>
      <c r="D7379" s="161">
        <v>1288.1400000000001</v>
      </c>
    </row>
    <row r="7380" spans="3:4" ht="15" hidden="1" customHeight="1" x14ac:dyDescent="0.25">
      <c r="C7380" s="158" t="s">
        <v>549</v>
      </c>
      <c r="D7380" s="159">
        <v>711.42</v>
      </c>
    </row>
    <row r="7381" spans="3:4" ht="15" hidden="1" customHeight="1" x14ac:dyDescent="0.25">
      <c r="C7381" s="160" t="s">
        <v>543</v>
      </c>
      <c r="D7381" s="161">
        <v>1014.62</v>
      </c>
    </row>
    <row r="7382" spans="3:4" ht="15" hidden="1" customHeight="1" x14ac:dyDescent="0.25">
      <c r="C7382" s="158" t="s">
        <v>555</v>
      </c>
      <c r="D7382" s="159">
        <v>749.31</v>
      </c>
    </row>
    <row r="7383" spans="3:4" ht="15" hidden="1" customHeight="1" x14ac:dyDescent="0.25">
      <c r="C7383" s="160" t="s">
        <v>542</v>
      </c>
      <c r="D7383" s="161">
        <v>729.94</v>
      </c>
    </row>
    <row r="7384" spans="3:4" ht="15" hidden="1" customHeight="1" x14ac:dyDescent="0.25">
      <c r="C7384" s="158" t="s">
        <v>539</v>
      </c>
      <c r="D7384" s="159">
        <v>1178.46</v>
      </c>
    </row>
    <row r="7385" spans="3:4" ht="15" hidden="1" customHeight="1" x14ac:dyDescent="0.25">
      <c r="C7385" s="160" t="s">
        <v>542</v>
      </c>
      <c r="D7385" s="161">
        <v>379.45</v>
      </c>
    </row>
    <row r="7386" spans="3:4" ht="15" hidden="1" customHeight="1" x14ac:dyDescent="0.25">
      <c r="C7386" s="158" t="s">
        <v>556</v>
      </c>
      <c r="D7386" s="159">
        <v>620.07000000000005</v>
      </c>
    </row>
    <row r="7387" spans="3:4" ht="15" hidden="1" customHeight="1" x14ac:dyDescent="0.25">
      <c r="C7387" s="160" t="s">
        <v>543</v>
      </c>
      <c r="D7387" s="161">
        <v>321.7</v>
      </c>
    </row>
    <row r="7388" spans="3:4" ht="15" hidden="1" customHeight="1" x14ac:dyDescent="0.25">
      <c r="C7388" s="158" t="s">
        <v>556</v>
      </c>
      <c r="D7388" s="159">
        <v>705.16</v>
      </c>
    </row>
    <row r="7389" spans="3:4" ht="15" hidden="1" customHeight="1" x14ac:dyDescent="0.25">
      <c r="C7389" s="160" t="s">
        <v>309</v>
      </c>
      <c r="D7389" s="161">
        <v>230.39</v>
      </c>
    </row>
    <row r="7390" spans="3:4" ht="15" hidden="1" customHeight="1" x14ac:dyDescent="0.25">
      <c r="C7390" s="158" t="s">
        <v>547</v>
      </c>
      <c r="D7390" s="159">
        <v>965.22</v>
      </c>
    </row>
    <row r="7391" spans="3:4" ht="15" hidden="1" customHeight="1" x14ac:dyDescent="0.25">
      <c r="C7391" s="160" t="s">
        <v>539</v>
      </c>
      <c r="D7391" s="161">
        <v>978.19</v>
      </c>
    </row>
    <row r="7392" spans="3:4" ht="15" hidden="1" customHeight="1" x14ac:dyDescent="0.25">
      <c r="C7392" s="158" t="s">
        <v>558</v>
      </c>
      <c r="D7392" s="159">
        <v>301.86</v>
      </c>
    </row>
    <row r="7393" spans="3:4" ht="15" hidden="1" customHeight="1" x14ac:dyDescent="0.25">
      <c r="C7393" s="160" t="s">
        <v>550</v>
      </c>
      <c r="D7393" s="161">
        <v>996.02</v>
      </c>
    </row>
    <row r="7394" spans="3:4" ht="15" hidden="1" customHeight="1" x14ac:dyDescent="0.25">
      <c r="C7394" s="158" t="s">
        <v>546</v>
      </c>
      <c r="D7394" s="159">
        <v>725.19</v>
      </c>
    </row>
    <row r="7395" spans="3:4" ht="15" hidden="1" customHeight="1" x14ac:dyDescent="0.25">
      <c r="C7395" s="160" t="s">
        <v>558</v>
      </c>
      <c r="D7395" s="161">
        <v>113.22</v>
      </c>
    </row>
    <row r="7396" spans="3:4" ht="15" hidden="1" customHeight="1" x14ac:dyDescent="0.25">
      <c r="C7396" s="158" t="s">
        <v>308</v>
      </c>
      <c r="D7396" s="159">
        <v>409.89</v>
      </c>
    </row>
    <row r="7397" spans="3:4" ht="15" hidden="1" customHeight="1" x14ac:dyDescent="0.25">
      <c r="C7397" s="160" t="s">
        <v>307</v>
      </c>
      <c r="D7397" s="161">
        <v>846.63</v>
      </c>
    </row>
    <row r="7398" spans="3:4" ht="15" hidden="1" customHeight="1" x14ac:dyDescent="0.25">
      <c r="C7398" s="158" t="s">
        <v>308</v>
      </c>
      <c r="D7398" s="159">
        <v>450.02</v>
      </c>
    </row>
    <row r="7399" spans="3:4" ht="15" hidden="1" customHeight="1" x14ac:dyDescent="0.25">
      <c r="C7399" s="160" t="s">
        <v>547</v>
      </c>
      <c r="D7399" s="161">
        <v>862.4</v>
      </c>
    </row>
    <row r="7400" spans="3:4" ht="15" hidden="1" customHeight="1" x14ac:dyDescent="0.25">
      <c r="C7400" s="158" t="s">
        <v>539</v>
      </c>
      <c r="D7400" s="159">
        <v>918.98</v>
      </c>
    </row>
    <row r="7401" spans="3:4" ht="15" hidden="1" customHeight="1" x14ac:dyDescent="0.25">
      <c r="C7401" s="160" t="s">
        <v>553</v>
      </c>
      <c r="D7401" s="161">
        <v>854.93</v>
      </c>
    </row>
    <row r="7402" spans="3:4" ht="15" hidden="1" customHeight="1" x14ac:dyDescent="0.25">
      <c r="C7402" s="158" t="s">
        <v>307</v>
      </c>
      <c r="D7402" s="159">
        <v>1204.56</v>
      </c>
    </row>
    <row r="7403" spans="3:4" ht="15" hidden="1" customHeight="1" x14ac:dyDescent="0.25">
      <c r="C7403" s="160" t="s">
        <v>553</v>
      </c>
      <c r="D7403" s="161">
        <v>285.7</v>
      </c>
    </row>
    <row r="7404" spans="3:4" ht="15" hidden="1" customHeight="1" x14ac:dyDescent="0.25">
      <c r="C7404" s="158" t="s">
        <v>308</v>
      </c>
      <c r="D7404" s="159">
        <v>460.54</v>
      </c>
    </row>
    <row r="7405" spans="3:4" ht="15" hidden="1" customHeight="1" x14ac:dyDescent="0.25">
      <c r="C7405" s="160" t="s">
        <v>543</v>
      </c>
      <c r="D7405" s="161">
        <v>1268.8499999999999</v>
      </c>
    </row>
    <row r="7406" spans="3:4" ht="15" hidden="1" customHeight="1" x14ac:dyDescent="0.25">
      <c r="C7406" s="158" t="s">
        <v>543</v>
      </c>
      <c r="D7406" s="159">
        <v>986.18</v>
      </c>
    </row>
    <row r="7407" spans="3:4" ht="15" hidden="1" customHeight="1" x14ac:dyDescent="0.25">
      <c r="C7407" s="160" t="s">
        <v>549</v>
      </c>
      <c r="D7407" s="161">
        <v>94.95</v>
      </c>
    </row>
    <row r="7408" spans="3:4" ht="15" hidden="1" customHeight="1" x14ac:dyDescent="0.25">
      <c r="C7408" s="158" t="s">
        <v>546</v>
      </c>
      <c r="D7408" s="159">
        <v>739.54</v>
      </c>
    </row>
    <row r="7409" spans="3:4" ht="15" hidden="1" customHeight="1" x14ac:dyDescent="0.25">
      <c r="C7409" s="160" t="s">
        <v>553</v>
      </c>
      <c r="D7409" s="161">
        <v>593.22</v>
      </c>
    </row>
    <row r="7410" spans="3:4" ht="15" hidden="1" customHeight="1" x14ac:dyDescent="0.25">
      <c r="C7410" s="158" t="s">
        <v>544</v>
      </c>
      <c r="D7410" s="159">
        <v>843.93</v>
      </c>
    </row>
    <row r="7411" spans="3:4" ht="15" hidden="1" customHeight="1" x14ac:dyDescent="0.25">
      <c r="C7411" s="160" t="s">
        <v>312</v>
      </c>
      <c r="D7411" s="161">
        <v>1116.18</v>
      </c>
    </row>
    <row r="7412" spans="3:4" ht="15" hidden="1" customHeight="1" x14ac:dyDescent="0.25">
      <c r="C7412" s="158" t="s">
        <v>308</v>
      </c>
      <c r="D7412" s="159">
        <v>457.36</v>
      </c>
    </row>
    <row r="7413" spans="3:4" ht="15" hidden="1" customHeight="1" x14ac:dyDescent="0.25">
      <c r="C7413" s="160" t="s">
        <v>547</v>
      </c>
      <c r="D7413" s="161">
        <v>406.75</v>
      </c>
    </row>
    <row r="7414" spans="3:4" ht="15" hidden="1" customHeight="1" x14ac:dyDescent="0.25">
      <c r="C7414" s="158" t="s">
        <v>553</v>
      </c>
      <c r="D7414" s="159">
        <v>643.84</v>
      </c>
    </row>
    <row r="7415" spans="3:4" ht="15" hidden="1" customHeight="1" x14ac:dyDescent="0.25">
      <c r="C7415" s="160" t="s">
        <v>547</v>
      </c>
      <c r="D7415" s="161">
        <v>91.73</v>
      </c>
    </row>
    <row r="7416" spans="3:4" ht="15" hidden="1" customHeight="1" x14ac:dyDescent="0.25">
      <c r="C7416" s="158" t="s">
        <v>553</v>
      </c>
      <c r="D7416" s="159">
        <v>557.66999999999996</v>
      </c>
    </row>
    <row r="7417" spans="3:4" ht="15" hidden="1" customHeight="1" x14ac:dyDescent="0.25">
      <c r="C7417" s="160" t="s">
        <v>539</v>
      </c>
      <c r="D7417" s="161">
        <v>161.06</v>
      </c>
    </row>
    <row r="7418" spans="3:4" ht="15" hidden="1" customHeight="1" x14ac:dyDescent="0.25">
      <c r="C7418" s="158" t="s">
        <v>542</v>
      </c>
      <c r="D7418" s="159">
        <v>1001.88</v>
      </c>
    </row>
    <row r="7419" spans="3:4" ht="15" hidden="1" customHeight="1" x14ac:dyDescent="0.25">
      <c r="C7419" s="160" t="s">
        <v>307</v>
      </c>
      <c r="D7419" s="161">
        <v>827.68</v>
      </c>
    </row>
    <row r="7420" spans="3:4" ht="15" hidden="1" customHeight="1" x14ac:dyDescent="0.25">
      <c r="C7420" s="158" t="s">
        <v>558</v>
      </c>
      <c r="D7420" s="159">
        <v>795.1</v>
      </c>
    </row>
    <row r="7421" spans="3:4" ht="15" hidden="1" customHeight="1" x14ac:dyDescent="0.25">
      <c r="C7421" s="160" t="s">
        <v>547</v>
      </c>
      <c r="D7421" s="161">
        <v>255.03</v>
      </c>
    </row>
    <row r="7422" spans="3:4" ht="15" hidden="1" customHeight="1" x14ac:dyDescent="0.25">
      <c r="C7422" s="158" t="s">
        <v>539</v>
      </c>
      <c r="D7422" s="159">
        <v>747.51</v>
      </c>
    </row>
    <row r="7423" spans="3:4" ht="15" hidden="1" customHeight="1" x14ac:dyDescent="0.25">
      <c r="C7423" s="160" t="s">
        <v>543</v>
      </c>
      <c r="D7423" s="161">
        <v>953.81</v>
      </c>
    </row>
    <row r="7424" spans="3:4" ht="15" hidden="1" customHeight="1" x14ac:dyDescent="0.25">
      <c r="C7424" s="158" t="s">
        <v>546</v>
      </c>
      <c r="D7424" s="159">
        <v>771.75</v>
      </c>
    </row>
    <row r="7425" spans="3:4" ht="15" hidden="1" customHeight="1" x14ac:dyDescent="0.25">
      <c r="C7425" s="160" t="s">
        <v>540</v>
      </c>
      <c r="D7425" s="161">
        <v>624.41999999999996</v>
      </c>
    </row>
    <row r="7426" spans="3:4" ht="15" hidden="1" customHeight="1" x14ac:dyDescent="0.25">
      <c r="C7426" s="158" t="s">
        <v>552</v>
      </c>
      <c r="D7426" s="159">
        <v>453.59</v>
      </c>
    </row>
    <row r="7427" spans="3:4" ht="15" hidden="1" customHeight="1" x14ac:dyDescent="0.25">
      <c r="C7427" s="160" t="s">
        <v>546</v>
      </c>
      <c r="D7427" s="161">
        <v>737.74</v>
      </c>
    </row>
    <row r="7428" spans="3:4" ht="15" hidden="1" customHeight="1" x14ac:dyDescent="0.25">
      <c r="C7428" s="158" t="s">
        <v>554</v>
      </c>
      <c r="D7428" s="159">
        <v>1021.97</v>
      </c>
    </row>
    <row r="7429" spans="3:4" ht="15" hidden="1" customHeight="1" x14ac:dyDescent="0.25">
      <c r="C7429" s="160" t="s">
        <v>546</v>
      </c>
      <c r="D7429" s="161">
        <v>623.89</v>
      </c>
    </row>
    <row r="7430" spans="3:4" ht="15" hidden="1" customHeight="1" x14ac:dyDescent="0.25">
      <c r="C7430" s="158" t="s">
        <v>312</v>
      </c>
      <c r="D7430" s="159">
        <v>243.82</v>
      </c>
    </row>
    <row r="7431" spans="3:4" ht="15" hidden="1" customHeight="1" x14ac:dyDescent="0.25">
      <c r="C7431" s="160" t="s">
        <v>558</v>
      </c>
      <c r="D7431" s="161">
        <v>326.36</v>
      </c>
    </row>
    <row r="7432" spans="3:4" ht="15" hidden="1" customHeight="1" x14ac:dyDescent="0.25">
      <c r="C7432" s="158" t="s">
        <v>307</v>
      </c>
      <c r="D7432" s="159">
        <v>591.27</v>
      </c>
    </row>
    <row r="7433" spans="3:4" ht="15" hidden="1" customHeight="1" x14ac:dyDescent="0.25">
      <c r="C7433" s="160" t="s">
        <v>557</v>
      </c>
      <c r="D7433" s="161">
        <v>185.16</v>
      </c>
    </row>
    <row r="7434" spans="3:4" ht="15" hidden="1" customHeight="1" x14ac:dyDescent="0.25">
      <c r="C7434" s="158" t="s">
        <v>542</v>
      </c>
      <c r="D7434" s="159">
        <v>835.68</v>
      </c>
    </row>
    <row r="7435" spans="3:4" ht="15" hidden="1" customHeight="1" x14ac:dyDescent="0.25">
      <c r="C7435" s="160" t="s">
        <v>546</v>
      </c>
      <c r="D7435" s="161">
        <v>447.45</v>
      </c>
    </row>
    <row r="7436" spans="3:4" ht="15" hidden="1" customHeight="1" x14ac:dyDescent="0.25">
      <c r="C7436" s="158" t="s">
        <v>307</v>
      </c>
      <c r="D7436" s="159">
        <v>143.86000000000001</v>
      </c>
    </row>
    <row r="7437" spans="3:4" ht="15" hidden="1" customHeight="1" x14ac:dyDescent="0.25">
      <c r="C7437" s="160" t="s">
        <v>547</v>
      </c>
      <c r="D7437" s="161">
        <v>137.80000000000001</v>
      </c>
    </row>
    <row r="7438" spans="3:4" ht="15" hidden="1" customHeight="1" x14ac:dyDescent="0.25">
      <c r="C7438" s="158" t="s">
        <v>553</v>
      </c>
      <c r="D7438" s="159">
        <v>381.6</v>
      </c>
    </row>
    <row r="7439" spans="3:4" ht="15" hidden="1" customHeight="1" x14ac:dyDescent="0.25">
      <c r="C7439" s="160" t="s">
        <v>542</v>
      </c>
      <c r="D7439" s="161">
        <v>692.1</v>
      </c>
    </row>
    <row r="7440" spans="3:4" ht="15" hidden="1" customHeight="1" x14ac:dyDescent="0.25">
      <c r="C7440" s="158" t="s">
        <v>309</v>
      </c>
      <c r="D7440" s="159">
        <v>627.19000000000005</v>
      </c>
    </row>
    <row r="7441" spans="3:4" ht="15" hidden="1" customHeight="1" x14ac:dyDescent="0.25">
      <c r="C7441" s="160" t="s">
        <v>554</v>
      </c>
      <c r="D7441" s="161">
        <v>776.32</v>
      </c>
    </row>
    <row r="7442" spans="3:4" ht="15" hidden="1" customHeight="1" x14ac:dyDescent="0.25">
      <c r="C7442" s="158" t="s">
        <v>556</v>
      </c>
      <c r="D7442" s="159">
        <v>96.88</v>
      </c>
    </row>
    <row r="7443" spans="3:4" ht="15" hidden="1" customHeight="1" x14ac:dyDescent="0.25">
      <c r="C7443" s="160" t="s">
        <v>547</v>
      </c>
      <c r="D7443" s="161">
        <v>580.69000000000005</v>
      </c>
    </row>
    <row r="7444" spans="3:4" ht="15" hidden="1" customHeight="1" x14ac:dyDescent="0.25">
      <c r="C7444" s="158" t="s">
        <v>312</v>
      </c>
      <c r="D7444" s="159">
        <v>960.55</v>
      </c>
    </row>
    <row r="7445" spans="3:4" ht="15" hidden="1" customHeight="1" x14ac:dyDescent="0.25">
      <c r="C7445" s="160" t="s">
        <v>550</v>
      </c>
      <c r="D7445" s="161">
        <v>994.61</v>
      </c>
    </row>
    <row r="7446" spans="3:4" ht="15" hidden="1" customHeight="1" x14ac:dyDescent="0.25">
      <c r="C7446" s="158" t="s">
        <v>541</v>
      </c>
      <c r="D7446" s="159">
        <v>506.37</v>
      </c>
    </row>
    <row r="7447" spans="3:4" ht="15" hidden="1" customHeight="1" x14ac:dyDescent="0.25">
      <c r="C7447" s="160" t="s">
        <v>545</v>
      </c>
      <c r="D7447" s="161">
        <v>736.94</v>
      </c>
    </row>
    <row r="7448" spans="3:4" ht="15" hidden="1" customHeight="1" x14ac:dyDescent="0.25">
      <c r="C7448" s="158" t="s">
        <v>545</v>
      </c>
      <c r="D7448" s="159">
        <v>1268.29</v>
      </c>
    </row>
    <row r="7449" spans="3:4" ht="15" hidden="1" customHeight="1" x14ac:dyDescent="0.25">
      <c r="C7449" s="160" t="s">
        <v>543</v>
      </c>
      <c r="D7449" s="161">
        <v>725.47</v>
      </c>
    </row>
    <row r="7450" spans="3:4" ht="15" hidden="1" customHeight="1" x14ac:dyDescent="0.25">
      <c r="C7450" s="158" t="s">
        <v>546</v>
      </c>
      <c r="D7450" s="159">
        <v>1236.67</v>
      </c>
    </row>
    <row r="7451" spans="3:4" ht="15" hidden="1" customHeight="1" x14ac:dyDescent="0.25">
      <c r="C7451" s="160" t="s">
        <v>547</v>
      </c>
      <c r="D7451" s="161">
        <v>568.44000000000005</v>
      </c>
    </row>
    <row r="7452" spans="3:4" ht="15" hidden="1" customHeight="1" x14ac:dyDescent="0.25">
      <c r="C7452" s="158" t="s">
        <v>307</v>
      </c>
      <c r="D7452" s="159">
        <v>1192.49</v>
      </c>
    </row>
    <row r="7453" spans="3:4" ht="15" hidden="1" customHeight="1" x14ac:dyDescent="0.25">
      <c r="C7453" s="160" t="s">
        <v>543</v>
      </c>
      <c r="D7453" s="161">
        <v>585.66</v>
      </c>
    </row>
    <row r="7454" spans="3:4" ht="15" hidden="1" customHeight="1" x14ac:dyDescent="0.25">
      <c r="C7454" s="158" t="s">
        <v>557</v>
      </c>
      <c r="D7454" s="159">
        <v>600.51</v>
      </c>
    </row>
    <row r="7455" spans="3:4" ht="15" hidden="1" customHeight="1" x14ac:dyDescent="0.25">
      <c r="C7455" s="160" t="s">
        <v>551</v>
      </c>
      <c r="D7455" s="161">
        <v>922.19</v>
      </c>
    </row>
    <row r="7456" spans="3:4" ht="15" hidden="1" customHeight="1" x14ac:dyDescent="0.25">
      <c r="C7456" s="158" t="s">
        <v>553</v>
      </c>
      <c r="D7456" s="159">
        <v>207.14</v>
      </c>
    </row>
    <row r="7457" spans="3:4" ht="15" hidden="1" customHeight="1" x14ac:dyDescent="0.25">
      <c r="C7457" s="160" t="s">
        <v>552</v>
      </c>
      <c r="D7457" s="161">
        <v>543.32000000000005</v>
      </c>
    </row>
    <row r="7458" spans="3:4" ht="15" hidden="1" customHeight="1" x14ac:dyDescent="0.25">
      <c r="C7458" s="158" t="s">
        <v>545</v>
      </c>
      <c r="D7458" s="159">
        <v>710.98</v>
      </c>
    </row>
    <row r="7459" spans="3:4" ht="15" hidden="1" customHeight="1" x14ac:dyDescent="0.25">
      <c r="C7459" s="160" t="s">
        <v>540</v>
      </c>
      <c r="D7459" s="161">
        <v>1001.26</v>
      </c>
    </row>
    <row r="7460" spans="3:4" ht="15" hidden="1" customHeight="1" x14ac:dyDescent="0.25">
      <c r="C7460" s="158" t="s">
        <v>541</v>
      </c>
      <c r="D7460" s="159">
        <v>879.97</v>
      </c>
    </row>
    <row r="7461" spans="3:4" ht="15" hidden="1" customHeight="1" x14ac:dyDescent="0.25">
      <c r="C7461" s="160" t="s">
        <v>549</v>
      </c>
      <c r="D7461" s="161">
        <v>312.43</v>
      </c>
    </row>
    <row r="7462" spans="3:4" ht="15" hidden="1" customHeight="1" x14ac:dyDescent="0.25">
      <c r="C7462" s="158" t="s">
        <v>548</v>
      </c>
      <c r="D7462" s="159">
        <v>788.94</v>
      </c>
    </row>
    <row r="7463" spans="3:4" ht="15" hidden="1" customHeight="1" x14ac:dyDescent="0.25">
      <c r="C7463" s="160" t="s">
        <v>558</v>
      </c>
      <c r="D7463" s="161">
        <v>404.66</v>
      </c>
    </row>
    <row r="7464" spans="3:4" ht="15" hidden="1" customHeight="1" x14ac:dyDescent="0.25">
      <c r="C7464" s="158" t="s">
        <v>309</v>
      </c>
      <c r="D7464" s="159">
        <v>210.74</v>
      </c>
    </row>
    <row r="7465" spans="3:4" ht="15" hidden="1" customHeight="1" x14ac:dyDescent="0.25">
      <c r="C7465" s="160" t="s">
        <v>549</v>
      </c>
      <c r="D7465" s="161">
        <v>885.88</v>
      </c>
    </row>
    <row r="7466" spans="3:4" ht="15" hidden="1" customHeight="1" x14ac:dyDescent="0.25">
      <c r="C7466" s="158" t="s">
        <v>553</v>
      </c>
      <c r="D7466" s="159">
        <v>1199.97</v>
      </c>
    </row>
    <row r="7467" spans="3:4" ht="15" hidden="1" customHeight="1" x14ac:dyDescent="0.25">
      <c r="C7467" s="160" t="s">
        <v>542</v>
      </c>
      <c r="D7467" s="161">
        <v>634.25</v>
      </c>
    </row>
    <row r="7468" spans="3:4" ht="15" hidden="1" customHeight="1" x14ac:dyDescent="0.25">
      <c r="C7468" s="158" t="s">
        <v>552</v>
      </c>
      <c r="D7468" s="159">
        <v>117.85</v>
      </c>
    </row>
    <row r="7469" spans="3:4" ht="15" hidden="1" customHeight="1" x14ac:dyDescent="0.25">
      <c r="C7469" s="160" t="s">
        <v>307</v>
      </c>
      <c r="D7469" s="161">
        <v>1261.08</v>
      </c>
    </row>
    <row r="7470" spans="3:4" ht="15" hidden="1" customHeight="1" x14ac:dyDescent="0.25">
      <c r="C7470" s="158" t="s">
        <v>543</v>
      </c>
      <c r="D7470" s="159">
        <v>212.77</v>
      </c>
    </row>
    <row r="7471" spans="3:4" ht="15" hidden="1" customHeight="1" x14ac:dyDescent="0.25">
      <c r="C7471" s="160" t="s">
        <v>307</v>
      </c>
      <c r="D7471" s="161">
        <v>783.44</v>
      </c>
    </row>
    <row r="7472" spans="3:4" ht="15" hidden="1" customHeight="1" x14ac:dyDescent="0.25">
      <c r="C7472" s="158" t="s">
        <v>307</v>
      </c>
      <c r="D7472" s="159">
        <v>681.81</v>
      </c>
    </row>
    <row r="7473" spans="3:4" ht="15" hidden="1" customHeight="1" x14ac:dyDescent="0.25">
      <c r="C7473" s="160" t="s">
        <v>551</v>
      </c>
      <c r="D7473" s="161">
        <v>885.55</v>
      </c>
    </row>
    <row r="7474" spans="3:4" ht="15" hidden="1" customHeight="1" x14ac:dyDescent="0.25">
      <c r="C7474" s="158" t="s">
        <v>540</v>
      </c>
      <c r="D7474" s="159">
        <v>259.04000000000002</v>
      </c>
    </row>
    <row r="7475" spans="3:4" ht="15" hidden="1" customHeight="1" x14ac:dyDescent="0.25">
      <c r="C7475" s="160" t="s">
        <v>549</v>
      </c>
      <c r="D7475" s="161">
        <v>293.89999999999998</v>
      </c>
    </row>
    <row r="7476" spans="3:4" ht="15" hidden="1" customHeight="1" x14ac:dyDescent="0.25">
      <c r="C7476" s="158" t="s">
        <v>539</v>
      </c>
      <c r="D7476" s="159">
        <v>1206.3900000000001</v>
      </c>
    </row>
    <row r="7477" spans="3:4" ht="15" hidden="1" customHeight="1" x14ac:dyDescent="0.25">
      <c r="C7477" s="160" t="s">
        <v>553</v>
      </c>
      <c r="D7477" s="161">
        <v>631.29999999999995</v>
      </c>
    </row>
    <row r="7478" spans="3:4" ht="15" hidden="1" customHeight="1" x14ac:dyDescent="0.25">
      <c r="C7478" s="158" t="s">
        <v>309</v>
      </c>
      <c r="D7478" s="159">
        <v>141.77000000000001</v>
      </c>
    </row>
    <row r="7479" spans="3:4" ht="15" hidden="1" customHeight="1" x14ac:dyDescent="0.25">
      <c r="C7479" s="160" t="s">
        <v>553</v>
      </c>
      <c r="D7479" s="161">
        <v>1020.99</v>
      </c>
    </row>
    <row r="7480" spans="3:4" ht="15" hidden="1" customHeight="1" x14ac:dyDescent="0.25">
      <c r="C7480" s="158" t="s">
        <v>307</v>
      </c>
      <c r="D7480" s="159">
        <v>1068.33</v>
      </c>
    </row>
    <row r="7481" spans="3:4" ht="15" hidden="1" customHeight="1" x14ac:dyDescent="0.25">
      <c r="C7481" s="160" t="s">
        <v>547</v>
      </c>
      <c r="D7481" s="161">
        <v>1094.02</v>
      </c>
    </row>
    <row r="7482" spans="3:4" ht="15" hidden="1" customHeight="1" x14ac:dyDescent="0.25">
      <c r="C7482" s="158" t="s">
        <v>542</v>
      </c>
      <c r="D7482" s="159">
        <v>753.94</v>
      </c>
    </row>
    <row r="7483" spans="3:4" ht="15" hidden="1" customHeight="1" x14ac:dyDescent="0.25">
      <c r="C7483" s="160" t="s">
        <v>540</v>
      </c>
      <c r="D7483" s="161">
        <v>410.09</v>
      </c>
    </row>
    <row r="7484" spans="3:4" ht="15" hidden="1" customHeight="1" x14ac:dyDescent="0.25">
      <c r="C7484" s="158" t="s">
        <v>549</v>
      </c>
      <c r="D7484" s="159">
        <v>395.5</v>
      </c>
    </row>
    <row r="7485" spans="3:4" ht="15" hidden="1" customHeight="1" x14ac:dyDescent="0.25">
      <c r="C7485" s="160" t="s">
        <v>545</v>
      </c>
      <c r="D7485" s="161">
        <v>146.59</v>
      </c>
    </row>
    <row r="7486" spans="3:4" ht="15" hidden="1" customHeight="1" x14ac:dyDescent="0.25">
      <c r="C7486" s="158" t="s">
        <v>557</v>
      </c>
      <c r="D7486" s="159">
        <v>623.9</v>
      </c>
    </row>
    <row r="7487" spans="3:4" ht="15" hidden="1" customHeight="1" x14ac:dyDescent="0.25">
      <c r="C7487" s="160" t="s">
        <v>543</v>
      </c>
      <c r="D7487" s="161">
        <v>626.65</v>
      </c>
    </row>
    <row r="7488" spans="3:4" ht="15" hidden="1" customHeight="1" x14ac:dyDescent="0.25">
      <c r="C7488" s="158" t="s">
        <v>307</v>
      </c>
      <c r="D7488" s="159">
        <v>859.58</v>
      </c>
    </row>
    <row r="7489" spans="3:4" ht="15" hidden="1" customHeight="1" x14ac:dyDescent="0.25">
      <c r="C7489" s="160" t="s">
        <v>555</v>
      </c>
      <c r="D7489" s="161">
        <v>907.08</v>
      </c>
    </row>
    <row r="7490" spans="3:4" ht="15" hidden="1" customHeight="1" x14ac:dyDescent="0.25">
      <c r="C7490" s="158" t="s">
        <v>540</v>
      </c>
      <c r="D7490" s="159">
        <v>254.68</v>
      </c>
    </row>
    <row r="7491" spans="3:4" ht="15" hidden="1" customHeight="1" x14ac:dyDescent="0.25">
      <c r="C7491" s="160" t="s">
        <v>553</v>
      </c>
      <c r="D7491" s="161">
        <v>760.37</v>
      </c>
    </row>
    <row r="7492" spans="3:4" ht="15" hidden="1" customHeight="1" x14ac:dyDescent="0.25">
      <c r="C7492" s="158" t="s">
        <v>546</v>
      </c>
      <c r="D7492" s="159">
        <v>1065.02</v>
      </c>
    </row>
    <row r="7493" spans="3:4" ht="15" hidden="1" customHeight="1" x14ac:dyDescent="0.25">
      <c r="C7493" s="160" t="s">
        <v>307</v>
      </c>
      <c r="D7493" s="161">
        <v>1091.2</v>
      </c>
    </row>
    <row r="7494" spans="3:4" ht="15" hidden="1" customHeight="1" x14ac:dyDescent="0.25">
      <c r="C7494" s="158" t="s">
        <v>541</v>
      </c>
      <c r="D7494" s="159">
        <v>623.77</v>
      </c>
    </row>
    <row r="7495" spans="3:4" ht="15" hidden="1" customHeight="1" x14ac:dyDescent="0.25">
      <c r="C7495" s="160" t="s">
        <v>308</v>
      </c>
      <c r="D7495" s="161">
        <v>857.46</v>
      </c>
    </row>
    <row r="7496" spans="3:4" ht="15" hidden="1" customHeight="1" x14ac:dyDescent="0.25">
      <c r="C7496" s="158" t="s">
        <v>555</v>
      </c>
      <c r="D7496" s="159">
        <v>962.69</v>
      </c>
    </row>
    <row r="7497" spans="3:4" ht="15" hidden="1" customHeight="1" x14ac:dyDescent="0.25">
      <c r="C7497" s="160" t="s">
        <v>553</v>
      </c>
      <c r="D7497" s="161">
        <v>664.24</v>
      </c>
    </row>
    <row r="7498" spans="3:4" ht="15" hidden="1" customHeight="1" x14ac:dyDescent="0.25">
      <c r="C7498" s="158" t="s">
        <v>552</v>
      </c>
      <c r="D7498" s="159">
        <v>634.26</v>
      </c>
    </row>
    <row r="7499" spans="3:4" ht="15" hidden="1" customHeight="1" x14ac:dyDescent="0.25">
      <c r="C7499" s="160" t="s">
        <v>312</v>
      </c>
      <c r="D7499" s="161">
        <v>712.97</v>
      </c>
    </row>
    <row r="7500" spans="3:4" ht="15" hidden="1" customHeight="1" x14ac:dyDescent="0.25">
      <c r="C7500" s="158" t="s">
        <v>545</v>
      </c>
      <c r="D7500" s="159">
        <v>1118.21</v>
      </c>
    </row>
    <row r="7501" spans="3:4" ht="15" hidden="1" customHeight="1" x14ac:dyDescent="0.25">
      <c r="C7501" s="160" t="s">
        <v>553</v>
      </c>
      <c r="D7501" s="161">
        <v>470.68</v>
      </c>
    </row>
    <row r="7502" spans="3:4" ht="15" hidden="1" customHeight="1" x14ac:dyDescent="0.25">
      <c r="C7502" s="158" t="s">
        <v>539</v>
      </c>
      <c r="D7502" s="159">
        <v>556.35</v>
      </c>
    </row>
    <row r="7503" spans="3:4" ht="15" hidden="1" customHeight="1" x14ac:dyDescent="0.25">
      <c r="C7503" s="160" t="s">
        <v>307</v>
      </c>
      <c r="D7503" s="161">
        <v>124.33</v>
      </c>
    </row>
    <row r="7504" spans="3:4" ht="15" hidden="1" customHeight="1" x14ac:dyDescent="0.25">
      <c r="C7504" s="158" t="s">
        <v>546</v>
      </c>
      <c r="D7504" s="159">
        <v>602.11</v>
      </c>
    </row>
    <row r="7505" spans="3:4" ht="15" hidden="1" customHeight="1" x14ac:dyDescent="0.25">
      <c r="C7505" s="160" t="s">
        <v>549</v>
      </c>
      <c r="D7505" s="161">
        <v>967.08</v>
      </c>
    </row>
    <row r="7506" spans="3:4" ht="15" hidden="1" customHeight="1" x14ac:dyDescent="0.25">
      <c r="C7506" s="158" t="s">
        <v>540</v>
      </c>
      <c r="D7506" s="159">
        <v>285.44</v>
      </c>
    </row>
    <row r="7507" spans="3:4" ht="15" hidden="1" customHeight="1" x14ac:dyDescent="0.25">
      <c r="C7507" s="160" t="s">
        <v>552</v>
      </c>
      <c r="D7507" s="161">
        <v>585.9</v>
      </c>
    </row>
    <row r="7508" spans="3:4" ht="15" hidden="1" customHeight="1" x14ac:dyDescent="0.25">
      <c r="C7508" s="158" t="s">
        <v>540</v>
      </c>
      <c r="D7508" s="159">
        <v>172.17</v>
      </c>
    </row>
    <row r="7509" spans="3:4" ht="15" hidden="1" customHeight="1" x14ac:dyDescent="0.25">
      <c r="C7509" s="160" t="s">
        <v>548</v>
      </c>
      <c r="D7509" s="161">
        <v>502.47</v>
      </c>
    </row>
    <row r="7510" spans="3:4" ht="15" hidden="1" customHeight="1" x14ac:dyDescent="0.25">
      <c r="C7510" s="158" t="s">
        <v>555</v>
      </c>
      <c r="D7510" s="159">
        <v>1146.47</v>
      </c>
    </row>
    <row r="7511" spans="3:4" ht="15" hidden="1" customHeight="1" x14ac:dyDescent="0.25">
      <c r="C7511" s="160" t="s">
        <v>542</v>
      </c>
      <c r="D7511" s="161">
        <v>1100.6199999999999</v>
      </c>
    </row>
    <row r="7512" spans="3:4" ht="15" hidden="1" customHeight="1" x14ac:dyDescent="0.25">
      <c r="C7512" s="158" t="s">
        <v>556</v>
      </c>
      <c r="D7512" s="159">
        <v>417.75</v>
      </c>
    </row>
    <row r="7513" spans="3:4" ht="15" hidden="1" customHeight="1" x14ac:dyDescent="0.25">
      <c r="C7513" s="160" t="s">
        <v>309</v>
      </c>
      <c r="D7513" s="161">
        <v>1110.31</v>
      </c>
    </row>
    <row r="7514" spans="3:4" ht="15" hidden="1" customHeight="1" x14ac:dyDescent="0.25">
      <c r="C7514" s="158" t="s">
        <v>308</v>
      </c>
      <c r="D7514" s="159">
        <v>1135.7</v>
      </c>
    </row>
    <row r="7515" spans="3:4" ht="15" hidden="1" customHeight="1" x14ac:dyDescent="0.25">
      <c r="C7515" s="160" t="s">
        <v>548</v>
      </c>
      <c r="D7515" s="161">
        <v>841.03</v>
      </c>
    </row>
    <row r="7516" spans="3:4" ht="15" hidden="1" customHeight="1" x14ac:dyDescent="0.25">
      <c r="C7516" s="158" t="s">
        <v>550</v>
      </c>
      <c r="D7516" s="159">
        <v>305.89</v>
      </c>
    </row>
    <row r="7517" spans="3:4" ht="15" hidden="1" customHeight="1" x14ac:dyDescent="0.25">
      <c r="C7517" s="160" t="s">
        <v>309</v>
      </c>
      <c r="D7517" s="161">
        <v>142.30000000000001</v>
      </c>
    </row>
    <row r="7518" spans="3:4" ht="15" hidden="1" customHeight="1" x14ac:dyDescent="0.25">
      <c r="C7518" s="158" t="s">
        <v>540</v>
      </c>
      <c r="D7518" s="159">
        <v>1280.19</v>
      </c>
    </row>
    <row r="7519" spans="3:4" ht="15" hidden="1" customHeight="1" x14ac:dyDescent="0.25">
      <c r="C7519" s="160" t="s">
        <v>308</v>
      </c>
      <c r="D7519" s="161">
        <v>1008.38</v>
      </c>
    </row>
    <row r="7520" spans="3:4" ht="15" hidden="1" customHeight="1" x14ac:dyDescent="0.25">
      <c r="C7520" s="158" t="s">
        <v>547</v>
      </c>
      <c r="D7520" s="159">
        <v>323.44</v>
      </c>
    </row>
    <row r="7521" spans="3:4" ht="15" hidden="1" customHeight="1" x14ac:dyDescent="0.25">
      <c r="C7521" s="160" t="s">
        <v>546</v>
      </c>
      <c r="D7521" s="161">
        <v>1294.3499999999999</v>
      </c>
    </row>
    <row r="7522" spans="3:4" ht="15" hidden="1" customHeight="1" x14ac:dyDescent="0.25">
      <c r="C7522" s="158" t="s">
        <v>550</v>
      </c>
      <c r="D7522" s="159">
        <v>421.33</v>
      </c>
    </row>
    <row r="7523" spans="3:4" ht="15" hidden="1" customHeight="1" x14ac:dyDescent="0.25">
      <c r="C7523" s="160" t="s">
        <v>307</v>
      </c>
      <c r="D7523" s="161">
        <v>766.85</v>
      </c>
    </row>
    <row r="7524" spans="3:4" ht="15" hidden="1" customHeight="1" x14ac:dyDescent="0.25">
      <c r="C7524" s="158" t="s">
        <v>308</v>
      </c>
      <c r="D7524" s="159">
        <v>792.44</v>
      </c>
    </row>
    <row r="7525" spans="3:4" ht="15" hidden="1" customHeight="1" x14ac:dyDescent="0.25">
      <c r="C7525" s="160" t="s">
        <v>547</v>
      </c>
      <c r="D7525" s="161">
        <v>419.41</v>
      </c>
    </row>
    <row r="7526" spans="3:4" ht="15" hidden="1" customHeight="1" x14ac:dyDescent="0.25">
      <c r="C7526" s="158" t="s">
        <v>557</v>
      </c>
      <c r="D7526" s="159">
        <v>505.24</v>
      </c>
    </row>
    <row r="7527" spans="3:4" ht="15" hidden="1" customHeight="1" x14ac:dyDescent="0.25">
      <c r="C7527" s="160" t="s">
        <v>312</v>
      </c>
      <c r="D7527" s="161">
        <v>292.56</v>
      </c>
    </row>
    <row r="7528" spans="3:4" ht="15" hidden="1" customHeight="1" x14ac:dyDescent="0.25">
      <c r="C7528" s="158" t="s">
        <v>548</v>
      </c>
      <c r="D7528" s="159">
        <v>1174.49</v>
      </c>
    </row>
    <row r="7529" spans="3:4" ht="15" hidden="1" customHeight="1" x14ac:dyDescent="0.25">
      <c r="C7529" s="160" t="s">
        <v>551</v>
      </c>
      <c r="D7529" s="161">
        <v>627.53</v>
      </c>
    </row>
    <row r="7530" spans="3:4" ht="15" hidden="1" customHeight="1" x14ac:dyDescent="0.25">
      <c r="C7530" s="158" t="s">
        <v>546</v>
      </c>
      <c r="D7530" s="159">
        <v>202.47</v>
      </c>
    </row>
    <row r="7531" spans="3:4" ht="15" hidden="1" customHeight="1" x14ac:dyDescent="0.25">
      <c r="C7531" s="160" t="s">
        <v>547</v>
      </c>
      <c r="D7531" s="161">
        <v>567.03</v>
      </c>
    </row>
    <row r="7532" spans="3:4" ht="15" hidden="1" customHeight="1" x14ac:dyDescent="0.25">
      <c r="C7532" s="158" t="s">
        <v>546</v>
      </c>
      <c r="D7532" s="159">
        <v>335.82</v>
      </c>
    </row>
    <row r="7533" spans="3:4" ht="15" hidden="1" customHeight="1" x14ac:dyDescent="0.25">
      <c r="C7533" s="160" t="s">
        <v>539</v>
      </c>
      <c r="D7533" s="161">
        <v>1144.58</v>
      </c>
    </row>
    <row r="7534" spans="3:4" ht="15" hidden="1" customHeight="1" x14ac:dyDescent="0.25">
      <c r="C7534" s="158" t="s">
        <v>540</v>
      </c>
      <c r="D7534" s="159">
        <v>922</v>
      </c>
    </row>
    <row r="7535" spans="3:4" ht="15" hidden="1" customHeight="1" x14ac:dyDescent="0.25">
      <c r="C7535" s="160" t="s">
        <v>548</v>
      </c>
      <c r="D7535" s="161">
        <v>284.74</v>
      </c>
    </row>
    <row r="7536" spans="3:4" ht="15" hidden="1" customHeight="1" x14ac:dyDescent="0.25">
      <c r="C7536" s="158" t="s">
        <v>547</v>
      </c>
      <c r="D7536" s="159">
        <v>474.85</v>
      </c>
    </row>
    <row r="7537" spans="3:4" ht="15" hidden="1" customHeight="1" x14ac:dyDescent="0.25">
      <c r="C7537" s="160" t="s">
        <v>553</v>
      </c>
      <c r="D7537" s="161">
        <v>364.42</v>
      </c>
    </row>
    <row r="7538" spans="3:4" ht="15" hidden="1" customHeight="1" x14ac:dyDescent="0.25">
      <c r="C7538" s="158" t="s">
        <v>539</v>
      </c>
      <c r="D7538" s="159">
        <v>831.28</v>
      </c>
    </row>
    <row r="7539" spans="3:4" ht="15" hidden="1" customHeight="1" x14ac:dyDescent="0.25">
      <c r="C7539" s="160" t="s">
        <v>309</v>
      </c>
      <c r="D7539" s="161">
        <v>608.58000000000004</v>
      </c>
    </row>
    <row r="7540" spans="3:4" ht="15" hidden="1" customHeight="1" x14ac:dyDescent="0.25">
      <c r="C7540" s="158" t="s">
        <v>552</v>
      </c>
      <c r="D7540" s="159">
        <v>521.51</v>
      </c>
    </row>
    <row r="7541" spans="3:4" ht="15" hidden="1" customHeight="1" x14ac:dyDescent="0.25">
      <c r="C7541" s="160" t="s">
        <v>551</v>
      </c>
      <c r="D7541" s="161">
        <v>832.99</v>
      </c>
    </row>
    <row r="7542" spans="3:4" ht="15" hidden="1" customHeight="1" x14ac:dyDescent="0.25">
      <c r="C7542" s="158" t="s">
        <v>553</v>
      </c>
      <c r="D7542" s="159">
        <v>1050.73</v>
      </c>
    </row>
    <row r="7543" spans="3:4" ht="15" hidden="1" customHeight="1" x14ac:dyDescent="0.25">
      <c r="C7543" s="160" t="s">
        <v>544</v>
      </c>
      <c r="D7543" s="161">
        <v>51.64</v>
      </c>
    </row>
    <row r="7544" spans="3:4" ht="15" hidden="1" customHeight="1" x14ac:dyDescent="0.25">
      <c r="C7544" s="158" t="s">
        <v>312</v>
      </c>
      <c r="D7544" s="159">
        <v>842.1</v>
      </c>
    </row>
    <row r="7545" spans="3:4" ht="15" hidden="1" customHeight="1" x14ac:dyDescent="0.25">
      <c r="C7545" s="160" t="s">
        <v>552</v>
      </c>
      <c r="D7545" s="161">
        <v>218.92</v>
      </c>
    </row>
    <row r="7546" spans="3:4" ht="15" hidden="1" customHeight="1" x14ac:dyDescent="0.25">
      <c r="C7546" s="158" t="s">
        <v>539</v>
      </c>
      <c r="D7546" s="159">
        <v>640.49</v>
      </c>
    </row>
    <row r="7547" spans="3:4" ht="15" hidden="1" customHeight="1" x14ac:dyDescent="0.25">
      <c r="C7547" s="160" t="s">
        <v>553</v>
      </c>
      <c r="D7547" s="161">
        <v>908.39</v>
      </c>
    </row>
    <row r="7548" spans="3:4" ht="15" hidden="1" customHeight="1" x14ac:dyDescent="0.25">
      <c r="C7548" s="158" t="s">
        <v>552</v>
      </c>
      <c r="D7548" s="159">
        <v>797.69</v>
      </c>
    </row>
    <row r="7549" spans="3:4" ht="15" hidden="1" customHeight="1" x14ac:dyDescent="0.25">
      <c r="C7549" s="160" t="s">
        <v>553</v>
      </c>
      <c r="D7549" s="161">
        <v>60.06</v>
      </c>
    </row>
    <row r="7550" spans="3:4" ht="15" hidden="1" customHeight="1" x14ac:dyDescent="0.25">
      <c r="C7550" s="158" t="s">
        <v>546</v>
      </c>
      <c r="D7550" s="159">
        <v>547.44000000000005</v>
      </c>
    </row>
    <row r="7551" spans="3:4" ht="15" hidden="1" customHeight="1" x14ac:dyDescent="0.25">
      <c r="C7551" s="160" t="s">
        <v>546</v>
      </c>
      <c r="D7551" s="161">
        <v>861.3</v>
      </c>
    </row>
    <row r="7552" spans="3:4" ht="15" hidden="1" customHeight="1" x14ac:dyDescent="0.25">
      <c r="C7552" s="158" t="s">
        <v>543</v>
      </c>
      <c r="D7552" s="159">
        <v>1179.32</v>
      </c>
    </row>
    <row r="7553" spans="3:4" ht="15" hidden="1" customHeight="1" x14ac:dyDescent="0.25">
      <c r="C7553" s="160" t="s">
        <v>544</v>
      </c>
      <c r="D7553" s="161">
        <v>973.66</v>
      </c>
    </row>
    <row r="7554" spans="3:4" ht="15" hidden="1" customHeight="1" x14ac:dyDescent="0.25">
      <c r="C7554" s="158" t="s">
        <v>554</v>
      </c>
      <c r="D7554" s="159">
        <v>1166.8800000000001</v>
      </c>
    </row>
    <row r="7555" spans="3:4" ht="15" hidden="1" customHeight="1" x14ac:dyDescent="0.25">
      <c r="C7555" s="160" t="s">
        <v>546</v>
      </c>
      <c r="D7555" s="161">
        <v>803.6</v>
      </c>
    </row>
    <row r="7556" spans="3:4" ht="15" hidden="1" customHeight="1" x14ac:dyDescent="0.25">
      <c r="C7556" s="158" t="s">
        <v>540</v>
      </c>
      <c r="D7556" s="159">
        <v>993.2</v>
      </c>
    </row>
    <row r="7557" spans="3:4" ht="15" hidden="1" customHeight="1" x14ac:dyDescent="0.25">
      <c r="C7557" s="160" t="s">
        <v>552</v>
      </c>
      <c r="D7557" s="161">
        <v>480.8</v>
      </c>
    </row>
    <row r="7558" spans="3:4" ht="15" hidden="1" customHeight="1" x14ac:dyDescent="0.25">
      <c r="C7558" s="158" t="s">
        <v>542</v>
      </c>
      <c r="D7558" s="159">
        <v>333.25</v>
      </c>
    </row>
    <row r="7559" spans="3:4" ht="15" hidden="1" customHeight="1" x14ac:dyDescent="0.25">
      <c r="C7559" s="160" t="s">
        <v>542</v>
      </c>
      <c r="D7559" s="161">
        <v>675.84</v>
      </c>
    </row>
    <row r="7560" spans="3:4" ht="15" hidden="1" customHeight="1" x14ac:dyDescent="0.25">
      <c r="C7560" s="158" t="s">
        <v>312</v>
      </c>
      <c r="D7560" s="159">
        <v>410.5</v>
      </c>
    </row>
    <row r="7561" spans="3:4" ht="15" hidden="1" customHeight="1" x14ac:dyDescent="0.25">
      <c r="C7561" s="160" t="s">
        <v>548</v>
      </c>
      <c r="D7561" s="161">
        <v>162.78</v>
      </c>
    </row>
    <row r="7562" spans="3:4" ht="15" hidden="1" customHeight="1" x14ac:dyDescent="0.25">
      <c r="C7562" s="158" t="s">
        <v>548</v>
      </c>
      <c r="D7562" s="159">
        <v>496.05</v>
      </c>
    </row>
    <row r="7563" spans="3:4" ht="15" hidden="1" customHeight="1" x14ac:dyDescent="0.25">
      <c r="C7563" s="160" t="s">
        <v>540</v>
      </c>
      <c r="D7563" s="161">
        <v>643.91999999999996</v>
      </c>
    </row>
    <row r="7564" spans="3:4" ht="15" hidden="1" customHeight="1" x14ac:dyDescent="0.25">
      <c r="C7564" s="158" t="s">
        <v>543</v>
      </c>
      <c r="D7564" s="159">
        <v>53.95</v>
      </c>
    </row>
    <row r="7565" spans="3:4" ht="15" hidden="1" customHeight="1" x14ac:dyDescent="0.25">
      <c r="C7565" s="160" t="s">
        <v>553</v>
      </c>
      <c r="D7565" s="161">
        <v>1206.99</v>
      </c>
    </row>
    <row r="7566" spans="3:4" ht="15" hidden="1" customHeight="1" x14ac:dyDescent="0.25">
      <c r="C7566" s="158" t="s">
        <v>307</v>
      </c>
      <c r="D7566" s="159">
        <v>1253.47</v>
      </c>
    </row>
    <row r="7567" spans="3:4" ht="15" hidden="1" customHeight="1" x14ac:dyDescent="0.25">
      <c r="C7567" s="160" t="s">
        <v>545</v>
      </c>
      <c r="D7567" s="161">
        <v>1064.93</v>
      </c>
    </row>
    <row r="7568" spans="3:4" ht="15" hidden="1" customHeight="1" x14ac:dyDescent="0.25">
      <c r="C7568" s="158" t="s">
        <v>548</v>
      </c>
      <c r="D7568" s="159">
        <v>572.13</v>
      </c>
    </row>
    <row r="7569" spans="3:4" ht="15" hidden="1" customHeight="1" x14ac:dyDescent="0.25">
      <c r="C7569" s="160" t="s">
        <v>557</v>
      </c>
      <c r="D7569" s="161">
        <v>401.06</v>
      </c>
    </row>
    <row r="7570" spans="3:4" ht="15" hidden="1" customHeight="1" x14ac:dyDescent="0.25">
      <c r="C7570" s="158" t="s">
        <v>308</v>
      </c>
      <c r="D7570" s="159">
        <v>580.97</v>
      </c>
    </row>
    <row r="7571" spans="3:4" ht="15" hidden="1" customHeight="1" x14ac:dyDescent="0.25">
      <c r="C7571" s="160" t="s">
        <v>309</v>
      </c>
      <c r="D7571" s="161">
        <v>478.55</v>
      </c>
    </row>
    <row r="7572" spans="3:4" ht="15" hidden="1" customHeight="1" x14ac:dyDescent="0.25">
      <c r="C7572" s="158" t="s">
        <v>544</v>
      </c>
      <c r="D7572" s="159">
        <v>116.49</v>
      </c>
    </row>
    <row r="7573" spans="3:4" ht="15" hidden="1" customHeight="1" x14ac:dyDescent="0.25">
      <c r="C7573" s="160" t="s">
        <v>552</v>
      </c>
      <c r="D7573" s="161">
        <v>500.82</v>
      </c>
    </row>
    <row r="7574" spans="3:4" ht="15" hidden="1" customHeight="1" x14ac:dyDescent="0.25">
      <c r="C7574" s="158" t="s">
        <v>312</v>
      </c>
      <c r="D7574" s="159">
        <v>515.91999999999996</v>
      </c>
    </row>
    <row r="7575" spans="3:4" ht="15" hidden="1" customHeight="1" x14ac:dyDescent="0.25">
      <c r="C7575" s="160" t="s">
        <v>542</v>
      </c>
      <c r="D7575" s="161">
        <v>825.39</v>
      </c>
    </row>
    <row r="7576" spans="3:4" ht="15" hidden="1" customHeight="1" x14ac:dyDescent="0.25">
      <c r="C7576" s="158" t="s">
        <v>312</v>
      </c>
      <c r="D7576" s="159">
        <v>1220.44</v>
      </c>
    </row>
    <row r="7577" spans="3:4" ht="15" hidden="1" customHeight="1" x14ac:dyDescent="0.25">
      <c r="C7577" s="160" t="s">
        <v>552</v>
      </c>
      <c r="D7577" s="161">
        <v>305.39</v>
      </c>
    </row>
    <row r="7578" spans="3:4" ht="15" hidden="1" customHeight="1" x14ac:dyDescent="0.25">
      <c r="C7578" s="158" t="s">
        <v>552</v>
      </c>
      <c r="D7578" s="159">
        <v>919.72</v>
      </c>
    </row>
    <row r="7579" spans="3:4" ht="15" hidden="1" customHeight="1" x14ac:dyDescent="0.25">
      <c r="C7579" s="160" t="s">
        <v>549</v>
      </c>
      <c r="D7579" s="161">
        <v>709.76</v>
      </c>
    </row>
    <row r="7580" spans="3:4" ht="15" hidden="1" customHeight="1" x14ac:dyDescent="0.25">
      <c r="C7580" s="158" t="s">
        <v>553</v>
      </c>
      <c r="D7580" s="159">
        <v>499.79</v>
      </c>
    </row>
    <row r="7581" spans="3:4" ht="15" hidden="1" customHeight="1" x14ac:dyDescent="0.25">
      <c r="C7581" s="160" t="s">
        <v>553</v>
      </c>
      <c r="D7581" s="161">
        <v>602.87</v>
      </c>
    </row>
    <row r="7582" spans="3:4" ht="15" hidden="1" customHeight="1" x14ac:dyDescent="0.25">
      <c r="C7582" s="158" t="s">
        <v>553</v>
      </c>
      <c r="D7582" s="159">
        <v>1162.04</v>
      </c>
    </row>
    <row r="7583" spans="3:4" ht="15" hidden="1" customHeight="1" x14ac:dyDescent="0.25">
      <c r="C7583" s="160" t="s">
        <v>542</v>
      </c>
      <c r="D7583" s="161">
        <v>805.72</v>
      </c>
    </row>
    <row r="7584" spans="3:4" ht="15" hidden="1" customHeight="1" x14ac:dyDescent="0.25">
      <c r="C7584" s="158" t="s">
        <v>308</v>
      </c>
      <c r="D7584" s="159">
        <v>714.98</v>
      </c>
    </row>
    <row r="7585" spans="3:4" ht="15" hidden="1" customHeight="1" x14ac:dyDescent="0.25">
      <c r="C7585" s="160" t="s">
        <v>557</v>
      </c>
      <c r="D7585" s="161">
        <v>943.18</v>
      </c>
    </row>
    <row r="7586" spans="3:4" ht="15" hidden="1" customHeight="1" x14ac:dyDescent="0.25">
      <c r="C7586" s="158" t="s">
        <v>545</v>
      </c>
      <c r="D7586" s="159">
        <v>976.43</v>
      </c>
    </row>
    <row r="7587" spans="3:4" ht="15" hidden="1" customHeight="1" x14ac:dyDescent="0.25">
      <c r="C7587" s="160" t="s">
        <v>546</v>
      </c>
      <c r="D7587" s="161">
        <v>301.45999999999998</v>
      </c>
    </row>
    <row r="7588" spans="3:4" ht="15" hidden="1" customHeight="1" x14ac:dyDescent="0.25">
      <c r="C7588" s="158" t="s">
        <v>546</v>
      </c>
      <c r="D7588" s="159">
        <v>1193.8499999999999</v>
      </c>
    </row>
    <row r="7589" spans="3:4" ht="15" hidden="1" customHeight="1" x14ac:dyDescent="0.25">
      <c r="C7589" s="160" t="s">
        <v>553</v>
      </c>
      <c r="D7589" s="161">
        <v>335.01</v>
      </c>
    </row>
    <row r="7590" spans="3:4" ht="15" hidden="1" customHeight="1" x14ac:dyDescent="0.25">
      <c r="C7590" s="158" t="s">
        <v>312</v>
      </c>
      <c r="D7590" s="159">
        <v>641.53</v>
      </c>
    </row>
    <row r="7591" spans="3:4" ht="15" hidden="1" customHeight="1" x14ac:dyDescent="0.25">
      <c r="C7591" s="160" t="s">
        <v>540</v>
      </c>
      <c r="D7591" s="161">
        <v>1259.73</v>
      </c>
    </row>
    <row r="7592" spans="3:4" ht="15" hidden="1" customHeight="1" x14ac:dyDescent="0.25">
      <c r="C7592" s="158" t="s">
        <v>312</v>
      </c>
      <c r="D7592" s="159">
        <v>1168.5899999999999</v>
      </c>
    </row>
    <row r="7593" spans="3:4" ht="15" hidden="1" customHeight="1" x14ac:dyDescent="0.25">
      <c r="C7593" s="160" t="s">
        <v>543</v>
      </c>
      <c r="D7593" s="161">
        <v>1232.6300000000001</v>
      </c>
    </row>
    <row r="7594" spans="3:4" ht="15" hidden="1" customHeight="1" x14ac:dyDescent="0.25">
      <c r="C7594" s="158" t="s">
        <v>308</v>
      </c>
      <c r="D7594" s="159">
        <v>1012.98</v>
      </c>
    </row>
    <row r="7595" spans="3:4" ht="15" hidden="1" customHeight="1" x14ac:dyDescent="0.25">
      <c r="C7595" s="160" t="s">
        <v>552</v>
      </c>
      <c r="D7595" s="161">
        <v>416.8</v>
      </c>
    </row>
    <row r="7596" spans="3:4" ht="15" hidden="1" customHeight="1" x14ac:dyDescent="0.25">
      <c r="C7596" s="158" t="s">
        <v>558</v>
      </c>
      <c r="D7596" s="159">
        <v>594.4</v>
      </c>
    </row>
    <row r="7597" spans="3:4" ht="15" hidden="1" customHeight="1" x14ac:dyDescent="0.25">
      <c r="C7597" s="160" t="s">
        <v>545</v>
      </c>
      <c r="D7597" s="161">
        <v>919.34</v>
      </c>
    </row>
    <row r="7598" spans="3:4" ht="15" hidden="1" customHeight="1" x14ac:dyDescent="0.25">
      <c r="C7598" s="158" t="s">
        <v>555</v>
      </c>
      <c r="D7598" s="159">
        <v>779.07</v>
      </c>
    </row>
    <row r="7599" spans="3:4" ht="15" hidden="1" customHeight="1" x14ac:dyDescent="0.25">
      <c r="C7599" s="160" t="s">
        <v>547</v>
      </c>
      <c r="D7599" s="161">
        <v>754.59</v>
      </c>
    </row>
    <row r="7600" spans="3:4" ht="15" hidden="1" customHeight="1" x14ac:dyDescent="0.25">
      <c r="C7600" s="158" t="s">
        <v>548</v>
      </c>
      <c r="D7600" s="159">
        <v>921.91</v>
      </c>
    </row>
    <row r="7601" spans="3:4" ht="15" hidden="1" customHeight="1" x14ac:dyDescent="0.25">
      <c r="C7601" s="160" t="s">
        <v>552</v>
      </c>
      <c r="D7601" s="161">
        <v>138.13999999999999</v>
      </c>
    </row>
    <row r="7602" spans="3:4" ht="15" hidden="1" customHeight="1" x14ac:dyDescent="0.25">
      <c r="C7602" s="158" t="s">
        <v>540</v>
      </c>
      <c r="D7602" s="159">
        <v>705.27</v>
      </c>
    </row>
    <row r="7603" spans="3:4" ht="15" hidden="1" customHeight="1" x14ac:dyDescent="0.25">
      <c r="C7603" s="160" t="s">
        <v>539</v>
      </c>
      <c r="D7603" s="161">
        <v>663.98</v>
      </c>
    </row>
    <row r="7604" spans="3:4" ht="15" hidden="1" customHeight="1" x14ac:dyDescent="0.25">
      <c r="C7604" s="158" t="s">
        <v>557</v>
      </c>
      <c r="D7604" s="159">
        <v>652.46</v>
      </c>
    </row>
    <row r="7605" spans="3:4" ht="15" hidden="1" customHeight="1" x14ac:dyDescent="0.25">
      <c r="C7605" s="160" t="s">
        <v>557</v>
      </c>
      <c r="D7605" s="161">
        <v>1111.31</v>
      </c>
    </row>
    <row r="7606" spans="3:4" ht="15" hidden="1" customHeight="1" x14ac:dyDescent="0.25">
      <c r="C7606" s="158" t="s">
        <v>550</v>
      </c>
      <c r="D7606" s="159">
        <v>890.01</v>
      </c>
    </row>
    <row r="7607" spans="3:4" ht="15" hidden="1" customHeight="1" x14ac:dyDescent="0.25">
      <c r="C7607" s="160" t="s">
        <v>553</v>
      </c>
      <c r="D7607" s="161">
        <v>603.88</v>
      </c>
    </row>
    <row r="7608" spans="3:4" ht="15" hidden="1" customHeight="1" x14ac:dyDescent="0.25">
      <c r="C7608" s="158" t="s">
        <v>551</v>
      </c>
      <c r="D7608" s="159">
        <v>738.03</v>
      </c>
    </row>
    <row r="7609" spans="3:4" ht="15" hidden="1" customHeight="1" x14ac:dyDescent="0.25">
      <c r="C7609" s="160" t="s">
        <v>539</v>
      </c>
      <c r="D7609" s="161">
        <v>1075.49</v>
      </c>
    </row>
    <row r="7610" spans="3:4" ht="15" hidden="1" customHeight="1" x14ac:dyDescent="0.25">
      <c r="C7610" s="158" t="s">
        <v>542</v>
      </c>
      <c r="D7610" s="159">
        <v>1074.92</v>
      </c>
    </row>
    <row r="7611" spans="3:4" ht="15" hidden="1" customHeight="1" x14ac:dyDescent="0.25">
      <c r="C7611" s="160" t="s">
        <v>556</v>
      </c>
      <c r="D7611" s="161">
        <v>1156.3599999999999</v>
      </c>
    </row>
    <row r="7612" spans="3:4" ht="15" hidden="1" customHeight="1" x14ac:dyDescent="0.25">
      <c r="C7612" s="158" t="s">
        <v>551</v>
      </c>
      <c r="D7612" s="159">
        <v>891.85</v>
      </c>
    </row>
    <row r="7613" spans="3:4" ht="15" hidden="1" customHeight="1" x14ac:dyDescent="0.25">
      <c r="C7613" s="160" t="s">
        <v>546</v>
      </c>
      <c r="D7613" s="161">
        <v>789.64</v>
      </c>
    </row>
    <row r="7614" spans="3:4" ht="15" hidden="1" customHeight="1" x14ac:dyDescent="0.25">
      <c r="C7614" s="158" t="s">
        <v>312</v>
      </c>
      <c r="D7614" s="159">
        <v>726.92</v>
      </c>
    </row>
    <row r="7615" spans="3:4" ht="15" hidden="1" customHeight="1" x14ac:dyDescent="0.25">
      <c r="C7615" s="160" t="s">
        <v>309</v>
      </c>
      <c r="D7615" s="161">
        <v>898.1</v>
      </c>
    </row>
    <row r="7616" spans="3:4" ht="15" hidden="1" customHeight="1" x14ac:dyDescent="0.25">
      <c r="C7616" s="158" t="s">
        <v>308</v>
      </c>
      <c r="D7616" s="159">
        <v>494.28</v>
      </c>
    </row>
    <row r="7617" spans="3:4" ht="15" hidden="1" customHeight="1" x14ac:dyDescent="0.25">
      <c r="C7617" s="160" t="s">
        <v>553</v>
      </c>
      <c r="D7617" s="161">
        <v>227.06</v>
      </c>
    </row>
    <row r="7618" spans="3:4" ht="15" hidden="1" customHeight="1" x14ac:dyDescent="0.25">
      <c r="C7618" s="158" t="s">
        <v>544</v>
      </c>
      <c r="D7618" s="159">
        <v>287.24</v>
      </c>
    </row>
    <row r="7619" spans="3:4" ht="15" hidden="1" customHeight="1" x14ac:dyDescent="0.25">
      <c r="C7619" s="160" t="s">
        <v>540</v>
      </c>
      <c r="D7619" s="161">
        <v>1156.6300000000001</v>
      </c>
    </row>
    <row r="7620" spans="3:4" ht="15" hidden="1" customHeight="1" x14ac:dyDescent="0.25">
      <c r="C7620" s="158" t="s">
        <v>549</v>
      </c>
      <c r="D7620" s="159">
        <v>539.76</v>
      </c>
    </row>
    <row r="7621" spans="3:4" ht="15" hidden="1" customHeight="1" x14ac:dyDescent="0.25">
      <c r="C7621" s="160" t="s">
        <v>539</v>
      </c>
      <c r="D7621" s="161">
        <v>1122.51</v>
      </c>
    </row>
    <row r="7622" spans="3:4" ht="15" hidden="1" customHeight="1" x14ac:dyDescent="0.25">
      <c r="C7622" s="158" t="s">
        <v>548</v>
      </c>
      <c r="D7622" s="159">
        <v>998.13</v>
      </c>
    </row>
    <row r="7623" spans="3:4" ht="15" hidden="1" customHeight="1" x14ac:dyDescent="0.25">
      <c r="C7623" s="160" t="s">
        <v>308</v>
      </c>
      <c r="D7623" s="161">
        <v>751.73</v>
      </c>
    </row>
    <row r="7624" spans="3:4" ht="15" hidden="1" customHeight="1" x14ac:dyDescent="0.25">
      <c r="C7624" s="158" t="s">
        <v>558</v>
      </c>
      <c r="D7624" s="159">
        <v>866.2</v>
      </c>
    </row>
    <row r="7625" spans="3:4" ht="15" hidden="1" customHeight="1" x14ac:dyDescent="0.25">
      <c r="C7625" s="160" t="s">
        <v>542</v>
      </c>
      <c r="D7625" s="161">
        <v>745.65</v>
      </c>
    </row>
    <row r="7626" spans="3:4" ht="15" hidden="1" customHeight="1" x14ac:dyDescent="0.25">
      <c r="C7626" s="158" t="s">
        <v>547</v>
      </c>
      <c r="D7626" s="159">
        <v>484.32</v>
      </c>
    </row>
    <row r="7627" spans="3:4" ht="15" hidden="1" customHeight="1" x14ac:dyDescent="0.25">
      <c r="C7627" s="160" t="s">
        <v>312</v>
      </c>
      <c r="D7627" s="161">
        <v>891.44</v>
      </c>
    </row>
    <row r="7628" spans="3:4" ht="15" hidden="1" customHeight="1" x14ac:dyDescent="0.25">
      <c r="C7628" s="158" t="s">
        <v>546</v>
      </c>
      <c r="D7628" s="159">
        <v>316.23</v>
      </c>
    </row>
    <row r="7629" spans="3:4" ht="15" hidden="1" customHeight="1" x14ac:dyDescent="0.25">
      <c r="C7629" s="160" t="s">
        <v>551</v>
      </c>
      <c r="D7629" s="161">
        <v>1202.73</v>
      </c>
    </row>
    <row r="7630" spans="3:4" ht="15" hidden="1" customHeight="1" x14ac:dyDescent="0.25">
      <c r="C7630" s="158" t="s">
        <v>539</v>
      </c>
      <c r="D7630" s="159">
        <v>1220.0899999999999</v>
      </c>
    </row>
    <row r="7631" spans="3:4" ht="15" hidden="1" customHeight="1" x14ac:dyDescent="0.25">
      <c r="C7631" s="160" t="s">
        <v>558</v>
      </c>
      <c r="D7631" s="161">
        <v>1213.76</v>
      </c>
    </row>
    <row r="7632" spans="3:4" ht="15" hidden="1" customHeight="1" x14ac:dyDescent="0.25">
      <c r="C7632" s="158" t="s">
        <v>312</v>
      </c>
      <c r="D7632" s="159">
        <v>590.14</v>
      </c>
    </row>
    <row r="7633" spans="3:4" ht="15" hidden="1" customHeight="1" x14ac:dyDescent="0.25">
      <c r="C7633" s="160" t="s">
        <v>312</v>
      </c>
      <c r="D7633" s="161">
        <v>1024.32</v>
      </c>
    </row>
    <row r="7634" spans="3:4" ht="15" hidden="1" customHeight="1" x14ac:dyDescent="0.25">
      <c r="C7634" s="158" t="s">
        <v>542</v>
      </c>
      <c r="D7634" s="159">
        <v>1064.4100000000001</v>
      </c>
    </row>
    <row r="7635" spans="3:4" ht="15" hidden="1" customHeight="1" x14ac:dyDescent="0.25">
      <c r="C7635" s="160" t="s">
        <v>549</v>
      </c>
      <c r="D7635" s="161">
        <v>1058.51</v>
      </c>
    </row>
    <row r="7636" spans="3:4" ht="15" hidden="1" customHeight="1" x14ac:dyDescent="0.25">
      <c r="C7636" s="158" t="s">
        <v>547</v>
      </c>
      <c r="D7636" s="159">
        <v>389.81</v>
      </c>
    </row>
    <row r="7637" spans="3:4" ht="15" hidden="1" customHeight="1" x14ac:dyDescent="0.25">
      <c r="C7637" s="160" t="s">
        <v>555</v>
      </c>
      <c r="D7637" s="161">
        <v>969.75</v>
      </c>
    </row>
    <row r="7638" spans="3:4" ht="15" hidden="1" customHeight="1" x14ac:dyDescent="0.25">
      <c r="C7638" s="158" t="s">
        <v>547</v>
      </c>
      <c r="D7638" s="159">
        <v>199.16</v>
      </c>
    </row>
    <row r="7639" spans="3:4" ht="15" hidden="1" customHeight="1" x14ac:dyDescent="0.25">
      <c r="C7639" s="160" t="s">
        <v>556</v>
      </c>
      <c r="D7639" s="161">
        <v>618.22</v>
      </c>
    </row>
    <row r="7640" spans="3:4" ht="15" hidden="1" customHeight="1" x14ac:dyDescent="0.25">
      <c r="C7640" s="158" t="s">
        <v>312</v>
      </c>
      <c r="D7640" s="159">
        <v>951.26</v>
      </c>
    </row>
    <row r="7641" spans="3:4" ht="15" hidden="1" customHeight="1" x14ac:dyDescent="0.25">
      <c r="C7641" s="160" t="s">
        <v>309</v>
      </c>
      <c r="D7641" s="161">
        <v>1228.6300000000001</v>
      </c>
    </row>
    <row r="7642" spans="3:4" ht="15" hidden="1" customHeight="1" x14ac:dyDescent="0.25">
      <c r="C7642" s="158" t="s">
        <v>308</v>
      </c>
      <c r="D7642" s="159">
        <v>324.24</v>
      </c>
    </row>
    <row r="7643" spans="3:4" ht="15" hidden="1" customHeight="1" x14ac:dyDescent="0.25">
      <c r="C7643" s="160" t="s">
        <v>546</v>
      </c>
      <c r="D7643" s="161">
        <v>798.43</v>
      </c>
    </row>
    <row r="7644" spans="3:4" ht="15" hidden="1" customHeight="1" x14ac:dyDescent="0.25">
      <c r="C7644" s="158" t="s">
        <v>547</v>
      </c>
      <c r="D7644" s="159">
        <v>193.39</v>
      </c>
    </row>
    <row r="7645" spans="3:4" ht="15" hidden="1" customHeight="1" x14ac:dyDescent="0.25">
      <c r="C7645" s="160" t="s">
        <v>540</v>
      </c>
      <c r="D7645" s="161">
        <v>251.67</v>
      </c>
    </row>
    <row r="7646" spans="3:4" ht="15" hidden="1" customHeight="1" x14ac:dyDescent="0.25">
      <c r="C7646" s="158" t="s">
        <v>312</v>
      </c>
      <c r="D7646" s="159">
        <v>278.95999999999998</v>
      </c>
    </row>
    <row r="7647" spans="3:4" ht="15" hidden="1" customHeight="1" x14ac:dyDescent="0.25">
      <c r="C7647" s="160" t="s">
        <v>312</v>
      </c>
      <c r="D7647" s="161">
        <v>761.91</v>
      </c>
    </row>
    <row r="7648" spans="3:4" ht="15" hidden="1" customHeight="1" x14ac:dyDescent="0.25">
      <c r="C7648" s="158" t="s">
        <v>553</v>
      </c>
      <c r="D7648" s="159">
        <v>239.33</v>
      </c>
    </row>
    <row r="7649" spans="3:4" ht="15" hidden="1" customHeight="1" x14ac:dyDescent="0.25">
      <c r="C7649" s="160" t="s">
        <v>548</v>
      </c>
      <c r="D7649" s="161">
        <v>587.20000000000005</v>
      </c>
    </row>
    <row r="7650" spans="3:4" ht="15" hidden="1" customHeight="1" x14ac:dyDescent="0.25">
      <c r="C7650" s="158" t="s">
        <v>550</v>
      </c>
      <c r="D7650" s="159">
        <v>807.4</v>
      </c>
    </row>
    <row r="7651" spans="3:4" ht="15" hidden="1" customHeight="1" x14ac:dyDescent="0.25">
      <c r="C7651" s="160" t="s">
        <v>312</v>
      </c>
      <c r="D7651" s="161">
        <v>216.22</v>
      </c>
    </row>
    <row r="7652" spans="3:4" ht="15" hidden="1" customHeight="1" x14ac:dyDescent="0.25">
      <c r="C7652" s="158" t="s">
        <v>543</v>
      </c>
      <c r="D7652" s="159">
        <v>608.79999999999995</v>
      </c>
    </row>
    <row r="7653" spans="3:4" ht="15" hidden="1" customHeight="1" x14ac:dyDescent="0.25">
      <c r="C7653" s="160" t="s">
        <v>309</v>
      </c>
      <c r="D7653" s="161">
        <v>295.35000000000002</v>
      </c>
    </row>
    <row r="7654" spans="3:4" ht="15" hidden="1" customHeight="1" x14ac:dyDescent="0.25">
      <c r="C7654" s="158" t="s">
        <v>544</v>
      </c>
      <c r="D7654" s="159">
        <v>89.63</v>
      </c>
    </row>
    <row r="7655" spans="3:4" ht="15" hidden="1" customHeight="1" x14ac:dyDescent="0.25">
      <c r="C7655" s="160" t="s">
        <v>542</v>
      </c>
      <c r="D7655" s="161">
        <v>362.04</v>
      </c>
    </row>
    <row r="7656" spans="3:4" ht="15" hidden="1" customHeight="1" x14ac:dyDescent="0.25">
      <c r="C7656" s="158" t="s">
        <v>312</v>
      </c>
      <c r="D7656" s="159">
        <v>867.49</v>
      </c>
    </row>
    <row r="7657" spans="3:4" ht="15" hidden="1" customHeight="1" x14ac:dyDescent="0.25">
      <c r="C7657" s="160" t="s">
        <v>308</v>
      </c>
      <c r="D7657" s="161">
        <v>664.62</v>
      </c>
    </row>
    <row r="7658" spans="3:4" ht="15" hidden="1" customHeight="1" x14ac:dyDescent="0.25">
      <c r="C7658" s="158" t="s">
        <v>543</v>
      </c>
      <c r="D7658" s="159">
        <v>650.01</v>
      </c>
    </row>
    <row r="7659" spans="3:4" ht="15" hidden="1" customHeight="1" x14ac:dyDescent="0.25">
      <c r="C7659" s="160" t="s">
        <v>549</v>
      </c>
      <c r="D7659" s="161">
        <v>1098.6600000000001</v>
      </c>
    </row>
    <row r="7660" spans="3:4" ht="15" hidden="1" customHeight="1" x14ac:dyDescent="0.25">
      <c r="C7660" s="158" t="s">
        <v>558</v>
      </c>
      <c r="D7660" s="159">
        <v>730.81</v>
      </c>
    </row>
    <row r="7661" spans="3:4" ht="15" hidden="1" customHeight="1" x14ac:dyDescent="0.25">
      <c r="C7661" s="160" t="s">
        <v>539</v>
      </c>
      <c r="D7661" s="161">
        <v>635.64</v>
      </c>
    </row>
    <row r="7662" spans="3:4" ht="15" hidden="1" customHeight="1" x14ac:dyDescent="0.25">
      <c r="C7662" s="158" t="s">
        <v>544</v>
      </c>
      <c r="D7662" s="159">
        <v>922.48</v>
      </c>
    </row>
    <row r="7663" spans="3:4" ht="15" hidden="1" customHeight="1" x14ac:dyDescent="0.25">
      <c r="C7663" s="160" t="s">
        <v>545</v>
      </c>
      <c r="D7663" s="161">
        <v>736.95</v>
      </c>
    </row>
    <row r="7664" spans="3:4" ht="15" hidden="1" customHeight="1" x14ac:dyDescent="0.25">
      <c r="C7664" s="158" t="s">
        <v>546</v>
      </c>
      <c r="D7664" s="159">
        <v>1063.69</v>
      </c>
    </row>
    <row r="7665" spans="3:4" ht="15" hidden="1" customHeight="1" x14ac:dyDescent="0.25">
      <c r="C7665" s="160" t="s">
        <v>542</v>
      </c>
      <c r="D7665" s="161">
        <v>789.55</v>
      </c>
    </row>
    <row r="7666" spans="3:4" ht="15" hidden="1" customHeight="1" x14ac:dyDescent="0.25">
      <c r="C7666" s="158" t="s">
        <v>309</v>
      </c>
      <c r="D7666" s="159">
        <v>413.2</v>
      </c>
    </row>
    <row r="7667" spans="3:4" ht="15" hidden="1" customHeight="1" x14ac:dyDescent="0.25">
      <c r="C7667" s="160" t="s">
        <v>543</v>
      </c>
      <c r="D7667" s="161">
        <v>533.1</v>
      </c>
    </row>
    <row r="7668" spans="3:4" ht="15" hidden="1" customHeight="1" x14ac:dyDescent="0.25">
      <c r="C7668" s="158" t="s">
        <v>554</v>
      </c>
      <c r="D7668" s="159">
        <v>448.83</v>
      </c>
    </row>
    <row r="7669" spans="3:4" ht="15" hidden="1" customHeight="1" x14ac:dyDescent="0.25">
      <c r="C7669" s="160" t="s">
        <v>549</v>
      </c>
      <c r="D7669" s="161">
        <v>723.29</v>
      </c>
    </row>
    <row r="7670" spans="3:4" ht="15" hidden="1" customHeight="1" x14ac:dyDescent="0.25">
      <c r="C7670" s="158" t="s">
        <v>307</v>
      </c>
      <c r="D7670" s="159">
        <v>887.8</v>
      </c>
    </row>
    <row r="7671" spans="3:4" ht="15" hidden="1" customHeight="1" x14ac:dyDescent="0.25">
      <c r="C7671" s="160" t="s">
        <v>308</v>
      </c>
      <c r="D7671" s="161">
        <v>161.72</v>
      </c>
    </row>
    <row r="7672" spans="3:4" ht="15" hidden="1" customHeight="1" x14ac:dyDescent="0.25">
      <c r="C7672" s="158" t="s">
        <v>307</v>
      </c>
      <c r="D7672" s="159">
        <v>911.04</v>
      </c>
    </row>
    <row r="7673" spans="3:4" ht="15" hidden="1" customHeight="1" x14ac:dyDescent="0.25">
      <c r="C7673" s="160" t="s">
        <v>541</v>
      </c>
      <c r="D7673" s="161">
        <v>688.96</v>
      </c>
    </row>
    <row r="7674" spans="3:4" ht="15" hidden="1" customHeight="1" x14ac:dyDescent="0.25">
      <c r="C7674" s="158" t="s">
        <v>544</v>
      </c>
      <c r="D7674" s="159">
        <v>385.87</v>
      </c>
    </row>
    <row r="7675" spans="3:4" ht="15" hidden="1" customHeight="1" x14ac:dyDescent="0.25">
      <c r="C7675" s="160" t="s">
        <v>312</v>
      </c>
      <c r="D7675" s="161">
        <v>969.52</v>
      </c>
    </row>
    <row r="7676" spans="3:4" ht="15" hidden="1" customHeight="1" x14ac:dyDescent="0.25">
      <c r="C7676" s="158" t="s">
        <v>308</v>
      </c>
      <c r="D7676" s="159">
        <v>1183.58</v>
      </c>
    </row>
    <row r="7677" spans="3:4" ht="15" hidden="1" customHeight="1" x14ac:dyDescent="0.25">
      <c r="C7677" s="160" t="s">
        <v>546</v>
      </c>
      <c r="D7677" s="161">
        <v>258.47000000000003</v>
      </c>
    </row>
    <row r="7678" spans="3:4" ht="15" hidden="1" customHeight="1" x14ac:dyDescent="0.25">
      <c r="C7678" s="158" t="s">
        <v>552</v>
      </c>
      <c r="D7678" s="159">
        <v>1104.3</v>
      </c>
    </row>
    <row r="7679" spans="3:4" ht="15" hidden="1" customHeight="1" x14ac:dyDescent="0.25">
      <c r="C7679" s="160" t="s">
        <v>543</v>
      </c>
      <c r="D7679" s="161">
        <v>554.48</v>
      </c>
    </row>
    <row r="7680" spans="3:4" ht="15" hidden="1" customHeight="1" x14ac:dyDescent="0.25">
      <c r="C7680" s="158" t="s">
        <v>549</v>
      </c>
      <c r="D7680" s="159">
        <v>789.49</v>
      </c>
    </row>
    <row r="7681" spans="3:4" ht="15" hidden="1" customHeight="1" x14ac:dyDescent="0.25">
      <c r="C7681" s="160" t="s">
        <v>540</v>
      </c>
      <c r="D7681" s="161">
        <v>1008.42</v>
      </c>
    </row>
    <row r="7682" spans="3:4" ht="15" hidden="1" customHeight="1" x14ac:dyDescent="0.25">
      <c r="C7682" s="158" t="s">
        <v>556</v>
      </c>
      <c r="D7682" s="159">
        <v>320.12</v>
      </c>
    </row>
    <row r="7683" spans="3:4" ht="15" hidden="1" customHeight="1" x14ac:dyDescent="0.25">
      <c r="C7683" s="160" t="s">
        <v>548</v>
      </c>
      <c r="D7683" s="161">
        <v>884.44</v>
      </c>
    </row>
    <row r="7684" spans="3:4" ht="15" hidden="1" customHeight="1" x14ac:dyDescent="0.25">
      <c r="C7684" s="158" t="s">
        <v>552</v>
      </c>
      <c r="D7684" s="159">
        <v>1159.75</v>
      </c>
    </row>
    <row r="7685" spans="3:4" ht="15" hidden="1" customHeight="1" x14ac:dyDescent="0.25">
      <c r="C7685" s="160" t="s">
        <v>308</v>
      </c>
      <c r="D7685" s="161">
        <v>366.14</v>
      </c>
    </row>
    <row r="7686" spans="3:4" ht="15" hidden="1" customHeight="1" x14ac:dyDescent="0.25">
      <c r="C7686" s="158" t="s">
        <v>307</v>
      </c>
      <c r="D7686" s="159">
        <v>98.37</v>
      </c>
    </row>
    <row r="7687" spans="3:4" ht="15" hidden="1" customHeight="1" x14ac:dyDescent="0.25">
      <c r="C7687" s="160" t="s">
        <v>548</v>
      </c>
      <c r="D7687" s="161">
        <v>523.66</v>
      </c>
    </row>
    <row r="7688" spans="3:4" ht="15" hidden="1" customHeight="1" x14ac:dyDescent="0.25">
      <c r="C7688" s="158" t="s">
        <v>555</v>
      </c>
      <c r="D7688" s="159">
        <v>1295.27</v>
      </c>
    </row>
    <row r="7689" spans="3:4" ht="15" hidden="1" customHeight="1" x14ac:dyDescent="0.25">
      <c r="C7689" s="160" t="s">
        <v>547</v>
      </c>
      <c r="D7689" s="161">
        <v>510.2</v>
      </c>
    </row>
    <row r="7690" spans="3:4" ht="15" hidden="1" customHeight="1" x14ac:dyDescent="0.25">
      <c r="C7690" s="158" t="s">
        <v>308</v>
      </c>
      <c r="D7690" s="159">
        <v>1036.3900000000001</v>
      </c>
    </row>
    <row r="7691" spans="3:4" ht="15" hidden="1" customHeight="1" x14ac:dyDescent="0.25">
      <c r="C7691" s="160" t="s">
        <v>551</v>
      </c>
      <c r="D7691" s="161">
        <v>1230.26</v>
      </c>
    </row>
    <row r="7692" spans="3:4" ht="15" hidden="1" customHeight="1" x14ac:dyDescent="0.25">
      <c r="C7692" s="158" t="s">
        <v>312</v>
      </c>
      <c r="D7692" s="159">
        <v>1151.1099999999999</v>
      </c>
    </row>
    <row r="7693" spans="3:4" ht="15" hidden="1" customHeight="1" x14ac:dyDescent="0.25">
      <c r="C7693" s="160" t="s">
        <v>545</v>
      </c>
      <c r="D7693" s="161">
        <v>906.58</v>
      </c>
    </row>
    <row r="7694" spans="3:4" ht="15" hidden="1" customHeight="1" x14ac:dyDescent="0.25">
      <c r="C7694" s="158" t="s">
        <v>555</v>
      </c>
      <c r="D7694" s="159">
        <v>455.72</v>
      </c>
    </row>
    <row r="7695" spans="3:4" ht="15" hidden="1" customHeight="1" x14ac:dyDescent="0.25">
      <c r="C7695" s="160" t="s">
        <v>556</v>
      </c>
      <c r="D7695" s="161">
        <v>647.96</v>
      </c>
    </row>
    <row r="7696" spans="3:4" ht="15" hidden="1" customHeight="1" x14ac:dyDescent="0.25">
      <c r="C7696" s="158" t="s">
        <v>547</v>
      </c>
      <c r="D7696" s="159">
        <v>1104.8599999999999</v>
      </c>
    </row>
    <row r="7697" spans="3:4" ht="15" hidden="1" customHeight="1" x14ac:dyDescent="0.25">
      <c r="C7697" s="160" t="s">
        <v>546</v>
      </c>
      <c r="D7697" s="161">
        <v>676.4</v>
      </c>
    </row>
    <row r="7698" spans="3:4" ht="15" hidden="1" customHeight="1" x14ac:dyDescent="0.25">
      <c r="C7698" s="158" t="s">
        <v>545</v>
      </c>
      <c r="D7698" s="159">
        <v>1041.17</v>
      </c>
    </row>
    <row r="7699" spans="3:4" ht="15" hidden="1" customHeight="1" x14ac:dyDescent="0.25">
      <c r="C7699" s="160" t="s">
        <v>553</v>
      </c>
      <c r="D7699" s="161">
        <v>493.92</v>
      </c>
    </row>
    <row r="7700" spans="3:4" ht="15" hidden="1" customHeight="1" x14ac:dyDescent="0.25">
      <c r="C7700" s="158" t="s">
        <v>553</v>
      </c>
      <c r="D7700" s="159">
        <v>504.13</v>
      </c>
    </row>
    <row r="7701" spans="3:4" ht="15" hidden="1" customHeight="1" x14ac:dyDescent="0.25">
      <c r="C7701" s="160" t="s">
        <v>539</v>
      </c>
      <c r="D7701" s="161">
        <v>444.68</v>
      </c>
    </row>
    <row r="7702" spans="3:4" ht="15" hidden="1" customHeight="1" x14ac:dyDescent="0.25">
      <c r="C7702" s="158" t="s">
        <v>309</v>
      </c>
      <c r="D7702" s="159">
        <v>321.93</v>
      </c>
    </row>
    <row r="7703" spans="3:4" ht="15" hidden="1" customHeight="1" x14ac:dyDescent="0.25">
      <c r="C7703" s="160" t="s">
        <v>542</v>
      </c>
      <c r="D7703" s="161">
        <v>942.65</v>
      </c>
    </row>
    <row r="7704" spans="3:4" ht="15" hidden="1" customHeight="1" x14ac:dyDescent="0.25">
      <c r="C7704" s="158" t="s">
        <v>542</v>
      </c>
      <c r="D7704" s="159">
        <v>39.82</v>
      </c>
    </row>
    <row r="7705" spans="3:4" ht="15" hidden="1" customHeight="1" x14ac:dyDescent="0.25">
      <c r="C7705" s="160" t="s">
        <v>549</v>
      </c>
      <c r="D7705" s="161">
        <v>520.66999999999996</v>
      </c>
    </row>
    <row r="7706" spans="3:4" ht="15" hidden="1" customHeight="1" x14ac:dyDescent="0.25">
      <c r="C7706" s="158" t="s">
        <v>308</v>
      </c>
      <c r="D7706" s="159">
        <v>874.66</v>
      </c>
    </row>
    <row r="7707" spans="3:4" ht="15" hidden="1" customHeight="1" x14ac:dyDescent="0.25">
      <c r="C7707" s="160" t="s">
        <v>549</v>
      </c>
      <c r="D7707" s="161">
        <v>1258.6400000000001</v>
      </c>
    </row>
    <row r="7708" spans="3:4" ht="15" hidden="1" customHeight="1" x14ac:dyDescent="0.25">
      <c r="C7708" s="158" t="s">
        <v>307</v>
      </c>
      <c r="D7708" s="159">
        <v>1076.5899999999999</v>
      </c>
    </row>
    <row r="7709" spans="3:4" ht="15" hidden="1" customHeight="1" x14ac:dyDescent="0.25">
      <c r="C7709" s="160" t="s">
        <v>308</v>
      </c>
      <c r="D7709" s="161">
        <v>1100</v>
      </c>
    </row>
    <row r="7710" spans="3:4" ht="15" hidden="1" customHeight="1" x14ac:dyDescent="0.25">
      <c r="C7710" s="158" t="s">
        <v>546</v>
      </c>
      <c r="D7710" s="159">
        <v>87.06</v>
      </c>
    </row>
    <row r="7711" spans="3:4" ht="15" hidden="1" customHeight="1" x14ac:dyDescent="0.25">
      <c r="C7711" s="160" t="s">
        <v>307</v>
      </c>
      <c r="D7711" s="161">
        <v>168.78</v>
      </c>
    </row>
    <row r="7712" spans="3:4" ht="15" hidden="1" customHeight="1" x14ac:dyDescent="0.25">
      <c r="C7712" s="158" t="s">
        <v>558</v>
      </c>
      <c r="D7712" s="159">
        <v>83.92</v>
      </c>
    </row>
    <row r="7713" spans="3:4" ht="15" hidden="1" customHeight="1" x14ac:dyDescent="0.25">
      <c r="C7713" s="160" t="s">
        <v>309</v>
      </c>
      <c r="D7713" s="161">
        <v>176.17</v>
      </c>
    </row>
    <row r="7714" spans="3:4" ht="15" hidden="1" customHeight="1" x14ac:dyDescent="0.25">
      <c r="C7714" s="158" t="s">
        <v>547</v>
      </c>
      <c r="D7714" s="159">
        <v>310.45999999999998</v>
      </c>
    </row>
    <row r="7715" spans="3:4" ht="15" hidden="1" customHeight="1" x14ac:dyDescent="0.25">
      <c r="C7715" s="160" t="s">
        <v>312</v>
      </c>
      <c r="D7715" s="161">
        <v>1124.97</v>
      </c>
    </row>
    <row r="7716" spans="3:4" ht="15" hidden="1" customHeight="1" x14ac:dyDescent="0.25">
      <c r="C7716" s="158" t="s">
        <v>549</v>
      </c>
      <c r="D7716" s="159">
        <v>1203.23</v>
      </c>
    </row>
    <row r="7717" spans="3:4" ht="15" hidden="1" customHeight="1" x14ac:dyDescent="0.25">
      <c r="C7717" s="160" t="s">
        <v>557</v>
      </c>
      <c r="D7717" s="161">
        <v>610.37</v>
      </c>
    </row>
    <row r="7718" spans="3:4" ht="15" hidden="1" customHeight="1" x14ac:dyDescent="0.25">
      <c r="C7718" s="158" t="s">
        <v>558</v>
      </c>
      <c r="D7718" s="159">
        <v>653.04999999999995</v>
      </c>
    </row>
    <row r="7719" spans="3:4" ht="15" hidden="1" customHeight="1" x14ac:dyDescent="0.25">
      <c r="C7719" s="160" t="s">
        <v>309</v>
      </c>
      <c r="D7719" s="161">
        <v>680.46</v>
      </c>
    </row>
    <row r="7720" spans="3:4" ht="15" hidden="1" customHeight="1" x14ac:dyDescent="0.25">
      <c r="C7720" s="158" t="s">
        <v>551</v>
      </c>
      <c r="D7720" s="159">
        <v>730.74</v>
      </c>
    </row>
    <row r="7721" spans="3:4" ht="15" hidden="1" customHeight="1" x14ac:dyDescent="0.25">
      <c r="C7721" s="160" t="s">
        <v>549</v>
      </c>
      <c r="D7721" s="161">
        <v>632.82000000000005</v>
      </c>
    </row>
    <row r="7722" spans="3:4" ht="15" hidden="1" customHeight="1" x14ac:dyDescent="0.25">
      <c r="C7722" s="158" t="s">
        <v>545</v>
      </c>
      <c r="D7722" s="159">
        <v>848.3</v>
      </c>
    </row>
    <row r="7723" spans="3:4" ht="15" hidden="1" customHeight="1" x14ac:dyDescent="0.25">
      <c r="C7723" s="160" t="s">
        <v>543</v>
      </c>
      <c r="D7723" s="161">
        <v>517.74</v>
      </c>
    </row>
    <row r="7724" spans="3:4" ht="15" hidden="1" customHeight="1" x14ac:dyDescent="0.25">
      <c r="C7724" s="158" t="s">
        <v>308</v>
      </c>
      <c r="D7724" s="159">
        <v>115.36</v>
      </c>
    </row>
    <row r="7725" spans="3:4" ht="15" hidden="1" customHeight="1" x14ac:dyDescent="0.25">
      <c r="C7725" s="160" t="s">
        <v>555</v>
      </c>
      <c r="D7725" s="161">
        <v>1387.1</v>
      </c>
    </row>
    <row r="7726" spans="3:4" ht="15" hidden="1" customHeight="1" x14ac:dyDescent="0.25">
      <c r="C7726" s="158" t="s">
        <v>308</v>
      </c>
      <c r="D7726" s="159">
        <v>1278.6500000000001</v>
      </c>
    </row>
    <row r="7727" spans="3:4" ht="15" hidden="1" customHeight="1" x14ac:dyDescent="0.25">
      <c r="C7727" s="160" t="s">
        <v>539</v>
      </c>
      <c r="D7727" s="161">
        <v>991.81</v>
      </c>
    </row>
    <row r="7728" spans="3:4" ht="15" hidden="1" customHeight="1" x14ac:dyDescent="0.25">
      <c r="C7728" s="158" t="s">
        <v>540</v>
      </c>
      <c r="D7728" s="159">
        <v>288.02</v>
      </c>
    </row>
    <row r="7729" spans="3:4" ht="15" hidden="1" customHeight="1" x14ac:dyDescent="0.25">
      <c r="C7729" s="160" t="s">
        <v>553</v>
      </c>
      <c r="D7729" s="161">
        <v>1022.92</v>
      </c>
    </row>
    <row r="7730" spans="3:4" ht="15" hidden="1" customHeight="1" x14ac:dyDescent="0.25">
      <c r="C7730" s="158" t="s">
        <v>309</v>
      </c>
      <c r="D7730" s="159">
        <v>1062.94</v>
      </c>
    </row>
    <row r="7731" spans="3:4" ht="15" hidden="1" customHeight="1" x14ac:dyDescent="0.25">
      <c r="C7731" s="160" t="s">
        <v>540</v>
      </c>
      <c r="D7731" s="161">
        <v>562.51</v>
      </c>
    </row>
    <row r="7732" spans="3:4" ht="15" hidden="1" customHeight="1" x14ac:dyDescent="0.25">
      <c r="C7732" s="158" t="s">
        <v>312</v>
      </c>
      <c r="D7732" s="159">
        <v>392.04</v>
      </c>
    </row>
    <row r="7733" spans="3:4" ht="15" hidden="1" customHeight="1" x14ac:dyDescent="0.25">
      <c r="C7733" s="160" t="s">
        <v>556</v>
      </c>
      <c r="D7733" s="161">
        <v>328.04</v>
      </c>
    </row>
    <row r="7734" spans="3:4" ht="15" hidden="1" customHeight="1" x14ac:dyDescent="0.25">
      <c r="C7734" s="158" t="s">
        <v>544</v>
      </c>
      <c r="D7734" s="159">
        <v>856.81</v>
      </c>
    </row>
    <row r="7735" spans="3:4" ht="15" hidden="1" customHeight="1" x14ac:dyDescent="0.25">
      <c r="C7735" s="160" t="s">
        <v>312</v>
      </c>
      <c r="D7735" s="161">
        <v>1295.1099999999999</v>
      </c>
    </row>
    <row r="7736" spans="3:4" ht="15" hidden="1" customHeight="1" x14ac:dyDescent="0.25">
      <c r="C7736" s="158" t="s">
        <v>553</v>
      </c>
      <c r="D7736" s="159">
        <v>1103.27</v>
      </c>
    </row>
    <row r="7737" spans="3:4" ht="15" hidden="1" customHeight="1" x14ac:dyDescent="0.25">
      <c r="C7737" s="160" t="s">
        <v>543</v>
      </c>
      <c r="D7737" s="161">
        <v>111.61</v>
      </c>
    </row>
    <row r="7738" spans="3:4" ht="15" hidden="1" customHeight="1" x14ac:dyDescent="0.25">
      <c r="C7738" s="158" t="s">
        <v>552</v>
      </c>
      <c r="D7738" s="159">
        <v>557.19000000000005</v>
      </c>
    </row>
    <row r="7739" spans="3:4" ht="15" hidden="1" customHeight="1" x14ac:dyDescent="0.25">
      <c r="C7739" s="160" t="s">
        <v>312</v>
      </c>
      <c r="D7739" s="161">
        <v>1221.8599999999999</v>
      </c>
    </row>
    <row r="7740" spans="3:4" ht="15" hidden="1" customHeight="1" x14ac:dyDescent="0.25">
      <c r="C7740" s="158" t="s">
        <v>551</v>
      </c>
      <c r="D7740" s="159">
        <v>770.21</v>
      </c>
    </row>
    <row r="7741" spans="3:4" ht="15" hidden="1" customHeight="1" x14ac:dyDescent="0.25">
      <c r="C7741" s="160" t="s">
        <v>541</v>
      </c>
      <c r="D7741" s="161">
        <v>1167.8399999999999</v>
      </c>
    </row>
    <row r="7742" spans="3:4" ht="15" hidden="1" customHeight="1" x14ac:dyDescent="0.25">
      <c r="C7742" s="158" t="s">
        <v>544</v>
      </c>
      <c r="D7742" s="159">
        <v>252.67</v>
      </c>
    </row>
    <row r="7743" spans="3:4" ht="15" hidden="1" customHeight="1" x14ac:dyDescent="0.25">
      <c r="C7743" s="160" t="s">
        <v>312</v>
      </c>
      <c r="D7743" s="161">
        <v>596.07000000000005</v>
      </c>
    </row>
    <row r="7744" spans="3:4" ht="15" hidden="1" customHeight="1" x14ac:dyDescent="0.25">
      <c r="C7744" s="158" t="s">
        <v>551</v>
      </c>
      <c r="D7744" s="159">
        <v>957.28</v>
      </c>
    </row>
    <row r="7745" spans="3:4" ht="15" hidden="1" customHeight="1" x14ac:dyDescent="0.25">
      <c r="C7745" s="160" t="s">
        <v>551</v>
      </c>
      <c r="D7745" s="161">
        <v>1297.8599999999999</v>
      </c>
    </row>
    <row r="7746" spans="3:4" ht="15" hidden="1" customHeight="1" x14ac:dyDescent="0.25">
      <c r="C7746" s="158" t="s">
        <v>540</v>
      </c>
      <c r="D7746" s="159">
        <v>983.99</v>
      </c>
    </row>
    <row r="7747" spans="3:4" ht="15" hidden="1" customHeight="1" x14ac:dyDescent="0.25">
      <c r="C7747" s="160" t="s">
        <v>549</v>
      </c>
      <c r="D7747" s="161">
        <v>636.59</v>
      </c>
    </row>
    <row r="7748" spans="3:4" ht="15" hidden="1" customHeight="1" x14ac:dyDescent="0.25">
      <c r="C7748" s="158" t="s">
        <v>307</v>
      </c>
      <c r="D7748" s="159">
        <v>450.73</v>
      </c>
    </row>
    <row r="7749" spans="3:4" ht="15" hidden="1" customHeight="1" x14ac:dyDescent="0.25">
      <c r="C7749" s="160" t="s">
        <v>545</v>
      </c>
      <c r="D7749" s="161">
        <v>12.63</v>
      </c>
    </row>
    <row r="7750" spans="3:4" ht="15" hidden="1" customHeight="1" x14ac:dyDescent="0.25">
      <c r="C7750" s="158" t="s">
        <v>555</v>
      </c>
      <c r="D7750" s="159">
        <v>482.24</v>
      </c>
    </row>
    <row r="7751" spans="3:4" ht="15" hidden="1" customHeight="1" x14ac:dyDescent="0.25">
      <c r="C7751" s="160" t="s">
        <v>553</v>
      </c>
      <c r="D7751" s="161">
        <v>507.33</v>
      </c>
    </row>
    <row r="7752" spans="3:4" ht="15" hidden="1" customHeight="1" x14ac:dyDescent="0.25">
      <c r="C7752" s="158" t="s">
        <v>549</v>
      </c>
      <c r="D7752" s="159">
        <v>336.43</v>
      </c>
    </row>
    <row r="7753" spans="3:4" ht="15" hidden="1" customHeight="1" x14ac:dyDescent="0.25">
      <c r="C7753" s="160" t="s">
        <v>541</v>
      </c>
      <c r="D7753" s="161">
        <v>33.119999999999997</v>
      </c>
    </row>
    <row r="7754" spans="3:4" ht="15" hidden="1" customHeight="1" x14ac:dyDescent="0.25">
      <c r="C7754" s="158" t="s">
        <v>307</v>
      </c>
      <c r="D7754" s="159">
        <v>46.09</v>
      </c>
    </row>
    <row r="7755" spans="3:4" ht="15" hidden="1" customHeight="1" x14ac:dyDescent="0.25">
      <c r="C7755" s="160" t="s">
        <v>312</v>
      </c>
      <c r="D7755" s="161">
        <v>39.56</v>
      </c>
    </row>
    <row r="7756" spans="3:4" ht="15" hidden="1" customHeight="1" x14ac:dyDescent="0.25">
      <c r="C7756" s="158" t="s">
        <v>547</v>
      </c>
      <c r="D7756" s="159">
        <v>328.95</v>
      </c>
    </row>
    <row r="7757" spans="3:4" ht="15" hidden="1" customHeight="1" x14ac:dyDescent="0.25">
      <c r="C7757" s="160" t="s">
        <v>542</v>
      </c>
      <c r="D7757" s="161">
        <v>687.63</v>
      </c>
    </row>
    <row r="7758" spans="3:4" ht="15" hidden="1" customHeight="1" x14ac:dyDescent="0.25">
      <c r="C7758" s="158" t="s">
        <v>547</v>
      </c>
      <c r="D7758" s="159">
        <v>199.66</v>
      </c>
    </row>
    <row r="7759" spans="3:4" ht="15" hidden="1" customHeight="1" x14ac:dyDescent="0.25">
      <c r="C7759" s="160" t="s">
        <v>558</v>
      </c>
      <c r="D7759" s="161">
        <v>503.63</v>
      </c>
    </row>
    <row r="7760" spans="3:4" ht="15" hidden="1" customHeight="1" x14ac:dyDescent="0.25">
      <c r="C7760" s="158" t="s">
        <v>309</v>
      </c>
      <c r="D7760" s="159">
        <v>323.72000000000003</v>
      </c>
    </row>
    <row r="7761" spans="3:4" ht="15" hidden="1" customHeight="1" x14ac:dyDescent="0.25">
      <c r="C7761" s="160" t="s">
        <v>556</v>
      </c>
      <c r="D7761" s="161">
        <v>649.92999999999995</v>
      </c>
    </row>
    <row r="7762" spans="3:4" ht="15" hidden="1" customHeight="1" x14ac:dyDescent="0.25">
      <c r="C7762" s="158" t="s">
        <v>552</v>
      </c>
      <c r="D7762" s="159">
        <v>455.92</v>
      </c>
    </row>
    <row r="7763" spans="3:4" ht="15" hidden="1" customHeight="1" x14ac:dyDescent="0.25">
      <c r="C7763" s="160" t="s">
        <v>540</v>
      </c>
      <c r="D7763" s="161">
        <v>279.2</v>
      </c>
    </row>
    <row r="7764" spans="3:4" ht="15" hidden="1" customHeight="1" x14ac:dyDescent="0.25">
      <c r="C7764" s="158" t="s">
        <v>543</v>
      </c>
      <c r="D7764" s="159">
        <v>1253.9100000000001</v>
      </c>
    </row>
    <row r="7765" spans="3:4" ht="15" hidden="1" customHeight="1" x14ac:dyDescent="0.25">
      <c r="C7765" s="160" t="s">
        <v>557</v>
      </c>
      <c r="D7765" s="161">
        <v>810.06</v>
      </c>
    </row>
    <row r="7766" spans="3:4" ht="15" hidden="1" customHeight="1" x14ac:dyDescent="0.25">
      <c r="C7766" s="158" t="s">
        <v>541</v>
      </c>
      <c r="D7766" s="159">
        <v>462.71</v>
      </c>
    </row>
    <row r="7767" spans="3:4" ht="15" hidden="1" customHeight="1" x14ac:dyDescent="0.25">
      <c r="C7767" s="160" t="s">
        <v>308</v>
      </c>
      <c r="D7767" s="161">
        <v>79.67</v>
      </c>
    </row>
    <row r="7768" spans="3:4" ht="15" hidden="1" customHeight="1" x14ac:dyDescent="0.25">
      <c r="C7768" s="158" t="s">
        <v>541</v>
      </c>
      <c r="D7768" s="159">
        <v>546.22</v>
      </c>
    </row>
    <row r="7769" spans="3:4" ht="15" hidden="1" customHeight="1" x14ac:dyDescent="0.25">
      <c r="C7769" s="160" t="s">
        <v>552</v>
      </c>
      <c r="D7769" s="161">
        <v>1207.49</v>
      </c>
    </row>
    <row r="7770" spans="3:4" ht="15" hidden="1" customHeight="1" x14ac:dyDescent="0.25">
      <c r="C7770" s="158" t="s">
        <v>543</v>
      </c>
      <c r="D7770" s="159">
        <v>552.62</v>
      </c>
    </row>
    <row r="7771" spans="3:4" ht="15" hidden="1" customHeight="1" x14ac:dyDescent="0.25">
      <c r="C7771" s="160" t="s">
        <v>547</v>
      </c>
      <c r="D7771" s="161">
        <v>587.11</v>
      </c>
    </row>
    <row r="7772" spans="3:4" ht="15" hidden="1" customHeight="1" x14ac:dyDescent="0.25">
      <c r="C7772" s="158" t="s">
        <v>545</v>
      </c>
      <c r="D7772" s="159">
        <v>101.2</v>
      </c>
    </row>
    <row r="7773" spans="3:4" ht="15" hidden="1" customHeight="1" x14ac:dyDescent="0.25">
      <c r="C7773" s="160" t="s">
        <v>539</v>
      </c>
      <c r="D7773" s="161">
        <v>891.59</v>
      </c>
    </row>
    <row r="7774" spans="3:4" ht="15" hidden="1" customHeight="1" x14ac:dyDescent="0.25">
      <c r="C7774" s="158" t="s">
        <v>558</v>
      </c>
      <c r="D7774" s="159">
        <v>268.56</v>
      </c>
    </row>
    <row r="7775" spans="3:4" ht="15" hidden="1" customHeight="1" x14ac:dyDescent="0.25">
      <c r="C7775" s="160" t="s">
        <v>547</v>
      </c>
      <c r="D7775" s="161">
        <v>313.57</v>
      </c>
    </row>
    <row r="7776" spans="3:4" ht="15" hidden="1" customHeight="1" x14ac:dyDescent="0.25">
      <c r="C7776" s="158" t="s">
        <v>307</v>
      </c>
      <c r="D7776" s="159">
        <v>1060.6099999999999</v>
      </c>
    </row>
    <row r="7777" spans="3:4" ht="15" hidden="1" customHeight="1" x14ac:dyDescent="0.25">
      <c r="C7777" s="160" t="s">
        <v>540</v>
      </c>
      <c r="D7777" s="161">
        <v>126.78</v>
      </c>
    </row>
    <row r="7778" spans="3:4" ht="15" hidden="1" customHeight="1" x14ac:dyDescent="0.25">
      <c r="C7778" s="158" t="s">
        <v>558</v>
      </c>
      <c r="D7778" s="159">
        <v>115.98</v>
      </c>
    </row>
    <row r="7779" spans="3:4" ht="15" hidden="1" customHeight="1" x14ac:dyDescent="0.25">
      <c r="C7779" s="160" t="s">
        <v>540</v>
      </c>
      <c r="D7779" s="161">
        <v>1041.81</v>
      </c>
    </row>
    <row r="7780" spans="3:4" ht="15" hidden="1" customHeight="1" x14ac:dyDescent="0.25">
      <c r="C7780" s="158" t="s">
        <v>544</v>
      </c>
      <c r="D7780" s="159">
        <v>93.18</v>
      </c>
    </row>
    <row r="7781" spans="3:4" ht="15" hidden="1" customHeight="1" x14ac:dyDescent="0.25">
      <c r="C7781" s="160" t="s">
        <v>544</v>
      </c>
      <c r="D7781" s="161">
        <v>812.11</v>
      </c>
    </row>
    <row r="7782" spans="3:4" ht="15" hidden="1" customHeight="1" x14ac:dyDescent="0.25">
      <c r="C7782" s="158" t="s">
        <v>547</v>
      </c>
      <c r="D7782" s="159">
        <v>1271.1099999999999</v>
      </c>
    </row>
    <row r="7783" spans="3:4" ht="15" hidden="1" customHeight="1" x14ac:dyDescent="0.25">
      <c r="C7783" s="160" t="s">
        <v>307</v>
      </c>
      <c r="D7783" s="161">
        <v>79.53</v>
      </c>
    </row>
    <row r="7784" spans="3:4" ht="15" hidden="1" customHeight="1" x14ac:dyDescent="0.25">
      <c r="C7784" s="158" t="s">
        <v>312</v>
      </c>
      <c r="D7784" s="159">
        <v>1035.72</v>
      </c>
    </row>
    <row r="7785" spans="3:4" ht="15" hidden="1" customHeight="1" x14ac:dyDescent="0.25">
      <c r="C7785" s="160" t="s">
        <v>549</v>
      </c>
      <c r="D7785" s="161">
        <v>804.28</v>
      </c>
    </row>
    <row r="7786" spans="3:4" ht="15" hidden="1" customHeight="1" x14ac:dyDescent="0.25">
      <c r="C7786" s="158" t="s">
        <v>549</v>
      </c>
      <c r="D7786" s="159">
        <v>757.52</v>
      </c>
    </row>
    <row r="7787" spans="3:4" ht="15" hidden="1" customHeight="1" x14ac:dyDescent="0.25">
      <c r="C7787" s="160" t="s">
        <v>307</v>
      </c>
      <c r="D7787" s="161">
        <v>1063.05</v>
      </c>
    </row>
    <row r="7788" spans="3:4" ht="15" hidden="1" customHeight="1" x14ac:dyDescent="0.25">
      <c r="C7788" s="158" t="s">
        <v>552</v>
      </c>
      <c r="D7788" s="159">
        <v>143.09</v>
      </c>
    </row>
    <row r="7789" spans="3:4" ht="15" hidden="1" customHeight="1" x14ac:dyDescent="0.25">
      <c r="C7789" s="160" t="s">
        <v>547</v>
      </c>
      <c r="D7789" s="161">
        <v>599.86</v>
      </c>
    </row>
    <row r="7790" spans="3:4" ht="15" hidden="1" customHeight="1" x14ac:dyDescent="0.25">
      <c r="C7790" s="158" t="s">
        <v>539</v>
      </c>
      <c r="D7790" s="159">
        <v>590.13</v>
      </c>
    </row>
    <row r="7791" spans="3:4" ht="15" hidden="1" customHeight="1" x14ac:dyDescent="0.25">
      <c r="C7791" s="160" t="s">
        <v>551</v>
      </c>
      <c r="D7791" s="161">
        <v>1283.1300000000001</v>
      </c>
    </row>
    <row r="7792" spans="3:4" ht="15" hidden="1" customHeight="1" x14ac:dyDescent="0.25">
      <c r="C7792" s="158" t="s">
        <v>307</v>
      </c>
      <c r="D7792" s="159">
        <v>930.67</v>
      </c>
    </row>
    <row r="7793" spans="3:4" ht="15" hidden="1" customHeight="1" x14ac:dyDescent="0.25">
      <c r="C7793" s="160" t="s">
        <v>552</v>
      </c>
      <c r="D7793" s="161">
        <v>746.99</v>
      </c>
    </row>
    <row r="7794" spans="3:4" ht="15" hidden="1" customHeight="1" x14ac:dyDescent="0.25">
      <c r="C7794" s="158" t="s">
        <v>309</v>
      </c>
      <c r="D7794" s="159">
        <v>452.64</v>
      </c>
    </row>
    <row r="7795" spans="3:4" ht="15" hidden="1" customHeight="1" x14ac:dyDescent="0.25">
      <c r="C7795" s="160" t="s">
        <v>552</v>
      </c>
      <c r="D7795" s="161">
        <v>1138.3599999999999</v>
      </c>
    </row>
    <row r="7796" spans="3:4" ht="15" hidden="1" customHeight="1" x14ac:dyDescent="0.25">
      <c r="C7796" s="158" t="s">
        <v>542</v>
      </c>
      <c r="D7796" s="159">
        <v>754.18</v>
      </c>
    </row>
    <row r="7797" spans="3:4" ht="15" hidden="1" customHeight="1" x14ac:dyDescent="0.25">
      <c r="C7797" s="160" t="s">
        <v>552</v>
      </c>
      <c r="D7797" s="161">
        <v>706.63</v>
      </c>
    </row>
    <row r="7798" spans="3:4" ht="15" hidden="1" customHeight="1" x14ac:dyDescent="0.25">
      <c r="C7798" s="158" t="s">
        <v>307</v>
      </c>
      <c r="D7798" s="159">
        <v>91.87</v>
      </c>
    </row>
    <row r="7799" spans="3:4" ht="15" hidden="1" customHeight="1" x14ac:dyDescent="0.25">
      <c r="C7799" s="160" t="s">
        <v>543</v>
      </c>
      <c r="D7799" s="161">
        <v>345.55</v>
      </c>
    </row>
    <row r="7800" spans="3:4" ht="15" hidden="1" customHeight="1" x14ac:dyDescent="0.25">
      <c r="C7800" s="158" t="s">
        <v>555</v>
      </c>
      <c r="D7800" s="159">
        <v>280.45999999999998</v>
      </c>
    </row>
    <row r="7801" spans="3:4" ht="15" hidden="1" customHeight="1" x14ac:dyDescent="0.25">
      <c r="C7801" s="160" t="s">
        <v>539</v>
      </c>
      <c r="D7801" s="161">
        <v>88.92</v>
      </c>
    </row>
    <row r="7802" spans="3:4" ht="15" hidden="1" customHeight="1" x14ac:dyDescent="0.25">
      <c r="C7802" s="158" t="s">
        <v>309</v>
      </c>
      <c r="D7802" s="159">
        <v>556.29999999999995</v>
      </c>
    </row>
    <row r="7803" spans="3:4" ht="15" hidden="1" customHeight="1" x14ac:dyDescent="0.25">
      <c r="C7803" s="160" t="s">
        <v>544</v>
      </c>
      <c r="D7803" s="161">
        <v>188.98</v>
      </c>
    </row>
    <row r="7804" spans="3:4" ht="15" hidden="1" customHeight="1" x14ac:dyDescent="0.25">
      <c r="C7804" s="158" t="s">
        <v>308</v>
      </c>
      <c r="D7804" s="159">
        <v>928.47</v>
      </c>
    </row>
    <row r="7805" spans="3:4" ht="15" hidden="1" customHeight="1" x14ac:dyDescent="0.25">
      <c r="C7805" s="160" t="s">
        <v>312</v>
      </c>
      <c r="D7805" s="161">
        <v>1106.5999999999999</v>
      </c>
    </row>
    <row r="7806" spans="3:4" ht="15" hidden="1" customHeight="1" x14ac:dyDescent="0.25">
      <c r="C7806" s="158" t="s">
        <v>309</v>
      </c>
      <c r="D7806" s="159">
        <v>1294.6199999999999</v>
      </c>
    </row>
    <row r="7807" spans="3:4" ht="15" hidden="1" customHeight="1" x14ac:dyDescent="0.25">
      <c r="C7807" s="160" t="s">
        <v>539</v>
      </c>
      <c r="D7807" s="161">
        <v>304.49</v>
      </c>
    </row>
    <row r="7808" spans="3:4" ht="15" hidden="1" customHeight="1" x14ac:dyDescent="0.25">
      <c r="C7808" s="158" t="s">
        <v>555</v>
      </c>
      <c r="D7808" s="159">
        <v>1176.58</v>
      </c>
    </row>
    <row r="7809" spans="3:4" ht="15" hidden="1" customHeight="1" x14ac:dyDescent="0.25">
      <c r="C7809" s="160" t="s">
        <v>553</v>
      </c>
      <c r="D7809" s="161">
        <v>681.3</v>
      </c>
    </row>
    <row r="7810" spans="3:4" ht="15" hidden="1" customHeight="1" x14ac:dyDescent="0.25">
      <c r="C7810" s="158" t="s">
        <v>539</v>
      </c>
      <c r="D7810" s="159">
        <v>128.82</v>
      </c>
    </row>
    <row r="7811" spans="3:4" ht="15" hidden="1" customHeight="1" x14ac:dyDescent="0.25">
      <c r="C7811" s="160" t="s">
        <v>307</v>
      </c>
      <c r="D7811" s="161">
        <v>878.35</v>
      </c>
    </row>
    <row r="7812" spans="3:4" ht="15" hidden="1" customHeight="1" x14ac:dyDescent="0.25">
      <c r="C7812" s="158" t="s">
        <v>547</v>
      </c>
      <c r="D7812" s="159">
        <v>249.88</v>
      </c>
    </row>
    <row r="7813" spans="3:4" ht="15" hidden="1" customHeight="1" x14ac:dyDescent="0.25">
      <c r="C7813" s="160" t="s">
        <v>543</v>
      </c>
      <c r="D7813" s="161">
        <v>988.55</v>
      </c>
    </row>
    <row r="7814" spans="3:4" ht="15" hidden="1" customHeight="1" x14ac:dyDescent="0.25">
      <c r="C7814" s="158" t="s">
        <v>549</v>
      </c>
      <c r="D7814" s="159">
        <v>702.88</v>
      </c>
    </row>
    <row r="7815" spans="3:4" ht="15" hidden="1" customHeight="1" x14ac:dyDescent="0.25">
      <c r="C7815" s="160" t="s">
        <v>542</v>
      </c>
      <c r="D7815" s="161">
        <v>618.19000000000005</v>
      </c>
    </row>
    <row r="7816" spans="3:4" ht="15" hidden="1" customHeight="1" x14ac:dyDescent="0.25">
      <c r="C7816" s="158" t="s">
        <v>546</v>
      </c>
      <c r="D7816" s="159">
        <v>700.55</v>
      </c>
    </row>
    <row r="7817" spans="3:4" ht="15" hidden="1" customHeight="1" x14ac:dyDescent="0.25">
      <c r="C7817" s="160" t="s">
        <v>551</v>
      </c>
      <c r="D7817" s="161">
        <v>1075.01</v>
      </c>
    </row>
    <row r="7818" spans="3:4" ht="15" hidden="1" customHeight="1" x14ac:dyDescent="0.25">
      <c r="C7818" s="158" t="s">
        <v>545</v>
      </c>
      <c r="D7818" s="159">
        <v>159.29</v>
      </c>
    </row>
    <row r="7819" spans="3:4" ht="15" hidden="1" customHeight="1" x14ac:dyDescent="0.25">
      <c r="C7819" s="160" t="s">
        <v>545</v>
      </c>
      <c r="D7819" s="161">
        <v>460.27</v>
      </c>
    </row>
    <row r="7820" spans="3:4" ht="15" hidden="1" customHeight="1" x14ac:dyDescent="0.25">
      <c r="C7820" s="158" t="s">
        <v>553</v>
      </c>
      <c r="D7820" s="159">
        <v>195.5</v>
      </c>
    </row>
    <row r="7821" spans="3:4" ht="15" hidden="1" customHeight="1" x14ac:dyDescent="0.25">
      <c r="C7821" s="160" t="s">
        <v>546</v>
      </c>
      <c r="D7821" s="161">
        <v>1076.06</v>
      </c>
    </row>
    <row r="7822" spans="3:4" ht="15" hidden="1" customHeight="1" x14ac:dyDescent="0.25">
      <c r="C7822" s="158" t="s">
        <v>547</v>
      </c>
      <c r="D7822" s="159">
        <v>330.05</v>
      </c>
    </row>
    <row r="7823" spans="3:4" ht="15" hidden="1" customHeight="1" x14ac:dyDescent="0.25">
      <c r="C7823" s="160" t="s">
        <v>307</v>
      </c>
      <c r="D7823" s="161">
        <v>1096.31</v>
      </c>
    </row>
    <row r="7824" spans="3:4" ht="15" hidden="1" customHeight="1" x14ac:dyDescent="0.25">
      <c r="C7824" s="158" t="s">
        <v>308</v>
      </c>
      <c r="D7824" s="159">
        <v>258.44</v>
      </c>
    </row>
    <row r="7825" spans="3:4" ht="15" hidden="1" customHeight="1" x14ac:dyDescent="0.25">
      <c r="C7825" s="160" t="s">
        <v>546</v>
      </c>
      <c r="D7825" s="161">
        <v>1158.22</v>
      </c>
    </row>
    <row r="7826" spans="3:4" ht="15" hidden="1" customHeight="1" x14ac:dyDescent="0.25">
      <c r="C7826" s="158" t="s">
        <v>553</v>
      </c>
      <c r="D7826" s="159">
        <v>420.3</v>
      </c>
    </row>
    <row r="7827" spans="3:4" ht="15" hidden="1" customHeight="1" x14ac:dyDescent="0.25">
      <c r="C7827" s="160" t="s">
        <v>547</v>
      </c>
      <c r="D7827" s="161">
        <v>86.52</v>
      </c>
    </row>
    <row r="7828" spans="3:4" ht="15" hidden="1" customHeight="1" x14ac:dyDescent="0.25">
      <c r="C7828" s="158" t="s">
        <v>551</v>
      </c>
      <c r="D7828" s="159">
        <v>1014.61</v>
      </c>
    </row>
    <row r="7829" spans="3:4" ht="15" hidden="1" customHeight="1" x14ac:dyDescent="0.25">
      <c r="C7829" s="160" t="s">
        <v>546</v>
      </c>
      <c r="D7829" s="161">
        <v>461.74</v>
      </c>
    </row>
    <row r="7830" spans="3:4" ht="15" hidden="1" customHeight="1" x14ac:dyDescent="0.25">
      <c r="C7830" s="158" t="s">
        <v>543</v>
      </c>
      <c r="D7830" s="159">
        <v>101.64</v>
      </c>
    </row>
    <row r="7831" spans="3:4" ht="15" hidden="1" customHeight="1" x14ac:dyDescent="0.25">
      <c r="C7831" s="160" t="s">
        <v>549</v>
      </c>
      <c r="D7831" s="161">
        <v>986.31</v>
      </c>
    </row>
    <row r="7832" spans="3:4" ht="15" hidden="1" customHeight="1" x14ac:dyDescent="0.25">
      <c r="C7832" s="158" t="s">
        <v>546</v>
      </c>
      <c r="D7832" s="159">
        <v>963.55</v>
      </c>
    </row>
    <row r="7833" spans="3:4" ht="15" hidden="1" customHeight="1" x14ac:dyDescent="0.25">
      <c r="C7833" s="160" t="s">
        <v>553</v>
      </c>
      <c r="D7833" s="161">
        <v>96.15</v>
      </c>
    </row>
    <row r="7834" spans="3:4" ht="15" hidden="1" customHeight="1" x14ac:dyDescent="0.25">
      <c r="C7834" s="158" t="s">
        <v>308</v>
      </c>
      <c r="D7834" s="159">
        <v>903</v>
      </c>
    </row>
    <row r="7835" spans="3:4" ht="15" hidden="1" customHeight="1" x14ac:dyDescent="0.25">
      <c r="C7835" s="160" t="s">
        <v>307</v>
      </c>
      <c r="D7835" s="161">
        <v>1266.8499999999999</v>
      </c>
    </row>
    <row r="7836" spans="3:4" ht="15" hidden="1" customHeight="1" x14ac:dyDescent="0.25">
      <c r="C7836" s="158" t="s">
        <v>545</v>
      </c>
      <c r="D7836" s="159">
        <v>916.79</v>
      </c>
    </row>
    <row r="7837" spans="3:4" ht="15" hidden="1" customHeight="1" x14ac:dyDescent="0.25">
      <c r="C7837" s="160" t="s">
        <v>548</v>
      </c>
      <c r="D7837" s="161">
        <v>419.47</v>
      </c>
    </row>
    <row r="7838" spans="3:4" ht="15" hidden="1" customHeight="1" x14ac:dyDescent="0.25">
      <c r="C7838" s="158" t="s">
        <v>543</v>
      </c>
      <c r="D7838" s="159">
        <v>440.4</v>
      </c>
    </row>
    <row r="7839" spans="3:4" ht="15" hidden="1" customHeight="1" x14ac:dyDescent="0.25">
      <c r="C7839" s="160" t="s">
        <v>541</v>
      </c>
      <c r="D7839" s="161">
        <v>1021.28</v>
      </c>
    </row>
    <row r="7840" spans="3:4" ht="15" hidden="1" customHeight="1" x14ac:dyDescent="0.25">
      <c r="C7840" s="158" t="s">
        <v>308</v>
      </c>
      <c r="D7840" s="159">
        <v>311.89</v>
      </c>
    </row>
    <row r="7841" spans="3:4" ht="15" hidden="1" customHeight="1" x14ac:dyDescent="0.25">
      <c r="C7841" s="160" t="s">
        <v>553</v>
      </c>
      <c r="D7841" s="161">
        <v>410.21</v>
      </c>
    </row>
    <row r="7842" spans="3:4" ht="15" hidden="1" customHeight="1" x14ac:dyDescent="0.25">
      <c r="C7842" s="158" t="s">
        <v>539</v>
      </c>
      <c r="D7842" s="159">
        <v>776.06</v>
      </c>
    </row>
    <row r="7843" spans="3:4" ht="15" hidden="1" customHeight="1" x14ac:dyDescent="0.25">
      <c r="C7843" s="160" t="s">
        <v>309</v>
      </c>
      <c r="D7843" s="161">
        <v>999.73</v>
      </c>
    </row>
    <row r="7844" spans="3:4" ht="15" hidden="1" customHeight="1" x14ac:dyDescent="0.25">
      <c r="C7844" s="158" t="s">
        <v>552</v>
      </c>
      <c r="D7844" s="159">
        <v>487.39</v>
      </c>
    </row>
    <row r="7845" spans="3:4" ht="15" hidden="1" customHeight="1" x14ac:dyDescent="0.25">
      <c r="C7845" s="160" t="s">
        <v>546</v>
      </c>
      <c r="D7845" s="161">
        <v>1123.44</v>
      </c>
    </row>
    <row r="7846" spans="3:4" ht="15" hidden="1" customHeight="1" x14ac:dyDescent="0.25">
      <c r="C7846" s="158" t="s">
        <v>545</v>
      </c>
      <c r="D7846" s="159">
        <v>1129.22</v>
      </c>
    </row>
    <row r="7847" spans="3:4" ht="15" hidden="1" customHeight="1" x14ac:dyDescent="0.25">
      <c r="C7847" s="160" t="s">
        <v>545</v>
      </c>
      <c r="D7847" s="161">
        <v>920.01</v>
      </c>
    </row>
    <row r="7848" spans="3:4" ht="15" hidden="1" customHeight="1" x14ac:dyDescent="0.25">
      <c r="C7848" s="158" t="s">
        <v>307</v>
      </c>
      <c r="D7848" s="159">
        <v>530.66</v>
      </c>
    </row>
    <row r="7849" spans="3:4" ht="15" hidden="1" customHeight="1" x14ac:dyDescent="0.25">
      <c r="C7849" s="160" t="s">
        <v>546</v>
      </c>
      <c r="D7849" s="161">
        <v>549.95000000000005</v>
      </c>
    </row>
    <row r="7850" spans="3:4" ht="15" hidden="1" customHeight="1" x14ac:dyDescent="0.25">
      <c r="C7850" s="158" t="s">
        <v>539</v>
      </c>
      <c r="D7850" s="159">
        <v>444.57</v>
      </c>
    </row>
    <row r="7851" spans="3:4" ht="15" hidden="1" customHeight="1" x14ac:dyDescent="0.25">
      <c r="C7851" s="160" t="s">
        <v>312</v>
      </c>
      <c r="D7851" s="161">
        <v>712.12</v>
      </c>
    </row>
    <row r="7852" spans="3:4" ht="15" hidden="1" customHeight="1" x14ac:dyDescent="0.25">
      <c r="C7852" s="158" t="s">
        <v>308</v>
      </c>
      <c r="D7852" s="159">
        <v>533.16</v>
      </c>
    </row>
    <row r="7853" spans="3:4" ht="15" hidden="1" customHeight="1" x14ac:dyDescent="0.25">
      <c r="C7853" s="160" t="s">
        <v>543</v>
      </c>
      <c r="D7853" s="161">
        <v>1244.1099999999999</v>
      </c>
    </row>
    <row r="7854" spans="3:4" ht="15" hidden="1" customHeight="1" x14ac:dyDescent="0.25">
      <c r="C7854" s="158" t="s">
        <v>552</v>
      </c>
      <c r="D7854" s="159">
        <v>660.54</v>
      </c>
    </row>
    <row r="7855" spans="3:4" ht="15" hidden="1" customHeight="1" x14ac:dyDescent="0.25">
      <c r="C7855" s="160" t="s">
        <v>546</v>
      </c>
      <c r="D7855" s="161">
        <v>851.85</v>
      </c>
    </row>
    <row r="7856" spans="3:4" ht="15" hidden="1" customHeight="1" x14ac:dyDescent="0.25">
      <c r="C7856" s="158" t="s">
        <v>558</v>
      </c>
      <c r="D7856" s="159">
        <v>697.05</v>
      </c>
    </row>
    <row r="7857" spans="3:4" ht="15" hidden="1" customHeight="1" x14ac:dyDescent="0.25">
      <c r="C7857" s="160" t="s">
        <v>308</v>
      </c>
      <c r="D7857" s="161">
        <v>923.15</v>
      </c>
    </row>
    <row r="7858" spans="3:4" ht="15" hidden="1" customHeight="1" x14ac:dyDescent="0.25">
      <c r="C7858" s="158" t="s">
        <v>547</v>
      </c>
      <c r="D7858" s="159">
        <v>472.96</v>
      </c>
    </row>
    <row r="7859" spans="3:4" ht="15" hidden="1" customHeight="1" x14ac:dyDescent="0.25">
      <c r="C7859" s="160" t="s">
        <v>558</v>
      </c>
      <c r="D7859" s="161">
        <v>312.66000000000003</v>
      </c>
    </row>
    <row r="7860" spans="3:4" ht="15" hidden="1" customHeight="1" x14ac:dyDescent="0.25">
      <c r="C7860" s="158" t="s">
        <v>545</v>
      </c>
      <c r="D7860" s="159">
        <v>535.78</v>
      </c>
    </row>
    <row r="7861" spans="3:4" ht="15" hidden="1" customHeight="1" x14ac:dyDescent="0.25">
      <c r="C7861" s="160" t="s">
        <v>307</v>
      </c>
      <c r="D7861" s="161">
        <v>300.60000000000002</v>
      </c>
    </row>
    <row r="7862" spans="3:4" ht="15" hidden="1" customHeight="1" x14ac:dyDescent="0.25">
      <c r="C7862" s="158" t="s">
        <v>542</v>
      </c>
      <c r="D7862" s="159">
        <v>1061.1199999999999</v>
      </c>
    </row>
    <row r="7863" spans="3:4" ht="15" hidden="1" customHeight="1" x14ac:dyDescent="0.25">
      <c r="C7863" s="160" t="s">
        <v>307</v>
      </c>
      <c r="D7863" s="161">
        <v>404.54</v>
      </c>
    </row>
    <row r="7864" spans="3:4" ht="15" hidden="1" customHeight="1" x14ac:dyDescent="0.25">
      <c r="C7864" s="158" t="s">
        <v>545</v>
      </c>
      <c r="D7864" s="159">
        <v>592.59</v>
      </c>
    </row>
    <row r="7865" spans="3:4" ht="15" hidden="1" customHeight="1" x14ac:dyDescent="0.25">
      <c r="C7865" s="160" t="s">
        <v>541</v>
      </c>
      <c r="D7865" s="161">
        <v>990.88</v>
      </c>
    </row>
    <row r="7866" spans="3:4" ht="15" hidden="1" customHeight="1" x14ac:dyDescent="0.25">
      <c r="C7866" s="158" t="s">
        <v>541</v>
      </c>
      <c r="D7866" s="159">
        <v>398.22</v>
      </c>
    </row>
    <row r="7867" spans="3:4" ht="15" hidden="1" customHeight="1" x14ac:dyDescent="0.25">
      <c r="C7867" s="160" t="s">
        <v>312</v>
      </c>
      <c r="D7867" s="161">
        <v>1009.2</v>
      </c>
    </row>
    <row r="7868" spans="3:4" ht="15" hidden="1" customHeight="1" x14ac:dyDescent="0.25">
      <c r="C7868" s="158" t="s">
        <v>554</v>
      </c>
      <c r="D7868" s="159">
        <v>308.95999999999998</v>
      </c>
    </row>
    <row r="7869" spans="3:4" ht="15" hidden="1" customHeight="1" x14ac:dyDescent="0.25">
      <c r="C7869" s="160" t="s">
        <v>309</v>
      </c>
      <c r="D7869" s="161">
        <v>668.46</v>
      </c>
    </row>
    <row r="7870" spans="3:4" ht="15" hidden="1" customHeight="1" x14ac:dyDescent="0.25">
      <c r="C7870" s="158" t="s">
        <v>549</v>
      </c>
      <c r="D7870" s="159">
        <v>524.91999999999996</v>
      </c>
    </row>
    <row r="7871" spans="3:4" ht="15" hidden="1" customHeight="1" x14ac:dyDescent="0.25">
      <c r="C7871" s="160" t="s">
        <v>548</v>
      </c>
      <c r="D7871" s="161">
        <v>1174.6300000000001</v>
      </c>
    </row>
    <row r="7872" spans="3:4" ht="15" hidden="1" customHeight="1" x14ac:dyDescent="0.25">
      <c r="C7872" s="158" t="s">
        <v>543</v>
      </c>
      <c r="D7872" s="159">
        <v>559.22</v>
      </c>
    </row>
    <row r="7873" spans="3:4" ht="15" hidden="1" customHeight="1" x14ac:dyDescent="0.25">
      <c r="C7873" s="160" t="s">
        <v>307</v>
      </c>
      <c r="D7873" s="161">
        <v>900.5</v>
      </c>
    </row>
    <row r="7874" spans="3:4" ht="15" hidden="1" customHeight="1" x14ac:dyDescent="0.25">
      <c r="C7874" s="158" t="s">
        <v>308</v>
      </c>
      <c r="D7874" s="159">
        <v>376.46</v>
      </c>
    </row>
    <row r="7875" spans="3:4" ht="15" hidden="1" customHeight="1" x14ac:dyDescent="0.25">
      <c r="C7875" s="160" t="s">
        <v>308</v>
      </c>
      <c r="D7875" s="161">
        <v>564.44000000000005</v>
      </c>
    </row>
    <row r="7876" spans="3:4" ht="15" hidden="1" customHeight="1" x14ac:dyDescent="0.25">
      <c r="C7876" s="158" t="s">
        <v>549</v>
      </c>
      <c r="D7876" s="159">
        <v>550.64</v>
      </c>
    </row>
    <row r="7877" spans="3:4" ht="15" hidden="1" customHeight="1" x14ac:dyDescent="0.25">
      <c r="C7877" s="160" t="s">
        <v>308</v>
      </c>
      <c r="D7877" s="161">
        <v>482.16</v>
      </c>
    </row>
    <row r="7878" spans="3:4" ht="15" hidden="1" customHeight="1" x14ac:dyDescent="0.25">
      <c r="C7878" s="158" t="s">
        <v>547</v>
      </c>
      <c r="D7878" s="159">
        <v>1189</v>
      </c>
    </row>
    <row r="7879" spans="3:4" ht="15" hidden="1" customHeight="1" x14ac:dyDescent="0.25">
      <c r="C7879" s="160" t="s">
        <v>547</v>
      </c>
      <c r="D7879" s="161">
        <v>1295.1400000000001</v>
      </c>
    </row>
    <row r="7880" spans="3:4" ht="15" hidden="1" customHeight="1" x14ac:dyDescent="0.25">
      <c r="C7880" s="158" t="s">
        <v>558</v>
      </c>
      <c r="D7880" s="159">
        <v>541.79999999999995</v>
      </c>
    </row>
    <row r="7881" spans="3:4" ht="15" hidden="1" customHeight="1" x14ac:dyDescent="0.25">
      <c r="C7881" s="160" t="s">
        <v>546</v>
      </c>
      <c r="D7881" s="161">
        <v>705.77</v>
      </c>
    </row>
    <row r="7882" spans="3:4" ht="15" hidden="1" customHeight="1" x14ac:dyDescent="0.25">
      <c r="C7882" s="158" t="s">
        <v>553</v>
      </c>
      <c r="D7882" s="159">
        <v>78.34</v>
      </c>
    </row>
    <row r="7883" spans="3:4" ht="15" hidden="1" customHeight="1" x14ac:dyDescent="0.25">
      <c r="C7883" s="160" t="s">
        <v>545</v>
      </c>
      <c r="D7883" s="161">
        <v>127.99</v>
      </c>
    </row>
    <row r="7884" spans="3:4" ht="15" hidden="1" customHeight="1" x14ac:dyDescent="0.25">
      <c r="C7884" s="158" t="s">
        <v>307</v>
      </c>
      <c r="D7884" s="159">
        <v>532.17999999999995</v>
      </c>
    </row>
    <row r="7885" spans="3:4" ht="15" hidden="1" customHeight="1" x14ac:dyDescent="0.25">
      <c r="C7885" s="160" t="s">
        <v>549</v>
      </c>
      <c r="D7885" s="161">
        <v>417.76</v>
      </c>
    </row>
    <row r="7886" spans="3:4" ht="15" hidden="1" customHeight="1" x14ac:dyDescent="0.25">
      <c r="C7886" s="158" t="s">
        <v>549</v>
      </c>
      <c r="D7886" s="159">
        <v>556.07000000000005</v>
      </c>
    </row>
    <row r="7887" spans="3:4" ht="15" hidden="1" customHeight="1" x14ac:dyDescent="0.25">
      <c r="C7887" s="160" t="s">
        <v>558</v>
      </c>
      <c r="D7887" s="161">
        <v>1047.71</v>
      </c>
    </row>
    <row r="7888" spans="3:4" ht="15" hidden="1" customHeight="1" x14ac:dyDescent="0.25">
      <c r="C7888" s="158" t="s">
        <v>307</v>
      </c>
      <c r="D7888" s="159">
        <v>307.16000000000003</v>
      </c>
    </row>
    <row r="7889" spans="3:4" ht="15" hidden="1" customHeight="1" x14ac:dyDescent="0.25">
      <c r="C7889" s="160" t="s">
        <v>312</v>
      </c>
      <c r="D7889" s="161">
        <v>842.94</v>
      </c>
    </row>
    <row r="7890" spans="3:4" ht="15" hidden="1" customHeight="1" x14ac:dyDescent="0.25">
      <c r="C7890" s="158" t="s">
        <v>553</v>
      </c>
      <c r="D7890" s="159">
        <v>117.55</v>
      </c>
    </row>
    <row r="7891" spans="3:4" ht="15" hidden="1" customHeight="1" x14ac:dyDescent="0.25">
      <c r="C7891" s="160" t="s">
        <v>552</v>
      </c>
      <c r="D7891" s="161">
        <v>148.82</v>
      </c>
    </row>
    <row r="7892" spans="3:4" ht="15" hidden="1" customHeight="1" x14ac:dyDescent="0.25">
      <c r="C7892" s="158" t="s">
        <v>309</v>
      </c>
      <c r="D7892" s="159">
        <v>260.77999999999997</v>
      </c>
    </row>
    <row r="7893" spans="3:4" ht="15" hidden="1" customHeight="1" x14ac:dyDescent="0.25">
      <c r="C7893" s="160" t="s">
        <v>551</v>
      </c>
      <c r="D7893" s="161">
        <v>181.01</v>
      </c>
    </row>
    <row r="7894" spans="3:4" ht="15" hidden="1" customHeight="1" x14ac:dyDescent="0.25">
      <c r="C7894" s="158" t="s">
        <v>546</v>
      </c>
      <c r="D7894" s="159">
        <v>876</v>
      </c>
    </row>
    <row r="7895" spans="3:4" ht="15" hidden="1" customHeight="1" x14ac:dyDescent="0.25">
      <c r="C7895" s="160" t="s">
        <v>550</v>
      </c>
      <c r="D7895" s="161">
        <v>940.43</v>
      </c>
    </row>
    <row r="7896" spans="3:4" ht="15" hidden="1" customHeight="1" x14ac:dyDescent="0.25">
      <c r="C7896" s="158" t="s">
        <v>556</v>
      </c>
      <c r="D7896" s="159">
        <v>651.74</v>
      </c>
    </row>
    <row r="7897" spans="3:4" ht="15" hidden="1" customHeight="1" x14ac:dyDescent="0.25">
      <c r="C7897" s="160" t="s">
        <v>550</v>
      </c>
      <c r="D7897" s="161">
        <v>711.29</v>
      </c>
    </row>
    <row r="7898" spans="3:4" ht="15" hidden="1" customHeight="1" x14ac:dyDescent="0.25">
      <c r="C7898" s="158" t="s">
        <v>312</v>
      </c>
      <c r="D7898" s="159">
        <v>48.91</v>
      </c>
    </row>
    <row r="7899" spans="3:4" ht="15" hidden="1" customHeight="1" x14ac:dyDescent="0.25">
      <c r="C7899" s="160" t="s">
        <v>539</v>
      </c>
      <c r="D7899" s="161">
        <v>629.1</v>
      </c>
    </row>
    <row r="7900" spans="3:4" ht="15" hidden="1" customHeight="1" x14ac:dyDescent="0.25">
      <c r="C7900" s="158" t="s">
        <v>546</v>
      </c>
      <c r="D7900" s="159">
        <v>533.53</v>
      </c>
    </row>
    <row r="7901" spans="3:4" ht="15" hidden="1" customHeight="1" x14ac:dyDescent="0.25">
      <c r="C7901" s="160" t="s">
        <v>547</v>
      </c>
      <c r="D7901" s="161">
        <v>621.36</v>
      </c>
    </row>
    <row r="7902" spans="3:4" ht="15" hidden="1" customHeight="1" x14ac:dyDescent="0.25">
      <c r="C7902" s="158" t="s">
        <v>553</v>
      </c>
      <c r="D7902" s="159">
        <v>583.66999999999996</v>
      </c>
    </row>
    <row r="7903" spans="3:4" ht="15" hidden="1" customHeight="1" x14ac:dyDescent="0.25">
      <c r="C7903" s="160" t="s">
        <v>550</v>
      </c>
      <c r="D7903" s="161">
        <v>1243.51</v>
      </c>
    </row>
    <row r="7904" spans="3:4" ht="15" hidden="1" customHeight="1" x14ac:dyDescent="0.25">
      <c r="C7904" s="158" t="s">
        <v>557</v>
      </c>
      <c r="D7904" s="159">
        <v>605.54999999999995</v>
      </c>
    </row>
    <row r="7905" spans="3:4" ht="15" hidden="1" customHeight="1" x14ac:dyDescent="0.25">
      <c r="C7905" s="160" t="s">
        <v>307</v>
      </c>
      <c r="D7905" s="161">
        <v>468.12</v>
      </c>
    </row>
    <row r="7906" spans="3:4" ht="15" hidden="1" customHeight="1" x14ac:dyDescent="0.25">
      <c r="C7906" s="158" t="s">
        <v>543</v>
      </c>
      <c r="D7906" s="159">
        <v>413.83</v>
      </c>
    </row>
    <row r="7907" spans="3:4" ht="15" hidden="1" customHeight="1" x14ac:dyDescent="0.25">
      <c r="C7907" s="160" t="s">
        <v>539</v>
      </c>
      <c r="D7907" s="161">
        <v>210.34</v>
      </c>
    </row>
    <row r="7908" spans="3:4" ht="15" hidden="1" customHeight="1" x14ac:dyDescent="0.25">
      <c r="C7908" s="158" t="s">
        <v>553</v>
      </c>
      <c r="D7908" s="159">
        <v>804.84</v>
      </c>
    </row>
    <row r="7909" spans="3:4" ht="15" hidden="1" customHeight="1" x14ac:dyDescent="0.25">
      <c r="C7909" s="160" t="s">
        <v>553</v>
      </c>
      <c r="D7909" s="161">
        <v>35.31</v>
      </c>
    </row>
    <row r="7910" spans="3:4" ht="15" hidden="1" customHeight="1" x14ac:dyDescent="0.25">
      <c r="C7910" s="158" t="s">
        <v>551</v>
      </c>
      <c r="D7910" s="159">
        <v>622.99</v>
      </c>
    </row>
    <row r="7911" spans="3:4" ht="15" hidden="1" customHeight="1" x14ac:dyDescent="0.25">
      <c r="C7911" s="160" t="s">
        <v>308</v>
      </c>
      <c r="D7911" s="161">
        <v>512.04</v>
      </c>
    </row>
    <row r="7912" spans="3:4" ht="15" hidden="1" customHeight="1" x14ac:dyDescent="0.25">
      <c r="C7912" s="158" t="s">
        <v>553</v>
      </c>
      <c r="D7912" s="159">
        <v>285.38</v>
      </c>
    </row>
    <row r="7913" spans="3:4" ht="15" hidden="1" customHeight="1" x14ac:dyDescent="0.25">
      <c r="C7913" s="160" t="s">
        <v>556</v>
      </c>
      <c r="D7913" s="161">
        <v>103.21</v>
      </c>
    </row>
    <row r="7914" spans="3:4" ht="15" hidden="1" customHeight="1" x14ac:dyDescent="0.25">
      <c r="C7914" s="158" t="s">
        <v>551</v>
      </c>
      <c r="D7914" s="159">
        <v>968.18</v>
      </c>
    </row>
    <row r="7915" spans="3:4" ht="15" hidden="1" customHeight="1" x14ac:dyDescent="0.25">
      <c r="C7915" s="160" t="s">
        <v>308</v>
      </c>
      <c r="D7915" s="161">
        <v>526.78</v>
      </c>
    </row>
    <row r="7916" spans="3:4" ht="15" hidden="1" customHeight="1" x14ac:dyDescent="0.25">
      <c r="C7916" s="158" t="s">
        <v>548</v>
      </c>
      <c r="D7916" s="159">
        <v>492.7</v>
      </c>
    </row>
    <row r="7917" spans="3:4" ht="15" hidden="1" customHeight="1" x14ac:dyDescent="0.25">
      <c r="C7917" s="160" t="s">
        <v>542</v>
      </c>
      <c r="D7917" s="161">
        <v>829.76</v>
      </c>
    </row>
    <row r="7918" spans="3:4" ht="15" hidden="1" customHeight="1" x14ac:dyDescent="0.25">
      <c r="C7918" s="158" t="s">
        <v>540</v>
      </c>
      <c r="D7918" s="159">
        <v>871.57</v>
      </c>
    </row>
    <row r="7919" spans="3:4" ht="15" hidden="1" customHeight="1" x14ac:dyDescent="0.25">
      <c r="C7919" s="160" t="s">
        <v>309</v>
      </c>
      <c r="D7919" s="161">
        <v>194.62</v>
      </c>
    </row>
    <row r="7920" spans="3:4" ht="15" hidden="1" customHeight="1" x14ac:dyDescent="0.25">
      <c r="C7920" s="158" t="s">
        <v>541</v>
      </c>
      <c r="D7920" s="159">
        <v>985.52</v>
      </c>
    </row>
    <row r="7921" spans="3:4" ht="15" hidden="1" customHeight="1" x14ac:dyDescent="0.25">
      <c r="C7921" s="160" t="s">
        <v>539</v>
      </c>
      <c r="D7921" s="161">
        <v>951.63</v>
      </c>
    </row>
    <row r="7922" spans="3:4" ht="15" hidden="1" customHeight="1" x14ac:dyDescent="0.25">
      <c r="C7922" s="158" t="s">
        <v>543</v>
      </c>
      <c r="D7922" s="159">
        <v>411.62</v>
      </c>
    </row>
    <row r="7923" spans="3:4" ht="15" hidden="1" customHeight="1" x14ac:dyDescent="0.25">
      <c r="C7923" s="160" t="s">
        <v>551</v>
      </c>
      <c r="D7923" s="161">
        <v>830.72</v>
      </c>
    </row>
    <row r="7924" spans="3:4" ht="15" hidden="1" customHeight="1" x14ac:dyDescent="0.25">
      <c r="C7924" s="158" t="s">
        <v>558</v>
      </c>
      <c r="D7924" s="159">
        <v>607.75</v>
      </c>
    </row>
    <row r="7925" spans="3:4" ht="15" hidden="1" customHeight="1" x14ac:dyDescent="0.25">
      <c r="C7925" s="160" t="s">
        <v>552</v>
      </c>
      <c r="D7925" s="161">
        <v>1227.0899999999999</v>
      </c>
    </row>
    <row r="7926" spans="3:4" ht="15" hidden="1" customHeight="1" x14ac:dyDescent="0.25">
      <c r="C7926" s="158" t="s">
        <v>545</v>
      </c>
      <c r="D7926" s="159">
        <v>306.07</v>
      </c>
    </row>
    <row r="7927" spans="3:4" ht="15" hidden="1" customHeight="1" x14ac:dyDescent="0.25">
      <c r="C7927" s="160" t="s">
        <v>543</v>
      </c>
      <c r="D7927" s="161">
        <v>664.85</v>
      </c>
    </row>
    <row r="7928" spans="3:4" ht="15" hidden="1" customHeight="1" x14ac:dyDescent="0.25">
      <c r="C7928" s="158" t="s">
        <v>556</v>
      </c>
      <c r="D7928" s="159">
        <v>33.200000000000003</v>
      </c>
    </row>
    <row r="7929" spans="3:4" ht="15" hidden="1" customHeight="1" x14ac:dyDescent="0.25">
      <c r="C7929" s="160" t="s">
        <v>552</v>
      </c>
      <c r="D7929" s="161">
        <v>166.25</v>
      </c>
    </row>
    <row r="7930" spans="3:4" ht="15" hidden="1" customHeight="1" x14ac:dyDescent="0.25">
      <c r="C7930" s="158" t="s">
        <v>541</v>
      </c>
      <c r="D7930" s="159">
        <v>247.86</v>
      </c>
    </row>
    <row r="7931" spans="3:4" ht="15" hidden="1" customHeight="1" x14ac:dyDescent="0.25">
      <c r="C7931" s="160" t="s">
        <v>309</v>
      </c>
      <c r="D7931" s="161">
        <v>641.47</v>
      </c>
    </row>
    <row r="7932" spans="3:4" ht="15" hidden="1" customHeight="1" x14ac:dyDescent="0.25">
      <c r="C7932" s="158" t="s">
        <v>552</v>
      </c>
      <c r="D7932" s="159">
        <v>1117.47</v>
      </c>
    </row>
    <row r="7933" spans="3:4" ht="15" hidden="1" customHeight="1" x14ac:dyDescent="0.25">
      <c r="C7933" s="160" t="s">
        <v>539</v>
      </c>
      <c r="D7933" s="161">
        <v>344.4</v>
      </c>
    </row>
    <row r="7934" spans="3:4" ht="15" hidden="1" customHeight="1" x14ac:dyDescent="0.25">
      <c r="C7934" s="158" t="s">
        <v>545</v>
      </c>
      <c r="D7934" s="159">
        <v>377.04</v>
      </c>
    </row>
    <row r="7935" spans="3:4" ht="15" hidden="1" customHeight="1" x14ac:dyDescent="0.25">
      <c r="C7935" s="160" t="s">
        <v>309</v>
      </c>
      <c r="D7935" s="161">
        <v>611.54</v>
      </c>
    </row>
    <row r="7936" spans="3:4" ht="15" hidden="1" customHeight="1" x14ac:dyDescent="0.25">
      <c r="C7936" s="158" t="s">
        <v>545</v>
      </c>
      <c r="D7936" s="159">
        <v>745.49</v>
      </c>
    </row>
    <row r="7937" spans="3:4" ht="15" hidden="1" customHeight="1" x14ac:dyDescent="0.25">
      <c r="C7937" s="160" t="s">
        <v>556</v>
      </c>
      <c r="D7937" s="161">
        <v>192.24</v>
      </c>
    </row>
    <row r="7938" spans="3:4" ht="15" hidden="1" customHeight="1" x14ac:dyDescent="0.25">
      <c r="C7938" s="158" t="s">
        <v>544</v>
      </c>
      <c r="D7938" s="159">
        <v>366.45</v>
      </c>
    </row>
    <row r="7939" spans="3:4" ht="15" hidden="1" customHeight="1" x14ac:dyDescent="0.25">
      <c r="C7939" s="160" t="s">
        <v>547</v>
      </c>
      <c r="D7939" s="161">
        <v>1268.0999999999999</v>
      </c>
    </row>
    <row r="7940" spans="3:4" ht="15" hidden="1" customHeight="1" x14ac:dyDescent="0.25">
      <c r="C7940" s="158" t="s">
        <v>550</v>
      </c>
      <c r="D7940" s="159">
        <v>1239.8699999999999</v>
      </c>
    </row>
    <row r="7941" spans="3:4" ht="15" hidden="1" customHeight="1" x14ac:dyDescent="0.25">
      <c r="C7941" s="160" t="s">
        <v>539</v>
      </c>
      <c r="D7941" s="161">
        <v>194.08</v>
      </c>
    </row>
    <row r="7942" spans="3:4" ht="15" hidden="1" customHeight="1" x14ac:dyDescent="0.25">
      <c r="C7942" s="158" t="s">
        <v>539</v>
      </c>
      <c r="D7942" s="159">
        <v>894.82</v>
      </c>
    </row>
    <row r="7943" spans="3:4" ht="15" hidden="1" customHeight="1" x14ac:dyDescent="0.25">
      <c r="C7943" s="160" t="s">
        <v>556</v>
      </c>
      <c r="D7943" s="161">
        <v>813.93</v>
      </c>
    </row>
    <row r="7944" spans="3:4" ht="15" hidden="1" customHeight="1" x14ac:dyDescent="0.25">
      <c r="C7944" s="158" t="s">
        <v>307</v>
      </c>
      <c r="D7944" s="159">
        <v>1042.82</v>
      </c>
    </row>
    <row r="7945" spans="3:4" ht="15" hidden="1" customHeight="1" x14ac:dyDescent="0.25">
      <c r="C7945" s="160" t="s">
        <v>552</v>
      </c>
      <c r="D7945" s="161">
        <v>253.31</v>
      </c>
    </row>
    <row r="7946" spans="3:4" ht="15" hidden="1" customHeight="1" x14ac:dyDescent="0.25">
      <c r="C7946" s="158" t="s">
        <v>542</v>
      </c>
      <c r="D7946" s="159">
        <v>508.34</v>
      </c>
    </row>
    <row r="7947" spans="3:4" ht="15" hidden="1" customHeight="1" x14ac:dyDescent="0.25">
      <c r="C7947" s="160" t="s">
        <v>547</v>
      </c>
      <c r="D7947" s="161">
        <v>389.7</v>
      </c>
    </row>
    <row r="7948" spans="3:4" ht="15" hidden="1" customHeight="1" x14ac:dyDescent="0.25">
      <c r="C7948" s="158" t="s">
        <v>546</v>
      </c>
      <c r="D7948" s="159">
        <v>692.31</v>
      </c>
    </row>
    <row r="7949" spans="3:4" ht="15" hidden="1" customHeight="1" x14ac:dyDescent="0.25">
      <c r="C7949" s="160" t="s">
        <v>308</v>
      </c>
      <c r="D7949" s="161">
        <v>862.47</v>
      </c>
    </row>
    <row r="7950" spans="3:4" ht="15" hidden="1" customHeight="1" x14ac:dyDescent="0.25">
      <c r="C7950" s="158" t="s">
        <v>544</v>
      </c>
      <c r="D7950" s="159">
        <v>404.29</v>
      </c>
    </row>
    <row r="7951" spans="3:4" ht="15" hidden="1" customHeight="1" x14ac:dyDescent="0.25">
      <c r="C7951" s="160" t="s">
        <v>548</v>
      </c>
      <c r="D7951" s="161">
        <v>1134.8399999999999</v>
      </c>
    </row>
    <row r="7952" spans="3:4" ht="15" hidden="1" customHeight="1" x14ac:dyDescent="0.25">
      <c r="C7952" s="158" t="s">
        <v>549</v>
      </c>
      <c r="D7952" s="159">
        <v>633.01</v>
      </c>
    </row>
    <row r="7953" spans="3:4" ht="15" hidden="1" customHeight="1" x14ac:dyDescent="0.25">
      <c r="C7953" s="160" t="s">
        <v>547</v>
      </c>
      <c r="D7953" s="161">
        <v>307.61</v>
      </c>
    </row>
    <row r="7954" spans="3:4" ht="15" hidden="1" customHeight="1" x14ac:dyDescent="0.25">
      <c r="C7954" s="158" t="s">
        <v>557</v>
      </c>
      <c r="D7954" s="159">
        <v>754.09</v>
      </c>
    </row>
    <row r="7955" spans="3:4" ht="15" hidden="1" customHeight="1" x14ac:dyDescent="0.25">
      <c r="C7955" s="160" t="s">
        <v>557</v>
      </c>
      <c r="D7955" s="161">
        <v>304.42</v>
      </c>
    </row>
    <row r="7956" spans="3:4" ht="15" hidden="1" customHeight="1" x14ac:dyDescent="0.25">
      <c r="C7956" s="158" t="s">
        <v>552</v>
      </c>
      <c r="D7956" s="159">
        <v>353.36</v>
      </c>
    </row>
    <row r="7957" spans="3:4" ht="15" hidden="1" customHeight="1" x14ac:dyDescent="0.25">
      <c r="C7957" s="160" t="s">
        <v>546</v>
      </c>
      <c r="D7957" s="161">
        <v>632.38</v>
      </c>
    </row>
    <row r="7958" spans="3:4" ht="15" hidden="1" customHeight="1" x14ac:dyDescent="0.25">
      <c r="C7958" s="158" t="s">
        <v>542</v>
      </c>
      <c r="D7958" s="159">
        <v>226.25</v>
      </c>
    </row>
    <row r="7959" spans="3:4" ht="15" hidden="1" customHeight="1" x14ac:dyDescent="0.25">
      <c r="C7959" s="160" t="s">
        <v>307</v>
      </c>
      <c r="D7959" s="161">
        <v>1186.8699999999999</v>
      </c>
    </row>
    <row r="7960" spans="3:4" ht="15" hidden="1" customHeight="1" x14ac:dyDescent="0.25">
      <c r="C7960" s="158" t="s">
        <v>544</v>
      </c>
      <c r="D7960" s="159">
        <v>1137.47</v>
      </c>
    </row>
    <row r="7961" spans="3:4" ht="15" hidden="1" customHeight="1" x14ac:dyDescent="0.25">
      <c r="C7961" s="160" t="s">
        <v>557</v>
      </c>
      <c r="D7961" s="161">
        <v>73.3</v>
      </c>
    </row>
    <row r="7962" spans="3:4" ht="15" hidden="1" customHeight="1" x14ac:dyDescent="0.25">
      <c r="C7962" s="158" t="s">
        <v>542</v>
      </c>
      <c r="D7962" s="159">
        <v>548.95000000000005</v>
      </c>
    </row>
    <row r="7963" spans="3:4" ht="15" hidden="1" customHeight="1" x14ac:dyDescent="0.25">
      <c r="C7963" s="160" t="s">
        <v>540</v>
      </c>
      <c r="D7963" s="161">
        <v>475.42</v>
      </c>
    </row>
    <row r="7964" spans="3:4" ht="15" hidden="1" customHeight="1" x14ac:dyDescent="0.25">
      <c r="C7964" s="158" t="s">
        <v>309</v>
      </c>
      <c r="D7964" s="159">
        <v>657.85</v>
      </c>
    </row>
    <row r="7965" spans="3:4" ht="15" hidden="1" customHeight="1" x14ac:dyDescent="0.25">
      <c r="C7965" s="160" t="s">
        <v>540</v>
      </c>
      <c r="D7965" s="161">
        <v>785.41</v>
      </c>
    </row>
    <row r="7966" spans="3:4" ht="15" hidden="1" customHeight="1" x14ac:dyDescent="0.25">
      <c r="C7966" s="158" t="s">
        <v>545</v>
      </c>
      <c r="D7966" s="159">
        <v>636.25</v>
      </c>
    </row>
    <row r="7967" spans="3:4" ht="15" hidden="1" customHeight="1" x14ac:dyDescent="0.25">
      <c r="C7967" s="160" t="s">
        <v>557</v>
      </c>
      <c r="D7967" s="161">
        <v>1148.28</v>
      </c>
    </row>
    <row r="7968" spans="3:4" ht="15" hidden="1" customHeight="1" x14ac:dyDescent="0.25">
      <c r="C7968" s="158" t="s">
        <v>308</v>
      </c>
      <c r="D7968" s="159">
        <v>810.24</v>
      </c>
    </row>
    <row r="7969" spans="3:4" ht="15" hidden="1" customHeight="1" x14ac:dyDescent="0.25">
      <c r="C7969" s="160" t="s">
        <v>545</v>
      </c>
      <c r="D7969" s="161">
        <v>806.17</v>
      </c>
    </row>
    <row r="7970" spans="3:4" ht="15" hidden="1" customHeight="1" x14ac:dyDescent="0.25">
      <c r="C7970" s="158" t="s">
        <v>546</v>
      </c>
      <c r="D7970" s="159">
        <v>265.95</v>
      </c>
    </row>
    <row r="7971" spans="3:4" ht="15" hidden="1" customHeight="1" x14ac:dyDescent="0.25">
      <c r="C7971" s="160" t="s">
        <v>541</v>
      </c>
      <c r="D7971" s="161">
        <v>1299.04</v>
      </c>
    </row>
    <row r="7972" spans="3:4" ht="15" hidden="1" customHeight="1" x14ac:dyDescent="0.25">
      <c r="C7972" s="158" t="s">
        <v>308</v>
      </c>
      <c r="D7972" s="159">
        <v>931.33</v>
      </c>
    </row>
    <row r="7973" spans="3:4" ht="15" hidden="1" customHeight="1" x14ac:dyDescent="0.25">
      <c r="C7973" s="160" t="s">
        <v>556</v>
      </c>
      <c r="D7973" s="161">
        <v>752.61</v>
      </c>
    </row>
    <row r="7974" spans="3:4" ht="15" hidden="1" customHeight="1" x14ac:dyDescent="0.25">
      <c r="C7974" s="158" t="s">
        <v>539</v>
      </c>
      <c r="D7974" s="159">
        <v>53.95</v>
      </c>
    </row>
    <row r="7975" spans="3:4" ht="15" hidden="1" customHeight="1" x14ac:dyDescent="0.25">
      <c r="C7975" s="160" t="s">
        <v>308</v>
      </c>
      <c r="D7975" s="161">
        <v>878.69</v>
      </c>
    </row>
    <row r="7976" spans="3:4" ht="15" hidden="1" customHeight="1" x14ac:dyDescent="0.25">
      <c r="C7976" s="158" t="s">
        <v>542</v>
      </c>
      <c r="D7976" s="159">
        <v>418.66</v>
      </c>
    </row>
    <row r="7977" spans="3:4" ht="15" hidden="1" customHeight="1" x14ac:dyDescent="0.25">
      <c r="C7977" s="160" t="s">
        <v>540</v>
      </c>
      <c r="D7977" s="161">
        <v>1010.53</v>
      </c>
    </row>
    <row r="7978" spans="3:4" ht="15" hidden="1" customHeight="1" x14ac:dyDescent="0.25">
      <c r="C7978" s="158" t="s">
        <v>539</v>
      </c>
      <c r="D7978" s="159">
        <v>714.88</v>
      </c>
    </row>
    <row r="7979" spans="3:4" ht="15" hidden="1" customHeight="1" x14ac:dyDescent="0.25">
      <c r="C7979" s="160" t="s">
        <v>309</v>
      </c>
      <c r="D7979" s="161">
        <v>374.34</v>
      </c>
    </row>
    <row r="7980" spans="3:4" ht="15" hidden="1" customHeight="1" x14ac:dyDescent="0.25">
      <c r="C7980" s="158" t="s">
        <v>550</v>
      </c>
      <c r="D7980" s="159">
        <v>1269.8800000000001</v>
      </c>
    </row>
    <row r="7981" spans="3:4" ht="15" hidden="1" customHeight="1" x14ac:dyDescent="0.25">
      <c r="C7981" s="160" t="s">
        <v>542</v>
      </c>
      <c r="D7981" s="161">
        <v>1134.49</v>
      </c>
    </row>
    <row r="7982" spans="3:4" ht="15" hidden="1" customHeight="1" x14ac:dyDescent="0.25">
      <c r="C7982" s="158" t="s">
        <v>553</v>
      </c>
      <c r="D7982" s="159">
        <v>721.43</v>
      </c>
    </row>
    <row r="7983" spans="3:4" ht="15" hidden="1" customHeight="1" x14ac:dyDescent="0.25">
      <c r="C7983" s="160" t="s">
        <v>546</v>
      </c>
      <c r="D7983" s="161">
        <v>584.03</v>
      </c>
    </row>
    <row r="7984" spans="3:4" ht="15" hidden="1" customHeight="1" x14ac:dyDescent="0.25">
      <c r="C7984" s="158" t="s">
        <v>540</v>
      </c>
      <c r="D7984" s="159">
        <v>418.25</v>
      </c>
    </row>
    <row r="7985" spans="3:4" ht="15" hidden="1" customHeight="1" x14ac:dyDescent="0.25">
      <c r="C7985" s="160" t="s">
        <v>555</v>
      </c>
      <c r="D7985" s="161">
        <v>529.46</v>
      </c>
    </row>
    <row r="7986" spans="3:4" ht="15" hidden="1" customHeight="1" x14ac:dyDescent="0.25">
      <c r="C7986" s="158" t="s">
        <v>307</v>
      </c>
      <c r="D7986" s="159">
        <v>163.04</v>
      </c>
    </row>
    <row r="7987" spans="3:4" ht="15" hidden="1" customHeight="1" x14ac:dyDescent="0.25">
      <c r="C7987" s="160" t="s">
        <v>552</v>
      </c>
      <c r="D7987" s="161">
        <v>99.54</v>
      </c>
    </row>
    <row r="7988" spans="3:4" ht="15" hidden="1" customHeight="1" x14ac:dyDescent="0.25">
      <c r="C7988" s="158" t="s">
        <v>541</v>
      </c>
      <c r="D7988" s="159">
        <v>1156.29</v>
      </c>
    </row>
    <row r="7989" spans="3:4" ht="15" hidden="1" customHeight="1" x14ac:dyDescent="0.25">
      <c r="C7989" s="160" t="s">
        <v>553</v>
      </c>
      <c r="D7989" s="161">
        <v>772.16</v>
      </c>
    </row>
    <row r="7990" spans="3:4" ht="15" hidden="1" customHeight="1" x14ac:dyDescent="0.25">
      <c r="C7990" s="158" t="s">
        <v>309</v>
      </c>
      <c r="D7990" s="159">
        <v>1233.97</v>
      </c>
    </row>
    <row r="7991" spans="3:4" ht="15" hidden="1" customHeight="1" x14ac:dyDescent="0.25">
      <c r="C7991" s="160" t="s">
        <v>542</v>
      </c>
      <c r="D7991" s="161">
        <v>146.69999999999999</v>
      </c>
    </row>
    <row r="7992" spans="3:4" ht="15" hidden="1" customHeight="1" x14ac:dyDescent="0.25">
      <c r="C7992" s="158" t="s">
        <v>540</v>
      </c>
      <c r="D7992" s="159">
        <v>208.74</v>
      </c>
    </row>
    <row r="7993" spans="3:4" ht="15" hidden="1" customHeight="1" x14ac:dyDescent="0.25">
      <c r="C7993" s="160" t="s">
        <v>543</v>
      </c>
      <c r="D7993" s="161">
        <v>1148.47</v>
      </c>
    </row>
    <row r="7994" spans="3:4" ht="15" hidden="1" customHeight="1" x14ac:dyDescent="0.25">
      <c r="C7994" s="158" t="s">
        <v>546</v>
      </c>
      <c r="D7994" s="159">
        <v>717.54</v>
      </c>
    </row>
    <row r="7995" spans="3:4" ht="15" hidden="1" customHeight="1" x14ac:dyDescent="0.25">
      <c r="C7995" s="160" t="s">
        <v>549</v>
      </c>
      <c r="D7995" s="161">
        <v>694.11</v>
      </c>
    </row>
    <row r="7996" spans="3:4" ht="15" hidden="1" customHeight="1" x14ac:dyDescent="0.25">
      <c r="C7996" s="158" t="s">
        <v>545</v>
      </c>
      <c r="D7996" s="159">
        <v>968.04</v>
      </c>
    </row>
    <row r="7997" spans="3:4" ht="15" hidden="1" customHeight="1" x14ac:dyDescent="0.25">
      <c r="C7997" s="160" t="s">
        <v>543</v>
      </c>
      <c r="D7997" s="161">
        <v>1022.38</v>
      </c>
    </row>
    <row r="7998" spans="3:4" ht="15" hidden="1" customHeight="1" x14ac:dyDescent="0.25">
      <c r="C7998" s="158" t="s">
        <v>543</v>
      </c>
      <c r="D7998" s="159">
        <v>764.69</v>
      </c>
    </row>
    <row r="7999" spans="3:4" ht="15" hidden="1" customHeight="1" x14ac:dyDescent="0.25">
      <c r="C7999" s="160" t="s">
        <v>547</v>
      </c>
      <c r="D7999" s="161">
        <v>1235.31</v>
      </c>
    </row>
    <row r="8000" spans="3:4" ht="15" hidden="1" customHeight="1" x14ac:dyDescent="0.25">
      <c r="C8000" s="158" t="s">
        <v>542</v>
      </c>
      <c r="D8000" s="159">
        <v>538.03</v>
      </c>
    </row>
    <row r="8001" spans="3:4" ht="15" hidden="1" customHeight="1" x14ac:dyDescent="0.25">
      <c r="C8001" s="160" t="s">
        <v>542</v>
      </c>
      <c r="D8001" s="161">
        <v>282.24</v>
      </c>
    </row>
    <row r="8002" spans="3:4" ht="15" hidden="1" customHeight="1" x14ac:dyDescent="0.25">
      <c r="C8002" s="158" t="s">
        <v>307</v>
      </c>
      <c r="D8002" s="159">
        <v>571.67999999999995</v>
      </c>
    </row>
    <row r="8003" spans="3:4" ht="15" hidden="1" customHeight="1" x14ac:dyDescent="0.25">
      <c r="C8003" s="160" t="s">
        <v>542</v>
      </c>
      <c r="D8003" s="161">
        <v>809.28</v>
      </c>
    </row>
    <row r="8004" spans="3:4" ht="15" hidden="1" customHeight="1" x14ac:dyDescent="0.25">
      <c r="C8004" s="158" t="s">
        <v>547</v>
      </c>
      <c r="D8004" s="159">
        <v>942.11</v>
      </c>
    </row>
    <row r="8005" spans="3:4" ht="15" hidden="1" customHeight="1" x14ac:dyDescent="0.25">
      <c r="C8005" s="160" t="s">
        <v>558</v>
      </c>
      <c r="D8005" s="161">
        <v>504.37</v>
      </c>
    </row>
    <row r="8006" spans="3:4" ht="15" hidden="1" customHeight="1" x14ac:dyDescent="0.25">
      <c r="C8006" s="158" t="s">
        <v>312</v>
      </c>
      <c r="D8006" s="159">
        <v>294.47000000000003</v>
      </c>
    </row>
    <row r="8007" spans="3:4" ht="15" hidden="1" customHeight="1" x14ac:dyDescent="0.25">
      <c r="C8007" s="160" t="s">
        <v>549</v>
      </c>
      <c r="D8007" s="161">
        <v>1194.8800000000001</v>
      </c>
    </row>
    <row r="8008" spans="3:4" ht="15" hidden="1" customHeight="1" x14ac:dyDescent="0.25">
      <c r="C8008" s="158" t="s">
        <v>551</v>
      </c>
      <c r="D8008" s="159">
        <v>811.11</v>
      </c>
    </row>
    <row r="8009" spans="3:4" ht="15" hidden="1" customHeight="1" x14ac:dyDescent="0.25">
      <c r="C8009" s="160" t="s">
        <v>540</v>
      </c>
      <c r="D8009" s="161">
        <v>788.8</v>
      </c>
    </row>
    <row r="8010" spans="3:4" ht="15" hidden="1" customHeight="1" x14ac:dyDescent="0.25">
      <c r="C8010" s="158" t="s">
        <v>541</v>
      </c>
      <c r="D8010" s="159">
        <v>400.09</v>
      </c>
    </row>
    <row r="8011" spans="3:4" ht="15" hidden="1" customHeight="1" x14ac:dyDescent="0.25">
      <c r="C8011" s="160" t="s">
        <v>551</v>
      </c>
      <c r="D8011" s="161">
        <v>830.74</v>
      </c>
    </row>
    <row r="8012" spans="3:4" ht="15" hidden="1" customHeight="1" x14ac:dyDescent="0.25">
      <c r="C8012" s="158" t="s">
        <v>307</v>
      </c>
      <c r="D8012" s="159">
        <v>1200.83</v>
      </c>
    </row>
    <row r="8013" spans="3:4" ht="15" hidden="1" customHeight="1" x14ac:dyDescent="0.25">
      <c r="C8013" s="160" t="s">
        <v>309</v>
      </c>
      <c r="D8013" s="161">
        <v>1244.77</v>
      </c>
    </row>
    <row r="8014" spans="3:4" ht="15" hidden="1" customHeight="1" x14ac:dyDescent="0.25">
      <c r="C8014" s="158" t="s">
        <v>551</v>
      </c>
      <c r="D8014" s="159">
        <v>185.71</v>
      </c>
    </row>
    <row r="8015" spans="3:4" ht="15" hidden="1" customHeight="1" x14ac:dyDescent="0.25">
      <c r="C8015" s="160" t="s">
        <v>542</v>
      </c>
      <c r="D8015" s="161">
        <v>1298.79</v>
      </c>
    </row>
    <row r="8016" spans="3:4" ht="15" hidden="1" customHeight="1" x14ac:dyDescent="0.25">
      <c r="C8016" s="158" t="s">
        <v>558</v>
      </c>
      <c r="D8016" s="159">
        <v>127.35</v>
      </c>
    </row>
    <row r="8017" spans="3:4" ht="15" hidden="1" customHeight="1" x14ac:dyDescent="0.25">
      <c r="C8017" s="160" t="s">
        <v>557</v>
      </c>
      <c r="D8017" s="161">
        <v>91.42</v>
      </c>
    </row>
    <row r="8018" spans="3:4" ht="15" hidden="1" customHeight="1" x14ac:dyDescent="0.25">
      <c r="C8018" s="158" t="s">
        <v>553</v>
      </c>
      <c r="D8018" s="159">
        <v>559.22</v>
      </c>
    </row>
    <row r="8019" spans="3:4" ht="15" hidden="1" customHeight="1" x14ac:dyDescent="0.25">
      <c r="C8019" s="160" t="s">
        <v>557</v>
      </c>
      <c r="D8019" s="161">
        <v>954.42</v>
      </c>
    </row>
    <row r="8020" spans="3:4" ht="15" hidden="1" customHeight="1" x14ac:dyDescent="0.25">
      <c r="C8020" s="158" t="s">
        <v>544</v>
      </c>
      <c r="D8020" s="159">
        <v>818.51</v>
      </c>
    </row>
    <row r="8021" spans="3:4" ht="15" hidden="1" customHeight="1" x14ac:dyDescent="0.25">
      <c r="C8021" s="160" t="s">
        <v>543</v>
      </c>
      <c r="D8021" s="161">
        <v>85.59</v>
      </c>
    </row>
    <row r="8022" spans="3:4" ht="15" hidden="1" customHeight="1" x14ac:dyDescent="0.25">
      <c r="C8022" s="158" t="s">
        <v>555</v>
      </c>
      <c r="D8022" s="159">
        <v>276.22000000000003</v>
      </c>
    </row>
    <row r="8023" spans="3:4" ht="15" hidden="1" customHeight="1" x14ac:dyDescent="0.25">
      <c r="C8023" s="160" t="s">
        <v>551</v>
      </c>
      <c r="D8023" s="161">
        <v>992.09</v>
      </c>
    </row>
    <row r="8024" spans="3:4" ht="15" hidden="1" customHeight="1" x14ac:dyDescent="0.25">
      <c r="C8024" s="158" t="s">
        <v>549</v>
      </c>
      <c r="D8024" s="159">
        <v>1156.04</v>
      </c>
    </row>
    <row r="8025" spans="3:4" ht="15" hidden="1" customHeight="1" x14ac:dyDescent="0.25">
      <c r="C8025" s="160" t="s">
        <v>541</v>
      </c>
      <c r="D8025" s="161">
        <v>1085.4000000000001</v>
      </c>
    </row>
    <row r="8026" spans="3:4" ht="15" hidden="1" customHeight="1" x14ac:dyDescent="0.25">
      <c r="C8026" s="158" t="s">
        <v>549</v>
      </c>
      <c r="D8026" s="159">
        <v>911.51</v>
      </c>
    </row>
    <row r="8027" spans="3:4" ht="15" hidden="1" customHeight="1" x14ac:dyDescent="0.25">
      <c r="C8027" s="160" t="s">
        <v>552</v>
      </c>
      <c r="D8027" s="161">
        <v>458.33</v>
      </c>
    </row>
    <row r="8028" spans="3:4" ht="15" hidden="1" customHeight="1" x14ac:dyDescent="0.25">
      <c r="C8028" s="158" t="s">
        <v>549</v>
      </c>
      <c r="D8028" s="159">
        <v>591.11</v>
      </c>
    </row>
    <row r="8029" spans="3:4" ht="15" hidden="1" customHeight="1" x14ac:dyDescent="0.25">
      <c r="C8029" s="160" t="s">
        <v>549</v>
      </c>
      <c r="D8029" s="161">
        <v>712.33</v>
      </c>
    </row>
    <row r="8030" spans="3:4" ht="15" hidden="1" customHeight="1" x14ac:dyDescent="0.25">
      <c r="C8030" s="158" t="s">
        <v>553</v>
      </c>
      <c r="D8030" s="159">
        <v>461.9</v>
      </c>
    </row>
    <row r="8031" spans="3:4" ht="15" hidden="1" customHeight="1" x14ac:dyDescent="0.25">
      <c r="C8031" s="160" t="s">
        <v>540</v>
      </c>
      <c r="D8031" s="161">
        <v>714.45</v>
      </c>
    </row>
    <row r="8032" spans="3:4" ht="15" hidden="1" customHeight="1" x14ac:dyDescent="0.25">
      <c r="C8032" s="158" t="s">
        <v>545</v>
      </c>
      <c r="D8032" s="159">
        <v>649</v>
      </c>
    </row>
    <row r="8033" spans="3:4" ht="15" hidden="1" customHeight="1" x14ac:dyDescent="0.25">
      <c r="C8033" s="160" t="s">
        <v>539</v>
      </c>
      <c r="D8033" s="161">
        <v>1005.47</v>
      </c>
    </row>
    <row r="8034" spans="3:4" ht="15" hidden="1" customHeight="1" x14ac:dyDescent="0.25">
      <c r="C8034" s="158" t="s">
        <v>307</v>
      </c>
      <c r="D8034" s="159">
        <v>1075.6500000000001</v>
      </c>
    </row>
    <row r="8035" spans="3:4" ht="15" hidden="1" customHeight="1" x14ac:dyDescent="0.25">
      <c r="C8035" s="160" t="s">
        <v>308</v>
      </c>
      <c r="D8035" s="161">
        <v>612.54999999999995</v>
      </c>
    </row>
    <row r="8036" spans="3:4" ht="15" hidden="1" customHeight="1" x14ac:dyDescent="0.25">
      <c r="C8036" s="158" t="s">
        <v>557</v>
      </c>
      <c r="D8036" s="159">
        <v>1032.47</v>
      </c>
    </row>
    <row r="8037" spans="3:4" ht="15" hidden="1" customHeight="1" x14ac:dyDescent="0.25">
      <c r="C8037" s="160" t="s">
        <v>551</v>
      </c>
      <c r="D8037" s="161">
        <v>680.3</v>
      </c>
    </row>
    <row r="8038" spans="3:4" ht="15" hidden="1" customHeight="1" x14ac:dyDescent="0.25">
      <c r="C8038" s="158" t="s">
        <v>542</v>
      </c>
      <c r="D8038" s="159">
        <v>668.46</v>
      </c>
    </row>
    <row r="8039" spans="3:4" ht="15" hidden="1" customHeight="1" x14ac:dyDescent="0.25">
      <c r="C8039" s="160" t="s">
        <v>540</v>
      </c>
      <c r="D8039" s="161">
        <v>35.06</v>
      </c>
    </row>
    <row r="8040" spans="3:4" ht="15" hidden="1" customHeight="1" x14ac:dyDescent="0.25">
      <c r="C8040" s="158" t="s">
        <v>557</v>
      </c>
      <c r="D8040" s="159">
        <v>1103.54</v>
      </c>
    </row>
    <row r="8041" spans="3:4" ht="15" hidden="1" customHeight="1" x14ac:dyDescent="0.25">
      <c r="C8041" s="160" t="s">
        <v>551</v>
      </c>
      <c r="D8041" s="161">
        <v>769.08</v>
      </c>
    </row>
    <row r="8042" spans="3:4" ht="15" hidden="1" customHeight="1" x14ac:dyDescent="0.25">
      <c r="C8042" s="158" t="s">
        <v>543</v>
      </c>
      <c r="D8042" s="159">
        <v>80.709999999999994</v>
      </c>
    </row>
    <row r="8043" spans="3:4" ht="15" hidden="1" customHeight="1" x14ac:dyDescent="0.25">
      <c r="C8043" s="160" t="s">
        <v>539</v>
      </c>
      <c r="D8043" s="161">
        <v>1262.58</v>
      </c>
    </row>
    <row r="8044" spans="3:4" ht="15" hidden="1" customHeight="1" x14ac:dyDescent="0.25">
      <c r="C8044" s="158" t="s">
        <v>551</v>
      </c>
      <c r="D8044" s="159">
        <v>884.38</v>
      </c>
    </row>
    <row r="8045" spans="3:4" ht="15" hidden="1" customHeight="1" x14ac:dyDescent="0.25">
      <c r="C8045" s="160" t="s">
        <v>549</v>
      </c>
      <c r="D8045" s="161">
        <v>1137.1300000000001</v>
      </c>
    </row>
    <row r="8046" spans="3:4" ht="15" hidden="1" customHeight="1" x14ac:dyDescent="0.25">
      <c r="C8046" s="158" t="s">
        <v>545</v>
      </c>
      <c r="D8046" s="159">
        <v>324.86</v>
      </c>
    </row>
    <row r="8047" spans="3:4" ht="15" hidden="1" customHeight="1" x14ac:dyDescent="0.25">
      <c r="C8047" s="160" t="s">
        <v>556</v>
      </c>
      <c r="D8047" s="161">
        <v>543.01</v>
      </c>
    </row>
    <row r="8048" spans="3:4" ht="15" hidden="1" customHeight="1" x14ac:dyDescent="0.25">
      <c r="C8048" s="158" t="s">
        <v>549</v>
      </c>
      <c r="D8048" s="159">
        <v>698.45</v>
      </c>
    </row>
    <row r="8049" spans="3:4" ht="15" hidden="1" customHeight="1" x14ac:dyDescent="0.25">
      <c r="C8049" s="160" t="s">
        <v>309</v>
      </c>
      <c r="D8049" s="161">
        <v>403.98</v>
      </c>
    </row>
    <row r="8050" spans="3:4" ht="15" hidden="1" customHeight="1" x14ac:dyDescent="0.25">
      <c r="C8050" s="158" t="s">
        <v>312</v>
      </c>
      <c r="D8050" s="159">
        <v>1276.79</v>
      </c>
    </row>
    <row r="8051" spans="3:4" ht="15" hidden="1" customHeight="1" x14ac:dyDescent="0.25">
      <c r="C8051" s="160" t="s">
        <v>312</v>
      </c>
      <c r="D8051" s="161">
        <v>732.83</v>
      </c>
    </row>
    <row r="8052" spans="3:4" ht="15" hidden="1" customHeight="1" x14ac:dyDescent="0.25">
      <c r="C8052" s="158" t="s">
        <v>548</v>
      </c>
      <c r="D8052" s="159">
        <v>203.36</v>
      </c>
    </row>
    <row r="8053" spans="3:4" ht="15" hidden="1" customHeight="1" x14ac:dyDescent="0.25">
      <c r="C8053" s="160" t="s">
        <v>542</v>
      </c>
      <c r="D8053" s="161">
        <v>1126.05</v>
      </c>
    </row>
    <row r="8054" spans="3:4" ht="15" hidden="1" customHeight="1" x14ac:dyDescent="0.25">
      <c r="C8054" s="158" t="s">
        <v>539</v>
      </c>
      <c r="D8054" s="159">
        <v>372.71</v>
      </c>
    </row>
    <row r="8055" spans="3:4" ht="15" hidden="1" customHeight="1" x14ac:dyDescent="0.25">
      <c r="C8055" s="160" t="s">
        <v>539</v>
      </c>
      <c r="D8055" s="161">
        <v>408.42</v>
      </c>
    </row>
    <row r="8056" spans="3:4" ht="15" hidden="1" customHeight="1" x14ac:dyDescent="0.25">
      <c r="C8056" s="158" t="s">
        <v>557</v>
      </c>
      <c r="D8056" s="159">
        <v>468.29</v>
      </c>
    </row>
    <row r="8057" spans="3:4" ht="15" hidden="1" customHeight="1" x14ac:dyDescent="0.25">
      <c r="C8057" s="160" t="s">
        <v>308</v>
      </c>
      <c r="D8057" s="161">
        <v>98.65</v>
      </c>
    </row>
    <row r="8058" spans="3:4" ht="15" hidden="1" customHeight="1" x14ac:dyDescent="0.25">
      <c r="C8058" s="158" t="s">
        <v>549</v>
      </c>
      <c r="D8058" s="159">
        <v>696.55</v>
      </c>
    </row>
    <row r="8059" spans="3:4" ht="15" hidden="1" customHeight="1" x14ac:dyDescent="0.25">
      <c r="C8059" s="160" t="s">
        <v>549</v>
      </c>
      <c r="D8059" s="161">
        <v>565.47</v>
      </c>
    </row>
    <row r="8060" spans="3:4" ht="15" hidden="1" customHeight="1" x14ac:dyDescent="0.25">
      <c r="C8060" s="158" t="s">
        <v>542</v>
      </c>
      <c r="D8060" s="159">
        <v>823.33</v>
      </c>
    </row>
    <row r="8061" spans="3:4" ht="15" hidden="1" customHeight="1" x14ac:dyDescent="0.25">
      <c r="C8061" s="160" t="s">
        <v>545</v>
      </c>
      <c r="D8061" s="161">
        <v>334.27</v>
      </c>
    </row>
    <row r="8062" spans="3:4" ht="15" hidden="1" customHeight="1" x14ac:dyDescent="0.25">
      <c r="C8062" s="158" t="s">
        <v>555</v>
      </c>
      <c r="D8062" s="159">
        <v>924.48</v>
      </c>
    </row>
    <row r="8063" spans="3:4" ht="15" hidden="1" customHeight="1" x14ac:dyDescent="0.25">
      <c r="C8063" s="160" t="s">
        <v>557</v>
      </c>
      <c r="D8063" s="161">
        <v>520.97</v>
      </c>
    </row>
    <row r="8064" spans="3:4" ht="15" hidden="1" customHeight="1" x14ac:dyDescent="0.25">
      <c r="C8064" s="158" t="s">
        <v>543</v>
      </c>
      <c r="D8064" s="159">
        <v>730.29</v>
      </c>
    </row>
    <row r="8065" spans="3:4" ht="15" hidden="1" customHeight="1" x14ac:dyDescent="0.25">
      <c r="C8065" s="160" t="s">
        <v>307</v>
      </c>
      <c r="D8065" s="161">
        <v>1164.75</v>
      </c>
    </row>
    <row r="8066" spans="3:4" ht="15" hidden="1" customHeight="1" x14ac:dyDescent="0.25">
      <c r="C8066" s="158" t="s">
        <v>554</v>
      </c>
      <c r="D8066" s="159">
        <v>364.34</v>
      </c>
    </row>
    <row r="8067" spans="3:4" ht="15" hidden="1" customHeight="1" x14ac:dyDescent="0.25">
      <c r="C8067" s="160" t="s">
        <v>309</v>
      </c>
      <c r="D8067" s="161">
        <v>1271.53</v>
      </c>
    </row>
    <row r="8068" spans="3:4" ht="15" hidden="1" customHeight="1" x14ac:dyDescent="0.25">
      <c r="C8068" s="158" t="s">
        <v>558</v>
      </c>
      <c r="D8068" s="159">
        <v>744.13</v>
      </c>
    </row>
    <row r="8069" spans="3:4" ht="15" hidden="1" customHeight="1" x14ac:dyDescent="0.25">
      <c r="C8069" s="160" t="s">
        <v>543</v>
      </c>
      <c r="D8069" s="161">
        <v>689.96</v>
      </c>
    </row>
    <row r="8070" spans="3:4" ht="15" hidden="1" customHeight="1" x14ac:dyDescent="0.25">
      <c r="C8070" s="158" t="s">
        <v>544</v>
      </c>
      <c r="D8070" s="159">
        <v>713.76</v>
      </c>
    </row>
    <row r="8071" spans="3:4" ht="15" hidden="1" customHeight="1" x14ac:dyDescent="0.25">
      <c r="C8071" s="160" t="s">
        <v>543</v>
      </c>
      <c r="D8071" s="161">
        <v>505.9</v>
      </c>
    </row>
    <row r="8072" spans="3:4" ht="15" hidden="1" customHeight="1" x14ac:dyDescent="0.25">
      <c r="C8072" s="158" t="s">
        <v>550</v>
      </c>
      <c r="D8072" s="159">
        <v>756.62</v>
      </c>
    </row>
    <row r="8073" spans="3:4" ht="15" hidden="1" customHeight="1" x14ac:dyDescent="0.25">
      <c r="C8073" s="160" t="s">
        <v>307</v>
      </c>
      <c r="D8073" s="161">
        <v>1145.97</v>
      </c>
    </row>
    <row r="8074" spans="3:4" ht="15" hidden="1" customHeight="1" x14ac:dyDescent="0.25">
      <c r="C8074" s="158" t="s">
        <v>540</v>
      </c>
      <c r="D8074" s="159">
        <v>1015.95</v>
      </c>
    </row>
    <row r="8075" spans="3:4" ht="15" hidden="1" customHeight="1" x14ac:dyDescent="0.25">
      <c r="C8075" s="160" t="s">
        <v>548</v>
      </c>
      <c r="D8075" s="161">
        <v>1271.33</v>
      </c>
    </row>
    <row r="8076" spans="3:4" ht="15" hidden="1" customHeight="1" x14ac:dyDescent="0.25">
      <c r="C8076" s="158" t="s">
        <v>547</v>
      </c>
      <c r="D8076" s="159">
        <v>59.11</v>
      </c>
    </row>
    <row r="8077" spans="3:4" ht="15" hidden="1" customHeight="1" x14ac:dyDescent="0.25">
      <c r="C8077" s="160" t="s">
        <v>544</v>
      </c>
      <c r="D8077" s="161">
        <v>359.83</v>
      </c>
    </row>
    <row r="8078" spans="3:4" ht="15" hidden="1" customHeight="1" x14ac:dyDescent="0.25">
      <c r="C8078" s="158" t="s">
        <v>548</v>
      </c>
      <c r="D8078" s="159">
        <v>715.36</v>
      </c>
    </row>
    <row r="8079" spans="3:4" ht="15" hidden="1" customHeight="1" x14ac:dyDescent="0.25">
      <c r="C8079" s="160" t="s">
        <v>552</v>
      </c>
      <c r="D8079" s="161">
        <v>702.67</v>
      </c>
    </row>
    <row r="8080" spans="3:4" ht="15" hidden="1" customHeight="1" x14ac:dyDescent="0.25">
      <c r="C8080" s="158" t="s">
        <v>309</v>
      </c>
      <c r="D8080" s="159">
        <v>1151.19</v>
      </c>
    </row>
    <row r="8081" spans="3:4" ht="15" hidden="1" customHeight="1" x14ac:dyDescent="0.25">
      <c r="C8081" s="160" t="s">
        <v>550</v>
      </c>
      <c r="D8081" s="161">
        <v>492.86</v>
      </c>
    </row>
    <row r="8082" spans="3:4" ht="15" hidden="1" customHeight="1" x14ac:dyDescent="0.25">
      <c r="C8082" s="158" t="s">
        <v>541</v>
      </c>
      <c r="D8082" s="159">
        <v>756.59</v>
      </c>
    </row>
    <row r="8083" spans="3:4" ht="15" hidden="1" customHeight="1" x14ac:dyDescent="0.25">
      <c r="C8083" s="160" t="s">
        <v>549</v>
      </c>
      <c r="D8083" s="161">
        <v>470.78</v>
      </c>
    </row>
    <row r="8084" spans="3:4" ht="15" hidden="1" customHeight="1" x14ac:dyDescent="0.25">
      <c r="C8084" s="158" t="s">
        <v>556</v>
      </c>
      <c r="D8084" s="159">
        <v>576.59</v>
      </c>
    </row>
    <row r="8085" spans="3:4" ht="15" hidden="1" customHeight="1" x14ac:dyDescent="0.25">
      <c r="C8085" s="160" t="s">
        <v>540</v>
      </c>
      <c r="D8085" s="161">
        <v>563.36</v>
      </c>
    </row>
    <row r="8086" spans="3:4" ht="15" hidden="1" customHeight="1" x14ac:dyDescent="0.25">
      <c r="C8086" s="158" t="s">
        <v>555</v>
      </c>
      <c r="D8086" s="159">
        <v>655.14</v>
      </c>
    </row>
    <row r="8087" spans="3:4" ht="15" hidden="1" customHeight="1" x14ac:dyDescent="0.25">
      <c r="C8087" s="160" t="s">
        <v>541</v>
      </c>
      <c r="D8087" s="161">
        <v>702.75</v>
      </c>
    </row>
    <row r="8088" spans="3:4" ht="15" hidden="1" customHeight="1" x14ac:dyDescent="0.25">
      <c r="C8088" s="158" t="s">
        <v>543</v>
      </c>
      <c r="D8088" s="159">
        <v>1091.6500000000001</v>
      </c>
    </row>
    <row r="8089" spans="3:4" ht="15" hidden="1" customHeight="1" x14ac:dyDescent="0.25">
      <c r="C8089" s="160" t="s">
        <v>555</v>
      </c>
      <c r="D8089" s="161">
        <v>563.52</v>
      </c>
    </row>
    <row r="8090" spans="3:4" ht="15" hidden="1" customHeight="1" x14ac:dyDescent="0.25">
      <c r="C8090" s="158" t="s">
        <v>555</v>
      </c>
      <c r="D8090" s="159">
        <v>878.63</v>
      </c>
    </row>
    <row r="8091" spans="3:4" ht="15" hidden="1" customHeight="1" x14ac:dyDescent="0.25">
      <c r="C8091" s="160" t="s">
        <v>552</v>
      </c>
      <c r="D8091" s="161">
        <v>782.73</v>
      </c>
    </row>
    <row r="8092" spans="3:4" ht="15" hidden="1" customHeight="1" x14ac:dyDescent="0.25">
      <c r="C8092" s="158" t="s">
        <v>549</v>
      </c>
      <c r="D8092" s="159">
        <v>741.91</v>
      </c>
    </row>
    <row r="8093" spans="3:4" ht="15" hidden="1" customHeight="1" x14ac:dyDescent="0.25">
      <c r="C8093" s="160" t="s">
        <v>539</v>
      </c>
      <c r="D8093" s="161">
        <v>936.66</v>
      </c>
    </row>
    <row r="8094" spans="3:4" ht="15" hidden="1" customHeight="1" x14ac:dyDescent="0.25">
      <c r="C8094" s="158" t="s">
        <v>539</v>
      </c>
      <c r="D8094" s="159">
        <v>950.78</v>
      </c>
    </row>
    <row r="8095" spans="3:4" ht="15" hidden="1" customHeight="1" x14ac:dyDescent="0.25">
      <c r="C8095" s="160" t="s">
        <v>553</v>
      </c>
      <c r="D8095" s="161">
        <v>243.23</v>
      </c>
    </row>
    <row r="8096" spans="3:4" ht="15" hidden="1" customHeight="1" x14ac:dyDescent="0.25">
      <c r="C8096" s="158" t="s">
        <v>309</v>
      </c>
      <c r="D8096" s="159">
        <v>121.41</v>
      </c>
    </row>
    <row r="8097" spans="3:4" ht="15" hidden="1" customHeight="1" x14ac:dyDescent="0.25">
      <c r="C8097" s="160" t="s">
        <v>558</v>
      </c>
      <c r="D8097" s="161">
        <v>861.9</v>
      </c>
    </row>
    <row r="8098" spans="3:4" ht="15" hidden="1" customHeight="1" x14ac:dyDescent="0.25">
      <c r="C8098" s="158" t="s">
        <v>309</v>
      </c>
      <c r="D8098" s="159">
        <v>508.82</v>
      </c>
    </row>
    <row r="8099" spans="3:4" ht="15" hidden="1" customHeight="1" x14ac:dyDescent="0.25">
      <c r="C8099" s="160" t="s">
        <v>542</v>
      </c>
      <c r="D8099" s="161">
        <v>571.99</v>
      </c>
    </row>
    <row r="8100" spans="3:4" ht="15" hidden="1" customHeight="1" x14ac:dyDescent="0.25">
      <c r="C8100" s="158" t="s">
        <v>307</v>
      </c>
      <c r="D8100" s="159">
        <v>826.32</v>
      </c>
    </row>
    <row r="8101" spans="3:4" ht="15" hidden="1" customHeight="1" x14ac:dyDescent="0.25">
      <c r="C8101" s="160" t="s">
        <v>549</v>
      </c>
      <c r="D8101" s="161">
        <v>83.33</v>
      </c>
    </row>
    <row r="8102" spans="3:4" ht="15" hidden="1" customHeight="1" x14ac:dyDescent="0.25">
      <c r="C8102" s="158" t="s">
        <v>312</v>
      </c>
      <c r="D8102" s="159">
        <v>366.53</v>
      </c>
    </row>
    <row r="8103" spans="3:4" ht="15" hidden="1" customHeight="1" x14ac:dyDescent="0.25">
      <c r="C8103" s="160" t="s">
        <v>540</v>
      </c>
      <c r="D8103" s="161">
        <v>301.77999999999997</v>
      </c>
    </row>
    <row r="8104" spans="3:4" ht="15" hidden="1" customHeight="1" x14ac:dyDescent="0.25">
      <c r="C8104" s="158" t="s">
        <v>308</v>
      </c>
      <c r="D8104" s="159">
        <v>744.75</v>
      </c>
    </row>
    <row r="8105" spans="3:4" ht="15" hidden="1" customHeight="1" x14ac:dyDescent="0.25">
      <c r="C8105" s="160" t="s">
        <v>542</v>
      </c>
      <c r="D8105" s="161">
        <v>950.23</v>
      </c>
    </row>
    <row r="8106" spans="3:4" ht="15" hidden="1" customHeight="1" x14ac:dyDescent="0.25">
      <c r="C8106" s="158" t="s">
        <v>308</v>
      </c>
      <c r="D8106" s="159">
        <v>451.27</v>
      </c>
    </row>
    <row r="8107" spans="3:4" ht="15" hidden="1" customHeight="1" x14ac:dyDescent="0.25">
      <c r="C8107" s="160" t="s">
        <v>540</v>
      </c>
      <c r="D8107" s="161">
        <v>1205.26</v>
      </c>
    </row>
    <row r="8108" spans="3:4" ht="15" hidden="1" customHeight="1" x14ac:dyDescent="0.25">
      <c r="C8108" s="158" t="s">
        <v>555</v>
      </c>
      <c r="D8108" s="159">
        <v>493.46</v>
      </c>
    </row>
    <row r="8109" spans="3:4" ht="15" hidden="1" customHeight="1" x14ac:dyDescent="0.25">
      <c r="C8109" s="160" t="s">
        <v>309</v>
      </c>
      <c r="D8109" s="161">
        <v>510.75</v>
      </c>
    </row>
    <row r="8110" spans="3:4" ht="15" hidden="1" customHeight="1" x14ac:dyDescent="0.25">
      <c r="C8110" s="158" t="s">
        <v>557</v>
      </c>
      <c r="D8110" s="159">
        <v>38.340000000000003</v>
      </c>
    </row>
    <row r="8111" spans="3:4" ht="15" hidden="1" customHeight="1" x14ac:dyDescent="0.25">
      <c r="C8111" s="160" t="s">
        <v>543</v>
      </c>
      <c r="D8111" s="161">
        <v>541.41999999999996</v>
      </c>
    </row>
    <row r="8112" spans="3:4" ht="15" hidden="1" customHeight="1" x14ac:dyDescent="0.25">
      <c r="C8112" s="158" t="s">
        <v>546</v>
      </c>
      <c r="D8112" s="159">
        <v>887.97</v>
      </c>
    </row>
    <row r="8113" spans="3:4" ht="15" hidden="1" customHeight="1" x14ac:dyDescent="0.25">
      <c r="C8113" s="160" t="s">
        <v>550</v>
      </c>
      <c r="D8113" s="161">
        <v>724.56</v>
      </c>
    </row>
    <row r="8114" spans="3:4" ht="15" hidden="1" customHeight="1" x14ac:dyDescent="0.25">
      <c r="C8114" s="158" t="s">
        <v>556</v>
      </c>
      <c r="D8114" s="159">
        <v>255.61</v>
      </c>
    </row>
    <row r="8115" spans="3:4" ht="15" hidden="1" customHeight="1" x14ac:dyDescent="0.25">
      <c r="C8115" s="160" t="s">
        <v>548</v>
      </c>
      <c r="D8115" s="161">
        <v>668.71</v>
      </c>
    </row>
    <row r="8116" spans="3:4" ht="15" hidden="1" customHeight="1" x14ac:dyDescent="0.25">
      <c r="C8116" s="158" t="s">
        <v>549</v>
      </c>
      <c r="D8116" s="159">
        <v>614.79999999999995</v>
      </c>
    </row>
    <row r="8117" spans="3:4" ht="15" hidden="1" customHeight="1" x14ac:dyDescent="0.25">
      <c r="C8117" s="160" t="s">
        <v>556</v>
      </c>
      <c r="D8117" s="161">
        <v>429.39</v>
      </c>
    </row>
    <row r="8118" spans="3:4" ht="15" hidden="1" customHeight="1" x14ac:dyDescent="0.25">
      <c r="C8118" s="158" t="s">
        <v>547</v>
      </c>
      <c r="D8118" s="159">
        <v>393.05</v>
      </c>
    </row>
    <row r="8119" spans="3:4" ht="15" hidden="1" customHeight="1" x14ac:dyDescent="0.25">
      <c r="C8119" s="160" t="s">
        <v>307</v>
      </c>
      <c r="D8119" s="161">
        <v>40.64</v>
      </c>
    </row>
    <row r="8120" spans="3:4" ht="15" hidden="1" customHeight="1" x14ac:dyDescent="0.25">
      <c r="C8120" s="158" t="s">
        <v>539</v>
      </c>
      <c r="D8120" s="159">
        <v>509.48</v>
      </c>
    </row>
    <row r="8121" spans="3:4" ht="15" hidden="1" customHeight="1" x14ac:dyDescent="0.25">
      <c r="C8121" s="160" t="s">
        <v>309</v>
      </c>
      <c r="D8121" s="161">
        <v>507.89</v>
      </c>
    </row>
    <row r="8122" spans="3:4" ht="15" hidden="1" customHeight="1" x14ac:dyDescent="0.25">
      <c r="C8122" s="158" t="s">
        <v>539</v>
      </c>
      <c r="D8122" s="159">
        <v>413.35</v>
      </c>
    </row>
    <row r="8123" spans="3:4" ht="15" hidden="1" customHeight="1" x14ac:dyDescent="0.25">
      <c r="C8123" s="160" t="s">
        <v>545</v>
      </c>
      <c r="D8123" s="161">
        <v>280.27</v>
      </c>
    </row>
    <row r="8124" spans="3:4" ht="15" hidden="1" customHeight="1" x14ac:dyDescent="0.25">
      <c r="C8124" s="158" t="s">
        <v>549</v>
      </c>
      <c r="D8124" s="159">
        <v>553.35</v>
      </c>
    </row>
    <row r="8125" spans="3:4" ht="15" hidden="1" customHeight="1" x14ac:dyDescent="0.25">
      <c r="C8125" s="160" t="s">
        <v>551</v>
      </c>
      <c r="D8125" s="161">
        <v>671.72</v>
      </c>
    </row>
    <row r="8126" spans="3:4" ht="15" hidden="1" customHeight="1" x14ac:dyDescent="0.25">
      <c r="C8126" s="158" t="s">
        <v>309</v>
      </c>
      <c r="D8126" s="159">
        <v>1120.45</v>
      </c>
    </row>
    <row r="8127" spans="3:4" ht="15" hidden="1" customHeight="1" x14ac:dyDescent="0.25">
      <c r="C8127" s="160" t="s">
        <v>542</v>
      </c>
      <c r="D8127" s="161">
        <v>970.02</v>
      </c>
    </row>
    <row r="8128" spans="3:4" ht="15" hidden="1" customHeight="1" x14ac:dyDescent="0.25">
      <c r="C8128" s="158" t="s">
        <v>312</v>
      </c>
      <c r="D8128" s="159">
        <v>85.93</v>
      </c>
    </row>
    <row r="8129" spans="3:4" ht="15" hidden="1" customHeight="1" x14ac:dyDescent="0.25">
      <c r="C8129" s="160" t="s">
        <v>542</v>
      </c>
      <c r="D8129" s="161">
        <v>273.17</v>
      </c>
    </row>
    <row r="8130" spans="3:4" ht="15" hidden="1" customHeight="1" x14ac:dyDescent="0.25">
      <c r="C8130" s="158" t="s">
        <v>551</v>
      </c>
      <c r="D8130" s="159">
        <v>461.94</v>
      </c>
    </row>
    <row r="8131" spans="3:4" ht="15" hidden="1" customHeight="1" x14ac:dyDescent="0.25">
      <c r="C8131" s="160" t="s">
        <v>309</v>
      </c>
      <c r="D8131" s="161">
        <v>1151.06</v>
      </c>
    </row>
    <row r="8132" spans="3:4" ht="15" hidden="1" customHeight="1" x14ac:dyDescent="0.25">
      <c r="C8132" s="158" t="s">
        <v>558</v>
      </c>
      <c r="D8132" s="159">
        <v>728.94</v>
      </c>
    </row>
    <row r="8133" spans="3:4" ht="15" hidden="1" customHeight="1" x14ac:dyDescent="0.25">
      <c r="C8133" s="160" t="s">
        <v>553</v>
      </c>
      <c r="D8133" s="161">
        <v>482.03</v>
      </c>
    </row>
    <row r="8134" spans="3:4" ht="15" hidden="1" customHeight="1" x14ac:dyDescent="0.25">
      <c r="C8134" s="158" t="s">
        <v>544</v>
      </c>
      <c r="D8134" s="159">
        <v>503.18</v>
      </c>
    </row>
    <row r="8135" spans="3:4" ht="15" hidden="1" customHeight="1" x14ac:dyDescent="0.25">
      <c r="C8135" s="160" t="s">
        <v>543</v>
      </c>
      <c r="D8135" s="161">
        <v>482.93</v>
      </c>
    </row>
    <row r="8136" spans="3:4" ht="15" hidden="1" customHeight="1" x14ac:dyDescent="0.25">
      <c r="C8136" s="158" t="s">
        <v>539</v>
      </c>
      <c r="D8136" s="159">
        <v>163.16</v>
      </c>
    </row>
    <row r="8137" spans="3:4" ht="15" hidden="1" customHeight="1" x14ac:dyDescent="0.25">
      <c r="C8137" s="160" t="s">
        <v>308</v>
      </c>
      <c r="D8137" s="161">
        <v>625.59</v>
      </c>
    </row>
    <row r="8138" spans="3:4" ht="15" hidden="1" customHeight="1" x14ac:dyDescent="0.25">
      <c r="C8138" s="158" t="s">
        <v>312</v>
      </c>
      <c r="D8138" s="159">
        <v>244.34</v>
      </c>
    </row>
    <row r="8139" spans="3:4" ht="15" hidden="1" customHeight="1" x14ac:dyDescent="0.25">
      <c r="C8139" s="160" t="s">
        <v>547</v>
      </c>
      <c r="D8139" s="161">
        <v>27.15</v>
      </c>
    </row>
    <row r="8140" spans="3:4" ht="15" hidden="1" customHeight="1" x14ac:dyDescent="0.25">
      <c r="C8140" s="158" t="s">
        <v>307</v>
      </c>
      <c r="D8140" s="159">
        <v>433.49</v>
      </c>
    </row>
    <row r="8141" spans="3:4" ht="15" hidden="1" customHeight="1" x14ac:dyDescent="0.25">
      <c r="C8141" s="160" t="s">
        <v>309</v>
      </c>
      <c r="D8141" s="161">
        <v>485.1</v>
      </c>
    </row>
    <row r="8142" spans="3:4" ht="15" hidden="1" customHeight="1" x14ac:dyDescent="0.25">
      <c r="C8142" s="158" t="s">
        <v>554</v>
      </c>
      <c r="D8142" s="159">
        <v>225.79</v>
      </c>
    </row>
    <row r="8143" spans="3:4" ht="15" hidden="1" customHeight="1" x14ac:dyDescent="0.25">
      <c r="C8143" s="160" t="s">
        <v>307</v>
      </c>
      <c r="D8143" s="161">
        <v>1047.2</v>
      </c>
    </row>
    <row r="8144" spans="3:4" ht="15" hidden="1" customHeight="1" x14ac:dyDescent="0.25">
      <c r="C8144" s="158" t="s">
        <v>556</v>
      </c>
      <c r="D8144" s="159">
        <v>220.82</v>
      </c>
    </row>
    <row r="8145" spans="3:4" ht="15" hidden="1" customHeight="1" x14ac:dyDescent="0.25">
      <c r="C8145" s="160" t="s">
        <v>545</v>
      </c>
      <c r="D8145" s="161">
        <v>323.82</v>
      </c>
    </row>
    <row r="8146" spans="3:4" ht="15" hidden="1" customHeight="1" x14ac:dyDescent="0.25">
      <c r="C8146" s="158" t="s">
        <v>309</v>
      </c>
      <c r="D8146" s="159">
        <v>833.37</v>
      </c>
    </row>
    <row r="8147" spans="3:4" ht="15" hidden="1" customHeight="1" x14ac:dyDescent="0.25">
      <c r="C8147" s="160" t="s">
        <v>546</v>
      </c>
      <c r="D8147" s="161">
        <v>550.27</v>
      </c>
    </row>
    <row r="8148" spans="3:4" ht="15" hidden="1" customHeight="1" x14ac:dyDescent="0.25">
      <c r="C8148" s="158" t="s">
        <v>553</v>
      </c>
      <c r="D8148" s="159">
        <v>561.08000000000004</v>
      </c>
    </row>
    <row r="8149" spans="3:4" ht="15" hidden="1" customHeight="1" x14ac:dyDescent="0.25">
      <c r="C8149" s="160" t="s">
        <v>542</v>
      </c>
      <c r="D8149" s="161">
        <v>1197.28</v>
      </c>
    </row>
    <row r="8150" spans="3:4" ht="15" hidden="1" customHeight="1" x14ac:dyDescent="0.25">
      <c r="C8150" s="158" t="s">
        <v>558</v>
      </c>
      <c r="D8150" s="159">
        <v>817.03</v>
      </c>
    </row>
    <row r="8151" spans="3:4" ht="15" hidden="1" customHeight="1" x14ac:dyDescent="0.25">
      <c r="C8151" s="160" t="s">
        <v>312</v>
      </c>
      <c r="D8151" s="161">
        <v>758.36</v>
      </c>
    </row>
    <row r="8152" spans="3:4" ht="15" hidden="1" customHeight="1" x14ac:dyDescent="0.25">
      <c r="C8152" s="158" t="s">
        <v>558</v>
      </c>
      <c r="D8152" s="159">
        <v>666.4</v>
      </c>
    </row>
    <row r="8153" spans="3:4" ht="15" hidden="1" customHeight="1" x14ac:dyDescent="0.25">
      <c r="C8153" s="160" t="s">
        <v>556</v>
      </c>
      <c r="D8153" s="161">
        <v>1142.71</v>
      </c>
    </row>
    <row r="8154" spans="3:4" ht="15" hidden="1" customHeight="1" x14ac:dyDescent="0.25">
      <c r="C8154" s="158" t="s">
        <v>546</v>
      </c>
      <c r="D8154" s="159">
        <v>1036.76</v>
      </c>
    </row>
    <row r="8155" spans="3:4" ht="15" hidden="1" customHeight="1" x14ac:dyDescent="0.25">
      <c r="C8155" s="160" t="s">
        <v>552</v>
      </c>
      <c r="D8155" s="161">
        <v>852.84</v>
      </c>
    </row>
    <row r="8156" spans="3:4" ht="15" hidden="1" customHeight="1" x14ac:dyDescent="0.25">
      <c r="C8156" s="158" t="s">
        <v>307</v>
      </c>
      <c r="D8156" s="159">
        <v>570.54999999999995</v>
      </c>
    </row>
    <row r="8157" spans="3:4" ht="15" hidden="1" customHeight="1" x14ac:dyDescent="0.25">
      <c r="C8157" s="160" t="s">
        <v>549</v>
      </c>
      <c r="D8157" s="161">
        <v>635.80999999999995</v>
      </c>
    </row>
    <row r="8158" spans="3:4" ht="15" hidden="1" customHeight="1" x14ac:dyDescent="0.25">
      <c r="C8158" s="158" t="s">
        <v>539</v>
      </c>
      <c r="D8158" s="159">
        <v>1159.93</v>
      </c>
    </row>
    <row r="8159" spans="3:4" ht="15" hidden="1" customHeight="1" x14ac:dyDescent="0.25">
      <c r="C8159" s="160" t="s">
        <v>553</v>
      </c>
      <c r="D8159" s="161">
        <v>502.7</v>
      </c>
    </row>
    <row r="8160" spans="3:4" ht="15" hidden="1" customHeight="1" x14ac:dyDescent="0.25">
      <c r="C8160" s="158" t="s">
        <v>548</v>
      </c>
      <c r="D8160" s="159">
        <v>476.81</v>
      </c>
    </row>
    <row r="8161" spans="3:4" ht="15" hidden="1" customHeight="1" x14ac:dyDescent="0.25">
      <c r="C8161" s="160" t="s">
        <v>547</v>
      </c>
      <c r="D8161" s="161">
        <v>558.33000000000004</v>
      </c>
    </row>
    <row r="8162" spans="3:4" ht="15" hidden="1" customHeight="1" x14ac:dyDescent="0.25">
      <c r="C8162" s="158" t="s">
        <v>542</v>
      </c>
      <c r="D8162" s="159">
        <v>990.34</v>
      </c>
    </row>
    <row r="8163" spans="3:4" ht="15" hidden="1" customHeight="1" x14ac:dyDescent="0.25">
      <c r="C8163" s="160" t="s">
        <v>541</v>
      </c>
      <c r="D8163" s="161">
        <v>986.22</v>
      </c>
    </row>
    <row r="8164" spans="3:4" ht="15" hidden="1" customHeight="1" x14ac:dyDescent="0.25">
      <c r="C8164" s="158" t="s">
        <v>312</v>
      </c>
      <c r="D8164" s="159">
        <v>109.76</v>
      </c>
    </row>
    <row r="8165" spans="3:4" ht="15" hidden="1" customHeight="1" x14ac:dyDescent="0.25">
      <c r="C8165" s="160" t="s">
        <v>558</v>
      </c>
      <c r="D8165" s="161">
        <v>634.99</v>
      </c>
    </row>
    <row r="8166" spans="3:4" ht="15" hidden="1" customHeight="1" x14ac:dyDescent="0.25">
      <c r="C8166" s="158" t="s">
        <v>543</v>
      </c>
      <c r="D8166" s="159">
        <v>245.74</v>
      </c>
    </row>
    <row r="8167" spans="3:4" ht="15" hidden="1" customHeight="1" x14ac:dyDescent="0.25">
      <c r="C8167" s="160" t="s">
        <v>553</v>
      </c>
      <c r="D8167" s="161">
        <v>871</v>
      </c>
    </row>
    <row r="8168" spans="3:4" ht="15" hidden="1" customHeight="1" x14ac:dyDescent="0.25">
      <c r="C8168" s="158" t="s">
        <v>546</v>
      </c>
      <c r="D8168" s="159">
        <v>517.20000000000005</v>
      </c>
    </row>
    <row r="8169" spans="3:4" ht="15" hidden="1" customHeight="1" x14ac:dyDescent="0.25">
      <c r="C8169" s="160" t="s">
        <v>552</v>
      </c>
      <c r="D8169" s="161">
        <v>473.98</v>
      </c>
    </row>
    <row r="8170" spans="3:4" ht="15" hidden="1" customHeight="1" x14ac:dyDescent="0.25">
      <c r="C8170" s="158" t="s">
        <v>545</v>
      </c>
      <c r="D8170" s="159">
        <v>828.96</v>
      </c>
    </row>
    <row r="8171" spans="3:4" ht="15" hidden="1" customHeight="1" x14ac:dyDescent="0.25">
      <c r="C8171" s="160" t="s">
        <v>307</v>
      </c>
      <c r="D8171" s="161">
        <v>993.14</v>
      </c>
    </row>
    <row r="8172" spans="3:4" ht="15" hidden="1" customHeight="1" x14ac:dyDescent="0.25">
      <c r="C8172" s="158" t="s">
        <v>542</v>
      </c>
      <c r="D8172" s="159">
        <v>1131.47</v>
      </c>
    </row>
    <row r="8173" spans="3:4" ht="15" hidden="1" customHeight="1" x14ac:dyDescent="0.25">
      <c r="C8173" s="160" t="s">
        <v>543</v>
      </c>
      <c r="D8173" s="161">
        <v>320.64999999999998</v>
      </c>
    </row>
    <row r="8174" spans="3:4" ht="15" hidden="1" customHeight="1" x14ac:dyDescent="0.25">
      <c r="C8174" s="158" t="s">
        <v>543</v>
      </c>
      <c r="D8174" s="159">
        <v>876.13</v>
      </c>
    </row>
    <row r="8175" spans="3:4" ht="15" hidden="1" customHeight="1" x14ac:dyDescent="0.25">
      <c r="C8175" s="160" t="s">
        <v>539</v>
      </c>
      <c r="D8175" s="161">
        <v>1164.0999999999999</v>
      </c>
    </row>
    <row r="8176" spans="3:4" ht="15" hidden="1" customHeight="1" x14ac:dyDescent="0.25">
      <c r="C8176" s="158" t="s">
        <v>557</v>
      </c>
      <c r="D8176" s="159">
        <v>618.52</v>
      </c>
    </row>
    <row r="8177" spans="3:4" ht="15" hidden="1" customHeight="1" x14ac:dyDescent="0.25">
      <c r="C8177" s="160" t="s">
        <v>553</v>
      </c>
      <c r="D8177" s="161">
        <v>482.84</v>
      </c>
    </row>
    <row r="8178" spans="3:4" ht="15" hidden="1" customHeight="1" x14ac:dyDescent="0.25">
      <c r="C8178" s="158" t="s">
        <v>539</v>
      </c>
      <c r="D8178" s="159">
        <v>253.69</v>
      </c>
    </row>
    <row r="8179" spans="3:4" ht="15" hidden="1" customHeight="1" x14ac:dyDescent="0.25">
      <c r="C8179" s="160" t="s">
        <v>543</v>
      </c>
      <c r="D8179" s="161">
        <v>1170.7</v>
      </c>
    </row>
    <row r="8180" spans="3:4" ht="15" hidden="1" customHeight="1" x14ac:dyDescent="0.25">
      <c r="C8180" s="158" t="s">
        <v>546</v>
      </c>
      <c r="D8180" s="159">
        <v>1256.6500000000001</v>
      </c>
    </row>
    <row r="8181" spans="3:4" ht="15" hidden="1" customHeight="1" x14ac:dyDescent="0.25">
      <c r="C8181" s="160" t="s">
        <v>545</v>
      </c>
      <c r="D8181" s="161">
        <v>423.16</v>
      </c>
    </row>
    <row r="8182" spans="3:4" ht="15" hidden="1" customHeight="1" x14ac:dyDescent="0.25">
      <c r="C8182" s="158" t="s">
        <v>552</v>
      </c>
      <c r="D8182" s="159">
        <v>1298.3399999999999</v>
      </c>
    </row>
    <row r="8183" spans="3:4" ht="15" hidden="1" customHeight="1" x14ac:dyDescent="0.25">
      <c r="C8183" s="160" t="s">
        <v>557</v>
      </c>
      <c r="D8183" s="161">
        <v>1110.01</v>
      </c>
    </row>
    <row r="8184" spans="3:4" ht="15" hidden="1" customHeight="1" x14ac:dyDescent="0.25">
      <c r="C8184" s="158" t="s">
        <v>547</v>
      </c>
      <c r="D8184" s="159">
        <v>29.19</v>
      </c>
    </row>
    <row r="8185" spans="3:4" ht="15" hidden="1" customHeight="1" x14ac:dyDescent="0.25">
      <c r="C8185" s="160" t="s">
        <v>309</v>
      </c>
      <c r="D8185" s="161">
        <v>35.49</v>
      </c>
    </row>
    <row r="8186" spans="3:4" ht="15" hidden="1" customHeight="1" x14ac:dyDescent="0.25">
      <c r="C8186" s="158" t="s">
        <v>556</v>
      </c>
      <c r="D8186" s="159">
        <v>883.29</v>
      </c>
    </row>
    <row r="8187" spans="3:4" ht="15" hidden="1" customHeight="1" x14ac:dyDescent="0.25">
      <c r="C8187" s="160" t="s">
        <v>540</v>
      </c>
      <c r="D8187" s="161">
        <v>789.32</v>
      </c>
    </row>
    <row r="8188" spans="3:4" ht="15" hidden="1" customHeight="1" x14ac:dyDescent="0.25">
      <c r="C8188" s="158" t="s">
        <v>552</v>
      </c>
      <c r="D8188" s="159">
        <v>37.93</v>
      </c>
    </row>
    <row r="8189" spans="3:4" ht="15" hidden="1" customHeight="1" x14ac:dyDescent="0.25">
      <c r="C8189" s="160" t="s">
        <v>307</v>
      </c>
      <c r="D8189" s="161">
        <v>277.99</v>
      </c>
    </row>
    <row r="8190" spans="3:4" ht="15" hidden="1" customHeight="1" x14ac:dyDescent="0.25">
      <c r="C8190" s="158" t="s">
        <v>554</v>
      </c>
      <c r="D8190" s="159">
        <v>1065.8</v>
      </c>
    </row>
    <row r="8191" spans="3:4" ht="15" hidden="1" customHeight="1" x14ac:dyDescent="0.25">
      <c r="C8191" s="160" t="s">
        <v>309</v>
      </c>
      <c r="D8191" s="161">
        <v>853.8</v>
      </c>
    </row>
    <row r="8192" spans="3:4" ht="15" hidden="1" customHeight="1" x14ac:dyDescent="0.25">
      <c r="C8192" s="158" t="s">
        <v>552</v>
      </c>
      <c r="D8192" s="159">
        <v>568.96</v>
      </c>
    </row>
    <row r="8193" spans="3:4" ht="15" hidden="1" customHeight="1" x14ac:dyDescent="0.25">
      <c r="C8193" s="160" t="s">
        <v>546</v>
      </c>
      <c r="D8193" s="161">
        <v>28.4</v>
      </c>
    </row>
    <row r="8194" spans="3:4" ht="15" hidden="1" customHeight="1" x14ac:dyDescent="0.25">
      <c r="C8194" s="158" t="s">
        <v>307</v>
      </c>
      <c r="D8194" s="159">
        <v>716.41</v>
      </c>
    </row>
    <row r="8195" spans="3:4" ht="15" hidden="1" customHeight="1" x14ac:dyDescent="0.25">
      <c r="C8195" s="160" t="s">
        <v>540</v>
      </c>
      <c r="D8195" s="161">
        <v>1191.92</v>
      </c>
    </row>
    <row r="8196" spans="3:4" ht="15" hidden="1" customHeight="1" x14ac:dyDescent="0.25">
      <c r="C8196" s="158" t="s">
        <v>543</v>
      </c>
      <c r="D8196" s="159">
        <v>655.76</v>
      </c>
    </row>
    <row r="8197" spans="3:4" ht="15" hidden="1" customHeight="1" x14ac:dyDescent="0.25">
      <c r="C8197" s="160" t="s">
        <v>549</v>
      </c>
      <c r="D8197" s="161">
        <v>1135.68</v>
      </c>
    </row>
    <row r="8198" spans="3:4" ht="15" hidden="1" customHeight="1" x14ac:dyDescent="0.25">
      <c r="C8198" s="158" t="s">
        <v>542</v>
      </c>
      <c r="D8198" s="159">
        <v>799.8</v>
      </c>
    </row>
    <row r="8199" spans="3:4" ht="15" hidden="1" customHeight="1" x14ac:dyDescent="0.25">
      <c r="C8199" s="160" t="s">
        <v>312</v>
      </c>
      <c r="D8199" s="161">
        <v>639.95000000000005</v>
      </c>
    </row>
    <row r="8200" spans="3:4" ht="15" hidden="1" customHeight="1" x14ac:dyDescent="0.25">
      <c r="C8200" s="158" t="s">
        <v>309</v>
      </c>
      <c r="D8200" s="159">
        <v>636.26</v>
      </c>
    </row>
    <row r="8201" spans="3:4" ht="15" hidden="1" customHeight="1" x14ac:dyDescent="0.25">
      <c r="C8201" s="160" t="s">
        <v>545</v>
      </c>
      <c r="D8201" s="161">
        <v>678.1</v>
      </c>
    </row>
    <row r="8202" spans="3:4" ht="15" hidden="1" customHeight="1" x14ac:dyDescent="0.25">
      <c r="C8202" s="158" t="s">
        <v>539</v>
      </c>
      <c r="D8202" s="159">
        <v>706.2</v>
      </c>
    </row>
    <row r="8203" spans="3:4" ht="15" hidden="1" customHeight="1" x14ac:dyDescent="0.25">
      <c r="C8203" s="160" t="s">
        <v>545</v>
      </c>
      <c r="D8203" s="161">
        <v>1039.32</v>
      </c>
    </row>
    <row r="8204" spans="3:4" ht="15" hidden="1" customHeight="1" x14ac:dyDescent="0.25">
      <c r="C8204" s="158" t="s">
        <v>312</v>
      </c>
      <c r="D8204" s="159">
        <v>586.02</v>
      </c>
    </row>
    <row r="8205" spans="3:4" ht="15" hidden="1" customHeight="1" x14ac:dyDescent="0.25">
      <c r="C8205" s="160" t="s">
        <v>547</v>
      </c>
      <c r="D8205" s="161">
        <v>682.15</v>
      </c>
    </row>
    <row r="8206" spans="3:4" ht="15" hidden="1" customHeight="1" x14ac:dyDescent="0.25">
      <c r="C8206" s="158" t="s">
        <v>549</v>
      </c>
      <c r="D8206" s="159">
        <v>366.73</v>
      </c>
    </row>
    <row r="8207" spans="3:4" ht="15" hidden="1" customHeight="1" x14ac:dyDescent="0.25">
      <c r="C8207" s="160" t="s">
        <v>307</v>
      </c>
      <c r="D8207" s="161">
        <v>412.86</v>
      </c>
    </row>
    <row r="8208" spans="3:4" ht="15" hidden="1" customHeight="1" x14ac:dyDescent="0.25">
      <c r="C8208" s="158" t="s">
        <v>547</v>
      </c>
      <c r="D8208" s="159">
        <v>656.34</v>
      </c>
    </row>
    <row r="8209" spans="3:4" ht="15" hidden="1" customHeight="1" x14ac:dyDescent="0.25">
      <c r="C8209" s="160" t="s">
        <v>546</v>
      </c>
      <c r="D8209" s="161">
        <v>669.23</v>
      </c>
    </row>
    <row r="8210" spans="3:4" ht="15" hidden="1" customHeight="1" x14ac:dyDescent="0.25">
      <c r="C8210" s="158" t="s">
        <v>551</v>
      </c>
      <c r="D8210" s="159">
        <v>1032.4100000000001</v>
      </c>
    </row>
    <row r="8211" spans="3:4" ht="15" hidden="1" customHeight="1" x14ac:dyDescent="0.25">
      <c r="C8211" s="160" t="s">
        <v>552</v>
      </c>
      <c r="D8211" s="161">
        <v>900.06</v>
      </c>
    </row>
    <row r="8212" spans="3:4" ht="15" hidden="1" customHeight="1" x14ac:dyDescent="0.25">
      <c r="C8212" s="158" t="s">
        <v>545</v>
      </c>
      <c r="D8212" s="159">
        <v>841.95</v>
      </c>
    </row>
    <row r="8213" spans="3:4" ht="15" hidden="1" customHeight="1" x14ac:dyDescent="0.25">
      <c r="C8213" s="160" t="s">
        <v>543</v>
      </c>
      <c r="D8213" s="161">
        <v>134</v>
      </c>
    </row>
    <row r="8214" spans="3:4" ht="15" hidden="1" customHeight="1" x14ac:dyDescent="0.25">
      <c r="C8214" s="158" t="s">
        <v>308</v>
      </c>
      <c r="D8214" s="159">
        <v>586.42999999999995</v>
      </c>
    </row>
    <row r="8215" spans="3:4" ht="15" hidden="1" customHeight="1" x14ac:dyDescent="0.25">
      <c r="C8215" s="160" t="s">
        <v>309</v>
      </c>
      <c r="D8215" s="161">
        <v>1296.32</v>
      </c>
    </row>
    <row r="8216" spans="3:4" ht="15" hidden="1" customHeight="1" x14ac:dyDescent="0.25">
      <c r="C8216" s="158" t="s">
        <v>554</v>
      </c>
      <c r="D8216" s="159">
        <v>112.32</v>
      </c>
    </row>
    <row r="8217" spans="3:4" ht="15" hidden="1" customHeight="1" x14ac:dyDescent="0.25">
      <c r="C8217" s="160" t="s">
        <v>549</v>
      </c>
      <c r="D8217" s="161">
        <v>531.20000000000005</v>
      </c>
    </row>
    <row r="8218" spans="3:4" ht="15" hidden="1" customHeight="1" x14ac:dyDescent="0.25">
      <c r="C8218" s="158" t="s">
        <v>557</v>
      </c>
      <c r="D8218" s="159">
        <v>224.48</v>
      </c>
    </row>
    <row r="8219" spans="3:4" ht="15" hidden="1" customHeight="1" x14ac:dyDescent="0.25">
      <c r="C8219" s="160" t="s">
        <v>552</v>
      </c>
      <c r="D8219" s="161">
        <v>898.9</v>
      </c>
    </row>
    <row r="8220" spans="3:4" ht="15" hidden="1" customHeight="1" x14ac:dyDescent="0.25">
      <c r="C8220" s="158" t="s">
        <v>545</v>
      </c>
      <c r="D8220" s="159">
        <v>827.26</v>
      </c>
    </row>
    <row r="8221" spans="3:4" ht="15" hidden="1" customHeight="1" x14ac:dyDescent="0.25">
      <c r="C8221" s="160" t="s">
        <v>308</v>
      </c>
      <c r="D8221" s="161">
        <v>672.4</v>
      </c>
    </row>
    <row r="8222" spans="3:4" ht="15" hidden="1" customHeight="1" x14ac:dyDescent="0.25">
      <c r="C8222" s="158" t="s">
        <v>542</v>
      </c>
      <c r="D8222" s="159">
        <v>782.06</v>
      </c>
    </row>
    <row r="8223" spans="3:4" ht="15" hidden="1" customHeight="1" x14ac:dyDescent="0.25">
      <c r="C8223" s="160" t="s">
        <v>551</v>
      </c>
      <c r="D8223" s="161">
        <v>692.4</v>
      </c>
    </row>
    <row r="8224" spans="3:4" ht="15" hidden="1" customHeight="1" x14ac:dyDescent="0.25">
      <c r="C8224" s="158" t="s">
        <v>542</v>
      </c>
      <c r="D8224" s="159">
        <v>327.05</v>
      </c>
    </row>
    <row r="8225" spans="3:4" ht="15" hidden="1" customHeight="1" x14ac:dyDescent="0.25">
      <c r="C8225" s="160" t="s">
        <v>550</v>
      </c>
      <c r="D8225" s="161">
        <v>407.73</v>
      </c>
    </row>
    <row r="8226" spans="3:4" ht="15" hidden="1" customHeight="1" x14ac:dyDescent="0.25">
      <c r="C8226" s="158" t="s">
        <v>540</v>
      </c>
      <c r="D8226" s="159">
        <v>879.34</v>
      </c>
    </row>
    <row r="8227" spans="3:4" ht="15" hidden="1" customHeight="1" x14ac:dyDescent="0.25">
      <c r="C8227" s="160" t="s">
        <v>542</v>
      </c>
      <c r="D8227" s="161">
        <v>418.46</v>
      </c>
    </row>
    <row r="8228" spans="3:4" ht="15" hidden="1" customHeight="1" x14ac:dyDescent="0.25">
      <c r="C8228" s="158" t="s">
        <v>540</v>
      </c>
      <c r="D8228" s="159">
        <v>664.37</v>
      </c>
    </row>
    <row r="8229" spans="3:4" ht="15" hidden="1" customHeight="1" x14ac:dyDescent="0.25">
      <c r="C8229" s="160" t="s">
        <v>555</v>
      </c>
      <c r="D8229" s="161">
        <v>639.64</v>
      </c>
    </row>
    <row r="8230" spans="3:4" ht="15" hidden="1" customHeight="1" x14ac:dyDescent="0.25">
      <c r="C8230" s="158" t="s">
        <v>543</v>
      </c>
      <c r="D8230" s="159">
        <v>1157.27</v>
      </c>
    </row>
    <row r="8231" spans="3:4" ht="15" hidden="1" customHeight="1" x14ac:dyDescent="0.25">
      <c r="C8231" s="160" t="s">
        <v>551</v>
      </c>
      <c r="D8231" s="161">
        <v>487.5</v>
      </c>
    </row>
    <row r="8232" spans="3:4" ht="15" hidden="1" customHeight="1" x14ac:dyDescent="0.25">
      <c r="C8232" s="158" t="s">
        <v>542</v>
      </c>
      <c r="D8232" s="159">
        <v>592.33000000000004</v>
      </c>
    </row>
    <row r="8233" spans="3:4" ht="15" hidden="1" customHeight="1" x14ac:dyDescent="0.25">
      <c r="C8233" s="160" t="s">
        <v>543</v>
      </c>
      <c r="D8233" s="161">
        <v>1090.72</v>
      </c>
    </row>
    <row r="8234" spans="3:4" ht="15" hidden="1" customHeight="1" x14ac:dyDescent="0.25">
      <c r="C8234" s="158" t="s">
        <v>546</v>
      </c>
      <c r="D8234" s="159">
        <v>812.39</v>
      </c>
    </row>
    <row r="8235" spans="3:4" ht="15" hidden="1" customHeight="1" x14ac:dyDescent="0.25">
      <c r="C8235" s="160" t="s">
        <v>540</v>
      </c>
      <c r="D8235" s="161">
        <v>1020.53</v>
      </c>
    </row>
    <row r="8236" spans="3:4" ht="15" hidden="1" customHeight="1" x14ac:dyDescent="0.25">
      <c r="C8236" s="158" t="s">
        <v>539</v>
      </c>
      <c r="D8236" s="159">
        <v>454.64</v>
      </c>
    </row>
    <row r="8237" spans="3:4" ht="15" hidden="1" customHeight="1" x14ac:dyDescent="0.25">
      <c r="C8237" s="160" t="s">
        <v>549</v>
      </c>
      <c r="D8237" s="161">
        <v>285.83</v>
      </c>
    </row>
    <row r="8238" spans="3:4" ht="15" hidden="1" customHeight="1" x14ac:dyDescent="0.25">
      <c r="C8238" s="158" t="s">
        <v>309</v>
      </c>
      <c r="D8238" s="159">
        <v>472.37</v>
      </c>
    </row>
    <row r="8239" spans="3:4" ht="15" hidden="1" customHeight="1" x14ac:dyDescent="0.25">
      <c r="C8239" s="160" t="s">
        <v>553</v>
      </c>
      <c r="D8239" s="161">
        <v>466.44</v>
      </c>
    </row>
    <row r="8240" spans="3:4" ht="15" hidden="1" customHeight="1" x14ac:dyDescent="0.25">
      <c r="C8240" s="158" t="s">
        <v>551</v>
      </c>
      <c r="D8240" s="159">
        <v>371.53</v>
      </c>
    </row>
    <row r="8241" spans="3:4" ht="15" hidden="1" customHeight="1" x14ac:dyDescent="0.25">
      <c r="C8241" s="160" t="s">
        <v>555</v>
      </c>
      <c r="D8241" s="161">
        <v>819.71</v>
      </c>
    </row>
    <row r="8242" spans="3:4" ht="15" hidden="1" customHeight="1" x14ac:dyDescent="0.25">
      <c r="C8242" s="158" t="s">
        <v>545</v>
      </c>
      <c r="D8242" s="159">
        <v>617.91999999999996</v>
      </c>
    </row>
    <row r="8243" spans="3:4" ht="15" hidden="1" customHeight="1" x14ac:dyDescent="0.25">
      <c r="C8243" s="160" t="s">
        <v>539</v>
      </c>
      <c r="D8243" s="161">
        <v>342.05</v>
      </c>
    </row>
    <row r="8244" spans="3:4" ht="15" hidden="1" customHeight="1" x14ac:dyDescent="0.25">
      <c r="C8244" s="158" t="s">
        <v>308</v>
      </c>
      <c r="D8244" s="159">
        <v>763.73</v>
      </c>
    </row>
    <row r="8245" spans="3:4" ht="15" hidden="1" customHeight="1" x14ac:dyDescent="0.25">
      <c r="C8245" s="160" t="s">
        <v>549</v>
      </c>
      <c r="D8245" s="161">
        <v>116.59</v>
      </c>
    </row>
    <row r="8246" spans="3:4" ht="15" hidden="1" customHeight="1" x14ac:dyDescent="0.25">
      <c r="C8246" s="158" t="s">
        <v>557</v>
      </c>
      <c r="D8246" s="159">
        <v>562.89</v>
      </c>
    </row>
    <row r="8247" spans="3:4" ht="15" hidden="1" customHeight="1" x14ac:dyDescent="0.25">
      <c r="C8247" s="160" t="s">
        <v>545</v>
      </c>
      <c r="D8247" s="161">
        <v>258.81</v>
      </c>
    </row>
    <row r="8248" spans="3:4" ht="15" hidden="1" customHeight="1" x14ac:dyDescent="0.25">
      <c r="C8248" s="158" t="s">
        <v>541</v>
      </c>
      <c r="D8248" s="159">
        <v>900.32</v>
      </c>
    </row>
    <row r="8249" spans="3:4" ht="15" hidden="1" customHeight="1" x14ac:dyDescent="0.25">
      <c r="C8249" s="160" t="s">
        <v>556</v>
      </c>
      <c r="D8249" s="161">
        <v>394.36</v>
      </c>
    </row>
    <row r="8250" spans="3:4" ht="15" hidden="1" customHeight="1" x14ac:dyDescent="0.25">
      <c r="C8250" s="158" t="s">
        <v>542</v>
      </c>
      <c r="D8250" s="159">
        <v>1274.3900000000001</v>
      </c>
    </row>
    <row r="8251" spans="3:4" ht="15" hidden="1" customHeight="1" x14ac:dyDescent="0.25">
      <c r="C8251" s="160" t="s">
        <v>312</v>
      </c>
      <c r="D8251" s="161">
        <v>822.52</v>
      </c>
    </row>
    <row r="8252" spans="3:4" ht="15" hidden="1" customHeight="1" x14ac:dyDescent="0.25">
      <c r="C8252" s="158" t="s">
        <v>547</v>
      </c>
      <c r="D8252" s="159">
        <v>1095.3499999999999</v>
      </c>
    </row>
    <row r="8253" spans="3:4" ht="15" hidden="1" customHeight="1" x14ac:dyDescent="0.25">
      <c r="C8253" s="160" t="s">
        <v>540</v>
      </c>
      <c r="D8253" s="161">
        <v>110.55</v>
      </c>
    </row>
    <row r="8254" spans="3:4" ht="15" hidden="1" customHeight="1" x14ac:dyDescent="0.25">
      <c r="C8254" s="158" t="s">
        <v>547</v>
      </c>
      <c r="D8254" s="159">
        <v>1155.42</v>
      </c>
    </row>
    <row r="8255" spans="3:4" ht="15" hidden="1" customHeight="1" x14ac:dyDescent="0.25">
      <c r="C8255" s="160" t="s">
        <v>545</v>
      </c>
      <c r="D8255" s="161">
        <v>1126.04</v>
      </c>
    </row>
    <row r="8256" spans="3:4" ht="15" hidden="1" customHeight="1" x14ac:dyDescent="0.25">
      <c r="C8256" s="158" t="s">
        <v>553</v>
      </c>
      <c r="D8256" s="159">
        <v>816.34</v>
      </c>
    </row>
    <row r="8257" spans="3:4" ht="15" hidden="1" customHeight="1" x14ac:dyDescent="0.25">
      <c r="C8257" s="160" t="s">
        <v>308</v>
      </c>
      <c r="D8257" s="161">
        <v>1182.58</v>
      </c>
    </row>
    <row r="8258" spans="3:4" ht="15" hidden="1" customHeight="1" x14ac:dyDescent="0.25">
      <c r="C8258" s="158" t="s">
        <v>554</v>
      </c>
      <c r="D8258" s="159">
        <v>1094.3699999999999</v>
      </c>
    </row>
    <row r="8259" spans="3:4" ht="15" hidden="1" customHeight="1" x14ac:dyDescent="0.25">
      <c r="C8259" s="160" t="s">
        <v>554</v>
      </c>
      <c r="D8259" s="161">
        <v>285.06</v>
      </c>
    </row>
    <row r="8260" spans="3:4" ht="15" hidden="1" customHeight="1" x14ac:dyDescent="0.25">
      <c r="C8260" s="158" t="s">
        <v>539</v>
      </c>
      <c r="D8260" s="159">
        <v>500.71</v>
      </c>
    </row>
    <row r="8261" spans="3:4" ht="15" hidden="1" customHeight="1" x14ac:dyDescent="0.25">
      <c r="C8261" s="160" t="s">
        <v>544</v>
      </c>
      <c r="D8261" s="161">
        <v>515.73</v>
      </c>
    </row>
    <row r="8262" spans="3:4" ht="15" hidden="1" customHeight="1" x14ac:dyDescent="0.25">
      <c r="C8262" s="158" t="s">
        <v>547</v>
      </c>
      <c r="D8262" s="159">
        <v>29.41</v>
      </c>
    </row>
    <row r="8263" spans="3:4" ht="15" hidden="1" customHeight="1" x14ac:dyDescent="0.25">
      <c r="C8263" s="160" t="s">
        <v>545</v>
      </c>
      <c r="D8263" s="161">
        <v>1260.27</v>
      </c>
    </row>
    <row r="8264" spans="3:4" ht="15" hidden="1" customHeight="1" x14ac:dyDescent="0.25">
      <c r="C8264" s="158" t="s">
        <v>309</v>
      </c>
      <c r="D8264" s="159">
        <v>1021.91</v>
      </c>
    </row>
    <row r="8265" spans="3:4" ht="15" hidden="1" customHeight="1" x14ac:dyDescent="0.25">
      <c r="C8265" s="160" t="s">
        <v>547</v>
      </c>
      <c r="D8265" s="161">
        <v>1000.12</v>
      </c>
    </row>
    <row r="8266" spans="3:4" ht="15" hidden="1" customHeight="1" x14ac:dyDescent="0.25">
      <c r="C8266" s="158" t="s">
        <v>547</v>
      </c>
      <c r="D8266" s="159">
        <v>637.23</v>
      </c>
    </row>
    <row r="8267" spans="3:4" ht="15" hidden="1" customHeight="1" x14ac:dyDescent="0.25">
      <c r="C8267" s="160" t="s">
        <v>546</v>
      </c>
      <c r="D8267" s="161">
        <v>179.97</v>
      </c>
    </row>
    <row r="8268" spans="3:4" ht="15" hidden="1" customHeight="1" x14ac:dyDescent="0.25">
      <c r="C8268" s="158" t="s">
        <v>552</v>
      </c>
      <c r="D8268" s="159">
        <v>1156.3599999999999</v>
      </c>
    </row>
    <row r="8269" spans="3:4" ht="15" hidden="1" customHeight="1" x14ac:dyDescent="0.25">
      <c r="C8269" s="160" t="s">
        <v>549</v>
      </c>
      <c r="D8269" s="161">
        <v>954.52</v>
      </c>
    </row>
    <row r="8270" spans="3:4" ht="15" hidden="1" customHeight="1" x14ac:dyDescent="0.25">
      <c r="C8270" s="158" t="s">
        <v>543</v>
      </c>
      <c r="D8270" s="159">
        <v>548.16999999999996</v>
      </c>
    </row>
    <row r="8271" spans="3:4" ht="15" hidden="1" customHeight="1" x14ac:dyDescent="0.25">
      <c r="C8271" s="160" t="s">
        <v>540</v>
      </c>
      <c r="D8271" s="161">
        <v>682.52</v>
      </c>
    </row>
    <row r="8272" spans="3:4" ht="15" hidden="1" customHeight="1" x14ac:dyDescent="0.25">
      <c r="C8272" s="158" t="s">
        <v>553</v>
      </c>
      <c r="D8272" s="159">
        <v>309.56</v>
      </c>
    </row>
    <row r="8273" spans="3:4" ht="15" hidden="1" customHeight="1" x14ac:dyDescent="0.25">
      <c r="C8273" s="160" t="s">
        <v>558</v>
      </c>
      <c r="D8273" s="161">
        <v>504.16</v>
      </c>
    </row>
    <row r="8274" spans="3:4" ht="15" hidden="1" customHeight="1" x14ac:dyDescent="0.25">
      <c r="C8274" s="158" t="s">
        <v>542</v>
      </c>
      <c r="D8274" s="159">
        <v>166.96</v>
      </c>
    </row>
    <row r="8275" spans="3:4" ht="15" hidden="1" customHeight="1" x14ac:dyDescent="0.25">
      <c r="C8275" s="160" t="s">
        <v>307</v>
      </c>
      <c r="D8275" s="161">
        <v>671.74</v>
      </c>
    </row>
    <row r="8276" spans="3:4" ht="15" hidden="1" customHeight="1" x14ac:dyDescent="0.25">
      <c r="C8276" s="158" t="s">
        <v>546</v>
      </c>
      <c r="D8276" s="159">
        <v>528.13</v>
      </c>
    </row>
    <row r="8277" spans="3:4" ht="15" hidden="1" customHeight="1" x14ac:dyDescent="0.25">
      <c r="C8277" s="160" t="s">
        <v>549</v>
      </c>
      <c r="D8277" s="161">
        <v>1194.9100000000001</v>
      </c>
    </row>
    <row r="8278" spans="3:4" ht="15" hidden="1" customHeight="1" x14ac:dyDescent="0.25">
      <c r="C8278" s="158" t="s">
        <v>545</v>
      </c>
      <c r="D8278" s="159">
        <v>791.37</v>
      </c>
    </row>
    <row r="8279" spans="3:4" ht="15" hidden="1" customHeight="1" x14ac:dyDescent="0.25">
      <c r="C8279" s="160" t="s">
        <v>554</v>
      </c>
      <c r="D8279" s="161">
        <v>543.03</v>
      </c>
    </row>
    <row r="8280" spans="3:4" ht="15" hidden="1" customHeight="1" x14ac:dyDescent="0.25">
      <c r="C8280" s="158" t="s">
        <v>546</v>
      </c>
      <c r="D8280" s="159">
        <v>956.14</v>
      </c>
    </row>
    <row r="8281" spans="3:4" ht="15" hidden="1" customHeight="1" x14ac:dyDescent="0.25">
      <c r="C8281" s="160" t="s">
        <v>309</v>
      </c>
      <c r="D8281" s="161">
        <v>513.66</v>
      </c>
    </row>
    <row r="8282" spans="3:4" ht="15" hidden="1" customHeight="1" x14ac:dyDescent="0.25">
      <c r="C8282" s="158" t="s">
        <v>546</v>
      </c>
      <c r="D8282" s="159">
        <v>605.64</v>
      </c>
    </row>
    <row r="8283" spans="3:4" ht="15" hidden="1" customHeight="1" x14ac:dyDescent="0.25">
      <c r="C8283" s="160" t="s">
        <v>546</v>
      </c>
      <c r="D8283" s="161">
        <v>477.52</v>
      </c>
    </row>
    <row r="8284" spans="3:4" ht="15" hidden="1" customHeight="1" x14ac:dyDescent="0.25">
      <c r="C8284" s="158" t="s">
        <v>539</v>
      </c>
      <c r="D8284" s="159">
        <v>1223.3599999999999</v>
      </c>
    </row>
    <row r="8285" spans="3:4" ht="15" hidden="1" customHeight="1" x14ac:dyDescent="0.25">
      <c r="C8285" s="160" t="s">
        <v>554</v>
      </c>
      <c r="D8285" s="161">
        <v>578.53</v>
      </c>
    </row>
    <row r="8286" spans="3:4" ht="15" hidden="1" customHeight="1" x14ac:dyDescent="0.25">
      <c r="C8286" s="158" t="s">
        <v>556</v>
      </c>
      <c r="D8286" s="159">
        <v>1014.72</v>
      </c>
    </row>
    <row r="8287" spans="3:4" ht="15" hidden="1" customHeight="1" x14ac:dyDescent="0.25">
      <c r="C8287" s="160" t="s">
        <v>540</v>
      </c>
      <c r="D8287" s="161">
        <v>779.14</v>
      </c>
    </row>
    <row r="8288" spans="3:4" ht="15" hidden="1" customHeight="1" x14ac:dyDescent="0.25">
      <c r="C8288" s="158" t="s">
        <v>550</v>
      </c>
      <c r="D8288" s="159">
        <v>429.63</v>
      </c>
    </row>
    <row r="8289" spans="3:4" ht="15" hidden="1" customHeight="1" x14ac:dyDescent="0.25">
      <c r="C8289" s="160" t="s">
        <v>558</v>
      </c>
      <c r="D8289" s="161">
        <v>387.26</v>
      </c>
    </row>
    <row r="8290" spans="3:4" ht="15" hidden="1" customHeight="1" x14ac:dyDescent="0.25">
      <c r="C8290" s="158" t="s">
        <v>309</v>
      </c>
      <c r="D8290" s="159">
        <v>158.83000000000001</v>
      </c>
    </row>
    <row r="8291" spans="3:4" ht="15" hidden="1" customHeight="1" x14ac:dyDescent="0.25">
      <c r="C8291" s="160" t="s">
        <v>312</v>
      </c>
      <c r="D8291" s="161">
        <v>200.66</v>
      </c>
    </row>
    <row r="8292" spans="3:4" ht="15" hidden="1" customHeight="1" x14ac:dyDescent="0.25">
      <c r="C8292" s="158" t="s">
        <v>545</v>
      </c>
      <c r="D8292" s="159">
        <v>394.04</v>
      </c>
    </row>
    <row r="8293" spans="3:4" ht="15" hidden="1" customHeight="1" x14ac:dyDescent="0.25">
      <c r="C8293" s="160" t="s">
        <v>547</v>
      </c>
      <c r="D8293" s="161">
        <v>911.46</v>
      </c>
    </row>
    <row r="8294" spans="3:4" ht="15" hidden="1" customHeight="1" x14ac:dyDescent="0.25">
      <c r="C8294" s="158" t="s">
        <v>539</v>
      </c>
      <c r="D8294" s="159">
        <v>716.18</v>
      </c>
    </row>
    <row r="8295" spans="3:4" ht="15" hidden="1" customHeight="1" x14ac:dyDescent="0.25">
      <c r="C8295" s="160" t="s">
        <v>545</v>
      </c>
      <c r="D8295" s="161">
        <v>247.98</v>
      </c>
    </row>
    <row r="8296" spans="3:4" ht="15" hidden="1" customHeight="1" x14ac:dyDescent="0.25">
      <c r="C8296" s="158" t="s">
        <v>555</v>
      </c>
      <c r="D8296" s="159">
        <v>1192.06</v>
      </c>
    </row>
    <row r="8297" spans="3:4" ht="15" hidden="1" customHeight="1" x14ac:dyDescent="0.25">
      <c r="C8297" s="160" t="s">
        <v>554</v>
      </c>
      <c r="D8297" s="161">
        <v>198.55</v>
      </c>
    </row>
    <row r="8298" spans="3:4" ht="15" hidden="1" customHeight="1" x14ac:dyDescent="0.25">
      <c r="C8298" s="158" t="s">
        <v>307</v>
      </c>
      <c r="D8298" s="159">
        <v>1055.53</v>
      </c>
    </row>
    <row r="8299" spans="3:4" ht="15" hidden="1" customHeight="1" x14ac:dyDescent="0.25">
      <c r="C8299" s="160" t="s">
        <v>547</v>
      </c>
      <c r="D8299" s="161">
        <v>745.79</v>
      </c>
    </row>
    <row r="8300" spans="3:4" ht="15" hidden="1" customHeight="1" x14ac:dyDescent="0.25">
      <c r="C8300" s="158" t="s">
        <v>550</v>
      </c>
      <c r="D8300" s="159">
        <v>505.4</v>
      </c>
    </row>
    <row r="8301" spans="3:4" ht="15" hidden="1" customHeight="1" x14ac:dyDescent="0.25">
      <c r="C8301" s="160" t="s">
        <v>552</v>
      </c>
      <c r="D8301" s="161">
        <v>95.42</v>
      </c>
    </row>
    <row r="8302" spans="3:4" ht="15" hidden="1" customHeight="1" x14ac:dyDescent="0.25">
      <c r="C8302" s="158" t="s">
        <v>309</v>
      </c>
      <c r="D8302" s="159">
        <v>76.290000000000006</v>
      </c>
    </row>
    <row r="8303" spans="3:4" ht="15" hidden="1" customHeight="1" x14ac:dyDescent="0.25">
      <c r="C8303" s="160" t="s">
        <v>546</v>
      </c>
      <c r="D8303" s="161">
        <v>238.39</v>
      </c>
    </row>
    <row r="8304" spans="3:4" ht="15" hidden="1" customHeight="1" x14ac:dyDescent="0.25">
      <c r="C8304" s="158" t="s">
        <v>546</v>
      </c>
      <c r="D8304" s="159">
        <v>149.85</v>
      </c>
    </row>
    <row r="8305" spans="3:4" ht="15" hidden="1" customHeight="1" x14ac:dyDescent="0.25">
      <c r="C8305" s="160" t="s">
        <v>308</v>
      </c>
      <c r="D8305" s="161">
        <v>174.97</v>
      </c>
    </row>
    <row r="8306" spans="3:4" ht="15" hidden="1" customHeight="1" x14ac:dyDescent="0.25">
      <c r="C8306" s="158" t="s">
        <v>546</v>
      </c>
      <c r="D8306" s="159">
        <v>812.65</v>
      </c>
    </row>
    <row r="8307" spans="3:4" ht="15" hidden="1" customHeight="1" x14ac:dyDescent="0.25">
      <c r="C8307" s="160" t="s">
        <v>547</v>
      </c>
      <c r="D8307" s="161">
        <v>1102.54</v>
      </c>
    </row>
    <row r="8308" spans="3:4" ht="15" hidden="1" customHeight="1" x14ac:dyDescent="0.25">
      <c r="C8308" s="158" t="s">
        <v>542</v>
      </c>
      <c r="D8308" s="159">
        <v>582.02</v>
      </c>
    </row>
    <row r="8309" spans="3:4" ht="15" hidden="1" customHeight="1" x14ac:dyDescent="0.25">
      <c r="C8309" s="160" t="s">
        <v>540</v>
      </c>
      <c r="D8309" s="161">
        <v>509.2</v>
      </c>
    </row>
    <row r="8310" spans="3:4" ht="15" hidden="1" customHeight="1" x14ac:dyDescent="0.25">
      <c r="C8310" s="158" t="s">
        <v>558</v>
      </c>
      <c r="D8310" s="159">
        <v>221.19</v>
      </c>
    </row>
    <row r="8311" spans="3:4" ht="15" hidden="1" customHeight="1" x14ac:dyDescent="0.25">
      <c r="C8311" s="160" t="s">
        <v>554</v>
      </c>
      <c r="D8311" s="161">
        <v>1207.71</v>
      </c>
    </row>
    <row r="8312" spans="3:4" ht="15" hidden="1" customHeight="1" x14ac:dyDescent="0.25">
      <c r="C8312" s="158" t="s">
        <v>552</v>
      </c>
      <c r="D8312" s="159">
        <v>883.95</v>
      </c>
    </row>
    <row r="8313" spans="3:4" ht="15" hidden="1" customHeight="1" x14ac:dyDescent="0.25">
      <c r="C8313" s="160" t="s">
        <v>546</v>
      </c>
      <c r="D8313" s="161">
        <v>735.91</v>
      </c>
    </row>
    <row r="8314" spans="3:4" ht="15" hidden="1" customHeight="1" x14ac:dyDescent="0.25">
      <c r="C8314" s="158" t="s">
        <v>552</v>
      </c>
      <c r="D8314" s="159">
        <v>1221.05</v>
      </c>
    </row>
    <row r="8315" spans="3:4" ht="15" hidden="1" customHeight="1" x14ac:dyDescent="0.25">
      <c r="C8315" s="160" t="s">
        <v>546</v>
      </c>
      <c r="D8315" s="161">
        <v>586.95000000000005</v>
      </c>
    </row>
    <row r="8316" spans="3:4" ht="15" hidden="1" customHeight="1" x14ac:dyDescent="0.25">
      <c r="C8316" s="158" t="s">
        <v>546</v>
      </c>
      <c r="D8316" s="159">
        <v>998.17</v>
      </c>
    </row>
    <row r="8317" spans="3:4" ht="15" hidden="1" customHeight="1" x14ac:dyDescent="0.25">
      <c r="C8317" s="160" t="s">
        <v>546</v>
      </c>
      <c r="D8317" s="161">
        <v>893.74</v>
      </c>
    </row>
    <row r="8318" spans="3:4" ht="15" hidden="1" customHeight="1" x14ac:dyDescent="0.25">
      <c r="C8318" s="158" t="s">
        <v>557</v>
      </c>
      <c r="D8318" s="159">
        <v>363.69</v>
      </c>
    </row>
    <row r="8319" spans="3:4" ht="15" hidden="1" customHeight="1" x14ac:dyDescent="0.25">
      <c r="C8319" s="160" t="s">
        <v>308</v>
      </c>
      <c r="D8319" s="161">
        <v>559.96</v>
      </c>
    </row>
    <row r="8320" spans="3:4" ht="15" hidden="1" customHeight="1" x14ac:dyDescent="0.25">
      <c r="C8320" s="158" t="s">
        <v>309</v>
      </c>
      <c r="D8320" s="159">
        <v>1201.75</v>
      </c>
    </row>
    <row r="8321" spans="3:4" ht="15" hidden="1" customHeight="1" x14ac:dyDescent="0.25">
      <c r="C8321" s="160" t="s">
        <v>546</v>
      </c>
      <c r="D8321" s="161">
        <v>943.75</v>
      </c>
    </row>
    <row r="8322" spans="3:4" ht="15" hidden="1" customHeight="1" x14ac:dyDescent="0.25">
      <c r="C8322" s="158" t="s">
        <v>548</v>
      </c>
      <c r="D8322" s="159">
        <v>630.6</v>
      </c>
    </row>
    <row r="8323" spans="3:4" ht="15" hidden="1" customHeight="1" x14ac:dyDescent="0.25">
      <c r="C8323" s="160" t="s">
        <v>558</v>
      </c>
      <c r="D8323" s="161">
        <v>552.95000000000005</v>
      </c>
    </row>
    <row r="8324" spans="3:4" ht="15" hidden="1" customHeight="1" x14ac:dyDescent="0.25">
      <c r="C8324" s="158" t="s">
        <v>545</v>
      </c>
      <c r="D8324" s="159">
        <v>1217.53</v>
      </c>
    </row>
    <row r="8325" spans="3:4" ht="15" hidden="1" customHeight="1" x14ac:dyDescent="0.25">
      <c r="C8325" s="160" t="s">
        <v>547</v>
      </c>
      <c r="D8325" s="161">
        <v>228.77</v>
      </c>
    </row>
    <row r="8326" spans="3:4" ht="15" hidden="1" customHeight="1" x14ac:dyDescent="0.25">
      <c r="C8326" s="158" t="s">
        <v>552</v>
      </c>
      <c r="D8326" s="159">
        <v>653.36</v>
      </c>
    </row>
    <row r="8327" spans="3:4" ht="15" hidden="1" customHeight="1" x14ac:dyDescent="0.25">
      <c r="C8327" s="160" t="s">
        <v>540</v>
      </c>
      <c r="D8327" s="161">
        <v>1052.47</v>
      </c>
    </row>
    <row r="8328" spans="3:4" ht="15" hidden="1" customHeight="1" x14ac:dyDescent="0.25">
      <c r="C8328" s="158" t="s">
        <v>558</v>
      </c>
      <c r="D8328" s="159">
        <v>402</v>
      </c>
    </row>
    <row r="8329" spans="3:4" ht="15" hidden="1" customHeight="1" x14ac:dyDescent="0.25">
      <c r="C8329" s="160" t="s">
        <v>549</v>
      </c>
      <c r="D8329" s="161">
        <v>601.25</v>
      </c>
    </row>
    <row r="8330" spans="3:4" ht="15" hidden="1" customHeight="1" x14ac:dyDescent="0.25">
      <c r="C8330" s="158" t="s">
        <v>551</v>
      </c>
      <c r="D8330" s="159">
        <v>309.39999999999998</v>
      </c>
    </row>
    <row r="8331" spans="3:4" ht="15" hidden="1" customHeight="1" x14ac:dyDescent="0.25">
      <c r="C8331" s="160" t="s">
        <v>553</v>
      </c>
      <c r="D8331" s="161">
        <v>19.350000000000001</v>
      </c>
    </row>
    <row r="8332" spans="3:4" ht="15" hidden="1" customHeight="1" x14ac:dyDescent="0.25">
      <c r="C8332" s="158" t="s">
        <v>555</v>
      </c>
      <c r="D8332" s="159">
        <v>1292.9100000000001</v>
      </c>
    </row>
    <row r="8333" spans="3:4" ht="15" hidden="1" customHeight="1" x14ac:dyDescent="0.25">
      <c r="C8333" s="160" t="s">
        <v>308</v>
      </c>
      <c r="D8333" s="161">
        <v>720.01</v>
      </c>
    </row>
    <row r="8334" spans="3:4" ht="15" hidden="1" customHeight="1" x14ac:dyDescent="0.25">
      <c r="C8334" s="158" t="s">
        <v>551</v>
      </c>
      <c r="D8334" s="159">
        <v>888.39</v>
      </c>
    </row>
    <row r="8335" spans="3:4" ht="15" hidden="1" customHeight="1" x14ac:dyDescent="0.25">
      <c r="C8335" s="160" t="s">
        <v>557</v>
      </c>
      <c r="D8335" s="161">
        <v>1119.0999999999999</v>
      </c>
    </row>
    <row r="8336" spans="3:4" ht="15" hidden="1" customHeight="1" x14ac:dyDescent="0.25">
      <c r="C8336" s="158" t="s">
        <v>543</v>
      </c>
      <c r="D8336" s="159">
        <v>374.59</v>
      </c>
    </row>
    <row r="8337" spans="3:4" ht="15" hidden="1" customHeight="1" x14ac:dyDescent="0.25">
      <c r="C8337" s="160" t="s">
        <v>553</v>
      </c>
      <c r="D8337" s="161">
        <v>49.18</v>
      </c>
    </row>
    <row r="8338" spans="3:4" ht="15" hidden="1" customHeight="1" x14ac:dyDescent="0.25">
      <c r="C8338" s="158" t="s">
        <v>543</v>
      </c>
      <c r="D8338" s="159">
        <v>144.61000000000001</v>
      </c>
    </row>
    <row r="8339" spans="3:4" ht="15" hidden="1" customHeight="1" x14ac:dyDescent="0.25">
      <c r="C8339" s="160" t="s">
        <v>552</v>
      </c>
      <c r="D8339" s="161">
        <v>604.33000000000004</v>
      </c>
    </row>
    <row r="8340" spans="3:4" ht="15" hidden="1" customHeight="1" x14ac:dyDescent="0.25">
      <c r="C8340" s="158" t="s">
        <v>557</v>
      </c>
      <c r="D8340" s="159">
        <v>633.57000000000005</v>
      </c>
    </row>
    <row r="8341" spans="3:4" ht="15" hidden="1" customHeight="1" x14ac:dyDescent="0.25">
      <c r="C8341" s="160" t="s">
        <v>307</v>
      </c>
      <c r="D8341" s="161">
        <v>147.22</v>
      </c>
    </row>
    <row r="8342" spans="3:4" ht="15" hidden="1" customHeight="1" x14ac:dyDescent="0.25">
      <c r="C8342" s="158" t="s">
        <v>309</v>
      </c>
      <c r="D8342" s="159">
        <v>549.83000000000004</v>
      </c>
    </row>
    <row r="8343" spans="3:4" ht="15" hidden="1" customHeight="1" x14ac:dyDescent="0.25">
      <c r="C8343" s="160" t="s">
        <v>543</v>
      </c>
      <c r="D8343" s="161">
        <v>772.23</v>
      </c>
    </row>
    <row r="8344" spans="3:4" ht="15" hidden="1" customHeight="1" x14ac:dyDescent="0.25">
      <c r="C8344" s="158" t="s">
        <v>546</v>
      </c>
      <c r="D8344" s="159">
        <v>511.31</v>
      </c>
    </row>
    <row r="8345" spans="3:4" ht="15" hidden="1" customHeight="1" x14ac:dyDescent="0.25">
      <c r="C8345" s="160" t="s">
        <v>551</v>
      </c>
      <c r="D8345" s="161">
        <v>973.35</v>
      </c>
    </row>
    <row r="8346" spans="3:4" ht="15" hidden="1" customHeight="1" x14ac:dyDescent="0.25">
      <c r="C8346" s="158" t="s">
        <v>539</v>
      </c>
      <c r="D8346" s="159">
        <v>649.98</v>
      </c>
    </row>
    <row r="8347" spans="3:4" ht="15" hidden="1" customHeight="1" x14ac:dyDescent="0.25">
      <c r="C8347" s="160" t="s">
        <v>555</v>
      </c>
      <c r="D8347" s="161">
        <v>1248.67</v>
      </c>
    </row>
    <row r="8348" spans="3:4" ht="15" hidden="1" customHeight="1" x14ac:dyDescent="0.25">
      <c r="C8348" s="158" t="s">
        <v>312</v>
      </c>
      <c r="D8348" s="159">
        <v>622.37</v>
      </c>
    </row>
    <row r="8349" spans="3:4" ht="15" hidden="1" customHeight="1" x14ac:dyDescent="0.25">
      <c r="C8349" s="160" t="s">
        <v>553</v>
      </c>
      <c r="D8349" s="161">
        <v>945.86</v>
      </c>
    </row>
    <row r="8350" spans="3:4" ht="15" hidden="1" customHeight="1" x14ac:dyDescent="0.25">
      <c r="C8350" s="158" t="s">
        <v>546</v>
      </c>
      <c r="D8350" s="159">
        <v>311.39</v>
      </c>
    </row>
    <row r="8351" spans="3:4" ht="15" hidden="1" customHeight="1" x14ac:dyDescent="0.25">
      <c r="C8351" s="160" t="s">
        <v>540</v>
      </c>
      <c r="D8351" s="161">
        <v>626</v>
      </c>
    </row>
    <row r="8352" spans="3:4" ht="15" hidden="1" customHeight="1" x14ac:dyDescent="0.25">
      <c r="C8352" s="158" t="s">
        <v>544</v>
      </c>
      <c r="D8352" s="159">
        <v>497.12</v>
      </c>
    </row>
    <row r="8353" spans="3:4" ht="15" hidden="1" customHeight="1" x14ac:dyDescent="0.25">
      <c r="C8353" s="160" t="s">
        <v>554</v>
      </c>
      <c r="D8353" s="161">
        <v>792.81</v>
      </c>
    </row>
    <row r="8354" spans="3:4" ht="15" hidden="1" customHeight="1" x14ac:dyDescent="0.25">
      <c r="C8354" s="158" t="s">
        <v>541</v>
      </c>
      <c r="D8354" s="159">
        <v>996.2</v>
      </c>
    </row>
    <row r="8355" spans="3:4" ht="15" hidden="1" customHeight="1" x14ac:dyDescent="0.25">
      <c r="C8355" s="160" t="s">
        <v>549</v>
      </c>
      <c r="D8355" s="161">
        <v>692.68</v>
      </c>
    </row>
    <row r="8356" spans="3:4" ht="15" hidden="1" customHeight="1" x14ac:dyDescent="0.25">
      <c r="C8356" s="158" t="s">
        <v>552</v>
      </c>
      <c r="D8356" s="159">
        <v>568.73</v>
      </c>
    </row>
    <row r="8357" spans="3:4" ht="15" hidden="1" customHeight="1" x14ac:dyDescent="0.25">
      <c r="C8357" s="160" t="s">
        <v>312</v>
      </c>
      <c r="D8357" s="161">
        <v>78.11</v>
      </c>
    </row>
    <row r="8358" spans="3:4" ht="15" hidden="1" customHeight="1" x14ac:dyDescent="0.25">
      <c r="C8358" s="158" t="s">
        <v>558</v>
      </c>
      <c r="D8358" s="159">
        <v>605.33000000000004</v>
      </c>
    </row>
    <row r="8359" spans="3:4" ht="15" hidden="1" customHeight="1" x14ac:dyDescent="0.25">
      <c r="C8359" s="160" t="s">
        <v>309</v>
      </c>
      <c r="D8359" s="161">
        <v>785.58</v>
      </c>
    </row>
    <row r="8360" spans="3:4" ht="15" hidden="1" customHeight="1" x14ac:dyDescent="0.25">
      <c r="C8360" s="158" t="s">
        <v>549</v>
      </c>
      <c r="D8360" s="159">
        <v>209.1</v>
      </c>
    </row>
    <row r="8361" spans="3:4" ht="15" hidden="1" customHeight="1" x14ac:dyDescent="0.25">
      <c r="C8361" s="160" t="s">
        <v>551</v>
      </c>
      <c r="D8361" s="161">
        <v>1157.81</v>
      </c>
    </row>
    <row r="8362" spans="3:4" ht="15" hidden="1" customHeight="1" x14ac:dyDescent="0.25">
      <c r="C8362" s="158" t="s">
        <v>542</v>
      </c>
      <c r="D8362" s="159">
        <v>866.71</v>
      </c>
    </row>
    <row r="8363" spans="3:4" ht="15" hidden="1" customHeight="1" x14ac:dyDescent="0.25">
      <c r="C8363" s="160" t="s">
        <v>552</v>
      </c>
      <c r="D8363" s="161">
        <v>366.75</v>
      </c>
    </row>
    <row r="8364" spans="3:4" ht="15" hidden="1" customHeight="1" x14ac:dyDescent="0.25">
      <c r="C8364" s="158" t="s">
        <v>547</v>
      </c>
      <c r="D8364" s="159">
        <v>493.73</v>
      </c>
    </row>
    <row r="8365" spans="3:4" ht="15" hidden="1" customHeight="1" x14ac:dyDescent="0.25">
      <c r="C8365" s="160" t="s">
        <v>545</v>
      </c>
      <c r="D8365" s="161">
        <v>1075.96</v>
      </c>
    </row>
    <row r="8366" spans="3:4" ht="15" hidden="1" customHeight="1" x14ac:dyDescent="0.25">
      <c r="C8366" s="158" t="s">
        <v>551</v>
      </c>
      <c r="D8366" s="159">
        <v>1155.68</v>
      </c>
    </row>
    <row r="8367" spans="3:4" ht="15" hidden="1" customHeight="1" x14ac:dyDescent="0.25">
      <c r="C8367" s="160" t="s">
        <v>540</v>
      </c>
      <c r="D8367" s="161">
        <v>584.69000000000005</v>
      </c>
    </row>
    <row r="8368" spans="3:4" ht="15" hidden="1" customHeight="1" x14ac:dyDescent="0.25">
      <c r="C8368" s="158" t="s">
        <v>308</v>
      </c>
      <c r="D8368" s="159">
        <v>1194.96</v>
      </c>
    </row>
    <row r="8369" spans="3:4" ht="15" hidden="1" customHeight="1" x14ac:dyDescent="0.25">
      <c r="C8369" s="160" t="s">
        <v>547</v>
      </c>
      <c r="D8369" s="161">
        <v>694.34</v>
      </c>
    </row>
    <row r="8370" spans="3:4" ht="15" hidden="1" customHeight="1" x14ac:dyDescent="0.25">
      <c r="C8370" s="158" t="s">
        <v>542</v>
      </c>
      <c r="D8370" s="159">
        <v>848.23</v>
      </c>
    </row>
    <row r="8371" spans="3:4" ht="15" hidden="1" customHeight="1" x14ac:dyDescent="0.25">
      <c r="C8371" s="160" t="s">
        <v>554</v>
      </c>
      <c r="D8371" s="161">
        <v>416.5</v>
      </c>
    </row>
    <row r="8372" spans="3:4" ht="15" hidden="1" customHeight="1" x14ac:dyDescent="0.25">
      <c r="C8372" s="158" t="s">
        <v>540</v>
      </c>
      <c r="D8372" s="159">
        <v>533.91999999999996</v>
      </c>
    </row>
    <row r="8373" spans="3:4" ht="15" hidden="1" customHeight="1" x14ac:dyDescent="0.25">
      <c r="C8373" s="160" t="s">
        <v>541</v>
      </c>
      <c r="D8373" s="161">
        <v>593.88</v>
      </c>
    </row>
    <row r="8374" spans="3:4" ht="15" hidden="1" customHeight="1" x14ac:dyDescent="0.25">
      <c r="C8374" s="158" t="s">
        <v>307</v>
      </c>
      <c r="D8374" s="159">
        <v>338.52</v>
      </c>
    </row>
    <row r="8375" spans="3:4" ht="15" hidden="1" customHeight="1" x14ac:dyDescent="0.25">
      <c r="C8375" s="160" t="s">
        <v>309</v>
      </c>
      <c r="D8375" s="161">
        <v>1260.6199999999999</v>
      </c>
    </row>
    <row r="8376" spans="3:4" ht="15" hidden="1" customHeight="1" x14ac:dyDescent="0.25">
      <c r="C8376" s="158" t="s">
        <v>553</v>
      </c>
      <c r="D8376" s="159">
        <v>1121.82</v>
      </c>
    </row>
    <row r="8377" spans="3:4" ht="15" hidden="1" customHeight="1" x14ac:dyDescent="0.25">
      <c r="C8377" s="160" t="s">
        <v>540</v>
      </c>
      <c r="D8377" s="161">
        <v>497.52</v>
      </c>
    </row>
    <row r="8378" spans="3:4" ht="15" hidden="1" customHeight="1" x14ac:dyDescent="0.25">
      <c r="C8378" s="158" t="s">
        <v>553</v>
      </c>
      <c r="D8378" s="159">
        <v>796.88</v>
      </c>
    </row>
    <row r="8379" spans="3:4" ht="15" hidden="1" customHeight="1" x14ac:dyDescent="0.25">
      <c r="C8379" s="160" t="s">
        <v>552</v>
      </c>
      <c r="D8379" s="161">
        <v>502.69</v>
      </c>
    </row>
    <row r="8380" spans="3:4" ht="15" hidden="1" customHeight="1" x14ac:dyDescent="0.25">
      <c r="C8380" s="158" t="s">
        <v>545</v>
      </c>
      <c r="D8380" s="159">
        <v>894.35</v>
      </c>
    </row>
    <row r="8381" spans="3:4" ht="15" hidden="1" customHeight="1" x14ac:dyDescent="0.25">
      <c r="C8381" s="160" t="s">
        <v>312</v>
      </c>
      <c r="D8381" s="161">
        <v>1088.77</v>
      </c>
    </row>
    <row r="8382" spans="3:4" ht="15" hidden="1" customHeight="1" x14ac:dyDescent="0.25">
      <c r="C8382" s="158" t="s">
        <v>309</v>
      </c>
      <c r="D8382" s="159">
        <v>949.74</v>
      </c>
    </row>
    <row r="8383" spans="3:4" ht="15" hidden="1" customHeight="1" x14ac:dyDescent="0.25">
      <c r="C8383" s="160" t="s">
        <v>312</v>
      </c>
      <c r="D8383" s="161">
        <v>532.79999999999995</v>
      </c>
    </row>
    <row r="8384" spans="3:4" ht="15" hidden="1" customHeight="1" x14ac:dyDescent="0.25">
      <c r="C8384" s="158" t="s">
        <v>546</v>
      </c>
      <c r="D8384" s="159">
        <v>646.16</v>
      </c>
    </row>
    <row r="8385" spans="3:4" ht="15" hidden="1" customHeight="1" x14ac:dyDescent="0.25">
      <c r="C8385" s="160" t="s">
        <v>308</v>
      </c>
      <c r="D8385" s="161">
        <v>311.62</v>
      </c>
    </row>
    <row r="8386" spans="3:4" ht="15" hidden="1" customHeight="1" x14ac:dyDescent="0.25">
      <c r="C8386" s="158" t="s">
        <v>540</v>
      </c>
      <c r="D8386" s="159">
        <v>609.49</v>
      </c>
    </row>
    <row r="8387" spans="3:4" ht="15" hidden="1" customHeight="1" x14ac:dyDescent="0.25">
      <c r="C8387" s="160" t="s">
        <v>312</v>
      </c>
      <c r="D8387" s="161">
        <v>19.850000000000001</v>
      </c>
    </row>
    <row r="8388" spans="3:4" ht="15" hidden="1" customHeight="1" x14ac:dyDescent="0.25">
      <c r="C8388" s="158" t="s">
        <v>553</v>
      </c>
      <c r="D8388" s="159">
        <v>569.19000000000005</v>
      </c>
    </row>
    <row r="8389" spans="3:4" ht="15" hidden="1" customHeight="1" x14ac:dyDescent="0.25">
      <c r="C8389" s="160" t="s">
        <v>547</v>
      </c>
      <c r="D8389" s="161">
        <v>642.02</v>
      </c>
    </row>
    <row r="8390" spans="3:4" ht="15" hidden="1" customHeight="1" x14ac:dyDescent="0.25">
      <c r="C8390" s="158" t="s">
        <v>551</v>
      </c>
      <c r="D8390" s="159">
        <v>610.30999999999995</v>
      </c>
    </row>
    <row r="8391" spans="3:4" ht="15" hidden="1" customHeight="1" x14ac:dyDescent="0.25">
      <c r="C8391" s="160" t="s">
        <v>544</v>
      </c>
      <c r="D8391" s="161">
        <v>610.33000000000004</v>
      </c>
    </row>
    <row r="8392" spans="3:4" ht="15" hidden="1" customHeight="1" x14ac:dyDescent="0.25">
      <c r="C8392" s="158" t="s">
        <v>545</v>
      </c>
      <c r="D8392" s="159">
        <v>738.66</v>
      </c>
    </row>
    <row r="8393" spans="3:4" ht="15" hidden="1" customHeight="1" x14ac:dyDescent="0.25">
      <c r="C8393" s="160" t="s">
        <v>539</v>
      </c>
      <c r="D8393" s="161">
        <v>430.64</v>
      </c>
    </row>
    <row r="8394" spans="3:4" ht="15" hidden="1" customHeight="1" x14ac:dyDescent="0.25">
      <c r="C8394" s="158" t="s">
        <v>556</v>
      </c>
      <c r="D8394" s="159">
        <v>419.21</v>
      </c>
    </row>
    <row r="8395" spans="3:4" ht="15" hidden="1" customHeight="1" x14ac:dyDescent="0.25">
      <c r="C8395" s="160" t="s">
        <v>545</v>
      </c>
      <c r="D8395" s="161">
        <v>1228.19</v>
      </c>
    </row>
    <row r="8396" spans="3:4" ht="15" hidden="1" customHeight="1" x14ac:dyDescent="0.25">
      <c r="C8396" s="158" t="s">
        <v>539</v>
      </c>
      <c r="D8396" s="159">
        <v>42.78</v>
      </c>
    </row>
    <row r="8397" spans="3:4" ht="15" hidden="1" customHeight="1" x14ac:dyDescent="0.25">
      <c r="C8397" s="160" t="s">
        <v>552</v>
      </c>
      <c r="D8397" s="161">
        <v>772.27</v>
      </c>
    </row>
    <row r="8398" spans="3:4" ht="15" hidden="1" customHeight="1" x14ac:dyDescent="0.25">
      <c r="C8398" s="158" t="s">
        <v>545</v>
      </c>
      <c r="D8398" s="159">
        <v>1044.3499999999999</v>
      </c>
    </row>
    <row r="8399" spans="3:4" ht="15" hidden="1" customHeight="1" x14ac:dyDescent="0.25">
      <c r="C8399" s="160" t="s">
        <v>546</v>
      </c>
      <c r="D8399" s="161">
        <v>691.38</v>
      </c>
    </row>
    <row r="8400" spans="3:4" ht="15" hidden="1" customHeight="1" x14ac:dyDescent="0.25">
      <c r="C8400" s="158" t="s">
        <v>543</v>
      </c>
      <c r="D8400" s="159">
        <v>613.5</v>
      </c>
    </row>
    <row r="8401" spans="3:4" ht="15" hidden="1" customHeight="1" x14ac:dyDescent="0.25">
      <c r="C8401" s="160" t="s">
        <v>549</v>
      </c>
      <c r="D8401" s="161">
        <v>1104.45</v>
      </c>
    </row>
    <row r="8402" spans="3:4" ht="15" hidden="1" customHeight="1" x14ac:dyDescent="0.25">
      <c r="C8402" s="158" t="s">
        <v>548</v>
      </c>
      <c r="D8402" s="159">
        <v>567.9</v>
      </c>
    </row>
    <row r="8403" spans="3:4" ht="15" hidden="1" customHeight="1" x14ac:dyDescent="0.25">
      <c r="C8403" s="160" t="s">
        <v>308</v>
      </c>
      <c r="D8403" s="161">
        <v>685.15</v>
      </c>
    </row>
    <row r="8404" spans="3:4" ht="15" hidden="1" customHeight="1" x14ac:dyDescent="0.25">
      <c r="C8404" s="158" t="s">
        <v>546</v>
      </c>
      <c r="D8404" s="159">
        <v>513.24</v>
      </c>
    </row>
    <row r="8405" spans="3:4" ht="15" hidden="1" customHeight="1" x14ac:dyDescent="0.25">
      <c r="C8405" s="160" t="s">
        <v>312</v>
      </c>
      <c r="D8405" s="161">
        <v>1081.77</v>
      </c>
    </row>
    <row r="8406" spans="3:4" ht="15" hidden="1" customHeight="1" x14ac:dyDescent="0.25">
      <c r="C8406" s="158" t="s">
        <v>539</v>
      </c>
      <c r="D8406" s="159">
        <v>360.81</v>
      </c>
    </row>
    <row r="8407" spans="3:4" ht="15" hidden="1" customHeight="1" x14ac:dyDescent="0.25">
      <c r="C8407" s="160" t="s">
        <v>549</v>
      </c>
      <c r="D8407" s="161">
        <v>631.41</v>
      </c>
    </row>
    <row r="8408" spans="3:4" ht="15" hidden="1" customHeight="1" x14ac:dyDescent="0.25">
      <c r="C8408" s="158" t="s">
        <v>545</v>
      </c>
      <c r="D8408" s="159">
        <v>1210.8599999999999</v>
      </c>
    </row>
    <row r="8409" spans="3:4" ht="15" hidden="1" customHeight="1" x14ac:dyDescent="0.25">
      <c r="C8409" s="160" t="s">
        <v>545</v>
      </c>
      <c r="D8409" s="161">
        <v>824.43</v>
      </c>
    </row>
    <row r="8410" spans="3:4" ht="15" hidden="1" customHeight="1" x14ac:dyDescent="0.25">
      <c r="C8410" s="158" t="s">
        <v>551</v>
      </c>
      <c r="D8410" s="159">
        <v>516.30999999999995</v>
      </c>
    </row>
    <row r="8411" spans="3:4" ht="15" hidden="1" customHeight="1" x14ac:dyDescent="0.25">
      <c r="C8411" s="160" t="s">
        <v>542</v>
      </c>
      <c r="D8411" s="161">
        <v>473.33</v>
      </c>
    </row>
    <row r="8412" spans="3:4" ht="15" hidden="1" customHeight="1" x14ac:dyDescent="0.25">
      <c r="C8412" s="158" t="s">
        <v>308</v>
      </c>
      <c r="D8412" s="159">
        <v>939.44</v>
      </c>
    </row>
    <row r="8413" spans="3:4" ht="15" hidden="1" customHeight="1" x14ac:dyDescent="0.25">
      <c r="C8413" s="160" t="s">
        <v>308</v>
      </c>
      <c r="D8413" s="161">
        <v>323.13</v>
      </c>
    </row>
    <row r="8414" spans="3:4" ht="15" hidden="1" customHeight="1" x14ac:dyDescent="0.25">
      <c r="C8414" s="158" t="s">
        <v>547</v>
      </c>
      <c r="D8414" s="159">
        <v>671.48</v>
      </c>
    </row>
    <row r="8415" spans="3:4" ht="15" hidden="1" customHeight="1" x14ac:dyDescent="0.25">
      <c r="C8415" s="160" t="s">
        <v>547</v>
      </c>
      <c r="D8415" s="161">
        <v>70.41</v>
      </c>
    </row>
    <row r="8416" spans="3:4" ht="15" hidden="1" customHeight="1" x14ac:dyDescent="0.25">
      <c r="C8416" s="158" t="s">
        <v>540</v>
      </c>
      <c r="D8416" s="159">
        <v>608.46</v>
      </c>
    </row>
    <row r="8417" spans="3:4" ht="15" hidden="1" customHeight="1" x14ac:dyDescent="0.25">
      <c r="C8417" s="160" t="s">
        <v>555</v>
      </c>
      <c r="D8417" s="161">
        <v>1079.25</v>
      </c>
    </row>
    <row r="8418" spans="3:4" ht="15" hidden="1" customHeight="1" x14ac:dyDescent="0.25">
      <c r="C8418" s="158" t="s">
        <v>312</v>
      </c>
      <c r="D8418" s="159">
        <v>853.19</v>
      </c>
    </row>
    <row r="8419" spans="3:4" ht="15" hidden="1" customHeight="1" x14ac:dyDescent="0.25">
      <c r="C8419" s="160" t="s">
        <v>541</v>
      </c>
      <c r="D8419" s="161">
        <v>57.56</v>
      </c>
    </row>
    <row r="8420" spans="3:4" ht="15" hidden="1" customHeight="1" x14ac:dyDescent="0.25">
      <c r="C8420" s="158" t="s">
        <v>546</v>
      </c>
      <c r="D8420" s="159">
        <v>586.27</v>
      </c>
    </row>
    <row r="8421" spans="3:4" ht="15" hidden="1" customHeight="1" x14ac:dyDescent="0.25">
      <c r="C8421" s="160" t="s">
        <v>553</v>
      </c>
      <c r="D8421" s="161">
        <v>185.19</v>
      </c>
    </row>
    <row r="8422" spans="3:4" ht="15" hidden="1" customHeight="1" x14ac:dyDescent="0.25">
      <c r="C8422" s="158" t="s">
        <v>540</v>
      </c>
      <c r="D8422" s="159">
        <v>349.24</v>
      </c>
    </row>
    <row r="8423" spans="3:4" ht="15" hidden="1" customHeight="1" x14ac:dyDescent="0.25">
      <c r="C8423" s="160" t="s">
        <v>545</v>
      </c>
      <c r="D8423" s="161">
        <v>750.26</v>
      </c>
    </row>
    <row r="8424" spans="3:4" ht="15" hidden="1" customHeight="1" x14ac:dyDescent="0.25">
      <c r="C8424" s="158" t="s">
        <v>307</v>
      </c>
      <c r="D8424" s="159">
        <v>688.58</v>
      </c>
    </row>
    <row r="8425" spans="3:4" ht="15" hidden="1" customHeight="1" x14ac:dyDescent="0.25">
      <c r="C8425" s="160" t="s">
        <v>556</v>
      </c>
      <c r="D8425" s="161">
        <v>1076.25</v>
      </c>
    </row>
    <row r="8426" spans="3:4" ht="15" hidden="1" customHeight="1" x14ac:dyDescent="0.25">
      <c r="C8426" s="158" t="s">
        <v>312</v>
      </c>
      <c r="D8426" s="159">
        <v>729.81</v>
      </c>
    </row>
    <row r="8427" spans="3:4" ht="15" hidden="1" customHeight="1" x14ac:dyDescent="0.25">
      <c r="C8427" s="160" t="s">
        <v>308</v>
      </c>
      <c r="D8427" s="161">
        <v>1133.1500000000001</v>
      </c>
    </row>
    <row r="8428" spans="3:4" ht="15" hidden="1" customHeight="1" x14ac:dyDescent="0.25">
      <c r="C8428" s="158" t="s">
        <v>309</v>
      </c>
      <c r="D8428" s="159">
        <v>651.45000000000005</v>
      </c>
    </row>
    <row r="8429" spans="3:4" ht="15" hidden="1" customHeight="1" x14ac:dyDescent="0.25">
      <c r="C8429" s="160" t="s">
        <v>307</v>
      </c>
      <c r="D8429" s="161">
        <v>308.95999999999998</v>
      </c>
    </row>
    <row r="8430" spans="3:4" ht="15" hidden="1" customHeight="1" x14ac:dyDescent="0.25">
      <c r="C8430" s="158" t="s">
        <v>540</v>
      </c>
      <c r="D8430" s="159">
        <v>203.35</v>
      </c>
    </row>
    <row r="8431" spans="3:4" ht="15" hidden="1" customHeight="1" x14ac:dyDescent="0.25">
      <c r="C8431" s="160" t="s">
        <v>547</v>
      </c>
      <c r="D8431" s="161">
        <v>1217.44</v>
      </c>
    </row>
    <row r="8432" spans="3:4" ht="15" hidden="1" customHeight="1" x14ac:dyDescent="0.25">
      <c r="C8432" s="158" t="s">
        <v>539</v>
      </c>
      <c r="D8432" s="159">
        <v>522.25</v>
      </c>
    </row>
    <row r="8433" spans="3:4" ht="15" hidden="1" customHeight="1" x14ac:dyDescent="0.25">
      <c r="C8433" s="160" t="s">
        <v>546</v>
      </c>
      <c r="D8433" s="161">
        <v>613.92999999999995</v>
      </c>
    </row>
    <row r="8434" spans="3:4" ht="15" hidden="1" customHeight="1" x14ac:dyDescent="0.25">
      <c r="C8434" s="158" t="s">
        <v>542</v>
      </c>
      <c r="D8434" s="159">
        <v>1153.8499999999999</v>
      </c>
    </row>
    <row r="8435" spans="3:4" ht="15" hidden="1" customHeight="1" x14ac:dyDescent="0.25">
      <c r="C8435" s="160" t="s">
        <v>545</v>
      </c>
      <c r="D8435" s="161">
        <v>742.01</v>
      </c>
    </row>
    <row r="8436" spans="3:4" ht="15" hidden="1" customHeight="1" x14ac:dyDescent="0.25">
      <c r="C8436" s="158" t="s">
        <v>546</v>
      </c>
      <c r="D8436" s="159">
        <v>667.64</v>
      </c>
    </row>
    <row r="8437" spans="3:4" ht="15" hidden="1" customHeight="1" x14ac:dyDescent="0.25">
      <c r="C8437" s="160" t="s">
        <v>546</v>
      </c>
      <c r="D8437" s="161">
        <v>1114.43</v>
      </c>
    </row>
    <row r="8438" spans="3:4" ht="15" hidden="1" customHeight="1" x14ac:dyDescent="0.25">
      <c r="C8438" s="158" t="s">
        <v>542</v>
      </c>
      <c r="D8438" s="159">
        <v>734.11</v>
      </c>
    </row>
    <row r="8439" spans="3:4" ht="15" hidden="1" customHeight="1" x14ac:dyDescent="0.25">
      <c r="C8439" s="160" t="s">
        <v>549</v>
      </c>
      <c r="D8439" s="161">
        <v>1091.79</v>
      </c>
    </row>
    <row r="8440" spans="3:4" ht="15" hidden="1" customHeight="1" x14ac:dyDescent="0.25">
      <c r="C8440" s="158" t="s">
        <v>545</v>
      </c>
      <c r="D8440" s="159">
        <v>698.49</v>
      </c>
    </row>
    <row r="8441" spans="3:4" ht="15" hidden="1" customHeight="1" x14ac:dyDescent="0.25">
      <c r="C8441" s="160" t="s">
        <v>545</v>
      </c>
      <c r="D8441" s="161">
        <v>695.74</v>
      </c>
    </row>
    <row r="8442" spans="3:4" ht="15" hidden="1" customHeight="1" x14ac:dyDescent="0.25">
      <c r="C8442" s="158" t="s">
        <v>542</v>
      </c>
      <c r="D8442" s="159">
        <v>1060.42</v>
      </c>
    </row>
    <row r="8443" spans="3:4" ht="15" hidden="1" customHeight="1" x14ac:dyDescent="0.25">
      <c r="C8443" s="160" t="s">
        <v>552</v>
      </c>
      <c r="D8443" s="161">
        <v>250.27</v>
      </c>
    </row>
    <row r="8444" spans="3:4" ht="15" hidden="1" customHeight="1" x14ac:dyDescent="0.25">
      <c r="C8444" s="158" t="s">
        <v>539</v>
      </c>
      <c r="D8444" s="159">
        <v>1187.9000000000001</v>
      </c>
    </row>
    <row r="8445" spans="3:4" ht="15" hidden="1" customHeight="1" x14ac:dyDescent="0.25">
      <c r="C8445" s="160" t="s">
        <v>551</v>
      </c>
      <c r="D8445" s="161">
        <v>918.44</v>
      </c>
    </row>
    <row r="8446" spans="3:4" ht="15" hidden="1" customHeight="1" x14ac:dyDescent="0.25">
      <c r="C8446" s="158" t="s">
        <v>542</v>
      </c>
      <c r="D8446" s="159">
        <v>356.76</v>
      </c>
    </row>
    <row r="8447" spans="3:4" ht="15" hidden="1" customHeight="1" x14ac:dyDescent="0.25">
      <c r="C8447" s="160" t="s">
        <v>546</v>
      </c>
      <c r="D8447" s="161">
        <v>968.32</v>
      </c>
    </row>
    <row r="8448" spans="3:4" ht="15" hidden="1" customHeight="1" x14ac:dyDescent="0.25">
      <c r="C8448" s="158" t="s">
        <v>309</v>
      </c>
      <c r="D8448" s="159">
        <v>284.54000000000002</v>
      </c>
    </row>
    <row r="8449" spans="3:4" ht="15" hidden="1" customHeight="1" x14ac:dyDescent="0.25">
      <c r="C8449" s="160" t="s">
        <v>553</v>
      </c>
      <c r="D8449" s="161">
        <v>533.1</v>
      </c>
    </row>
    <row r="8450" spans="3:4" ht="15" hidden="1" customHeight="1" x14ac:dyDescent="0.25">
      <c r="C8450" s="158" t="s">
        <v>540</v>
      </c>
      <c r="D8450" s="159">
        <v>591.73</v>
      </c>
    </row>
    <row r="8451" spans="3:4" ht="15" hidden="1" customHeight="1" x14ac:dyDescent="0.25">
      <c r="C8451" s="160" t="s">
        <v>309</v>
      </c>
      <c r="D8451" s="161">
        <v>216.79</v>
      </c>
    </row>
    <row r="8452" spans="3:4" ht="15" hidden="1" customHeight="1" x14ac:dyDescent="0.25">
      <c r="C8452" s="158" t="s">
        <v>309</v>
      </c>
      <c r="D8452" s="159">
        <v>13.08</v>
      </c>
    </row>
    <row r="8453" spans="3:4" ht="15" hidden="1" customHeight="1" x14ac:dyDescent="0.25">
      <c r="C8453" s="160" t="s">
        <v>546</v>
      </c>
      <c r="D8453" s="161">
        <v>718.14</v>
      </c>
    </row>
    <row r="8454" spans="3:4" ht="15" hidden="1" customHeight="1" x14ac:dyDescent="0.25">
      <c r="C8454" s="158" t="s">
        <v>309</v>
      </c>
      <c r="D8454" s="159">
        <v>974.9</v>
      </c>
    </row>
    <row r="8455" spans="3:4" ht="15" hidden="1" customHeight="1" x14ac:dyDescent="0.25">
      <c r="C8455" s="160" t="s">
        <v>545</v>
      </c>
      <c r="D8455" s="161">
        <v>506.29</v>
      </c>
    </row>
    <row r="8456" spans="3:4" ht="15" hidden="1" customHeight="1" x14ac:dyDescent="0.25">
      <c r="C8456" s="158" t="s">
        <v>553</v>
      </c>
      <c r="D8456" s="159">
        <v>1118.19</v>
      </c>
    </row>
    <row r="8457" spans="3:4" ht="15" hidden="1" customHeight="1" x14ac:dyDescent="0.25">
      <c r="C8457" s="160" t="s">
        <v>551</v>
      </c>
      <c r="D8457" s="161">
        <v>33.81</v>
      </c>
    </row>
    <row r="8458" spans="3:4" ht="15" hidden="1" customHeight="1" x14ac:dyDescent="0.25">
      <c r="C8458" s="158" t="s">
        <v>556</v>
      </c>
      <c r="D8458" s="159">
        <v>1004.22</v>
      </c>
    </row>
    <row r="8459" spans="3:4" ht="15" hidden="1" customHeight="1" x14ac:dyDescent="0.25">
      <c r="C8459" s="160" t="s">
        <v>549</v>
      </c>
      <c r="D8459" s="161">
        <v>859.68</v>
      </c>
    </row>
    <row r="8460" spans="3:4" ht="15" hidden="1" customHeight="1" x14ac:dyDescent="0.25">
      <c r="C8460" s="158" t="s">
        <v>550</v>
      </c>
      <c r="D8460" s="159">
        <v>1002.27</v>
      </c>
    </row>
    <row r="8461" spans="3:4" ht="15" hidden="1" customHeight="1" x14ac:dyDescent="0.25">
      <c r="C8461" s="160" t="s">
        <v>542</v>
      </c>
      <c r="D8461" s="161">
        <v>70.7</v>
      </c>
    </row>
    <row r="8462" spans="3:4" ht="15" hidden="1" customHeight="1" x14ac:dyDescent="0.25">
      <c r="C8462" s="158" t="s">
        <v>543</v>
      </c>
      <c r="D8462" s="159">
        <v>685.75</v>
      </c>
    </row>
    <row r="8463" spans="3:4" ht="15" hidden="1" customHeight="1" x14ac:dyDescent="0.25">
      <c r="C8463" s="160" t="s">
        <v>545</v>
      </c>
      <c r="D8463" s="161">
        <v>1054.19</v>
      </c>
    </row>
    <row r="8464" spans="3:4" ht="15" hidden="1" customHeight="1" x14ac:dyDescent="0.25">
      <c r="C8464" s="158" t="s">
        <v>309</v>
      </c>
      <c r="D8464" s="159">
        <v>35.15</v>
      </c>
    </row>
    <row r="8465" spans="3:4" ht="15" hidden="1" customHeight="1" x14ac:dyDescent="0.25">
      <c r="C8465" s="160" t="s">
        <v>551</v>
      </c>
      <c r="D8465" s="161">
        <v>585.30999999999995</v>
      </c>
    </row>
    <row r="8466" spans="3:4" ht="15" hidden="1" customHeight="1" x14ac:dyDescent="0.25">
      <c r="C8466" s="158" t="s">
        <v>551</v>
      </c>
      <c r="D8466" s="159">
        <v>1188.9100000000001</v>
      </c>
    </row>
    <row r="8467" spans="3:4" ht="15" hidden="1" customHeight="1" x14ac:dyDescent="0.25">
      <c r="C8467" s="160" t="s">
        <v>539</v>
      </c>
      <c r="D8467" s="161">
        <v>562.23</v>
      </c>
    </row>
    <row r="8468" spans="3:4" ht="15" hidden="1" customHeight="1" x14ac:dyDescent="0.25">
      <c r="C8468" s="158" t="s">
        <v>551</v>
      </c>
      <c r="D8468" s="159">
        <v>1101.92</v>
      </c>
    </row>
    <row r="8469" spans="3:4" ht="15" hidden="1" customHeight="1" x14ac:dyDescent="0.25">
      <c r="C8469" s="160" t="s">
        <v>546</v>
      </c>
      <c r="D8469" s="161">
        <v>999.01</v>
      </c>
    </row>
    <row r="8470" spans="3:4" ht="15" hidden="1" customHeight="1" x14ac:dyDescent="0.25">
      <c r="C8470" s="158" t="s">
        <v>545</v>
      </c>
      <c r="D8470" s="159">
        <v>620.79</v>
      </c>
    </row>
    <row r="8471" spans="3:4" ht="15" hidden="1" customHeight="1" x14ac:dyDescent="0.25">
      <c r="C8471" s="160" t="s">
        <v>553</v>
      </c>
      <c r="D8471" s="161">
        <v>443.48</v>
      </c>
    </row>
    <row r="8472" spans="3:4" ht="15" hidden="1" customHeight="1" x14ac:dyDescent="0.25">
      <c r="C8472" s="158" t="s">
        <v>545</v>
      </c>
      <c r="D8472" s="159">
        <v>1361</v>
      </c>
    </row>
    <row r="8473" spans="3:4" ht="15" hidden="1" customHeight="1" x14ac:dyDescent="0.25">
      <c r="C8473" s="160" t="s">
        <v>542</v>
      </c>
      <c r="D8473" s="161">
        <v>1028.05</v>
      </c>
    </row>
    <row r="8474" spans="3:4" ht="15" hidden="1" customHeight="1" x14ac:dyDescent="0.25">
      <c r="C8474" s="158" t="s">
        <v>551</v>
      </c>
      <c r="D8474" s="159">
        <v>920.41</v>
      </c>
    </row>
    <row r="8475" spans="3:4" ht="15" hidden="1" customHeight="1" x14ac:dyDescent="0.25">
      <c r="C8475" s="160" t="s">
        <v>543</v>
      </c>
      <c r="D8475" s="161">
        <v>546.07000000000005</v>
      </c>
    </row>
    <row r="8476" spans="3:4" ht="15" hidden="1" customHeight="1" x14ac:dyDescent="0.25">
      <c r="C8476" s="158" t="s">
        <v>308</v>
      </c>
      <c r="D8476" s="159">
        <v>983.24</v>
      </c>
    </row>
    <row r="8477" spans="3:4" ht="15" hidden="1" customHeight="1" x14ac:dyDescent="0.25">
      <c r="C8477" s="160" t="s">
        <v>309</v>
      </c>
      <c r="D8477" s="161">
        <v>754.14</v>
      </c>
    </row>
    <row r="8478" spans="3:4" ht="15" hidden="1" customHeight="1" x14ac:dyDescent="0.25">
      <c r="C8478" s="158" t="s">
        <v>550</v>
      </c>
      <c r="D8478" s="159">
        <v>803</v>
      </c>
    </row>
    <row r="8479" spans="3:4" ht="15" hidden="1" customHeight="1" x14ac:dyDescent="0.25">
      <c r="C8479" s="160" t="s">
        <v>539</v>
      </c>
      <c r="D8479" s="161">
        <v>229.08</v>
      </c>
    </row>
    <row r="8480" spans="3:4" ht="15" hidden="1" customHeight="1" x14ac:dyDescent="0.25">
      <c r="C8480" s="158" t="s">
        <v>542</v>
      </c>
      <c r="D8480" s="159">
        <v>914.02</v>
      </c>
    </row>
    <row r="8481" spans="3:4" ht="15" hidden="1" customHeight="1" x14ac:dyDescent="0.25">
      <c r="C8481" s="160" t="s">
        <v>312</v>
      </c>
      <c r="D8481" s="161">
        <v>550.91999999999996</v>
      </c>
    </row>
    <row r="8482" spans="3:4" ht="15" hidden="1" customHeight="1" x14ac:dyDescent="0.25">
      <c r="C8482" s="158" t="s">
        <v>546</v>
      </c>
      <c r="D8482" s="159">
        <v>1274.4000000000001</v>
      </c>
    </row>
    <row r="8483" spans="3:4" ht="15" hidden="1" customHeight="1" x14ac:dyDescent="0.25">
      <c r="C8483" s="160" t="s">
        <v>542</v>
      </c>
      <c r="D8483" s="161">
        <v>790.37</v>
      </c>
    </row>
    <row r="8484" spans="3:4" ht="15" hidden="1" customHeight="1" x14ac:dyDescent="0.25">
      <c r="C8484" s="158" t="s">
        <v>556</v>
      </c>
      <c r="D8484" s="159">
        <v>584.44000000000005</v>
      </c>
    </row>
    <row r="8485" spans="3:4" ht="15" hidden="1" customHeight="1" x14ac:dyDescent="0.25">
      <c r="C8485" s="160" t="s">
        <v>546</v>
      </c>
      <c r="D8485" s="161">
        <v>400.44</v>
      </c>
    </row>
    <row r="8486" spans="3:4" ht="15" hidden="1" customHeight="1" x14ac:dyDescent="0.25">
      <c r="C8486" s="158" t="s">
        <v>539</v>
      </c>
      <c r="D8486" s="159">
        <v>1284.52</v>
      </c>
    </row>
    <row r="8487" spans="3:4" ht="15" hidden="1" customHeight="1" x14ac:dyDescent="0.25">
      <c r="C8487" s="160" t="s">
        <v>548</v>
      </c>
      <c r="D8487" s="161">
        <v>1245.23</v>
      </c>
    </row>
    <row r="8488" spans="3:4" ht="15" hidden="1" customHeight="1" x14ac:dyDescent="0.25">
      <c r="C8488" s="158" t="s">
        <v>552</v>
      </c>
      <c r="D8488" s="159">
        <v>1096.3499999999999</v>
      </c>
    </row>
    <row r="8489" spans="3:4" ht="15" hidden="1" customHeight="1" x14ac:dyDescent="0.25">
      <c r="C8489" s="160" t="s">
        <v>543</v>
      </c>
      <c r="D8489" s="161">
        <v>622.78</v>
      </c>
    </row>
    <row r="8490" spans="3:4" ht="15" hidden="1" customHeight="1" x14ac:dyDescent="0.25">
      <c r="C8490" s="158" t="s">
        <v>549</v>
      </c>
      <c r="D8490" s="159">
        <v>918.76</v>
      </c>
    </row>
    <row r="8491" spans="3:4" ht="15" hidden="1" customHeight="1" x14ac:dyDescent="0.25">
      <c r="C8491" s="160" t="s">
        <v>544</v>
      </c>
      <c r="D8491" s="161">
        <v>689.97</v>
      </c>
    </row>
    <row r="8492" spans="3:4" ht="15" hidden="1" customHeight="1" x14ac:dyDescent="0.25">
      <c r="C8492" s="158" t="s">
        <v>552</v>
      </c>
      <c r="D8492" s="159">
        <v>575.99</v>
      </c>
    </row>
    <row r="8493" spans="3:4" ht="15" hidden="1" customHeight="1" x14ac:dyDescent="0.25">
      <c r="C8493" s="160" t="s">
        <v>542</v>
      </c>
      <c r="D8493" s="161">
        <v>893.4</v>
      </c>
    </row>
    <row r="8494" spans="3:4" ht="15" hidden="1" customHeight="1" x14ac:dyDescent="0.25">
      <c r="C8494" s="158" t="s">
        <v>309</v>
      </c>
      <c r="D8494" s="159">
        <v>67.98</v>
      </c>
    </row>
    <row r="8495" spans="3:4" ht="15" hidden="1" customHeight="1" x14ac:dyDescent="0.25">
      <c r="C8495" s="160" t="s">
        <v>555</v>
      </c>
      <c r="D8495" s="161">
        <v>810.29</v>
      </c>
    </row>
    <row r="8496" spans="3:4" ht="15" hidden="1" customHeight="1" x14ac:dyDescent="0.25">
      <c r="C8496" s="158" t="s">
        <v>549</v>
      </c>
      <c r="D8496" s="159">
        <v>144.59</v>
      </c>
    </row>
    <row r="8497" spans="3:4" ht="15" hidden="1" customHeight="1" x14ac:dyDescent="0.25">
      <c r="C8497" s="160" t="s">
        <v>308</v>
      </c>
      <c r="D8497" s="161">
        <v>488.72</v>
      </c>
    </row>
    <row r="8498" spans="3:4" ht="15" hidden="1" customHeight="1" x14ac:dyDescent="0.25">
      <c r="C8498" s="158" t="s">
        <v>547</v>
      </c>
      <c r="D8498" s="159">
        <v>571.5</v>
      </c>
    </row>
    <row r="8499" spans="3:4" ht="15" hidden="1" customHeight="1" x14ac:dyDescent="0.25">
      <c r="C8499" s="160" t="s">
        <v>554</v>
      </c>
      <c r="D8499" s="161">
        <v>30.58</v>
      </c>
    </row>
    <row r="8500" spans="3:4" ht="15" hidden="1" customHeight="1" x14ac:dyDescent="0.25">
      <c r="C8500" s="158" t="s">
        <v>308</v>
      </c>
      <c r="D8500" s="159">
        <v>459.52</v>
      </c>
    </row>
    <row r="8501" spans="3:4" ht="15" hidden="1" customHeight="1" x14ac:dyDescent="0.25">
      <c r="C8501" s="160" t="s">
        <v>546</v>
      </c>
      <c r="D8501" s="161">
        <v>136.09</v>
      </c>
    </row>
    <row r="8502" spans="3:4" ht="15" hidden="1" customHeight="1" x14ac:dyDescent="0.25">
      <c r="C8502" s="158" t="s">
        <v>549</v>
      </c>
      <c r="D8502" s="159">
        <v>708.21</v>
      </c>
    </row>
    <row r="8503" spans="3:4" ht="15" hidden="1" customHeight="1" x14ac:dyDescent="0.25">
      <c r="C8503" s="160" t="s">
        <v>553</v>
      </c>
      <c r="D8503" s="161">
        <v>600.82000000000005</v>
      </c>
    </row>
    <row r="8504" spans="3:4" ht="15" hidden="1" customHeight="1" x14ac:dyDescent="0.25">
      <c r="C8504" s="158" t="s">
        <v>558</v>
      </c>
      <c r="D8504" s="159">
        <v>685.69</v>
      </c>
    </row>
    <row r="8505" spans="3:4" ht="15" hidden="1" customHeight="1" x14ac:dyDescent="0.25">
      <c r="C8505" s="160" t="s">
        <v>557</v>
      </c>
      <c r="D8505" s="161">
        <v>835.91</v>
      </c>
    </row>
    <row r="8506" spans="3:4" ht="15" hidden="1" customHeight="1" x14ac:dyDescent="0.25">
      <c r="C8506" s="158" t="s">
        <v>543</v>
      </c>
      <c r="D8506" s="159">
        <v>1273.9000000000001</v>
      </c>
    </row>
    <row r="8507" spans="3:4" ht="15" hidden="1" customHeight="1" x14ac:dyDescent="0.25">
      <c r="C8507" s="160" t="s">
        <v>307</v>
      </c>
      <c r="D8507" s="161">
        <v>968.06</v>
      </c>
    </row>
    <row r="8508" spans="3:4" ht="15" hidden="1" customHeight="1" x14ac:dyDescent="0.25">
      <c r="C8508" s="158" t="s">
        <v>546</v>
      </c>
      <c r="D8508" s="159">
        <v>299.7</v>
      </c>
    </row>
    <row r="8509" spans="3:4" ht="15" hidden="1" customHeight="1" x14ac:dyDescent="0.25">
      <c r="C8509" s="160" t="s">
        <v>541</v>
      </c>
      <c r="D8509" s="161">
        <v>1151</v>
      </c>
    </row>
    <row r="8510" spans="3:4" ht="15" hidden="1" customHeight="1" x14ac:dyDescent="0.25">
      <c r="C8510" s="158" t="s">
        <v>548</v>
      </c>
      <c r="D8510" s="159">
        <v>458.51</v>
      </c>
    </row>
    <row r="8511" spans="3:4" ht="15" hidden="1" customHeight="1" x14ac:dyDescent="0.25">
      <c r="C8511" s="160" t="s">
        <v>307</v>
      </c>
      <c r="D8511" s="161">
        <v>1236.1400000000001</v>
      </c>
    </row>
    <row r="8512" spans="3:4" ht="15" hidden="1" customHeight="1" x14ac:dyDescent="0.25">
      <c r="C8512" s="158" t="s">
        <v>551</v>
      </c>
      <c r="D8512" s="159">
        <v>831.57</v>
      </c>
    </row>
    <row r="8513" spans="3:4" ht="15" hidden="1" customHeight="1" x14ac:dyDescent="0.25">
      <c r="C8513" s="160" t="s">
        <v>543</v>
      </c>
      <c r="D8513" s="161">
        <v>960.33</v>
      </c>
    </row>
    <row r="8514" spans="3:4" ht="15" hidden="1" customHeight="1" x14ac:dyDescent="0.25">
      <c r="C8514" s="158" t="s">
        <v>558</v>
      </c>
      <c r="D8514" s="159">
        <v>297.70999999999998</v>
      </c>
    </row>
    <row r="8515" spans="3:4" ht="15" hidden="1" customHeight="1" x14ac:dyDescent="0.25">
      <c r="C8515" s="160" t="s">
        <v>543</v>
      </c>
      <c r="D8515" s="161">
        <v>1129.71</v>
      </c>
    </row>
    <row r="8516" spans="3:4" ht="15" hidden="1" customHeight="1" x14ac:dyDescent="0.25">
      <c r="C8516" s="158" t="s">
        <v>307</v>
      </c>
      <c r="D8516" s="159">
        <v>962.15</v>
      </c>
    </row>
    <row r="8517" spans="3:4" ht="15" hidden="1" customHeight="1" x14ac:dyDescent="0.25">
      <c r="C8517" s="160" t="s">
        <v>312</v>
      </c>
      <c r="D8517" s="161">
        <v>725.48</v>
      </c>
    </row>
    <row r="8518" spans="3:4" ht="15" hidden="1" customHeight="1" x14ac:dyDescent="0.25">
      <c r="C8518" s="158" t="s">
        <v>309</v>
      </c>
      <c r="D8518" s="159">
        <v>739.42</v>
      </c>
    </row>
    <row r="8519" spans="3:4" ht="15" hidden="1" customHeight="1" x14ac:dyDescent="0.25">
      <c r="C8519" s="160" t="s">
        <v>543</v>
      </c>
      <c r="D8519" s="161">
        <v>933.65</v>
      </c>
    </row>
    <row r="8520" spans="3:4" ht="15" hidden="1" customHeight="1" x14ac:dyDescent="0.25">
      <c r="C8520" s="158" t="s">
        <v>307</v>
      </c>
      <c r="D8520" s="159">
        <v>277.61</v>
      </c>
    </row>
    <row r="8521" spans="3:4" ht="15" hidden="1" customHeight="1" x14ac:dyDescent="0.25">
      <c r="C8521" s="160" t="s">
        <v>553</v>
      </c>
      <c r="D8521" s="161">
        <v>532.78</v>
      </c>
    </row>
    <row r="8522" spans="3:4" ht="15" hidden="1" customHeight="1" x14ac:dyDescent="0.25">
      <c r="C8522" s="158" t="s">
        <v>308</v>
      </c>
      <c r="D8522" s="159">
        <v>468.49</v>
      </c>
    </row>
    <row r="8523" spans="3:4" ht="15" hidden="1" customHeight="1" x14ac:dyDescent="0.25">
      <c r="C8523" s="160" t="s">
        <v>545</v>
      </c>
      <c r="D8523" s="161">
        <v>12.35</v>
      </c>
    </row>
    <row r="8524" spans="3:4" ht="15" hidden="1" customHeight="1" x14ac:dyDescent="0.25">
      <c r="C8524" s="158" t="s">
        <v>553</v>
      </c>
      <c r="D8524" s="159">
        <v>582.83000000000004</v>
      </c>
    </row>
    <row r="8525" spans="3:4" ht="15" hidden="1" customHeight="1" x14ac:dyDescent="0.25">
      <c r="C8525" s="160" t="s">
        <v>540</v>
      </c>
      <c r="D8525" s="161">
        <v>699.28</v>
      </c>
    </row>
    <row r="8526" spans="3:4" ht="15" hidden="1" customHeight="1" x14ac:dyDescent="0.25">
      <c r="C8526" s="158" t="s">
        <v>552</v>
      </c>
      <c r="D8526" s="159">
        <v>266.24</v>
      </c>
    </row>
    <row r="8527" spans="3:4" ht="15" hidden="1" customHeight="1" x14ac:dyDescent="0.25">
      <c r="C8527" s="160" t="s">
        <v>550</v>
      </c>
      <c r="D8527" s="161">
        <v>932.48</v>
      </c>
    </row>
    <row r="8528" spans="3:4" ht="15" hidden="1" customHeight="1" x14ac:dyDescent="0.25">
      <c r="C8528" s="158" t="s">
        <v>552</v>
      </c>
      <c r="D8528" s="159">
        <v>258.48</v>
      </c>
    </row>
    <row r="8529" spans="3:4" ht="15" hidden="1" customHeight="1" x14ac:dyDescent="0.25">
      <c r="C8529" s="160" t="s">
        <v>312</v>
      </c>
      <c r="D8529" s="161">
        <v>980.02</v>
      </c>
    </row>
    <row r="8530" spans="3:4" ht="15" hidden="1" customHeight="1" x14ac:dyDescent="0.25">
      <c r="C8530" s="158" t="s">
        <v>552</v>
      </c>
      <c r="D8530" s="159">
        <v>648.59</v>
      </c>
    </row>
    <row r="8531" spans="3:4" ht="15" hidden="1" customHeight="1" x14ac:dyDescent="0.25">
      <c r="C8531" s="160" t="s">
        <v>543</v>
      </c>
      <c r="D8531" s="161">
        <v>397.39</v>
      </c>
    </row>
    <row r="8532" spans="3:4" ht="15" hidden="1" customHeight="1" x14ac:dyDescent="0.25">
      <c r="C8532" s="158" t="s">
        <v>541</v>
      </c>
      <c r="D8532" s="159">
        <v>1141.1199999999999</v>
      </c>
    </row>
    <row r="8533" spans="3:4" ht="15" hidden="1" customHeight="1" x14ac:dyDescent="0.25">
      <c r="C8533" s="160" t="s">
        <v>544</v>
      </c>
      <c r="D8533" s="161">
        <v>671.11</v>
      </c>
    </row>
    <row r="8534" spans="3:4" ht="15" hidden="1" customHeight="1" x14ac:dyDescent="0.25">
      <c r="C8534" s="158" t="s">
        <v>552</v>
      </c>
      <c r="D8534" s="159">
        <v>649.17999999999995</v>
      </c>
    </row>
    <row r="8535" spans="3:4" ht="15" hidden="1" customHeight="1" x14ac:dyDescent="0.25">
      <c r="C8535" s="160" t="s">
        <v>544</v>
      </c>
      <c r="D8535" s="161">
        <v>1234.6400000000001</v>
      </c>
    </row>
    <row r="8536" spans="3:4" ht="15" hidden="1" customHeight="1" x14ac:dyDescent="0.25">
      <c r="C8536" s="158" t="s">
        <v>542</v>
      </c>
      <c r="D8536" s="159">
        <v>1059.47</v>
      </c>
    </row>
    <row r="8537" spans="3:4" ht="15" hidden="1" customHeight="1" x14ac:dyDescent="0.25">
      <c r="C8537" s="160" t="s">
        <v>312</v>
      </c>
      <c r="D8537" s="161">
        <v>345.91</v>
      </c>
    </row>
    <row r="8538" spans="3:4" ht="15" hidden="1" customHeight="1" x14ac:dyDescent="0.25">
      <c r="C8538" s="158" t="s">
        <v>549</v>
      </c>
      <c r="D8538" s="159">
        <v>19.73</v>
      </c>
    </row>
    <row r="8539" spans="3:4" ht="15" hidden="1" customHeight="1" x14ac:dyDescent="0.25">
      <c r="C8539" s="160" t="s">
        <v>551</v>
      </c>
      <c r="D8539" s="161">
        <v>82.92</v>
      </c>
    </row>
    <row r="8540" spans="3:4" ht="15" hidden="1" customHeight="1" x14ac:dyDescent="0.25">
      <c r="C8540" s="158" t="s">
        <v>540</v>
      </c>
      <c r="D8540" s="159">
        <v>757.02</v>
      </c>
    </row>
    <row r="8541" spans="3:4" ht="15" hidden="1" customHeight="1" x14ac:dyDescent="0.25">
      <c r="C8541" s="160" t="s">
        <v>544</v>
      </c>
      <c r="D8541" s="161">
        <v>750.64</v>
      </c>
    </row>
    <row r="8542" spans="3:4" ht="15" hidden="1" customHeight="1" x14ac:dyDescent="0.25">
      <c r="C8542" s="158" t="s">
        <v>542</v>
      </c>
      <c r="D8542" s="159">
        <v>577.84</v>
      </c>
    </row>
    <row r="8543" spans="3:4" ht="15" hidden="1" customHeight="1" x14ac:dyDescent="0.25">
      <c r="C8543" s="160" t="s">
        <v>309</v>
      </c>
      <c r="D8543" s="161">
        <v>858.19</v>
      </c>
    </row>
    <row r="8544" spans="3:4" ht="15" hidden="1" customHeight="1" x14ac:dyDescent="0.25">
      <c r="C8544" s="158" t="s">
        <v>541</v>
      </c>
      <c r="D8544" s="159">
        <v>1221.3699999999999</v>
      </c>
    </row>
    <row r="8545" spans="3:4" ht="15" hidden="1" customHeight="1" x14ac:dyDescent="0.25">
      <c r="C8545" s="160" t="s">
        <v>547</v>
      </c>
      <c r="D8545" s="161">
        <v>978.98</v>
      </c>
    </row>
    <row r="8546" spans="3:4" ht="15" hidden="1" customHeight="1" x14ac:dyDescent="0.25">
      <c r="C8546" s="158" t="s">
        <v>307</v>
      </c>
      <c r="D8546" s="159">
        <v>411.11</v>
      </c>
    </row>
    <row r="8547" spans="3:4" ht="15" hidden="1" customHeight="1" x14ac:dyDescent="0.25">
      <c r="C8547" s="160" t="s">
        <v>539</v>
      </c>
      <c r="D8547" s="161">
        <v>1017.27</v>
      </c>
    </row>
    <row r="8548" spans="3:4" ht="15" hidden="1" customHeight="1" x14ac:dyDescent="0.25">
      <c r="C8548" s="158" t="s">
        <v>554</v>
      </c>
      <c r="D8548" s="159">
        <v>445.42</v>
      </c>
    </row>
    <row r="8549" spans="3:4" ht="15" hidden="1" customHeight="1" x14ac:dyDescent="0.25">
      <c r="C8549" s="160" t="s">
        <v>555</v>
      </c>
      <c r="D8549" s="161">
        <v>419.87</v>
      </c>
    </row>
    <row r="8550" spans="3:4" ht="15" hidden="1" customHeight="1" x14ac:dyDescent="0.25">
      <c r="C8550" s="158" t="s">
        <v>556</v>
      </c>
      <c r="D8550" s="159">
        <v>1095.79</v>
      </c>
    </row>
    <row r="8551" spans="3:4" ht="15" hidden="1" customHeight="1" x14ac:dyDescent="0.25">
      <c r="C8551" s="160" t="s">
        <v>547</v>
      </c>
      <c r="D8551" s="161">
        <v>378.24</v>
      </c>
    </row>
    <row r="8552" spans="3:4" ht="15" hidden="1" customHeight="1" x14ac:dyDescent="0.25">
      <c r="C8552" s="158" t="s">
        <v>544</v>
      </c>
      <c r="D8552" s="159">
        <v>358.29</v>
      </c>
    </row>
    <row r="8553" spans="3:4" ht="15" hidden="1" customHeight="1" x14ac:dyDescent="0.25">
      <c r="C8553" s="160" t="s">
        <v>551</v>
      </c>
      <c r="D8553" s="161">
        <v>400.8</v>
      </c>
    </row>
    <row r="8554" spans="3:4" ht="15" hidden="1" customHeight="1" x14ac:dyDescent="0.25">
      <c r="C8554" s="158" t="s">
        <v>307</v>
      </c>
      <c r="D8554" s="159">
        <v>752</v>
      </c>
    </row>
    <row r="8555" spans="3:4" ht="15" hidden="1" customHeight="1" x14ac:dyDescent="0.25">
      <c r="C8555" s="160" t="s">
        <v>545</v>
      </c>
      <c r="D8555" s="161">
        <v>333.6</v>
      </c>
    </row>
    <row r="8556" spans="3:4" ht="15" hidden="1" customHeight="1" x14ac:dyDescent="0.25">
      <c r="C8556" s="158" t="s">
        <v>547</v>
      </c>
      <c r="D8556" s="159">
        <v>296.14</v>
      </c>
    </row>
    <row r="8557" spans="3:4" ht="15" hidden="1" customHeight="1" x14ac:dyDescent="0.25">
      <c r="C8557" s="160" t="s">
        <v>551</v>
      </c>
      <c r="D8557" s="161">
        <v>680.98</v>
      </c>
    </row>
    <row r="8558" spans="3:4" ht="15" hidden="1" customHeight="1" x14ac:dyDescent="0.25">
      <c r="C8558" s="158" t="s">
        <v>552</v>
      </c>
      <c r="D8558" s="159">
        <v>1287.8800000000001</v>
      </c>
    </row>
    <row r="8559" spans="3:4" ht="15" hidden="1" customHeight="1" x14ac:dyDescent="0.25">
      <c r="C8559" s="160" t="s">
        <v>553</v>
      </c>
      <c r="D8559" s="161">
        <v>667.12</v>
      </c>
    </row>
    <row r="8560" spans="3:4" ht="15" hidden="1" customHeight="1" x14ac:dyDescent="0.25">
      <c r="C8560" s="158" t="s">
        <v>547</v>
      </c>
      <c r="D8560" s="159">
        <v>856.47</v>
      </c>
    </row>
    <row r="8561" spans="3:4" ht="15" hidden="1" customHeight="1" x14ac:dyDescent="0.25">
      <c r="C8561" s="160" t="s">
        <v>551</v>
      </c>
      <c r="D8561" s="161">
        <v>324.31</v>
      </c>
    </row>
    <row r="8562" spans="3:4" ht="15" hidden="1" customHeight="1" x14ac:dyDescent="0.25">
      <c r="C8562" s="158" t="s">
        <v>540</v>
      </c>
      <c r="D8562" s="159">
        <v>1121.79</v>
      </c>
    </row>
    <row r="8563" spans="3:4" ht="15" hidden="1" customHeight="1" x14ac:dyDescent="0.25">
      <c r="C8563" s="160" t="s">
        <v>307</v>
      </c>
      <c r="D8563" s="161">
        <v>913.14</v>
      </c>
    </row>
    <row r="8564" spans="3:4" ht="15" hidden="1" customHeight="1" x14ac:dyDescent="0.25">
      <c r="C8564" s="158" t="s">
        <v>556</v>
      </c>
      <c r="D8564" s="159">
        <v>393.58</v>
      </c>
    </row>
    <row r="8565" spans="3:4" ht="15" hidden="1" customHeight="1" x14ac:dyDescent="0.25">
      <c r="C8565" s="160" t="s">
        <v>555</v>
      </c>
      <c r="D8565" s="161">
        <v>691.42</v>
      </c>
    </row>
    <row r="8566" spans="3:4" ht="15" hidden="1" customHeight="1" x14ac:dyDescent="0.25">
      <c r="C8566" s="158" t="s">
        <v>555</v>
      </c>
      <c r="D8566" s="159">
        <v>310.77</v>
      </c>
    </row>
    <row r="8567" spans="3:4" ht="15" hidden="1" customHeight="1" x14ac:dyDescent="0.25">
      <c r="C8567" s="160" t="s">
        <v>557</v>
      </c>
      <c r="D8567" s="161">
        <v>150.47</v>
      </c>
    </row>
    <row r="8568" spans="3:4" ht="15" hidden="1" customHeight="1" x14ac:dyDescent="0.25">
      <c r="C8568" s="158" t="s">
        <v>312</v>
      </c>
      <c r="D8568" s="159">
        <v>473.41</v>
      </c>
    </row>
    <row r="8569" spans="3:4" ht="15" hidden="1" customHeight="1" x14ac:dyDescent="0.25">
      <c r="C8569" s="160" t="s">
        <v>309</v>
      </c>
      <c r="D8569" s="161">
        <v>672.78</v>
      </c>
    </row>
    <row r="8570" spans="3:4" ht="15" hidden="1" customHeight="1" x14ac:dyDescent="0.25">
      <c r="C8570" s="158" t="s">
        <v>549</v>
      </c>
      <c r="D8570" s="159">
        <v>1139.95</v>
      </c>
    </row>
    <row r="8571" spans="3:4" ht="15" hidden="1" customHeight="1" x14ac:dyDescent="0.25">
      <c r="C8571" s="160" t="s">
        <v>543</v>
      </c>
      <c r="D8571" s="161">
        <v>570.9</v>
      </c>
    </row>
    <row r="8572" spans="3:4" ht="15" hidden="1" customHeight="1" x14ac:dyDescent="0.25">
      <c r="C8572" s="158" t="s">
        <v>307</v>
      </c>
      <c r="D8572" s="159">
        <v>908.33</v>
      </c>
    </row>
    <row r="8573" spans="3:4" ht="15" hidden="1" customHeight="1" x14ac:dyDescent="0.25">
      <c r="C8573" s="160" t="s">
        <v>547</v>
      </c>
      <c r="D8573" s="161">
        <v>47.31</v>
      </c>
    </row>
    <row r="8574" spans="3:4" ht="15" hidden="1" customHeight="1" x14ac:dyDescent="0.25">
      <c r="C8574" s="158" t="s">
        <v>545</v>
      </c>
      <c r="D8574" s="159">
        <v>313.95</v>
      </c>
    </row>
    <row r="8575" spans="3:4" ht="15" hidden="1" customHeight="1" x14ac:dyDescent="0.25">
      <c r="C8575" s="160" t="s">
        <v>540</v>
      </c>
      <c r="D8575" s="161">
        <v>244.11</v>
      </c>
    </row>
    <row r="8576" spans="3:4" ht="15" hidden="1" customHeight="1" x14ac:dyDescent="0.25">
      <c r="C8576" s="158" t="s">
        <v>312</v>
      </c>
      <c r="D8576" s="159">
        <v>591.76</v>
      </c>
    </row>
    <row r="8577" spans="3:4" ht="15" hidden="1" customHeight="1" x14ac:dyDescent="0.25">
      <c r="C8577" s="160" t="s">
        <v>552</v>
      </c>
      <c r="D8577" s="161">
        <v>1115.25</v>
      </c>
    </row>
    <row r="8578" spans="3:4" ht="15" hidden="1" customHeight="1" x14ac:dyDescent="0.25">
      <c r="C8578" s="158" t="s">
        <v>547</v>
      </c>
      <c r="D8578" s="159">
        <v>1001.79</v>
      </c>
    </row>
    <row r="8579" spans="3:4" ht="15" hidden="1" customHeight="1" x14ac:dyDescent="0.25">
      <c r="C8579" s="160" t="s">
        <v>548</v>
      </c>
      <c r="D8579" s="161">
        <v>377.66</v>
      </c>
    </row>
    <row r="8580" spans="3:4" ht="15" hidden="1" customHeight="1" x14ac:dyDescent="0.25">
      <c r="C8580" s="158" t="s">
        <v>307</v>
      </c>
      <c r="D8580" s="159">
        <v>826.58</v>
      </c>
    </row>
    <row r="8581" spans="3:4" ht="15" hidden="1" customHeight="1" x14ac:dyDescent="0.25">
      <c r="C8581" s="160" t="s">
        <v>307</v>
      </c>
      <c r="D8581" s="161">
        <v>1189.53</v>
      </c>
    </row>
    <row r="8582" spans="3:4" ht="15" hidden="1" customHeight="1" x14ac:dyDescent="0.25">
      <c r="C8582" s="158" t="s">
        <v>540</v>
      </c>
      <c r="D8582" s="159">
        <v>801.33</v>
      </c>
    </row>
    <row r="8583" spans="3:4" ht="15" hidden="1" customHeight="1" x14ac:dyDescent="0.25">
      <c r="C8583" s="160" t="s">
        <v>543</v>
      </c>
      <c r="D8583" s="161">
        <v>480.07</v>
      </c>
    </row>
    <row r="8584" spans="3:4" ht="15" hidden="1" customHeight="1" x14ac:dyDescent="0.25">
      <c r="C8584" s="158" t="s">
        <v>545</v>
      </c>
      <c r="D8584" s="159">
        <v>584.36</v>
      </c>
    </row>
    <row r="8585" spans="3:4" ht="15" hidden="1" customHeight="1" x14ac:dyDescent="0.25">
      <c r="C8585" s="160" t="s">
        <v>540</v>
      </c>
      <c r="D8585" s="161">
        <v>603.11</v>
      </c>
    </row>
    <row r="8586" spans="3:4" ht="15" hidden="1" customHeight="1" x14ac:dyDescent="0.25">
      <c r="C8586" s="158" t="s">
        <v>307</v>
      </c>
      <c r="D8586" s="159">
        <v>1043.0999999999999</v>
      </c>
    </row>
    <row r="8587" spans="3:4" ht="15" hidden="1" customHeight="1" x14ac:dyDescent="0.25">
      <c r="C8587" s="160" t="s">
        <v>539</v>
      </c>
      <c r="D8587" s="161">
        <v>242.92</v>
      </c>
    </row>
    <row r="8588" spans="3:4" ht="15" hidden="1" customHeight="1" x14ac:dyDescent="0.25">
      <c r="C8588" s="158" t="s">
        <v>549</v>
      </c>
      <c r="D8588" s="159">
        <v>523.17999999999995</v>
      </c>
    </row>
    <row r="8589" spans="3:4" ht="15" hidden="1" customHeight="1" x14ac:dyDescent="0.25">
      <c r="C8589" s="160" t="s">
        <v>546</v>
      </c>
      <c r="D8589" s="161">
        <v>75.41</v>
      </c>
    </row>
    <row r="8590" spans="3:4" ht="15" hidden="1" customHeight="1" x14ac:dyDescent="0.25">
      <c r="C8590" s="158" t="s">
        <v>307</v>
      </c>
      <c r="D8590" s="159">
        <v>307.47000000000003</v>
      </c>
    </row>
    <row r="8591" spans="3:4" ht="15" hidden="1" customHeight="1" x14ac:dyDescent="0.25">
      <c r="C8591" s="160" t="s">
        <v>539</v>
      </c>
      <c r="D8591" s="161">
        <v>346.61</v>
      </c>
    </row>
    <row r="8592" spans="3:4" ht="15" hidden="1" customHeight="1" x14ac:dyDescent="0.25">
      <c r="C8592" s="158" t="s">
        <v>307</v>
      </c>
      <c r="D8592" s="159">
        <v>787.18</v>
      </c>
    </row>
    <row r="8593" spans="3:4" ht="15" hidden="1" customHeight="1" x14ac:dyDescent="0.25">
      <c r="C8593" s="160" t="s">
        <v>543</v>
      </c>
      <c r="D8593" s="161">
        <v>616</v>
      </c>
    </row>
    <row r="8594" spans="3:4" ht="15" hidden="1" customHeight="1" x14ac:dyDescent="0.25">
      <c r="C8594" s="158" t="s">
        <v>549</v>
      </c>
      <c r="D8594" s="159">
        <v>1021.43</v>
      </c>
    </row>
    <row r="8595" spans="3:4" ht="15" hidden="1" customHeight="1" x14ac:dyDescent="0.25">
      <c r="C8595" s="160" t="s">
        <v>549</v>
      </c>
      <c r="D8595" s="161">
        <v>345.13</v>
      </c>
    </row>
    <row r="8596" spans="3:4" ht="15" hidden="1" customHeight="1" x14ac:dyDescent="0.25">
      <c r="C8596" s="158" t="s">
        <v>545</v>
      </c>
      <c r="D8596" s="159">
        <v>732.42</v>
      </c>
    </row>
    <row r="8597" spans="3:4" ht="15" hidden="1" customHeight="1" x14ac:dyDescent="0.25">
      <c r="C8597" s="160" t="s">
        <v>543</v>
      </c>
      <c r="D8597" s="161">
        <v>403.28</v>
      </c>
    </row>
    <row r="8598" spans="3:4" ht="15" hidden="1" customHeight="1" x14ac:dyDescent="0.25">
      <c r="C8598" s="158" t="s">
        <v>545</v>
      </c>
      <c r="D8598" s="159">
        <v>633.03</v>
      </c>
    </row>
    <row r="8599" spans="3:4" ht="15" hidden="1" customHeight="1" x14ac:dyDescent="0.25">
      <c r="C8599" s="160" t="s">
        <v>307</v>
      </c>
      <c r="D8599" s="161">
        <v>754.5</v>
      </c>
    </row>
    <row r="8600" spans="3:4" ht="15" hidden="1" customHeight="1" x14ac:dyDescent="0.25">
      <c r="C8600" s="158" t="s">
        <v>551</v>
      </c>
      <c r="D8600" s="159">
        <v>381.81</v>
      </c>
    </row>
    <row r="8601" spans="3:4" ht="15" hidden="1" customHeight="1" x14ac:dyDescent="0.25">
      <c r="C8601" s="160" t="s">
        <v>553</v>
      </c>
      <c r="D8601" s="161">
        <v>434.13</v>
      </c>
    </row>
    <row r="8602" spans="3:4" ht="15" hidden="1" customHeight="1" x14ac:dyDescent="0.25">
      <c r="C8602" s="158" t="s">
        <v>546</v>
      </c>
      <c r="D8602" s="159">
        <v>643.4</v>
      </c>
    </row>
    <row r="8603" spans="3:4" ht="15" hidden="1" customHeight="1" x14ac:dyDescent="0.25">
      <c r="C8603" s="160" t="s">
        <v>308</v>
      </c>
      <c r="D8603" s="161">
        <v>919</v>
      </c>
    </row>
    <row r="8604" spans="3:4" ht="15" hidden="1" customHeight="1" x14ac:dyDescent="0.25">
      <c r="C8604" s="158" t="s">
        <v>309</v>
      </c>
      <c r="D8604" s="159">
        <v>474.94</v>
      </c>
    </row>
    <row r="8605" spans="3:4" ht="15" hidden="1" customHeight="1" x14ac:dyDescent="0.25">
      <c r="C8605" s="160" t="s">
        <v>309</v>
      </c>
      <c r="D8605" s="161">
        <v>660.95</v>
      </c>
    </row>
    <row r="8606" spans="3:4" ht="15" hidden="1" customHeight="1" x14ac:dyDescent="0.25">
      <c r="C8606" s="158" t="s">
        <v>308</v>
      </c>
      <c r="D8606" s="159">
        <v>527.26</v>
      </c>
    </row>
    <row r="8607" spans="3:4" ht="15" hidden="1" customHeight="1" x14ac:dyDescent="0.25">
      <c r="C8607" s="160" t="s">
        <v>545</v>
      </c>
      <c r="D8607" s="161">
        <v>809.37</v>
      </c>
    </row>
    <row r="8608" spans="3:4" ht="15" hidden="1" customHeight="1" x14ac:dyDescent="0.25">
      <c r="C8608" s="158" t="s">
        <v>308</v>
      </c>
      <c r="D8608" s="159">
        <v>431.11</v>
      </c>
    </row>
    <row r="8609" spans="3:4" ht="15" hidden="1" customHeight="1" x14ac:dyDescent="0.25">
      <c r="C8609" s="160" t="s">
        <v>540</v>
      </c>
      <c r="D8609" s="161">
        <v>1094.9100000000001</v>
      </c>
    </row>
    <row r="8610" spans="3:4" ht="15" hidden="1" customHeight="1" x14ac:dyDescent="0.25">
      <c r="C8610" s="158" t="s">
        <v>551</v>
      </c>
      <c r="D8610" s="159">
        <v>727.79</v>
      </c>
    </row>
    <row r="8611" spans="3:4" ht="15" hidden="1" customHeight="1" x14ac:dyDescent="0.25">
      <c r="C8611" s="160" t="s">
        <v>549</v>
      </c>
      <c r="D8611" s="161">
        <v>251.93</v>
      </c>
    </row>
    <row r="8612" spans="3:4" ht="15" hidden="1" customHeight="1" x14ac:dyDescent="0.25">
      <c r="C8612" s="158" t="s">
        <v>308</v>
      </c>
      <c r="D8612" s="159">
        <v>873.82</v>
      </c>
    </row>
    <row r="8613" spans="3:4" ht="15" hidden="1" customHeight="1" x14ac:dyDescent="0.25">
      <c r="C8613" s="160" t="s">
        <v>309</v>
      </c>
      <c r="D8613" s="161">
        <v>480.58</v>
      </c>
    </row>
    <row r="8614" spans="3:4" ht="15" hidden="1" customHeight="1" x14ac:dyDescent="0.25">
      <c r="C8614" s="158" t="s">
        <v>543</v>
      </c>
      <c r="D8614" s="159">
        <v>729.64</v>
      </c>
    </row>
    <row r="8615" spans="3:4" ht="15" hidden="1" customHeight="1" x14ac:dyDescent="0.25">
      <c r="C8615" s="160" t="s">
        <v>542</v>
      </c>
      <c r="D8615" s="161">
        <v>798.01</v>
      </c>
    </row>
    <row r="8616" spans="3:4" ht="15" hidden="1" customHeight="1" x14ac:dyDescent="0.25">
      <c r="C8616" s="158" t="s">
        <v>547</v>
      </c>
      <c r="D8616" s="159">
        <v>594.86</v>
      </c>
    </row>
    <row r="8617" spans="3:4" ht="15" hidden="1" customHeight="1" x14ac:dyDescent="0.25">
      <c r="C8617" s="160" t="s">
        <v>550</v>
      </c>
      <c r="D8617" s="161">
        <v>40.39</v>
      </c>
    </row>
    <row r="8618" spans="3:4" ht="15" hidden="1" customHeight="1" x14ac:dyDescent="0.25">
      <c r="C8618" s="158" t="s">
        <v>554</v>
      </c>
      <c r="D8618" s="159">
        <v>797.07</v>
      </c>
    </row>
    <row r="8619" spans="3:4" ht="15" hidden="1" customHeight="1" x14ac:dyDescent="0.25">
      <c r="C8619" s="160" t="s">
        <v>546</v>
      </c>
      <c r="D8619" s="161">
        <v>217.8</v>
      </c>
    </row>
    <row r="8620" spans="3:4" ht="15" hidden="1" customHeight="1" x14ac:dyDescent="0.25">
      <c r="C8620" s="158" t="s">
        <v>547</v>
      </c>
      <c r="D8620" s="159">
        <v>43.13</v>
      </c>
    </row>
    <row r="8621" spans="3:4" ht="15" hidden="1" customHeight="1" x14ac:dyDescent="0.25">
      <c r="C8621" s="160" t="s">
        <v>540</v>
      </c>
      <c r="D8621" s="161">
        <v>963.14</v>
      </c>
    </row>
    <row r="8622" spans="3:4" ht="15" hidden="1" customHeight="1" x14ac:dyDescent="0.25">
      <c r="C8622" s="158" t="s">
        <v>307</v>
      </c>
      <c r="D8622" s="159">
        <v>887.76</v>
      </c>
    </row>
    <row r="8623" spans="3:4" ht="15" hidden="1" customHeight="1" x14ac:dyDescent="0.25">
      <c r="C8623" s="160" t="s">
        <v>542</v>
      </c>
      <c r="D8623" s="161">
        <v>408.26</v>
      </c>
    </row>
    <row r="8624" spans="3:4" ht="15" hidden="1" customHeight="1" x14ac:dyDescent="0.25">
      <c r="C8624" s="158" t="s">
        <v>309</v>
      </c>
      <c r="D8624" s="159">
        <v>321.08999999999997</v>
      </c>
    </row>
    <row r="8625" spans="3:4" ht="15" hidden="1" customHeight="1" x14ac:dyDescent="0.25">
      <c r="C8625" s="160" t="s">
        <v>551</v>
      </c>
      <c r="D8625" s="161">
        <v>1042.75</v>
      </c>
    </row>
    <row r="8626" spans="3:4" ht="15" hidden="1" customHeight="1" x14ac:dyDescent="0.25">
      <c r="C8626" s="158" t="s">
        <v>539</v>
      </c>
      <c r="D8626" s="159">
        <v>106.52</v>
      </c>
    </row>
    <row r="8627" spans="3:4" ht="15" hidden="1" customHeight="1" x14ac:dyDescent="0.25">
      <c r="C8627" s="160" t="s">
        <v>547</v>
      </c>
      <c r="D8627" s="161">
        <v>523.49</v>
      </c>
    </row>
    <row r="8628" spans="3:4" ht="15" hidden="1" customHeight="1" x14ac:dyDescent="0.25">
      <c r="C8628" s="158" t="s">
        <v>543</v>
      </c>
      <c r="D8628" s="159">
        <v>694.71</v>
      </c>
    </row>
    <row r="8629" spans="3:4" ht="15" hidden="1" customHeight="1" x14ac:dyDescent="0.25">
      <c r="C8629" s="160" t="s">
        <v>553</v>
      </c>
      <c r="D8629" s="161">
        <v>1151.79</v>
      </c>
    </row>
    <row r="8630" spans="3:4" ht="15" hidden="1" customHeight="1" x14ac:dyDescent="0.25">
      <c r="C8630" s="158" t="s">
        <v>552</v>
      </c>
      <c r="D8630" s="159">
        <v>335.77</v>
      </c>
    </row>
    <row r="8631" spans="3:4" ht="15" hidden="1" customHeight="1" x14ac:dyDescent="0.25">
      <c r="C8631" s="160" t="s">
        <v>551</v>
      </c>
      <c r="D8631" s="161">
        <v>1142.1600000000001</v>
      </c>
    </row>
    <row r="8632" spans="3:4" ht="15" hidden="1" customHeight="1" x14ac:dyDescent="0.25">
      <c r="C8632" s="158" t="s">
        <v>547</v>
      </c>
      <c r="D8632" s="159">
        <v>474.09</v>
      </c>
    </row>
    <row r="8633" spans="3:4" ht="15" hidden="1" customHeight="1" x14ac:dyDescent="0.25">
      <c r="C8633" s="160" t="s">
        <v>312</v>
      </c>
      <c r="D8633" s="161">
        <v>1104.73</v>
      </c>
    </row>
    <row r="8634" spans="3:4" ht="15" hidden="1" customHeight="1" x14ac:dyDescent="0.25">
      <c r="C8634" s="158" t="s">
        <v>551</v>
      </c>
      <c r="D8634" s="159">
        <v>42.71</v>
      </c>
    </row>
    <row r="8635" spans="3:4" ht="15" hidden="1" customHeight="1" x14ac:dyDescent="0.25">
      <c r="C8635" s="160" t="s">
        <v>549</v>
      </c>
      <c r="D8635" s="161">
        <v>928.57</v>
      </c>
    </row>
    <row r="8636" spans="3:4" ht="15" hidden="1" customHeight="1" x14ac:dyDescent="0.25">
      <c r="C8636" s="158" t="s">
        <v>551</v>
      </c>
      <c r="D8636" s="159">
        <v>1013.59</v>
      </c>
    </row>
    <row r="8637" spans="3:4" ht="15" hidden="1" customHeight="1" x14ac:dyDescent="0.25">
      <c r="C8637" s="160" t="s">
        <v>308</v>
      </c>
      <c r="D8637" s="161">
        <v>1097.1199999999999</v>
      </c>
    </row>
    <row r="8638" spans="3:4" ht="15" hidden="1" customHeight="1" x14ac:dyDescent="0.25">
      <c r="C8638" s="158" t="s">
        <v>556</v>
      </c>
      <c r="D8638" s="159">
        <v>1269.8900000000001</v>
      </c>
    </row>
    <row r="8639" spans="3:4" ht="15" hidden="1" customHeight="1" x14ac:dyDescent="0.25">
      <c r="C8639" s="160" t="s">
        <v>556</v>
      </c>
      <c r="D8639" s="161">
        <v>600.87</v>
      </c>
    </row>
    <row r="8640" spans="3:4" ht="15" hidden="1" customHeight="1" x14ac:dyDescent="0.25">
      <c r="C8640" s="158" t="s">
        <v>539</v>
      </c>
      <c r="D8640" s="159">
        <v>1184.6199999999999</v>
      </c>
    </row>
    <row r="8641" spans="3:4" ht="15" hidden="1" customHeight="1" x14ac:dyDescent="0.25">
      <c r="C8641" s="160" t="s">
        <v>540</v>
      </c>
      <c r="D8641" s="161">
        <v>587.54</v>
      </c>
    </row>
    <row r="8642" spans="3:4" ht="15" hidden="1" customHeight="1" x14ac:dyDescent="0.25">
      <c r="C8642" s="158" t="s">
        <v>539</v>
      </c>
      <c r="D8642" s="159">
        <v>121.05</v>
      </c>
    </row>
    <row r="8643" spans="3:4" ht="15" hidden="1" customHeight="1" x14ac:dyDescent="0.25">
      <c r="C8643" s="160" t="s">
        <v>540</v>
      </c>
      <c r="D8643" s="161">
        <v>17.829999999999998</v>
      </c>
    </row>
    <row r="8644" spans="3:4" ht="15" hidden="1" customHeight="1" x14ac:dyDescent="0.25">
      <c r="C8644" s="158" t="s">
        <v>546</v>
      </c>
      <c r="D8644" s="159">
        <v>382.57</v>
      </c>
    </row>
    <row r="8645" spans="3:4" ht="15" hidden="1" customHeight="1" x14ac:dyDescent="0.25">
      <c r="C8645" s="160" t="s">
        <v>308</v>
      </c>
      <c r="D8645" s="161">
        <v>922.47</v>
      </c>
    </row>
    <row r="8646" spans="3:4" ht="15" hidden="1" customHeight="1" x14ac:dyDescent="0.25">
      <c r="C8646" s="158" t="s">
        <v>543</v>
      </c>
      <c r="D8646" s="159">
        <v>642.08000000000004</v>
      </c>
    </row>
    <row r="8647" spans="3:4" ht="15" hidden="1" customHeight="1" x14ac:dyDescent="0.25">
      <c r="C8647" s="160" t="s">
        <v>540</v>
      </c>
      <c r="D8647" s="161">
        <v>690.18</v>
      </c>
    </row>
    <row r="8648" spans="3:4" ht="15" hidden="1" customHeight="1" x14ac:dyDescent="0.25">
      <c r="C8648" s="158" t="s">
        <v>551</v>
      </c>
      <c r="D8648" s="159">
        <v>597.91999999999996</v>
      </c>
    </row>
    <row r="8649" spans="3:4" ht="15" hidden="1" customHeight="1" x14ac:dyDescent="0.25">
      <c r="C8649" s="160" t="s">
        <v>548</v>
      </c>
      <c r="D8649" s="161">
        <v>388.54</v>
      </c>
    </row>
    <row r="8650" spans="3:4" ht="15" hidden="1" customHeight="1" x14ac:dyDescent="0.25">
      <c r="C8650" s="158" t="s">
        <v>547</v>
      </c>
      <c r="D8650" s="159">
        <v>314.24</v>
      </c>
    </row>
    <row r="8651" spans="3:4" ht="15" hidden="1" customHeight="1" x14ac:dyDescent="0.25">
      <c r="C8651" s="160" t="s">
        <v>543</v>
      </c>
      <c r="D8651" s="161">
        <v>775.03</v>
      </c>
    </row>
    <row r="8652" spans="3:4" ht="15" hidden="1" customHeight="1" x14ac:dyDescent="0.25">
      <c r="C8652" s="158" t="s">
        <v>556</v>
      </c>
      <c r="D8652" s="159">
        <v>288.14999999999998</v>
      </c>
    </row>
    <row r="8653" spans="3:4" ht="15" hidden="1" customHeight="1" x14ac:dyDescent="0.25">
      <c r="C8653" s="160" t="s">
        <v>555</v>
      </c>
      <c r="D8653" s="161">
        <v>157.24</v>
      </c>
    </row>
    <row r="8654" spans="3:4" ht="15" hidden="1" customHeight="1" x14ac:dyDescent="0.25">
      <c r="C8654" s="158" t="s">
        <v>545</v>
      </c>
      <c r="D8654" s="159">
        <v>1266.72</v>
      </c>
    </row>
    <row r="8655" spans="3:4" ht="15" hidden="1" customHeight="1" x14ac:dyDescent="0.25">
      <c r="C8655" s="160" t="s">
        <v>549</v>
      </c>
      <c r="D8655" s="161">
        <v>501.25</v>
      </c>
    </row>
    <row r="8656" spans="3:4" ht="15" hidden="1" customHeight="1" x14ac:dyDescent="0.25">
      <c r="C8656" s="158" t="s">
        <v>312</v>
      </c>
      <c r="D8656" s="159">
        <v>289.02999999999997</v>
      </c>
    </row>
    <row r="8657" spans="3:4" ht="15" hidden="1" customHeight="1" x14ac:dyDescent="0.25">
      <c r="C8657" s="160" t="s">
        <v>312</v>
      </c>
      <c r="D8657" s="161">
        <v>588.62</v>
      </c>
    </row>
    <row r="8658" spans="3:4" ht="15" hidden="1" customHeight="1" x14ac:dyDescent="0.25">
      <c r="C8658" s="158" t="s">
        <v>542</v>
      </c>
      <c r="D8658" s="159">
        <v>838.61</v>
      </c>
    </row>
    <row r="8659" spans="3:4" ht="15" hidden="1" customHeight="1" x14ac:dyDescent="0.25">
      <c r="C8659" s="160" t="s">
        <v>549</v>
      </c>
      <c r="D8659" s="161">
        <v>731.95</v>
      </c>
    </row>
    <row r="8660" spans="3:4" ht="15" hidden="1" customHeight="1" x14ac:dyDescent="0.25">
      <c r="C8660" s="158" t="s">
        <v>543</v>
      </c>
      <c r="D8660" s="159">
        <v>627.44000000000005</v>
      </c>
    </row>
    <row r="8661" spans="3:4" ht="15" hidden="1" customHeight="1" x14ac:dyDescent="0.25">
      <c r="C8661" s="160" t="s">
        <v>557</v>
      </c>
      <c r="D8661" s="161">
        <v>18.68</v>
      </c>
    </row>
    <row r="8662" spans="3:4" ht="15" hidden="1" customHeight="1" x14ac:dyDescent="0.25">
      <c r="C8662" s="158" t="s">
        <v>550</v>
      </c>
      <c r="D8662" s="159">
        <v>1246.1099999999999</v>
      </c>
    </row>
    <row r="8663" spans="3:4" ht="15" hidden="1" customHeight="1" x14ac:dyDescent="0.25">
      <c r="C8663" s="160" t="s">
        <v>545</v>
      </c>
      <c r="D8663" s="161">
        <v>689.37</v>
      </c>
    </row>
    <row r="8664" spans="3:4" ht="15" hidden="1" customHeight="1" x14ac:dyDescent="0.25">
      <c r="C8664" s="158" t="s">
        <v>539</v>
      </c>
      <c r="D8664" s="159">
        <v>473.61</v>
      </c>
    </row>
    <row r="8665" spans="3:4" ht="15" hidden="1" customHeight="1" x14ac:dyDescent="0.25">
      <c r="C8665" s="160" t="s">
        <v>309</v>
      </c>
      <c r="D8665" s="161">
        <v>631.02</v>
      </c>
    </row>
    <row r="8666" spans="3:4" ht="15" hidden="1" customHeight="1" x14ac:dyDescent="0.25">
      <c r="C8666" s="158" t="s">
        <v>308</v>
      </c>
      <c r="D8666" s="159">
        <v>389.97</v>
      </c>
    </row>
    <row r="8667" spans="3:4" ht="15" hidden="1" customHeight="1" x14ac:dyDescent="0.25">
      <c r="C8667" s="160" t="s">
        <v>542</v>
      </c>
      <c r="D8667" s="161">
        <v>1138.44</v>
      </c>
    </row>
    <row r="8668" spans="3:4" ht="15" hidden="1" customHeight="1" x14ac:dyDescent="0.25">
      <c r="C8668" s="158" t="s">
        <v>308</v>
      </c>
      <c r="D8668" s="159">
        <v>326.83</v>
      </c>
    </row>
    <row r="8669" spans="3:4" ht="15" hidden="1" customHeight="1" x14ac:dyDescent="0.25">
      <c r="C8669" s="160" t="s">
        <v>548</v>
      </c>
      <c r="D8669" s="161">
        <v>870.7</v>
      </c>
    </row>
    <row r="8670" spans="3:4" ht="15" hidden="1" customHeight="1" x14ac:dyDescent="0.25">
      <c r="C8670" s="158" t="s">
        <v>539</v>
      </c>
      <c r="D8670" s="159">
        <v>604.71</v>
      </c>
    </row>
    <row r="8671" spans="3:4" ht="15" hidden="1" customHeight="1" x14ac:dyDescent="0.25">
      <c r="C8671" s="160" t="s">
        <v>544</v>
      </c>
      <c r="D8671" s="161">
        <v>47.25</v>
      </c>
    </row>
    <row r="8672" spans="3:4" ht="15" hidden="1" customHeight="1" x14ac:dyDescent="0.25">
      <c r="C8672" s="158" t="s">
        <v>555</v>
      </c>
      <c r="D8672" s="159">
        <v>155.78</v>
      </c>
    </row>
    <row r="8673" spans="3:4" ht="15" hidden="1" customHeight="1" x14ac:dyDescent="0.25">
      <c r="C8673" s="160" t="s">
        <v>551</v>
      </c>
      <c r="D8673" s="161">
        <v>614.34</v>
      </c>
    </row>
    <row r="8674" spans="3:4" ht="15" hidden="1" customHeight="1" x14ac:dyDescent="0.25">
      <c r="C8674" s="158" t="s">
        <v>546</v>
      </c>
      <c r="D8674" s="159">
        <v>814.05</v>
      </c>
    </row>
    <row r="8675" spans="3:4" ht="15" hidden="1" customHeight="1" x14ac:dyDescent="0.25">
      <c r="C8675" s="160" t="s">
        <v>549</v>
      </c>
      <c r="D8675" s="161">
        <v>658.26</v>
      </c>
    </row>
    <row r="8676" spans="3:4" ht="15" hidden="1" customHeight="1" x14ac:dyDescent="0.25">
      <c r="C8676" s="158" t="s">
        <v>307</v>
      </c>
      <c r="D8676" s="159">
        <v>36.97</v>
      </c>
    </row>
    <row r="8677" spans="3:4" ht="15" hidden="1" customHeight="1" x14ac:dyDescent="0.25">
      <c r="C8677" s="160" t="s">
        <v>550</v>
      </c>
      <c r="D8677" s="161">
        <v>892.5</v>
      </c>
    </row>
    <row r="8678" spans="3:4" ht="15" hidden="1" customHeight="1" x14ac:dyDescent="0.25">
      <c r="C8678" s="158" t="s">
        <v>552</v>
      </c>
      <c r="D8678" s="159">
        <v>710.24</v>
      </c>
    </row>
    <row r="8679" spans="3:4" ht="15" hidden="1" customHeight="1" x14ac:dyDescent="0.25">
      <c r="C8679" s="160" t="s">
        <v>543</v>
      </c>
      <c r="D8679" s="161">
        <v>498.66</v>
      </c>
    </row>
    <row r="8680" spans="3:4" ht="15" hidden="1" customHeight="1" x14ac:dyDescent="0.25">
      <c r="C8680" s="158" t="s">
        <v>557</v>
      </c>
      <c r="D8680" s="159">
        <v>176.94</v>
      </c>
    </row>
    <row r="8681" spans="3:4" ht="15" hidden="1" customHeight="1" x14ac:dyDescent="0.25">
      <c r="C8681" s="160" t="s">
        <v>540</v>
      </c>
      <c r="D8681" s="161">
        <v>1112.3499999999999</v>
      </c>
    </row>
    <row r="8682" spans="3:4" ht="15" hidden="1" customHeight="1" x14ac:dyDescent="0.25">
      <c r="C8682" s="158" t="s">
        <v>556</v>
      </c>
      <c r="D8682" s="159">
        <v>142.71</v>
      </c>
    </row>
    <row r="8683" spans="3:4" ht="15" hidden="1" customHeight="1" x14ac:dyDescent="0.25">
      <c r="C8683" s="160" t="s">
        <v>545</v>
      </c>
      <c r="D8683" s="161">
        <v>642.67999999999995</v>
      </c>
    </row>
    <row r="8684" spans="3:4" ht="15" hidden="1" customHeight="1" x14ac:dyDescent="0.25">
      <c r="C8684" s="158" t="s">
        <v>308</v>
      </c>
      <c r="D8684" s="159">
        <v>699.26</v>
      </c>
    </row>
    <row r="8685" spans="3:4" ht="15" hidden="1" customHeight="1" x14ac:dyDescent="0.25">
      <c r="C8685" s="160" t="s">
        <v>545</v>
      </c>
      <c r="D8685" s="161">
        <v>1113.48</v>
      </c>
    </row>
    <row r="8686" spans="3:4" ht="15" hidden="1" customHeight="1" x14ac:dyDescent="0.25">
      <c r="C8686" s="158" t="s">
        <v>543</v>
      </c>
      <c r="D8686" s="159">
        <v>261.17</v>
      </c>
    </row>
    <row r="8687" spans="3:4" ht="15" hidden="1" customHeight="1" x14ac:dyDescent="0.25">
      <c r="C8687" s="160" t="s">
        <v>307</v>
      </c>
      <c r="D8687" s="161">
        <v>600.08000000000004</v>
      </c>
    </row>
    <row r="8688" spans="3:4" ht="15" hidden="1" customHeight="1" x14ac:dyDescent="0.25">
      <c r="C8688" s="158" t="s">
        <v>547</v>
      </c>
      <c r="D8688" s="159">
        <v>1232.42</v>
      </c>
    </row>
    <row r="8689" spans="3:4" ht="15" hidden="1" customHeight="1" x14ac:dyDescent="0.25">
      <c r="C8689" s="160" t="s">
        <v>307</v>
      </c>
      <c r="D8689" s="161">
        <v>645.53</v>
      </c>
    </row>
    <row r="8690" spans="3:4" ht="15" hidden="1" customHeight="1" x14ac:dyDescent="0.25">
      <c r="C8690" s="158" t="s">
        <v>549</v>
      </c>
      <c r="D8690" s="159">
        <v>635.87</v>
      </c>
    </row>
    <row r="8691" spans="3:4" ht="15" hidden="1" customHeight="1" x14ac:dyDescent="0.25">
      <c r="C8691" s="160" t="s">
        <v>541</v>
      </c>
      <c r="D8691" s="161">
        <v>478.99</v>
      </c>
    </row>
    <row r="8692" spans="3:4" ht="15" hidden="1" customHeight="1" x14ac:dyDescent="0.25">
      <c r="C8692" s="158" t="s">
        <v>545</v>
      </c>
      <c r="D8692" s="159">
        <v>264.75</v>
      </c>
    </row>
    <row r="8693" spans="3:4" ht="15" hidden="1" customHeight="1" x14ac:dyDescent="0.25">
      <c r="C8693" s="160" t="s">
        <v>551</v>
      </c>
      <c r="D8693" s="161">
        <v>779.91</v>
      </c>
    </row>
    <row r="8694" spans="3:4" ht="15" hidden="1" customHeight="1" x14ac:dyDescent="0.25">
      <c r="C8694" s="158" t="s">
        <v>308</v>
      </c>
      <c r="D8694" s="159">
        <v>483.05</v>
      </c>
    </row>
    <row r="8695" spans="3:4" ht="15" hidden="1" customHeight="1" x14ac:dyDescent="0.25">
      <c r="C8695" s="160" t="s">
        <v>548</v>
      </c>
      <c r="D8695" s="161">
        <v>495.32</v>
      </c>
    </row>
    <row r="8696" spans="3:4" ht="15" hidden="1" customHeight="1" x14ac:dyDescent="0.25">
      <c r="C8696" s="158" t="s">
        <v>546</v>
      </c>
      <c r="D8696" s="159">
        <v>1086.53</v>
      </c>
    </row>
    <row r="8697" spans="3:4" ht="15" hidden="1" customHeight="1" x14ac:dyDescent="0.25">
      <c r="C8697" s="160" t="s">
        <v>551</v>
      </c>
      <c r="D8697" s="161">
        <v>1135.29</v>
      </c>
    </row>
    <row r="8698" spans="3:4" ht="15" hidden="1" customHeight="1" x14ac:dyDescent="0.25">
      <c r="C8698" s="158" t="s">
        <v>549</v>
      </c>
      <c r="D8698" s="159">
        <v>166.56</v>
      </c>
    </row>
    <row r="8699" spans="3:4" ht="15" hidden="1" customHeight="1" x14ac:dyDescent="0.25">
      <c r="C8699" s="160" t="s">
        <v>542</v>
      </c>
      <c r="D8699" s="161">
        <v>1007.45</v>
      </c>
    </row>
    <row r="8700" spans="3:4" ht="15" hidden="1" customHeight="1" x14ac:dyDescent="0.25">
      <c r="C8700" s="158" t="s">
        <v>539</v>
      </c>
      <c r="D8700" s="159">
        <v>692.73</v>
      </c>
    </row>
    <row r="8701" spans="3:4" ht="15" hidden="1" customHeight="1" x14ac:dyDescent="0.25">
      <c r="C8701" s="160" t="s">
        <v>543</v>
      </c>
      <c r="D8701" s="161">
        <v>358.45</v>
      </c>
    </row>
    <row r="8702" spans="3:4" ht="15" hidden="1" customHeight="1" x14ac:dyDescent="0.25">
      <c r="C8702" s="158" t="s">
        <v>554</v>
      </c>
      <c r="D8702" s="159">
        <v>440.63</v>
      </c>
    </row>
    <row r="8703" spans="3:4" ht="15" hidden="1" customHeight="1" x14ac:dyDescent="0.25">
      <c r="C8703" s="160" t="s">
        <v>539</v>
      </c>
      <c r="D8703" s="161">
        <v>1263.7</v>
      </c>
    </row>
    <row r="8704" spans="3:4" ht="15" hidden="1" customHeight="1" x14ac:dyDescent="0.25">
      <c r="C8704" s="158" t="s">
        <v>546</v>
      </c>
      <c r="D8704" s="159">
        <v>878.84</v>
      </c>
    </row>
    <row r="8705" spans="3:4" ht="15" hidden="1" customHeight="1" x14ac:dyDescent="0.25">
      <c r="C8705" s="160" t="s">
        <v>543</v>
      </c>
      <c r="D8705" s="161">
        <v>1143.01</v>
      </c>
    </row>
    <row r="8706" spans="3:4" ht="15" hidden="1" customHeight="1" x14ac:dyDescent="0.25">
      <c r="C8706" s="158" t="s">
        <v>543</v>
      </c>
      <c r="D8706" s="159">
        <v>629.41999999999996</v>
      </c>
    </row>
    <row r="8707" spans="3:4" ht="15" hidden="1" customHeight="1" x14ac:dyDescent="0.25">
      <c r="C8707" s="160" t="s">
        <v>308</v>
      </c>
      <c r="D8707" s="161">
        <v>498.15</v>
      </c>
    </row>
    <row r="8708" spans="3:4" ht="15" hidden="1" customHeight="1" x14ac:dyDescent="0.25">
      <c r="C8708" s="158" t="s">
        <v>308</v>
      </c>
      <c r="D8708" s="159">
        <v>448.72</v>
      </c>
    </row>
    <row r="8709" spans="3:4" ht="15" hidden="1" customHeight="1" x14ac:dyDescent="0.25">
      <c r="C8709" s="160" t="s">
        <v>309</v>
      </c>
      <c r="D8709" s="161">
        <v>697.76</v>
      </c>
    </row>
    <row r="8710" spans="3:4" ht="15" hidden="1" customHeight="1" x14ac:dyDescent="0.25">
      <c r="C8710" s="158" t="s">
        <v>308</v>
      </c>
      <c r="D8710" s="159">
        <v>98.83</v>
      </c>
    </row>
    <row r="8711" spans="3:4" ht="15" hidden="1" customHeight="1" x14ac:dyDescent="0.25">
      <c r="C8711" s="160" t="s">
        <v>551</v>
      </c>
      <c r="D8711" s="161">
        <v>844.73</v>
      </c>
    </row>
    <row r="8712" spans="3:4" ht="15" hidden="1" customHeight="1" x14ac:dyDescent="0.25">
      <c r="C8712" s="158" t="s">
        <v>308</v>
      </c>
      <c r="D8712" s="159">
        <v>995.17</v>
      </c>
    </row>
    <row r="8713" spans="3:4" ht="15" hidden="1" customHeight="1" x14ac:dyDescent="0.25">
      <c r="C8713" s="160" t="s">
        <v>307</v>
      </c>
      <c r="D8713" s="161">
        <v>940.79</v>
      </c>
    </row>
    <row r="8714" spans="3:4" ht="15" hidden="1" customHeight="1" x14ac:dyDescent="0.25">
      <c r="C8714" s="158" t="s">
        <v>549</v>
      </c>
      <c r="D8714" s="159">
        <v>741.65</v>
      </c>
    </row>
    <row r="8715" spans="3:4" ht="15" hidden="1" customHeight="1" x14ac:dyDescent="0.25">
      <c r="C8715" s="160" t="s">
        <v>555</v>
      </c>
      <c r="D8715" s="161">
        <v>1225.6199999999999</v>
      </c>
    </row>
    <row r="8716" spans="3:4" ht="15" hidden="1" customHeight="1" x14ac:dyDescent="0.25">
      <c r="C8716" s="158" t="s">
        <v>542</v>
      </c>
      <c r="D8716" s="159">
        <v>680.85</v>
      </c>
    </row>
    <row r="8717" spans="3:4" ht="15" hidden="1" customHeight="1" x14ac:dyDescent="0.25">
      <c r="C8717" s="160" t="s">
        <v>547</v>
      </c>
      <c r="D8717" s="161">
        <v>951.65</v>
      </c>
    </row>
    <row r="8718" spans="3:4" ht="15" hidden="1" customHeight="1" x14ac:dyDescent="0.25">
      <c r="C8718" s="158" t="s">
        <v>553</v>
      </c>
      <c r="D8718" s="159">
        <v>734.59</v>
      </c>
    </row>
    <row r="8719" spans="3:4" ht="15" hidden="1" customHeight="1" x14ac:dyDescent="0.25">
      <c r="C8719" s="160" t="s">
        <v>542</v>
      </c>
      <c r="D8719" s="161">
        <v>554.5</v>
      </c>
    </row>
    <row r="8720" spans="3:4" ht="15" hidden="1" customHeight="1" x14ac:dyDescent="0.25">
      <c r="C8720" s="158" t="s">
        <v>546</v>
      </c>
      <c r="D8720" s="159">
        <v>676.48</v>
      </c>
    </row>
    <row r="8721" spans="3:4" ht="15" hidden="1" customHeight="1" x14ac:dyDescent="0.25">
      <c r="C8721" s="160" t="s">
        <v>308</v>
      </c>
      <c r="D8721" s="161">
        <v>955.16</v>
      </c>
    </row>
    <row r="8722" spans="3:4" ht="15" hidden="1" customHeight="1" x14ac:dyDescent="0.25">
      <c r="C8722" s="158" t="s">
        <v>553</v>
      </c>
      <c r="D8722" s="159">
        <v>407.11</v>
      </c>
    </row>
    <row r="8723" spans="3:4" ht="15" hidden="1" customHeight="1" x14ac:dyDescent="0.25">
      <c r="C8723" s="160" t="s">
        <v>307</v>
      </c>
      <c r="D8723" s="161">
        <v>234.06</v>
      </c>
    </row>
    <row r="8724" spans="3:4" ht="15" hidden="1" customHeight="1" x14ac:dyDescent="0.25">
      <c r="C8724" s="158" t="s">
        <v>540</v>
      </c>
      <c r="D8724" s="159">
        <v>813.29</v>
      </c>
    </row>
    <row r="8725" spans="3:4" ht="15" hidden="1" customHeight="1" x14ac:dyDescent="0.25">
      <c r="C8725" s="160" t="s">
        <v>556</v>
      </c>
      <c r="D8725" s="161">
        <v>1060.0899999999999</v>
      </c>
    </row>
    <row r="8726" spans="3:4" ht="15" hidden="1" customHeight="1" x14ac:dyDescent="0.25">
      <c r="C8726" s="158" t="s">
        <v>540</v>
      </c>
      <c r="D8726" s="159">
        <v>645.1</v>
      </c>
    </row>
    <row r="8727" spans="3:4" ht="15" hidden="1" customHeight="1" x14ac:dyDescent="0.25">
      <c r="C8727" s="160" t="s">
        <v>553</v>
      </c>
      <c r="D8727" s="161">
        <v>303.87</v>
      </c>
    </row>
    <row r="8728" spans="3:4" ht="15" hidden="1" customHeight="1" x14ac:dyDescent="0.25">
      <c r="C8728" s="158" t="s">
        <v>539</v>
      </c>
      <c r="D8728" s="159">
        <v>69.87</v>
      </c>
    </row>
    <row r="8729" spans="3:4" ht="15" hidden="1" customHeight="1" x14ac:dyDescent="0.25">
      <c r="C8729" s="160" t="s">
        <v>539</v>
      </c>
      <c r="D8729" s="161">
        <v>751.64</v>
      </c>
    </row>
    <row r="8730" spans="3:4" ht="15" hidden="1" customHeight="1" x14ac:dyDescent="0.25">
      <c r="C8730" s="158" t="s">
        <v>553</v>
      </c>
      <c r="D8730" s="159">
        <v>752.15</v>
      </c>
    </row>
    <row r="8731" spans="3:4" ht="15" hidden="1" customHeight="1" x14ac:dyDescent="0.25">
      <c r="C8731" s="160" t="s">
        <v>542</v>
      </c>
      <c r="D8731" s="161">
        <v>986.62</v>
      </c>
    </row>
    <row r="8732" spans="3:4" ht="15" hidden="1" customHeight="1" x14ac:dyDescent="0.25">
      <c r="C8732" s="158" t="s">
        <v>551</v>
      </c>
      <c r="D8732" s="159">
        <v>1096.8699999999999</v>
      </c>
    </row>
    <row r="8733" spans="3:4" ht="15" hidden="1" customHeight="1" x14ac:dyDescent="0.25">
      <c r="C8733" s="160" t="s">
        <v>548</v>
      </c>
      <c r="D8733" s="161">
        <v>520.23</v>
      </c>
    </row>
    <row r="8734" spans="3:4" ht="15" hidden="1" customHeight="1" x14ac:dyDescent="0.25">
      <c r="C8734" s="158" t="s">
        <v>548</v>
      </c>
      <c r="D8734" s="159">
        <v>241.95</v>
      </c>
    </row>
    <row r="8735" spans="3:4" ht="15" hidden="1" customHeight="1" x14ac:dyDescent="0.25">
      <c r="C8735" s="160" t="s">
        <v>547</v>
      </c>
      <c r="D8735" s="161">
        <v>712.45</v>
      </c>
    </row>
    <row r="8736" spans="3:4" ht="15" hidden="1" customHeight="1" x14ac:dyDescent="0.25">
      <c r="C8736" s="158" t="s">
        <v>549</v>
      </c>
      <c r="D8736" s="159">
        <v>541.71</v>
      </c>
    </row>
    <row r="8737" spans="3:4" ht="15" hidden="1" customHeight="1" x14ac:dyDescent="0.25">
      <c r="C8737" s="160" t="s">
        <v>548</v>
      </c>
      <c r="D8737" s="161">
        <v>189.32</v>
      </c>
    </row>
    <row r="8738" spans="3:4" ht="15" hidden="1" customHeight="1" x14ac:dyDescent="0.25">
      <c r="C8738" s="158" t="s">
        <v>549</v>
      </c>
      <c r="D8738" s="159">
        <v>362.47</v>
      </c>
    </row>
    <row r="8739" spans="3:4" ht="15" hidden="1" customHeight="1" x14ac:dyDescent="0.25">
      <c r="C8739" s="160" t="s">
        <v>544</v>
      </c>
      <c r="D8739" s="161">
        <v>1063.78</v>
      </c>
    </row>
    <row r="8740" spans="3:4" ht="15" hidden="1" customHeight="1" x14ac:dyDescent="0.25">
      <c r="C8740" s="158" t="s">
        <v>312</v>
      </c>
      <c r="D8740" s="159">
        <v>900.95</v>
      </c>
    </row>
    <row r="8741" spans="3:4" ht="15" hidden="1" customHeight="1" x14ac:dyDescent="0.25">
      <c r="C8741" s="160" t="s">
        <v>549</v>
      </c>
      <c r="D8741" s="161">
        <v>16.02</v>
      </c>
    </row>
    <row r="8742" spans="3:4" ht="15" hidden="1" customHeight="1" x14ac:dyDescent="0.25">
      <c r="C8742" s="158" t="s">
        <v>550</v>
      </c>
      <c r="D8742" s="159">
        <v>82.28</v>
      </c>
    </row>
    <row r="8743" spans="3:4" ht="15" hidden="1" customHeight="1" x14ac:dyDescent="0.25">
      <c r="C8743" s="160" t="s">
        <v>555</v>
      </c>
      <c r="D8743" s="161">
        <v>93.86</v>
      </c>
    </row>
    <row r="8744" spans="3:4" ht="15" hidden="1" customHeight="1" x14ac:dyDescent="0.25">
      <c r="C8744" s="158" t="s">
        <v>307</v>
      </c>
      <c r="D8744" s="159">
        <v>72.25</v>
      </c>
    </row>
    <row r="8745" spans="3:4" ht="15" hidden="1" customHeight="1" x14ac:dyDescent="0.25">
      <c r="C8745" s="160" t="s">
        <v>540</v>
      </c>
      <c r="D8745" s="161">
        <v>868.34</v>
      </c>
    </row>
    <row r="8746" spans="3:4" ht="15" hidden="1" customHeight="1" x14ac:dyDescent="0.25">
      <c r="C8746" s="158" t="s">
        <v>546</v>
      </c>
      <c r="D8746" s="159">
        <v>255.79</v>
      </c>
    </row>
    <row r="8747" spans="3:4" ht="15" hidden="1" customHeight="1" x14ac:dyDescent="0.25">
      <c r="C8747" s="160" t="s">
        <v>312</v>
      </c>
      <c r="D8747" s="161">
        <v>1291.6199999999999</v>
      </c>
    </row>
    <row r="8748" spans="3:4" ht="15" hidden="1" customHeight="1" x14ac:dyDescent="0.25">
      <c r="C8748" s="158" t="s">
        <v>309</v>
      </c>
      <c r="D8748" s="159">
        <v>859.81</v>
      </c>
    </row>
    <row r="8749" spans="3:4" ht="15" hidden="1" customHeight="1" x14ac:dyDescent="0.25">
      <c r="C8749" s="160" t="s">
        <v>540</v>
      </c>
      <c r="D8749" s="161">
        <v>837.16</v>
      </c>
    </row>
    <row r="8750" spans="3:4" ht="15" hidden="1" customHeight="1" x14ac:dyDescent="0.25">
      <c r="C8750" s="158" t="s">
        <v>553</v>
      </c>
      <c r="D8750" s="159">
        <v>519.69000000000005</v>
      </c>
    </row>
    <row r="8751" spans="3:4" ht="15" hidden="1" customHeight="1" x14ac:dyDescent="0.25">
      <c r="C8751" s="160" t="s">
        <v>550</v>
      </c>
      <c r="D8751" s="161">
        <v>222.21</v>
      </c>
    </row>
    <row r="8752" spans="3:4" ht="15" hidden="1" customHeight="1" x14ac:dyDescent="0.25">
      <c r="C8752" s="158" t="s">
        <v>543</v>
      </c>
      <c r="D8752" s="159">
        <v>1196.8399999999999</v>
      </c>
    </row>
    <row r="8753" spans="3:4" ht="15" hidden="1" customHeight="1" x14ac:dyDescent="0.25">
      <c r="C8753" s="160" t="s">
        <v>309</v>
      </c>
      <c r="D8753" s="161">
        <v>856.35</v>
      </c>
    </row>
    <row r="8754" spans="3:4" ht="15" hidden="1" customHeight="1" x14ac:dyDescent="0.25">
      <c r="C8754" s="158" t="s">
        <v>540</v>
      </c>
      <c r="D8754" s="159">
        <v>843.67</v>
      </c>
    </row>
    <row r="8755" spans="3:4" ht="15" hidden="1" customHeight="1" x14ac:dyDescent="0.25">
      <c r="C8755" s="160" t="s">
        <v>552</v>
      </c>
      <c r="D8755" s="161">
        <v>87.04</v>
      </c>
    </row>
    <row r="8756" spans="3:4" ht="15" hidden="1" customHeight="1" x14ac:dyDescent="0.25">
      <c r="C8756" s="158" t="s">
        <v>548</v>
      </c>
      <c r="D8756" s="159">
        <v>110.22</v>
      </c>
    </row>
    <row r="8757" spans="3:4" ht="15" hidden="1" customHeight="1" x14ac:dyDescent="0.25">
      <c r="C8757" s="160" t="s">
        <v>555</v>
      </c>
      <c r="D8757" s="161">
        <v>64.62</v>
      </c>
    </row>
    <row r="8758" spans="3:4" ht="15" hidden="1" customHeight="1" x14ac:dyDescent="0.25">
      <c r="C8758" s="158" t="s">
        <v>553</v>
      </c>
      <c r="D8758" s="159">
        <v>638.49</v>
      </c>
    </row>
    <row r="8759" spans="3:4" ht="15" hidden="1" customHeight="1" x14ac:dyDescent="0.25">
      <c r="C8759" s="160" t="s">
        <v>542</v>
      </c>
      <c r="D8759" s="161">
        <v>1270.6199999999999</v>
      </c>
    </row>
    <row r="8760" spans="3:4" ht="15" hidden="1" customHeight="1" x14ac:dyDescent="0.25">
      <c r="C8760" s="158" t="s">
        <v>540</v>
      </c>
      <c r="D8760" s="159">
        <v>1037.02</v>
      </c>
    </row>
    <row r="8761" spans="3:4" ht="15" hidden="1" customHeight="1" x14ac:dyDescent="0.25">
      <c r="C8761" s="160" t="s">
        <v>542</v>
      </c>
      <c r="D8761" s="161">
        <v>1207.82</v>
      </c>
    </row>
    <row r="8762" spans="3:4" ht="15" hidden="1" customHeight="1" x14ac:dyDescent="0.25">
      <c r="C8762" s="158" t="s">
        <v>545</v>
      </c>
      <c r="D8762" s="159">
        <v>387.09</v>
      </c>
    </row>
    <row r="8763" spans="3:4" ht="15" hidden="1" customHeight="1" x14ac:dyDescent="0.25">
      <c r="C8763" s="160" t="s">
        <v>547</v>
      </c>
      <c r="D8763" s="161">
        <v>569.30999999999995</v>
      </c>
    </row>
    <row r="8764" spans="3:4" ht="15" hidden="1" customHeight="1" x14ac:dyDescent="0.25">
      <c r="C8764" s="158" t="s">
        <v>539</v>
      </c>
      <c r="D8764" s="159">
        <v>535</v>
      </c>
    </row>
    <row r="8765" spans="3:4" ht="15" hidden="1" customHeight="1" x14ac:dyDescent="0.25">
      <c r="C8765" s="160" t="s">
        <v>550</v>
      </c>
      <c r="D8765" s="161">
        <v>577.4</v>
      </c>
    </row>
    <row r="8766" spans="3:4" ht="15" hidden="1" customHeight="1" x14ac:dyDescent="0.25">
      <c r="C8766" s="158" t="s">
        <v>552</v>
      </c>
      <c r="D8766" s="159">
        <v>1180.57</v>
      </c>
    </row>
    <row r="8767" spans="3:4" ht="15" hidden="1" customHeight="1" x14ac:dyDescent="0.25">
      <c r="C8767" s="160" t="s">
        <v>312</v>
      </c>
      <c r="D8767" s="161">
        <v>995.65</v>
      </c>
    </row>
    <row r="8768" spans="3:4" ht="15" hidden="1" customHeight="1" x14ac:dyDescent="0.25">
      <c r="C8768" s="158" t="s">
        <v>307</v>
      </c>
      <c r="D8768" s="159">
        <v>393.51</v>
      </c>
    </row>
    <row r="8769" spans="3:4" ht="15" hidden="1" customHeight="1" x14ac:dyDescent="0.25">
      <c r="C8769" s="160" t="s">
        <v>309</v>
      </c>
      <c r="D8769" s="161">
        <v>379.32</v>
      </c>
    </row>
    <row r="8770" spans="3:4" ht="15" hidden="1" customHeight="1" x14ac:dyDescent="0.25">
      <c r="C8770" s="158" t="s">
        <v>545</v>
      </c>
      <c r="D8770" s="159">
        <v>579.87</v>
      </c>
    </row>
    <row r="8771" spans="3:4" ht="15" hidden="1" customHeight="1" x14ac:dyDescent="0.25">
      <c r="C8771" s="160" t="s">
        <v>557</v>
      </c>
      <c r="D8771" s="161">
        <v>405.2</v>
      </c>
    </row>
    <row r="8772" spans="3:4" ht="15" hidden="1" customHeight="1" x14ac:dyDescent="0.25">
      <c r="C8772" s="158" t="s">
        <v>546</v>
      </c>
      <c r="D8772" s="159">
        <v>479.31</v>
      </c>
    </row>
    <row r="8773" spans="3:4" ht="15" hidden="1" customHeight="1" x14ac:dyDescent="0.25">
      <c r="C8773" s="160" t="s">
        <v>312</v>
      </c>
      <c r="D8773" s="161">
        <v>21.22</v>
      </c>
    </row>
    <row r="8774" spans="3:4" ht="15" hidden="1" customHeight="1" x14ac:dyDescent="0.25">
      <c r="C8774" s="158" t="s">
        <v>549</v>
      </c>
      <c r="D8774" s="159">
        <v>613.16</v>
      </c>
    </row>
    <row r="8775" spans="3:4" ht="15" hidden="1" customHeight="1" x14ac:dyDescent="0.25">
      <c r="C8775" s="160" t="s">
        <v>542</v>
      </c>
      <c r="D8775" s="161">
        <v>281.85000000000002</v>
      </c>
    </row>
    <row r="8776" spans="3:4" ht="15" hidden="1" customHeight="1" x14ac:dyDescent="0.25">
      <c r="C8776" s="158" t="s">
        <v>543</v>
      </c>
      <c r="D8776" s="159">
        <v>1298.78</v>
      </c>
    </row>
    <row r="8777" spans="3:4" ht="15" hidden="1" customHeight="1" x14ac:dyDescent="0.25">
      <c r="C8777" s="160" t="s">
        <v>552</v>
      </c>
      <c r="D8777" s="161">
        <v>747.13</v>
      </c>
    </row>
    <row r="8778" spans="3:4" ht="15" hidden="1" customHeight="1" x14ac:dyDescent="0.25">
      <c r="C8778" s="158" t="s">
        <v>541</v>
      </c>
      <c r="D8778" s="159">
        <v>641.74</v>
      </c>
    </row>
    <row r="8779" spans="3:4" ht="15" hidden="1" customHeight="1" x14ac:dyDescent="0.25">
      <c r="C8779" s="160" t="s">
        <v>546</v>
      </c>
      <c r="D8779" s="161">
        <v>840.91</v>
      </c>
    </row>
    <row r="8780" spans="3:4" ht="15" hidden="1" customHeight="1" x14ac:dyDescent="0.25">
      <c r="C8780" s="158" t="s">
        <v>312</v>
      </c>
      <c r="D8780" s="159">
        <v>591.46</v>
      </c>
    </row>
    <row r="8781" spans="3:4" ht="15" hidden="1" customHeight="1" x14ac:dyDescent="0.25">
      <c r="C8781" s="160" t="s">
        <v>549</v>
      </c>
      <c r="D8781" s="161">
        <v>476.91</v>
      </c>
    </row>
    <row r="8782" spans="3:4" ht="15" hidden="1" customHeight="1" x14ac:dyDescent="0.25">
      <c r="C8782" s="158" t="s">
        <v>558</v>
      </c>
      <c r="D8782" s="159">
        <v>591.69000000000005</v>
      </c>
    </row>
    <row r="8783" spans="3:4" ht="15" hidden="1" customHeight="1" x14ac:dyDescent="0.25">
      <c r="C8783" s="160" t="s">
        <v>540</v>
      </c>
      <c r="D8783" s="161">
        <v>11.98</v>
      </c>
    </row>
    <row r="8784" spans="3:4" ht="15" hidden="1" customHeight="1" x14ac:dyDescent="0.25">
      <c r="C8784" s="158" t="s">
        <v>307</v>
      </c>
      <c r="D8784" s="159">
        <v>458.65</v>
      </c>
    </row>
    <row r="8785" spans="3:4" ht="15" hidden="1" customHeight="1" x14ac:dyDescent="0.25">
      <c r="C8785" s="160" t="s">
        <v>550</v>
      </c>
      <c r="D8785" s="161">
        <v>760.43</v>
      </c>
    </row>
    <row r="8786" spans="3:4" ht="15" hidden="1" customHeight="1" x14ac:dyDescent="0.25">
      <c r="C8786" s="158" t="s">
        <v>543</v>
      </c>
      <c r="D8786" s="159">
        <v>428.41</v>
      </c>
    </row>
    <row r="8787" spans="3:4" ht="15" hidden="1" customHeight="1" x14ac:dyDescent="0.25">
      <c r="C8787" s="160" t="s">
        <v>540</v>
      </c>
      <c r="D8787" s="161">
        <v>10.71</v>
      </c>
    </row>
    <row r="8788" spans="3:4" ht="15" hidden="1" customHeight="1" x14ac:dyDescent="0.25">
      <c r="C8788" s="158" t="s">
        <v>547</v>
      </c>
      <c r="D8788" s="159">
        <v>71.52</v>
      </c>
    </row>
    <row r="8789" spans="3:4" ht="15" hidden="1" customHeight="1" x14ac:dyDescent="0.25">
      <c r="C8789" s="160" t="s">
        <v>545</v>
      </c>
      <c r="D8789" s="161">
        <v>267.33999999999997</v>
      </c>
    </row>
    <row r="8790" spans="3:4" ht="15" hidden="1" customHeight="1" x14ac:dyDescent="0.25">
      <c r="C8790" s="158" t="s">
        <v>549</v>
      </c>
      <c r="D8790" s="159">
        <v>1139.47</v>
      </c>
    </row>
    <row r="8791" spans="3:4" ht="15" hidden="1" customHeight="1" x14ac:dyDescent="0.25">
      <c r="C8791" s="160" t="s">
        <v>549</v>
      </c>
      <c r="D8791" s="161">
        <v>123.45</v>
      </c>
    </row>
    <row r="8792" spans="3:4" ht="15" hidden="1" customHeight="1" x14ac:dyDescent="0.25">
      <c r="C8792" s="158" t="s">
        <v>549</v>
      </c>
      <c r="D8792" s="159">
        <v>683.98</v>
      </c>
    </row>
    <row r="8793" spans="3:4" ht="15" hidden="1" customHeight="1" x14ac:dyDescent="0.25">
      <c r="C8793" s="160" t="s">
        <v>312</v>
      </c>
      <c r="D8793" s="161">
        <v>279.87</v>
      </c>
    </row>
    <row r="8794" spans="3:4" ht="15" hidden="1" customHeight="1" x14ac:dyDescent="0.25">
      <c r="C8794" s="158" t="s">
        <v>552</v>
      </c>
      <c r="D8794" s="159">
        <v>169.09</v>
      </c>
    </row>
    <row r="8795" spans="3:4" ht="15" hidden="1" customHeight="1" x14ac:dyDescent="0.25">
      <c r="C8795" s="160" t="s">
        <v>539</v>
      </c>
      <c r="D8795" s="161">
        <v>789.33</v>
      </c>
    </row>
    <row r="8796" spans="3:4" ht="15" hidden="1" customHeight="1" x14ac:dyDescent="0.25">
      <c r="C8796" s="158" t="s">
        <v>558</v>
      </c>
      <c r="D8796" s="159">
        <v>719.8</v>
      </c>
    </row>
    <row r="8797" spans="3:4" ht="15" hidden="1" customHeight="1" x14ac:dyDescent="0.25">
      <c r="C8797" s="160" t="s">
        <v>553</v>
      </c>
      <c r="D8797" s="161">
        <v>1047.6600000000001</v>
      </c>
    </row>
    <row r="8798" spans="3:4" ht="15" hidden="1" customHeight="1" x14ac:dyDescent="0.25">
      <c r="C8798" s="158" t="s">
        <v>544</v>
      </c>
      <c r="D8798" s="159">
        <v>562.03</v>
      </c>
    </row>
    <row r="8799" spans="3:4" ht="15" hidden="1" customHeight="1" x14ac:dyDescent="0.25">
      <c r="C8799" s="160" t="s">
        <v>312</v>
      </c>
      <c r="D8799" s="161">
        <v>1171.6300000000001</v>
      </c>
    </row>
    <row r="8800" spans="3:4" ht="15" hidden="1" customHeight="1" x14ac:dyDescent="0.25">
      <c r="C8800" s="158" t="s">
        <v>547</v>
      </c>
      <c r="D8800" s="159">
        <v>956.93</v>
      </c>
    </row>
    <row r="8801" spans="3:4" ht="15" hidden="1" customHeight="1" x14ac:dyDescent="0.25">
      <c r="C8801" s="160" t="s">
        <v>308</v>
      </c>
      <c r="D8801" s="161">
        <v>211.72</v>
      </c>
    </row>
    <row r="8802" spans="3:4" ht="15" hidden="1" customHeight="1" x14ac:dyDescent="0.25">
      <c r="C8802" s="158" t="s">
        <v>539</v>
      </c>
      <c r="D8802" s="159">
        <v>263.58999999999997</v>
      </c>
    </row>
    <row r="8803" spans="3:4" ht="15" hidden="1" customHeight="1" x14ac:dyDescent="0.25">
      <c r="C8803" s="160" t="s">
        <v>547</v>
      </c>
      <c r="D8803" s="161">
        <v>1251.47</v>
      </c>
    </row>
    <row r="8804" spans="3:4" ht="15" hidden="1" customHeight="1" x14ac:dyDescent="0.25">
      <c r="C8804" s="158" t="s">
        <v>312</v>
      </c>
      <c r="D8804" s="159">
        <v>1053.1500000000001</v>
      </c>
    </row>
    <row r="8805" spans="3:4" ht="15" hidden="1" customHeight="1" x14ac:dyDescent="0.25">
      <c r="C8805" s="160" t="s">
        <v>540</v>
      </c>
      <c r="D8805" s="161">
        <v>590.1</v>
      </c>
    </row>
    <row r="8806" spans="3:4" ht="15" hidden="1" customHeight="1" x14ac:dyDescent="0.25">
      <c r="C8806" s="158" t="s">
        <v>553</v>
      </c>
      <c r="D8806" s="159">
        <v>355.59</v>
      </c>
    </row>
    <row r="8807" spans="3:4" ht="15" hidden="1" customHeight="1" x14ac:dyDescent="0.25">
      <c r="C8807" s="160" t="s">
        <v>549</v>
      </c>
      <c r="D8807" s="161">
        <v>896.23</v>
      </c>
    </row>
    <row r="8808" spans="3:4" ht="15" hidden="1" customHeight="1" x14ac:dyDescent="0.25">
      <c r="C8808" s="158" t="s">
        <v>542</v>
      </c>
      <c r="D8808" s="159">
        <v>324.66000000000003</v>
      </c>
    </row>
    <row r="8809" spans="3:4" ht="15" hidden="1" customHeight="1" x14ac:dyDescent="0.25">
      <c r="C8809" s="160" t="s">
        <v>547</v>
      </c>
      <c r="D8809" s="161">
        <v>872.59</v>
      </c>
    </row>
    <row r="8810" spans="3:4" ht="15" hidden="1" customHeight="1" x14ac:dyDescent="0.25">
      <c r="C8810" s="158" t="s">
        <v>547</v>
      </c>
      <c r="D8810" s="159">
        <v>25.96</v>
      </c>
    </row>
    <row r="8811" spans="3:4" ht="15" hidden="1" customHeight="1" x14ac:dyDescent="0.25">
      <c r="C8811" s="160" t="s">
        <v>308</v>
      </c>
      <c r="D8811" s="161">
        <v>851.9</v>
      </c>
    </row>
    <row r="8812" spans="3:4" ht="15" hidden="1" customHeight="1" x14ac:dyDescent="0.25">
      <c r="C8812" s="158" t="s">
        <v>554</v>
      </c>
      <c r="D8812" s="159">
        <v>991.61</v>
      </c>
    </row>
    <row r="8813" spans="3:4" ht="15" hidden="1" customHeight="1" x14ac:dyDescent="0.25">
      <c r="C8813" s="160" t="s">
        <v>557</v>
      </c>
      <c r="D8813" s="161">
        <v>21.14</v>
      </c>
    </row>
    <row r="8814" spans="3:4" ht="15" hidden="1" customHeight="1" x14ac:dyDescent="0.25">
      <c r="C8814" s="158" t="s">
        <v>551</v>
      </c>
      <c r="D8814" s="159">
        <v>309.89999999999998</v>
      </c>
    </row>
    <row r="8815" spans="3:4" ht="15" hidden="1" customHeight="1" x14ac:dyDescent="0.25">
      <c r="C8815" s="160" t="s">
        <v>547</v>
      </c>
      <c r="D8815" s="161">
        <v>416.97</v>
      </c>
    </row>
    <row r="8816" spans="3:4" ht="15" hidden="1" customHeight="1" x14ac:dyDescent="0.25">
      <c r="C8816" s="158" t="s">
        <v>546</v>
      </c>
      <c r="D8816" s="159">
        <v>896.18</v>
      </c>
    </row>
    <row r="8817" spans="3:4" ht="15" hidden="1" customHeight="1" x14ac:dyDescent="0.25">
      <c r="C8817" s="160" t="s">
        <v>547</v>
      </c>
      <c r="D8817" s="161">
        <v>948.74</v>
      </c>
    </row>
    <row r="8818" spans="3:4" ht="15" hidden="1" customHeight="1" x14ac:dyDescent="0.25">
      <c r="C8818" s="158" t="s">
        <v>551</v>
      </c>
      <c r="D8818" s="159">
        <v>967.7</v>
      </c>
    </row>
    <row r="8819" spans="3:4" ht="15" hidden="1" customHeight="1" x14ac:dyDescent="0.25">
      <c r="C8819" s="160" t="s">
        <v>309</v>
      </c>
      <c r="D8819" s="161">
        <v>870.52</v>
      </c>
    </row>
    <row r="8820" spans="3:4" ht="15" hidden="1" customHeight="1" x14ac:dyDescent="0.25">
      <c r="C8820" s="158" t="s">
        <v>307</v>
      </c>
      <c r="D8820" s="159">
        <v>855.75</v>
      </c>
    </row>
    <row r="8821" spans="3:4" ht="15" hidden="1" customHeight="1" x14ac:dyDescent="0.25">
      <c r="C8821" s="160" t="s">
        <v>549</v>
      </c>
      <c r="D8821" s="161">
        <v>156.66</v>
      </c>
    </row>
    <row r="8822" spans="3:4" ht="15" hidden="1" customHeight="1" x14ac:dyDescent="0.25">
      <c r="C8822" s="158" t="s">
        <v>539</v>
      </c>
      <c r="D8822" s="159">
        <v>419.94</v>
      </c>
    </row>
    <row r="8823" spans="3:4" ht="15" hidden="1" customHeight="1" x14ac:dyDescent="0.25">
      <c r="C8823" s="160" t="s">
        <v>547</v>
      </c>
      <c r="D8823" s="161">
        <v>451.51</v>
      </c>
    </row>
    <row r="8824" spans="3:4" ht="15" hidden="1" customHeight="1" x14ac:dyDescent="0.25">
      <c r="C8824" s="158" t="s">
        <v>312</v>
      </c>
      <c r="D8824" s="159">
        <v>584.94000000000005</v>
      </c>
    </row>
    <row r="8825" spans="3:4" ht="15" hidden="1" customHeight="1" x14ac:dyDescent="0.25">
      <c r="C8825" s="160" t="s">
        <v>551</v>
      </c>
      <c r="D8825" s="161">
        <v>480.98</v>
      </c>
    </row>
    <row r="8826" spans="3:4" ht="15" hidden="1" customHeight="1" x14ac:dyDescent="0.25">
      <c r="C8826" s="158" t="s">
        <v>545</v>
      </c>
      <c r="D8826" s="159">
        <v>1218.74</v>
      </c>
    </row>
    <row r="8827" spans="3:4" ht="15" hidden="1" customHeight="1" x14ac:dyDescent="0.25">
      <c r="C8827" s="160" t="s">
        <v>549</v>
      </c>
      <c r="D8827" s="161">
        <v>894.93</v>
      </c>
    </row>
    <row r="8828" spans="3:4" ht="15" hidden="1" customHeight="1" x14ac:dyDescent="0.25">
      <c r="C8828" s="158" t="s">
        <v>551</v>
      </c>
      <c r="D8828" s="159">
        <v>952.46</v>
      </c>
    </row>
    <row r="8829" spans="3:4" ht="15" hidden="1" customHeight="1" x14ac:dyDescent="0.25">
      <c r="C8829" s="160" t="s">
        <v>540</v>
      </c>
      <c r="D8829" s="161">
        <v>630.67999999999995</v>
      </c>
    </row>
    <row r="8830" spans="3:4" ht="15" hidden="1" customHeight="1" x14ac:dyDescent="0.25">
      <c r="C8830" s="158" t="s">
        <v>552</v>
      </c>
      <c r="D8830" s="159">
        <v>676.51</v>
      </c>
    </row>
    <row r="8831" spans="3:4" ht="15" hidden="1" customHeight="1" x14ac:dyDescent="0.25">
      <c r="C8831" s="160" t="s">
        <v>312</v>
      </c>
      <c r="D8831" s="161">
        <v>1189.5899999999999</v>
      </c>
    </row>
    <row r="8832" spans="3:4" ht="15" hidden="1" customHeight="1" x14ac:dyDescent="0.25">
      <c r="C8832" s="158" t="s">
        <v>539</v>
      </c>
      <c r="D8832" s="159">
        <v>546.51</v>
      </c>
    </row>
    <row r="8833" spans="3:4" ht="15" hidden="1" customHeight="1" x14ac:dyDescent="0.25">
      <c r="C8833" s="160" t="s">
        <v>312</v>
      </c>
      <c r="D8833" s="161">
        <v>90.6</v>
      </c>
    </row>
    <row r="8834" spans="3:4" ht="15" hidden="1" customHeight="1" x14ac:dyDescent="0.25">
      <c r="C8834" s="158" t="s">
        <v>540</v>
      </c>
      <c r="D8834" s="159">
        <v>604.98</v>
      </c>
    </row>
    <row r="8835" spans="3:4" ht="15" hidden="1" customHeight="1" x14ac:dyDescent="0.25">
      <c r="C8835" s="160" t="s">
        <v>545</v>
      </c>
      <c r="D8835" s="161">
        <v>1155.8699999999999</v>
      </c>
    </row>
    <row r="8836" spans="3:4" ht="15" hidden="1" customHeight="1" x14ac:dyDescent="0.25">
      <c r="C8836" s="158" t="s">
        <v>543</v>
      </c>
      <c r="D8836" s="159">
        <v>546.05999999999995</v>
      </c>
    </row>
    <row r="8837" spans="3:4" ht="15" hidden="1" customHeight="1" x14ac:dyDescent="0.25">
      <c r="C8837" s="160" t="s">
        <v>312</v>
      </c>
      <c r="D8837" s="161">
        <v>1125.5999999999999</v>
      </c>
    </row>
    <row r="8838" spans="3:4" ht="15" hidden="1" customHeight="1" x14ac:dyDescent="0.25">
      <c r="C8838" s="158" t="s">
        <v>312</v>
      </c>
      <c r="D8838" s="159">
        <v>957.34</v>
      </c>
    </row>
    <row r="8839" spans="3:4" ht="15" hidden="1" customHeight="1" x14ac:dyDescent="0.25">
      <c r="C8839" s="160" t="s">
        <v>550</v>
      </c>
      <c r="D8839" s="161">
        <v>318.74</v>
      </c>
    </row>
    <row r="8840" spans="3:4" ht="15" hidden="1" customHeight="1" x14ac:dyDescent="0.25">
      <c r="C8840" s="158" t="s">
        <v>544</v>
      </c>
      <c r="D8840" s="159">
        <v>127.22</v>
      </c>
    </row>
    <row r="8841" spans="3:4" ht="15" hidden="1" customHeight="1" x14ac:dyDescent="0.25">
      <c r="C8841" s="160" t="s">
        <v>543</v>
      </c>
      <c r="D8841" s="161">
        <v>577.79</v>
      </c>
    </row>
    <row r="8842" spans="3:4" ht="15" hidden="1" customHeight="1" x14ac:dyDescent="0.25">
      <c r="C8842" s="158" t="s">
        <v>553</v>
      </c>
      <c r="D8842" s="159">
        <v>435.07</v>
      </c>
    </row>
    <row r="8843" spans="3:4" ht="15" hidden="1" customHeight="1" x14ac:dyDescent="0.25">
      <c r="C8843" s="160" t="s">
        <v>556</v>
      </c>
      <c r="D8843" s="161">
        <v>498.81</v>
      </c>
    </row>
    <row r="8844" spans="3:4" ht="15" hidden="1" customHeight="1" x14ac:dyDescent="0.25">
      <c r="C8844" s="158" t="s">
        <v>552</v>
      </c>
      <c r="D8844" s="159">
        <v>1153.82</v>
      </c>
    </row>
    <row r="8845" spans="3:4" ht="15" hidden="1" customHeight="1" x14ac:dyDescent="0.25">
      <c r="C8845" s="160" t="s">
        <v>552</v>
      </c>
      <c r="D8845" s="161">
        <v>867.62</v>
      </c>
    </row>
    <row r="8846" spans="3:4" ht="15" hidden="1" customHeight="1" x14ac:dyDescent="0.25">
      <c r="C8846" s="158" t="s">
        <v>309</v>
      </c>
      <c r="D8846" s="159">
        <v>810.73</v>
      </c>
    </row>
    <row r="8847" spans="3:4" ht="15" hidden="1" customHeight="1" x14ac:dyDescent="0.25">
      <c r="C8847" s="160" t="s">
        <v>309</v>
      </c>
      <c r="D8847" s="161">
        <v>1246.53</v>
      </c>
    </row>
    <row r="8848" spans="3:4" ht="15" hidden="1" customHeight="1" x14ac:dyDescent="0.25">
      <c r="C8848" s="158" t="s">
        <v>547</v>
      </c>
      <c r="D8848" s="159">
        <v>382.26</v>
      </c>
    </row>
    <row r="8849" spans="3:4" ht="15" hidden="1" customHeight="1" x14ac:dyDescent="0.25">
      <c r="C8849" s="160" t="s">
        <v>543</v>
      </c>
      <c r="D8849" s="161">
        <v>363.69</v>
      </c>
    </row>
    <row r="8850" spans="3:4" ht="15" hidden="1" customHeight="1" x14ac:dyDescent="0.25">
      <c r="C8850" s="158" t="s">
        <v>545</v>
      </c>
      <c r="D8850" s="159">
        <v>83.3</v>
      </c>
    </row>
    <row r="8851" spans="3:4" ht="15" hidden="1" customHeight="1" x14ac:dyDescent="0.25">
      <c r="C8851" s="160" t="s">
        <v>312</v>
      </c>
      <c r="D8851" s="161">
        <v>844.33</v>
      </c>
    </row>
    <row r="8852" spans="3:4" ht="15" hidden="1" customHeight="1" x14ac:dyDescent="0.25">
      <c r="C8852" s="158" t="s">
        <v>547</v>
      </c>
      <c r="D8852" s="159">
        <v>744.01</v>
      </c>
    </row>
    <row r="8853" spans="3:4" ht="15" hidden="1" customHeight="1" x14ac:dyDescent="0.25">
      <c r="C8853" s="160" t="s">
        <v>309</v>
      </c>
      <c r="D8853" s="161">
        <v>155.08000000000001</v>
      </c>
    </row>
    <row r="8854" spans="3:4" ht="15" hidden="1" customHeight="1" x14ac:dyDescent="0.25">
      <c r="C8854" s="158" t="s">
        <v>542</v>
      </c>
      <c r="D8854" s="159">
        <v>338.3</v>
      </c>
    </row>
    <row r="8855" spans="3:4" ht="15" hidden="1" customHeight="1" x14ac:dyDescent="0.25">
      <c r="C8855" s="160" t="s">
        <v>551</v>
      </c>
      <c r="D8855" s="161">
        <v>542.87</v>
      </c>
    </row>
    <row r="8856" spans="3:4" ht="15" hidden="1" customHeight="1" x14ac:dyDescent="0.25">
      <c r="C8856" s="158" t="s">
        <v>558</v>
      </c>
      <c r="D8856" s="159">
        <v>695.93</v>
      </c>
    </row>
    <row r="8857" spans="3:4" ht="15" hidden="1" customHeight="1" x14ac:dyDescent="0.25">
      <c r="C8857" s="160" t="s">
        <v>308</v>
      </c>
      <c r="D8857" s="161">
        <v>469.15</v>
      </c>
    </row>
    <row r="8858" spans="3:4" ht="15" hidden="1" customHeight="1" x14ac:dyDescent="0.25">
      <c r="C8858" s="158" t="s">
        <v>312</v>
      </c>
      <c r="D8858" s="159">
        <v>491.35</v>
      </c>
    </row>
    <row r="8859" spans="3:4" ht="15" hidden="1" customHeight="1" x14ac:dyDescent="0.25">
      <c r="C8859" s="160" t="s">
        <v>557</v>
      </c>
      <c r="D8859" s="161">
        <v>1286.52</v>
      </c>
    </row>
    <row r="8860" spans="3:4" ht="15" hidden="1" customHeight="1" x14ac:dyDescent="0.25">
      <c r="C8860" s="158" t="s">
        <v>554</v>
      </c>
      <c r="D8860" s="159">
        <v>617.91</v>
      </c>
    </row>
    <row r="8861" spans="3:4" ht="15" hidden="1" customHeight="1" x14ac:dyDescent="0.25">
      <c r="C8861" s="160" t="s">
        <v>312</v>
      </c>
      <c r="D8861" s="161">
        <v>84.13</v>
      </c>
    </row>
    <row r="8862" spans="3:4" ht="15" hidden="1" customHeight="1" x14ac:dyDescent="0.25">
      <c r="C8862" s="158" t="s">
        <v>555</v>
      </c>
      <c r="D8862" s="159">
        <v>697.94</v>
      </c>
    </row>
    <row r="8863" spans="3:4" ht="15" hidden="1" customHeight="1" x14ac:dyDescent="0.25">
      <c r="C8863" s="160" t="s">
        <v>542</v>
      </c>
      <c r="D8863" s="161">
        <v>669.27</v>
      </c>
    </row>
    <row r="8864" spans="3:4" ht="15" hidden="1" customHeight="1" x14ac:dyDescent="0.25">
      <c r="C8864" s="158" t="s">
        <v>555</v>
      </c>
      <c r="D8864" s="159">
        <v>897.88</v>
      </c>
    </row>
    <row r="8865" spans="3:4" ht="15" hidden="1" customHeight="1" x14ac:dyDescent="0.25">
      <c r="C8865" s="160" t="s">
        <v>546</v>
      </c>
      <c r="D8865" s="161">
        <v>667.73</v>
      </c>
    </row>
    <row r="8866" spans="3:4" ht="15" hidden="1" customHeight="1" x14ac:dyDescent="0.25">
      <c r="C8866" s="158" t="s">
        <v>312</v>
      </c>
      <c r="D8866" s="159">
        <v>815.06</v>
      </c>
    </row>
    <row r="8867" spans="3:4" ht="15" hidden="1" customHeight="1" x14ac:dyDescent="0.25">
      <c r="C8867" s="160" t="s">
        <v>549</v>
      </c>
      <c r="D8867" s="161">
        <v>890.41</v>
      </c>
    </row>
    <row r="8868" spans="3:4" ht="15" hidden="1" customHeight="1" x14ac:dyDescent="0.25">
      <c r="C8868" s="158" t="s">
        <v>549</v>
      </c>
      <c r="D8868" s="159">
        <v>677.53</v>
      </c>
    </row>
    <row r="8869" spans="3:4" ht="15" hidden="1" customHeight="1" x14ac:dyDescent="0.25">
      <c r="C8869" s="160" t="s">
        <v>307</v>
      </c>
      <c r="D8869" s="161">
        <v>871.58</v>
      </c>
    </row>
    <row r="8870" spans="3:4" ht="15" hidden="1" customHeight="1" x14ac:dyDescent="0.25">
      <c r="C8870" s="158" t="s">
        <v>539</v>
      </c>
      <c r="D8870" s="159">
        <v>500.69</v>
      </c>
    </row>
    <row r="8871" spans="3:4" ht="15" hidden="1" customHeight="1" x14ac:dyDescent="0.25">
      <c r="C8871" s="160" t="s">
        <v>539</v>
      </c>
      <c r="D8871" s="161">
        <v>168.1</v>
      </c>
    </row>
    <row r="8872" spans="3:4" ht="15" hidden="1" customHeight="1" x14ac:dyDescent="0.25">
      <c r="C8872" s="158" t="s">
        <v>555</v>
      </c>
      <c r="D8872" s="159">
        <v>1190.57</v>
      </c>
    </row>
    <row r="8873" spans="3:4" ht="15" hidden="1" customHeight="1" x14ac:dyDescent="0.25">
      <c r="C8873" s="160" t="s">
        <v>558</v>
      </c>
      <c r="D8873" s="161">
        <v>1108.93</v>
      </c>
    </row>
    <row r="8874" spans="3:4" ht="15" hidden="1" customHeight="1" x14ac:dyDescent="0.25">
      <c r="C8874" s="158" t="s">
        <v>545</v>
      </c>
      <c r="D8874" s="159">
        <v>1096.98</v>
      </c>
    </row>
    <row r="8875" spans="3:4" ht="15" hidden="1" customHeight="1" x14ac:dyDescent="0.25">
      <c r="C8875" s="160" t="s">
        <v>546</v>
      </c>
      <c r="D8875" s="161">
        <v>83.54</v>
      </c>
    </row>
    <row r="8876" spans="3:4" ht="15" hidden="1" customHeight="1" x14ac:dyDescent="0.25">
      <c r="C8876" s="158" t="s">
        <v>545</v>
      </c>
      <c r="D8876" s="159">
        <v>291.2</v>
      </c>
    </row>
    <row r="8877" spans="3:4" ht="15" hidden="1" customHeight="1" x14ac:dyDescent="0.25">
      <c r="C8877" s="160" t="s">
        <v>546</v>
      </c>
      <c r="D8877" s="161">
        <v>213.33</v>
      </c>
    </row>
    <row r="8878" spans="3:4" ht="15" hidden="1" customHeight="1" x14ac:dyDescent="0.25">
      <c r="C8878" s="158" t="s">
        <v>312</v>
      </c>
      <c r="D8878" s="159">
        <v>355.68</v>
      </c>
    </row>
    <row r="8879" spans="3:4" ht="15" hidden="1" customHeight="1" x14ac:dyDescent="0.25">
      <c r="C8879" s="160" t="s">
        <v>544</v>
      </c>
      <c r="D8879" s="161">
        <v>727.27</v>
      </c>
    </row>
    <row r="8880" spans="3:4" ht="15" hidden="1" customHeight="1" x14ac:dyDescent="0.25">
      <c r="C8880" s="158" t="s">
        <v>549</v>
      </c>
      <c r="D8880" s="159">
        <v>581.80999999999995</v>
      </c>
    </row>
    <row r="8881" spans="3:4" ht="15" hidden="1" customHeight="1" x14ac:dyDescent="0.25">
      <c r="C8881" s="160" t="s">
        <v>547</v>
      </c>
      <c r="D8881" s="161">
        <v>371.01</v>
      </c>
    </row>
    <row r="8882" spans="3:4" ht="15" hidden="1" customHeight="1" x14ac:dyDescent="0.25">
      <c r="C8882" s="158" t="s">
        <v>309</v>
      </c>
      <c r="D8882" s="159">
        <v>188.44</v>
      </c>
    </row>
    <row r="8883" spans="3:4" ht="15" hidden="1" customHeight="1" x14ac:dyDescent="0.25">
      <c r="C8883" s="160" t="s">
        <v>541</v>
      </c>
      <c r="D8883" s="161">
        <v>360.83</v>
      </c>
    </row>
    <row r="8884" spans="3:4" ht="15" hidden="1" customHeight="1" x14ac:dyDescent="0.25">
      <c r="C8884" s="158" t="s">
        <v>543</v>
      </c>
      <c r="D8884" s="159">
        <v>516.96</v>
      </c>
    </row>
    <row r="8885" spans="3:4" ht="15" hidden="1" customHeight="1" x14ac:dyDescent="0.25">
      <c r="C8885" s="160" t="s">
        <v>547</v>
      </c>
      <c r="D8885" s="161">
        <v>612.29999999999995</v>
      </c>
    </row>
    <row r="8886" spans="3:4" ht="15" hidden="1" customHeight="1" x14ac:dyDescent="0.25">
      <c r="C8886" s="158" t="s">
        <v>307</v>
      </c>
      <c r="D8886" s="159">
        <v>1013.07</v>
      </c>
    </row>
    <row r="8887" spans="3:4" ht="15" hidden="1" customHeight="1" x14ac:dyDescent="0.25">
      <c r="C8887" s="160" t="s">
        <v>557</v>
      </c>
      <c r="D8887" s="161">
        <v>748.94</v>
      </c>
    </row>
    <row r="8888" spans="3:4" ht="15" hidden="1" customHeight="1" x14ac:dyDescent="0.25">
      <c r="C8888" s="158" t="s">
        <v>554</v>
      </c>
      <c r="D8888" s="159">
        <v>1252.58</v>
      </c>
    </row>
    <row r="8889" spans="3:4" ht="15" hidden="1" customHeight="1" x14ac:dyDescent="0.25">
      <c r="C8889" s="160" t="s">
        <v>540</v>
      </c>
      <c r="D8889" s="161">
        <v>140.78</v>
      </c>
    </row>
    <row r="8890" spans="3:4" ht="15" hidden="1" customHeight="1" x14ac:dyDescent="0.25">
      <c r="C8890" s="158" t="s">
        <v>553</v>
      </c>
      <c r="D8890" s="159">
        <v>390.78</v>
      </c>
    </row>
    <row r="8891" spans="3:4" ht="15" hidden="1" customHeight="1" x14ac:dyDescent="0.25">
      <c r="C8891" s="160" t="s">
        <v>545</v>
      </c>
      <c r="D8891" s="161">
        <v>911.62</v>
      </c>
    </row>
    <row r="8892" spans="3:4" ht="15" hidden="1" customHeight="1" x14ac:dyDescent="0.25">
      <c r="C8892" s="158" t="s">
        <v>547</v>
      </c>
      <c r="D8892" s="159">
        <v>1248.45</v>
      </c>
    </row>
    <row r="8893" spans="3:4" ht="15" hidden="1" customHeight="1" x14ac:dyDescent="0.25">
      <c r="C8893" s="160" t="s">
        <v>308</v>
      </c>
      <c r="D8893" s="161">
        <v>544.16999999999996</v>
      </c>
    </row>
    <row r="8894" spans="3:4" ht="15" hidden="1" customHeight="1" x14ac:dyDescent="0.25">
      <c r="C8894" s="158" t="s">
        <v>553</v>
      </c>
      <c r="D8894" s="159">
        <v>715.49</v>
      </c>
    </row>
    <row r="8895" spans="3:4" ht="15" hidden="1" customHeight="1" x14ac:dyDescent="0.25">
      <c r="C8895" s="160" t="s">
        <v>308</v>
      </c>
      <c r="D8895" s="161">
        <v>860.75</v>
      </c>
    </row>
    <row r="8896" spans="3:4" ht="15" hidden="1" customHeight="1" x14ac:dyDescent="0.25">
      <c r="C8896" s="158" t="s">
        <v>308</v>
      </c>
      <c r="D8896" s="159">
        <v>101</v>
      </c>
    </row>
    <row r="8897" spans="3:4" ht="15" hidden="1" customHeight="1" x14ac:dyDescent="0.25">
      <c r="C8897" s="160" t="s">
        <v>540</v>
      </c>
      <c r="D8897" s="161">
        <v>672.46</v>
      </c>
    </row>
    <row r="8898" spans="3:4" ht="15" hidden="1" customHeight="1" x14ac:dyDescent="0.25">
      <c r="C8898" s="158" t="s">
        <v>554</v>
      </c>
      <c r="D8898" s="159">
        <v>150.82</v>
      </c>
    </row>
    <row r="8899" spans="3:4" ht="15" hidden="1" customHeight="1" x14ac:dyDescent="0.25">
      <c r="C8899" s="160" t="s">
        <v>557</v>
      </c>
      <c r="D8899" s="161">
        <v>998.63</v>
      </c>
    </row>
    <row r="8900" spans="3:4" ht="15" hidden="1" customHeight="1" x14ac:dyDescent="0.25">
      <c r="C8900" s="158" t="s">
        <v>555</v>
      </c>
      <c r="D8900" s="159">
        <v>782.33</v>
      </c>
    </row>
    <row r="8901" spans="3:4" ht="15" hidden="1" customHeight="1" x14ac:dyDescent="0.25">
      <c r="C8901" s="160" t="s">
        <v>543</v>
      </c>
      <c r="D8901" s="161">
        <v>1279.58</v>
      </c>
    </row>
    <row r="8902" spans="3:4" ht="15" hidden="1" customHeight="1" x14ac:dyDescent="0.25">
      <c r="C8902" s="158" t="s">
        <v>550</v>
      </c>
      <c r="D8902" s="159">
        <v>462.2</v>
      </c>
    </row>
    <row r="8903" spans="3:4" ht="15" hidden="1" customHeight="1" x14ac:dyDescent="0.25">
      <c r="C8903" s="160" t="s">
        <v>553</v>
      </c>
      <c r="D8903" s="161">
        <v>671.74</v>
      </c>
    </row>
    <row r="8904" spans="3:4" ht="15" hidden="1" customHeight="1" x14ac:dyDescent="0.25">
      <c r="C8904" s="158" t="s">
        <v>552</v>
      </c>
      <c r="D8904" s="159">
        <v>431.14</v>
      </c>
    </row>
    <row r="8905" spans="3:4" ht="15" hidden="1" customHeight="1" x14ac:dyDescent="0.25">
      <c r="C8905" s="160" t="s">
        <v>545</v>
      </c>
      <c r="D8905" s="161">
        <v>1005.45</v>
      </c>
    </row>
    <row r="8906" spans="3:4" ht="15" hidden="1" customHeight="1" x14ac:dyDescent="0.25">
      <c r="C8906" s="158" t="s">
        <v>540</v>
      </c>
      <c r="D8906" s="159">
        <v>1110.06</v>
      </c>
    </row>
    <row r="8907" spans="3:4" ht="15" hidden="1" customHeight="1" x14ac:dyDescent="0.25">
      <c r="C8907" s="160" t="s">
        <v>540</v>
      </c>
      <c r="D8907" s="161">
        <v>1165.75</v>
      </c>
    </row>
    <row r="8908" spans="3:4" ht="15" hidden="1" customHeight="1" x14ac:dyDescent="0.25">
      <c r="C8908" s="158" t="s">
        <v>546</v>
      </c>
      <c r="D8908" s="159">
        <v>548.12</v>
      </c>
    </row>
    <row r="8909" spans="3:4" ht="15" hidden="1" customHeight="1" x14ac:dyDescent="0.25">
      <c r="C8909" s="160" t="s">
        <v>548</v>
      </c>
      <c r="D8909" s="161">
        <v>476.78</v>
      </c>
    </row>
    <row r="8910" spans="3:4" ht="15" hidden="1" customHeight="1" x14ac:dyDescent="0.25">
      <c r="C8910" s="158" t="s">
        <v>552</v>
      </c>
      <c r="D8910" s="159">
        <v>1253.8</v>
      </c>
    </row>
    <row r="8911" spans="3:4" ht="15" hidden="1" customHeight="1" x14ac:dyDescent="0.25">
      <c r="C8911" s="160" t="s">
        <v>552</v>
      </c>
      <c r="D8911" s="161">
        <v>297.7</v>
      </c>
    </row>
    <row r="8912" spans="3:4" ht="15" hidden="1" customHeight="1" x14ac:dyDescent="0.25">
      <c r="C8912" s="158" t="s">
        <v>540</v>
      </c>
      <c r="D8912" s="159">
        <v>898</v>
      </c>
    </row>
    <row r="8913" spans="3:4" ht="15" hidden="1" customHeight="1" x14ac:dyDescent="0.25">
      <c r="C8913" s="160" t="s">
        <v>539</v>
      </c>
      <c r="D8913" s="161">
        <v>262.56</v>
      </c>
    </row>
    <row r="8914" spans="3:4" ht="15" hidden="1" customHeight="1" x14ac:dyDescent="0.25">
      <c r="C8914" s="158" t="s">
        <v>307</v>
      </c>
      <c r="D8914" s="159">
        <v>598.97</v>
      </c>
    </row>
    <row r="8915" spans="3:4" ht="15" hidden="1" customHeight="1" x14ac:dyDescent="0.25">
      <c r="C8915" s="160" t="s">
        <v>553</v>
      </c>
      <c r="D8915" s="161">
        <v>878.7</v>
      </c>
    </row>
    <row r="8916" spans="3:4" ht="15" hidden="1" customHeight="1" x14ac:dyDescent="0.25">
      <c r="C8916" s="158" t="s">
        <v>312</v>
      </c>
      <c r="D8916" s="159">
        <v>789.74</v>
      </c>
    </row>
    <row r="8917" spans="3:4" ht="15" hidden="1" customHeight="1" x14ac:dyDescent="0.25">
      <c r="C8917" s="160" t="s">
        <v>551</v>
      </c>
      <c r="D8917" s="161">
        <v>1142.94</v>
      </c>
    </row>
    <row r="8918" spans="3:4" ht="15" hidden="1" customHeight="1" x14ac:dyDescent="0.25">
      <c r="C8918" s="158" t="s">
        <v>312</v>
      </c>
      <c r="D8918" s="159">
        <v>163.41999999999999</v>
      </c>
    </row>
    <row r="8919" spans="3:4" ht="15" hidden="1" customHeight="1" x14ac:dyDescent="0.25">
      <c r="C8919" s="160" t="s">
        <v>556</v>
      </c>
      <c r="D8919" s="161">
        <v>58.76</v>
      </c>
    </row>
    <row r="8920" spans="3:4" ht="15" hidden="1" customHeight="1" x14ac:dyDescent="0.25">
      <c r="C8920" s="158" t="s">
        <v>308</v>
      </c>
      <c r="D8920" s="159">
        <v>881.67</v>
      </c>
    </row>
    <row r="8921" spans="3:4" ht="15" hidden="1" customHeight="1" x14ac:dyDescent="0.25">
      <c r="C8921" s="160" t="s">
        <v>307</v>
      </c>
      <c r="D8921" s="161">
        <v>1159.43</v>
      </c>
    </row>
    <row r="8922" spans="3:4" ht="15" hidden="1" customHeight="1" x14ac:dyDescent="0.25">
      <c r="C8922" s="158" t="s">
        <v>542</v>
      </c>
      <c r="D8922" s="159">
        <v>96.8</v>
      </c>
    </row>
    <row r="8923" spans="3:4" ht="15" hidden="1" customHeight="1" x14ac:dyDescent="0.25">
      <c r="C8923" s="160" t="s">
        <v>558</v>
      </c>
      <c r="D8923" s="161">
        <v>1058.29</v>
      </c>
    </row>
    <row r="8924" spans="3:4" ht="15" hidden="1" customHeight="1" x14ac:dyDescent="0.25">
      <c r="C8924" s="158" t="s">
        <v>545</v>
      </c>
      <c r="D8924" s="159">
        <v>745.76</v>
      </c>
    </row>
    <row r="8925" spans="3:4" ht="15" hidden="1" customHeight="1" x14ac:dyDescent="0.25">
      <c r="C8925" s="160" t="s">
        <v>556</v>
      </c>
      <c r="D8925" s="161">
        <v>161.30000000000001</v>
      </c>
    </row>
    <row r="8926" spans="3:4" ht="15" hidden="1" customHeight="1" x14ac:dyDescent="0.25">
      <c r="C8926" s="158" t="s">
        <v>545</v>
      </c>
      <c r="D8926" s="159">
        <v>913.06</v>
      </c>
    </row>
    <row r="8927" spans="3:4" ht="15" hidden="1" customHeight="1" x14ac:dyDescent="0.25">
      <c r="C8927" s="160" t="s">
        <v>557</v>
      </c>
      <c r="D8927" s="161">
        <v>675.91</v>
      </c>
    </row>
    <row r="8928" spans="3:4" ht="15" hidden="1" customHeight="1" x14ac:dyDescent="0.25">
      <c r="C8928" s="158" t="s">
        <v>548</v>
      </c>
      <c r="D8928" s="159">
        <v>678.99</v>
      </c>
    </row>
    <row r="8929" spans="3:4" ht="15" hidden="1" customHeight="1" x14ac:dyDescent="0.25">
      <c r="C8929" s="160" t="s">
        <v>545</v>
      </c>
      <c r="D8929" s="161">
        <v>1230.5899999999999</v>
      </c>
    </row>
    <row r="8930" spans="3:4" ht="15" hidden="1" customHeight="1" x14ac:dyDescent="0.25">
      <c r="C8930" s="158" t="s">
        <v>312</v>
      </c>
      <c r="D8930" s="159">
        <v>1104.51</v>
      </c>
    </row>
    <row r="8931" spans="3:4" ht="15" hidden="1" customHeight="1" x14ac:dyDescent="0.25">
      <c r="C8931" s="160" t="s">
        <v>555</v>
      </c>
      <c r="D8931" s="161">
        <v>34.07</v>
      </c>
    </row>
    <row r="8932" spans="3:4" ht="15" hidden="1" customHeight="1" x14ac:dyDescent="0.25">
      <c r="C8932" s="158" t="s">
        <v>539</v>
      </c>
      <c r="D8932" s="159">
        <v>567.83000000000004</v>
      </c>
    </row>
    <row r="8933" spans="3:4" ht="15" hidden="1" customHeight="1" x14ac:dyDescent="0.25">
      <c r="C8933" s="160" t="s">
        <v>552</v>
      </c>
      <c r="D8933" s="161">
        <v>576.28</v>
      </c>
    </row>
    <row r="8934" spans="3:4" ht="15" hidden="1" customHeight="1" x14ac:dyDescent="0.25">
      <c r="C8934" s="158" t="s">
        <v>543</v>
      </c>
      <c r="D8934" s="159">
        <v>562.34</v>
      </c>
    </row>
    <row r="8935" spans="3:4" ht="15" hidden="1" customHeight="1" x14ac:dyDescent="0.25">
      <c r="C8935" s="160" t="s">
        <v>312</v>
      </c>
      <c r="D8935" s="161">
        <v>366.07</v>
      </c>
    </row>
    <row r="8936" spans="3:4" ht="15" hidden="1" customHeight="1" x14ac:dyDescent="0.25">
      <c r="C8936" s="158" t="s">
        <v>557</v>
      </c>
      <c r="D8936" s="159">
        <v>356.87</v>
      </c>
    </row>
    <row r="8937" spans="3:4" ht="15" hidden="1" customHeight="1" x14ac:dyDescent="0.25">
      <c r="C8937" s="160" t="s">
        <v>307</v>
      </c>
      <c r="D8937" s="161">
        <v>1014.4</v>
      </c>
    </row>
    <row r="8938" spans="3:4" ht="15" hidden="1" customHeight="1" x14ac:dyDescent="0.25">
      <c r="C8938" s="158" t="s">
        <v>541</v>
      </c>
      <c r="D8938" s="159">
        <v>1218.51</v>
      </c>
    </row>
    <row r="8939" spans="3:4" ht="15" hidden="1" customHeight="1" x14ac:dyDescent="0.25">
      <c r="C8939" s="160" t="s">
        <v>545</v>
      </c>
      <c r="D8939" s="161">
        <v>1199.18</v>
      </c>
    </row>
    <row r="8940" spans="3:4" ht="15" hidden="1" customHeight="1" x14ac:dyDescent="0.25">
      <c r="C8940" s="158" t="s">
        <v>545</v>
      </c>
      <c r="D8940" s="159">
        <v>63.53</v>
      </c>
    </row>
    <row r="8941" spans="3:4" ht="15" hidden="1" customHeight="1" x14ac:dyDescent="0.25">
      <c r="C8941" s="160" t="s">
        <v>547</v>
      </c>
      <c r="D8941" s="161">
        <v>812.37</v>
      </c>
    </row>
    <row r="8942" spans="3:4" ht="15" hidden="1" customHeight="1" x14ac:dyDescent="0.25">
      <c r="C8942" s="158" t="s">
        <v>553</v>
      </c>
      <c r="D8942" s="159">
        <v>481.04</v>
      </c>
    </row>
    <row r="8943" spans="3:4" ht="15" hidden="1" customHeight="1" x14ac:dyDescent="0.25">
      <c r="C8943" s="160" t="s">
        <v>543</v>
      </c>
      <c r="D8943" s="161">
        <v>519.98</v>
      </c>
    </row>
    <row r="8944" spans="3:4" ht="15" hidden="1" customHeight="1" x14ac:dyDescent="0.25">
      <c r="C8944" s="158" t="s">
        <v>554</v>
      </c>
      <c r="D8944" s="159">
        <v>477.92</v>
      </c>
    </row>
    <row r="8945" spans="3:4" ht="15" hidden="1" customHeight="1" x14ac:dyDescent="0.25">
      <c r="C8945" s="160" t="s">
        <v>542</v>
      </c>
      <c r="D8945" s="161">
        <v>133.88</v>
      </c>
    </row>
    <row r="8946" spans="3:4" ht="15" hidden="1" customHeight="1" x14ac:dyDescent="0.25">
      <c r="C8946" s="158" t="s">
        <v>540</v>
      </c>
      <c r="D8946" s="159">
        <v>543.27</v>
      </c>
    </row>
    <row r="8947" spans="3:4" ht="15" hidden="1" customHeight="1" x14ac:dyDescent="0.25">
      <c r="C8947" s="160" t="s">
        <v>309</v>
      </c>
      <c r="D8947" s="161">
        <v>863.33</v>
      </c>
    </row>
    <row r="8948" spans="3:4" ht="15" hidden="1" customHeight="1" x14ac:dyDescent="0.25">
      <c r="C8948" s="158" t="s">
        <v>551</v>
      </c>
      <c r="D8948" s="159">
        <v>558.65</v>
      </c>
    </row>
    <row r="8949" spans="3:4" ht="15" hidden="1" customHeight="1" x14ac:dyDescent="0.25">
      <c r="C8949" s="160" t="s">
        <v>555</v>
      </c>
      <c r="D8949" s="161">
        <v>370.91</v>
      </c>
    </row>
    <row r="8950" spans="3:4" ht="15" hidden="1" customHeight="1" x14ac:dyDescent="0.25">
      <c r="C8950" s="158" t="s">
        <v>549</v>
      </c>
      <c r="D8950" s="159">
        <v>629.83000000000004</v>
      </c>
    </row>
    <row r="8951" spans="3:4" ht="15" hidden="1" customHeight="1" x14ac:dyDescent="0.25">
      <c r="C8951" s="160" t="s">
        <v>551</v>
      </c>
      <c r="D8951" s="161">
        <v>847.47</v>
      </c>
    </row>
    <row r="8952" spans="3:4" ht="15" hidden="1" customHeight="1" x14ac:dyDescent="0.25">
      <c r="C8952" s="158" t="s">
        <v>543</v>
      </c>
      <c r="D8952" s="159">
        <v>540.79999999999995</v>
      </c>
    </row>
    <row r="8953" spans="3:4" ht="15" hidden="1" customHeight="1" x14ac:dyDescent="0.25">
      <c r="C8953" s="160" t="s">
        <v>549</v>
      </c>
      <c r="D8953" s="161">
        <v>522.45000000000005</v>
      </c>
    </row>
    <row r="8954" spans="3:4" ht="15" hidden="1" customHeight="1" x14ac:dyDescent="0.25">
      <c r="C8954" s="158" t="s">
        <v>540</v>
      </c>
      <c r="D8954" s="159">
        <v>542.82000000000005</v>
      </c>
    </row>
    <row r="8955" spans="3:4" ht="15" hidden="1" customHeight="1" x14ac:dyDescent="0.25">
      <c r="C8955" s="160" t="s">
        <v>309</v>
      </c>
      <c r="D8955" s="161">
        <v>1080.02</v>
      </c>
    </row>
    <row r="8956" spans="3:4" ht="15" hidden="1" customHeight="1" x14ac:dyDescent="0.25">
      <c r="C8956" s="158" t="s">
        <v>551</v>
      </c>
      <c r="D8956" s="159">
        <v>1131.1199999999999</v>
      </c>
    </row>
    <row r="8957" spans="3:4" ht="15" hidden="1" customHeight="1" x14ac:dyDescent="0.25">
      <c r="C8957" s="160" t="s">
        <v>307</v>
      </c>
      <c r="D8957" s="161">
        <v>162.19</v>
      </c>
    </row>
    <row r="8958" spans="3:4" ht="15" hidden="1" customHeight="1" x14ac:dyDescent="0.25">
      <c r="C8958" s="158" t="s">
        <v>555</v>
      </c>
      <c r="D8958" s="159">
        <v>1295.58</v>
      </c>
    </row>
    <row r="8959" spans="3:4" ht="15" hidden="1" customHeight="1" x14ac:dyDescent="0.25">
      <c r="C8959" s="160" t="s">
        <v>549</v>
      </c>
      <c r="D8959" s="161">
        <v>379.4</v>
      </c>
    </row>
    <row r="8960" spans="3:4" ht="15" hidden="1" customHeight="1" x14ac:dyDescent="0.25">
      <c r="C8960" s="158" t="s">
        <v>307</v>
      </c>
      <c r="D8960" s="159">
        <v>59.26</v>
      </c>
    </row>
    <row r="8961" spans="3:4" ht="15" hidden="1" customHeight="1" x14ac:dyDescent="0.25">
      <c r="C8961" s="160" t="s">
        <v>546</v>
      </c>
      <c r="D8961" s="161">
        <v>812.74</v>
      </c>
    </row>
    <row r="8962" spans="3:4" ht="15" hidden="1" customHeight="1" x14ac:dyDescent="0.25">
      <c r="C8962" s="158" t="s">
        <v>542</v>
      </c>
      <c r="D8962" s="159">
        <v>396.13</v>
      </c>
    </row>
    <row r="8963" spans="3:4" ht="15" hidden="1" customHeight="1" x14ac:dyDescent="0.25">
      <c r="C8963" s="160" t="s">
        <v>546</v>
      </c>
      <c r="D8963" s="161">
        <v>603.41</v>
      </c>
    </row>
    <row r="8964" spans="3:4" ht="15" hidden="1" customHeight="1" x14ac:dyDescent="0.25">
      <c r="C8964" s="158" t="s">
        <v>308</v>
      </c>
      <c r="D8964" s="159">
        <v>110.36</v>
      </c>
    </row>
    <row r="8965" spans="3:4" ht="15" hidden="1" customHeight="1" x14ac:dyDescent="0.25">
      <c r="C8965" s="160" t="s">
        <v>542</v>
      </c>
      <c r="D8965" s="161">
        <v>611.16999999999996</v>
      </c>
    </row>
    <row r="8966" spans="3:4" ht="15" hidden="1" customHeight="1" x14ac:dyDescent="0.25">
      <c r="C8966" s="158" t="s">
        <v>547</v>
      </c>
      <c r="D8966" s="159">
        <v>1116.6600000000001</v>
      </c>
    </row>
    <row r="8967" spans="3:4" ht="15" hidden="1" customHeight="1" x14ac:dyDescent="0.25">
      <c r="C8967" s="160" t="s">
        <v>551</v>
      </c>
      <c r="D8967" s="161">
        <v>1218.8800000000001</v>
      </c>
    </row>
    <row r="8968" spans="3:4" ht="15" hidden="1" customHeight="1" x14ac:dyDescent="0.25">
      <c r="C8968" s="158" t="s">
        <v>309</v>
      </c>
      <c r="D8968" s="159">
        <v>894.44</v>
      </c>
    </row>
    <row r="8969" spans="3:4" ht="15" hidden="1" customHeight="1" x14ac:dyDescent="0.25">
      <c r="C8969" s="160" t="s">
        <v>309</v>
      </c>
      <c r="D8969" s="161">
        <v>476.21</v>
      </c>
    </row>
    <row r="8970" spans="3:4" ht="15" hidden="1" customHeight="1" x14ac:dyDescent="0.25">
      <c r="C8970" s="158" t="s">
        <v>545</v>
      </c>
      <c r="D8970" s="159">
        <v>1009.97</v>
      </c>
    </row>
    <row r="8971" spans="3:4" ht="15" hidden="1" customHeight="1" x14ac:dyDescent="0.25">
      <c r="C8971" s="160" t="s">
        <v>540</v>
      </c>
      <c r="D8971" s="161">
        <v>556.91999999999996</v>
      </c>
    </row>
    <row r="8972" spans="3:4" ht="15" hidden="1" customHeight="1" x14ac:dyDescent="0.25">
      <c r="C8972" s="158" t="s">
        <v>548</v>
      </c>
      <c r="D8972" s="159">
        <v>288.11</v>
      </c>
    </row>
    <row r="8973" spans="3:4" ht="15" hidden="1" customHeight="1" x14ac:dyDescent="0.25">
      <c r="C8973" s="160" t="s">
        <v>549</v>
      </c>
      <c r="D8973" s="161">
        <v>389.85</v>
      </c>
    </row>
    <row r="8974" spans="3:4" ht="15" hidden="1" customHeight="1" x14ac:dyDescent="0.25">
      <c r="C8974" s="158" t="s">
        <v>546</v>
      </c>
      <c r="D8974" s="159">
        <v>350.85</v>
      </c>
    </row>
    <row r="8975" spans="3:4" ht="15" hidden="1" customHeight="1" x14ac:dyDescent="0.25">
      <c r="C8975" s="160" t="s">
        <v>307</v>
      </c>
      <c r="D8975" s="161">
        <v>791.99</v>
      </c>
    </row>
    <row r="8976" spans="3:4" ht="15" hidden="1" customHeight="1" x14ac:dyDescent="0.25">
      <c r="C8976" s="158" t="s">
        <v>542</v>
      </c>
      <c r="D8976" s="159">
        <v>666.86</v>
      </c>
    </row>
    <row r="8977" spans="3:4" ht="15" hidden="1" customHeight="1" x14ac:dyDescent="0.25">
      <c r="C8977" s="160" t="s">
        <v>552</v>
      </c>
      <c r="D8977" s="161">
        <v>195.77</v>
      </c>
    </row>
    <row r="8978" spans="3:4" ht="15" hidden="1" customHeight="1" x14ac:dyDescent="0.25">
      <c r="C8978" s="158" t="s">
        <v>550</v>
      </c>
      <c r="D8978" s="159">
        <v>807.11</v>
      </c>
    </row>
    <row r="8979" spans="3:4" ht="15" hidden="1" customHeight="1" x14ac:dyDescent="0.25">
      <c r="C8979" s="160" t="s">
        <v>312</v>
      </c>
      <c r="D8979" s="161">
        <v>945.14</v>
      </c>
    </row>
    <row r="8980" spans="3:4" ht="15" hidden="1" customHeight="1" x14ac:dyDescent="0.25">
      <c r="C8980" s="158" t="s">
        <v>546</v>
      </c>
      <c r="D8980" s="159">
        <v>801.88</v>
      </c>
    </row>
    <row r="8981" spans="3:4" ht="15" hidden="1" customHeight="1" x14ac:dyDescent="0.25">
      <c r="C8981" s="160" t="s">
        <v>309</v>
      </c>
      <c r="D8981" s="161">
        <v>754.71</v>
      </c>
    </row>
    <row r="8982" spans="3:4" ht="15" hidden="1" customHeight="1" x14ac:dyDescent="0.25">
      <c r="C8982" s="158" t="s">
        <v>544</v>
      </c>
      <c r="D8982" s="159">
        <v>782.12</v>
      </c>
    </row>
    <row r="8983" spans="3:4" ht="15" hidden="1" customHeight="1" x14ac:dyDescent="0.25">
      <c r="C8983" s="160" t="s">
        <v>539</v>
      </c>
      <c r="D8983" s="161">
        <v>672.96</v>
      </c>
    </row>
    <row r="8984" spans="3:4" ht="15" hidden="1" customHeight="1" x14ac:dyDescent="0.25">
      <c r="C8984" s="158" t="s">
        <v>549</v>
      </c>
      <c r="D8984" s="159">
        <v>401.01</v>
      </c>
    </row>
    <row r="8985" spans="3:4" ht="15" hidden="1" customHeight="1" x14ac:dyDescent="0.25">
      <c r="C8985" s="160" t="s">
        <v>551</v>
      </c>
      <c r="D8985" s="161">
        <v>361.52</v>
      </c>
    </row>
    <row r="8986" spans="3:4" ht="15" hidden="1" customHeight="1" x14ac:dyDescent="0.25">
      <c r="C8986" s="158" t="s">
        <v>545</v>
      </c>
      <c r="D8986" s="159">
        <v>1249.1400000000001</v>
      </c>
    </row>
    <row r="8987" spans="3:4" ht="15" hidden="1" customHeight="1" x14ac:dyDescent="0.25">
      <c r="C8987" s="160" t="s">
        <v>543</v>
      </c>
      <c r="D8987" s="161">
        <v>731.2</v>
      </c>
    </row>
    <row r="8988" spans="3:4" ht="15" hidden="1" customHeight="1" x14ac:dyDescent="0.25">
      <c r="C8988" s="158" t="s">
        <v>549</v>
      </c>
      <c r="D8988" s="159">
        <v>1215.04</v>
      </c>
    </row>
    <row r="8989" spans="3:4" ht="15" hidden="1" customHeight="1" x14ac:dyDescent="0.25">
      <c r="C8989" s="160" t="s">
        <v>545</v>
      </c>
      <c r="D8989" s="161">
        <v>826.29</v>
      </c>
    </row>
    <row r="8990" spans="3:4" ht="15" hidden="1" customHeight="1" x14ac:dyDescent="0.25">
      <c r="C8990" s="158" t="s">
        <v>549</v>
      </c>
      <c r="D8990" s="159">
        <v>201.21</v>
      </c>
    </row>
    <row r="8991" spans="3:4" ht="15" hidden="1" customHeight="1" x14ac:dyDescent="0.25">
      <c r="C8991" s="160" t="s">
        <v>544</v>
      </c>
      <c r="D8991" s="161">
        <v>124.49</v>
      </c>
    </row>
    <row r="8992" spans="3:4" ht="15" hidden="1" customHeight="1" x14ac:dyDescent="0.25">
      <c r="C8992" s="158" t="s">
        <v>543</v>
      </c>
      <c r="D8992" s="159">
        <v>347.65</v>
      </c>
    </row>
    <row r="8993" spans="3:4" ht="15" hidden="1" customHeight="1" x14ac:dyDescent="0.25">
      <c r="C8993" s="160" t="s">
        <v>551</v>
      </c>
      <c r="D8993" s="161">
        <v>1138.71</v>
      </c>
    </row>
    <row r="8994" spans="3:4" ht="15" hidden="1" customHeight="1" x14ac:dyDescent="0.25">
      <c r="C8994" s="158" t="s">
        <v>542</v>
      </c>
      <c r="D8994" s="159">
        <v>1294.42</v>
      </c>
    </row>
    <row r="8995" spans="3:4" ht="15" hidden="1" customHeight="1" x14ac:dyDescent="0.25">
      <c r="C8995" s="160" t="s">
        <v>558</v>
      </c>
      <c r="D8995" s="161">
        <v>367.04</v>
      </c>
    </row>
    <row r="8996" spans="3:4" ht="15" hidden="1" customHeight="1" x14ac:dyDescent="0.25">
      <c r="C8996" s="158" t="s">
        <v>542</v>
      </c>
      <c r="D8996" s="159">
        <v>791.85</v>
      </c>
    </row>
    <row r="8997" spans="3:4" ht="15" hidden="1" customHeight="1" x14ac:dyDescent="0.25">
      <c r="C8997" s="160" t="s">
        <v>544</v>
      </c>
      <c r="D8997" s="161">
        <v>1210.2</v>
      </c>
    </row>
    <row r="8998" spans="3:4" ht="15" hidden="1" customHeight="1" x14ac:dyDescent="0.25">
      <c r="C8998" s="158" t="s">
        <v>551</v>
      </c>
      <c r="D8998" s="159">
        <v>482.42</v>
      </c>
    </row>
    <row r="8999" spans="3:4" ht="15" hidden="1" customHeight="1" x14ac:dyDescent="0.25">
      <c r="C8999" s="160" t="s">
        <v>547</v>
      </c>
      <c r="D8999" s="161">
        <v>683.83</v>
      </c>
    </row>
    <row r="9000" spans="3:4" ht="15" hidden="1" customHeight="1" x14ac:dyDescent="0.25">
      <c r="C9000" s="158" t="s">
        <v>549</v>
      </c>
      <c r="D9000" s="159">
        <v>649.64</v>
      </c>
    </row>
    <row r="9001" spans="3:4" ht="15" hidden="1" customHeight="1" x14ac:dyDescent="0.25">
      <c r="C9001" s="160" t="s">
        <v>308</v>
      </c>
      <c r="D9001" s="161">
        <v>648.13</v>
      </c>
    </row>
    <row r="9002" spans="3:4" ht="15" hidden="1" customHeight="1" x14ac:dyDescent="0.25">
      <c r="C9002" s="158" t="s">
        <v>312</v>
      </c>
      <c r="D9002" s="159">
        <v>307.49</v>
      </c>
    </row>
    <row r="9003" spans="3:4" ht="15" hidden="1" customHeight="1" x14ac:dyDescent="0.25">
      <c r="C9003" s="160" t="s">
        <v>539</v>
      </c>
      <c r="D9003" s="161">
        <v>432.36</v>
      </c>
    </row>
    <row r="9004" spans="3:4" ht="15" hidden="1" customHeight="1" x14ac:dyDescent="0.25">
      <c r="C9004" s="158" t="s">
        <v>309</v>
      </c>
      <c r="D9004" s="159">
        <v>321.51</v>
      </c>
    </row>
    <row r="9005" spans="3:4" ht="15" hidden="1" customHeight="1" x14ac:dyDescent="0.25">
      <c r="C9005" s="160" t="s">
        <v>312</v>
      </c>
      <c r="D9005" s="161">
        <v>761.08</v>
      </c>
    </row>
    <row r="9006" spans="3:4" ht="15" hidden="1" customHeight="1" x14ac:dyDescent="0.25">
      <c r="C9006" s="158" t="s">
        <v>550</v>
      </c>
      <c r="D9006" s="159">
        <v>479.44</v>
      </c>
    </row>
    <row r="9007" spans="3:4" ht="15" hidden="1" customHeight="1" x14ac:dyDescent="0.25">
      <c r="C9007" s="160" t="s">
        <v>541</v>
      </c>
      <c r="D9007" s="161">
        <v>659.72</v>
      </c>
    </row>
    <row r="9008" spans="3:4" ht="15" hidden="1" customHeight="1" x14ac:dyDescent="0.25">
      <c r="C9008" s="158" t="s">
        <v>553</v>
      </c>
      <c r="D9008" s="159">
        <v>674.23</v>
      </c>
    </row>
    <row r="9009" spans="3:4" ht="15" hidden="1" customHeight="1" x14ac:dyDescent="0.25">
      <c r="C9009" s="160" t="s">
        <v>552</v>
      </c>
      <c r="D9009" s="161">
        <v>1069.44</v>
      </c>
    </row>
    <row r="9010" spans="3:4" ht="15" hidden="1" customHeight="1" x14ac:dyDescent="0.25">
      <c r="C9010" s="158" t="s">
        <v>553</v>
      </c>
      <c r="D9010" s="159">
        <v>784.28</v>
      </c>
    </row>
    <row r="9011" spans="3:4" ht="15" hidden="1" customHeight="1" x14ac:dyDescent="0.25">
      <c r="C9011" s="160" t="s">
        <v>539</v>
      </c>
      <c r="D9011" s="161">
        <v>1219.97</v>
      </c>
    </row>
    <row r="9012" spans="3:4" ht="15" hidden="1" customHeight="1" x14ac:dyDescent="0.25">
      <c r="C9012" s="158" t="s">
        <v>542</v>
      </c>
      <c r="D9012" s="159">
        <v>769.83</v>
      </c>
    </row>
    <row r="9013" spans="3:4" ht="15" hidden="1" customHeight="1" x14ac:dyDescent="0.25">
      <c r="C9013" s="160" t="s">
        <v>546</v>
      </c>
      <c r="D9013" s="161">
        <v>292.8</v>
      </c>
    </row>
    <row r="9014" spans="3:4" ht="15" hidden="1" customHeight="1" x14ac:dyDescent="0.25">
      <c r="C9014" s="158" t="s">
        <v>552</v>
      </c>
      <c r="D9014" s="159">
        <v>697.36</v>
      </c>
    </row>
    <row r="9015" spans="3:4" ht="15" hidden="1" customHeight="1" x14ac:dyDescent="0.25">
      <c r="C9015" s="160" t="s">
        <v>539</v>
      </c>
      <c r="D9015" s="161">
        <v>337.56</v>
      </c>
    </row>
    <row r="9016" spans="3:4" ht="15" hidden="1" customHeight="1" x14ac:dyDescent="0.25">
      <c r="C9016" s="158" t="s">
        <v>545</v>
      </c>
      <c r="D9016" s="159">
        <v>971.98</v>
      </c>
    </row>
    <row r="9017" spans="3:4" ht="15" hidden="1" customHeight="1" x14ac:dyDescent="0.25">
      <c r="C9017" s="160" t="s">
        <v>545</v>
      </c>
      <c r="D9017" s="161">
        <v>1253.6300000000001</v>
      </c>
    </row>
    <row r="9018" spans="3:4" ht="15" hidden="1" customHeight="1" x14ac:dyDescent="0.25">
      <c r="C9018" s="158" t="s">
        <v>547</v>
      </c>
      <c r="D9018" s="159">
        <v>635.34</v>
      </c>
    </row>
    <row r="9019" spans="3:4" ht="15" hidden="1" customHeight="1" x14ac:dyDescent="0.25">
      <c r="C9019" s="160" t="s">
        <v>553</v>
      </c>
      <c r="D9019" s="161">
        <v>461.23</v>
      </c>
    </row>
    <row r="9020" spans="3:4" ht="15" hidden="1" customHeight="1" x14ac:dyDescent="0.25">
      <c r="C9020" s="158" t="s">
        <v>312</v>
      </c>
      <c r="D9020" s="159">
        <v>479.43</v>
      </c>
    </row>
    <row r="9021" spans="3:4" ht="15" hidden="1" customHeight="1" x14ac:dyDescent="0.25">
      <c r="C9021" s="160" t="s">
        <v>543</v>
      </c>
      <c r="D9021" s="161">
        <v>361.14</v>
      </c>
    </row>
    <row r="9022" spans="3:4" ht="15" hidden="1" customHeight="1" x14ac:dyDescent="0.25">
      <c r="C9022" s="158" t="s">
        <v>546</v>
      </c>
      <c r="D9022" s="159">
        <v>550.41</v>
      </c>
    </row>
    <row r="9023" spans="3:4" ht="15" hidden="1" customHeight="1" x14ac:dyDescent="0.25">
      <c r="C9023" s="160" t="s">
        <v>552</v>
      </c>
      <c r="D9023" s="161">
        <v>319.14999999999998</v>
      </c>
    </row>
    <row r="9024" spans="3:4" ht="15" hidden="1" customHeight="1" x14ac:dyDescent="0.25">
      <c r="C9024" s="158" t="s">
        <v>550</v>
      </c>
      <c r="D9024" s="159">
        <v>632.21</v>
      </c>
    </row>
    <row r="9025" spans="3:4" ht="15" hidden="1" customHeight="1" x14ac:dyDescent="0.25">
      <c r="C9025" s="160" t="s">
        <v>546</v>
      </c>
      <c r="D9025" s="161">
        <v>731.77</v>
      </c>
    </row>
    <row r="9026" spans="3:4" ht="15" hidden="1" customHeight="1" x14ac:dyDescent="0.25">
      <c r="C9026" s="158" t="s">
        <v>549</v>
      </c>
      <c r="D9026" s="159">
        <v>505.03</v>
      </c>
    </row>
    <row r="9027" spans="3:4" ht="15" hidden="1" customHeight="1" x14ac:dyDescent="0.25">
      <c r="C9027" s="160" t="s">
        <v>552</v>
      </c>
      <c r="D9027" s="161">
        <v>480.56</v>
      </c>
    </row>
    <row r="9028" spans="3:4" ht="15" hidden="1" customHeight="1" x14ac:dyDescent="0.25">
      <c r="C9028" s="158" t="s">
        <v>309</v>
      </c>
      <c r="D9028" s="159">
        <v>1181.31</v>
      </c>
    </row>
    <row r="9029" spans="3:4" ht="15" hidden="1" customHeight="1" x14ac:dyDescent="0.25">
      <c r="C9029" s="160" t="s">
        <v>547</v>
      </c>
      <c r="D9029" s="161">
        <v>273.60000000000002</v>
      </c>
    </row>
    <row r="9030" spans="3:4" ht="15" hidden="1" customHeight="1" x14ac:dyDescent="0.25">
      <c r="C9030" s="158" t="s">
        <v>553</v>
      </c>
      <c r="D9030" s="159">
        <v>1235.1099999999999</v>
      </c>
    </row>
    <row r="9031" spans="3:4" ht="15" hidden="1" customHeight="1" x14ac:dyDescent="0.25">
      <c r="C9031" s="160" t="s">
        <v>547</v>
      </c>
      <c r="D9031" s="161">
        <v>26.15</v>
      </c>
    </row>
    <row r="9032" spans="3:4" ht="15" hidden="1" customHeight="1" x14ac:dyDescent="0.25">
      <c r="C9032" s="158" t="s">
        <v>543</v>
      </c>
      <c r="D9032" s="159">
        <v>625.54999999999995</v>
      </c>
    </row>
    <row r="9033" spans="3:4" ht="15" hidden="1" customHeight="1" x14ac:dyDescent="0.25">
      <c r="C9033" s="160" t="s">
        <v>308</v>
      </c>
      <c r="D9033" s="161">
        <v>954.99</v>
      </c>
    </row>
    <row r="9034" spans="3:4" ht="15" hidden="1" customHeight="1" x14ac:dyDescent="0.25">
      <c r="C9034" s="158" t="s">
        <v>543</v>
      </c>
      <c r="D9034" s="159">
        <v>297.76</v>
      </c>
    </row>
    <row r="9035" spans="3:4" ht="15" hidden="1" customHeight="1" x14ac:dyDescent="0.25">
      <c r="C9035" s="160" t="s">
        <v>551</v>
      </c>
      <c r="D9035" s="161">
        <v>1142.1600000000001</v>
      </c>
    </row>
    <row r="9036" spans="3:4" ht="15" hidden="1" customHeight="1" x14ac:dyDescent="0.25">
      <c r="C9036" s="158" t="s">
        <v>549</v>
      </c>
      <c r="D9036" s="159">
        <v>913.21</v>
      </c>
    </row>
    <row r="9037" spans="3:4" ht="15" hidden="1" customHeight="1" x14ac:dyDescent="0.25">
      <c r="C9037" s="160" t="s">
        <v>309</v>
      </c>
      <c r="D9037" s="161">
        <v>574.99</v>
      </c>
    </row>
    <row r="9038" spans="3:4" ht="15" hidden="1" customHeight="1" x14ac:dyDescent="0.25">
      <c r="C9038" s="158" t="s">
        <v>542</v>
      </c>
      <c r="D9038" s="159">
        <v>788.37</v>
      </c>
    </row>
    <row r="9039" spans="3:4" ht="15" hidden="1" customHeight="1" x14ac:dyDescent="0.25">
      <c r="C9039" s="160" t="s">
        <v>542</v>
      </c>
      <c r="D9039" s="161">
        <v>1117.56</v>
      </c>
    </row>
    <row r="9040" spans="3:4" ht="15" hidden="1" customHeight="1" x14ac:dyDescent="0.25">
      <c r="C9040" s="158" t="s">
        <v>540</v>
      </c>
      <c r="D9040" s="159">
        <v>381.33</v>
      </c>
    </row>
    <row r="9041" spans="3:4" ht="15" hidden="1" customHeight="1" x14ac:dyDescent="0.25">
      <c r="C9041" s="160" t="s">
        <v>547</v>
      </c>
      <c r="D9041" s="161">
        <v>157.47</v>
      </c>
    </row>
    <row r="9042" spans="3:4" ht="15" hidden="1" customHeight="1" x14ac:dyDescent="0.25">
      <c r="C9042" s="158" t="s">
        <v>545</v>
      </c>
      <c r="D9042" s="159">
        <v>328.13</v>
      </c>
    </row>
    <row r="9043" spans="3:4" ht="15" hidden="1" customHeight="1" x14ac:dyDescent="0.25">
      <c r="C9043" s="160" t="s">
        <v>557</v>
      </c>
      <c r="D9043" s="161">
        <v>1031.8900000000001</v>
      </c>
    </row>
    <row r="9044" spans="3:4" ht="15" hidden="1" customHeight="1" x14ac:dyDescent="0.25">
      <c r="C9044" s="158" t="s">
        <v>309</v>
      </c>
      <c r="D9044" s="159">
        <v>354.73</v>
      </c>
    </row>
    <row r="9045" spans="3:4" ht="15" hidden="1" customHeight="1" x14ac:dyDescent="0.25">
      <c r="C9045" s="160" t="s">
        <v>540</v>
      </c>
      <c r="D9045" s="161">
        <v>581.1</v>
      </c>
    </row>
    <row r="9046" spans="3:4" ht="15" hidden="1" customHeight="1" x14ac:dyDescent="0.25">
      <c r="C9046" s="158" t="s">
        <v>550</v>
      </c>
      <c r="D9046" s="159">
        <v>392.07</v>
      </c>
    </row>
    <row r="9047" spans="3:4" ht="15" hidden="1" customHeight="1" x14ac:dyDescent="0.25">
      <c r="C9047" s="160" t="s">
        <v>542</v>
      </c>
      <c r="D9047" s="161">
        <v>401.65</v>
      </c>
    </row>
    <row r="9048" spans="3:4" ht="15" hidden="1" customHeight="1" x14ac:dyDescent="0.25">
      <c r="C9048" s="158" t="s">
        <v>549</v>
      </c>
      <c r="D9048" s="159">
        <v>1240.8499999999999</v>
      </c>
    </row>
    <row r="9049" spans="3:4" ht="15" hidden="1" customHeight="1" x14ac:dyDescent="0.25">
      <c r="C9049" s="160" t="s">
        <v>556</v>
      </c>
      <c r="D9049" s="161">
        <v>719.59</v>
      </c>
    </row>
    <row r="9050" spans="3:4" ht="15" hidden="1" customHeight="1" x14ac:dyDescent="0.25">
      <c r="C9050" s="158" t="s">
        <v>545</v>
      </c>
      <c r="D9050" s="159">
        <v>1208.23</v>
      </c>
    </row>
    <row r="9051" spans="3:4" ht="15" hidden="1" customHeight="1" x14ac:dyDescent="0.25">
      <c r="C9051" s="160" t="s">
        <v>312</v>
      </c>
      <c r="D9051" s="161">
        <v>724.18</v>
      </c>
    </row>
    <row r="9052" spans="3:4" ht="15" hidden="1" customHeight="1" x14ac:dyDescent="0.25">
      <c r="C9052" s="158" t="s">
        <v>551</v>
      </c>
      <c r="D9052" s="159">
        <v>808.7</v>
      </c>
    </row>
    <row r="9053" spans="3:4" ht="15" hidden="1" customHeight="1" x14ac:dyDescent="0.25">
      <c r="C9053" s="160" t="s">
        <v>546</v>
      </c>
      <c r="D9053" s="161">
        <v>1224.96</v>
      </c>
    </row>
    <row r="9054" spans="3:4" ht="15" hidden="1" customHeight="1" x14ac:dyDescent="0.25">
      <c r="C9054" s="158" t="s">
        <v>545</v>
      </c>
      <c r="D9054" s="159">
        <v>568.87</v>
      </c>
    </row>
    <row r="9055" spans="3:4" ht="15" hidden="1" customHeight="1" x14ac:dyDescent="0.25">
      <c r="C9055" s="160" t="s">
        <v>542</v>
      </c>
      <c r="D9055" s="161">
        <v>932.49</v>
      </c>
    </row>
    <row r="9056" spans="3:4" ht="15" hidden="1" customHeight="1" x14ac:dyDescent="0.25">
      <c r="C9056" s="158" t="s">
        <v>554</v>
      </c>
      <c r="D9056" s="159">
        <v>140.63</v>
      </c>
    </row>
    <row r="9057" spans="3:4" ht="15" hidden="1" customHeight="1" x14ac:dyDescent="0.25">
      <c r="C9057" s="160" t="s">
        <v>546</v>
      </c>
      <c r="D9057" s="161">
        <v>129.76</v>
      </c>
    </row>
    <row r="9058" spans="3:4" ht="15" hidden="1" customHeight="1" x14ac:dyDescent="0.25">
      <c r="C9058" s="158" t="s">
        <v>539</v>
      </c>
      <c r="D9058" s="159">
        <v>119.51</v>
      </c>
    </row>
    <row r="9059" spans="3:4" ht="15" hidden="1" customHeight="1" x14ac:dyDescent="0.25">
      <c r="C9059" s="160" t="s">
        <v>539</v>
      </c>
      <c r="D9059" s="161">
        <v>796.61</v>
      </c>
    </row>
    <row r="9060" spans="3:4" ht="15" hidden="1" customHeight="1" x14ac:dyDescent="0.25">
      <c r="C9060" s="158" t="s">
        <v>307</v>
      </c>
      <c r="D9060" s="159">
        <v>494.01</v>
      </c>
    </row>
    <row r="9061" spans="3:4" ht="15" hidden="1" customHeight="1" x14ac:dyDescent="0.25">
      <c r="C9061" s="160" t="s">
        <v>555</v>
      </c>
      <c r="D9061" s="161">
        <v>814.19</v>
      </c>
    </row>
    <row r="9062" spans="3:4" ht="15" hidden="1" customHeight="1" x14ac:dyDescent="0.25">
      <c r="C9062" s="158" t="s">
        <v>540</v>
      </c>
      <c r="D9062" s="159">
        <v>37.979999999999997</v>
      </c>
    </row>
    <row r="9063" spans="3:4" ht="15" hidden="1" customHeight="1" x14ac:dyDescent="0.25">
      <c r="C9063" s="160" t="s">
        <v>544</v>
      </c>
      <c r="D9063" s="161">
        <v>719.89</v>
      </c>
    </row>
    <row r="9064" spans="3:4" ht="15" hidden="1" customHeight="1" x14ac:dyDescent="0.25">
      <c r="C9064" s="158" t="s">
        <v>546</v>
      </c>
      <c r="D9064" s="159">
        <v>204.1</v>
      </c>
    </row>
    <row r="9065" spans="3:4" ht="15" hidden="1" customHeight="1" x14ac:dyDescent="0.25">
      <c r="C9065" s="160" t="s">
        <v>540</v>
      </c>
      <c r="D9065" s="161">
        <v>156.76</v>
      </c>
    </row>
    <row r="9066" spans="3:4" ht="15" hidden="1" customHeight="1" x14ac:dyDescent="0.25">
      <c r="C9066" s="158" t="s">
        <v>553</v>
      </c>
      <c r="D9066" s="159">
        <v>559.79</v>
      </c>
    </row>
    <row r="9067" spans="3:4" ht="15" hidden="1" customHeight="1" x14ac:dyDescent="0.25">
      <c r="C9067" s="160" t="s">
        <v>552</v>
      </c>
      <c r="D9067" s="161">
        <v>996.07</v>
      </c>
    </row>
    <row r="9068" spans="3:4" ht="15" hidden="1" customHeight="1" x14ac:dyDescent="0.25">
      <c r="C9068" s="158" t="s">
        <v>540</v>
      </c>
      <c r="D9068" s="159">
        <v>376.8</v>
      </c>
    </row>
    <row r="9069" spans="3:4" ht="15" hidden="1" customHeight="1" x14ac:dyDescent="0.25">
      <c r="C9069" s="160" t="s">
        <v>308</v>
      </c>
      <c r="D9069" s="161">
        <v>376.4</v>
      </c>
    </row>
    <row r="9070" spans="3:4" ht="15" hidden="1" customHeight="1" x14ac:dyDescent="0.25">
      <c r="C9070" s="158" t="s">
        <v>557</v>
      </c>
      <c r="D9070" s="159">
        <v>413.84</v>
      </c>
    </row>
    <row r="9071" spans="3:4" ht="15" hidden="1" customHeight="1" x14ac:dyDescent="0.25">
      <c r="C9071" s="160" t="s">
        <v>552</v>
      </c>
      <c r="D9071" s="161">
        <v>650.5</v>
      </c>
    </row>
    <row r="9072" spans="3:4" ht="15" hidden="1" customHeight="1" x14ac:dyDescent="0.25">
      <c r="C9072" s="158" t="s">
        <v>547</v>
      </c>
      <c r="D9072" s="159">
        <v>574.84</v>
      </c>
    </row>
    <row r="9073" spans="3:4" ht="15" hidden="1" customHeight="1" x14ac:dyDescent="0.25">
      <c r="C9073" s="160" t="s">
        <v>548</v>
      </c>
      <c r="D9073" s="161">
        <v>965.59</v>
      </c>
    </row>
    <row r="9074" spans="3:4" ht="15" hidden="1" customHeight="1" x14ac:dyDescent="0.25">
      <c r="C9074" s="158" t="s">
        <v>540</v>
      </c>
      <c r="D9074" s="159">
        <v>488.45</v>
      </c>
    </row>
    <row r="9075" spans="3:4" ht="15" hidden="1" customHeight="1" x14ac:dyDescent="0.25">
      <c r="C9075" s="160" t="s">
        <v>549</v>
      </c>
      <c r="D9075" s="161">
        <v>149.31</v>
      </c>
    </row>
    <row r="9076" spans="3:4" ht="15" hidden="1" customHeight="1" x14ac:dyDescent="0.25">
      <c r="C9076" s="158" t="s">
        <v>546</v>
      </c>
      <c r="D9076" s="159">
        <v>508.61</v>
      </c>
    </row>
    <row r="9077" spans="3:4" ht="15" hidden="1" customHeight="1" x14ac:dyDescent="0.25">
      <c r="C9077" s="160" t="s">
        <v>558</v>
      </c>
      <c r="D9077" s="161">
        <v>287.42</v>
      </c>
    </row>
    <row r="9078" spans="3:4" ht="15" hidden="1" customHeight="1" x14ac:dyDescent="0.25">
      <c r="C9078" s="158" t="s">
        <v>542</v>
      </c>
      <c r="D9078" s="159">
        <v>830.56</v>
      </c>
    </row>
    <row r="9079" spans="3:4" ht="15" hidden="1" customHeight="1" x14ac:dyDescent="0.25">
      <c r="C9079" s="160" t="s">
        <v>543</v>
      </c>
      <c r="D9079" s="161">
        <v>1259.69</v>
      </c>
    </row>
    <row r="9080" spans="3:4" ht="15" hidden="1" customHeight="1" x14ac:dyDescent="0.25">
      <c r="C9080" s="158" t="s">
        <v>545</v>
      </c>
      <c r="D9080" s="159">
        <v>12.84</v>
      </c>
    </row>
    <row r="9081" spans="3:4" ht="15" hidden="1" customHeight="1" x14ac:dyDescent="0.25">
      <c r="C9081" s="160" t="s">
        <v>551</v>
      </c>
      <c r="D9081" s="161">
        <v>875.01</v>
      </c>
    </row>
    <row r="9082" spans="3:4" ht="15" hidden="1" customHeight="1" x14ac:dyDescent="0.25">
      <c r="C9082" s="158" t="s">
        <v>551</v>
      </c>
      <c r="D9082" s="159">
        <v>1083.68</v>
      </c>
    </row>
    <row r="9083" spans="3:4" ht="15" hidden="1" customHeight="1" x14ac:dyDescent="0.25">
      <c r="C9083" s="160" t="s">
        <v>549</v>
      </c>
      <c r="D9083" s="161">
        <v>508.9</v>
      </c>
    </row>
    <row r="9084" spans="3:4" ht="15" hidden="1" customHeight="1" x14ac:dyDescent="0.25">
      <c r="C9084" s="158" t="s">
        <v>309</v>
      </c>
      <c r="D9084" s="159">
        <v>73.260000000000005</v>
      </c>
    </row>
    <row r="9085" spans="3:4" ht="15" hidden="1" customHeight="1" x14ac:dyDescent="0.25">
      <c r="C9085" s="160" t="s">
        <v>543</v>
      </c>
      <c r="D9085" s="161">
        <v>314.02999999999997</v>
      </c>
    </row>
    <row r="9086" spans="3:4" ht="15" hidden="1" customHeight="1" x14ac:dyDescent="0.25">
      <c r="C9086" s="158" t="s">
        <v>312</v>
      </c>
      <c r="D9086" s="159">
        <v>207.09</v>
      </c>
    </row>
    <row r="9087" spans="3:4" ht="15" hidden="1" customHeight="1" x14ac:dyDescent="0.25">
      <c r="C9087" s="160" t="s">
        <v>307</v>
      </c>
      <c r="D9087" s="161">
        <v>481.08</v>
      </c>
    </row>
    <row r="9088" spans="3:4" ht="15" hidden="1" customHeight="1" x14ac:dyDescent="0.25">
      <c r="C9088" s="158" t="s">
        <v>549</v>
      </c>
      <c r="D9088" s="159">
        <v>985.55</v>
      </c>
    </row>
    <row r="9089" spans="3:4" ht="15" hidden="1" customHeight="1" x14ac:dyDescent="0.25">
      <c r="C9089" s="160" t="s">
        <v>558</v>
      </c>
      <c r="D9089" s="161">
        <v>347.51</v>
      </c>
    </row>
    <row r="9090" spans="3:4" ht="15" hidden="1" customHeight="1" x14ac:dyDescent="0.25">
      <c r="C9090" s="158" t="s">
        <v>540</v>
      </c>
      <c r="D9090" s="159">
        <v>1175.76</v>
      </c>
    </row>
    <row r="9091" spans="3:4" ht="15" hidden="1" customHeight="1" x14ac:dyDescent="0.25">
      <c r="C9091" s="160" t="s">
        <v>542</v>
      </c>
      <c r="D9091" s="161">
        <v>1147.5</v>
      </c>
    </row>
    <row r="9092" spans="3:4" ht="15" hidden="1" customHeight="1" x14ac:dyDescent="0.25">
      <c r="C9092" s="158" t="s">
        <v>542</v>
      </c>
      <c r="D9092" s="159">
        <v>414.83</v>
      </c>
    </row>
    <row r="9093" spans="3:4" ht="15" hidden="1" customHeight="1" x14ac:dyDescent="0.25">
      <c r="C9093" s="160" t="s">
        <v>552</v>
      </c>
      <c r="D9093" s="161">
        <v>397.16</v>
      </c>
    </row>
    <row r="9094" spans="3:4" ht="15" hidden="1" customHeight="1" x14ac:dyDescent="0.25">
      <c r="C9094" s="158" t="s">
        <v>308</v>
      </c>
      <c r="D9094" s="159">
        <v>66.34</v>
      </c>
    </row>
    <row r="9095" spans="3:4" ht="15" hidden="1" customHeight="1" x14ac:dyDescent="0.25">
      <c r="C9095" s="160" t="s">
        <v>546</v>
      </c>
      <c r="D9095" s="161">
        <v>67.709999999999994</v>
      </c>
    </row>
    <row r="9096" spans="3:4" ht="15" hidden="1" customHeight="1" x14ac:dyDescent="0.25">
      <c r="C9096" s="158" t="s">
        <v>547</v>
      </c>
      <c r="D9096" s="159">
        <v>602.17999999999995</v>
      </c>
    </row>
    <row r="9097" spans="3:4" ht="15" hidden="1" customHeight="1" x14ac:dyDescent="0.25">
      <c r="C9097" s="160" t="s">
        <v>553</v>
      </c>
      <c r="D9097" s="161">
        <v>511.11</v>
      </c>
    </row>
    <row r="9098" spans="3:4" ht="15" hidden="1" customHeight="1" x14ac:dyDescent="0.25">
      <c r="C9098" s="158" t="s">
        <v>556</v>
      </c>
      <c r="D9098" s="159">
        <v>768.6</v>
      </c>
    </row>
    <row r="9099" spans="3:4" ht="15" hidden="1" customHeight="1" x14ac:dyDescent="0.25">
      <c r="C9099" s="160" t="s">
        <v>307</v>
      </c>
      <c r="D9099" s="161">
        <v>380.22</v>
      </c>
    </row>
    <row r="9100" spans="3:4" ht="15" hidden="1" customHeight="1" x14ac:dyDescent="0.25">
      <c r="C9100" s="158" t="s">
        <v>550</v>
      </c>
      <c r="D9100" s="159">
        <v>206.89</v>
      </c>
    </row>
    <row r="9101" spans="3:4" ht="15" hidden="1" customHeight="1" x14ac:dyDescent="0.25">
      <c r="C9101" s="160" t="s">
        <v>553</v>
      </c>
      <c r="D9101" s="161">
        <v>407.19</v>
      </c>
    </row>
    <row r="9102" spans="3:4" ht="15" hidden="1" customHeight="1" x14ac:dyDescent="0.25">
      <c r="C9102" s="158" t="s">
        <v>540</v>
      </c>
      <c r="D9102" s="159">
        <v>701.59</v>
      </c>
    </row>
    <row r="9103" spans="3:4" ht="15" hidden="1" customHeight="1" x14ac:dyDescent="0.25">
      <c r="C9103" s="160" t="s">
        <v>540</v>
      </c>
      <c r="D9103" s="161">
        <v>770.5</v>
      </c>
    </row>
    <row r="9104" spans="3:4" ht="15" hidden="1" customHeight="1" x14ac:dyDescent="0.25">
      <c r="C9104" s="158" t="s">
        <v>544</v>
      </c>
      <c r="D9104" s="159">
        <v>858.76</v>
      </c>
    </row>
    <row r="9105" spans="3:4" ht="15" hidden="1" customHeight="1" x14ac:dyDescent="0.25">
      <c r="C9105" s="160" t="s">
        <v>548</v>
      </c>
      <c r="D9105" s="161">
        <v>571.73</v>
      </c>
    </row>
    <row r="9106" spans="3:4" ht="15" hidden="1" customHeight="1" x14ac:dyDescent="0.25">
      <c r="C9106" s="158" t="s">
        <v>543</v>
      </c>
      <c r="D9106" s="159">
        <v>522.33000000000004</v>
      </c>
    </row>
    <row r="9107" spans="3:4" ht="15" hidden="1" customHeight="1" x14ac:dyDescent="0.25">
      <c r="C9107" s="160" t="s">
        <v>551</v>
      </c>
      <c r="D9107" s="161">
        <v>850.77</v>
      </c>
    </row>
    <row r="9108" spans="3:4" ht="15" hidden="1" customHeight="1" x14ac:dyDescent="0.25">
      <c r="C9108" s="158" t="s">
        <v>551</v>
      </c>
      <c r="D9108" s="159">
        <v>985.68</v>
      </c>
    </row>
    <row r="9109" spans="3:4" ht="15" hidden="1" customHeight="1" x14ac:dyDescent="0.25">
      <c r="C9109" s="160" t="s">
        <v>540</v>
      </c>
      <c r="D9109" s="161">
        <v>790.28</v>
      </c>
    </row>
    <row r="9110" spans="3:4" ht="15" hidden="1" customHeight="1" x14ac:dyDescent="0.25">
      <c r="C9110" s="158" t="s">
        <v>308</v>
      </c>
      <c r="D9110" s="159">
        <v>562.91</v>
      </c>
    </row>
    <row r="9111" spans="3:4" ht="15" hidden="1" customHeight="1" x14ac:dyDescent="0.25">
      <c r="C9111" s="160" t="s">
        <v>551</v>
      </c>
      <c r="D9111" s="161">
        <v>344.38</v>
      </c>
    </row>
    <row r="9112" spans="3:4" ht="15" hidden="1" customHeight="1" x14ac:dyDescent="0.25">
      <c r="C9112" s="158" t="s">
        <v>558</v>
      </c>
      <c r="D9112" s="159">
        <v>663.68</v>
      </c>
    </row>
    <row r="9113" spans="3:4" ht="15" hidden="1" customHeight="1" x14ac:dyDescent="0.25">
      <c r="C9113" s="160" t="s">
        <v>540</v>
      </c>
      <c r="D9113" s="161">
        <v>1036.02</v>
      </c>
    </row>
    <row r="9114" spans="3:4" ht="15" hidden="1" customHeight="1" x14ac:dyDescent="0.25">
      <c r="C9114" s="158" t="s">
        <v>544</v>
      </c>
      <c r="D9114" s="159">
        <v>520.59</v>
      </c>
    </row>
    <row r="9115" spans="3:4" ht="15" hidden="1" customHeight="1" x14ac:dyDescent="0.25">
      <c r="C9115" s="160" t="s">
        <v>309</v>
      </c>
      <c r="D9115" s="161">
        <v>292.33</v>
      </c>
    </row>
    <row r="9116" spans="3:4" ht="15" hidden="1" customHeight="1" x14ac:dyDescent="0.25">
      <c r="C9116" s="158" t="s">
        <v>541</v>
      </c>
      <c r="D9116" s="159">
        <v>757.86</v>
      </c>
    </row>
    <row r="9117" spans="3:4" ht="15" hidden="1" customHeight="1" x14ac:dyDescent="0.25">
      <c r="C9117" s="160" t="s">
        <v>545</v>
      </c>
      <c r="D9117" s="161">
        <v>317.77</v>
      </c>
    </row>
    <row r="9118" spans="3:4" ht="15" hidden="1" customHeight="1" x14ac:dyDescent="0.25">
      <c r="C9118" s="158" t="s">
        <v>545</v>
      </c>
      <c r="D9118" s="159">
        <v>1243.3800000000001</v>
      </c>
    </row>
    <row r="9119" spans="3:4" ht="15" hidden="1" customHeight="1" x14ac:dyDescent="0.25">
      <c r="C9119" s="160" t="s">
        <v>307</v>
      </c>
      <c r="D9119" s="161">
        <v>46.93</v>
      </c>
    </row>
    <row r="9120" spans="3:4" ht="15" hidden="1" customHeight="1" x14ac:dyDescent="0.25">
      <c r="C9120" s="158" t="s">
        <v>556</v>
      </c>
      <c r="D9120" s="159">
        <v>46.05</v>
      </c>
    </row>
    <row r="9121" spans="3:4" ht="15" hidden="1" customHeight="1" x14ac:dyDescent="0.25">
      <c r="C9121" s="160" t="s">
        <v>545</v>
      </c>
      <c r="D9121" s="161">
        <v>439.85</v>
      </c>
    </row>
    <row r="9122" spans="3:4" ht="15" hidden="1" customHeight="1" x14ac:dyDescent="0.25">
      <c r="C9122" s="158" t="s">
        <v>545</v>
      </c>
      <c r="D9122" s="159">
        <v>959.11</v>
      </c>
    </row>
    <row r="9123" spans="3:4" ht="15" hidden="1" customHeight="1" x14ac:dyDescent="0.25">
      <c r="C9123" s="160" t="s">
        <v>540</v>
      </c>
      <c r="D9123" s="161">
        <v>198.74</v>
      </c>
    </row>
    <row r="9124" spans="3:4" ht="15" hidden="1" customHeight="1" x14ac:dyDescent="0.25">
      <c r="C9124" s="158" t="s">
        <v>552</v>
      </c>
      <c r="D9124" s="159">
        <v>1022.95</v>
      </c>
    </row>
    <row r="9125" spans="3:4" ht="15" hidden="1" customHeight="1" x14ac:dyDescent="0.25">
      <c r="C9125" s="160" t="s">
        <v>543</v>
      </c>
      <c r="D9125" s="161">
        <v>1002.57</v>
      </c>
    </row>
    <row r="9126" spans="3:4" ht="15" hidden="1" customHeight="1" x14ac:dyDescent="0.25">
      <c r="C9126" s="158" t="s">
        <v>307</v>
      </c>
      <c r="D9126" s="159">
        <v>795.42</v>
      </c>
    </row>
    <row r="9127" spans="3:4" ht="15" hidden="1" customHeight="1" x14ac:dyDescent="0.25">
      <c r="C9127" s="160" t="s">
        <v>557</v>
      </c>
      <c r="D9127" s="161">
        <v>877.5</v>
      </c>
    </row>
    <row r="9128" spans="3:4" ht="15" hidden="1" customHeight="1" x14ac:dyDescent="0.25">
      <c r="C9128" s="158" t="s">
        <v>539</v>
      </c>
      <c r="D9128" s="159">
        <v>592.11</v>
      </c>
    </row>
    <row r="9129" spans="3:4" ht="15" hidden="1" customHeight="1" x14ac:dyDescent="0.25">
      <c r="C9129" s="160" t="s">
        <v>558</v>
      </c>
      <c r="D9129" s="161">
        <v>1096.55</v>
      </c>
    </row>
    <row r="9130" spans="3:4" ht="15" hidden="1" customHeight="1" x14ac:dyDescent="0.25">
      <c r="C9130" s="158" t="s">
        <v>540</v>
      </c>
      <c r="D9130" s="159">
        <v>1117.83</v>
      </c>
    </row>
    <row r="9131" spans="3:4" ht="15" hidden="1" customHeight="1" x14ac:dyDescent="0.25">
      <c r="C9131" s="160" t="s">
        <v>307</v>
      </c>
      <c r="D9131" s="161">
        <v>655.16</v>
      </c>
    </row>
    <row r="9132" spans="3:4" ht="15" hidden="1" customHeight="1" x14ac:dyDescent="0.25">
      <c r="C9132" s="158" t="s">
        <v>542</v>
      </c>
      <c r="D9132" s="159">
        <v>393.18</v>
      </c>
    </row>
    <row r="9133" spans="3:4" ht="15" hidden="1" customHeight="1" x14ac:dyDescent="0.25">
      <c r="C9133" s="160" t="s">
        <v>550</v>
      </c>
      <c r="D9133" s="161">
        <v>550.13</v>
      </c>
    </row>
    <row r="9134" spans="3:4" ht="15" hidden="1" customHeight="1" x14ac:dyDescent="0.25">
      <c r="C9134" s="158" t="s">
        <v>308</v>
      </c>
      <c r="D9134" s="159">
        <v>586.49</v>
      </c>
    </row>
    <row r="9135" spans="3:4" ht="15" hidden="1" customHeight="1" x14ac:dyDescent="0.25">
      <c r="C9135" s="160" t="s">
        <v>542</v>
      </c>
      <c r="D9135" s="161">
        <v>793.76</v>
      </c>
    </row>
    <row r="9136" spans="3:4" ht="15" hidden="1" customHeight="1" x14ac:dyDescent="0.25">
      <c r="C9136" s="158" t="s">
        <v>548</v>
      </c>
      <c r="D9136" s="159">
        <v>766.65</v>
      </c>
    </row>
    <row r="9137" spans="3:4" ht="15" hidden="1" customHeight="1" x14ac:dyDescent="0.25">
      <c r="C9137" s="160" t="s">
        <v>540</v>
      </c>
      <c r="D9137" s="161">
        <v>545.86</v>
      </c>
    </row>
    <row r="9138" spans="3:4" ht="15" hidden="1" customHeight="1" x14ac:dyDescent="0.25">
      <c r="C9138" s="158" t="s">
        <v>553</v>
      </c>
      <c r="D9138" s="159">
        <v>671.99</v>
      </c>
    </row>
    <row r="9139" spans="3:4" ht="15" hidden="1" customHeight="1" x14ac:dyDescent="0.25">
      <c r="C9139" s="160" t="s">
        <v>555</v>
      </c>
      <c r="D9139" s="161">
        <v>942</v>
      </c>
    </row>
    <row r="9140" spans="3:4" ht="15" hidden="1" customHeight="1" x14ac:dyDescent="0.25">
      <c r="C9140" s="158" t="s">
        <v>557</v>
      </c>
      <c r="D9140" s="159">
        <v>433.88</v>
      </c>
    </row>
    <row r="9141" spans="3:4" ht="15" hidden="1" customHeight="1" x14ac:dyDescent="0.25">
      <c r="C9141" s="160" t="s">
        <v>540</v>
      </c>
      <c r="D9141" s="161">
        <v>1054.4100000000001</v>
      </c>
    </row>
    <row r="9142" spans="3:4" ht="15" hidden="1" customHeight="1" x14ac:dyDescent="0.25">
      <c r="C9142" s="158" t="s">
        <v>547</v>
      </c>
      <c r="D9142" s="159">
        <v>744.21</v>
      </c>
    </row>
    <row r="9143" spans="3:4" ht="15" hidden="1" customHeight="1" x14ac:dyDescent="0.25">
      <c r="C9143" s="160" t="s">
        <v>549</v>
      </c>
      <c r="D9143" s="161">
        <v>191.42</v>
      </c>
    </row>
    <row r="9144" spans="3:4" ht="15" hidden="1" customHeight="1" x14ac:dyDescent="0.25">
      <c r="C9144" s="158" t="s">
        <v>543</v>
      </c>
      <c r="D9144" s="159">
        <v>531.77</v>
      </c>
    </row>
    <row r="9145" spans="3:4" ht="15" hidden="1" customHeight="1" x14ac:dyDescent="0.25">
      <c r="C9145" s="160" t="s">
        <v>541</v>
      </c>
      <c r="D9145" s="161">
        <v>1190.33</v>
      </c>
    </row>
    <row r="9146" spans="3:4" ht="15" hidden="1" customHeight="1" x14ac:dyDescent="0.25">
      <c r="C9146" s="158" t="s">
        <v>307</v>
      </c>
      <c r="D9146" s="159">
        <v>308.73</v>
      </c>
    </row>
    <row r="9147" spans="3:4" ht="15" hidden="1" customHeight="1" x14ac:dyDescent="0.25">
      <c r="C9147" s="160" t="s">
        <v>545</v>
      </c>
      <c r="D9147" s="161">
        <v>59.93</v>
      </c>
    </row>
    <row r="9148" spans="3:4" ht="15" hidden="1" customHeight="1" x14ac:dyDescent="0.25">
      <c r="C9148" s="158" t="s">
        <v>558</v>
      </c>
      <c r="D9148" s="159">
        <v>991.88</v>
      </c>
    </row>
    <row r="9149" spans="3:4" ht="15" hidden="1" customHeight="1" x14ac:dyDescent="0.25">
      <c r="C9149" s="160" t="s">
        <v>540</v>
      </c>
      <c r="D9149" s="161">
        <v>683.4</v>
      </c>
    </row>
    <row r="9150" spans="3:4" ht="15" hidden="1" customHeight="1" x14ac:dyDescent="0.25">
      <c r="C9150" s="158" t="s">
        <v>547</v>
      </c>
      <c r="D9150" s="159">
        <v>561.02</v>
      </c>
    </row>
    <row r="9151" spans="3:4" ht="15" hidden="1" customHeight="1" x14ac:dyDescent="0.25">
      <c r="C9151" s="160" t="s">
        <v>545</v>
      </c>
      <c r="D9151" s="161">
        <v>927.37</v>
      </c>
    </row>
    <row r="9152" spans="3:4" ht="15" hidden="1" customHeight="1" x14ac:dyDescent="0.25">
      <c r="C9152" s="158" t="s">
        <v>309</v>
      </c>
      <c r="D9152" s="159">
        <v>902.69</v>
      </c>
    </row>
    <row r="9153" spans="3:4" ht="15" hidden="1" customHeight="1" x14ac:dyDescent="0.25">
      <c r="C9153" s="160" t="s">
        <v>546</v>
      </c>
      <c r="D9153" s="161">
        <v>606.88</v>
      </c>
    </row>
    <row r="9154" spans="3:4" ht="15" hidden="1" customHeight="1" x14ac:dyDescent="0.25">
      <c r="C9154" s="158" t="s">
        <v>545</v>
      </c>
      <c r="D9154" s="159">
        <v>827.1</v>
      </c>
    </row>
    <row r="9155" spans="3:4" ht="15" hidden="1" customHeight="1" x14ac:dyDescent="0.25">
      <c r="C9155" s="160" t="s">
        <v>547</v>
      </c>
      <c r="D9155" s="161">
        <v>27.18</v>
      </c>
    </row>
    <row r="9156" spans="3:4" ht="15" hidden="1" customHeight="1" x14ac:dyDescent="0.25">
      <c r="C9156" s="158" t="s">
        <v>539</v>
      </c>
      <c r="D9156" s="159">
        <v>583.74</v>
      </c>
    </row>
    <row r="9157" spans="3:4" ht="15" hidden="1" customHeight="1" x14ac:dyDescent="0.25">
      <c r="C9157" s="160" t="s">
        <v>550</v>
      </c>
      <c r="D9157" s="161">
        <v>670.17</v>
      </c>
    </row>
    <row r="9158" spans="3:4" ht="15" hidden="1" customHeight="1" x14ac:dyDescent="0.25">
      <c r="C9158" s="158" t="s">
        <v>554</v>
      </c>
      <c r="D9158" s="159">
        <v>381.53</v>
      </c>
    </row>
    <row r="9159" spans="3:4" ht="15" hidden="1" customHeight="1" x14ac:dyDescent="0.25">
      <c r="C9159" s="160" t="s">
        <v>307</v>
      </c>
      <c r="D9159" s="161">
        <v>271.29000000000002</v>
      </c>
    </row>
    <row r="9160" spans="3:4" ht="15" hidden="1" customHeight="1" x14ac:dyDescent="0.25">
      <c r="C9160" s="158" t="s">
        <v>558</v>
      </c>
      <c r="D9160" s="159">
        <v>205.4</v>
      </c>
    </row>
    <row r="9161" spans="3:4" ht="15" hidden="1" customHeight="1" x14ac:dyDescent="0.25">
      <c r="C9161" s="160" t="s">
        <v>547</v>
      </c>
      <c r="D9161" s="161">
        <v>651.44000000000005</v>
      </c>
    </row>
    <row r="9162" spans="3:4" ht="15" hidden="1" customHeight="1" x14ac:dyDescent="0.25">
      <c r="C9162" s="158" t="s">
        <v>543</v>
      </c>
      <c r="D9162" s="159">
        <v>1276.51</v>
      </c>
    </row>
    <row r="9163" spans="3:4" ht="15" hidden="1" customHeight="1" x14ac:dyDescent="0.25">
      <c r="C9163" s="160" t="s">
        <v>539</v>
      </c>
      <c r="D9163" s="161">
        <v>355.46</v>
      </c>
    </row>
    <row r="9164" spans="3:4" ht="15" hidden="1" customHeight="1" x14ac:dyDescent="0.25">
      <c r="C9164" s="158" t="s">
        <v>552</v>
      </c>
      <c r="D9164" s="159">
        <v>510.98</v>
      </c>
    </row>
    <row r="9165" spans="3:4" ht="15" hidden="1" customHeight="1" x14ac:dyDescent="0.25">
      <c r="C9165" s="160" t="s">
        <v>542</v>
      </c>
      <c r="D9165" s="161">
        <v>853.57</v>
      </c>
    </row>
    <row r="9166" spans="3:4" ht="15" hidden="1" customHeight="1" x14ac:dyDescent="0.25">
      <c r="C9166" s="158" t="s">
        <v>551</v>
      </c>
      <c r="D9166" s="159">
        <v>520.26</v>
      </c>
    </row>
    <row r="9167" spans="3:4" ht="15" hidden="1" customHeight="1" x14ac:dyDescent="0.25">
      <c r="C9167" s="160" t="s">
        <v>546</v>
      </c>
      <c r="D9167" s="161">
        <v>463.64</v>
      </c>
    </row>
    <row r="9168" spans="3:4" ht="15" hidden="1" customHeight="1" x14ac:dyDescent="0.25">
      <c r="C9168" s="158" t="s">
        <v>553</v>
      </c>
      <c r="D9168" s="159">
        <v>1154.0899999999999</v>
      </c>
    </row>
    <row r="9169" spans="3:4" ht="15" hidden="1" customHeight="1" x14ac:dyDescent="0.25">
      <c r="C9169" s="160" t="s">
        <v>556</v>
      </c>
      <c r="D9169" s="161">
        <v>1185.9000000000001</v>
      </c>
    </row>
    <row r="9170" spans="3:4" ht="15" hidden="1" customHeight="1" x14ac:dyDescent="0.25">
      <c r="C9170" s="158" t="s">
        <v>312</v>
      </c>
      <c r="D9170" s="159">
        <v>335.69</v>
      </c>
    </row>
    <row r="9171" spans="3:4" ht="15" hidden="1" customHeight="1" x14ac:dyDescent="0.25">
      <c r="C9171" s="160" t="s">
        <v>545</v>
      </c>
      <c r="D9171" s="161">
        <v>647.52</v>
      </c>
    </row>
    <row r="9172" spans="3:4" ht="15" hidden="1" customHeight="1" x14ac:dyDescent="0.25">
      <c r="C9172" s="158" t="s">
        <v>551</v>
      </c>
      <c r="D9172" s="159">
        <v>407.89</v>
      </c>
    </row>
    <row r="9173" spans="3:4" ht="15" hidden="1" customHeight="1" x14ac:dyDescent="0.25">
      <c r="C9173" s="160" t="s">
        <v>308</v>
      </c>
      <c r="D9173" s="161">
        <v>270.95</v>
      </c>
    </row>
    <row r="9174" spans="3:4" ht="15" hidden="1" customHeight="1" x14ac:dyDescent="0.25">
      <c r="C9174" s="158" t="s">
        <v>309</v>
      </c>
      <c r="D9174" s="159">
        <v>528.03</v>
      </c>
    </row>
    <row r="9175" spans="3:4" ht="15" hidden="1" customHeight="1" x14ac:dyDescent="0.25">
      <c r="C9175" s="160" t="s">
        <v>558</v>
      </c>
      <c r="D9175" s="161">
        <v>729.19</v>
      </c>
    </row>
    <row r="9176" spans="3:4" ht="15" hidden="1" customHeight="1" x14ac:dyDescent="0.25">
      <c r="C9176" s="158" t="s">
        <v>549</v>
      </c>
      <c r="D9176" s="159">
        <v>1079.96</v>
      </c>
    </row>
    <row r="9177" spans="3:4" ht="15" hidden="1" customHeight="1" x14ac:dyDescent="0.25">
      <c r="C9177" s="160" t="s">
        <v>557</v>
      </c>
      <c r="D9177" s="161">
        <v>882.33</v>
      </c>
    </row>
    <row r="9178" spans="3:4" ht="15" hidden="1" customHeight="1" x14ac:dyDescent="0.25">
      <c r="C9178" s="158" t="s">
        <v>308</v>
      </c>
      <c r="D9178" s="159">
        <v>872.93</v>
      </c>
    </row>
    <row r="9179" spans="3:4" ht="15" hidden="1" customHeight="1" x14ac:dyDescent="0.25">
      <c r="C9179" s="160" t="s">
        <v>549</v>
      </c>
      <c r="D9179" s="161">
        <v>914.9</v>
      </c>
    </row>
    <row r="9180" spans="3:4" ht="15" hidden="1" customHeight="1" x14ac:dyDescent="0.25">
      <c r="C9180" s="158" t="s">
        <v>556</v>
      </c>
      <c r="D9180" s="159">
        <v>809.91</v>
      </c>
    </row>
    <row r="9181" spans="3:4" ht="15" hidden="1" customHeight="1" x14ac:dyDescent="0.25">
      <c r="C9181" s="160" t="s">
        <v>555</v>
      </c>
      <c r="D9181" s="161">
        <v>157.38</v>
      </c>
    </row>
    <row r="9182" spans="3:4" ht="15" hidden="1" customHeight="1" x14ac:dyDescent="0.25">
      <c r="C9182" s="158" t="s">
        <v>549</v>
      </c>
      <c r="D9182" s="159">
        <v>792.28</v>
      </c>
    </row>
    <row r="9183" spans="3:4" ht="15" hidden="1" customHeight="1" x14ac:dyDescent="0.25">
      <c r="C9183" s="160" t="s">
        <v>312</v>
      </c>
      <c r="D9183" s="161">
        <v>909.59</v>
      </c>
    </row>
    <row r="9184" spans="3:4" ht="15" hidden="1" customHeight="1" x14ac:dyDescent="0.25">
      <c r="C9184" s="158" t="s">
        <v>308</v>
      </c>
      <c r="D9184" s="159">
        <v>573.54999999999995</v>
      </c>
    </row>
    <row r="9185" spans="3:4" ht="15" hidden="1" customHeight="1" x14ac:dyDescent="0.25">
      <c r="C9185" s="160" t="s">
        <v>539</v>
      </c>
      <c r="D9185" s="161">
        <v>942.35</v>
      </c>
    </row>
    <row r="9186" spans="3:4" ht="15" hidden="1" customHeight="1" x14ac:dyDescent="0.25">
      <c r="C9186" s="158" t="s">
        <v>308</v>
      </c>
      <c r="D9186" s="159">
        <v>739.57</v>
      </c>
    </row>
    <row r="9187" spans="3:4" ht="15" hidden="1" customHeight="1" x14ac:dyDescent="0.25">
      <c r="C9187" s="160" t="s">
        <v>307</v>
      </c>
      <c r="D9187" s="161">
        <v>472.09</v>
      </c>
    </row>
    <row r="9188" spans="3:4" ht="15" hidden="1" customHeight="1" x14ac:dyDescent="0.25">
      <c r="C9188" s="158" t="s">
        <v>546</v>
      </c>
      <c r="D9188" s="159">
        <v>898.51</v>
      </c>
    </row>
    <row r="9189" spans="3:4" ht="15" hidden="1" customHeight="1" x14ac:dyDescent="0.25">
      <c r="C9189" s="160" t="s">
        <v>542</v>
      </c>
      <c r="D9189" s="161">
        <v>1281.97</v>
      </c>
    </row>
    <row r="9190" spans="3:4" ht="15" hidden="1" customHeight="1" x14ac:dyDescent="0.25">
      <c r="C9190" s="158" t="s">
        <v>308</v>
      </c>
      <c r="D9190" s="159">
        <v>630.11</v>
      </c>
    </row>
    <row r="9191" spans="3:4" ht="15" hidden="1" customHeight="1" x14ac:dyDescent="0.25">
      <c r="C9191" s="160" t="s">
        <v>308</v>
      </c>
      <c r="D9191" s="161">
        <v>741.04</v>
      </c>
    </row>
    <row r="9192" spans="3:4" ht="15" hidden="1" customHeight="1" x14ac:dyDescent="0.25">
      <c r="C9192" s="158" t="s">
        <v>553</v>
      </c>
      <c r="D9192" s="159">
        <v>554.03</v>
      </c>
    </row>
    <row r="9193" spans="3:4" ht="15" hidden="1" customHeight="1" x14ac:dyDescent="0.25">
      <c r="C9193" s="160" t="s">
        <v>308</v>
      </c>
      <c r="D9193" s="161">
        <v>814.85</v>
      </c>
    </row>
    <row r="9194" spans="3:4" ht="15" hidden="1" customHeight="1" x14ac:dyDescent="0.25">
      <c r="C9194" s="158" t="s">
        <v>553</v>
      </c>
      <c r="D9194" s="159">
        <v>523.84</v>
      </c>
    </row>
    <row r="9195" spans="3:4" ht="15" hidden="1" customHeight="1" x14ac:dyDescent="0.25">
      <c r="C9195" s="160" t="s">
        <v>552</v>
      </c>
      <c r="D9195" s="161">
        <v>822.26</v>
      </c>
    </row>
    <row r="9196" spans="3:4" ht="15" hidden="1" customHeight="1" x14ac:dyDescent="0.25">
      <c r="C9196" s="158" t="s">
        <v>539</v>
      </c>
      <c r="D9196" s="159">
        <v>49.88</v>
      </c>
    </row>
    <row r="9197" spans="3:4" ht="15" hidden="1" customHeight="1" x14ac:dyDescent="0.25">
      <c r="C9197" s="160" t="s">
        <v>312</v>
      </c>
      <c r="D9197" s="161">
        <v>1122.51</v>
      </c>
    </row>
    <row r="9198" spans="3:4" ht="15" hidden="1" customHeight="1" x14ac:dyDescent="0.25">
      <c r="C9198" s="158" t="s">
        <v>552</v>
      </c>
      <c r="D9198" s="159">
        <v>1102.79</v>
      </c>
    </row>
    <row r="9199" spans="3:4" ht="15" hidden="1" customHeight="1" x14ac:dyDescent="0.25">
      <c r="C9199" s="160" t="s">
        <v>540</v>
      </c>
      <c r="D9199" s="161">
        <v>972.01</v>
      </c>
    </row>
    <row r="9200" spans="3:4" ht="15" hidden="1" customHeight="1" x14ac:dyDescent="0.25">
      <c r="C9200" s="158" t="s">
        <v>551</v>
      </c>
      <c r="D9200" s="159">
        <v>1232.31</v>
      </c>
    </row>
    <row r="9201" spans="3:4" ht="15" hidden="1" customHeight="1" x14ac:dyDescent="0.25">
      <c r="C9201" s="160" t="s">
        <v>547</v>
      </c>
      <c r="D9201" s="161">
        <v>456.3</v>
      </c>
    </row>
    <row r="9202" spans="3:4" ht="15" hidden="1" customHeight="1" x14ac:dyDescent="0.25">
      <c r="C9202" s="158" t="s">
        <v>549</v>
      </c>
      <c r="D9202" s="159">
        <v>826.29</v>
      </c>
    </row>
    <row r="9203" spans="3:4" ht="15" hidden="1" customHeight="1" x14ac:dyDescent="0.25">
      <c r="C9203" s="160" t="s">
        <v>552</v>
      </c>
      <c r="D9203" s="161">
        <v>644.42999999999995</v>
      </c>
    </row>
    <row r="9204" spans="3:4" ht="15" hidden="1" customHeight="1" x14ac:dyDescent="0.25">
      <c r="C9204" s="158" t="s">
        <v>551</v>
      </c>
      <c r="D9204" s="159">
        <v>1065.71</v>
      </c>
    </row>
    <row r="9205" spans="3:4" ht="15" hidden="1" customHeight="1" x14ac:dyDescent="0.25">
      <c r="C9205" s="160" t="s">
        <v>545</v>
      </c>
      <c r="D9205" s="161">
        <v>920.33</v>
      </c>
    </row>
    <row r="9206" spans="3:4" ht="15" hidden="1" customHeight="1" x14ac:dyDescent="0.25">
      <c r="C9206" s="158" t="s">
        <v>543</v>
      </c>
      <c r="D9206" s="159">
        <v>763.08</v>
      </c>
    </row>
    <row r="9207" spans="3:4" ht="15" hidden="1" customHeight="1" x14ac:dyDescent="0.25">
      <c r="C9207" s="160" t="s">
        <v>557</v>
      </c>
      <c r="D9207" s="161">
        <v>789.83</v>
      </c>
    </row>
    <row r="9208" spans="3:4" ht="15" hidden="1" customHeight="1" x14ac:dyDescent="0.25">
      <c r="C9208" s="158" t="s">
        <v>540</v>
      </c>
      <c r="D9208" s="159">
        <v>272.47000000000003</v>
      </c>
    </row>
    <row r="9209" spans="3:4" ht="15" hidden="1" customHeight="1" x14ac:dyDescent="0.25">
      <c r="C9209" s="160" t="s">
        <v>552</v>
      </c>
      <c r="D9209" s="161">
        <v>562.44000000000005</v>
      </c>
    </row>
    <row r="9210" spans="3:4" ht="15" hidden="1" customHeight="1" x14ac:dyDescent="0.25">
      <c r="C9210" s="158" t="s">
        <v>307</v>
      </c>
      <c r="D9210" s="159">
        <v>616.86</v>
      </c>
    </row>
    <row r="9211" spans="3:4" ht="15" hidden="1" customHeight="1" x14ac:dyDescent="0.25">
      <c r="C9211" s="160" t="s">
        <v>309</v>
      </c>
      <c r="D9211" s="161">
        <v>314.02</v>
      </c>
    </row>
    <row r="9212" spans="3:4" ht="15" hidden="1" customHeight="1" x14ac:dyDescent="0.25">
      <c r="C9212" s="158" t="s">
        <v>307</v>
      </c>
      <c r="D9212" s="159">
        <v>152.46</v>
      </c>
    </row>
    <row r="9213" spans="3:4" ht="15" hidden="1" customHeight="1" x14ac:dyDescent="0.25">
      <c r="C9213" s="160" t="s">
        <v>309</v>
      </c>
      <c r="D9213" s="161">
        <v>1096.6500000000001</v>
      </c>
    </row>
    <row r="9214" spans="3:4" ht="15" hidden="1" customHeight="1" x14ac:dyDescent="0.25">
      <c r="C9214" s="158" t="s">
        <v>551</v>
      </c>
      <c r="D9214" s="159">
        <v>149.77000000000001</v>
      </c>
    </row>
    <row r="9215" spans="3:4" ht="15" hidden="1" customHeight="1" x14ac:dyDescent="0.25">
      <c r="C9215" s="160" t="s">
        <v>546</v>
      </c>
      <c r="D9215" s="161">
        <v>810.92</v>
      </c>
    </row>
    <row r="9216" spans="3:4" ht="15" hidden="1" customHeight="1" x14ac:dyDescent="0.25">
      <c r="C9216" s="158" t="s">
        <v>540</v>
      </c>
      <c r="D9216" s="159">
        <v>487.64</v>
      </c>
    </row>
    <row r="9217" spans="3:4" ht="15" hidden="1" customHeight="1" x14ac:dyDescent="0.25">
      <c r="C9217" s="160" t="s">
        <v>550</v>
      </c>
      <c r="D9217" s="161">
        <v>519.87</v>
      </c>
    </row>
    <row r="9218" spans="3:4" ht="15" hidden="1" customHeight="1" x14ac:dyDescent="0.25">
      <c r="C9218" s="158" t="s">
        <v>543</v>
      </c>
      <c r="D9218" s="159">
        <v>1113.4100000000001</v>
      </c>
    </row>
    <row r="9219" spans="3:4" ht="15" hidden="1" customHeight="1" x14ac:dyDescent="0.25">
      <c r="C9219" s="160" t="s">
        <v>555</v>
      </c>
      <c r="D9219" s="161">
        <v>509.89</v>
      </c>
    </row>
    <row r="9220" spans="3:4" ht="15" hidden="1" customHeight="1" x14ac:dyDescent="0.25">
      <c r="C9220" s="158" t="s">
        <v>550</v>
      </c>
      <c r="D9220" s="159">
        <v>1212.6600000000001</v>
      </c>
    </row>
    <row r="9221" spans="3:4" ht="15" hidden="1" customHeight="1" x14ac:dyDescent="0.25">
      <c r="C9221" s="160" t="s">
        <v>549</v>
      </c>
      <c r="D9221" s="161">
        <v>125.69</v>
      </c>
    </row>
    <row r="9222" spans="3:4" ht="15" hidden="1" customHeight="1" x14ac:dyDescent="0.25">
      <c r="C9222" s="158" t="s">
        <v>551</v>
      </c>
      <c r="D9222" s="159">
        <v>1271.1099999999999</v>
      </c>
    </row>
    <row r="9223" spans="3:4" ht="15" hidden="1" customHeight="1" x14ac:dyDescent="0.25">
      <c r="C9223" s="160" t="s">
        <v>309</v>
      </c>
      <c r="D9223" s="161">
        <v>388.08</v>
      </c>
    </row>
    <row r="9224" spans="3:4" ht="15" hidden="1" customHeight="1" x14ac:dyDescent="0.25">
      <c r="C9224" s="158" t="s">
        <v>307</v>
      </c>
      <c r="D9224" s="159">
        <v>948.16</v>
      </c>
    </row>
    <row r="9225" spans="3:4" ht="15" hidden="1" customHeight="1" x14ac:dyDescent="0.25">
      <c r="C9225" s="160" t="s">
        <v>553</v>
      </c>
      <c r="D9225" s="161">
        <v>225.6</v>
      </c>
    </row>
    <row r="9226" spans="3:4" ht="15" hidden="1" customHeight="1" x14ac:dyDescent="0.25">
      <c r="C9226" s="158" t="s">
        <v>546</v>
      </c>
      <c r="D9226" s="159">
        <v>649.62</v>
      </c>
    </row>
    <row r="9227" spans="3:4" ht="15" hidden="1" customHeight="1" x14ac:dyDescent="0.25">
      <c r="C9227" s="160" t="s">
        <v>552</v>
      </c>
      <c r="D9227" s="161">
        <v>69.760000000000005</v>
      </c>
    </row>
    <row r="9228" spans="3:4" ht="15" hidden="1" customHeight="1" x14ac:dyDescent="0.25">
      <c r="C9228" s="158" t="s">
        <v>307</v>
      </c>
      <c r="D9228" s="159">
        <v>1071.17</v>
      </c>
    </row>
    <row r="9229" spans="3:4" ht="15" hidden="1" customHeight="1" x14ac:dyDescent="0.25">
      <c r="C9229" s="160" t="s">
        <v>312</v>
      </c>
      <c r="D9229" s="161">
        <v>110.42</v>
      </c>
    </row>
    <row r="9230" spans="3:4" ht="15" hidden="1" customHeight="1" x14ac:dyDescent="0.25">
      <c r="C9230" s="158" t="s">
        <v>545</v>
      </c>
      <c r="D9230" s="159">
        <v>290.37</v>
      </c>
    </row>
    <row r="9231" spans="3:4" ht="15" hidden="1" customHeight="1" x14ac:dyDescent="0.25">
      <c r="C9231" s="160" t="s">
        <v>308</v>
      </c>
      <c r="D9231" s="161">
        <v>699.44</v>
      </c>
    </row>
    <row r="9232" spans="3:4" ht="15" hidden="1" customHeight="1" x14ac:dyDescent="0.25">
      <c r="C9232" s="158" t="s">
        <v>552</v>
      </c>
      <c r="D9232" s="159">
        <v>742.69</v>
      </c>
    </row>
    <row r="9233" spans="3:4" ht="15" hidden="1" customHeight="1" x14ac:dyDescent="0.25">
      <c r="C9233" s="160" t="s">
        <v>540</v>
      </c>
      <c r="D9233" s="161">
        <v>1132.95</v>
      </c>
    </row>
    <row r="9234" spans="3:4" ht="15" hidden="1" customHeight="1" x14ac:dyDescent="0.25">
      <c r="C9234" s="158" t="s">
        <v>542</v>
      </c>
      <c r="D9234" s="159">
        <v>950.76</v>
      </c>
    </row>
    <row r="9235" spans="3:4" ht="15" hidden="1" customHeight="1" x14ac:dyDescent="0.25">
      <c r="C9235" s="160" t="s">
        <v>548</v>
      </c>
      <c r="D9235" s="161">
        <v>668.03</v>
      </c>
    </row>
    <row r="9236" spans="3:4" ht="15" hidden="1" customHeight="1" x14ac:dyDescent="0.25">
      <c r="C9236" s="158" t="s">
        <v>553</v>
      </c>
      <c r="D9236" s="159">
        <v>663.81</v>
      </c>
    </row>
    <row r="9237" spans="3:4" ht="15" hidden="1" customHeight="1" x14ac:dyDescent="0.25">
      <c r="C9237" s="160" t="s">
        <v>540</v>
      </c>
      <c r="D9237" s="161">
        <v>514.20000000000005</v>
      </c>
    </row>
    <row r="9238" spans="3:4" ht="15" hidden="1" customHeight="1" x14ac:dyDescent="0.25">
      <c r="C9238" s="158" t="s">
        <v>556</v>
      </c>
      <c r="D9238" s="159">
        <v>1012.01</v>
      </c>
    </row>
    <row r="9239" spans="3:4" ht="15" hidden="1" customHeight="1" x14ac:dyDescent="0.25">
      <c r="C9239" s="160" t="s">
        <v>309</v>
      </c>
      <c r="D9239" s="161">
        <v>223.51</v>
      </c>
    </row>
    <row r="9240" spans="3:4" ht="15" hidden="1" customHeight="1" x14ac:dyDescent="0.25">
      <c r="C9240" s="158" t="s">
        <v>552</v>
      </c>
      <c r="D9240" s="159">
        <v>520.1</v>
      </c>
    </row>
    <row r="9241" spans="3:4" ht="15" hidden="1" customHeight="1" x14ac:dyDescent="0.25">
      <c r="C9241" s="160" t="s">
        <v>549</v>
      </c>
      <c r="D9241" s="161">
        <v>436.33</v>
      </c>
    </row>
    <row r="9242" spans="3:4" ht="15" hidden="1" customHeight="1" x14ac:dyDescent="0.25">
      <c r="C9242" s="158" t="s">
        <v>307</v>
      </c>
      <c r="D9242" s="159">
        <v>149.71</v>
      </c>
    </row>
    <row r="9243" spans="3:4" ht="15" hidden="1" customHeight="1" x14ac:dyDescent="0.25">
      <c r="C9243" s="160" t="s">
        <v>308</v>
      </c>
      <c r="D9243" s="161">
        <v>92.28</v>
      </c>
    </row>
    <row r="9244" spans="3:4" ht="15" hidden="1" customHeight="1" x14ac:dyDescent="0.25">
      <c r="C9244" s="158" t="s">
        <v>553</v>
      </c>
      <c r="D9244" s="159">
        <v>1000.09</v>
      </c>
    </row>
    <row r="9245" spans="3:4" ht="15" hidden="1" customHeight="1" x14ac:dyDescent="0.25">
      <c r="C9245" s="160" t="s">
        <v>542</v>
      </c>
      <c r="D9245" s="161">
        <v>835.97</v>
      </c>
    </row>
    <row r="9246" spans="3:4" ht="15" hidden="1" customHeight="1" x14ac:dyDescent="0.25">
      <c r="C9246" s="158" t="s">
        <v>543</v>
      </c>
      <c r="D9246" s="159">
        <v>45.58</v>
      </c>
    </row>
    <row r="9247" spans="3:4" ht="15" hidden="1" customHeight="1" x14ac:dyDescent="0.25">
      <c r="C9247" s="160" t="s">
        <v>312</v>
      </c>
      <c r="D9247" s="161">
        <v>928.77</v>
      </c>
    </row>
    <row r="9248" spans="3:4" ht="15" hidden="1" customHeight="1" x14ac:dyDescent="0.25">
      <c r="C9248" s="158" t="s">
        <v>549</v>
      </c>
      <c r="D9248" s="159">
        <v>788.97</v>
      </c>
    </row>
    <row r="9249" spans="3:4" ht="15" hidden="1" customHeight="1" x14ac:dyDescent="0.25">
      <c r="C9249" s="160" t="s">
        <v>309</v>
      </c>
      <c r="D9249" s="161">
        <v>721.68</v>
      </c>
    </row>
    <row r="9250" spans="3:4" ht="15" hidden="1" customHeight="1" x14ac:dyDescent="0.25">
      <c r="C9250" s="158" t="s">
        <v>555</v>
      </c>
      <c r="D9250" s="159">
        <v>1275.72</v>
      </c>
    </row>
    <row r="9251" spans="3:4" ht="15" hidden="1" customHeight="1" x14ac:dyDescent="0.25">
      <c r="C9251" s="160" t="s">
        <v>540</v>
      </c>
      <c r="D9251" s="161">
        <v>1060.24</v>
      </c>
    </row>
    <row r="9252" spans="3:4" ht="15" hidden="1" customHeight="1" x14ac:dyDescent="0.25">
      <c r="C9252" s="158" t="s">
        <v>549</v>
      </c>
      <c r="D9252" s="159">
        <v>420.11</v>
      </c>
    </row>
    <row r="9253" spans="3:4" ht="15" hidden="1" customHeight="1" x14ac:dyDescent="0.25">
      <c r="C9253" s="160" t="s">
        <v>549</v>
      </c>
      <c r="D9253" s="161">
        <v>535.97</v>
      </c>
    </row>
    <row r="9254" spans="3:4" ht="15" hidden="1" customHeight="1" x14ac:dyDescent="0.25">
      <c r="C9254" s="158" t="s">
        <v>542</v>
      </c>
      <c r="D9254" s="159">
        <v>1070.1199999999999</v>
      </c>
    </row>
    <row r="9255" spans="3:4" ht="15" hidden="1" customHeight="1" x14ac:dyDescent="0.25">
      <c r="C9255" s="160" t="s">
        <v>307</v>
      </c>
      <c r="D9255" s="161">
        <v>988.59</v>
      </c>
    </row>
    <row r="9256" spans="3:4" ht="15" hidden="1" customHeight="1" x14ac:dyDescent="0.25">
      <c r="C9256" s="158" t="s">
        <v>544</v>
      </c>
      <c r="D9256" s="159">
        <v>1268.01</v>
      </c>
    </row>
    <row r="9257" spans="3:4" ht="15" hidden="1" customHeight="1" x14ac:dyDescent="0.25">
      <c r="C9257" s="160" t="s">
        <v>555</v>
      </c>
      <c r="D9257" s="161">
        <v>720.13</v>
      </c>
    </row>
    <row r="9258" spans="3:4" ht="15" hidden="1" customHeight="1" x14ac:dyDescent="0.25">
      <c r="C9258" s="158" t="s">
        <v>547</v>
      </c>
      <c r="D9258" s="159">
        <v>1245.8</v>
      </c>
    </row>
    <row r="9259" spans="3:4" ht="15" hidden="1" customHeight="1" x14ac:dyDescent="0.25">
      <c r="C9259" s="160" t="s">
        <v>543</v>
      </c>
      <c r="D9259" s="161">
        <v>815.13</v>
      </c>
    </row>
    <row r="9260" spans="3:4" ht="15" hidden="1" customHeight="1" x14ac:dyDescent="0.25">
      <c r="C9260" s="158" t="s">
        <v>541</v>
      </c>
      <c r="D9260" s="159">
        <v>613.49</v>
      </c>
    </row>
    <row r="9261" spans="3:4" ht="15" hidden="1" customHeight="1" x14ac:dyDescent="0.25">
      <c r="C9261" s="160" t="s">
        <v>552</v>
      </c>
      <c r="D9261" s="161">
        <v>949.57</v>
      </c>
    </row>
    <row r="9262" spans="3:4" ht="15" hidden="1" customHeight="1" x14ac:dyDescent="0.25">
      <c r="C9262" s="158" t="s">
        <v>551</v>
      </c>
      <c r="D9262" s="159">
        <v>631.38</v>
      </c>
    </row>
    <row r="9263" spans="3:4" ht="15" hidden="1" customHeight="1" x14ac:dyDescent="0.25">
      <c r="C9263" s="160" t="s">
        <v>550</v>
      </c>
      <c r="D9263" s="161">
        <v>667.07</v>
      </c>
    </row>
    <row r="9264" spans="3:4" ht="15" hidden="1" customHeight="1" x14ac:dyDescent="0.25">
      <c r="C9264" s="158" t="s">
        <v>551</v>
      </c>
      <c r="D9264" s="159">
        <v>938.96</v>
      </c>
    </row>
    <row r="9265" spans="3:4" ht="15" hidden="1" customHeight="1" x14ac:dyDescent="0.25">
      <c r="C9265" s="160" t="s">
        <v>558</v>
      </c>
      <c r="D9265" s="161">
        <v>614.73</v>
      </c>
    </row>
    <row r="9266" spans="3:4" ht="15" hidden="1" customHeight="1" x14ac:dyDescent="0.25">
      <c r="C9266" s="158" t="s">
        <v>307</v>
      </c>
      <c r="D9266" s="159">
        <v>396.19</v>
      </c>
    </row>
    <row r="9267" spans="3:4" ht="15" hidden="1" customHeight="1" x14ac:dyDescent="0.25">
      <c r="C9267" s="160" t="s">
        <v>551</v>
      </c>
      <c r="D9267" s="161">
        <v>621.75</v>
      </c>
    </row>
    <row r="9268" spans="3:4" ht="15" hidden="1" customHeight="1" x14ac:dyDescent="0.25">
      <c r="C9268" s="158" t="s">
        <v>539</v>
      </c>
      <c r="D9268" s="159">
        <v>38.26</v>
      </c>
    </row>
    <row r="9269" spans="3:4" ht="15" hidden="1" customHeight="1" x14ac:dyDescent="0.25">
      <c r="C9269" s="160" t="s">
        <v>312</v>
      </c>
      <c r="D9269" s="161">
        <v>910.97</v>
      </c>
    </row>
    <row r="9270" spans="3:4" ht="15" hidden="1" customHeight="1" x14ac:dyDescent="0.25">
      <c r="C9270" s="158" t="s">
        <v>545</v>
      </c>
      <c r="D9270" s="159">
        <v>1020.77</v>
      </c>
    </row>
    <row r="9271" spans="3:4" ht="15" hidden="1" customHeight="1" x14ac:dyDescent="0.25">
      <c r="C9271" s="160" t="s">
        <v>546</v>
      </c>
      <c r="D9271" s="161">
        <v>967.08</v>
      </c>
    </row>
    <row r="9272" spans="3:4" ht="15" hidden="1" customHeight="1" x14ac:dyDescent="0.25">
      <c r="C9272" s="158" t="s">
        <v>307</v>
      </c>
      <c r="D9272" s="159">
        <v>82.79</v>
      </c>
    </row>
    <row r="9273" spans="3:4" ht="15" hidden="1" customHeight="1" x14ac:dyDescent="0.25">
      <c r="C9273" s="160" t="s">
        <v>307</v>
      </c>
      <c r="D9273" s="161">
        <v>1016.71</v>
      </c>
    </row>
    <row r="9274" spans="3:4" ht="15" hidden="1" customHeight="1" x14ac:dyDescent="0.25">
      <c r="C9274" s="158" t="s">
        <v>539</v>
      </c>
      <c r="D9274" s="159">
        <v>667.86</v>
      </c>
    </row>
    <row r="9275" spans="3:4" ht="15" hidden="1" customHeight="1" x14ac:dyDescent="0.25">
      <c r="C9275" s="160" t="s">
        <v>543</v>
      </c>
      <c r="D9275" s="161">
        <v>622.07000000000005</v>
      </c>
    </row>
    <row r="9276" spans="3:4" ht="15" hidden="1" customHeight="1" x14ac:dyDescent="0.25">
      <c r="C9276" s="158" t="s">
        <v>539</v>
      </c>
      <c r="D9276" s="159">
        <v>653.77</v>
      </c>
    </row>
    <row r="9277" spans="3:4" ht="15" hidden="1" customHeight="1" x14ac:dyDescent="0.25">
      <c r="C9277" s="160" t="s">
        <v>542</v>
      </c>
      <c r="D9277" s="161">
        <v>685.41</v>
      </c>
    </row>
    <row r="9278" spans="3:4" ht="15" hidden="1" customHeight="1" x14ac:dyDescent="0.25">
      <c r="C9278" s="158" t="s">
        <v>543</v>
      </c>
      <c r="D9278" s="159">
        <v>1063.4100000000001</v>
      </c>
    </row>
    <row r="9279" spans="3:4" ht="15" hidden="1" customHeight="1" x14ac:dyDescent="0.25">
      <c r="C9279" s="160" t="s">
        <v>312</v>
      </c>
      <c r="D9279" s="161">
        <v>720.06</v>
      </c>
    </row>
    <row r="9280" spans="3:4" ht="15" hidden="1" customHeight="1" x14ac:dyDescent="0.25">
      <c r="C9280" s="158" t="s">
        <v>539</v>
      </c>
      <c r="D9280" s="159">
        <v>539.91</v>
      </c>
    </row>
    <row r="9281" spans="3:4" ht="15" hidden="1" customHeight="1" x14ac:dyDescent="0.25">
      <c r="C9281" s="160" t="s">
        <v>545</v>
      </c>
      <c r="D9281" s="161">
        <v>39.67</v>
      </c>
    </row>
    <row r="9282" spans="3:4" ht="15" hidden="1" customHeight="1" x14ac:dyDescent="0.25">
      <c r="C9282" s="158" t="s">
        <v>544</v>
      </c>
      <c r="D9282" s="159">
        <v>731.32</v>
      </c>
    </row>
    <row r="9283" spans="3:4" ht="15" hidden="1" customHeight="1" x14ac:dyDescent="0.25">
      <c r="C9283" s="160" t="s">
        <v>544</v>
      </c>
      <c r="D9283" s="161">
        <v>705.31</v>
      </c>
    </row>
    <row r="9284" spans="3:4" ht="15" hidden="1" customHeight="1" x14ac:dyDescent="0.25">
      <c r="C9284" s="158" t="s">
        <v>546</v>
      </c>
      <c r="D9284" s="159">
        <v>869.44</v>
      </c>
    </row>
    <row r="9285" spans="3:4" ht="15" hidden="1" customHeight="1" x14ac:dyDescent="0.25">
      <c r="C9285" s="160" t="s">
        <v>552</v>
      </c>
      <c r="D9285" s="161">
        <v>834.05</v>
      </c>
    </row>
    <row r="9286" spans="3:4" ht="15" hidden="1" customHeight="1" x14ac:dyDescent="0.25">
      <c r="C9286" s="158" t="s">
        <v>547</v>
      </c>
      <c r="D9286" s="159">
        <v>121.63</v>
      </c>
    </row>
    <row r="9287" spans="3:4" ht="15" hidden="1" customHeight="1" x14ac:dyDescent="0.25">
      <c r="C9287" s="160" t="s">
        <v>551</v>
      </c>
      <c r="D9287" s="161">
        <v>846.4</v>
      </c>
    </row>
    <row r="9288" spans="3:4" ht="15" hidden="1" customHeight="1" x14ac:dyDescent="0.25">
      <c r="C9288" s="158" t="s">
        <v>552</v>
      </c>
      <c r="D9288" s="159">
        <v>594.08000000000004</v>
      </c>
    </row>
    <row r="9289" spans="3:4" ht="15" hidden="1" customHeight="1" x14ac:dyDescent="0.25">
      <c r="C9289" s="160" t="s">
        <v>551</v>
      </c>
      <c r="D9289" s="161">
        <v>436.26</v>
      </c>
    </row>
    <row r="9290" spans="3:4" ht="15" hidden="1" customHeight="1" x14ac:dyDescent="0.25">
      <c r="C9290" s="158" t="s">
        <v>546</v>
      </c>
      <c r="D9290" s="159">
        <v>1040.72</v>
      </c>
    </row>
    <row r="9291" spans="3:4" ht="15" hidden="1" customHeight="1" x14ac:dyDescent="0.25">
      <c r="C9291" s="160" t="s">
        <v>546</v>
      </c>
      <c r="D9291" s="161">
        <v>364.04</v>
      </c>
    </row>
    <row r="9292" spans="3:4" ht="15" hidden="1" customHeight="1" x14ac:dyDescent="0.25">
      <c r="C9292" s="158" t="s">
        <v>554</v>
      </c>
      <c r="D9292" s="159">
        <v>471.06</v>
      </c>
    </row>
    <row r="9293" spans="3:4" ht="15" hidden="1" customHeight="1" x14ac:dyDescent="0.25">
      <c r="C9293" s="160" t="s">
        <v>549</v>
      </c>
      <c r="D9293" s="161">
        <v>1076.74</v>
      </c>
    </row>
    <row r="9294" spans="3:4" ht="15" hidden="1" customHeight="1" x14ac:dyDescent="0.25">
      <c r="C9294" s="158" t="s">
        <v>308</v>
      </c>
      <c r="D9294" s="159">
        <v>482.31</v>
      </c>
    </row>
    <row r="9295" spans="3:4" ht="15" hidden="1" customHeight="1" x14ac:dyDescent="0.25">
      <c r="C9295" s="160" t="s">
        <v>558</v>
      </c>
      <c r="D9295" s="161">
        <v>33.78</v>
      </c>
    </row>
    <row r="9296" spans="3:4" ht="15" hidden="1" customHeight="1" x14ac:dyDescent="0.25">
      <c r="C9296" s="158" t="s">
        <v>307</v>
      </c>
      <c r="D9296" s="159">
        <v>1128.24</v>
      </c>
    </row>
    <row r="9297" spans="3:4" ht="15" hidden="1" customHeight="1" x14ac:dyDescent="0.25">
      <c r="C9297" s="160" t="s">
        <v>541</v>
      </c>
      <c r="D9297" s="161">
        <v>264.8</v>
      </c>
    </row>
    <row r="9298" spans="3:4" ht="15" hidden="1" customHeight="1" x14ac:dyDescent="0.25">
      <c r="C9298" s="158" t="s">
        <v>539</v>
      </c>
      <c r="D9298" s="159">
        <v>711.79</v>
      </c>
    </row>
    <row r="9299" spans="3:4" ht="15" hidden="1" customHeight="1" x14ac:dyDescent="0.25">
      <c r="C9299" s="160" t="s">
        <v>549</v>
      </c>
      <c r="D9299" s="161">
        <v>503.52</v>
      </c>
    </row>
    <row r="9300" spans="3:4" ht="15" hidden="1" customHeight="1" x14ac:dyDescent="0.25">
      <c r="C9300" s="158" t="s">
        <v>308</v>
      </c>
      <c r="D9300" s="159">
        <v>909.93</v>
      </c>
    </row>
    <row r="9301" spans="3:4" ht="15" hidden="1" customHeight="1" x14ac:dyDescent="0.25">
      <c r="C9301" s="160" t="s">
        <v>556</v>
      </c>
      <c r="D9301" s="161">
        <v>193.24</v>
      </c>
    </row>
    <row r="9302" spans="3:4" ht="15" hidden="1" customHeight="1" x14ac:dyDescent="0.25">
      <c r="C9302" s="158" t="s">
        <v>547</v>
      </c>
      <c r="D9302" s="159">
        <v>372.81</v>
      </c>
    </row>
    <row r="9303" spans="3:4" ht="15" hidden="1" customHeight="1" x14ac:dyDescent="0.25">
      <c r="C9303" s="160" t="s">
        <v>543</v>
      </c>
      <c r="D9303" s="161">
        <v>770.33</v>
      </c>
    </row>
    <row r="9304" spans="3:4" ht="15" hidden="1" customHeight="1" x14ac:dyDescent="0.25">
      <c r="C9304" s="158" t="s">
        <v>307</v>
      </c>
      <c r="D9304" s="159">
        <v>66.349999999999994</v>
      </c>
    </row>
    <row r="9305" spans="3:4" ht="15" hidden="1" customHeight="1" x14ac:dyDescent="0.25">
      <c r="C9305" s="160" t="s">
        <v>551</v>
      </c>
      <c r="D9305" s="161">
        <v>874.44</v>
      </c>
    </row>
    <row r="9306" spans="3:4" ht="15" hidden="1" customHeight="1" x14ac:dyDescent="0.25">
      <c r="C9306" s="158" t="s">
        <v>548</v>
      </c>
      <c r="D9306" s="159">
        <v>683.19</v>
      </c>
    </row>
    <row r="9307" spans="3:4" ht="15" hidden="1" customHeight="1" x14ac:dyDescent="0.25">
      <c r="C9307" s="160" t="s">
        <v>307</v>
      </c>
      <c r="D9307" s="161">
        <v>564.35</v>
      </c>
    </row>
    <row r="9308" spans="3:4" ht="15" hidden="1" customHeight="1" x14ac:dyDescent="0.25">
      <c r="C9308" s="158" t="s">
        <v>539</v>
      </c>
      <c r="D9308" s="159">
        <v>406.05</v>
      </c>
    </row>
    <row r="9309" spans="3:4" ht="15" hidden="1" customHeight="1" x14ac:dyDescent="0.25">
      <c r="C9309" s="160" t="s">
        <v>309</v>
      </c>
      <c r="D9309" s="161">
        <v>578.32000000000005</v>
      </c>
    </row>
    <row r="9310" spans="3:4" ht="15" hidden="1" customHeight="1" x14ac:dyDescent="0.25">
      <c r="C9310" s="158" t="s">
        <v>548</v>
      </c>
      <c r="D9310" s="159">
        <v>568.34</v>
      </c>
    </row>
    <row r="9311" spans="3:4" ht="15" hidden="1" customHeight="1" x14ac:dyDescent="0.25">
      <c r="C9311" s="160" t="s">
        <v>553</v>
      </c>
      <c r="D9311" s="161">
        <v>906.83</v>
      </c>
    </row>
    <row r="9312" spans="3:4" ht="15" hidden="1" customHeight="1" x14ac:dyDescent="0.25">
      <c r="C9312" s="158" t="s">
        <v>551</v>
      </c>
      <c r="D9312" s="159">
        <v>974.95</v>
      </c>
    </row>
    <row r="9313" spans="3:4" ht="15" hidden="1" customHeight="1" x14ac:dyDescent="0.25">
      <c r="C9313" s="160" t="s">
        <v>312</v>
      </c>
      <c r="D9313" s="161">
        <v>733.93</v>
      </c>
    </row>
    <row r="9314" spans="3:4" ht="15" hidden="1" customHeight="1" x14ac:dyDescent="0.25">
      <c r="C9314" s="158" t="s">
        <v>307</v>
      </c>
      <c r="D9314" s="159">
        <v>711.38</v>
      </c>
    </row>
    <row r="9315" spans="3:4" ht="15" hidden="1" customHeight="1" x14ac:dyDescent="0.25">
      <c r="C9315" s="160" t="s">
        <v>557</v>
      </c>
      <c r="D9315" s="161">
        <v>430.69</v>
      </c>
    </row>
    <row r="9316" spans="3:4" ht="15" hidden="1" customHeight="1" x14ac:dyDescent="0.25">
      <c r="C9316" s="158" t="s">
        <v>548</v>
      </c>
      <c r="D9316" s="159">
        <v>1010.06</v>
      </c>
    </row>
    <row r="9317" spans="3:4" ht="15" hidden="1" customHeight="1" x14ac:dyDescent="0.25">
      <c r="C9317" s="160" t="s">
        <v>540</v>
      </c>
      <c r="D9317" s="161">
        <v>1224.17</v>
      </c>
    </row>
    <row r="9318" spans="3:4" ht="15" hidden="1" customHeight="1" x14ac:dyDescent="0.25">
      <c r="C9318" s="158" t="s">
        <v>539</v>
      </c>
      <c r="D9318" s="159">
        <v>509.75</v>
      </c>
    </row>
    <row r="9319" spans="3:4" ht="15" hidden="1" customHeight="1" x14ac:dyDescent="0.25">
      <c r="C9319" s="160" t="s">
        <v>539</v>
      </c>
      <c r="D9319" s="161">
        <v>198.5</v>
      </c>
    </row>
    <row r="9320" spans="3:4" ht="15" hidden="1" customHeight="1" x14ac:dyDescent="0.25">
      <c r="C9320" s="158" t="s">
        <v>542</v>
      </c>
      <c r="D9320" s="159">
        <v>780.16</v>
      </c>
    </row>
    <row r="9321" spans="3:4" ht="15" hidden="1" customHeight="1" x14ac:dyDescent="0.25">
      <c r="C9321" s="160" t="s">
        <v>307</v>
      </c>
      <c r="D9321" s="161">
        <v>160.62</v>
      </c>
    </row>
    <row r="9322" spans="3:4" ht="15" hidden="1" customHeight="1" x14ac:dyDescent="0.25">
      <c r="C9322" s="158" t="s">
        <v>543</v>
      </c>
      <c r="D9322" s="159">
        <v>465.25</v>
      </c>
    </row>
    <row r="9323" spans="3:4" ht="15" hidden="1" customHeight="1" x14ac:dyDescent="0.25">
      <c r="C9323" s="160" t="s">
        <v>542</v>
      </c>
      <c r="D9323" s="161">
        <v>765.74</v>
      </c>
    </row>
    <row r="9324" spans="3:4" ht="15" hidden="1" customHeight="1" x14ac:dyDescent="0.25">
      <c r="C9324" s="158" t="s">
        <v>545</v>
      </c>
      <c r="D9324" s="159">
        <v>86.75</v>
      </c>
    </row>
    <row r="9325" spans="3:4" ht="15" hidden="1" customHeight="1" x14ac:dyDescent="0.25">
      <c r="C9325" s="160" t="s">
        <v>552</v>
      </c>
      <c r="D9325" s="161">
        <v>418.87</v>
      </c>
    </row>
    <row r="9326" spans="3:4" ht="15" hidden="1" customHeight="1" x14ac:dyDescent="0.25">
      <c r="C9326" s="158" t="s">
        <v>551</v>
      </c>
      <c r="D9326" s="159">
        <v>870.38</v>
      </c>
    </row>
    <row r="9327" spans="3:4" ht="15" hidden="1" customHeight="1" x14ac:dyDescent="0.25">
      <c r="C9327" s="160" t="s">
        <v>308</v>
      </c>
      <c r="D9327" s="161">
        <v>233.44</v>
      </c>
    </row>
    <row r="9328" spans="3:4" ht="15" hidden="1" customHeight="1" x14ac:dyDescent="0.25">
      <c r="C9328" s="158" t="s">
        <v>312</v>
      </c>
      <c r="D9328" s="159">
        <v>691.47</v>
      </c>
    </row>
    <row r="9329" spans="3:4" ht="15" hidden="1" customHeight="1" x14ac:dyDescent="0.25">
      <c r="C9329" s="160" t="s">
        <v>546</v>
      </c>
      <c r="D9329" s="161">
        <v>289.93</v>
      </c>
    </row>
    <row r="9330" spans="3:4" ht="15" hidden="1" customHeight="1" x14ac:dyDescent="0.25">
      <c r="C9330" s="158" t="s">
        <v>549</v>
      </c>
      <c r="D9330" s="159">
        <v>413.34</v>
      </c>
    </row>
    <row r="9331" spans="3:4" ht="15" hidden="1" customHeight="1" x14ac:dyDescent="0.25">
      <c r="C9331" s="160" t="s">
        <v>551</v>
      </c>
      <c r="D9331" s="161">
        <v>636.29999999999995</v>
      </c>
    </row>
    <row r="9332" spans="3:4" ht="15" hidden="1" customHeight="1" x14ac:dyDescent="0.25">
      <c r="C9332" s="158" t="s">
        <v>544</v>
      </c>
      <c r="D9332" s="159">
        <v>990.14</v>
      </c>
    </row>
    <row r="9333" spans="3:4" ht="15" hidden="1" customHeight="1" x14ac:dyDescent="0.25">
      <c r="C9333" s="160" t="s">
        <v>312</v>
      </c>
      <c r="D9333" s="161">
        <v>814.71</v>
      </c>
    </row>
    <row r="9334" spans="3:4" ht="15" hidden="1" customHeight="1" x14ac:dyDescent="0.25">
      <c r="C9334" s="158" t="s">
        <v>307</v>
      </c>
      <c r="D9334" s="159">
        <v>1157.22</v>
      </c>
    </row>
    <row r="9335" spans="3:4" ht="15" hidden="1" customHeight="1" x14ac:dyDescent="0.25">
      <c r="C9335" s="160" t="s">
        <v>557</v>
      </c>
      <c r="D9335" s="161">
        <v>1028.29</v>
      </c>
    </row>
    <row r="9336" spans="3:4" ht="15" hidden="1" customHeight="1" x14ac:dyDescent="0.25">
      <c r="C9336" s="158" t="s">
        <v>308</v>
      </c>
      <c r="D9336" s="159">
        <v>677.88</v>
      </c>
    </row>
    <row r="9337" spans="3:4" ht="15" hidden="1" customHeight="1" x14ac:dyDescent="0.25">
      <c r="C9337" s="160" t="s">
        <v>308</v>
      </c>
      <c r="D9337" s="161">
        <v>678.11</v>
      </c>
    </row>
    <row r="9338" spans="3:4" ht="15" hidden="1" customHeight="1" x14ac:dyDescent="0.25">
      <c r="C9338" s="158" t="s">
        <v>542</v>
      </c>
      <c r="D9338" s="159">
        <v>879.18</v>
      </c>
    </row>
    <row r="9339" spans="3:4" ht="15" hidden="1" customHeight="1" x14ac:dyDescent="0.25">
      <c r="C9339" s="160" t="s">
        <v>547</v>
      </c>
      <c r="D9339" s="161">
        <v>939.68</v>
      </c>
    </row>
    <row r="9340" spans="3:4" ht="15" hidden="1" customHeight="1" x14ac:dyDescent="0.25">
      <c r="C9340" s="158" t="s">
        <v>308</v>
      </c>
      <c r="D9340" s="159">
        <v>1047.32</v>
      </c>
    </row>
    <row r="9341" spans="3:4" ht="15" hidden="1" customHeight="1" x14ac:dyDescent="0.25">
      <c r="C9341" s="160" t="s">
        <v>552</v>
      </c>
      <c r="D9341" s="161">
        <v>1051.45</v>
      </c>
    </row>
    <row r="9342" spans="3:4" ht="15" hidden="1" customHeight="1" x14ac:dyDescent="0.25">
      <c r="C9342" s="158" t="s">
        <v>551</v>
      </c>
      <c r="D9342" s="159">
        <v>59.05</v>
      </c>
    </row>
    <row r="9343" spans="3:4" ht="15" hidden="1" customHeight="1" x14ac:dyDescent="0.25">
      <c r="C9343" s="160" t="s">
        <v>307</v>
      </c>
      <c r="D9343" s="161">
        <v>1121.44</v>
      </c>
    </row>
    <row r="9344" spans="3:4" ht="15" hidden="1" customHeight="1" x14ac:dyDescent="0.25">
      <c r="C9344" s="158" t="s">
        <v>554</v>
      </c>
      <c r="D9344" s="159">
        <v>350.72</v>
      </c>
    </row>
    <row r="9345" spans="3:4" ht="15" hidden="1" customHeight="1" x14ac:dyDescent="0.25">
      <c r="C9345" s="160" t="s">
        <v>552</v>
      </c>
      <c r="D9345" s="161">
        <v>498.23</v>
      </c>
    </row>
    <row r="9346" spans="3:4" ht="15" hidden="1" customHeight="1" x14ac:dyDescent="0.25">
      <c r="C9346" s="158" t="s">
        <v>558</v>
      </c>
      <c r="D9346" s="159">
        <v>586.08000000000004</v>
      </c>
    </row>
    <row r="9347" spans="3:4" ht="15" hidden="1" customHeight="1" x14ac:dyDescent="0.25">
      <c r="C9347" s="160" t="s">
        <v>309</v>
      </c>
      <c r="D9347" s="161">
        <v>595.87</v>
      </c>
    </row>
    <row r="9348" spans="3:4" ht="15" hidden="1" customHeight="1" x14ac:dyDescent="0.25">
      <c r="C9348" s="158" t="s">
        <v>554</v>
      </c>
      <c r="D9348" s="159">
        <v>229.27</v>
      </c>
    </row>
    <row r="9349" spans="3:4" ht="15" hidden="1" customHeight="1" x14ac:dyDescent="0.25">
      <c r="C9349" s="160" t="s">
        <v>553</v>
      </c>
      <c r="D9349" s="161">
        <v>788.73</v>
      </c>
    </row>
    <row r="9350" spans="3:4" ht="15" hidden="1" customHeight="1" x14ac:dyDescent="0.25">
      <c r="C9350" s="158" t="s">
        <v>308</v>
      </c>
      <c r="D9350" s="159">
        <v>611.4</v>
      </c>
    </row>
    <row r="9351" spans="3:4" ht="15" hidden="1" customHeight="1" x14ac:dyDescent="0.25">
      <c r="C9351" s="160" t="s">
        <v>554</v>
      </c>
      <c r="D9351" s="161">
        <v>84.4</v>
      </c>
    </row>
    <row r="9352" spans="3:4" ht="15" hidden="1" customHeight="1" x14ac:dyDescent="0.25">
      <c r="C9352" s="158" t="s">
        <v>551</v>
      </c>
      <c r="D9352" s="159">
        <v>43.24</v>
      </c>
    </row>
    <row r="9353" spans="3:4" ht="15" hidden="1" customHeight="1" x14ac:dyDescent="0.25">
      <c r="C9353" s="160" t="s">
        <v>553</v>
      </c>
      <c r="D9353" s="161">
        <v>132.30000000000001</v>
      </c>
    </row>
    <row r="9354" spans="3:4" ht="15" hidden="1" customHeight="1" x14ac:dyDescent="0.25">
      <c r="C9354" s="158" t="s">
        <v>542</v>
      </c>
      <c r="D9354" s="159">
        <v>559.39</v>
      </c>
    </row>
    <row r="9355" spans="3:4" ht="15" hidden="1" customHeight="1" x14ac:dyDescent="0.25">
      <c r="C9355" s="160" t="s">
        <v>309</v>
      </c>
      <c r="D9355" s="161">
        <v>489.9</v>
      </c>
    </row>
    <row r="9356" spans="3:4" ht="15" hidden="1" customHeight="1" x14ac:dyDescent="0.25">
      <c r="C9356" s="158" t="s">
        <v>547</v>
      </c>
      <c r="D9356" s="159">
        <v>571.71</v>
      </c>
    </row>
    <row r="9357" spans="3:4" ht="15" hidden="1" customHeight="1" x14ac:dyDescent="0.25">
      <c r="C9357" s="160" t="s">
        <v>309</v>
      </c>
      <c r="D9357" s="161">
        <v>796.28</v>
      </c>
    </row>
    <row r="9358" spans="3:4" ht="15" hidden="1" customHeight="1" x14ac:dyDescent="0.25">
      <c r="C9358" s="158" t="s">
        <v>546</v>
      </c>
      <c r="D9358" s="159">
        <v>695.05</v>
      </c>
    </row>
    <row r="9359" spans="3:4" ht="15" hidden="1" customHeight="1" x14ac:dyDescent="0.25">
      <c r="C9359" s="160" t="s">
        <v>309</v>
      </c>
      <c r="D9359" s="161">
        <v>182.29</v>
      </c>
    </row>
    <row r="9360" spans="3:4" ht="15" hidden="1" customHeight="1" x14ac:dyDescent="0.25">
      <c r="C9360" s="158" t="s">
        <v>552</v>
      </c>
      <c r="D9360" s="159">
        <v>473.17</v>
      </c>
    </row>
    <row r="9361" spans="3:4" ht="15" hidden="1" customHeight="1" x14ac:dyDescent="0.25">
      <c r="C9361" s="160" t="s">
        <v>550</v>
      </c>
      <c r="D9361" s="161">
        <v>958.31</v>
      </c>
    </row>
    <row r="9362" spans="3:4" ht="15" hidden="1" customHeight="1" x14ac:dyDescent="0.25">
      <c r="C9362" s="158" t="s">
        <v>541</v>
      </c>
      <c r="D9362" s="159">
        <v>114.1</v>
      </c>
    </row>
    <row r="9363" spans="3:4" ht="15" hidden="1" customHeight="1" x14ac:dyDescent="0.25">
      <c r="C9363" s="160" t="s">
        <v>553</v>
      </c>
      <c r="D9363" s="161">
        <v>676.19</v>
      </c>
    </row>
    <row r="9364" spans="3:4" ht="15" hidden="1" customHeight="1" x14ac:dyDescent="0.25">
      <c r="C9364" s="158" t="s">
        <v>555</v>
      </c>
      <c r="D9364" s="159">
        <v>1230.18</v>
      </c>
    </row>
    <row r="9365" spans="3:4" ht="15" hidden="1" customHeight="1" x14ac:dyDescent="0.25">
      <c r="C9365" s="160" t="s">
        <v>551</v>
      </c>
      <c r="D9365" s="161">
        <v>945.65</v>
      </c>
    </row>
    <row r="9366" spans="3:4" ht="15" hidden="1" customHeight="1" x14ac:dyDescent="0.25">
      <c r="C9366" s="158" t="s">
        <v>539</v>
      </c>
      <c r="D9366" s="159">
        <v>724.67</v>
      </c>
    </row>
    <row r="9367" spans="3:4" ht="15" hidden="1" customHeight="1" x14ac:dyDescent="0.25">
      <c r="C9367" s="160" t="s">
        <v>539</v>
      </c>
      <c r="D9367" s="161">
        <v>522.16</v>
      </c>
    </row>
    <row r="9368" spans="3:4" ht="15" hidden="1" customHeight="1" x14ac:dyDescent="0.25">
      <c r="C9368" s="158" t="s">
        <v>309</v>
      </c>
      <c r="D9368" s="159">
        <v>1125.06</v>
      </c>
    </row>
    <row r="9369" spans="3:4" ht="15" hidden="1" customHeight="1" x14ac:dyDescent="0.25">
      <c r="C9369" s="160" t="s">
        <v>554</v>
      </c>
      <c r="D9369" s="161">
        <v>574.16</v>
      </c>
    </row>
    <row r="9370" spans="3:4" ht="15" hidden="1" customHeight="1" x14ac:dyDescent="0.25">
      <c r="C9370" s="158" t="s">
        <v>552</v>
      </c>
      <c r="D9370" s="159">
        <v>1078.33</v>
      </c>
    </row>
    <row r="9371" spans="3:4" ht="15" hidden="1" customHeight="1" x14ac:dyDescent="0.25">
      <c r="C9371" s="160" t="s">
        <v>542</v>
      </c>
      <c r="D9371" s="161">
        <v>100.74</v>
      </c>
    </row>
    <row r="9372" spans="3:4" ht="15" hidden="1" customHeight="1" x14ac:dyDescent="0.25">
      <c r="C9372" s="158" t="s">
        <v>542</v>
      </c>
      <c r="D9372" s="159">
        <v>224.85</v>
      </c>
    </row>
    <row r="9373" spans="3:4" ht="15" hidden="1" customHeight="1" x14ac:dyDescent="0.25">
      <c r="C9373" s="160" t="s">
        <v>548</v>
      </c>
      <c r="D9373" s="161">
        <v>561.34</v>
      </c>
    </row>
    <row r="9374" spans="3:4" ht="15" hidden="1" customHeight="1" x14ac:dyDescent="0.25">
      <c r="C9374" s="158" t="s">
        <v>558</v>
      </c>
      <c r="D9374" s="159">
        <v>835.44</v>
      </c>
    </row>
    <row r="9375" spans="3:4" ht="15" hidden="1" customHeight="1" x14ac:dyDescent="0.25">
      <c r="C9375" s="160" t="s">
        <v>542</v>
      </c>
      <c r="D9375" s="161">
        <v>551.1</v>
      </c>
    </row>
    <row r="9376" spans="3:4" ht="15" hidden="1" customHeight="1" x14ac:dyDescent="0.25">
      <c r="C9376" s="158" t="s">
        <v>542</v>
      </c>
      <c r="D9376" s="159">
        <v>757.61</v>
      </c>
    </row>
    <row r="9377" spans="3:4" ht="15" hidden="1" customHeight="1" x14ac:dyDescent="0.25">
      <c r="C9377" s="160" t="s">
        <v>309</v>
      </c>
      <c r="D9377" s="161">
        <v>1005.73</v>
      </c>
    </row>
    <row r="9378" spans="3:4" ht="15" hidden="1" customHeight="1" x14ac:dyDescent="0.25">
      <c r="C9378" s="158" t="s">
        <v>554</v>
      </c>
      <c r="D9378" s="159">
        <v>282.2</v>
      </c>
    </row>
    <row r="9379" spans="3:4" ht="15" hidden="1" customHeight="1" x14ac:dyDescent="0.25">
      <c r="C9379" s="160" t="s">
        <v>549</v>
      </c>
      <c r="D9379" s="161">
        <v>1053.19</v>
      </c>
    </row>
    <row r="9380" spans="3:4" ht="15" hidden="1" customHeight="1" x14ac:dyDescent="0.25">
      <c r="C9380" s="158" t="s">
        <v>539</v>
      </c>
      <c r="D9380" s="159">
        <v>199.3</v>
      </c>
    </row>
    <row r="9381" spans="3:4" ht="15" hidden="1" customHeight="1" x14ac:dyDescent="0.25">
      <c r="C9381" s="160" t="s">
        <v>541</v>
      </c>
      <c r="D9381" s="161">
        <v>443.33</v>
      </c>
    </row>
    <row r="9382" spans="3:4" ht="15" hidden="1" customHeight="1" x14ac:dyDescent="0.25">
      <c r="C9382" s="158" t="s">
        <v>555</v>
      </c>
      <c r="D9382" s="159">
        <v>1054.68</v>
      </c>
    </row>
    <row r="9383" spans="3:4" ht="15" hidden="1" customHeight="1" x14ac:dyDescent="0.25">
      <c r="C9383" s="160" t="s">
        <v>540</v>
      </c>
      <c r="D9383" s="161">
        <v>525.38</v>
      </c>
    </row>
    <row r="9384" spans="3:4" ht="15" hidden="1" customHeight="1" x14ac:dyDescent="0.25">
      <c r="C9384" s="158" t="s">
        <v>307</v>
      </c>
      <c r="D9384" s="159">
        <v>807.54</v>
      </c>
    </row>
    <row r="9385" spans="3:4" ht="15" hidden="1" customHeight="1" x14ac:dyDescent="0.25">
      <c r="C9385" s="160" t="s">
        <v>553</v>
      </c>
      <c r="D9385" s="161">
        <v>478.08</v>
      </c>
    </row>
    <row r="9386" spans="3:4" ht="15" hidden="1" customHeight="1" x14ac:dyDescent="0.25">
      <c r="C9386" s="158" t="s">
        <v>309</v>
      </c>
      <c r="D9386" s="159">
        <v>405.9</v>
      </c>
    </row>
    <row r="9387" spans="3:4" ht="15" hidden="1" customHeight="1" x14ac:dyDescent="0.25">
      <c r="C9387" s="160" t="s">
        <v>552</v>
      </c>
      <c r="D9387" s="161">
        <v>1060.33</v>
      </c>
    </row>
    <row r="9388" spans="3:4" ht="15" hidden="1" customHeight="1" x14ac:dyDescent="0.25">
      <c r="C9388" s="158" t="s">
        <v>539</v>
      </c>
      <c r="D9388" s="159">
        <v>40.15</v>
      </c>
    </row>
    <row r="9389" spans="3:4" ht="15" hidden="1" customHeight="1" x14ac:dyDescent="0.25">
      <c r="C9389" s="160" t="s">
        <v>549</v>
      </c>
      <c r="D9389" s="161">
        <v>802.01</v>
      </c>
    </row>
    <row r="9390" spans="3:4" ht="15" hidden="1" customHeight="1" x14ac:dyDescent="0.25">
      <c r="C9390" s="158" t="s">
        <v>309</v>
      </c>
      <c r="D9390" s="159">
        <v>641.04</v>
      </c>
    </row>
    <row r="9391" spans="3:4" ht="15" hidden="1" customHeight="1" x14ac:dyDescent="0.25">
      <c r="C9391" s="160" t="s">
        <v>553</v>
      </c>
      <c r="D9391" s="161">
        <v>528.83000000000004</v>
      </c>
    </row>
    <row r="9392" spans="3:4" ht="15" hidden="1" customHeight="1" x14ac:dyDescent="0.25">
      <c r="C9392" s="158" t="s">
        <v>558</v>
      </c>
      <c r="D9392" s="159">
        <v>83.69</v>
      </c>
    </row>
    <row r="9393" spans="3:4" ht="15" hidden="1" customHeight="1" x14ac:dyDescent="0.25">
      <c r="C9393" s="160" t="s">
        <v>307</v>
      </c>
      <c r="D9393" s="161">
        <v>624.02</v>
      </c>
    </row>
    <row r="9394" spans="3:4" ht="15" hidden="1" customHeight="1" x14ac:dyDescent="0.25">
      <c r="C9394" s="158" t="s">
        <v>545</v>
      </c>
      <c r="D9394" s="159">
        <v>664.2</v>
      </c>
    </row>
    <row r="9395" spans="3:4" ht="15" hidden="1" customHeight="1" x14ac:dyDescent="0.25">
      <c r="C9395" s="160" t="s">
        <v>539</v>
      </c>
      <c r="D9395" s="161">
        <v>1161.3800000000001</v>
      </c>
    </row>
    <row r="9396" spans="3:4" ht="15" hidden="1" customHeight="1" x14ac:dyDescent="0.25">
      <c r="C9396" s="158" t="s">
        <v>558</v>
      </c>
      <c r="D9396" s="159">
        <v>855.06</v>
      </c>
    </row>
    <row r="9397" spans="3:4" ht="15" hidden="1" customHeight="1" x14ac:dyDescent="0.25">
      <c r="C9397" s="160" t="s">
        <v>549</v>
      </c>
      <c r="D9397" s="161">
        <v>138.93</v>
      </c>
    </row>
    <row r="9398" spans="3:4" ht="15" hidden="1" customHeight="1" x14ac:dyDescent="0.25">
      <c r="C9398" s="158" t="s">
        <v>548</v>
      </c>
      <c r="D9398" s="159">
        <v>853.14</v>
      </c>
    </row>
    <row r="9399" spans="3:4" ht="15" hidden="1" customHeight="1" x14ac:dyDescent="0.25">
      <c r="C9399" s="160" t="s">
        <v>307</v>
      </c>
      <c r="D9399" s="161">
        <v>912.51</v>
      </c>
    </row>
    <row r="9400" spans="3:4" ht="15" hidden="1" customHeight="1" x14ac:dyDescent="0.25">
      <c r="C9400" s="158" t="s">
        <v>546</v>
      </c>
      <c r="D9400" s="159">
        <v>1226.81</v>
      </c>
    </row>
    <row r="9401" spans="3:4" ht="15" hidden="1" customHeight="1" x14ac:dyDescent="0.25">
      <c r="C9401" s="160" t="s">
        <v>551</v>
      </c>
      <c r="D9401" s="161">
        <v>979.45</v>
      </c>
    </row>
    <row r="9402" spans="3:4" ht="15" hidden="1" customHeight="1" x14ac:dyDescent="0.25">
      <c r="C9402" s="158" t="s">
        <v>547</v>
      </c>
      <c r="D9402" s="159">
        <v>789.03</v>
      </c>
    </row>
    <row r="9403" spans="3:4" ht="15" hidden="1" customHeight="1" x14ac:dyDescent="0.25">
      <c r="C9403" s="160" t="s">
        <v>555</v>
      </c>
      <c r="D9403" s="161">
        <v>921.71</v>
      </c>
    </row>
    <row r="9404" spans="3:4" ht="15" hidden="1" customHeight="1" x14ac:dyDescent="0.25">
      <c r="C9404" s="158" t="s">
        <v>557</v>
      </c>
      <c r="D9404" s="159">
        <v>1133.6400000000001</v>
      </c>
    </row>
    <row r="9405" spans="3:4" ht="15" hidden="1" customHeight="1" x14ac:dyDescent="0.25">
      <c r="C9405" s="160" t="s">
        <v>548</v>
      </c>
      <c r="D9405" s="161">
        <v>327.56</v>
      </c>
    </row>
    <row r="9406" spans="3:4" ht="15" hidden="1" customHeight="1" x14ac:dyDescent="0.25">
      <c r="C9406" s="158" t="s">
        <v>551</v>
      </c>
      <c r="D9406" s="159">
        <v>895.42</v>
      </c>
    </row>
    <row r="9407" spans="3:4" ht="15" hidden="1" customHeight="1" x14ac:dyDescent="0.25">
      <c r="C9407" s="160" t="s">
        <v>539</v>
      </c>
      <c r="D9407" s="161">
        <v>399.87</v>
      </c>
    </row>
    <row r="9408" spans="3:4" ht="15" hidden="1" customHeight="1" x14ac:dyDescent="0.25">
      <c r="C9408" s="158" t="s">
        <v>540</v>
      </c>
      <c r="D9408" s="159">
        <v>400.69</v>
      </c>
    </row>
    <row r="9409" spans="3:4" ht="15" hidden="1" customHeight="1" x14ac:dyDescent="0.25">
      <c r="C9409" s="160" t="s">
        <v>307</v>
      </c>
      <c r="D9409" s="161">
        <v>922.25</v>
      </c>
    </row>
    <row r="9410" spans="3:4" ht="15" hidden="1" customHeight="1" x14ac:dyDescent="0.25">
      <c r="C9410" s="158" t="s">
        <v>540</v>
      </c>
      <c r="D9410" s="159">
        <v>1233.8800000000001</v>
      </c>
    </row>
    <row r="9411" spans="3:4" ht="15" hidden="1" customHeight="1" x14ac:dyDescent="0.25">
      <c r="C9411" s="160" t="s">
        <v>312</v>
      </c>
      <c r="D9411" s="161">
        <v>1265.1300000000001</v>
      </c>
    </row>
    <row r="9412" spans="3:4" ht="15" hidden="1" customHeight="1" x14ac:dyDescent="0.25">
      <c r="C9412" s="158" t="s">
        <v>551</v>
      </c>
      <c r="D9412" s="159">
        <v>46.61</v>
      </c>
    </row>
    <row r="9413" spans="3:4" ht="15" hidden="1" customHeight="1" x14ac:dyDescent="0.25">
      <c r="C9413" s="160" t="s">
        <v>542</v>
      </c>
      <c r="D9413" s="161">
        <v>353.04</v>
      </c>
    </row>
    <row r="9414" spans="3:4" ht="15" hidden="1" customHeight="1" x14ac:dyDescent="0.25">
      <c r="C9414" s="158" t="s">
        <v>541</v>
      </c>
      <c r="D9414" s="159">
        <v>1059.97</v>
      </c>
    </row>
    <row r="9415" spans="3:4" ht="15" hidden="1" customHeight="1" x14ac:dyDescent="0.25">
      <c r="C9415" s="160" t="s">
        <v>312</v>
      </c>
      <c r="D9415" s="161">
        <v>203.11</v>
      </c>
    </row>
    <row r="9416" spans="3:4" ht="15" hidden="1" customHeight="1" x14ac:dyDescent="0.25">
      <c r="C9416" s="158" t="s">
        <v>553</v>
      </c>
      <c r="D9416" s="159">
        <v>95.46</v>
      </c>
    </row>
    <row r="9417" spans="3:4" ht="15" hidden="1" customHeight="1" x14ac:dyDescent="0.25">
      <c r="C9417" s="160" t="s">
        <v>539</v>
      </c>
      <c r="D9417" s="161">
        <v>1077.97</v>
      </c>
    </row>
    <row r="9418" spans="3:4" ht="15" hidden="1" customHeight="1" x14ac:dyDescent="0.25">
      <c r="C9418" s="158" t="s">
        <v>551</v>
      </c>
      <c r="D9418" s="159">
        <v>48.29</v>
      </c>
    </row>
    <row r="9419" spans="3:4" ht="15" hidden="1" customHeight="1" x14ac:dyDescent="0.25">
      <c r="C9419" s="160" t="s">
        <v>308</v>
      </c>
      <c r="D9419" s="161">
        <v>742.54</v>
      </c>
    </row>
    <row r="9420" spans="3:4" ht="15" hidden="1" customHeight="1" x14ac:dyDescent="0.25">
      <c r="C9420" s="158" t="s">
        <v>312</v>
      </c>
      <c r="D9420" s="159">
        <v>367.08</v>
      </c>
    </row>
    <row r="9421" spans="3:4" ht="15" hidden="1" customHeight="1" x14ac:dyDescent="0.25">
      <c r="C9421" s="160" t="s">
        <v>548</v>
      </c>
      <c r="D9421" s="161">
        <v>1249.08</v>
      </c>
    </row>
    <row r="9422" spans="3:4" ht="15" hidden="1" customHeight="1" x14ac:dyDescent="0.25">
      <c r="C9422" s="158" t="s">
        <v>547</v>
      </c>
      <c r="D9422" s="159">
        <v>373.15</v>
      </c>
    </row>
    <row r="9423" spans="3:4" ht="15" hidden="1" customHeight="1" x14ac:dyDescent="0.25">
      <c r="C9423" s="160" t="s">
        <v>539</v>
      </c>
      <c r="D9423" s="161">
        <v>240.86</v>
      </c>
    </row>
    <row r="9424" spans="3:4" ht="15" hidden="1" customHeight="1" x14ac:dyDescent="0.25">
      <c r="C9424" s="158" t="s">
        <v>543</v>
      </c>
      <c r="D9424" s="159">
        <v>1179.98</v>
      </c>
    </row>
    <row r="9425" spans="3:4" ht="15" hidden="1" customHeight="1" x14ac:dyDescent="0.25">
      <c r="C9425" s="160" t="s">
        <v>547</v>
      </c>
      <c r="D9425" s="161">
        <v>625.41999999999996</v>
      </c>
    </row>
    <row r="9426" spans="3:4" ht="15" hidden="1" customHeight="1" x14ac:dyDescent="0.25">
      <c r="C9426" s="158" t="s">
        <v>540</v>
      </c>
      <c r="D9426" s="159">
        <v>965.58</v>
      </c>
    </row>
    <row r="9427" spans="3:4" ht="15" hidden="1" customHeight="1" x14ac:dyDescent="0.25">
      <c r="C9427" s="160" t="s">
        <v>545</v>
      </c>
      <c r="D9427" s="161">
        <v>131.34</v>
      </c>
    </row>
    <row r="9428" spans="3:4" ht="15" hidden="1" customHeight="1" x14ac:dyDescent="0.25">
      <c r="C9428" s="158" t="s">
        <v>546</v>
      </c>
      <c r="D9428" s="159">
        <v>311.98</v>
      </c>
    </row>
    <row r="9429" spans="3:4" ht="15" hidden="1" customHeight="1" x14ac:dyDescent="0.25">
      <c r="C9429" s="160" t="s">
        <v>539</v>
      </c>
      <c r="D9429" s="161">
        <v>902.26</v>
      </c>
    </row>
    <row r="9430" spans="3:4" ht="15" hidden="1" customHeight="1" x14ac:dyDescent="0.25">
      <c r="C9430" s="158" t="s">
        <v>553</v>
      </c>
      <c r="D9430" s="159">
        <v>730.53</v>
      </c>
    </row>
    <row r="9431" spans="3:4" ht="15" hidden="1" customHeight="1" x14ac:dyDescent="0.25">
      <c r="C9431" s="160" t="s">
        <v>542</v>
      </c>
      <c r="D9431" s="161">
        <v>135.13999999999999</v>
      </c>
    </row>
    <row r="9432" spans="3:4" ht="15" hidden="1" customHeight="1" x14ac:dyDescent="0.25">
      <c r="C9432" s="158" t="s">
        <v>551</v>
      </c>
      <c r="D9432" s="159">
        <v>370.12</v>
      </c>
    </row>
    <row r="9433" spans="3:4" ht="15" hidden="1" customHeight="1" x14ac:dyDescent="0.25">
      <c r="C9433" s="160" t="s">
        <v>308</v>
      </c>
      <c r="D9433" s="161">
        <v>281.27999999999997</v>
      </c>
    </row>
    <row r="9434" spans="3:4" ht="15" hidden="1" customHeight="1" x14ac:dyDescent="0.25">
      <c r="C9434" s="158" t="s">
        <v>308</v>
      </c>
      <c r="D9434" s="159">
        <v>931.68</v>
      </c>
    </row>
    <row r="9435" spans="3:4" ht="15" hidden="1" customHeight="1" x14ac:dyDescent="0.25">
      <c r="C9435" s="160" t="s">
        <v>550</v>
      </c>
      <c r="D9435" s="161">
        <v>845.5</v>
      </c>
    </row>
    <row r="9436" spans="3:4" ht="15" hidden="1" customHeight="1" x14ac:dyDescent="0.25">
      <c r="C9436" s="158" t="s">
        <v>549</v>
      </c>
      <c r="D9436" s="159">
        <v>1199.82</v>
      </c>
    </row>
    <row r="9437" spans="3:4" ht="15" hidden="1" customHeight="1" x14ac:dyDescent="0.25">
      <c r="C9437" s="160" t="s">
        <v>553</v>
      </c>
      <c r="D9437" s="161">
        <v>1027.3699999999999</v>
      </c>
    </row>
    <row r="9438" spans="3:4" ht="15" hidden="1" customHeight="1" x14ac:dyDescent="0.25">
      <c r="C9438" s="158" t="s">
        <v>553</v>
      </c>
      <c r="D9438" s="159">
        <v>179.18</v>
      </c>
    </row>
    <row r="9439" spans="3:4" ht="15" hidden="1" customHeight="1" x14ac:dyDescent="0.25">
      <c r="C9439" s="160" t="s">
        <v>307</v>
      </c>
      <c r="D9439" s="161">
        <v>698.93</v>
      </c>
    </row>
    <row r="9440" spans="3:4" ht="15" hidden="1" customHeight="1" x14ac:dyDescent="0.25">
      <c r="C9440" s="158" t="s">
        <v>546</v>
      </c>
      <c r="D9440" s="159">
        <v>592.14</v>
      </c>
    </row>
    <row r="9441" spans="3:4" ht="15" hidden="1" customHeight="1" x14ac:dyDescent="0.25">
      <c r="C9441" s="160" t="s">
        <v>555</v>
      </c>
      <c r="D9441" s="161">
        <v>570.35</v>
      </c>
    </row>
    <row r="9442" spans="3:4" ht="15" hidden="1" customHeight="1" x14ac:dyDescent="0.25">
      <c r="C9442" s="158" t="s">
        <v>540</v>
      </c>
      <c r="D9442" s="159">
        <v>774.96</v>
      </c>
    </row>
    <row r="9443" spans="3:4" ht="15" hidden="1" customHeight="1" x14ac:dyDescent="0.25">
      <c r="C9443" s="160" t="s">
        <v>307</v>
      </c>
      <c r="D9443" s="161">
        <v>1074.4100000000001</v>
      </c>
    </row>
    <row r="9444" spans="3:4" ht="15" hidden="1" customHeight="1" x14ac:dyDescent="0.25">
      <c r="C9444" s="158" t="s">
        <v>542</v>
      </c>
      <c r="D9444" s="159">
        <v>347.65</v>
      </c>
    </row>
    <row r="9445" spans="3:4" ht="15" hidden="1" customHeight="1" x14ac:dyDescent="0.25">
      <c r="C9445" s="160" t="s">
        <v>547</v>
      </c>
      <c r="D9445" s="161">
        <v>647.44000000000005</v>
      </c>
    </row>
    <row r="9446" spans="3:4" ht="15" hidden="1" customHeight="1" x14ac:dyDescent="0.25">
      <c r="C9446" s="158" t="s">
        <v>549</v>
      </c>
      <c r="D9446" s="159">
        <v>214.88</v>
      </c>
    </row>
    <row r="9447" spans="3:4" ht="15" hidden="1" customHeight="1" x14ac:dyDescent="0.25">
      <c r="C9447" s="160" t="s">
        <v>554</v>
      </c>
      <c r="D9447" s="161">
        <v>1133.26</v>
      </c>
    </row>
    <row r="9448" spans="3:4" ht="15" hidden="1" customHeight="1" x14ac:dyDescent="0.25">
      <c r="C9448" s="158" t="s">
        <v>542</v>
      </c>
      <c r="D9448" s="159">
        <v>838.8</v>
      </c>
    </row>
    <row r="9449" spans="3:4" ht="15" hidden="1" customHeight="1" x14ac:dyDescent="0.25">
      <c r="C9449" s="160" t="s">
        <v>557</v>
      </c>
      <c r="D9449" s="161">
        <v>272.18</v>
      </c>
    </row>
    <row r="9450" spans="3:4" ht="15" hidden="1" customHeight="1" x14ac:dyDescent="0.25">
      <c r="C9450" s="158" t="s">
        <v>549</v>
      </c>
      <c r="D9450" s="159">
        <v>161.88999999999999</v>
      </c>
    </row>
    <row r="9451" spans="3:4" ht="15" hidden="1" customHeight="1" x14ac:dyDescent="0.25">
      <c r="C9451" s="160" t="s">
        <v>307</v>
      </c>
      <c r="D9451" s="161">
        <v>814.77</v>
      </c>
    </row>
    <row r="9452" spans="3:4" ht="15" hidden="1" customHeight="1" x14ac:dyDescent="0.25">
      <c r="C9452" s="158" t="s">
        <v>308</v>
      </c>
      <c r="D9452" s="159">
        <v>570.63</v>
      </c>
    </row>
    <row r="9453" spans="3:4" ht="15" hidden="1" customHeight="1" x14ac:dyDescent="0.25">
      <c r="C9453" s="160" t="s">
        <v>552</v>
      </c>
      <c r="D9453" s="161">
        <v>743.87</v>
      </c>
    </row>
    <row r="9454" spans="3:4" ht="15" hidden="1" customHeight="1" x14ac:dyDescent="0.25">
      <c r="C9454" s="158" t="s">
        <v>552</v>
      </c>
      <c r="D9454" s="159">
        <v>1222.3699999999999</v>
      </c>
    </row>
    <row r="9455" spans="3:4" ht="15" hidden="1" customHeight="1" x14ac:dyDescent="0.25">
      <c r="C9455" s="160" t="s">
        <v>551</v>
      </c>
      <c r="D9455" s="161">
        <v>1011.23</v>
      </c>
    </row>
    <row r="9456" spans="3:4" ht="15" hidden="1" customHeight="1" x14ac:dyDescent="0.25">
      <c r="C9456" s="158" t="s">
        <v>540</v>
      </c>
      <c r="D9456" s="159">
        <v>308.3</v>
      </c>
    </row>
    <row r="9457" spans="3:4" ht="15" hidden="1" customHeight="1" x14ac:dyDescent="0.25">
      <c r="C9457" s="160" t="s">
        <v>541</v>
      </c>
      <c r="D9457" s="161">
        <v>677.69</v>
      </c>
    </row>
    <row r="9458" spans="3:4" ht="15" hidden="1" customHeight="1" x14ac:dyDescent="0.25">
      <c r="C9458" s="158" t="s">
        <v>312</v>
      </c>
      <c r="D9458" s="159">
        <v>763.77</v>
      </c>
    </row>
    <row r="9459" spans="3:4" ht="15" hidden="1" customHeight="1" x14ac:dyDescent="0.25">
      <c r="C9459" s="160" t="s">
        <v>544</v>
      </c>
      <c r="D9459" s="161">
        <v>261.69</v>
      </c>
    </row>
    <row r="9460" spans="3:4" ht="15" hidden="1" customHeight="1" x14ac:dyDescent="0.25">
      <c r="C9460" s="158" t="s">
        <v>556</v>
      </c>
      <c r="D9460" s="159">
        <v>32.299999999999997</v>
      </c>
    </row>
    <row r="9461" spans="3:4" ht="15" hidden="1" customHeight="1" x14ac:dyDescent="0.25">
      <c r="C9461" s="160" t="s">
        <v>543</v>
      </c>
      <c r="D9461" s="161">
        <v>537.76</v>
      </c>
    </row>
    <row r="9462" spans="3:4" ht="15" hidden="1" customHeight="1" x14ac:dyDescent="0.25">
      <c r="C9462" s="158" t="s">
        <v>541</v>
      </c>
      <c r="D9462" s="159">
        <v>1044.67</v>
      </c>
    </row>
    <row r="9463" spans="3:4" ht="15" hidden="1" customHeight="1" x14ac:dyDescent="0.25">
      <c r="C9463" s="160" t="s">
        <v>552</v>
      </c>
      <c r="D9463" s="161">
        <v>540.11</v>
      </c>
    </row>
    <row r="9464" spans="3:4" ht="15" hidden="1" customHeight="1" x14ac:dyDescent="0.25">
      <c r="C9464" s="158" t="s">
        <v>547</v>
      </c>
      <c r="D9464" s="159">
        <v>346.07</v>
      </c>
    </row>
    <row r="9465" spans="3:4" ht="15" hidden="1" customHeight="1" x14ac:dyDescent="0.25">
      <c r="C9465" s="160" t="s">
        <v>553</v>
      </c>
      <c r="D9465" s="161">
        <v>787.47</v>
      </c>
    </row>
    <row r="9466" spans="3:4" ht="15" hidden="1" customHeight="1" x14ac:dyDescent="0.25">
      <c r="C9466" s="158" t="s">
        <v>550</v>
      </c>
      <c r="D9466" s="159">
        <v>592.70000000000005</v>
      </c>
    </row>
    <row r="9467" spans="3:4" ht="15" hidden="1" customHeight="1" x14ac:dyDescent="0.25">
      <c r="C9467" s="160" t="s">
        <v>554</v>
      </c>
      <c r="D9467" s="161">
        <v>1258.0899999999999</v>
      </c>
    </row>
    <row r="9468" spans="3:4" ht="15" hidden="1" customHeight="1" x14ac:dyDescent="0.25">
      <c r="C9468" s="158" t="s">
        <v>308</v>
      </c>
      <c r="D9468" s="159">
        <v>382.47</v>
      </c>
    </row>
    <row r="9469" spans="3:4" ht="15" hidden="1" customHeight="1" x14ac:dyDescent="0.25">
      <c r="C9469" s="160" t="s">
        <v>552</v>
      </c>
      <c r="D9469" s="161">
        <v>158.65</v>
      </c>
    </row>
    <row r="9470" spans="3:4" ht="15" hidden="1" customHeight="1" x14ac:dyDescent="0.25">
      <c r="C9470" s="158" t="s">
        <v>546</v>
      </c>
      <c r="D9470" s="159">
        <v>142.91999999999999</v>
      </c>
    </row>
    <row r="9471" spans="3:4" ht="15" hidden="1" customHeight="1" x14ac:dyDescent="0.25">
      <c r="C9471" s="160" t="s">
        <v>543</v>
      </c>
      <c r="D9471" s="161">
        <v>497</v>
      </c>
    </row>
    <row r="9472" spans="3:4" ht="15" hidden="1" customHeight="1" x14ac:dyDescent="0.25">
      <c r="C9472" s="158" t="s">
        <v>547</v>
      </c>
      <c r="D9472" s="159">
        <v>734.86</v>
      </c>
    </row>
    <row r="9473" spans="3:4" ht="15" hidden="1" customHeight="1" x14ac:dyDescent="0.25">
      <c r="C9473" s="160" t="s">
        <v>547</v>
      </c>
      <c r="D9473" s="161">
        <v>1160.04</v>
      </c>
    </row>
    <row r="9474" spans="3:4" ht="15" hidden="1" customHeight="1" x14ac:dyDescent="0.25">
      <c r="C9474" s="158" t="s">
        <v>309</v>
      </c>
      <c r="D9474" s="159">
        <v>565.05999999999995</v>
      </c>
    </row>
    <row r="9475" spans="3:4" ht="15" hidden="1" customHeight="1" x14ac:dyDescent="0.25">
      <c r="C9475" s="160" t="s">
        <v>546</v>
      </c>
      <c r="D9475" s="161">
        <v>289.14999999999998</v>
      </c>
    </row>
    <row r="9476" spans="3:4" ht="15" hidden="1" customHeight="1" x14ac:dyDescent="0.25">
      <c r="C9476" s="158" t="s">
        <v>308</v>
      </c>
      <c r="D9476" s="159">
        <v>555.91</v>
      </c>
    </row>
    <row r="9477" spans="3:4" ht="15" hidden="1" customHeight="1" x14ac:dyDescent="0.25">
      <c r="C9477" s="160" t="s">
        <v>309</v>
      </c>
      <c r="D9477" s="161">
        <v>198.78</v>
      </c>
    </row>
    <row r="9478" spans="3:4" ht="15" hidden="1" customHeight="1" x14ac:dyDescent="0.25">
      <c r="C9478" s="158" t="s">
        <v>542</v>
      </c>
      <c r="D9478" s="159">
        <v>708.83</v>
      </c>
    </row>
    <row r="9479" spans="3:4" ht="15" hidden="1" customHeight="1" x14ac:dyDescent="0.25">
      <c r="C9479" s="160" t="s">
        <v>546</v>
      </c>
      <c r="D9479" s="161">
        <v>1043.3599999999999</v>
      </c>
    </row>
    <row r="9480" spans="3:4" ht="15" hidden="1" customHeight="1" x14ac:dyDescent="0.25">
      <c r="C9480" s="158" t="s">
        <v>309</v>
      </c>
      <c r="D9480" s="159">
        <v>600.70000000000005</v>
      </c>
    </row>
    <row r="9481" spans="3:4" ht="15" hidden="1" customHeight="1" x14ac:dyDescent="0.25">
      <c r="C9481" s="160" t="s">
        <v>546</v>
      </c>
      <c r="D9481" s="161">
        <v>664.14</v>
      </c>
    </row>
    <row r="9482" spans="3:4" ht="15" hidden="1" customHeight="1" x14ac:dyDescent="0.25">
      <c r="C9482" s="158" t="s">
        <v>547</v>
      </c>
      <c r="D9482" s="159">
        <v>708.62</v>
      </c>
    </row>
    <row r="9483" spans="3:4" ht="15" hidden="1" customHeight="1" x14ac:dyDescent="0.25">
      <c r="C9483" s="160" t="s">
        <v>307</v>
      </c>
      <c r="D9483" s="161">
        <v>714.26</v>
      </c>
    </row>
    <row r="9484" spans="3:4" ht="15" hidden="1" customHeight="1" x14ac:dyDescent="0.25">
      <c r="C9484" s="158" t="s">
        <v>550</v>
      </c>
      <c r="D9484" s="159">
        <v>649.61</v>
      </c>
    </row>
    <row r="9485" spans="3:4" ht="15" hidden="1" customHeight="1" x14ac:dyDescent="0.25">
      <c r="C9485" s="160" t="s">
        <v>553</v>
      </c>
      <c r="D9485" s="161">
        <v>456.69</v>
      </c>
    </row>
    <row r="9486" spans="3:4" ht="15" hidden="1" customHeight="1" x14ac:dyDescent="0.25">
      <c r="C9486" s="158" t="s">
        <v>558</v>
      </c>
      <c r="D9486" s="159">
        <v>1201.8900000000001</v>
      </c>
    </row>
    <row r="9487" spans="3:4" ht="15" hidden="1" customHeight="1" x14ac:dyDescent="0.25">
      <c r="C9487" s="160" t="s">
        <v>542</v>
      </c>
      <c r="D9487" s="161">
        <v>153.63999999999999</v>
      </c>
    </row>
    <row r="9488" spans="3:4" ht="15" hidden="1" customHeight="1" x14ac:dyDescent="0.25">
      <c r="C9488" s="158" t="s">
        <v>308</v>
      </c>
      <c r="D9488" s="159">
        <v>138.06</v>
      </c>
    </row>
    <row r="9489" spans="3:4" ht="15" hidden="1" customHeight="1" x14ac:dyDescent="0.25">
      <c r="C9489" s="160" t="s">
        <v>539</v>
      </c>
      <c r="D9489" s="161">
        <v>738.28</v>
      </c>
    </row>
    <row r="9490" spans="3:4" ht="15" hidden="1" customHeight="1" x14ac:dyDescent="0.25">
      <c r="C9490" s="158" t="s">
        <v>551</v>
      </c>
      <c r="D9490" s="159">
        <v>920</v>
      </c>
    </row>
    <row r="9491" spans="3:4" ht="15" hidden="1" customHeight="1" x14ac:dyDescent="0.25">
      <c r="C9491" s="160" t="s">
        <v>312</v>
      </c>
      <c r="D9491" s="161">
        <v>900.7</v>
      </c>
    </row>
    <row r="9492" spans="3:4" ht="15" hidden="1" customHeight="1" x14ac:dyDescent="0.25">
      <c r="C9492" s="158" t="s">
        <v>547</v>
      </c>
      <c r="D9492" s="159">
        <v>993.74</v>
      </c>
    </row>
    <row r="9493" spans="3:4" ht="15" hidden="1" customHeight="1" x14ac:dyDescent="0.25">
      <c r="C9493" s="160" t="s">
        <v>553</v>
      </c>
      <c r="D9493" s="161">
        <v>633.24</v>
      </c>
    </row>
    <row r="9494" spans="3:4" ht="15" hidden="1" customHeight="1" x14ac:dyDescent="0.25">
      <c r="C9494" s="158" t="s">
        <v>545</v>
      </c>
      <c r="D9494" s="159">
        <v>690.99</v>
      </c>
    </row>
    <row r="9495" spans="3:4" ht="15" hidden="1" customHeight="1" x14ac:dyDescent="0.25">
      <c r="C9495" s="160" t="s">
        <v>547</v>
      </c>
      <c r="D9495" s="161">
        <v>463.09</v>
      </c>
    </row>
    <row r="9496" spans="3:4" ht="15" hidden="1" customHeight="1" x14ac:dyDescent="0.25">
      <c r="C9496" s="158" t="s">
        <v>547</v>
      </c>
      <c r="D9496" s="159">
        <v>317.05</v>
      </c>
    </row>
    <row r="9497" spans="3:4" ht="15" hidden="1" customHeight="1" x14ac:dyDescent="0.25">
      <c r="C9497" s="160" t="s">
        <v>546</v>
      </c>
      <c r="D9497" s="161">
        <v>523.61</v>
      </c>
    </row>
    <row r="9498" spans="3:4" ht="15" hidden="1" customHeight="1" x14ac:dyDescent="0.25">
      <c r="C9498" s="158" t="s">
        <v>549</v>
      </c>
      <c r="D9498" s="159">
        <v>510.04</v>
      </c>
    </row>
    <row r="9499" spans="3:4" ht="15" hidden="1" customHeight="1" x14ac:dyDescent="0.25">
      <c r="C9499" s="160" t="s">
        <v>312</v>
      </c>
      <c r="D9499" s="161">
        <v>397.12</v>
      </c>
    </row>
    <row r="9500" spans="3:4" ht="15" hidden="1" customHeight="1" x14ac:dyDescent="0.25">
      <c r="C9500" s="158" t="s">
        <v>545</v>
      </c>
      <c r="D9500" s="159">
        <v>837.35</v>
      </c>
    </row>
    <row r="9501" spans="3:4" ht="15" hidden="1" customHeight="1" x14ac:dyDescent="0.25">
      <c r="C9501" s="160" t="s">
        <v>547</v>
      </c>
      <c r="D9501" s="161">
        <v>1192.4100000000001</v>
      </c>
    </row>
    <row r="9502" spans="3:4" ht="15" hidden="1" customHeight="1" x14ac:dyDescent="0.25">
      <c r="C9502" s="158" t="s">
        <v>309</v>
      </c>
      <c r="D9502" s="159">
        <v>458.83</v>
      </c>
    </row>
    <row r="9503" spans="3:4" ht="15" hidden="1" customHeight="1" x14ac:dyDescent="0.25">
      <c r="C9503" s="160" t="s">
        <v>547</v>
      </c>
      <c r="D9503" s="161">
        <v>767.93</v>
      </c>
    </row>
    <row r="9504" spans="3:4" ht="15" hidden="1" customHeight="1" x14ac:dyDescent="0.25">
      <c r="C9504" s="158" t="s">
        <v>549</v>
      </c>
      <c r="D9504" s="159">
        <v>1260.57</v>
      </c>
    </row>
    <row r="9505" spans="3:4" ht="15" hidden="1" customHeight="1" x14ac:dyDescent="0.25">
      <c r="C9505" s="160" t="s">
        <v>541</v>
      </c>
      <c r="D9505" s="161">
        <v>673.97</v>
      </c>
    </row>
    <row r="9506" spans="3:4" ht="15" hidden="1" customHeight="1" x14ac:dyDescent="0.25">
      <c r="C9506" s="158" t="s">
        <v>544</v>
      </c>
      <c r="D9506" s="159">
        <v>621.04999999999995</v>
      </c>
    </row>
    <row r="9507" spans="3:4" ht="15" hidden="1" customHeight="1" x14ac:dyDescent="0.25">
      <c r="C9507" s="160" t="s">
        <v>558</v>
      </c>
      <c r="D9507" s="161">
        <v>862.55</v>
      </c>
    </row>
    <row r="9508" spans="3:4" ht="15" hidden="1" customHeight="1" x14ac:dyDescent="0.25">
      <c r="C9508" s="158" t="s">
        <v>312</v>
      </c>
      <c r="D9508" s="159">
        <v>263.04000000000002</v>
      </c>
    </row>
    <row r="9509" spans="3:4" ht="15" hidden="1" customHeight="1" x14ac:dyDescent="0.25">
      <c r="C9509" s="160" t="s">
        <v>309</v>
      </c>
      <c r="D9509" s="161">
        <v>1238.25</v>
      </c>
    </row>
    <row r="9510" spans="3:4" ht="15" hidden="1" customHeight="1" x14ac:dyDescent="0.25">
      <c r="C9510" s="158" t="s">
        <v>309</v>
      </c>
      <c r="D9510" s="159">
        <v>1187.7</v>
      </c>
    </row>
    <row r="9511" spans="3:4" ht="15" hidden="1" customHeight="1" x14ac:dyDescent="0.25">
      <c r="C9511" s="160" t="s">
        <v>542</v>
      </c>
      <c r="D9511" s="161">
        <v>398.75</v>
      </c>
    </row>
    <row r="9512" spans="3:4" ht="15" hidden="1" customHeight="1" x14ac:dyDescent="0.25">
      <c r="C9512" s="158" t="s">
        <v>547</v>
      </c>
      <c r="D9512" s="159">
        <v>556.30999999999995</v>
      </c>
    </row>
    <row r="9513" spans="3:4" ht="15" hidden="1" customHeight="1" x14ac:dyDescent="0.25">
      <c r="C9513" s="160" t="s">
        <v>550</v>
      </c>
      <c r="D9513" s="161">
        <v>35.81</v>
      </c>
    </row>
    <row r="9514" spans="3:4" ht="15" hidden="1" customHeight="1" x14ac:dyDescent="0.25">
      <c r="C9514" s="158" t="s">
        <v>549</v>
      </c>
      <c r="D9514" s="159">
        <v>417.9</v>
      </c>
    </row>
    <row r="9515" spans="3:4" ht="15" hidden="1" customHeight="1" x14ac:dyDescent="0.25">
      <c r="C9515" s="160" t="s">
        <v>540</v>
      </c>
      <c r="D9515" s="161">
        <v>497.75</v>
      </c>
    </row>
    <row r="9516" spans="3:4" ht="15" hidden="1" customHeight="1" x14ac:dyDescent="0.25">
      <c r="C9516" s="158" t="s">
        <v>543</v>
      </c>
      <c r="D9516" s="159">
        <v>529.49</v>
      </c>
    </row>
    <row r="9517" spans="3:4" ht="15" hidden="1" customHeight="1" x14ac:dyDescent="0.25">
      <c r="C9517" s="160" t="s">
        <v>556</v>
      </c>
      <c r="D9517" s="161">
        <v>424.45</v>
      </c>
    </row>
    <row r="9518" spans="3:4" ht="15" hidden="1" customHeight="1" x14ac:dyDescent="0.25">
      <c r="C9518" s="158" t="s">
        <v>553</v>
      </c>
      <c r="D9518" s="159">
        <v>524.78</v>
      </c>
    </row>
    <row r="9519" spans="3:4" ht="15" hidden="1" customHeight="1" x14ac:dyDescent="0.25">
      <c r="C9519" s="160" t="s">
        <v>542</v>
      </c>
      <c r="D9519" s="161">
        <v>941.5</v>
      </c>
    </row>
    <row r="9520" spans="3:4" ht="15" hidden="1" customHeight="1" x14ac:dyDescent="0.25">
      <c r="C9520" s="158" t="s">
        <v>307</v>
      </c>
      <c r="D9520" s="159">
        <v>200.19</v>
      </c>
    </row>
    <row r="9521" spans="3:4" ht="15" hidden="1" customHeight="1" x14ac:dyDescent="0.25">
      <c r="C9521" s="160" t="s">
        <v>543</v>
      </c>
      <c r="D9521" s="161">
        <v>1051.52</v>
      </c>
    </row>
    <row r="9522" spans="3:4" ht="15" hidden="1" customHeight="1" x14ac:dyDescent="0.25">
      <c r="C9522" s="158" t="s">
        <v>546</v>
      </c>
      <c r="D9522" s="159">
        <v>1023.87</v>
      </c>
    </row>
    <row r="9523" spans="3:4" ht="15" hidden="1" customHeight="1" x14ac:dyDescent="0.25">
      <c r="C9523" s="160" t="s">
        <v>551</v>
      </c>
      <c r="D9523" s="161">
        <v>862.31</v>
      </c>
    </row>
    <row r="9524" spans="3:4" ht="15" hidden="1" customHeight="1" x14ac:dyDescent="0.25">
      <c r="C9524" s="158" t="s">
        <v>542</v>
      </c>
      <c r="D9524" s="159">
        <v>960.83</v>
      </c>
    </row>
    <row r="9525" spans="3:4" ht="15" hidden="1" customHeight="1" x14ac:dyDescent="0.25">
      <c r="C9525" s="160" t="s">
        <v>546</v>
      </c>
      <c r="D9525" s="161">
        <v>502.42</v>
      </c>
    </row>
    <row r="9526" spans="3:4" ht="15" hidden="1" customHeight="1" x14ac:dyDescent="0.25">
      <c r="C9526" s="158" t="s">
        <v>539</v>
      </c>
      <c r="D9526" s="159">
        <v>1287.82</v>
      </c>
    </row>
    <row r="9527" spans="3:4" ht="15" hidden="1" customHeight="1" x14ac:dyDescent="0.25">
      <c r="C9527" s="160" t="s">
        <v>551</v>
      </c>
      <c r="D9527" s="161">
        <v>762.92</v>
      </c>
    </row>
    <row r="9528" spans="3:4" ht="15" hidden="1" customHeight="1" x14ac:dyDescent="0.25">
      <c r="C9528" s="158" t="s">
        <v>308</v>
      </c>
      <c r="D9528" s="159">
        <v>463.73</v>
      </c>
    </row>
    <row r="9529" spans="3:4" ht="15" hidden="1" customHeight="1" x14ac:dyDescent="0.25">
      <c r="C9529" s="160" t="s">
        <v>552</v>
      </c>
      <c r="D9529" s="161">
        <v>249.78</v>
      </c>
    </row>
    <row r="9530" spans="3:4" ht="15" hidden="1" customHeight="1" x14ac:dyDescent="0.25">
      <c r="C9530" s="158" t="s">
        <v>548</v>
      </c>
      <c r="D9530" s="159">
        <v>1291.94</v>
      </c>
    </row>
    <row r="9531" spans="3:4" ht="15" hidden="1" customHeight="1" x14ac:dyDescent="0.25">
      <c r="C9531" s="160" t="s">
        <v>549</v>
      </c>
      <c r="D9531" s="161">
        <v>1149.56</v>
      </c>
    </row>
    <row r="9532" spans="3:4" ht="15" hidden="1" customHeight="1" x14ac:dyDescent="0.25">
      <c r="C9532" s="158" t="s">
        <v>542</v>
      </c>
      <c r="D9532" s="159">
        <v>694.78</v>
      </c>
    </row>
    <row r="9533" spans="3:4" ht="15" hidden="1" customHeight="1" x14ac:dyDescent="0.25">
      <c r="C9533" s="160" t="s">
        <v>308</v>
      </c>
      <c r="D9533" s="161">
        <v>554</v>
      </c>
    </row>
    <row r="9534" spans="3:4" ht="15" hidden="1" customHeight="1" x14ac:dyDescent="0.25">
      <c r="C9534" s="158" t="s">
        <v>552</v>
      </c>
      <c r="D9534" s="159">
        <v>1178.42</v>
      </c>
    </row>
    <row r="9535" spans="3:4" ht="15" hidden="1" customHeight="1" x14ac:dyDescent="0.25">
      <c r="C9535" s="160" t="s">
        <v>551</v>
      </c>
      <c r="D9535" s="161">
        <v>635.66</v>
      </c>
    </row>
    <row r="9536" spans="3:4" ht="15" hidden="1" customHeight="1" x14ac:dyDescent="0.25">
      <c r="C9536" s="158" t="s">
        <v>312</v>
      </c>
      <c r="D9536" s="159">
        <v>360.86</v>
      </c>
    </row>
    <row r="9537" spans="3:4" ht="15" hidden="1" customHeight="1" x14ac:dyDescent="0.25">
      <c r="C9537" s="160" t="s">
        <v>556</v>
      </c>
      <c r="D9537" s="161">
        <v>1228.1600000000001</v>
      </c>
    </row>
    <row r="9538" spans="3:4" ht="15" hidden="1" customHeight="1" x14ac:dyDescent="0.25">
      <c r="C9538" s="158" t="s">
        <v>541</v>
      </c>
      <c r="D9538" s="159">
        <v>137.66999999999999</v>
      </c>
    </row>
    <row r="9539" spans="3:4" ht="15" hidden="1" customHeight="1" x14ac:dyDescent="0.25">
      <c r="C9539" s="160" t="s">
        <v>544</v>
      </c>
      <c r="D9539" s="161">
        <v>422.34</v>
      </c>
    </row>
    <row r="9540" spans="3:4" ht="15" hidden="1" customHeight="1" x14ac:dyDescent="0.25">
      <c r="C9540" s="158" t="s">
        <v>543</v>
      </c>
      <c r="D9540" s="159">
        <v>654.25</v>
      </c>
    </row>
    <row r="9541" spans="3:4" ht="15" hidden="1" customHeight="1" x14ac:dyDescent="0.25">
      <c r="C9541" s="160" t="s">
        <v>307</v>
      </c>
      <c r="D9541" s="161">
        <v>1219.31</v>
      </c>
    </row>
    <row r="9542" spans="3:4" ht="15" hidden="1" customHeight="1" x14ac:dyDescent="0.25">
      <c r="C9542" s="158" t="s">
        <v>545</v>
      </c>
      <c r="D9542" s="159">
        <v>150.33000000000001</v>
      </c>
    </row>
    <row r="9543" spans="3:4" ht="15" hidden="1" customHeight="1" x14ac:dyDescent="0.25">
      <c r="C9543" s="160" t="s">
        <v>553</v>
      </c>
      <c r="D9543" s="161">
        <v>916.07</v>
      </c>
    </row>
    <row r="9544" spans="3:4" ht="15" hidden="1" customHeight="1" x14ac:dyDescent="0.25">
      <c r="C9544" s="158" t="s">
        <v>552</v>
      </c>
      <c r="D9544" s="159">
        <v>560.62</v>
      </c>
    </row>
    <row r="9545" spans="3:4" ht="15" hidden="1" customHeight="1" x14ac:dyDescent="0.25">
      <c r="C9545" s="160" t="s">
        <v>539</v>
      </c>
      <c r="D9545" s="161">
        <v>745.66</v>
      </c>
    </row>
    <row r="9546" spans="3:4" ht="15" hidden="1" customHeight="1" x14ac:dyDescent="0.25">
      <c r="C9546" s="158" t="s">
        <v>540</v>
      </c>
      <c r="D9546" s="159">
        <v>227.5</v>
      </c>
    </row>
    <row r="9547" spans="3:4" ht="15" hidden="1" customHeight="1" x14ac:dyDescent="0.25">
      <c r="C9547" s="160" t="s">
        <v>555</v>
      </c>
      <c r="D9547" s="161">
        <v>741.34</v>
      </c>
    </row>
    <row r="9548" spans="3:4" ht="15" hidden="1" customHeight="1" x14ac:dyDescent="0.25">
      <c r="C9548" s="158" t="s">
        <v>312</v>
      </c>
      <c r="D9548" s="159">
        <v>1172.9000000000001</v>
      </c>
    </row>
    <row r="9549" spans="3:4" ht="15" hidden="1" customHeight="1" x14ac:dyDescent="0.25">
      <c r="C9549" s="160" t="s">
        <v>539</v>
      </c>
      <c r="D9549" s="161">
        <v>463.34</v>
      </c>
    </row>
    <row r="9550" spans="3:4" ht="15" hidden="1" customHeight="1" x14ac:dyDescent="0.25">
      <c r="C9550" s="158" t="s">
        <v>556</v>
      </c>
      <c r="D9550" s="159">
        <v>594.39</v>
      </c>
    </row>
    <row r="9551" spans="3:4" ht="15" hidden="1" customHeight="1" x14ac:dyDescent="0.25">
      <c r="C9551" s="160" t="s">
        <v>542</v>
      </c>
      <c r="D9551" s="161">
        <v>863.83</v>
      </c>
    </row>
    <row r="9552" spans="3:4" ht="15" hidden="1" customHeight="1" x14ac:dyDescent="0.25">
      <c r="C9552" s="158" t="s">
        <v>309</v>
      </c>
      <c r="D9552" s="159">
        <v>915.81</v>
      </c>
    </row>
    <row r="9553" spans="3:4" ht="15" hidden="1" customHeight="1" x14ac:dyDescent="0.25">
      <c r="C9553" s="160" t="s">
        <v>309</v>
      </c>
      <c r="D9553" s="161">
        <v>1219.45</v>
      </c>
    </row>
    <row r="9554" spans="3:4" ht="15" hidden="1" customHeight="1" x14ac:dyDescent="0.25">
      <c r="C9554" s="158" t="s">
        <v>312</v>
      </c>
      <c r="D9554" s="159">
        <v>508.29</v>
      </c>
    </row>
    <row r="9555" spans="3:4" ht="15" hidden="1" customHeight="1" x14ac:dyDescent="0.25">
      <c r="C9555" s="160" t="s">
        <v>546</v>
      </c>
      <c r="D9555" s="161">
        <v>835.65</v>
      </c>
    </row>
    <row r="9556" spans="3:4" ht="15" hidden="1" customHeight="1" x14ac:dyDescent="0.25">
      <c r="C9556" s="158" t="s">
        <v>540</v>
      </c>
      <c r="D9556" s="159">
        <v>1026.97</v>
      </c>
    </row>
    <row r="9557" spans="3:4" ht="15" hidden="1" customHeight="1" x14ac:dyDescent="0.25">
      <c r="C9557" s="160" t="s">
        <v>554</v>
      </c>
      <c r="D9557" s="161">
        <v>787.82</v>
      </c>
    </row>
    <row r="9558" spans="3:4" ht="15" hidden="1" customHeight="1" x14ac:dyDescent="0.25">
      <c r="C9558" s="158" t="s">
        <v>553</v>
      </c>
      <c r="D9558" s="159">
        <v>355.65</v>
      </c>
    </row>
    <row r="9559" spans="3:4" ht="15" hidden="1" customHeight="1" x14ac:dyDescent="0.25">
      <c r="C9559" s="160" t="s">
        <v>556</v>
      </c>
      <c r="D9559" s="161">
        <v>776.91</v>
      </c>
    </row>
    <row r="9560" spans="3:4" ht="15" hidden="1" customHeight="1" x14ac:dyDescent="0.25">
      <c r="C9560" s="158" t="s">
        <v>553</v>
      </c>
      <c r="D9560" s="159">
        <v>547.41999999999996</v>
      </c>
    </row>
    <row r="9561" spans="3:4" ht="15" hidden="1" customHeight="1" x14ac:dyDescent="0.25">
      <c r="C9561" s="160" t="s">
        <v>552</v>
      </c>
      <c r="D9561" s="161">
        <v>1229.55</v>
      </c>
    </row>
    <row r="9562" spans="3:4" ht="15" hidden="1" customHeight="1" x14ac:dyDescent="0.25">
      <c r="C9562" s="158" t="s">
        <v>553</v>
      </c>
      <c r="D9562" s="159">
        <v>15.25</v>
      </c>
    </row>
    <row r="9563" spans="3:4" ht="15" hidden="1" customHeight="1" x14ac:dyDescent="0.25">
      <c r="C9563" s="160" t="s">
        <v>544</v>
      </c>
      <c r="D9563" s="161">
        <v>421.14</v>
      </c>
    </row>
    <row r="9564" spans="3:4" ht="15" hidden="1" customHeight="1" x14ac:dyDescent="0.25">
      <c r="C9564" s="158" t="s">
        <v>312</v>
      </c>
      <c r="D9564" s="159">
        <v>431.58</v>
      </c>
    </row>
    <row r="9565" spans="3:4" ht="15" hidden="1" customHeight="1" x14ac:dyDescent="0.25">
      <c r="C9565" s="160" t="s">
        <v>548</v>
      </c>
      <c r="D9565" s="161">
        <v>587.65</v>
      </c>
    </row>
    <row r="9566" spans="3:4" ht="15" hidden="1" customHeight="1" x14ac:dyDescent="0.25">
      <c r="C9566" s="158" t="s">
        <v>312</v>
      </c>
      <c r="D9566" s="159">
        <v>752.42</v>
      </c>
    </row>
    <row r="9567" spans="3:4" ht="15" hidden="1" customHeight="1" x14ac:dyDescent="0.25">
      <c r="C9567" s="160" t="s">
        <v>546</v>
      </c>
      <c r="D9567" s="161">
        <v>312.81</v>
      </c>
    </row>
    <row r="9568" spans="3:4" ht="15" hidden="1" customHeight="1" x14ac:dyDescent="0.25">
      <c r="C9568" s="158" t="s">
        <v>307</v>
      </c>
      <c r="D9568" s="159">
        <v>417.64</v>
      </c>
    </row>
    <row r="9569" spans="3:4" ht="15" hidden="1" customHeight="1" x14ac:dyDescent="0.25">
      <c r="C9569" s="160" t="s">
        <v>552</v>
      </c>
      <c r="D9569" s="161">
        <v>841.23</v>
      </c>
    </row>
    <row r="9570" spans="3:4" ht="15" hidden="1" customHeight="1" x14ac:dyDescent="0.25">
      <c r="C9570" s="158" t="s">
        <v>307</v>
      </c>
      <c r="D9570" s="159">
        <v>1228.49</v>
      </c>
    </row>
    <row r="9571" spans="3:4" ht="15" hidden="1" customHeight="1" x14ac:dyDescent="0.25">
      <c r="C9571" s="160" t="s">
        <v>539</v>
      </c>
      <c r="D9571" s="161">
        <v>750.04</v>
      </c>
    </row>
    <row r="9572" spans="3:4" ht="15" hidden="1" customHeight="1" x14ac:dyDescent="0.25">
      <c r="C9572" s="158" t="s">
        <v>552</v>
      </c>
      <c r="D9572" s="159">
        <v>408.07</v>
      </c>
    </row>
    <row r="9573" spans="3:4" ht="15" hidden="1" customHeight="1" x14ac:dyDescent="0.25">
      <c r="C9573" s="160" t="s">
        <v>308</v>
      </c>
      <c r="D9573" s="161">
        <v>359.72</v>
      </c>
    </row>
    <row r="9574" spans="3:4" ht="15" hidden="1" customHeight="1" x14ac:dyDescent="0.25">
      <c r="C9574" s="158" t="s">
        <v>543</v>
      </c>
      <c r="D9574" s="159">
        <v>1020.69</v>
      </c>
    </row>
    <row r="9575" spans="3:4" ht="15" hidden="1" customHeight="1" x14ac:dyDescent="0.25">
      <c r="C9575" s="160" t="s">
        <v>546</v>
      </c>
      <c r="D9575" s="161">
        <v>260.43</v>
      </c>
    </row>
    <row r="9576" spans="3:4" ht="15" hidden="1" customHeight="1" x14ac:dyDescent="0.25">
      <c r="C9576" s="158" t="s">
        <v>544</v>
      </c>
      <c r="D9576" s="159">
        <v>717.79</v>
      </c>
    </row>
    <row r="9577" spans="3:4" ht="15" hidden="1" customHeight="1" x14ac:dyDescent="0.25">
      <c r="C9577" s="160" t="s">
        <v>546</v>
      </c>
      <c r="D9577" s="161">
        <v>1167.94</v>
      </c>
    </row>
    <row r="9578" spans="3:4" ht="15" hidden="1" customHeight="1" x14ac:dyDescent="0.25">
      <c r="C9578" s="158" t="s">
        <v>546</v>
      </c>
      <c r="D9578" s="159">
        <v>871.48</v>
      </c>
    </row>
    <row r="9579" spans="3:4" ht="15" hidden="1" customHeight="1" x14ac:dyDescent="0.25">
      <c r="C9579" s="160" t="s">
        <v>544</v>
      </c>
      <c r="D9579" s="161">
        <v>709.93</v>
      </c>
    </row>
    <row r="9580" spans="3:4" ht="15" hidden="1" customHeight="1" x14ac:dyDescent="0.25">
      <c r="C9580" s="158" t="s">
        <v>541</v>
      </c>
      <c r="D9580" s="159">
        <v>1019.99</v>
      </c>
    </row>
    <row r="9581" spans="3:4" ht="15" hidden="1" customHeight="1" x14ac:dyDescent="0.25">
      <c r="C9581" s="160" t="s">
        <v>550</v>
      </c>
      <c r="D9581" s="161">
        <v>16.829999999999998</v>
      </c>
    </row>
    <row r="9582" spans="3:4" ht="15" hidden="1" customHeight="1" x14ac:dyDescent="0.25">
      <c r="C9582" s="158" t="s">
        <v>308</v>
      </c>
      <c r="D9582" s="159">
        <v>455.03</v>
      </c>
    </row>
    <row r="9583" spans="3:4" ht="15" hidden="1" customHeight="1" x14ac:dyDescent="0.25">
      <c r="C9583" s="160" t="s">
        <v>543</v>
      </c>
      <c r="D9583" s="161">
        <v>384.38</v>
      </c>
    </row>
    <row r="9584" spans="3:4" ht="15" hidden="1" customHeight="1" x14ac:dyDescent="0.25">
      <c r="C9584" s="158" t="s">
        <v>539</v>
      </c>
      <c r="D9584" s="159">
        <v>470.7</v>
      </c>
    </row>
    <row r="9585" spans="3:4" ht="15" hidden="1" customHeight="1" x14ac:dyDescent="0.25">
      <c r="C9585" s="160" t="s">
        <v>308</v>
      </c>
      <c r="D9585" s="161">
        <v>744.09</v>
      </c>
    </row>
    <row r="9586" spans="3:4" ht="15" hidden="1" customHeight="1" x14ac:dyDescent="0.25">
      <c r="C9586" s="158" t="s">
        <v>308</v>
      </c>
      <c r="D9586" s="159">
        <v>795.5</v>
      </c>
    </row>
    <row r="9587" spans="3:4" ht="15" hidden="1" customHeight="1" x14ac:dyDescent="0.25">
      <c r="C9587" s="160" t="s">
        <v>549</v>
      </c>
      <c r="D9587" s="161">
        <v>323.55</v>
      </c>
    </row>
    <row r="9588" spans="3:4" ht="15" hidden="1" customHeight="1" x14ac:dyDescent="0.25">
      <c r="C9588" s="158" t="s">
        <v>553</v>
      </c>
      <c r="D9588" s="159">
        <v>56.68</v>
      </c>
    </row>
    <row r="9589" spans="3:4" ht="15" hidden="1" customHeight="1" x14ac:dyDescent="0.25">
      <c r="C9589" s="160" t="s">
        <v>547</v>
      </c>
      <c r="D9589" s="161">
        <v>1182.72</v>
      </c>
    </row>
    <row r="9590" spans="3:4" ht="15" hidden="1" customHeight="1" x14ac:dyDescent="0.25">
      <c r="C9590" s="158" t="s">
        <v>540</v>
      </c>
      <c r="D9590" s="159">
        <v>707.29</v>
      </c>
    </row>
    <row r="9591" spans="3:4" ht="15" hidden="1" customHeight="1" x14ac:dyDescent="0.25">
      <c r="C9591" s="160" t="s">
        <v>542</v>
      </c>
      <c r="D9591" s="161">
        <v>837.53</v>
      </c>
    </row>
    <row r="9592" spans="3:4" ht="15" hidden="1" customHeight="1" x14ac:dyDescent="0.25">
      <c r="C9592" s="158" t="s">
        <v>550</v>
      </c>
      <c r="D9592" s="159">
        <v>1028.17</v>
      </c>
    </row>
    <row r="9593" spans="3:4" ht="15" hidden="1" customHeight="1" x14ac:dyDescent="0.25">
      <c r="C9593" s="160" t="s">
        <v>312</v>
      </c>
      <c r="D9593" s="161">
        <v>760.96</v>
      </c>
    </row>
    <row r="9594" spans="3:4" ht="15" hidden="1" customHeight="1" x14ac:dyDescent="0.25">
      <c r="C9594" s="158" t="s">
        <v>554</v>
      </c>
      <c r="D9594" s="159">
        <v>766.14</v>
      </c>
    </row>
    <row r="9595" spans="3:4" ht="15" hidden="1" customHeight="1" x14ac:dyDescent="0.25">
      <c r="C9595" s="160" t="s">
        <v>309</v>
      </c>
      <c r="D9595" s="161">
        <v>1145.05</v>
      </c>
    </row>
    <row r="9596" spans="3:4" ht="15" hidden="1" customHeight="1" x14ac:dyDescent="0.25">
      <c r="C9596" s="158" t="s">
        <v>307</v>
      </c>
      <c r="D9596" s="159">
        <v>1123.67</v>
      </c>
    </row>
    <row r="9597" spans="3:4" ht="15" hidden="1" customHeight="1" x14ac:dyDescent="0.25">
      <c r="C9597" s="160" t="s">
        <v>554</v>
      </c>
      <c r="D9597" s="161">
        <v>920.64</v>
      </c>
    </row>
    <row r="9598" spans="3:4" ht="15" hidden="1" customHeight="1" x14ac:dyDescent="0.25">
      <c r="C9598" s="158" t="s">
        <v>539</v>
      </c>
      <c r="D9598" s="159">
        <v>404.58</v>
      </c>
    </row>
    <row r="9599" spans="3:4" ht="15" hidden="1" customHeight="1" x14ac:dyDescent="0.25">
      <c r="C9599" s="160" t="s">
        <v>543</v>
      </c>
      <c r="D9599" s="161">
        <v>1035.8599999999999</v>
      </c>
    </row>
    <row r="9600" spans="3:4" ht="15" hidden="1" customHeight="1" x14ac:dyDescent="0.25">
      <c r="C9600" s="158" t="s">
        <v>542</v>
      </c>
      <c r="D9600" s="159">
        <v>650.73</v>
      </c>
    </row>
    <row r="9601" spans="3:4" ht="15" hidden="1" customHeight="1" x14ac:dyDescent="0.25">
      <c r="C9601" s="160" t="s">
        <v>309</v>
      </c>
      <c r="D9601" s="161">
        <v>28.36</v>
      </c>
    </row>
    <row r="9602" spans="3:4" ht="15" hidden="1" customHeight="1" x14ac:dyDescent="0.25">
      <c r="C9602" s="158" t="s">
        <v>552</v>
      </c>
      <c r="D9602" s="159">
        <v>348.42</v>
      </c>
    </row>
    <row r="9603" spans="3:4" ht="15" hidden="1" customHeight="1" x14ac:dyDescent="0.25">
      <c r="C9603" s="160" t="s">
        <v>307</v>
      </c>
      <c r="D9603" s="161">
        <v>585.21</v>
      </c>
    </row>
    <row r="9604" spans="3:4" ht="15" hidden="1" customHeight="1" x14ac:dyDescent="0.25">
      <c r="C9604" s="158" t="s">
        <v>546</v>
      </c>
      <c r="D9604" s="159">
        <v>872.69</v>
      </c>
    </row>
    <row r="9605" spans="3:4" ht="15" hidden="1" customHeight="1" x14ac:dyDescent="0.25">
      <c r="C9605" s="160" t="s">
        <v>543</v>
      </c>
      <c r="D9605" s="161">
        <v>136.91999999999999</v>
      </c>
    </row>
    <row r="9606" spans="3:4" ht="15" hidden="1" customHeight="1" x14ac:dyDescent="0.25">
      <c r="C9606" s="158" t="s">
        <v>552</v>
      </c>
      <c r="D9606" s="159">
        <v>1189.56</v>
      </c>
    </row>
    <row r="9607" spans="3:4" ht="15" hidden="1" customHeight="1" x14ac:dyDescent="0.25">
      <c r="C9607" s="160" t="s">
        <v>552</v>
      </c>
      <c r="D9607" s="161">
        <v>972.8</v>
      </c>
    </row>
    <row r="9608" spans="3:4" ht="15" hidden="1" customHeight="1" x14ac:dyDescent="0.25">
      <c r="C9608" s="158" t="s">
        <v>551</v>
      </c>
      <c r="D9608" s="159">
        <v>1097.8399999999999</v>
      </c>
    </row>
    <row r="9609" spans="3:4" ht="15" hidden="1" customHeight="1" x14ac:dyDescent="0.25">
      <c r="C9609" s="160" t="s">
        <v>544</v>
      </c>
      <c r="D9609" s="161">
        <v>471.49</v>
      </c>
    </row>
    <row r="9610" spans="3:4" ht="15" hidden="1" customHeight="1" x14ac:dyDescent="0.25">
      <c r="C9610" s="158" t="s">
        <v>545</v>
      </c>
      <c r="D9610" s="159">
        <v>1082.83</v>
      </c>
    </row>
    <row r="9611" spans="3:4" ht="15" hidden="1" customHeight="1" x14ac:dyDescent="0.25">
      <c r="C9611" s="160" t="s">
        <v>552</v>
      </c>
      <c r="D9611" s="161">
        <v>578.9</v>
      </c>
    </row>
    <row r="9612" spans="3:4" ht="15" hidden="1" customHeight="1" x14ac:dyDescent="0.25">
      <c r="C9612" s="158" t="s">
        <v>549</v>
      </c>
      <c r="D9612" s="159">
        <v>128.6</v>
      </c>
    </row>
    <row r="9613" spans="3:4" ht="15" hidden="1" customHeight="1" x14ac:dyDescent="0.25">
      <c r="C9613" s="160" t="s">
        <v>539</v>
      </c>
      <c r="D9613" s="161">
        <v>454.42</v>
      </c>
    </row>
    <row r="9614" spans="3:4" ht="15" hidden="1" customHeight="1" x14ac:dyDescent="0.25">
      <c r="C9614" s="158" t="s">
        <v>312</v>
      </c>
      <c r="D9614" s="159">
        <v>600.87</v>
      </c>
    </row>
    <row r="9615" spans="3:4" ht="15" hidden="1" customHeight="1" x14ac:dyDescent="0.25">
      <c r="C9615" s="160" t="s">
        <v>543</v>
      </c>
      <c r="D9615" s="161">
        <v>49.7</v>
      </c>
    </row>
    <row r="9616" spans="3:4" ht="15" hidden="1" customHeight="1" x14ac:dyDescent="0.25">
      <c r="C9616" s="158" t="s">
        <v>553</v>
      </c>
      <c r="D9616" s="159">
        <v>223.35</v>
      </c>
    </row>
    <row r="9617" spans="3:4" ht="15" hidden="1" customHeight="1" x14ac:dyDescent="0.25">
      <c r="C9617" s="160" t="s">
        <v>549</v>
      </c>
      <c r="D9617" s="161">
        <v>491.96</v>
      </c>
    </row>
    <row r="9618" spans="3:4" ht="15" hidden="1" customHeight="1" x14ac:dyDescent="0.25">
      <c r="C9618" s="158" t="s">
        <v>555</v>
      </c>
      <c r="D9618" s="159">
        <v>876.85</v>
      </c>
    </row>
    <row r="9619" spans="3:4" ht="15" hidden="1" customHeight="1" x14ac:dyDescent="0.25">
      <c r="C9619" s="160" t="s">
        <v>545</v>
      </c>
      <c r="D9619" s="161">
        <v>365.34</v>
      </c>
    </row>
    <row r="9620" spans="3:4" ht="15" hidden="1" customHeight="1" x14ac:dyDescent="0.25">
      <c r="C9620" s="158" t="s">
        <v>542</v>
      </c>
      <c r="D9620" s="159">
        <v>1172.32</v>
      </c>
    </row>
    <row r="9621" spans="3:4" ht="15" hidden="1" customHeight="1" x14ac:dyDescent="0.25">
      <c r="C9621" s="160" t="s">
        <v>540</v>
      </c>
      <c r="D9621" s="161">
        <v>644.74</v>
      </c>
    </row>
    <row r="9622" spans="3:4" ht="15" hidden="1" customHeight="1" x14ac:dyDescent="0.25">
      <c r="C9622" s="158" t="s">
        <v>543</v>
      </c>
      <c r="D9622" s="159">
        <v>824.88</v>
      </c>
    </row>
    <row r="9623" spans="3:4" ht="15" hidden="1" customHeight="1" x14ac:dyDescent="0.25">
      <c r="C9623" s="160" t="s">
        <v>309</v>
      </c>
      <c r="D9623" s="161">
        <v>760.38</v>
      </c>
    </row>
    <row r="9624" spans="3:4" ht="15" hidden="1" customHeight="1" x14ac:dyDescent="0.25">
      <c r="C9624" s="158" t="s">
        <v>551</v>
      </c>
      <c r="D9624" s="159">
        <v>1167.42</v>
      </c>
    </row>
    <row r="9625" spans="3:4" ht="15" hidden="1" customHeight="1" x14ac:dyDescent="0.25">
      <c r="C9625" s="160" t="s">
        <v>309</v>
      </c>
      <c r="D9625" s="161">
        <v>572.59</v>
      </c>
    </row>
    <row r="9626" spans="3:4" ht="15" hidden="1" customHeight="1" x14ac:dyDescent="0.25">
      <c r="C9626" s="158" t="s">
        <v>545</v>
      </c>
      <c r="D9626" s="159">
        <v>725.93</v>
      </c>
    </row>
    <row r="9627" spans="3:4" ht="15" hidden="1" customHeight="1" x14ac:dyDescent="0.25">
      <c r="C9627" s="160" t="s">
        <v>542</v>
      </c>
      <c r="D9627" s="161">
        <v>566.85</v>
      </c>
    </row>
    <row r="9628" spans="3:4" ht="15" hidden="1" customHeight="1" x14ac:dyDescent="0.25">
      <c r="C9628" s="158" t="s">
        <v>539</v>
      </c>
      <c r="D9628" s="159">
        <v>1150.3800000000001</v>
      </c>
    </row>
    <row r="9629" spans="3:4" ht="15" hidden="1" customHeight="1" x14ac:dyDescent="0.25">
      <c r="C9629" s="160" t="s">
        <v>558</v>
      </c>
      <c r="D9629" s="161">
        <v>42.52</v>
      </c>
    </row>
    <row r="9630" spans="3:4" ht="15" hidden="1" customHeight="1" x14ac:dyDescent="0.25">
      <c r="C9630" s="158" t="s">
        <v>307</v>
      </c>
      <c r="D9630" s="159">
        <v>1063.68</v>
      </c>
    </row>
    <row r="9631" spans="3:4" ht="15" hidden="1" customHeight="1" x14ac:dyDescent="0.25">
      <c r="C9631" s="160" t="s">
        <v>539</v>
      </c>
      <c r="D9631" s="161">
        <v>1089.71</v>
      </c>
    </row>
    <row r="9632" spans="3:4" ht="15" hidden="1" customHeight="1" x14ac:dyDescent="0.25">
      <c r="C9632" s="158" t="s">
        <v>546</v>
      </c>
      <c r="D9632" s="159">
        <v>350.07</v>
      </c>
    </row>
    <row r="9633" spans="3:4" ht="15" hidden="1" customHeight="1" x14ac:dyDescent="0.25">
      <c r="C9633" s="160" t="s">
        <v>546</v>
      </c>
      <c r="D9633" s="161">
        <v>509.01</v>
      </c>
    </row>
    <row r="9634" spans="3:4" ht="15" hidden="1" customHeight="1" x14ac:dyDescent="0.25">
      <c r="C9634" s="158" t="s">
        <v>549</v>
      </c>
      <c r="D9634" s="159">
        <v>458.32</v>
      </c>
    </row>
    <row r="9635" spans="3:4" ht="15" hidden="1" customHeight="1" x14ac:dyDescent="0.25">
      <c r="C9635" s="160" t="s">
        <v>543</v>
      </c>
      <c r="D9635" s="161">
        <v>101.43</v>
      </c>
    </row>
    <row r="9636" spans="3:4" ht="15" hidden="1" customHeight="1" x14ac:dyDescent="0.25">
      <c r="C9636" s="158" t="s">
        <v>543</v>
      </c>
      <c r="D9636" s="159">
        <v>570.54</v>
      </c>
    </row>
    <row r="9637" spans="3:4" ht="15" hidden="1" customHeight="1" x14ac:dyDescent="0.25">
      <c r="C9637" s="160" t="s">
        <v>542</v>
      </c>
      <c r="D9637" s="161">
        <v>570.42999999999995</v>
      </c>
    </row>
    <row r="9638" spans="3:4" ht="15" hidden="1" customHeight="1" x14ac:dyDescent="0.25">
      <c r="C9638" s="158" t="s">
        <v>308</v>
      </c>
      <c r="D9638" s="159">
        <v>40.74</v>
      </c>
    </row>
    <row r="9639" spans="3:4" ht="15" hidden="1" customHeight="1" x14ac:dyDescent="0.25">
      <c r="C9639" s="160" t="s">
        <v>307</v>
      </c>
      <c r="D9639" s="161">
        <v>1010.31</v>
      </c>
    </row>
    <row r="9640" spans="3:4" ht="15" hidden="1" customHeight="1" x14ac:dyDescent="0.25">
      <c r="C9640" s="158" t="s">
        <v>540</v>
      </c>
      <c r="D9640" s="159">
        <v>560.62</v>
      </c>
    </row>
    <row r="9641" spans="3:4" ht="15" hidden="1" customHeight="1" x14ac:dyDescent="0.25">
      <c r="C9641" s="160" t="s">
        <v>308</v>
      </c>
      <c r="D9641" s="161">
        <v>761.04</v>
      </c>
    </row>
    <row r="9642" spans="3:4" ht="15" hidden="1" customHeight="1" x14ac:dyDescent="0.25">
      <c r="C9642" s="158" t="s">
        <v>312</v>
      </c>
      <c r="D9642" s="159">
        <v>612.73</v>
      </c>
    </row>
    <row r="9643" spans="3:4" ht="15" hidden="1" customHeight="1" x14ac:dyDescent="0.25">
      <c r="C9643" s="160" t="s">
        <v>312</v>
      </c>
      <c r="D9643" s="161">
        <v>592.51</v>
      </c>
    </row>
    <row r="9644" spans="3:4" ht="15" hidden="1" customHeight="1" x14ac:dyDescent="0.25">
      <c r="C9644" s="158" t="s">
        <v>312</v>
      </c>
      <c r="D9644" s="159">
        <v>1071.0899999999999</v>
      </c>
    </row>
    <row r="9645" spans="3:4" ht="15" hidden="1" customHeight="1" x14ac:dyDescent="0.25">
      <c r="C9645" s="160" t="s">
        <v>540</v>
      </c>
      <c r="D9645" s="161">
        <v>313.41000000000003</v>
      </c>
    </row>
    <row r="9646" spans="3:4" ht="15" hidden="1" customHeight="1" x14ac:dyDescent="0.25">
      <c r="C9646" s="158" t="s">
        <v>554</v>
      </c>
      <c r="D9646" s="159">
        <v>489.71</v>
      </c>
    </row>
    <row r="9647" spans="3:4" ht="15" hidden="1" customHeight="1" x14ac:dyDescent="0.25">
      <c r="C9647" s="160" t="s">
        <v>307</v>
      </c>
      <c r="D9647" s="161">
        <v>1048.6199999999999</v>
      </c>
    </row>
    <row r="9648" spans="3:4" ht="15" hidden="1" customHeight="1" x14ac:dyDescent="0.25">
      <c r="C9648" s="158" t="s">
        <v>547</v>
      </c>
      <c r="D9648" s="159">
        <v>476.84</v>
      </c>
    </row>
    <row r="9649" spans="3:4" ht="15" hidden="1" customHeight="1" x14ac:dyDescent="0.25">
      <c r="C9649" s="160" t="s">
        <v>552</v>
      </c>
      <c r="D9649" s="161">
        <v>551.76</v>
      </c>
    </row>
    <row r="9650" spans="3:4" ht="15" hidden="1" customHeight="1" x14ac:dyDescent="0.25">
      <c r="C9650" s="158" t="s">
        <v>308</v>
      </c>
      <c r="D9650" s="159">
        <v>888.97</v>
      </c>
    </row>
    <row r="9651" spans="3:4" ht="15" hidden="1" customHeight="1" x14ac:dyDescent="0.25">
      <c r="C9651" s="160" t="s">
        <v>309</v>
      </c>
      <c r="D9651" s="161">
        <v>236.89</v>
      </c>
    </row>
    <row r="9652" spans="3:4" ht="15" hidden="1" customHeight="1" x14ac:dyDescent="0.25">
      <c r="C9652" s="158" t="s">
        <v>551</v>
      </c>
      <c r="D9652" s="159">
        <v>535.16</v>
      </c>
    </row>
    <row r="9653" spans="3:4" ht="15" hidden="1" customHeight="1" x14ac:dyDescent="0.25">
      <c r="C9653" s="160" t="s">
        <v>540</v>
      </c>
      <c r="D9653" s="161">
        <v>537.87</v>
      </c>
    </row>
    <row r="9654" spans="3:4" ht="15" hidden="1" customHeight="1" x14ac:dyDescent="0.25">
      <c r="C9654" s="158" t="s">
        <v>556</v>
      </c>
      <c r="D9654" s="159">
        <v>271.33</v>
      </c>
    </row>
    <row r="9655" spans="3:4" ht="15" hidden="1" customHeight="1" x14ac:dyDescent="0.25">
      <c r="C9655" s="160" t="s">
        <v>309</v>
      </c>
      <c r="D9655" s="161">
        <v>417.12</v>
      </c>
    </row>
    <row r="9656" spans="3:4" ht="15" hidden="1" customHeight="1" x14ac:dyDescent="0.25">
      <c r="C9656" s="158" t="s">
        <v>549</v>
      </c>
      <c r="D9656" s="159">
        <v>850.99</v>
      </c>
    </row>
    <row r="9657" spans="3:4" ht="15" hidden="1" customHeight="1" x14ac:dyDescent="0.25">
      <c r="C9657" s="160" t="s">
        <v>312</v>
      </c>
      <c r="D9657" s="161">
        <v>637.98</v>
      </c>
    </row>
    <row r="9658" spans="3:4" ht="15" hidden="1" customHeight="1" x14ac:dyDescent="0.25">
      <c r="C9658" s="158" t="s">
        <v>543</v>
      </c>
      <c r="D9658" s="159">
        <v>169.41</v>
      </c>
    </row>
    <row r="9659" spans="3:4" ht="15" hidden="1" customHeight="1" x14ac:dyDescent="0.25">
      <c r="C9659" s="160" t="s">
        <v>551</v>
      </c>
      <c r="D9659" s="161">
        <v>222.7</v>
      </c>
    </row>
    <row r="9660" spans="3:4" ht="15" hidden="1" customHeight="1" x14ac:dyDescent="0.25">
      <c r="C9660" s="158" t="s">
        <v>555</v>
      </c>
      <c r="D9660" s="159">
        <v>832.28</v>
      </c>
    </row>
    <row r="9661" spans="3:4" ht="15" hidden="1" customHeight="1" x14ac:dyDescent="0.25">
      <c r="C9661" s="160" t="s">
        <v>555</v>
      </c>
      <c r="D9661" s="161">
        <v>522.87</v>
      </c>
    </row>
    <row r="9662" spans="3:4" ht="15" hidden="1" customHeight="1" x14ac:dyDescent="0.25">
      <c r="C9662" s="158" t="s">
        <v>551</v>
      </c>
      <c r="D9662" s="159">
        <v>143.76</v>
      </c>
    </row>
    <row r="9663" spans="3:4" ht="15" hidden="1" customHeight="1" x14ac:dyDescent="0.25">
      <c r="C9663" s="160" t="s">
        <v>545</v>
      </c>
      <c r="D9663" s="161">
        <v>249.58</v>
      </c>
    </row>
    <row r="9664" spans="3:4" ht="15" hidden="1" customHeight="1" x14ac:dyDescent="0.25">
      <c r="C9664" s="158" t="s">
        <v>540</v>
      </c>
      <c r="D9664" s="159">
        <v>184.12</v>
      </c>
    </row>
    <row r="9665" spans="3:4" ht="15" hidden="1" customHeight="1" x14ac:dyDescent="0.25">
      <c r="C9665" s="160" t="s">
        <v>545</v>
      </c>
      <c r="D9665" s="161">
        <v>515.26</v>
      </c>
    </row>
    <row r="9666" spans="3:4" ht="15" hidden="1" customHeight="1" x14ac:dyDescent="0.25">
      <c r="C9666" s="158" t="s">
        <v>552</v>
      </c>
      <c r="D9666" s="159">
        <v>701.42</v>
      </c>
    </row>
    <row r="9667" spans="3:4" ht="15" hidden="1" customHeight="1" x14ac:dyDescent="0.25">
      <c r="C9667" s="160" t="s">
        <v>555</v>
      </c>
      <c r="D9667" s="161">
        <v>395.04</v>
      </c>
    </row>
    <row r="9668" spans="3:4" ht="15" hidden="1" customHeight="1" x14ac:dyDescent="0.25">
      <c r="C9668" s="158" t="s">
        <v>551</v>
      </c>
      <c r="D9668" s="159">
        <v>647.79</v>
      </c>
    </row>
    <row r="9669" spans="3:4" ht="15" hidden="1" customHeight="1" x14ac:dyDescent="0.25">
      <c r="C9669" s="160" t="s">
        <v>539</v>
      </c>
      <c r="D9669" s="161">
        <v>501.18</v>
      </c>
    </row>
    <row r="9670" spans="3:4" ht="15" hidden="1" customHeight="1" x14ac:dyDescent="0.25">
      <c r="C9670" s="158" t="s">
        <v>549</v>
      </c>
      <c r="D9670" s="159">
        <v>522.35</v>
      </c>
    </row>
    <row r="9671" spans="3:4" ht="15" hidden="1" customHeight="1" x14ac:dyDescent="0.25">
      <c r="C9671" s="160" t="s">
        <v>307</v>
      </c>
      <c r="D9671" s="161">
        <v>464.46</v>
      </c>
    </row>
    <row r="9672" spans="3:4" ht="15" hidden="1" customHeight="1" x14ac:dyDescent="0.25">
      <c r="C9672" s="158" t="s">
        <v>549</v>
      </c>
      <c r="D9672" s="159">
        <v>305.51</v>
      </c>
    </row>
    <row r="9673" spans="3:4" ht="15" hidden="1" customHeight="1" x14ac:dyDescent="0.25">
      <c r="C9673" s="160" t="s">
        <v>547</v>
      </c>
      <c r="D9673" s="161">
        <v>1224.76</v>
      </c>
    </row>
    <row r="9674" spans="3:4" ht="15" hidden="1" customHeight="1" x14ac:dyDescent="0.25">
      <c r="C9674" s="158" t="s">
        <v>554</v>
      </c>
      <c r="D9674" s="159">
        <v>793.4</v>
      </c>
    </row>
    <row r="9675" spans="3:4" ht="15" hidden="1" customHeight="1" x14ac:dyDescent="0.25">
      <c r="C9675" s="160" t="s">
        <v>539</v>
      </c>
      <c r="D9675" s="161">
        <v>683.09</v>
      </c>
    </row>
    <row r="9676" spans="3:4" ht="15" hidden="1" customHeight="1" x14ac:dyDescent="0.25">
      <c r="C9676" s="158" t="s">
        <v>546</v>
      </c>
      <c r="D9676" s="159">
        <v>574.25</v>
      </c>
    </row>
    <row r="9677" spans="3:4" ht="15" hidden="1" customHeight="1" x14ac:dyDescent="0.25">
      <c r="C9677" s="160" t="s">
        <v>553</v>
      </c>
      <c r="D9677" s="161">
        <v>1168.1600000000001</v>
      </c>
    </row>
    <row r="9678" spans="3:4" ht="15" hidden="1" customHeight="1" x14ac:dyDescent="0.25">
      <c r="C9678" s="158" t="s">
        <v>542</v>
      </c>
      <c r="D9678" s="159">
        <v>372.76</v>
      </c>
    </row>
    <row r="9679" spans="3:4" ht="15" hidden="1" customHeight="1" x14ac:dyDescent="0.25">
      <c r="C9679" s="160" t="s">
        <v>557</v>
      </c>
      <c r="D9679" s="161">
        <v>506.59</v>
      </c>
    </row>
    <row r="9680" spans="3:4" ht="15" hidden="1" customHeight="1" x14ac:dyDescent="0.25">
      <c r="C9680" s="158" t="s">
        <v>551</v>
      </c>
      <c r="D9680" s="159">
        <v>772.27</v>
      </c>
    </row>
    <row r="9681" spans="3:4" ht="15" hidden="1" customHeight="1" x14ac:dyDescent="0.25">
      <c r="C9681" s="160" t="s">
        <v>543</v>
      </c>
      <c r="D9681" s="161">
        <v>753.89</v>
      </c>
    </row>
    <row r="9682" spans="3:4" ht="15" hidden="1" customHeight="1" x14ac:dyDescent="0.25">
      <c r="C9682" s="158" t="s">
        <v>554</v>
      </c>
      <c r="D9682" s="159">
        <v>952.17</v>
      </c>
    </row>
    <row r="9683" spans="3:4" ht="15" hidden="1" customHeight="1" x14ac:dyDescent="0.25">
      <c r="C9683" s="160" t="s">
        <v>545</v>
      </c>
      <c r="D9683" s="161">
        <v>1115.8499999999999</v>
      </c>
    </row>
    <row r="9684" spans="3:4" ht="15" hidden="1" customHeight="1" x14ac:dyDescent="0.25">
      <c r="C9684" s="158" t="s">
        <v>540</v>
      </c>
      <c r="D9684" s="159">
        <v>1227.6600000000001</v>
      </c>
    </row>
    <row r="9685" spans="3:4" ht="15" hidden="1" customHeight="1" x14ac:dyDescent="0.25">
      <c r="C9685" s="160" t="s">
        <v>307</v>
      </c>
      <c r="D9685" s="161">
        <v>911.59</v>
      </c>
    </row>
    <row r="9686" spans="3:4" ht="15" hidden="1" customHeight="1" x14ac:dyDescent="0.25">
      <c r="C9686" s="158" t="s">
        <v>539</v>
      </c>
      <c r="D9686" s="159">
        <v>1149.3699999999999</v>
      </c>
    </row>
    <row r="9687" spans="3:4" ht="15" hidden="1" customHeight="1" x14ac:dyDescent="0.25">
      <c r="C9687" s="160" t="s">
        <v>545</v>
      </c>
      <c r="D9687" s="161">
        <v>43.49</v>
      </c>
    </row>
    <row r="9688" spans="3:4" ht="15" hidden="1" customHeight="1" x14ac:dyDescent="0.25">
      <c r="C9688" s="158" t="s">
        <v>557</v>
      </c>
      <c r="D9688" s="159">
        <v>703.44</v>
      </c>
    </row>
    <row r="9689" spans="3:4" ht="15" hidden="1" customHeight="1" x14ac:dyDescent="0.25">
      <c r="C9689" s="160" t="s">
        <v>548</v>
      </c>
      <c r="D9689" s="161">
        <v>663.83</v>
      </c>
    </row>
    <row r="9690" spans="3:4" ht="15" hidden="1" customHeight="1" x14ac:dyDescent="0.25">
      <c r="C9690" s="158" t="s">
        <v>547</v>
      </c>
      <c r="D9690" s="159">
        <v>520.12</v>
      </c>
    </row>
    <row r="9691" spans="3:4" ht="15" hidden="1" customHeight="1" x14ac:dyDescent="0.25">
      <c r="C9691" s="160" t="s">
        <v>557</v>
      </c>
      <c r="D9691" s="161">
        <v>755.22</v>
      </c>
    </row>
    <row r="9692" spans="3:4" ht="15" hidden="1" customHeight="1" x14ac:dyDescent="0.25">
      <c r="C9692" s="158" t="s">
        <v>557</v>
      </c>
      <c r="D9692" s="159">
        <v>816.87</v>
      </c>
    </row>
    <row r="9693" spans="3:4" ht="15" hidden="1" customHeight="1" x14ac:dyDescent="0.25">
      <c r="C9693" s="160" t="s">
        <v>547</v>
      </c>
      <c r="D9693" s="161">
        <v>502.12</v>
      </c>
    </row>
    <row r="9694" spans="3:4" ht="15" hidden="1" customHeight="1" x14ac:dyDescent="0.25">
      <c r="C9694" s="158" t="s">
        <v>542</v>
      </c>
      <c r="D9694" s="159">
        <v>396.76</v>
      </c>
    </row>
    <row r="9695" spans="3:4" ht="15" hidden="1" customHeight="1" x14ac:dyDescent="0.25">
      <c r="C9695" s="160" t="s">
        <v>309</v>
      </c>
      <c r="D9695" s="161">
        <v>624.12</v>
      </c>
    </row>
    <row r="9696" spans="3:4" ht="15" hidden="1" customHeight="1" x14ac:dyDescent="0.25">
      <c r="C9696" s="158" t="s">
        <v>309</v>
      </c>
      <c r="D9696" s="159">
        <v>88.85</v>
      </c>
    </row>
    <row r="9697" spans="3:4" ht="15" hidden="1" customHeight="1" x14ac:dyDescent="0.25">
      <c r="C9697" s="160" t="s">
        <v>548</v>
      </c>
      <c r="D9697" s="161">
        <v>1172.74</v>
      </c>
    </row>
    <row r="9698" spans="3:4" ht="15" hidden="1" customHeight="1" x14ac:dyDescent="0.25">
      <c r="C9698" s="158" t="s">
        <v>309</v>
      </c>
      <c r="D9698" s="159">
        <v>59.94</v>
      </c>
    </row>
    <row r="9699" spans="3:4" ht="15" hidden="1" customHeight="1" x14ac:dyDescent="0.25">
      <c r="C9699" s="160" t="s">
        <v>541</v>
      </c>
      <c r="D9699" s="161">
        <v>456.43</v>
      </c>
    </row>
    <row r="9700" spans="3:4" ht="15" hidden="1" customHeight="1" x14ac:dyDescent="0.25">
      <c r="C9700" s="158" t="s">
        <v>308</v>
      </c>
      <c r="D9700" s="159">
        <v>463.68</v>
      </c>
    </row>
    <row r="9701" spans="3:4" ht="15" hidden="1" customHeight="1" x14ac:dyDescent="0.25">
      <c r="C9701" s="160" t="s">
        <v>551</v>
      </c>
      <c r="D9701" s="161">
        <v>751.68</v>
      </c>
    </row>
    <row r="9702" spans="3:4" ht="15" hidden="1" customHeight="1" x14ac:dyDescent="0.25">
      <c r="C9702" s="158" t="s">
        <v>307</v>
      </c>
      <c r="D9702" s="159">
        <v>1255.93</v>
      </c>
    </row>
    <row r="9703" spans="3:4" ht="15" hidden="1" customHeight="1" x14ac:dyDescent="0.25">
      <c r="C9703" s="160" t="s">
        <v>557</v>
      </c>
      <c r="D9703" s="161">
        <v>971.55</v>
      </c>
    </row>
    <row r="9704" spans="3:4" ht="15" hidden="1" customHeight="1" x14ac:dyDescent="0.25">
      <c r="C9704" s="158" t="s">
        <v>308</v>
      </c>
      <c r="D9704" s="159">
        <v>676.54</v>
      </c>
    </row>
    <row r="9705" spans="3:4" ht="15" hidden="1" customHeight="1" x14ac:dyDescent="0.25">
      <c r="C9705" s="160" t="s">
        <v>553</v>
      </c>
      <c r="D9705" s="161">
        <v>833.89</v>
      </c>
    </row>
    <row r="9706" spans="3:4" ht="15" hidden="1" customHeight="1" x14ac:dyDescent="0.25">
      <c r="C9706" s="158" t="s">
        <v>553</v>
      </c>
      <c r="D9706" s="159">
        <v>236.73</v>
      </c>
    </row>
    <row r="9707" spans="3:4" ht="15" hidden="1" customHeight="1" x14ac:dyDescent="0.25">
      <c r="C9707" s="160" t="s">
        <v>549</v>
      </c>
      <c r="D9707" s="161">
        <v>100.19</v>
      </c>
    </row>
    <row r="9708" spans="3:4" ht="15" hidden="1" customHeight="1" x14ac:dyDescent="0.25">
      <c r="C9708" s="158" t="s">
        <v>549</v>
      </c>
      <c r="D9708" s="159">
        <v>956.87</v>
      </c>
    </row>
    <row r="9709" spans="3:4" ht="15" hidden="1" customHeight="1" x14ac:dyDescent="0.25">
      <c r="C9709" s="160" t="s">
        <v>541</v>
      </c>
      <c r="D9709" s="161">
        <v>493.9</v>
      </c>
    </row>
    <row r="9710" spans="3:4" ht="15" hidden="1" customHeight="1" x14ac:dyDescent="0.25">
      <c r="C9710" s="158" t="s">
        <v>547</v>
      </c>
      <c r="D9710" s="159">
        <v>459.92</v>
      </c>
    </row>
    <row r="9711" spans="3:4" ht="15" hidden="1" customHeight="1" x14ac:dyDescent="0.25">
      <c r="C9711" s="160" t="s">
        <v>309</v>
      </c>
      <c r="D9711" s="161">
        <v>467.74</v>
      </c>
    </row>
    <row r="9712" spans="3:4" ht="15" hidden="1" customHeight="1" x14ac:dyDescent="0.25">
      <c r="C9712" s="158" t="s">
        <v>543</v>
      </c>
      <c r="D9712" s="159">
        <v>1202.1099999999999</v>
      </c>
    </row>
    <row r="9713" spans="3:4" ht="15" hidden="1" customHeight="1" x14ac:dyDescent="0.25">
      <c r="C9713" s="160" t="s">
        <v>549</v>
      </c>
      <c r="D9713" s="161">
        <v>1104.94</v>
      </c>
    </row>
    <row r="9714" spans="3:4" ht="15" hidden="1" customHeight="1" x14ac:dyDescent="0.25">
      <c r="C9714" s="158" t="s">
        <v>546</v>
      </c>
      <c r="D9714" s="159">
        <v>731.84</v>
      </c>
    </row>
    <row r="9715" spans="3:4" ht="15" hidden="1" customHeight="1" x14ac:dyDescent="0.25">
      <c r="C9715" s="160" t="s">
        <v>540</v>
      </c>
      <c r="D9715" s="161">
        <v>1159.3800000000001</v>
      </c>
    </row>
    <row r="9716" spans="3:4" ht="15" hidden="1" customHeight="1" x14ac:dyDescent="0.25">
      <c r="C9716" s="158" t="s">
        <v>551</v>
      </c>
      <c r="D9716" s="159">
        <v>157.08000000000001</v>
      </c>
    </row>
    <row r="9717" spans="3:4" ht="15" hidden="1" customHeight="1" x14ac:dyDescent="0.25">
      <c r="C9717" s="160" t="s">
        <v>307</v>
      </c>
      <c r="D9717" s="161">
        <v>767.64</v>
      </c>
    </row>
    <row r="9718" spans="3:4" ht="15" hidden="1" customHeight="1" x14ac:dyDescent="0.25">
      <c r="C9718" s="158" t="s">
        <v>556</v>
      </c>
      <c r="D9718" s="159">
        <v>558.82000000000005</v>
      </c>
    </row>
    <row r="9719" spans="3:4" ht="15" hidden="1" customHeight="1" x14ac:dyDescent="0.25">
      <c r="C9719" s="160" t="s">
        <v>543</v>
      </c>
      <c r="D9719" s="161">
        <v>948.67</v>
      </c>
    </row>
    <row r="9720" spans="3:4" ht="15" hidden="1" customHeight="1" x14ac:dyDescent="0.25">
      <c r="C9720" s="158" t="s">
        <v>545</v>
      </c>
      <c r="D9720" s="159">
        <v>653.30999999999995</v>
      </c>
    </row>
    <row r="9721" spans="3:4" ht="15" hidden="1" customHeight="1" x14ac:dyDescent="0.25">
      <c r="C9721" s="160" t="s">
        <v>550</v>
      </c>
      <c r="D9721" s="161">
        <v>857.48</v>
      </c>
    </row>
    <row r="9722" spans="3:4" ht="15" hidden="1" customHeight="1" x14ac:dyDescent="0.25">
      <c r="C9722" s="158" t="s">
        <v>312</v>
      </c>
      <c r="D9722" s="159">
        <v>218</v>
      </c>
    </row>
    <row r="9723" spans="3:4" ht="15" hidden="1" customHeight="1" x14ac:dyDescent="0.25">
      <c r="C9723" s="160" t="s">
        <v>547</v>
      </c>
      <c r="D9723" s="161">
        <v>489.15</v>
      </c>
    </row>
    <row r="9724" spans="3:4" ht="15" hidden="1" customHeight="1" x14ac:dyDescent="0.25">
      <c r="C9724" s="158" t="s">
        <v>307</v>
      </c>
      <c r="D9724" s="159">
        <v>1292.8399999999999</v>
      </c>
    </row>
    <row r="9725" spans="3:4" ht="15" hidden="1" customHeight="1" x14ac:dyDescent="0.25">
      <c r="C9725" s="160" t="s">
        <v>547</v>
      </c>
      <c r="D9725" s="161">
        <v>1117.3800000000001</v>
      </c>
    </row>
    <row r="9726" spans="3:4" ht="15" hidden="1" customHeight="1" x14ac:dyDescent="0.25">
      <c r="C9726" s="158" t="s">
        <v>307</v>
      </c>
      <c r="D9726" s="159">
        <v>972.34</v>
      </c>
    </row>
    <row r="9727" spans="3:4" ht="15" hidden="1" customHeight="1" x14ac:dyDescent="0.25">
      <c r="C9727" s="160" t="s">
        <v>557</v>
      </c>
      <c r="D9727" s="161">
        <v>712.36</v>
      </c>
    </row>
    <row r="9728" spans="3:4" ht="15" hidden="1" customHeight="1" x14ac:dyDescent="0.25">
      <c r="C9728" s="158" t="s">
        <v>307</v>
      </c>
      <c r="D9728" s="159">
        <v>706.25</v>
      </c>
    </row>
    <row r="9729" spans="3:4" ht="15" hidden="1" customHeight="1" x14ac:dyDescent="0.25">
      <c r="C9729" s="160" t="s">
        <v>309</v>
      </c>
      <c r="D9729" s="161">
        <v>463.08</v>
      </c>
    </row>
    <row r="9730" spans="3:4" ht="15" hidden="1" customHeight="1" x14ac:dyDescent="0.25">
      <c r="C9730" s="158" t="s">
        <v>543</v>
      </c>
      <c r="D9730" s="159">
        <v>496.97</v>
      </c>
    </row>
    <row r="9731" spans="3:4" ht="15" hidden="1" customHeight="1" x14ac:dyDescent="0.25">
      <c r="C9731" s="160" t="s">
        <v>547</v>
      </c>
      <c r="D9731" s="161">
        <v>177.3</v>
      </c>
    </row>
    <row r="9732" spans="3:4" ht="15" hidden="1" customHeight="1" x14ac:dyDescent="0.25">
      <c r="C9732" s="158" t="s">
        <v>309</v>
      </c>
      <c r="D9732" s="159">
        <v>373.1</v>
      </c>
    </row>
    <row r="9733" spans="3:4" ht="15" hidden="1" customHeight="1" x14ac:dyDescent="0.25">
      <c r="C9733" s="160" t="s">
        <v>546</v>
      </c>
      <c r="D9733" s="161">
        <v>1202.5999999999999</v>
      </c>
    </row>
    <row r="9734" spans="3:4" ht="15" hidden="1" customHeight="1" x14ac:dyDescent="0.25">
      <c r="C9734" s="158" t="s">
        <v>540</v>
      </c>
      <c r="D9734" s="159">
        <v>479.46</v>
      </c>
    </row>
    <row r="9735" spans="3:4" ht="15" hidden="1" customHeight="1" x14ac:dyDescent="0.25">
      <c r="C9735" s="160" t="s">
        <v>542</v>
      </c>
      <c r="D9735" s="161">
        <v>212.25</v>
      </c>
    </row>
    <row r="9736" spans="3:4" ht="15" hidden="1" customHeight="1" x14ac:dyDescent="0.25">
      <c r="C9736" s="158" t="s">
        <v>308</v>
      </c>
      <c r="D9736" s="159">
        <v>921.24</v>
      </c>
    </row>
    <row r="9737" spans="3:4" ht="15" hidden="1" customHeight="1" x14ac:dyDescent="0.25">
      <c r="C9737" s="160" t="s">
        <v>549</v>
      </c>
      <c r="D9737" s="161">
        <v>737.7</v>
      </c>
    </row>
    <row r="9738" spans="3:4" ht="15" hidden="1" customHeight="1" x14ac:dyDescent="0.25">
      <c r="C9738" s="158" t="s">
        <v>558</v>
      </c>
      <c r="D9738" s="159">
        <v>880.78</v>
      </c>
    </row>
    <row r="9739" spans="3:4" ht="15" hidden="1" customHeight="1" x14ac:dyDescent="0.25">
      <c r="C9739" s="160" t="s">
        <v>545</v>
      </c>
      <c r="D9739" s="161">
        <v>762.94</v>
      </c>
    </row>
    <row r="9740" spans="3:4" ht="15" hidden="1" customHeight="1" x14ac:dyDescent="0.25">
      <c r="C9740" s="158" t="s">
        <v>540</v>
      </c>
      <c r="D9740" s="159">
        <v>55.35</v>
      </c>
    </row>
    <row r="9741" spans="3:4" ht="15" hidden="1" customHeight="1" x14ac:dyDescent="0.25">
      <c r="C9741" s="160" t="s">
        <v>308</v>
      </c>
      <c r="D9741" s="161">
        <v>795.45</v>
      </c>
    </row>
    <row r="9742" spans="3:4" ht="15" hidden="1" customHeight="1" x14ac:dyDescent="0.25">
      <c r="C9742" s="158" t="s">
        <v>544</v>
      </c>
      <c r="D9742" s="159">
        <v>134.41999999999999</v>
      </c>
    </row>
    <row r="9743" spans="3:4" ht="15" hidden="1" customHeight="1" x14ac:dyDescent="0.25">
      <c r="C9743" s="160" t="s">
        <v>555</v>
      </c>
      <c r="D9743" s="161">
        <v>1277.8800000000001</v>
      </c>
    </row>
    <row r="9744" spans="3:4" ht="15" hidden="1" customHeight="1" x14ac:dyDescent="0.25">
      <c r="C9744" s="158" t="s">
        <v>544</v>
      </c>
      <c r="D9744" s="159">
        <v>787.31</v>
      </c>
    </row>
    <row r="9745" spans="3:4" ht="15" hidden="1" customHeight="1" x14ac:dyDescent="0.25">
      <c r="C9745" s="160" t="s">
        <v>309</v>
      </c>
      <c r="D9745" s="161">
        <v>507.76</v>
      </c>
    </row>
    <row r="9746" spans="3:4" ht="15" hidden="1" customHeight="1" x14ac:dyDescent="0.25">
      <c r="C9746" s="158" t="s">
        <v>307</v>
      </c>
      <c r="D9746" s="159">
        <v>575.39</v>
      </c>
    </row>
    <row r="9747" spans="3:4" ht="15" hidden="1" customHeight="1" x14ac:dyDescent="0.25">
      <c r="C9747" s="160" t="s">
        <v>307</v>
      </c>
      <c r="D9747" s="161">
        <v>111.32</v>
      </c>
    </row>
    <row r="9748" spans="3:4" ht="15" hidden="1" customHeight="1" x14ac:dyDescent="0.25">
      <c r="C9748" s="158" t="s">
        <v>549</v>
      </c>
      <c r="D9748" s="159">
        <v>1055.2</v>
      </c>
    </row>
    <row r="9749" spans="3:4" ht="15" hidden="1" customHeight="1" x14ac:dyDescent="0.25">
      <c r="C9749" s="160" t="s">
        <v>312</v>
      </c>
      <c r="D9749" s="161">
        <v>308.66000000000003</v>
      </c>
    </row>
    <row r="9750" spans="3:4" ht="15" hidden="1" customHeight="1" x14ac:dyDescent="0.25">
      <c r="C9750" s="158" t="s">
        <v>552</v>
      </c>
      <c r="D9750" s="159">
        <v>716.59</v>
      </c>
    </row>
    <row r="9751" spans="3:4" ht="15" hidden="1" customHeight="1" x14ac:dyDescent="0.25">
      <c r="C9751" s="160" t="s">
        <v>558</v>
      </c>
      <c r="D9751" s="161">
        <v>230.67</v>
      </c>
    </row>
    <row r="9752" spans="3:4" ht="15" hidden="1" customHeight="1" x14ac:dyDescent="0.25">
      <c r="C9752" s="158" t="s">
        <v>312</v>
      </c>
      <c r="D9752" s="159">
        <v>725.75</v>
      </c>
    </row>
    <row r="9753" spans="3:4" ht="15" hidden="1" customHeight="1" x14ac:dyDescent="0.25">
      <c r="C9753" s="160" t="s">
        <v>547</v>
      </c>
      <c r="D9753" s="161">
        <v>747.17</v>
      </c>
    </row>
    <row r="9754" spans="3:4" ht="15" hidden="1" customHeight="1" x14ac:dyDescent="0.25">
      <c r="C9754" s="158" t="s">
        <v>549</v>
      </c>
      <c r="D9754" s="159">
        <v>851.12</v>
      </c>
    </row>
    <row r="9755" spans="3:4" ht="15" hidden="1" customHeight="1" x14ac:dyDescent="0.25">
      <c r="C9755" s="160" t="s">
        <v>546</v>
      </c>
      <c r="D9755" s="161">
        <v>738.8</v>
      </c>
    </row>
    <row r="9756" spans="3:4" ht="15" hidden="1" customHeight="1" x14ac:dyDescent="0.25">
      <c r="C9756" s="158" t="s">
        <v>552</v>
      </c>
      <c r="D9756" s="159">
        <v>367.92</v>
      </c>
    </row>
    <row r="9757" spans="3:4" ht="15" hidden="1" customHeight="1" x14ac:dyDescent="0.25">
      <c r="C9757" s="160" t="s">
        <v>547</v>
      </c>
      <c r="D9757" s="161">
        <v>224.38</v>
      </c>
    </row>
    <row r="9758" spans="3:4" ht="15" hidden="1" customHeight="1" x14ac:dyDescent="0.25">
      <c r="C9758" s="158" t="s">
        <v>539</v>
      </c>
      <c r="D9758" s="159">
        <v>715.81</v>
      </c>
    </row>
    <row r="9759" spans="3:4" ht="15" hidden="1" customHeight="1" x14ac:dyDescent="0.25">
      <c r="C9759" s="160" t="s">
        <v>545</v>
      </c>
      <c r="D9759" s="161">
        <v>1082.74</v>
      </c>
    </row>
    <row r="9760" spans="3:4" ht="15" hidden="1" customHeight="1" x14ac:dyDescent="0.25">
      <c r="C9760" s="158" t="s">
        <v>557</v>
      </c>
      <c r="D9760" s="159">
        <v>985.01</v>
      </c>
    </row>
    <row r="9761" spans="3:4" ht="15" hidden="1" customHeight="1" x14ac:dyDescent="0.25">
      <c r="C9761" s="160" t="s">
        <v>546</v>
      </c>
      <c r="D9761" s="161">
        <v>151.26</v>
      </c>
    </row>
    <row r="9762" spans="3:4" ht="15" hidden="1" customHeight="1" x14ac:dyDescent="0.25">
      <c r="C9762" s="158" t="s">
        <v>542</v>
      </c>
      <c r="D9762" s="159">
        <v>719.83</v>
      </c>
    </row>
    <row r="9763" spans="3:4" ht="15" hidden="1" customHeight="1" x14ac:dyDescent="0.25">
      <c r="C9763" s="160" t="s">
        <v>540</v>
      </c>
      <c r="D9763" s="161">
        <v>62.03</v>
      </c>
    </row>
    <row r="9764" spans="3:4" ht="15" hidden="1" customHeight="1" x14ac:dyDescent="0.25">
      <c r="C9764" s="158" t="s">
        <v>553</v>
      </c>
      <c r="D9764" s="159">
        <v>193.61</v>
      </c>
    </row>
    <row r="9765" spans="3:4" ht="15" hidden="1" customHeight="1" x14ac:dyDescent="0.25">
      <c r="C9765" s="160" t="s">
        <v>552</v>
      </c>
      <c r="D9765" s="161">
        <v>342.77</v>
      </c>
    </row>
    <row r="9766" spans="3:4" ht="15" hidden="1" customHeight="1" x14ac:dyDescent="0.25">
      <c r="C9766" s="158" t="s">
        <v>307</v>
      </c>
      <c r="D9766" s="159">
        <v>132.97</v>
      </c>
    </row>
    <row r="9767" spans="3:4" ht="15" hidden="1" customHeight="1" x14ac:dyDescent="0.25">
      <c r="C9767" s="160" t="s">
        <v>553</v>
      </c>
      <c r="D9767" s="161">
        <v>261.33999999999997</v>
      </c>
    </row>
    <row r="9768" spans="3:4" ht="15" hidden="1" customHeight="1" x14ac:dyDescent="0.25">
      <c r="C9768" s="158" t="s">
        <v>309</v>
      </c>
      <c r="D9768" s="159">
        <v>372.72</v>
      </c>
    </row>
    <row r="9769" spans="3:4" ht="15" hidden="1" customHeight="1" x14ac:dyDescent="0.25">
      <c r="C9769" s="160" t="s">
        <v>555</v>
      </c>
      <c r="D9769" s="161">
        <v>1144.5</v>
      </c>
    </row>
    <row r="9770" spans="3:4" ht="15" hidden="1" customHeight="1" x14ac:dyDescent="0.25">
      <c r="C9770" s="158" t="s">
        <v>540</v>
      </c>
      <c r="D9770" s="159">
        <v>530.55999999999995</v>
      </c>
    </row>
    <row r="9771" spans="3:4" ht="15" hidden="1" customHeight="1" x14ac:dyDescent="0.25">
      <c r="C9771" s="160" t="s">
        <v>551</v>
      </c>
      <c r="D9771" s="161">
        <v>335.66</v>
      </c>
    </row>
    <row r="9772" spans="3:4" ht="15" hidden="1" customHeight="1" x14ac:dyDescent="0.25">
      <c r="C9772" s="158" t="s">
        <v>554</v>
      </c>
      <c r="D9772" s="159">
        <v>503.56</v>
      </c>
    </row>
    <row r="9773" spans="3:4" ht="15" hidden="1" customHeight="1" x14ac:dyDescent="0.25">
      <c r="C9773" s="160" t="s">
        <v>542</v>
      </c>
      <c r="D9773" s="161">
        <v>43.57</v>
      </c>
    </row>
    <row r="9774" spans="3:4" ht="15" hidden="1" customHeight="1" x14ac:dyDescent="0.25">
      <c r="C9774" s="158" t="s">
        <v>539</v>
      </c>
      <c r="D9774" s="159">
        <v>532.26</v>
      </c>
    </row>
    <row r="9775" spans="3:4" ht="15" hidden="1" customHeight="1" x14ac:dyDescent="0.25">
      <c r="C9775" s="160" t="s">
        <v>546</v>
      </c>
      <c r="D9775" s="161">
        <v>90.04</v>
      </c>
    </row>
    <row r="9776" spans="3:4" ht="15" hidden="1" customHeight="1" x14ac:dyDescent="0.25">
      <c r="C9776" s="158" t="s">
        <v>308</v>
      </c>
      <c r="D9776" s="159">
        <v>477.21</v>
      </c>
    </row>
    <row r="9777" spans="3:4" ht="15" hidden="1" customHeight="1" x14ac:dyDescent="0.25">
      <c r="C9777" s="160" t="s">
        <v>543</v>
      </c>
      <c r="D9777" s="161">
        <v>612.48</v>
      </c>
    </row>
    <row r="9778" spans="3:4" ht="15" hidden="1" customHeight="1" x14ac:dyDescent="0.25">
      <c r="C9778" s="158" t="s">
        <v>539</v>
      </c>
      <c r="D9778" s="159">
        <v>358.53</v>
      </c>
    </row>
    <row r="9779" spans="3:4" ht="15" hidden="1" customHeight="1" x14ac:dyDescent="0.25">
      <c r="C9779" s="160" t="s">
        <v>540</v>
      </c>
      <c r="D9779" s="161">
        <v>656.72</v>
      </c>
    </row>
    <row r="9780" spans="3:4" ht="15" hidden="1" customHeight="1" x14ac:dyDescent="0.25">
      <c r="C9780" s="158" t="s">
        <v>552</v>
      </c>
      <c r="D9780" s="159">
        <v>602.21</v>
      </c>
    </row>
    <row r="9781" spans="3:4" ht="15" hidden="1" customHeight="1" x14ac:dyDescent="0.25">
      <c r="C9781" s="160" t="s">
        <v>545</v>
      </c>
      <c r="D9781" s="161">
        <v>854.34</v>
      </c>
    </row>
    <row r="9782" spans="3:4" ht="15" hidden="1" customHeight="1" x14ac:dyDescent="0.25">
      <c r="C9782" s="158" t="s">
        <v>547</v>
      </c>
      <c r="D9782" s="159">
        <v>539.75</v>
      </c>
    </row>
    <row r="9783" spans="3:4" ht="15" hidden="1" customHeight="1" x14ac:dyDescent="0.25">
      <c r="C9783" s="160" t="s">
        <v>309</v>
      </c>
      <c r="D9783" s="161">
        <v>414.61</v>
      </c>
    </row>
    <row r="9784" spans="3:4" ht="15" hidden="1" customHeight="1" x14ac:dyDescent="0.25">
      <c r="C9784" s="158" t="s">
        <v>540</v>
      </c>
      <c r="D9784" s="159">
        <v>1024.04</v>
      </c>
    </row>
    <row r="9785" spans="3:4" ht="15" hidden="1" customHeight="1" x14ac:dyDescent="0.25">
      <c r="C9785" s="160" t="s">
        <v>546</v>
      </c>
      <c r="D9785" s="161">
        <v>593.67999999999995</v>
      </c>
    </row>
    <row r="9786" spans="3:4" ht="15" hidden="1" customHeight="1" x14ac:dyDescent="0.25">
      <c r="C9786" s="158" t="s">
        <v>543</v>
      </c>
      <c r="D9786" s="159">
        <v>1144.9000000000001</v>
      </c>
    </row>
    <row r="9787" spans="3:4" ht="15" hidden="1" customHeight="1" x14ac:dyDescent="0.25">
      <c r="C9787" s="160" t="s">
        <v>556</v>
      </c>
      <c r="D9787" s="161">
        <v>439.24</v>
      </c>
    </row>
    <row r="9788" spans="3:4" ht="15" hidden="1" customHeight="1" x14ac:dyDescent="0.25">
      <c r="C9788" s="158" t="s">
        <v>308</v>
      </c>
      <c r="D9788" s="159">
        <v>406.04</v>
      </c>
    </row>
    <row r="9789" spans="3:4" ht="15" hidden="1" customHeight="1" x14ac:dyDescent="0.25">
      <c r="C9789" s="160" t="s">
        <v>544</v>
      </c>
      <c r="D9789" s="161">
        <v>896</v>
      </c>
    </row>
    <row r="9790" spans="3:4" ht="15" hidden="1" customHeight="1" x14ac:dyDescent="0.25">
      <c r="C9790" s="158" t="s">
        <v>309</v>
      </c>
      <c r="D9790" s="159">
        <v>631.95000000000005</v>
      </c>
    </row>
    <row r="9791" spans="3:4" ht="15" hidden="1" customHeight="1" x14ac:dyDescent="0.25">
      <c r="C9791" s="160" t="s">
        <v>540</v>
      </c>
      <c r="D9791" s="161">
        <v>680.46</v>
      </c>
    </row>
    <row r="9792" spans="3:4" ht="15" hidden="1" customHeight="1" x14ac:dyDescent="0.25">
      <c r="C9792" s="158" t="s">
        <v>558</v>
      </c>
      <c r="D9792" s="159">
        <v>136.13999999999999</v>
      </c>
    </row>
    <row r="9793" spans="3:4" ht="15" hidden="1" customHeight="1" x14ac:dyDescent="0.25">
      <c r="C9793" s="160" t="s">
        <v>547</v>
      </c>
      <c r="D9793" s="161">
        <v>639.44000000000005</v>
      </c>
    </row>
    <row r="9794" spans="3:4" ht="15" hidden="1" customHeight="1" x14ac:dyDescent="0.25">
      <c r="C9794" s="158" t="s">
        <v>539</v>
      </c>
      <c r="D9794" s="159">
        <v>557.83000000000004</v>
      </c>
    </row>
    <row r="9795" spans="3:4" ht="15" hidden="1" customHeight="1" x14ac:dyDescent="0.25">
      <c r="C9795" s="160" t="s">
        <v>547</v>
      </c>
      <c r="D9795" s="161">
        <v>568.57000000000005</v>
      </c>
    </row>
    <row r="9796" spans="3:4" ht="15" hidden="1" customHeight="1" x14ac:dyDescent="0.25">
      <c r="C9796" s="158" t="s">
        <v>308</v>
      </c>
      <c r="D9796" s="159">
        <v>844.99</v>
      </c>
    </row>
    <row r="9797" spans="3:4" ht="15" hidden="1" customHeight="1" x14ac:dyDescent="0.25">
      <c r="C9797" s="160" t="s">
        <v>546</v>
      </c>
      <c r="D9797" s="161">
        <v>647.88</v>
      </c>
    </row>
    <row r="9798" spans="3:4" ht="15" hidden="1" customHeight="1" x14ac:dyDescent="0.25">
      <c r="C9798" s="158" t="s">
        <v>556</v>
      </c>
      <c r="D9798" s="159">
        <v>420.01</v>
      </c>
    </row>
    <row r="9799" spans="3:4" ht="15" hidden="1" customHeight="1" x14ac:dyDescent="0.25">
      <c r="C9799" s="160" t="s">
        <v>552</v>
      </c>
      <c r="D9799" s="161">
        <v>163.34</v>
      </c>
    </row>
    <row r="9800" spans="3:4" ht="15" hidden="1" customHeight="1" x14ac:dyDescent="0.25">
      <c r="C9800" s="158" t="s">
        <v>546</v>
      </c>
      <c r="D9800" s="159">
        <v>1279.98</v>
      </c>
    </row>
    <row r="9801" spans="3:4" ht="15" hidden="1" customHeight="1" x14ac:dyDescent="0.25">
      <c r="C9801" s="160" t="s">
        <v>557</v>
      </c>
      <c r="D9801" s="161">
        <v>646.49</v>
      </c>
    </row>
    <row r="9802" spans="3:4" ht="15" hidden="1" customHeight="1" x14ac:dyDescent="0.25">
      <c r="C9802" s="158" t="s">
        <v>308</v>
      </c>
      <c r="D9802" s="159">
        <v>145.61000000000001</v>
      </c>
    </row>
    <row r="9803" spans="3:4" ht="15" hidden="1" customHeight="1" x14ac:dyDescent="0.25">
      <c r="C9803" s="160" t="s">
        <v>543</v>
      </c>
      <c r="D9803" s="161">
        <v>723.05</v>
      </c>
    </row>
    <row r="9804" spans="3:4" ht="15" hidden="1" customHeight="1" x14ac:dyDescent="0.25">
      <c r="C9804" s="158" t="s">
        <v>309</v>
      </c>
      <c r="D9804" s="159">
        <v>718.98</v>
      </c>
    </row>
    <row r="9805" spans="3:4" ht="15" hidden="1" customHeight="1" x14ac:dyDescent="0.25">
      <c r="C9805" s="160" t="s">
        <v>542</v>
      </c>
      <c r="D9805" s="161">
        <v>48.53</v>
      </c>
    </row>
    <row r="9806" spans="3:4" ht="15" hidden="1" customHeight="1" x14ac:dyDescent="0.25">
      <c r="C9806" s="158" t="s">
        <v>546</v>
      </c>
      <c r="D9806" s="159">
        <v>444.35</v>
      </c>
    </row>
    <row r="9807" spans="3:4" ht="15" hidden="1" customHeight="1" x14ac:dyDescent="0.25">
      <c r="C9807" s="160" t="s">
        <v>309</v>
      </c>
      <c r="D9807" s="161">
        <v>585.47</v>
      </c>
    </row>
    <row r="9808" spans="3:4" ht="15" hidden="1" customHeight="1" x14ac:dyDescent="0.25">
      <c r="C9808" s="158" t="s">
        <v>545</v>
      </c>
      <c r="D9808" s="159">
        <v>1024.4000000000001</v>
      </c>
    </row>
    <row r="9809" spans="3:4" ht="15" hidden="1" customHeight="1" x14ac:dyDescent="0.25">
      <c r="C9809" s="160" t="s">
        <v>547</v>
      </c>
      <c r="D9809" s="161">
        <v>702.14</v>
      </c>
    </row>
    <row r="9810" spans="3:4" ht="15" hidden="1" customHeight="1" x14ac:dyDescent="0.25">
      <c r="C9810" s="158" t="s">
        <v>556</v>
      </c>
      <c r="D9810" s="159">
        <v>577.48</v>
      </c>
    </row>
    <row r="9811" spans="3:4" ht="15" hidden="1" customHeight="1" x14ac:dyDescent="0.25">
      <c r="C9811" s="160" t="s">
        <v>557</v>
      </c>
      <c r="D9811" s="161">
        <v>303.63</v>
      </c>
    </row>
    <row r="9812" spans="3:4" ht="15" hidden="1" customHeight="1" x14ac:dyDescent="0.25">
      <c r="C9812" s="158" t="s">
        <v>312</v>
      </c>
      <c r="D9812" s="159">
        <v>881.48</v>
      </c>
    </row>
    <row r="9813" spans="3:4" ht="15" hidden="1" customHeight="1" x14ac:dyDescent="0.25">
      <c r="C9813" s="160" t="s">
        <v>551</v>
      </c>
      <c r="D9813" s="161">
        <v>810.47</v>
      </c>
    </row>
    <row r="9814" spans="3:4" ht="15" hidden="1" customHeight="1" x14ac:dyDescent="0.25">
      <c r="C9814" s="158" t="s">
        <v>543</v>
      </c>
      <c r="D9814" s="159">
        <v>705.95</v>
      </c>
    </row>
    <row r="9815" spans="3:4" ht="15" hidden="1" customHeight="1" x14ac:dyDescent="0.25">
      <c r="C9815" s="160" t="s">
        <v>552</v>
      </c>
      <c r="D9815" s="161">
        <v>938.63</v>
      </c>
    </row>
    <row r="9816" spans="3:4" ht="15" hidden="1" customHeight="1" x14ac:dyDescent="0.25">
      <c r="C9816" s="158" t="s">
        <v>547</v>
      </c>
      <c r="D9816" s="159">
        <v>567.84</v>
      </c>
    </row>
    <row r="9817" spans="3:4" ht="15" hidden="1" customHeight="1" x14ac:dyDescent="0.25">
      <c r="C9817" s="160" t="s">
        <v>552</v>
      </c>
      <c r="D9817" s="161">
        <v>597.23</v>
      </c>
    </row>
    <row r="9818" spans="3:4" ht="15" hidden="1" customHeight="1" x14ac:dyDescent="0.25">
      <c r="C9818" s="158" t="s">
        <v>550</v>
      </c>
      <c r="D9818" s="159">
        <v>650.13</v>
      </c>
    </row>
    <row r="9819" spans="3:4" ht="15" hidden="1" customHeight="1" x14ac:dyDescent="0.25">
      <c r="C9819" s="160" t="s">
        <v>549</v>
      </c>
      <c r="D9819" s="161">
        <v>1136.0899999999999</v>
      </c>
    </row>
    <row r="9820" spans="3:4" ht="15" hidden="1" customHeight="1" x14ac:dyDescent="0.25">
      <c r="C9820" s="158" t="s">
        <v>554</v>
      </c>
      <c r="D9820" s="159">
        <v>951.88</v>
      </c>
    </row>
    <row r="9821" spans="3:4" ht="15" hidden="1" customHeight="1" x14ac:dyDescent="0.25">
      <c r="C9821" s="160" t="s">
        <v>551</v>
      </c>
      <c r="D9821" s="161">
        <v>960.6</v>
      </c>
    </row>
    <row r="9822" spans="3:4" ht="15" hidden="1" customHeight="1" x14ac:dyDescent="0.25">
      <c r="C9822" s="158" t="s">
        <v>556</v>
      </c>
      <c r="D9822" s="159">
        <v>855.5</v>
      </c>
    </row>
    <row r="9823" spans="3:4" ht="15" hidden="1" customHeight="1" x14ac:dyDescent="0.25">
      <c r="C9823" s="160" t="s">
        <v>554</v>
      </c>
      <c r="D9823" s="161">
        <v>753.36</v>
      </c>
    </row>
    <row r="9824" spans="3:4" ht="15" hidden="1" customHeight="1" x14ac:dyDescent="0.25">
      <c r="C9824" s="158" t="s">
        <v>309</v>
      </c>
      <c r="D9824" s="159">
        <v>698.95</v>
      </c>
    </row>
    <row r="9825" spans="3:4" ht="15" hidden="1" customHeight="1" x14ac:dyDescent="0.25">
      <c r="C9825" s="160" t="s">
        <v>552</v>
      </c>
      <c r="D9825" s="161">
        <v>589.16999999999996</v>
      </c>
    </row>
    <row r="9826" spans="3:4" ht="15" hidden="1" customHeight="1" x14ac:dyDescent="0.25">
      <c r="C9826" s="158" t="s">
        <v>309</v>
      </c>
      <c r="D9826" s="159">
        <v>243.17</v>
      </c>
    </row>
    <row r="9827" spans="3:4" ht="15" hidden="1" customHeight="1" x14ac:dyDescent="0.25">
      <c r="C9827" s="160" t="s">
        <v>551</v>
      </c>
      <c r="D9827" s="161">
        <v>1286.27</v>
      </c>
    </row>
    <row r="9828" spans="3:4" ht="15" hidden="1" customHeight="1" x14ac:dyDescent="0.25">
      <c r="C9828" s="158" t="s">
        <v>553</v>
      </c>
      <c r="D9828" s="159">
        <v>289.79000000000002</v>
      </c>
    </row>
    <row r="9829" spans="3:4" ht="15" hidden="1" customHeight="1" x14ac:dyDescent="0.25">
      <c r="C9829" s="160" t="s">
        <v>312</v>
      </c>
      <c r="D9829" s="161">
        <v>1079.29</v>
      </c>
    </row>
    <row r="9830" spans="3:4" ht="15" hidden="1" customHeight="1" x14ac:dyDescent="0.25">
      <c r="C9830" s="158" t="s">
        <v>558</v>
      </c>
      <c r="D9830" s="159">
        <v>558.26</v>
      </c>
    </row>
    <row r="9831" spans="3:4" ht="15" hidden="1" customHeight="1" x14ac:dyDescent="0.25">
      <c r="C9831" s="160" t="s">
        <v>549</v>
      </c>
      <c r="D9831" s="161">
        <v>947.71</v>
      </c>
    </row>
    <row r="9832" spans="3:4" ht="15" hidden="1" customHeight="1" x14ac:dyDescent="0.25">
      <c r="C9832" s="158" t="s">
        <v>551</v>
      </c>
      <c r="D9832" s="159">
        <v>156.69</v>
      </c>
    </row>
    <row r="9833" spans="3:4" ht="15" hidden="1" customHeight="1" x14ac:dyDescent="0.25">
      <c r="C9833" s="160" t="s">
        <v>549</v>
      </c>
      <c r="D9833" s="161">
        <v>568.19000000000005</v>
      </c>
    </row>
    <row r="9834" spans="3:4" ht="15" hidden="1" customHeight="1" x14ac:dyDescent="0.25">
      <c r="C9834" s="158" t="s">
        <v>545</v>
      </c>
      <c r="D9834" s="159">
        <v>537.49</v>
      </c>
    </row>
    <row r="9835" spans="3:4" ht="15" hidden="1" customHeight="1" x14ac:dyDescent="0.25">
      <c r="C9835" s="160" t="s">
        <v>542</v>
      </c>
      <c r="D9835" s="161">
        <v>1034.54</v>
      </c>
    </row>
    <row r="9836" spans="3:4" ht="15" hidden="1" customHeight="1" x14ac:dyDescent="0.25">
      <c r="C9836" s="158" t="s">
        <v>557</v>
      </c>
      <c r="D9836" s="159">
        <v>262.91000000000003</v>
      </c>
    </row>
    <row r="9837" spans="3:4" ht="15" hidden="1" customHeight="1" x14ac:dyDescent="0.25">
      <c r="C9837" s="160" t="s">
        <v>309</v>
      </c>
      <c r="D9837" s="161">
        <v>1092.3499999999999</v>
      </c>
    </row>
    <row r="9838" spans="3:4" ht="15" hidden="1" customHeight="1" x14ac:dyDescent="0.25">
      <c r="C9838" s="158" t="s">
        <v>550</v>
      </c>
      <c r="D9838" s="159">
        <v>202.34</v>
      </c>
    </row>
    <row r="9839" spans="3:4" ht="15" hidden="1" customHeight="1" x14ac:dyDescent="0.25">
      <c r="C9839" s="160" t="s">
        <v>539</v>
      </c>
      <c r="D9839" s="161">
        <v>1246.33</v>
      </c>
    </row>
    <row r="9840" spans="3:4" ht="15" hidden="1" customHeight="1" x14ac:dyDescent="0.25">
      <c r="C9840" s="158" t="s">
        <v>544</v>
      </c>
      <c r="D9840" s="159">
        <v>463.16</v>
      </c>
    </row>
    <row r="9841" spans="3:4" ht="15" hidden="1" customHeight="1" x14ac:dyDescent="0.25">
      <c r="C9841" s="160" t="s">
        <v>553</v>
      </c>
      <c r="D9841" s="161">
        <v>485.36</v>
      </c>
    </row>
    <row r="9842" spans="3:4" ht="15" hidden="1" customHeight="1" x14ac:dyDescent="0.25">
      <c r="C9842" s="158" t="s">
        <v>309</v>
      </c>
      <c r="D9842" s="159">
        <v>863.53</v>
      </c>
    </row>
    <row r="9843" spans="3:4" ht="15" hidden="1" customHeight="1" x14ac:dyDescent="0.25">
      <c r="C9843" s="160" t="s">
        <v>557</v>
      </c>
      <c r="D9843" s="161">
        <v>188.49</v>
      </c>
    </row>
    <row r="9844" spans="3:4" ht="15" hidden="1" customHeight="1" x14ac:dyDescent="0.25">
      <c r="C9844" s="158" t="s">
        <v>548</v>
      </c>
      <c r="D9844" s="159">
        <v>283.54000000000002</v>
      </c>
    </row>
    <row r="9845" spans="3:4" ht="15" hidden="1" customHeight="1" x14ac:dyDescent="0.25">
      <c r="C9845" s="160" t="s">
        <v>312</v>
      </c>
      <c r="D9845" s="161">
        <v>1044.3399999999999</v>
      </c>
    </row>
    <row r="9846" spans="3:4" ht="15" hidden="1" customHeight="1" x14ac:dyDescent="0.25">
      <c r="C9846" s="158" t="s">
        <v>307</v>
      </c>
      <c r="D9846" s="159">
        <v>1038.6199999999999</v>
      </c>
    </row>
    <row r="9847" spans="3:4" ht="15" hidden="1" customHeight="1" x14ac:dyDescent="0.25">
      <c r="C9847" s="160" t="s">
        <v>543</v>
      </c>
      <c r="D9847" s="161">
        <v>817.58</v>
      </c>
    </row>
    <row r="9848" spans="3:4" ht="15" hidden="1" customHeight="1" x14ac:dyDescent="0.25">
      <c r="C9848" s="158" t="s">
        <v>542</v>
      </c>
      <c r="D9848" s="159">
        <v>154.18</v>
      </c>
    </row>
    <row r="9849" spans="3:4" ht="15" hidden="1" customHeight="1" x14ac:dyDescent="0.25">
      <c r="C9849" s="160" t="s">
        <v>540</v>
      </c>
      <c r="D9849" s="161">
        <v>1119.95</v>
      </c>
    </row>
    <row r="9850" spans="3:4" ht="15" hidden="1" customHeight="1" x14ac:dyDescent="0.25">
      <c r="C9850" s="158" t="s">
        <v>543</v>
      </c>
      <c r="D9850" s="159">
        <v>583.86</v>
      </c>
    </row>
    <row r="9851" spans="3:4" ht="15" hidden="1" customHeight="1" x14ac:dyDescent="0.25">
      <c r="C9851" s="160" t="s">
        <v>558</v>
      </c>
      <c r="D9851" s="161">
        <v>162.86000000000001</v>
      </c>
    </row>
    <row r="9852" spans="3:4" ht="15" hidden="1" customHeight="1" x14ac:dyDescent="0.25">
      <c r="C9852" s="158" t="s">
        <v>540</v>
      </c>
      <c r="D9852" s="159">
        <v>859.16</v>
      </c>
    </row>
    <row r="9853" spans="3:4" ht="15" hidden="1" customHeight="1" x14ac:dyDescent="0.25">
      <c r="C9853" s="160" t="s">
        <v>558</v>
      </c>
      <c r="D9853" s="161">
        <v>616.47</v>
      </c>
    </row>
    <row r="9854" spans="3:4" ht="15" hidden="1" customHeight="1" x14ac:dyDescent="0.25">
      <c r="C9854" s="158" t="s">
        <v>557</v>
      </c>
      <c r="D9854" s="159">
        <v>31.59</v>
      </c>
    </row>
    <row r="9855" spans="3:4" ht="15" hidden="1" customHeight="1" x14ac:dyDescent="0.25">
      <c r="C9855" s="160" t="s">
        <v>555</v>
      </c>
      <c r="D9855" s="161">
        <v>254.49</v>
      </c>
    </row>
    <row r="9856" spans="3:4" ht="15" hidden="1" customHeight="1" x14ac:dyDescent="0.25">
      <c r="C9856" s="158" t="s">
        <v>546</v>
      </c>
      <c r="D9856" s="159">
        <v>415.42</v>
      </c>
    </row>
    <row r="9857" spans="3:4" ht="15" hidden="1" customHeight="1" x14ac:dyDescent="0.25">
      <c r="C9857" s="160" t="s">
        <v>542</v>
      </c>
      <c r="D9857" s="161">
        <v>1253.8699999999999</v>
      </c>
    </row>
    <row r="9858" spans="3:4" ht="15" hidden="1" customHeight="1" x14ac:dyDescent="0.25">
      <c r="C9858" s="158" t="s">
        <v>558</v>
      </c>
      <c r="D9858" s="159">
        <v>102.43</v>
      </c>
    </row>
    <row r="9859" spans="3:4" ht="15" hidden="1" customHeight="1" x14ac:dyDescent="0.25">
      <c r="C9859" s="160" t="s">
        <v>545</v>
      </c>
      <c r="D9859" s="161">
        <v>282.11</v>
      </c>
    </row>
    <row r="9860" spans="3:4" ht="15" hidden="1" customHeight="1" x14ac:dyDescent="0.25">
      <c r="C9860" s="158" t="s">
        <v>540</v>
      </c>
      <c r="D9860" s="159">
        <v>821.79</v>
      </c>
    </row>
    <row r="9861" spans="3:4" ht="15" hidden="1" customHeight="1" x14ac:dyDescent="0.25">
      <c r="C9861" s="160" t="s">
        <v>542</v>
      </c>
      <c r="D9861" s="161">
        <v>66.03</v>
      </c>
    </row>
    <row r="9862" spans="3:4" ht="15" hidden="1" customHeight="1" x14ac:dyDescent="0.25">
      <c r="C9862" s="158" t="s">
        <v>542</v>
      </c>
      <c r="D9862" s="159">
        <v>738.37</v>
      </c>
    </row>
    <row r="9863" spans="3:4" ht="15" hidden="1" customHeight="1" x14ac:dyDescent="0.25">
      <c r="C9863" s="160" t="s">
        <v>543</v>
      </c>
      <c r="D9863" s="161">
        <v>943.02</v>
      </c>
    </row>
    <row r="9864" spans="3:4" ht="15" hidden="1" customHeight="1" x14ac:dyDescent="0.25">
      <c r="C9864" s="158" t="s">
        <v>552</v>
      </c>
      <c r="D9864" s="159">
        <v>1146.53</v>
      </c>
    </row>
    <row r="9865" spans="3:4" ht="15" hidden="1" customHeight="1" x14ac:dyDescent="0.25">
      <c r="C9865" s="160" t="s">
        <v>547</v>
      </c>
      <c r="D9865" s="161">
        <v>544.73</v>
      </c>
    </row>
    <row r="9866" spans="3:4" ht="15" hidden="1" customHeight="1" x14ac:dyDescent="0.25">
      <c r="C9866" s="158" t="s">
        <v>546</v>
      </c>
      <c r="D9866" s="159">
        <v>639.46</v>
      </c>
    </row>
    <row r="9867" spans="3:4" ht="15" hidden="1" customHeight="1" x14ac:dyDescent="0.25">
      <c r="C9867" s="160" t="s">
        <v>552</v>
      </c>
      <c r="D9867" s="161">
        <v>386.78</v>
      </c>
    </row>
    <row r="9868" spans="3:4" ht="15" hidden="1" customHeight="1" x14ac:dyDescent="0.25">
      <c r="C9868" s="158" t="s">
        <v>309</v>
      </c>
      <c r="D9868" s="159">
        <v>1254.81</v>
      </c>
    </row>
    <row r="9869" spans="3:4" ht="15" hidden="1" customHeight="1" x14ac:dyDescent="0.25">
      <c r="C9869" s="160" t="s">
        <v>543</v>
      </c>
      <c r="D9869" s="161">
        <v>433.72</v>
      </c>
    </row>
    <row r="9870" spans="3:4" ht="15" hidden="1" customHeight="1" x14ac:dyDescent="0.25">
      <c r="C9870" s="158" t="s">
        <v>546</v>
      </c>
      <c r="D9870" s="159">
        <v>224.61</v>
      </c>
    </row>
    <row r="9871" spans="3:4" ht="15" hidden="1" customHeight="1" x14ac:dyDescent="0.25">
      <c r="C9871" s="160" t="s">
        <v>547</v>
      </c>
      <c r="D9871" s="161">
        <v>1208.93</v>
      </c>
    </row>
    <row r="9872" spans="3:4" ht="15" hidden="1" customHeight="1" x14ac:dyDescent="0.25">
      <c r="C9872" s="158" t="s">
        <v>542</v>
      </c>
      <c r="D9872" s="159">
        <v>109.88</v>
      </c>
    </row>
    <row r="9873" spans="3:4" ht="15" hidden="1" customHeight="1" x14ac:dyDescent="0.25">
      <c r="C9873" s="160" t="s">
        <v>312</v>
      </c>
      <c r="D9873" s="161">
        <v>562.15</v>
      </c>
    </row>
    <row r="9874" spans="3:4" ht="15" hidden="1" customHeight="1" x14ac:dyDescent="0.25">
      <c r="C9874" s="158" t="s">
        <v>546</v>
      </c>
      <c r="D9874" s="159">
        <v>368.36</v>
      </c>
    </row>
    <row r="9875" spans="3:4" ht="15" hidden="1" customHeight="1" x14ac:dyDescent="0.25">
      <c r="C9875" s="160" t="s">
        <v>546</v>
      </c>
      <c r="D9875" s="161">
        <v>657.3</v>
      </c>
    </row>
    <row r="9876" spans="3:4" ht="15" hidden="1" customHeight="1" x14ac:dyDescent="0.25">
      <c r="C9876" s="158" t="s">
        <v>555</v>
      </c>
      <c r="D9876" s="159">
        <v>432.07</v>
      </c>
    </row>
    <row r="9877" spans="3:4" ht="15" hidden="1" customHeight="1" x14ac:dyDescent="0.25">
      <c r="C9877" s="160" t="s">
        <v>555</v>
      </c>
      <c r="D9877" s="161">
        <v>916.52</v>
      </c>
    </row>
    <row r="9878" spans="3:4" ht="15" hidden="1" customHeight="1" x14ac:dyDescent="0.25">
      <c r="C9878" s="158" t="s">
        <v>308</v>
      </c>
      <c r="D9878" s="159">
        <v>1172.94</v>
      </c>
    </row>
    <row r="9879" spans="3:4" ht="15" hidden="1" customHeight="1" x14ac:dyDescent="0.25">
      <c r="C9879" s="160" t="s">
        <v>550</v>
      </c>
      <c r="D9879" s="161">
        <v>245.66</v>
      </c>
    </row>
    <row r="9880" spans="3:4" ht="15" hidden="1" customHeight="1" x14ac:dyDescent="0.25">
      <c r="C9880" s="158" t="s">
        <v>547</v>
      </c>
      <c r="D9880" s="159">
        <v>661.27</v>
      </c>
    </row>
    <row r="9881" spans="3:4" ht="15" hidden="1" customHeight="1" x14ac:dyDescent="0.25">
      <c r="C9881" s="160" t="s">
        <v>556</v>
      </c>
      <c r="D9881" s="161">
        <v>212.21</v>
      </c>
    </row>
    <row r="9882" spans="3:4" ht="15" hidden="1" customHeight="1" x14ac:dyDescent="0.25">
      <c r="C9882" s="158" t="s">
        <v>542</v>
      </c>
      <c r="D9882" s="159">
        <v>835.58</v>
      </c>
    </row>
    <row r="9883" spans="3:4" ht="15" hidden="1" customHeight="1" x14ac:dyDescent="0.25">
      <c r="C9883" s="160" t="s">
        <v>549</v>
      </c>
      <c r="D9883" s="161">
        <v>813.6</v>
      </c>
    </row>
    <row r="9884" spans="3:4" ht="15" hidden="1" customHeight="1" x14ac:dyDescent="0.25">
      <c r="C9884" s="158" t="s">
        <v>551</v>
      </c>
      <c r="D9884" s="159">
        <v>1042.22</v>
      </c>
    </row>
    <row r="9885" spans="3:4" ht="15" hidden="1" customHeight="1" x14ac:dyDescent="0.25">
      <c r="C9885" s="160" t="s">
        <v>550</v>
      </c>
      <c r="D9885" s="161">
        <v>1129.57</v>
      </c>
    </row>
    <row r="9886" spans="3:4" ht="15" hidden="1" customHeight="1" x14ac:dyDescent="0.25">
      <c r="C9886" s="158" t="s">
        <v>551</v>
      </c>
      <c r="D9886" s="159">
        <v>1007.03</v>
      </c>
    </row>
    <row r="9887" spans="3:4" ht="15" hidden="1" customHeight="1" x14ac:dyDescent="0.25">
      <c r="C9887" s="160" t="s">
        <v>307</v>
      </c>
      <c r="D9887" s="161">
        <v>196.14</v>
      </c>
    </row>
    <row r="9888" spans="3:4" ht="15" hidden="1" customHeight="1" x14ac:dyDescent="0.25">
      <c r="C9888" s="158" t="s">
        <v>551</v>
      </c>
      <c r="D9888" s="159">
        <v>861.51</v>
      </c>
    </row>
    <row r="9889" spans="3:4" ht="15" hidden="1" customHeight="1" x14ac:dyDescent="0.25">
      <c r="C9889" s="160" t="s">
        <v>546</v>
      </c>
      <c r="D9889" s="161">
        <v>579.59</v>
      </c>
    </row>
    <row r="9890" spans="3:4" ht="15" hidden="1" customHeight="1" x14ac:dyDescent="0.25">
      <c r="C9890" s="158" t="s">
        <v>551</v>
      </c>
      <c r="D9890" s="159">
        <v>1142.3699999999999</v>
      </c>
    </row>
    <row r="9891" spans="3:4" ht="15" hidden="1" customHeight="1" x14ac:dyDescent="0.25">
      <c r="C9891" s="160" t="s">
        <v>555</v>
      </c>
      <c r="D9891" s="161">
        <v>868.4</v>
      </c>
    </row>
    <row r="9892" spans="3:4" ht="15" hidden="1" customHeight="1" x14ac:dyDescent="0.25">
      <c r="C9892" s="158" t="s">
        <v>312</v>
      </c>
      <c r="D9892" s="159">
        <v>592.16999999999996</v>
      </c>
    </row>
    <row r="9893" spans="3:4" ht="15" hidden="1" customHeight="1" x14ac:dyDescent="0.25">
      <c r="C9893" s="160" t="s">
        <v>558</v>
      </c>
      <c r="D9893" s="161">
        <v>268.62</v>
      </c>
    </row>
    <row r="9894" spans="3:4" ht="15" hidden="1" customHeight="1" x14ac:dyDescent="0.25">
      <c r="C9894" s="158" t="s">
        <v>308</v>
      </c>
      <c r="D9894" s="159">
        <v>821.79</v>
      </c>
    </row>
    <row r="9895" spans="3:4" ht="15" hidden="1" customHeight="1" x14ac:dyDescent="0.25">
      <c r="C9895" s="160" t="s">
        <v>549</v>
      </c>
      <c r="D9895" s="161">
        <v>979.54</v>
      </c>
    </row>
    <row r="9896" spans="3:4" ht="15" hidden="1" customHeight="1" x14ac:dyDescent="0.25">
      <c r="C9896" s="158" t="s">
        <v>309</v>
      </c>
      <c r="D9896" s="159">
        <v>450.6</v>
      </c>
    </row>
    <row r="9897" spans="3:4" ht="15" hidden="1" customHeight="1" x14ac:dyDescent="0.25">
      <c r="C9897" s="160" t="s">
        <v>552</v>
      </c>
      <c r="D9897" s="161">
        <v>712.24</v>
      </c>
    </row>
    <row r="9898" spans="3:4" ht="15" hidden="1" customHeight="1" x14ac:dyDescent="0.25">
      <c r="C9898" s="158" t="s">
        <v>552</v>
      </c>
      <c r="D9898" s="159">
        <v>510.37</v>
      </c>
    </row>
    <row r="9899" spans="3:4" ht="15" hidden="1" customHeight="1" x14ac:dyDescent="0.25">
      <c r="C9899" s="160" t="s">
        <v>309</v>
      </c>
      <c r="D9899" s="161">
        <v>1257.55</v>
      </c>
    </row>
    <row r="9900" spans="3:4" ht="15" hidden="1" customHeight="1" x14ac:dyDescent="0.25">
      <c r="C9900" s="158" t="s">
        <v>551</v>
      </c>
      <c r="D9900" s="159">
        <v>18.75</v>
      </c>
    </row>
    <row r="9901" spans="3:4" ht="15" hidden="1" customHeight="1" x14ac:dyDescent="0.25">
      <c r="C9901" s="160" t="s">
        <v>553</v>
      </c>
      <c r="D9901" s="161">
        <v>383.59</v>
      </c>
    </row>
    <row r="9902" spans="3:4" ht="15" hidden="1" customHeight="1" x14ac:dyDescent="0.25">
      <c r="C9902" s="158" t="s">
        <v>544</v>
      </c>
      <c r="D9902" s="159">
        <v>604.99</v>
      </c>
    </row>
    <row r="9903" spans="3:4" ht="15" hidden="1" customHeight="1" x14ac:dyDescent="0.25">
      <c r="C9903" s="160" t="s">
        <v>547</v>
      </c>
      <c r="D9903" s="161">
        <v>55.93</v>
      </c>
    </row>
    <row r="9904" spans="3:4" ht="15" hidden="1" customHeight="1" x14ac:dyDescent="0.25">
      <c r="C9904" s="158" t="s">
        <v>543</v>
      </c>
      <c r="D9904" s="159">
        <v>365.26</v>
      </c>
    </row>
    <row r="9905" spans="3:4" ht="15" hidden="1" customHeight="1" x14ac:dyDescent="0.25">
      <c r="C9905" s="160" t="s">
        <v>307</v>
      </c>
      <c r="D9905" s="161">
        <v>754.95</v>
      </c>
    </row>
    <row r="9906" spans="3:4" ht="15" hidden="1" customHeight="1" x14ac:dyDescent="0.25">
      <c r="C9906" s="158" t="s">
        <v>307</v>
      </c>
      <c r="D9906" s="159">
        <v>297.63</v>
      </c>
    </row>
    <row r="9907" spans="3:4" ht="15" hidden="1" customHeight="1" x14ac:dyDescent="0.25">
      <c r="C9907" s="160" t="s">
        <v>542</v>
      </c>
      <c r="D9907" s="161">
        <v>1145.78</v>
      </c>
    </row>
    <row r="9908" spans="3:4" ht="15" hidden="1" customHeight="1" x14ac:dyDescent="0.25">
      <c r="C9908" s="158" t="s">
        <v>542</v>
      </c>
      <c r="D9908" s="159">
        <v>1284.3699999999999</v>
      </c>
    </row>
    <row r="9909" spans="3:4" ht="15" hidden="1" customHeight="1" x14ac:dyDescent="0.25">
      <c r="C9909" s="160" t="s">
        <v>307</v>
      </c>
      <c r="D9909" s="161">
        <v>829.63</v>
      </c>
    </row>
    <row r="9910" spans="3:4" ht="15" hidden="1" customHeight="1" x14ac:dyDescent="0.25">
      <c r="C9910" s="158" t="s">
        <v>543</v>
      </c>
      <c r="D9910" s="159">
        <v>918.27</v>
      </c>
    </row>
    <row r="9911" spans="3:4" ht="15" hidden="1" customHeight="1" x14ac:dyDescent="0.25">
      <c r="C9911" s="160" t="s">
        <v>552</v>
      </c>
      <c r="D9911" s="161">
        <v>420.81</v>
      </c>
    </row>
    <row r="9912" spans="3:4" ht="15" hidden="1" customHeight="1" x14ac:dyDescent="0.25">
      <c r="C9912" s="158" t="s">
        <v>547</v>
      </c>
      <c r="D9912" s="159">
        <v>201.55</v>
      </c>
    </row>
    <row r="9913" spans="3:4" ht="15" hidden="1" customHeight="1" x14ac:dyDescent="0.25">
      <c r="C9913" s="160" t="s">
        <v>541</v>
      </c>
      <c r="D9913" s="161">
        <v>921.16</v>
      </c>
    </row>
    <row r="9914" spans="3:4" ht="15" hidden="1" customHeight="1" x14ac:dyDescent="0.25">
      <c r="C9914" s="158" t="s">
        <v>551</v>
      </c>
      <c r="D9914" s="159">
        <v>871.6</v>
      </c>
    </row>
    <row r="9915" spans="3:4" ht="15" hidden="1" customHeight="1" x14ac:dyDescent="0.25">
      <c r="C9915" s="160" t="s">
        <v>309</v>
      </c>
      <c r="D9915" s="161">
        <v>201.7</v>
      </c>
    </row>
    <row r="9916" spans="3:4" ht="15" hidden="1" customHeight="1" x14ac:dyDescent="0.25">
      <c r="C9916" s="158" t="s">
        <v>553</v>
      </c>
      <c r="D9916" s="159">
        <v>136.75</v>
      </c>
    </row>
    <row r="9917" spans="3:4" ht="15" hidden="1" customHeight="1" x14ac:dyDescent="0.25">
      <c r="C9917" s="160" t="s">
        <v>307</v>
      </c>
      <c r="D9917" s="161">
        <v>730.35</v>
      </c>
    </row>
    <row r="9918" spans="3:4" ht="15" hidden="1" customHeight="1" x14ac:dyDescent="0.25">
      <c r="C9918" s="158" t="s">
        <v>540</v>
      </c>
      <c r="D9918" s="159">
        <v>590.48</v>
      </c>
    </row>
    <row r="9919" spans="3:4" ht="15" hidden="1" customHeight="1" x14ac:dyDescent="0.25">
      <c r="C9919" s="160" t="s">
        <v>539</v>
      </c>
      <c r="D9919" s="161">
        <v>569.12</v>
      </c>
    </row>
    <row r="9920" spans="3:4" ht="15" hidden="1" customHeight="1" x14ac:dyDescent="0.25">
      <c r="C9920" s="158" t="s">
        <v>546</v>
      </c>
      <c r="D9920" s="159">
        <v>83.59</v>
      </c>
    </row>
    <row r="9921" spans="3:4" ht="15" hidden="1" customHeight="1" x14ac:dyDescent="0.25">
      <c r="C9921" s="160" t="s">
        <v>543</v>
      </c>
      <c r="D9921" s="161">
        <v>81.39</v>
      </c>
    </row>
    <row r="9922" spans="3:4" ht="15" hidden="1" customHeight="1" x14ac:dyDescent="0.25">
      <c r="C9922" s="158" t="s">
        <v>308</v>
      </c>
      <c r="D9922" s="159">
        <v>250.54</v>
      </c>
    </row>
    <row r="9923" spans="3:4" ht="15" hidden="1" customHeight="1" x14ac:dyDescent="0.25">
      <c r="C9923" s="160" t="s">
        <v>543</v>
      </c>
      <c r="D9923" s="161">
        <v>616.04999999999995</v>
      </c>
    </row>
    <row r="9924" spans="3:4" ht="15" hidden="1" customHeight="1" x14ac:dyDescent="0.25">
      <c r="C9924" s="158" t="s">
        <v>549</v>
      </c>
      <c r="D9924" s="159">
        <v>283.95999999999998</v>
      </c>
    </row>
    <row r="9925" spans="3:4" ht="15" hidden="1" customHeight="1" x14ac:dyDescent="0.25">
      <c r="C9925" s="160" t="s">
        <v>307</v>
      </c>
      <c r="D9925" s="161">
        <v>289.33</v>
      </c>
    </row>
    <row r="9926" spans="3:4" ht="15" hidden="1" customHeight="1" x14ac:dyDescent="0.25">
      <c r="C9926" s="158" t="s">
        <v>557</v>
      </c>
      <c r="D9926" s="159">
        <v>852.25</v>
      </c>
    </row>
    <row r="9927" spans="3:4" ht="15" hidden="1" customHeight="1" x14ac:dyDescent="0.25">
      <c r="C9927" s="160" t="s">
        <v>558</v>
      </c>
      <c r="D9927" s="161">
        <v>786.65</v>
      </c>
    </row>
    <row r="9928" spans="3:4" ht="15" hidden="1" customHeight="1" x14ac:dyDescent="0.25">
      <c r="C9928" s="158" t="s">
        <v>550</v>
      </c>
      <c r="D9928" s="159">
        <v>381.35</v>
      </c>
    </row>
    <row r="9929" spans="3:4" ht="15" hidden="1" customHeight="1" x14ac:dyDescent="0.25">
      <c r="C9929" s="160" t="s">
        <v>543</v>
      </c>
      <c r="D9929" s="161">
        <v>467.73</v>
      </c>
    </row>
    <row r="9930" spans="3:4" ht="15" hidden="1" customHeight="1" x14ac:dyDescent="0.25">
      <c r="C9930" s="158" t="s">
        <v>539</v>
      </c>
      <c r="D9930" s="159">
        <v>584.71</v>
      </c>
    </row>
    <row r="9931" spans="3:4" ht="15" hidden="1" customHeight="1" x14ac:dyDescent="0.25">
      <c r="C9931" s="160" t="s">
        <v>544</v>
      </c>
      <c r="D9931" s="161">
        <v>569.75</v>
      </c>
    </row>
    <row r="9932" spans="3:4" ht="15" hidden="1" customHeight="1" x14ac:dyDescent="0.25">
      <c r="C9932" s="158" t="s">
        <v>307</v>
      </c>
      <c r="D9932" s="159">
        <v>878.73</v>
      </c>
    </row>
    <row r="9933" spans="3:4" ht="15" hidden="1" customHeight="1" x14ac:dyDescent="0.25">
      <c r="C9933" s="160" t="s">
        <v>540</v>
      </c>
      <c r="D9933" s="161">
        <v>419.29</v>
      </c>
    </row>
    <row r="9934" spans="3:4" ht="15" hidden="1" customHeight="1" x14ac:dyDescent="0.25">
      <c r="C9934" s="158" t="s">
        <v>546</v>
      </c>
      <c r="D9934" s="159">
        <v>488.02</v>
      </c>
    </row>
    <row r="9935" spans="3:4" ht="15" hidden="1" customHeight="1" x14ac:dyDescent="0.25">
      <c r="C9935" s="160" t="s">
        <v>547</v>
      </c>
      <c r="D9935" s="161">
        <v>587.61</v>
      </c>
    </row>
    <row r="9936" spans="3:4" ht="15" hidden="1" customHeight="1" x14ac:dyDescent="0.25">
      <c r="C9936" s="158" t="s">
        <v>312</v>
      </c>
      <c r="D9936" s="159">
        <v>1043.08</v>
      </c>
    </row>
    <row r="9937" spans="3:4" ht="15" hidden="1" customHeight="1" x14ac:dyDescent="0.25">
      <c r="C9937" s="160" t="s">
        <v>546</v>
      </c>
      <c r="D9937" s="161">
        <v>640.46</v>
      </c>
    </row>
    <row r="9938" spans="3:4" ht="15" hidden="1" customHeight="1" x14ac:dyDescent="0.25">
      <c r="C9938" s="158" t="s">
        <v>542</v>
      </c>
      <c r="D9938" s="159">
        <v>593.98</v>
      </c>
    </row>
    <row r="9939" spans="3:4" ht="15" hidden="1" customHeight="1" x14ac:dyDescent="0.25">
      <c r="C9939" s="160" t="s">
        <v>307</v>
      </c>
      <c r="D9939" s="161">
        <v>463.92</v>
      </c>
    </row>
    <row r="9940" spans="3:4" ht="15" hidden="1" customHeight="1" x14ac:dyDescent="0.25">
      <c r="C9940" s="158" t="s">
        <v>540</v>
      </c>
      <c r="D9940" s="159">
        <v>1288.97</v>
      </c>
    </row>
    <row r="9941" spans="3:4" ht="15" hidden="1" customHeight="1" x14ac:dyDescent="0.25">
      <c r="C9941" s="160" t="s">
        <v>557</v>
      </c>
      <c r="D9941" s="161">
        <v>624.76</v>
      </c>
    </row>
    <row r="9942" spans="3:4" ht="15" hidden="1" customHeight="1" x14ac:dyDescent="0.25">
      <c r="C9942" s="158" t="s">
        <v>554</v>
      </c>
      <c r="D9942" s="159">
        <v>475.87</v>
      </c>
    </row>
    <row r="9943" spans="3:4" ht="15" hidden="1" customHeight="1" x14ac:dyDescent="0.25">
      <c r="C9943" s="160" t="s">
        <v>547</v>
      </c>
      <c r="D9943" s="161">
        <v>1150.69</v>
      </c>
    </row>
    <row r="9944" spans="3:4" ht="15" hidden="1" customHeight="1" x14ac:dyDescent="0.25">
      <c r="C9944" s="158" t="s">
        <v>554</v>
      </c>
      <c r="D9944" s="159">
        <v>945.84</v>
      </c>
    </row>
    <row r="9945" spans="3:4" ht="15" hidden="1" customHeight="1" x14ac:dyDescent="0.25">
      <c r="C9945" s="160" t="s">
        <v>541</v>
      </c>
      <c r="D9945" s="161">
        <v>704.8</v>
      </c>
    </row>
    <row r="9946" spans="3:4" ht="15" hidden="1" customHeight="1" x14ac:dyDescent="0.25">
      <c r="C9946" s="158" t="s">
        <v>540</v>
      </c>
      <c r="D9946" s="159">
        <v>966.39</v>
      </c>
    </row>
    <row r="9947" spans="3:4" ht="15" hidden="1" customHeight="1" x14ac:dyDescent="0.25">
      <c r="C9947" s="160" t="s">
        <v>549</v>
      </c>
      <c r="D9947" s="161">
        <v>1096.3599999999999</v>
      </c>
    </row>
    <row r="9948" spans="3:4" ht="15" hidden="1" customHeight="1" x14ac:dyDescent="0.25">
      <c r="C9948" s="158" t="s">
        <v>547</v>
      </c>
      <c r="D9948" s="159">
        <v>920.28</v>
      </c>
    </row>
    <row r="9949" spans="3:4" ht="15" hidden="1" customHeight="1" x14ac:dyDescent="0.25">
      <c r="C9949" s="160" t="s">
        <v>546</v>
      </c>
      <c r="D9949" s="161">
        <v>442.3</v>
      </c>
    </row>
    <row r="9950" spans="3:4" ht="15" hidden="1" customHeight="1" x14ac:dyDescent="0.25">
      <c r="C9950" s="158" t="s">
        <v>550</v>
      </c>
      <c r="D9950" s="159">
        <v>454.08</v>
      </c>
    </row>
    <row r="9951" spans="3:4" ht="15" hidden="1" customHeight="1" x14ac:dyDescent="0.25">
      <c r="C9951" s="160" t="s">
        <v>546</v>
      </c>
      <c r="D9951" s="161">
        <v>627.54999999999995</v>
      </c>
    </row>
    <row r="9952" spans="3:4" ht="15" hidden="1" customHeight="1" x14ac:dyDescent="0.25">
      <c r="C9952" s="158" t="s">
        <v>555</v>
      </c>
      <c r="D9952" s="159">
        <v>1071.93</v>
      </c>
    </row>
    <row r="9953" spans="3:4" ht="15" hidden="1" customHeight="1" x14ac:dyDescent="0.25">
      <c r="C9953" s="160" t="s">
        <v>545</v>
      </c>
      <c r="D9953" s="161">
        <v>1209.7</v>
      </c>
    </row>
    <row r="9954" spans="3:4" ht="15" hidden="1" customHeight="1" x14ac:dyDescent="0.25">
      <c r="C9954" s="158" t="s">
        <v>552</v>
      </c>
      <c r="D9954" s="159">
        <v>684.11</v>
      </c>
    </row>
    <row r="9955" spans="3:4" ht="15" hidden="1" customHeight="1" x14ac:dyDescent="0.25">
      <c r="C9955" s="160" t="s">
        <v>553</v>
      </c>
      <c r="D9955" s="161">
        <v>107.08</v>
      </c>
    </row>
    <row r="9956" spans="3:4" ht="15" hidden="1" customHeight="1" x14ac:dyDescent="0.25">
      <c r="C9956" s="158" t="s">
        <v>312</v>
      </c>
      <c r="D9956" s="159">
        <v>859.45</v>
      </c>
    </row>
    <row r="9957" spans="3:4" ht="15" hidden="1" customHeight="1" x14ac:dyDescent="0.25">
      <c r="C9957" s="160" t="s">
        <v>552</v>
      </c>
      <c r="D9957" s="161">
        <v>306.92</v>
      </c>
    </row>
    <row r="9958" spans="3:4" ht="15" hidden="1" customHeight="1" x14ac:dyDescent="0.25">
      <c r="C9958" s="158" t="s">
        <v>554</v>
      </c>
      <c r="D9958" s="159">
        <v>789.38</v>
      </c>
    </row>
    <row r="9959" spans="3:4" ht="15" hidden="1" customHeight="1" x14ac:dyDescent="0.25">
      <c r="C9959" s="160" t="s">
        <v>308</v>
      </c>
      <c r="D9959" s="161">
        <v>222.82</v>
      </c>
    </row>
    <row r="9960" spans="3:4" ht="15" hidden="1" customHeight="1" x14ac:dyDescent="0.25">
      <c r="C9960" s="158" t="s">
        <v>542</v>
      </c>
      <c r="D9960" s="159">
        <v>662.92</v>
      </c>
    </row>
    <row r="9961" spans="3:4" ht="15" hidden="1" customHeight="1" x14ac:dyDescent="0.25">
      <c r="C9961" s="160" t="s">
        <v>553</v>
      </c>
      <c r="D9961" s="161">
        <v>673.95</v>
      </c>
    </row>
    <row r="9962" spans="3:4" ht="15" hidden="1" customHeight="1" x14ac:dyDescent="0.25">
      <c r="C9962" s="158" t="s">
        <v>553</v>
      </c>
      <c r="D9962" s="159">
        <v>167.84</v>
      </c>
    </row>
    <row r="9963" spans="3:4" ht="15" hidden="1" customHeight="1" x14ac:dyDescent="0.25">
      <c r="C9963" s="160" t="s">
        <v>309</v>
      </c>
      <c r="D9963" s="161">
        <v>580.98</v>
      </c>
    </row>
    <row r="9964" spans="3:4" ht="15" hidden="1" customHeight="1" x14ac:dyDescent="0.25">
      <c r="C9964" s="158" t="s">
        <v>546</v>
      </c>
      <c r="D9964" s="159">
        <v>1017.72</v>
      </c>
    </row>
    <row r="9965" spans="3:4" ht="15" hidden="1" customHeight="1" x14ac:dyDescent="0.25">
      <c r="C9965" s="160" t="s">
        <v>543</v>
      </c>
      <c r="D9965" s="161">
        <v>113.69</v>
      </c>
    </row>
    <row r="9966" spans="3:4" ht="15" hidden="1" customHeight="1" x14ac:dyDescent="0.25">
      <c r="C9966" s="158" t="s">
        <v>549</v>
      </c>
      <c r="D9966" s="159">
        <v>842.94</v>
      </c>
    </row>
    <row r="9967" spans="3:4" ht="15" hidden="1" customHeight="1" x14ac:dyDescent="0.25">
      <c r="C9967" s="160" t="s">
        <v>307</v>
      </c>
      <c r="D9967" s="161">
        <v>626.95000000000005</v>
      </c>
    </row>
    <row r="9968" spans="3:4" ht="15" hidden="1" customHeight="1" x14ac:dyDescent="0.25">
      <c r="C9968" s="158" t="s">
        <v>542</v>
      </c>
      <c r="D9968" s="159">
        <v>1121.28</v>
      </c>
    </row>
    <row r="9969" spans="3:4" ht="15" hidden="1" customHeight="1" x14ac:dyDescent="0.25">
      <c r="C9969" s="160" t="s">
        <v>552</v>
      </c>
      <c r="D9969" s="161">
        <v>1039.3399999999999</v>
      </c>
    </row>
    <row r="9970" spans="3:4" ht="15" hidden="1" customHeight="1" x14ac:dyDescent="0.25">
      <c r="C9970" s="158" t="s">
        <v>543</v>
      </c>
      <c r="D9970" s="159">
        <v>943.57</v>
      </c>
    </row>
    <row r="9971" spans="3:4" ht="15" hidden="1" customHeight="1" x14ac:dyDescent="0.25">
      <c r="C9971" s="160" t="s">
        <v>546</v>
      </c>
      <c r="D9971" s="161">
        <v>758.53</v>
      </c>
    </row>
    <row r="9972" spans="3:4" ht="15" hidden="1" customHeight="1" x14ac:dyDescent="0.25">
      <c r="C9972" s="158" t="s">
        <v>557</v>
      </c>
      <c r="D9972" s="159">
        <v>1037.72</v>
      </c>
    </row>
    <row r="9973" spans="3:4" ht="15" hidden="1" customHeight="1" x14ac:dyDescent="0.25">
      <c r="C9973" s="160" t="s">
        <v>546</v>
      </c>
      <c r="D9973" s="161">
        <v>804.66</v>
      </c>
    </row>
    <row r="9974" spans="3:4" ht="15" hidden="1" customHeight="1" x14ac:dyDescent="0.25">
      <c r="C9974" s="158" t="s">
        <v>539</v>
      </c>
      <c r="D9974" s="159">
        <v>342.61</v>
      </c>
    </row>
    <row r="9975" spans="3:4" ht="15" hidden="1" customHeight="1" x14ac:dyDescent="0.25">
      <c r="C9975" s="160" t="s">
        <v>543</v>
      </c>
      <c r="D9975" s="161">
        <v>451.08</v>
      </c>
    </row>
    <row r="9976" spans="3:4" ht="15" hidden="1" customHeight="1" x14ac:dyDescent="0.25">
      <c r="C9976" s="158" t="s">
        <v>545</v>
      </c>
      <c r="D9976" s="159">
        <v>328.99</v>
      </c>
    </row>
    <row r="9977" spans="3:4" ht="15" hidden="1" customHeight="1" x14ac:dyDescent="0.25">
      <c r="C9977" s="160" t="s">
        <v>554</v>
      </c>
      <c r="D9977" s="161">
        <v>605.67999999999995</v>
      </c>
    </row>
    <row r="9978" spans="3:4" ht="15" hidden="1" customHeight="1" x14ac:dyDescent="0.25">
      <c r="C9978" s="158" t="s">
        <v>547</v>
      </c>
      <c r="D9978" s="159">
        <v>92.69</v>
      </c>
    </row>
    <row r="9979" spans="3:4" ht="15" hidden="1" customHeight="1" x14ac:dyDescent="0.25">
      <c r="C9979" s="160" t="s">
        <v>307</v>
      </c>
      <c r="D9979" s="161">
        <v>1149.77</v>
      </c>
    </row>
    <row r="9980" spans="3:4" ht="15" hidden="1" customHeight="1" x14ac:dyDescent="0.25">
      <c r="C9980" s="158" t="s">
        <v>552</v>
      </c>
      <c r="D9980" s="159">
        <v>1186.24</v>
      </c>
    </row>
    <row r="9981" spans="3:4" ht="15" hidden="1" customHeight="1" x14ac:dyDescent="0.25">
      <c r="C9981" s="160" t="s">
        <v>549</v>
      </c>
      <c r="D9981" s="161">
        <v>345.47</v>
      </c>
    </row>
    <row r="9982" spans="3:4" ht="15" hidden="1" customHeight="1" x14ac:dyDescent="0.25">
      <c r="C9982" s="158" t="s">
        <v>544</v>
      </c>
      <c r="D9982" s="159">
        <v>779.42</v>
      </c>
    </row>
    <row r="9983" spans="3:4" ht="15" hidden="1" customHeight="1" x14ac:dyDescent="0.25">
      <c r="C9983" s="160" t="s">
        <v>549</v>
      </c>
      <c r="D9983" s="161">
        <v>707.92</v>
      </c>
    </row>
    <row r="9984" spans="3:4" ht="15" hidden="1" customHeight="1" x14ac:dyDescent="0.25">
      <c r="C9984" s="158" t="s">
        <v>309</v>
      </c>
      <c r="D9984" s="159">
        <v>524.75</v>
      </c>
    </row>
    <row r="9985" spans="3:4" ht="15" hidden="1" customHeight="1" x14ac:dyDescent="0.25">
      <c r="C9985" s="160" t="s">
        <v>307</v>
      </c>
      <c r="D9985" s="161">
        <v>52.54</v>
      </c>
    </row>
    <row r="9986" spans="3:4" ht="15" hidden="1" customHeight="1" x14ac:dyDescent="0.25">
      <c r="C9986" s="158" t="s">
        <v>545</v>
      </c>
      <c r="D9986" s="159">
        <v>101.39</v>
      </c>
    </row>
    <row r="9987" spans="3:4" ht="15" hidden="1" customHeight="1" x14ac:dyDescent="0.25">
      <c r="C9987" s="160" t="s">
        <v>312</v>
      </c>
      <c r="D9987" s="161">
        <v>824.41</v>
      </c>
    </row>
    <row r="9988" spans="3:4" ht="15" hidden="1" customHeight="1" x14ac:dyDescent="0.25">
      <c r="C9988" s="158" t="s">
        <v>312</v>
      </c>
      <c r="D9988" s="159">
        <v>919.69</v>
      </c>
    </row>
    <row r="9989" spans="3:4" ht="15" hidden="1" customHeight="1" x14ac:dyDescent="0.25">
      <c r="C9989" s="160" t="s">
        <v>548</v>
      </c>
      <c r="D9989" s="161">
        <v>1298.4000000000001</v>
      </c>
    </row>
    <row r="9990" spans="3:4" ht="15" hidden="1" customHeight="1" x14ac:dyDescent="0.25">
      <c r="C9990" s="158" t="s">
        <v>308</v>
      </c>
      <c r="D9990" s="159">
        <v>59.97</v>
      </c>
    </row>
    <row r="9991" spans="3:4" ht="15" hidden="1" customHeight="1" x14ac:dyDescent="0.25">
      <c r="C9991" s="160" t="s">
        <v>546</v>
      </c>
      <c r="D9991" s="161">
        <v>809.28</v>
      </c>
    </row>
    <row r="9992" spans="3:4" ht="15" hidden="1" customHeight="1" x14ac:dyDescent="0.25">
      <c r="C9992" s="158" t="s">
        <v>551</v>
      </c>
      <c r="D9992" s="159">
        <v>617.04999999999995</v>
      </c>
    </row>
    <row r="9993" spans="3:4" ht="15" hidden="1" customHeight="1" x14ac:dyDescent="0.25">
      <c r="C9993" s="160" t="s">
        <v>553</v>
      </c>
      <c r="D9993" s="161">
        <v>1144.78</v>
      </c>
    </row>
    <row r="9994" spans="3:4" ht="15" hidden="1" customHeight="1" x14ac:dyDescent="0.25">
      <c r="C9994" s="158" t="s">
        <v>540</v>
      </c>
      <c r="D9994" s="159">
        <v>1255</v>
      </c>
    </row>
    <row r="9995" spans="3:4" ht="15" hidden="1" customHeight="1" x14ac:dyDescent="0.25">
      <c r="C9995" s="160" t="s">
        <v>308</v>
      </c>
      <c r="D9995" s="161">
        <v>526.04999999999995</v>
      </c>
    </row>
    <row r="9996" spans="3:4" ht="15" hidden="1" customHeight="1" x14ac:dyDescent="0.25">
      <c r="C9996" s="158" t="s">
        <v>544</v>
      </c>
      <c r="D9996" s="159">
        <v>238.2</v>
      </c>
    </row>
    <row r="9997" spans="3:4" ht="15" hidden="1" customHeight="1" x14ac:dyDescent="0.25">
      <c r="C9997" s="160" t="s">
        <v>307</v>
      </c>
      <c r="D9997" s="161">
        <v>802.28</v>
      </c>
    </row>
    <row r="9998" spans="3:4" ht="15" hidden="1" customHeight="1" x14ac:dyDescent="0.25">
      <c r="C9998" s="158" t="s">
        <v>556</v>
      </c>
      <c r="D9998" s="159">
        <v>844.33</v>
      </c>
    </row>
    <row r="9999" spans="3:4" ht="15" hidden="1" customHeight="1" x14ac:dyDescent="0.25">
      <c r="C9999" s="160" t="s">
        <v>556</v>
      </c>
      <c r="D9999" s="161">
        <v>752.98</v>
      </c>
    </row>
    <row r="10000" spans="3:4" ht="15" hidden="1" customHeight="1" x14ac:dyDescent="0.25">
      <c r="C10000" s="158" t="s">
        <v>543</v>
      </c>
      <c r="D10000" s="159">
        <v>1114.43</v>
      </c>
    </row>
    <row r="10001" spans="3:4" ht="15" hidden="1" customHeight="1" x14ac:dyDescent="0.25">
      <c r="C10001" s="160" t="s">
        <v>543</v>
      </c>
      <c r="D10001" s="161">
        <v>770.95</v>
      </c>
    </row>
    <row r="10002" spans="3:4" ht="15" hidden="1" customHeight="1" x14ac:dyDescent="0.25">
      <c r="C10002" s="158" t="s">
        <v>543</v>
      </c>
      <c r="D10002" s="159">
        <v>493.35</v>
      </c>
    </row>
    <row r="10003" spans="3:4" ht="15" hidden="1" customHeight="1" x14ac:dyDescent="0.25">
      <c r="C10003" s="160" t="s">
        <v>541</v>
      </c>
      <c r="D10003" s="161">
        <v>546.41</v>
      </c>
    </row>
    <row r="10004" spans="3:4" ht="15" hidden="1" customHeight="1" x14ac:dyDescent="0.25">
      <c r="C10004" s="158" t="s">
        <v>543</v>
      </c>
      <c r="D10004" s="159">
        <v>760.67</v>
      </c>
    </row>
    <row r="10005" spans="3:4" ht="15" hidden="1" customHeight="1" x14ac:dyDescent="0.25">
      <c r="C10005" s="160" t="s">
        <v>552</v>
      </c>
      <c r="D10005" s="161">
        <v>1003.07</v>
      </c>
    </row>
    <row r="10006" spans="3:4" ht="15" hidden="1" customHeight="1" x14ac:dyDescent="0.25">
      <c r="C10006" s="158" t="s">
        <v>546</v>
      </c>
      <c r="D10006" s="159">
        <v>1146.93</v>
      </c>
    </row>
    <row r="10007" spans="3:4" ht="15" hidden="1" customHeight="1" x14ac:dyDescent="0.25">
      <c r="C10007" s="160" t="s">
        <v>542</v>
      </c>
      <c r="D10007" s="161">
        <v>754.31</v>
      </c>
    </row>
    <row r="10008" spans="3:4" ht="15" hidden="1" customHeight="1" x14ac:dyDescent="0.25">
      <c r="C10008" s="158" t="s">
        <v>312</v>
      </c>
      <c r="D10008" s="159">
        <v>1029.23</v>
      </c>
    </row>
    <row r="10009" spans="3:4" ht="15" hidden="1" customHeight="1" x14ac:dyDescent="0.25">
      <c r="C10009" s="160" t="s">
        <v>553</v>
      </c>
      <c r="D10009" s="161">
        <v>916.27</v>
      </c>
    </row>
    <row r="10010" spans="3:4" ht="15" hidden="1" customHeight="1" x14ac:dyDescent="0.25">
      <c r="C10010" s="158" t="s">
        <v>552</v>
      </c>
      <c r="D10010" s="159">
        <v>693.28</v>
      </c>
    </row>
    <row r="10011" spans="3:4" ht="15" hidden="1" customHeight="1" x14ac:dyDescent="0.25">
      <c r="C10011" s="160" t="s">
        <v>539</v>
      </c>
      <c r="D10011" s="161">
        <v>329.88</v>
      </c>
    </row>
    <row r="10012" spans="3:4" ht="15" hidden="1" customHeight="1" x14ac:dyDescent="0.25">
      <c r="C10012" s="158" t="s">
        <v>308</v>
      </c>
      <c r="D10012" s="159">
        <v>419.09</v>
      </c>
    </row>
    <row r="10013" spans="3:4" ht="15" hidden="1" customHeight="1" x14ac:dyDescent="0.25">
      <c r="C10013" s="160" t="s">
        <v>557</v>
      </c>
      <c r="D10013" s="161">
        <v>1208.32</v>
      </c>
    </row>
    <row r="10014" spans="3:4" ht="15" hidden="1" customHeight="1" x14ac:dyDescent="0.25">
      <c r="C10014" s="158" t="s">
        <v>308</v>
      </c>
      <c r="D10014" s="159">
        <v>605.08000000000004</v>
      </c>
    </row>
    <row r="10015" spans="3:4" ht="15" hidden="1" customHeight="1" x14ac:dyDescent="0.25">
      <c r="C10015" s="160" t="s">
        <v>545</v>
      </c>
      <c r="D10015" s="161">
        <v>1183.07</v>
      </c>
    </row>
    <row r="10016" spans="3:4" ht="15" hidden="1" customHeight="1" x14ac:dyDescent="0.25">
      <c r="C10016" s="158" t="s">
        <v>549</v>
      </c>
      <c r="D10016" s="159">
        <v>580.52</v>
      </c>
    </row>
    <row r="10017" spans="3:4" ht="15" hidden="1" customHeight="1" x14ac:dyDescent="0.25">
      <c r="C10017" s="160" t="s">
        <v>551</v>
      </c>
      <c r="D10017" s="161">
        <v>439.75</v>
      </c>
    </row>
    <row r="10018" spans="3:4" ht="15" hidden="1" customHeight="1" x14ac:dyDescent="0.25">
      <c r="C10018" s="158" t="s">
        <v>545</v>
      </c>
      <c r="D10018" s="159">
        <v>675.95</v>
      </c>
    </row>
    <row r="10019" spans="3:4" ht="15" hidden="1" customHeight="1" x14ac:dyDescent="0.25">
      <c r="C10019" s="160" t="s">
        <v>551</v>
      </c>
      <c r="D10019" s="161">
        <v>1091.1300000000001</v>
      </c>
    </row>
    <row r="10020" spans="3:4" ht="15" hidden="1" customHeight="1" x14ac:dyDescent="0.25">
      <c r="C10020" s="158" t="s">
        <v>556</v>
      </c>
      <c r="D10020" s="159">
        <v>675.11</v>
      </c>
    </row>
    <row r="10021" spans="3:4" ht="15" hidden="1" customHeight="1" x14ac:dyDescent="0.25">
      <c r="C10021" s="160" t="s">
        <v>307</v>
      </c>
      <c r="D10021" s="161">
        <v>1065.78</v>
      </c>
    </row>
    <row r="10022" spans="3:4" ht="15" hidden="1" customHeight="1" x14ac:dyDescent="0.25">
      <c r="C10022" s="158" t="s">
        <v>548</v>
      </c>
      <c r="D10022" s="159">
        <v>445.6</v>
      </c>
    </row>
    <row r="10023" spans="3:4" ht="15" hidden="1" customHeight="1" x14ac:dyDescent="0.25">
      <c r="C10023" s="160" t="s">
        <v>307</v>
      </c>
      <c r="D10023" s="161">
        <v>98.49</v>
      </c>
    </row>
    <row r="10024" spans="3:4" ht="15" hidden="1" customHeight="1" x14ac:dyDescent="0.25">
      <c r="C10024" s="158" t="s">
        <v>546</v>
      </c>
      <c r="D10024" s="159">
        <v>58.09</v>
      </c>
    </row>
    <row r="10025" spans="3:4" ht="15" hidden="1" customHeight="1" x14ac:dyDescent="0.25">
      <c r="C10025" s="160" t="s">
        <v>541</v>
      </c>
      <c r="D10025" s="161">
        <v>983.44</v>
      </c>
    </row>
    <row r="10026" spans="3:4" ht="15" hidden="1" customHeight="1" x14ac:dyDescent="0.25">
      <c r="C10026" s="158" t="s">
        <v>554</v>
      </c>
      <c r="D10026" s="159">
        <v>445.92</v>
      </c>
    </row>
    <row r="10027" spans="3:4" ht="15" hidden="1" customHeight="1" x14ac:dyDescent="0.25">
      <c r="C10027" s="160" t="s">
        <v>307</v>
      </c>
      <c r="D10027" s="161">
        <v>1179.9000000000001</v>
      </c>
    </row>
    <row r="10028" spans="3:4" ht="15" hidden="1" customHeight="1" x14ac:dyDescent="0.25">
      <c r="C10028" s="158" t="s">
        <v>308</v>
      </c>
      <c r="D10028" s="159">
        <v>1095.9000000000001</v>
      </c>
    </row>
    <row r="10029" spans="3:4" ht="15" hidden="1" customHeight="1" x14ac:dyDescent="0.25">
      <c r="C10029" s="160" t="s">
        <v>547</v>
      </c>
      <c r="D10029" s="161">
        <v>761.66</v>
      </c>
    </row>
    <row r="10030" spans="3:4" ht="15" hidden="1" customHeight="1" x14ac:dyDescent="0.25">
      <c r="C10030" s="158" t="s">
        <v>309</v>
      </c>
      <c r="D10030" s="159">
        <v>469.46</v>
      </c>
    </row>
    <row r="10031" spans="3:4" ht="15" hidden="1" customHeight="1" x14ac:dyDescent="0.25">
      <c r="C10031" s="160" t="s">
        <v>540</v>
      </c>
      <c r="D10031" s="161">
        <v>621.20000000000005</v>
      </c>
    </row>
    <row r="10032" spans="3:4" ht="15" hidden="1" customHeight="1" x14ac:dyDescent="0.25">
      <c r="C10032" s="158" t="s">
        <v>542</v>
      </c>
      <c r="D10032" s="159">
        <v>113.24</v>
      </c>
    </row>
    <row r="10033" spans="3:4" ht="15" hidden="1" customHeight="1" x14ac:dyDescent="0.25">
      <c r="C10033" s="160" t="s">
        <v>546</v>
      </c>
      <c r="D10033" s="161">
        <v>669.44</v>
      </c>
    </row>
    <row r="10034" spans="3:4" ht="15" hidden="1" customHeight="1" x14ac:dyDescent="0.25">
      <c r="C10034" s="158" t="s">
        <v>540</v>
      </c>
      <c r="D10034" s="159">
        <v>1032.78</v>
      </c>
    </row>
    <row r="10035" spans="3:4" ht="15" hidden="1" customHeight="1" x14ac:dyDescent="0.25">
      <c r="C10035" s="160" t="s">
        <v>542</v>
      </c>
      <c r="D10035" s="161">
        <v>344.78</v>
      </c>
    </row>
    <row r="10036" spans="3:4" ht="15" hidden="1" customHeight="1" x14ac:dyDescent="0.25">
      <c r="C10036" s="158" t="s">
        <v>309</v>
      </c>
      <c r="D10036" s="159">
        <v>452.41</v>
      </c>
    </row>
    <row r="10037" spans="3:4" ht="15" hidden="1" customHeight="1" x14ac:dyDescent="0.25">
      <c r="C10037" s="160" t="s">
        <v>544</v>
      </c>
      <c r="D10037" s="161">
        <v>762.52</v>
      </c>
    </row>
    <row r="10038" spans="3:4" ht="15" hidden="1" customHeight="1" x14ac:dyDescent="0.25">
      <c r="C10038" s="158" t="s">
        <v>557</v>
      </c>
      <c r="D10038" s="159">
        <v>362.43</v>
      </c>
    </row>
    <row r="10039" spans="3:4" ht="15" hidden="1" customHeight="1" x14ac:dyDescent="0.25">
      <c r="C10039" s="160" t="s">
        <v>543</v>
      </c>
      <c r="D10039" s="161">
        <v>1065.74</v>
      </c>
    </row>
    <row r="10040" spans="3:4" ht="15" hidden="1" customHeight="1" x14ac:dyDescent="0.25">
      <c r="C10040" s="158" t="s">
        <v>307</v>
      </c>
      <c r="D10040" s="159">
        <v>1100.5999999999999</v>
      </c>
    </row>
    <row r="10041" spans="3:4" ht="15" hidden="1" customHeight="1" x14ac:dyDescent="0.25">
      <c r="C10041" s="160" t="s">
        <v>543</v>
      </c>
      <c r="D10041" s="161">
        <v>1183.18</v>
      </c>
    </row>
    <row r="10042" spans="3:4" ht="15" hidden="1" customHeight="1" x14ac:dyDescent="0.25">
      <c r="C10042" s="158" t="s">
        <v>546</v>
      </c>
      <c r="D10042" s="159">
        <v>609.54</v>
      </c>
    </row>
    <row r="10043" spans="3:4" ht="15" hidden="1" customHeight="1" x14ac:dyDescent="0.25">
      <c r="C10043" s="160" t="s">
        <v>551</v>
      </c>
      <c r="D10043" s="161">
        <v>948.46</v>
      </c>
    </row>
    <row r="10044" spans="3:4" ht="15" hidden="1" customHeight="1" x14ac:dyDescent="0.25">
      <c r="C10044" s="158" t="s">
        <v>552</v>
      </c>
      <c r="D10044" s="159">
        <v>782.5</v>
      </c>
    </row>
    <row r="10045" spans="3:4" ht="15" hidden="1" customHeight="1" x14ac:dyDescent="0.25">
      <c r="C10045" s="160" t="s">
        <v>549</v>
      </c>
      <c r="D10045" s="161">
        <v>84.1</v>
      </c>
    </row>
    <row r="10046" spans="3:4" ht="15" hidden="1" customHeight="1" x14ac:dyDescent="0.25">
      <c r="C10046" s="158" t="s">
        <v>551</v>
      </c>
      <c r="D10046" s="159">
        <v>1249.79</v>
      </c>
    </row>
    <row r="10047" spans="3:4" ht="15" hidden="1" customHeight="1" x14ac:dyDescent="0.25">
      <c r="C10047" s="160" t="s">
        <v>558</v>
      </c>
      <c r="D10047" s="161">
        <v>437.92</v>
      </c>
    </row>
    <row r="10048" spans="3:4" ht="15" hidden="1" customHeight="1" x14ac:dyDescent="0.25">
      <c r="C10048" s="158" t="s">
        <v>312</v>
      </c>
      <c r="D10048" s="159">
        <v>733.8</v>
      </c>
    </row>
    <row r="10049" spans="3:4" ht="15" hidden="1" customHeight="1" x14ac:dyDescent="0.25">
      <c r="C10049" s="160" t="s">
        <v>558</v>
      </c>
      <c r="D10049" s="161">
        <v>489.67</v>
      </c>
    </row>
    <row r="10050" spans="3:4" ht="15" hidden="1" customHeight="1" x14ac:dyDescent="0.25">
      <c r="C10050" s="158" t="s">
        <v>539</v>
      </c>
      <c r="D10050" s="159">
        <v>923.39</v>
      </c>
    </row>
    <row r="10051" spans="3:4" ht="15" hidden="1" customHeight="1" x14ac:dyDescent="0.25">
      <c r="C10051" s="160" t="s">
        <v>547</v>
      </c>
      <c r="D10051" s="161">
        <v>295.72000000000003</v>
      </c>
    </row>
    <row r="10052" spans="3:4" ht="15" hidden="1" customHeight="1" x14ac:dyDescent="0.25">
      <c r="C10052" s="158" t="s">
        <v>555</v>
      </c>
      <c r="D10052" s="159">
        <v>539.9</v>
      </c>
    </row>
    <row r="10053" spans="3:4" ht="15" hidden="1" customHeight="1" x14ac:dyDescent="0.25">
      <c r="C10053" s="160" t="s">
        <v>540</v>
      </c>
      <c r="D10053" s="161">
        <v>433.38</v>
      </c>
    </row>
    <row r="10054" spans="3:4" ht="15" hidden="1" customHeight="1" x14ac:dyDescent="0.25">
      <c r="C10054" s="158" t="s">
        <v>541</v>
      </c>
      <c r="D10054" s="159">
        <v>568.62</v>
      </c>
    </row>
    <row r="10055" spans="3:4" ht="15" hidden="1" customHeight="1" x14ac:dyDescent="0.25">
      <c r="C10055" s="160" t="s">
        <v>309</v>
      </c>
      <c r="D10055" s="161">
        <v>845.92</v>
      </c>
    </row>
    <row r="10056" spans="3:4" ht="15" hidden="1" customHeight="1" x14ac:dyDescent="0.25">
      <c r="C10056" s="158" t="s">
        <v>307</v>
      </c>
      <c r="D10056" s="159">
        <v>283.88</v>
      </c>
    </row>
    <row r="10057" spans="3:4" ht="15" hidden="1" customHeight="1" x14ac:dyDescent="0.25">
      <c r="C10057" s="160" t="s">
        <v>308</v>
      </c>
      <c r="D10057" s="161">
        <v>443.22</v>
      </c>
    </row>
    <row r="10058" spans="3:4" ht="15" hidden="1" customHeight="1" x14ac:dyDescent="0.25">
      <c r="C10058" s="158" t="s">
        <v>545</v>
      </c>
      <c r="D10058" s="159">
        <v>1050.3399999999999</v>
      </c>
    </row>
    <row r="10059" spans="3:4" ht="15" hidden="1" customHeight="1" x14ac:dyDescent="0.25">
      <c r="C10059" s="160" t="s">
        <v>556</v>
      </c>
      <c r="D10059" s="161">
        <v>1031.24</v>
      </c>
    </row>
    <row r="10060" spans="3:4" ht="15" hidden="1" customHeight="1" x14ac:dyDescent="0.25">
      <c r="C10060" s="158" t="s">
        <v>545</v>
      </c>
      <c r="D10060" s="159">
        <v>489.12</v>
      </c>
    </row>
    <row r="10061" spans="3:4" ht="15" hidden="1" customHeight="1" x14ac:dyDescent="0.25">
      <c r="C10061" s="160" t="s">
        <v>553</v>
      </c>
      <c r="D10061" s="161">
        <v>555.52</v>
      </c>
    </row>
    <row r="10062" spans="3:4" ht="15" hidden="1" customHeight="1" x14ac:dyDescent="0.25">
      <c r="C10062" s="158" t="s">
        <v>539</v>
      </c>
      <c r="D10062" s="159">
        <v>260.93</v>
      </c>
    </row>
    <row r="10063" spans="3:4" ht="15" hidden="1" customHeight="1" x14ac:dyDescent="0.25">
      <c r="C10063" s="160" t="s">
        <v>550</v>
      </c>
      <c r="D10063" s="161">
        <v>708.87</v>
      </c>
    </row>
    <row r="10064" spans="3:4" ht="15" hidden="1" customHeight="1" x14ac:dyDescent="0.25">
      <c r="C10064" s="158" t="s">
        <v>546</v>
      </c>
      <c r="D10064" s="159">
        <v>156.12</v>
      </c>
    </row>
    <row r="10065" spans="3:4" ht="15" hidden="1" customHeight="1" x14ac:dyDescent="0.25">
      <c r="C10065" s="160" t="s">
        <v>554</v>
      </c>
      <c r="D10065" s="161">
        <v>765.91</v>
      </c>
    </row>
    <row r="10066" spans="3:4" ht="15" hidden="1" customHeight="1" x14ac:dyDescent="0.25">
      <c r="C10066" s="158" t="s">
        <v>546</v>
      </c>
      <c r="D10066" s="159">
        <v>701.25</v>
      </c>
    </row>
    <row r="10067" spans="3:4" ht="15" hidden="1" customHeight="1" x14ac:dyDescent="0.25">
      <c r="C10067" s="160" t="s">
        <v>557</v>
      </c>
      <c r="D10067" s="161">
        <v>823.38</v>
      </c>
    </row>
    <row r="10068" spans="3:4" ht="15" hidden="1" customHeight="1" x14ac:dyDescent="0.25">
      <c r="C10068" s="158" t="s">
        <v>307</v>
      </c>
      <c r="D10068" s="159">
        <v>406.3</v>
      </c>
    </row>
    <row r="10069" spans="3:4" ht="15" hidden="1" customHeight="1" x14ac:dyDescent="0.25">
      <c r="C10069" s="160" t="s">
        <v>544</v>
      </c>
      <c r="D10069" s="161">
        <v>994.99</v>
      </c>
    </row>
    <row r="10070" spans="3:4" ht="15" hidden="1" customHeight="1" x14ac:dyDescent="0.25">
      <c r="C10070" s="158" t="s">
        <v>553</v>
      </c>
      <c r="D10070" s="159">
        <v>52.58</v>
      </c>
    </row>
    <row r="10071" spans="3:4" ht="15" hidden="1" customHeight="1" x14ac:dyDescent="0.25">
      <c r="C10071" s="160" t="s">
        <v>541</v>
      </c>
      <c r="D10071" s="161">
        <v>29.46</v>
      </c>
    </row>
    <row r="10072" spans="3:4" ht="15" hidden="1" customHeight="1" x14ac:dyDescent="0.25">
      <c r="C10072" s="158" t="s">
        <v>548</v>
      </c>
      <c r="D10072" s="159">
        <v>865.17</v>
      </c>
    </row>
    <row r="10073" spans="3:4" ht="15" hidden="1" customHeight="1" x14ac:dyDescent="0.25">
      <c r="C10073" s="160" t="s">
        <v>312</v>
      </c>
      <c r="D10073" s="161">
        <v>972.74</v>
      </c>
    </row>
    <row r="10074" spans="3:4" ht="15" hidden="1" customHeight="1" x14ac:dyDescent="0.25">
      <c r="C10074" s="158" t="s">
        <v>539</v>
      </c>
      <c r="D10074" s="159">
        <v>1281.94</v>
      </c>
    </row>
    <row r="10075" spans="3:4" ht="15" hidden="1" customHeight="1" x14ac:dyDescent="0.25">
      <c r="C10075" s="160" t="s">
        <v>307</v>
      </c>
      <c r="D10075" s="161">
        <v>1242.93</v>
      </c>
    </row>
    <row r="10076" spans="3:4" ht="15" hidden="1" customHeight="1" x14ac:dyDescent="0.25">
      <c r="C10076" s="158" t="s">
        <v>542</v>
      </c>
      <c r="D10076" s="159">
        <v>632.67999999999995</v>
      </c>
    </row>
    <row r="10077" spans="3:4" ht="15" hidden="1" customHeight="1" x14ac:dyDescent="0.25">
      <c r="C10077" s="160" t="s">
        <v>540</v>
      </c>
      <c r="D10077" s="161">
        <v>108.41</v>
      </c>
    </row>
    <row r="10078" spans="3:4" ht="15" hidden="1" customHeight="1" x14ac:dyDescent="0.25">
      <c r="C10078" s="158" t="s">
        <v>542</v>
      </c>
      <c r="D10078" s="159">
        <v>1092.71</v>
      </c>
    </row>
    <row r="10079" spans="3:4" ht="15" hidden="1" customHeight="1" x14ac:dyDescent="0.25">
      <c r="C10079" s="160" t="s">
        <v>545</v>
      </c>
      <c r="D10079" s="161">
        <v>541.92999999999995</v>
      </c>
    </row>
    <row r="10080" spans="3:4" ht="15" hidden="1" customHeight="1" x14ac:dyDescent="0.25">
      <c r="C10080" s="158" t="s">
        <v>551</v>
      </c>
      <c r="D10080" s="159">
        <v>861.29</v>
      </c>
    </row>
    <row r="10081" spans="3:4" ht="15" hidden="1" customHeight="1" x14ac:dyDescent="0.25">
      <c r="C10081" s="160" t="s">
        <v>545</v>
      </c>
      <c r="D10081" s="161">
        <v>92.42</v>
      </c>
    </row>
    <row r="10082" spans="3:4" ht="15" hidden="1" customHeight="1" x14ac:dyDescent="0.25">
      <c r="C10082" s="158" t="s">
        <v>542</v>
      </c>
      <c r="D10082" s="159">
        <v>204.31</v>
      </c>
    </row>
    <row r="10083" spans="3:4" ht="15" hidden="1" customHeight="1" x14ac:dyDescent="0.25">
      <c r="C10083" s="160" t="s">
        <v>539</v>
      </c>
      <c r="D10083" s="161">
        <v>507.76</v>
      </c>
    </row>
    <row r="10084" spans="3:4" ht="15" hidden="1" customHeight="1" x14ac:dyDescent="0.25">
      <c r="C10084" s="158" t="s">
        <v>558</v>
      </c>
      <c r="D10084" s="159">
        <v>608.48</v>
      </c>
    </row>
    <row r="10085" spans="3:4" ht="15" hidden="1" customHeight="1" x14ac:dyDescent="0.25">
      <c r="C10085" s="160" t="s">
        <v>557</v>
      </c>
      <c r="D10085" s="161">
        <v>655.22</v>
      </c>
    </row>
    <row r="10086" spans="3:4" ht="15" hidden="1" customHeight="1" x14ac:dyDescent="0.25">
      <c r="C10086" s="158" t="s">
        <v>552</v>
      </c>
      <c r="D10086" s="159">
        <v>1241.6600000000001</v>
      </c>
    </row>
    <row r="10087" spans="3:4" ht="15" hidden="1" customHeight="1" x14ac:dyDescent="0.25">
      <c r="C10087" s="160" t="s">
        <v>543</v>
      </c>
      <c r="D10087" s="161">
        <v>487.03</v>
      </c>
    </row>
    <row r="10088" spans="3:4" ht="15" hidden="1" customHeight="1" x14ac:dyDescent="0.25">
      <c r="C10088" s="158" t="s">
        <v>550</v>
      </c>
      <c r="D10088" s="159">
        <v>808.1</v>
      </c>
    </row>
    <row r="10089" spans="3:4" ht="15" hidden="1" customHeight="1" x14ac:dyDescent="0.25">
      <c r="C10089" s="160" t="s">
        <v>547</v>
      </c>
      <c r="D10089" s="161">
        <v>765.49</v>
      </c>
    </row>
    <row r="10090" spans="3:4" ht="15" hidden="1" customHeight="1" x14ac:dyDescent="0.25">
      <c r="C10090" s="158" t="s">
        <v>308</v>
      </c>
      <c r="D10090" s="159">
        <v>753.69</v>
      </c>
    </row>
    <row r="10091" spans="3:4" ht="15" hidden="1" customHeight="1" x14ac:dyDescent="0.25">
      <c r="C10091" s="160" t="s">
        <v>545</v>
      </c>
      <c r="D10091" s="161">
        <v>416.77</v>
      </c>
    </row>
    <row r="10092" spans="3:4" ht="15" hidden="1" customHeight="1" x14ac:dyDescent="0.25">
      <c r="C10092" s="158" t="s">
        <v>543</v>
      </c>
      <c r="D10092" s="159">
        <v>904.46</v>
      </c>
    </row>
    <row r="10093" spans="3:4" ht="15" hidden="1" customHeight="1" x14ac:dyDescent="0.25">
      <c r="C10093" s="160" t="s">
        <v>307</v>
      </c>
      <c r="D10093" s="161">
        <v>130.74</v>
      </c>
    </row>
    <row r="10094" spans="3:4" ht="15" hidden="1" customHeight="1" x14ac:dyDescent="0.25">
      <c r="C10094" s="158" t="s">
        <v>307</v>
      </c>
      <c r="D10094" s="159">
        <v>131.05000000000001</v>
      </c>
    </row>
    <row r="10095" spans="3:4" ht="15" hidden="1" customHeight="1" x14ac:dyDescent="0.25">
      <c r="C10095" s="160" t="s">
        <v>553</v>
      </c>
      <c r="D10095" s="161">
        <v>950.43</v>
      </c>
    </row>
    <row r="10096" spans="3:4" ht="15" hidden="1" customHeight="1" x14ac:dyDescent="0.25">
      <c r="C10096" s="158" t="s">
        <v>307</v>
      </c>
      <c r="D10096" s="159">
        <v>185.63</v>
      </c>
    </row>
    <row r="10097" spans="3:4" ht="15" hidden="1" customHeight="1" x14ac:dyDescent="0.25">
      <c r="C10097" s="160" t="s">
        <v>544</v>
      </c>
      <c r="D10097" s="161">
        <v>1071.58</v>
      </c>
    </row>
    <row r="10098" spans="3:4" ht="15" hidden="1" customHeight="1" x14ac:dyDescent="0.25">
      <c r="C10098" s="158" t="s">
        <v>307</v>
      </c>
      <c r="D10098" s="159">
        <v>1174.46</v>
      </c>
    </row>
    <row r="10099" spans="3:4" ht="15" hidden="1" customHeight="1" x14ac:dyDescent="0.25">
      <c r="C10099" s="160" t="s">
        <v>545</v>
      </c>
      <c r="D10099" s="161">
        <v>862.89</v>
      </c>
    </row>
    <row r="10100" spans="3:4" ht="15" hidden="1" customHeight="1" x14ac:dyDescent="0.25">
      <c r="C10100" s="158" t="s">
        <v>554</v>
      </c>
      <c r="D10100" s="159">
        <v>461.45</v>
      </c>
    </row>
    <row r="10101" spans="3:4" ht="15" hidden="1" customHeight="1" x14ac:dyDescent="0.25">
      <c r="C10101" s="160" t="s">
        <v>542</v>
      </c>
      <c r="D10101" s="161">
        <v>827.42</v>
      </c>
    </row>
    <row r="10102" spans="3:4" ht="15" hidden="1" customHeight="1" x14ac:dyDescent="0.25">
      <c r="C10102" s="158" t="s">
        <v>549</v>
      </c>
      <c r="D10102" s="159">
        <v>129.76</v>
      </c>
    </row>
    <row r="10103" spans="3:4" ht="15" hidden="1" customHeight="1" x14ac:dyDescent="0.25">
      <c r="C10103" s="160" t="s">
        <v>307</v>
      </c>
      <c r="D10103" s="161">
        <v>1032.5899999999999</v>
      </c>
    </row>
    <row r="10104" spans="3:4" ht="15" hidden="1" customHeight="1" x14ac:dyDescent="0.25">
      <c r="C10104" s="158" t="s">
        <v>552</v>
      </c>
      <c r="D10104" s="159">
        <v>79.47</v>
      </c>
    </row>
    <row r="10105" spans="3:4" ht="15" hidden="1" customHeight="1" x14ac:dyDescent="0.25">
      <c r="C10105" s="160" t="s">
        <v>548</v>
      </c>
      <c r="D10105" s="161">
        <v>632.15</v>
      </c>
    </row>
    <row r="10106" spans="3:4" ht="15" hidden="1" customHeight="1" x14ac:dyDescent="0.25">
      <c r="C10106" s="158" t="s">
        <v>548</v>
      </c>
      <c r="D10106" s="159">
        <v>61.56</v>
      </c>
    </row>
    <row r="10107" spans="3:4" ht="15" hidden="1" customHeight="1" x14ac:dyDescent="0.25">
      <c r="C10107" s="160" t="s">
        <v>551</v>
      </c>
      <c r="D10107" s="161">
        <v>479.04</v>
      </c>
    </row>
    <row r="10108" spans="3:4" ht="15" hidden="1" customHeight="1" x14ac:dyDescent="0.25">
      <c r="C10108" s="158" t="s">
        <v>546</v>
      </c>
      <c r="D10108" s="159">
        <v>473.14</v>
      </c>
    </row>
    <row r="10109" spans="3:4" ht="15" hidden="1" customHeight="1" x14ac:dyDescent="0.25">
      <c r="C10109" s="160" t="s">
        <v>312</v>
      </c>
      <c r="D10109" s="161">
        <v>371.99</v>
      </c>
    </row>
    <row r="10110" spans="3:4" ht="15" hidden="1" customHeight="1" x14ac:dyDescent="0.25">
      <c r="C10110" s="158" t="s">
        <v>539</v>
      </c>
      <c r="D10110" s="159">
        <v>161.83000000000001</v>
      </c>
    </row>
    <row r="10111" spans="3:4" ht="15" hidden="1" customHeight="1" x14ac:dyDescent="0.25">
      <c r="C10111" s="160" t="s">
        <v>553</v>
      </c>
      <c r="D10111" s="161">
        <v>754.42</v>
      </c>
    </row>
    <row r="10112" spans="3:4" ht="15" hidden="1" customHeight="1" x14ac:dyDescent="0.25">
      <c r="C10112" s="158" t="s">
        <v>553</v>
      </c>
      <c r="D10112" s="159">
        <v>410.6</v>
      </c>
    </row>
    <row r="10113" spans="3:4" ht="15" hidden="1" customHeight="1" x14ac:dyDescent="0.25">
      <c r="C10113" s="160" t="s">
        <v>546</v>
      </c>
      <c r="D10113" s="161">
        <v>733.34</v>
      </c>
    </row>
    <row r="10114" spans="3:4" ht="15" hidden="1" customHeight="1" x14ac:dyDescent="0.25">
      <c r="C10114" s="158" t="s">
        <v>312</v>
      </c>
      <c r="D10114" s="159">
        <v>426.32</v>
      </c>
    </row>
    <row r="10115" spans="3:4" ht="15" hidden="1" customHeight="1" x14ac:dyDescent="0.25">
      <c r="C10115" s="160" t="s">
        <v>312</v>
      </c>
      <c r="D10115" s="161">
        <v>984.19</v>
      </c>
    </row>
    <row r="10116" spans="3:4" ht="15" hidden="1" customHeight="1" x14ac:dyDescent="0.25">
      <c r="C10116" s="158" t="s">
        <v>312</v>
      </c>
      <c r="D10116" s="159">
        <v>1220.8599999999999</v>
      </c>
    </row>
    <row r="10117" spans="3:4" ht="15" hidden="1" customHeight="1" x14ac:dyDescent="0.25">
      <c r="C10117" s="160" t="s">
        <v>546</v>
      </c>
      <c r="D10117" s="161">
        <v>713.59</v>
      </c>
    </row>
    <row r="10118" spans="3:4" ht="15" hidden="1" customHeight="1" x14ac:dyDescent="0.25">
      <c r="C10118" s="158" t="s">
        <v>542</v>
      </c>
      <c r="D10118" s="159">
        <v>314.64</v>
      </c>
    </row>
    <row r="10119" spans="3:4" ht="15" hidden="1" customHeight="1" x14ac:dyDescent="0.25">
      <c r="C10119" s="160" t="s">
        <v>552</v>
      </c>
      <c r="D10119" s="161">
        <v>83.83</v>
      </c>
    </row>
    <row r="10120" spans="3:4" ht="15" hidden="1" customHeight="1" x14ac:dyDescent="0.25">
      <c r="C10120" s="158" t="s">
        <v>557</v>
      </c>
      <c r="D10120" s="159">
        <v>208.84</v>
      </c>
    </row>
    <row r="10121" spans="3:4" ht="15" hidden="1" customHeight="1" x14ac:dyDescent="0.25">
      <c r="C10121" s="160" t="s">
        <v>552</v>
      </c>
      <c r="D10121" s="161">
        <v>464.87</v>
      </c>
    </row>
    <row r="10122" spans="3:4" ht="15" hidden="1" customHeight="1" x14ac:dyDescent="0.25">
      <c r="C10122" s="158" t="s">
        <v>547</v>
      </c>
      <c r="D10122" s="159">
        <v>141.41</v>
      </c>
    </row>
    <row r="10123" spans="3:4" ht="15" hidden="1" customHeight="1" x14ac:dyDescent="0.25">
      <c r="C10123" s="160" t="s">
        <v>309</v>
      </c>
      <c r="D10123" s="161">
        <v>1037.96</v>
      </c>
    </row>
    <row r="10124" spans="3:4" ht="15" hidden="1" customHeight="1" x14ac:dyDescent="0.25">
      <c r="C10124" s="158" t="s">
        <v>554</v>
      </c>
      <c r="D10124" s="159">
        <v>403.93</v>
      </c>
    </row>
    <row r="10125" spans="3:4" ht="15" hidden="1" customHeight="1" x14ac:dyDescent="0.25">
      <c r="C10125" s="160" t="s">
        <v>554</v>
      </c>
      <c r="D10125" s="161">
        <v>1194.32</v>
      </c>
    </row>
    <row r="10126" spans="3:4" ht="15" hidden="1" customHeight="1" x14ac:dyDescent="0.25">
      <c r="C10126" s="158" t="s">
        <v>547</v>
      </c>
      <c r="D10126" s="159">
        <v>995.93</v>
      </c>
    </row>
    <row r="10127" spans="3:4" ht="15" hidden="1" customHeight="1" x14ac:dyDescent="0.25">
      <c r="C10127" s="160" t="s">
        <v>554</v>
      </c>
      <c r="D10127" s="161">
        <v>303.85000000000002</v>
      </c>
    </row>
    <row r="10128" spans="3:4" ht="15" hidden="1" customHeight="1" x14ac:dyDescent="0.25">
      <c r="C10128" s="158" t="s">
        <v>553</v>
      </c>
      <c r="D10128" s="159">
        <v>600.08000000000004</v>
      </c>
    </row>
    <row r="10129" spans="3:4" ht="15" hidden="1" customHeight="1" x14ac:dyDescent="0.25">
      <c r="C10129" s="160" t="s">
        <v>540</v>
      </c>
      <c r="D10129" s="161">
        <v>981.02</v>
      </c>
    </row>
    <row r="10130" spans="3:4" ht="15" hidden="1" customHeight="1" x14ac:dyDescent="0.25">
      <c r="C10130" s="158" t="s">
        <v>542</v>
      </c>
      <c r="D10130" s="159">
        <v>975.41</v>
      </c>
    </row>
    <row r="10131" spans="3:4" ht="15" hidden="1" customHeight="1" x14ac:dyDescent="0.25">
      <c r="C10131" s="160" t="s">
        <v>308</v>
      </c>
      <c r="D10131" s="161">
        <v>516.80999999999995</v>
      </c>
    </row>
    <row r="10132" spans="3:4" ht="15" hidden="1" customHeight="1" x14ac:dyDescent="0.25">
      <c r="C10132" s="158" t="s">
        <v>539</v>
      </c>
      <c r="D10132" s="159">
        <v>565.25</v>
      </c>
    </row>
    <row r="10133" spans="3:4" ht="15" hidden="1" customHeight="1" x14ac:dyDescent="0.25">
      <c r="C10133" s="160" t="s">
        <v>307</v>
      </c>
      <c r="D10133" s="161">
        <v>405.36</v>
      </c>
    </row>
    <row r="10134" spans="3:4" ht="15" hidden="1" customHeight="1" x14ac:dyDescent="0.25">
      <c r="C10134" s="158" t="s">
        <v>312</v>
      </c>
      <c r="D10134" s="159">
        <v>938.27</v>
      </c>
    </row>
    <row r="10135" spans="3:4" ht="15" hidden="1" customHeight="1" x14ac:dyDescent="0.25">
      <c r="C10135" s="160" t="s">
        <v>308</v>
      </c>
      <c r="D10135" s="161">
        <v>1244.6199999999999</v>
      </c>
    </row>
    <row r="10136" spans="3:4" ht="15" hidden="1" customHeight="1" x14ac:dyDescent="0.25">
      <c r="C10136" s="158" t="s">
        <v>543</v>
      </c>
      <c r="D10136" s="159">
        <v>598.64</v>
      </c>
    </row>
    <row r="10137" spans="3:4" ht="15" hidden="1" customHeight="1" x14ac:dyDescent="0.25">
      <c r="C10137" s="160" t="s">
        <v>539</v>
      </c>
      <c r="D10137" s="161">
        <v>566.12</v>
      </c>
    </row>
    <row r="10138" spans="3:4" ht="15" hidden="1" customHeight="1" x14ac:dyDescent="0.25">
      <c r="C10138" s="158" t="s">
        <v>558</v>
      </c>
      <c r="D10138" s="159">
        <v>1008.1</v>
      </c>
    </row>
    <row r="10139" spans="3:4" ht="15" hidden="1" customHeight="1" x14ac:dyDescent="0.25">
      <c r="C10139" s="160" t="s">
        <v>312</v>
      </c>
      <c r="D10139" s="161">
        <v>115.98</v>
      </c>
    </row>
    <row r="10140" spans="3:4" ht="15" hidden="1" customHeight="1" x14ac:dyDescent="0.25">
      <c r="C10140" s="158" t="s">
        <v>543</v>
      </c>
      <c r="D10140" s="159">
        <v>355.29</v>
      </c>
    </row>
    <row r="10141" spans="3:4" ht="15" hidden="1" customHeight="1" x14ac:dyDescent="0.25">
      <c r="C10141" s="160" t="s">
        <v>308</v>
      </c>
      <c r="D10141" s="161">
        <v>636.54</v>
      </c>
    </row>
    <row r="10142" spans="3:4" ht="15" hidden="1" customHeight="1" x14ac:dyDescent="0.25">
      <c r="C10142" s="158" t="s">
        <v>553</v>
      </c>
      <c r="D10142" s="159">
        <v>697.16</v>
      </c>
    </row>
    <row r="10143" spans="3:4" ht="15" hidden="1" customHeight="1" x14ac:dyDescent="0.25">
      <c r="C10143" s="160" t="s">
        <v>539</v>
      </c>
      <c r="D10143" s="161">
        <v>356.88</v>
      </c>
    </row>
    <row r="10144" spans="3:4" ht="15" hidden="1" customHeight="1" x14ac:dyDescent="0.25">
      <c r="C10144" s="158" t="s">
        <v>543</v>
      </c>
      <c r="D10144" s="159">
        <v>914.81</v>
      </c>
    </row>
    <row r="10145" spans="3:4" ht="15" hidden="1" customHeight="1" x14ac:dyDescent="0.25">
      <c r="C10145" s="160" t="s">
        <v>549</v>
      </c>
      <c r="D10145" s="161">
        <v>514.66</v>
      </c>
    </row>
    <row r="10146" spans="3:4" ht="15" hidden="1" customHeight="1" x14ac:dyDescent="0.25">
      <c r="C10146" s="158" t="s">
        <v>546</v>
      </c>
      <c r="D10146" s="159">
        <v>563.53</v>
      </c>
    </row>
    <row r="10147" spans="3:4" ht="15" hidden="1" customHeight="1" x14ac:dyDescent="0.25">
      <c r="C10147" s="160" t="s">
        <v>539</v>
      </c>
      <c r="D10147" s="161">
        <v>728.81</v>
      </c>
    </row>
    <row r="10148" spans="3:4" ht="15" hidden="1" customHeight="1" x14ac:dyDescent="0.25">
      <c r="C10148" s="158" t="s">
        <v>312</v>
      </c>
      <c r="D10148" s="159">
        <v>1021.93</v>
      </c>
    </row>
    <row r="10149" spans="3:4" ht="15" hidden="1" customHeight="1" x14ac:dyDescent="0.25">
      <c r="C10149" s="160" t="s">
        <v>546</v>
      </c>
      <c r="D10149" s="161">
        <v>580.95000000000005</v>
      </c>
    </row>
    <row r="10150" spans="3:4" ht="15" hidden="1" customHeight="1" x14ac:dyDescent="0.25">
      <c r="C10150" s="158" t="s">
        <v>547</v>
      </c>
      <c r="D10150" s="159">
        <v>518.46</v>
      </c>
    </row>
    <row r="10151" spans="3:4" ht="15" hidden="1" customHeight="1" x14ac:dyDescent="0.25">
      <c r="C10151" s="160" t="s">
        <v>544</v>
      </c>
      <c r="D10151" s="161">
        <v>155.31</v>
      </c>
    </row>
    <row r="10152" spans="3:4" ht="15" hidden="1" customHeight="1" x14ac:dyDescent="0.25">
      <c r="C10152" s="158" t="s">
        <v>545</v>
      </c>
      <c r="D10152" s="159">
        <v>309.45999999999998</v>
      </c>
    </row>
    <row r="10153" spans="3:4" ht="15" hidden="1" customHeight="1" x14ac:dyDescent="0.25">
      <c r="C10153" s="160" t="s">
        <v>551</v>
      </c>
      <c r="D10153" s="161">
        <v>1111.5899999999999</v>
      </c>
    </row>
    <row r="10154" spans="3:4" ht="15" hidden="1" customHeight="1" x14ac:dyDescent="0.25">
      <c r="C10154" s="158" t="s">
        <v>543</v>
      </c>
      <c r="D10154" s="159">
        <v>1165.3499999999999</v>
      </c>
    </row>
    <row r="10155" spans="3:4" ht="15" hidden="1" customHeight="1" x14ac:dyDescent="0.25">
      <c r="C10155" s="160" t="s">
        <v>545</v>
      </c>
      <c r="D10155" s="161">
        <v>1144.31</v>
      </c>
    </row>
    <row r="10156" spans="3:4" ht="15" hidden="1" customHeight="1" x14ac:dyDescent="0.25">
      <c r="C10156" s="158" t="s">
        <v>546</v>
      </c>
      <c r="D10156" s="159">
        <v>698.22</v>
      </c>
    </row>
    <row r="10157" spans="3:4" ht="15" hidden="1" customHeight="1" x14ac:dyDescent="0.25">
      <c r="C10157" s="160" t="s">
        <v>545</v>
      </c>
      <c r="D10157" s="161">
        <v>321.55</v>
      </c>
    </row>
    <row r="10158" spans="3:4" ht="15" hidden="1" customHeight="1" x14ac:dyDescent="0.25">
      <c r="C10158" s="158" t="s">
        <v>547</v>
      </c>
      <c r="D10158" s="159">
        <v>389.68</v>
      </c>
    </row>
    <row r="10159" spans="3:4" ht="15" hidden="1" customHeight="1" x14ac:dyDescent="0.25">
      <c r="C10159" s="160" t="s">
        <v>551</v>
      </c>
      <c r="D10159" s="161">
        <v>771.15</v>
      </c>
    </row>
    <row r="10160" spans="3:4" ht="15" hidden="1" customHeight="1" x14ac:dyDescent="0.25">
      <c r="C10160" s="158" t="s">
        <v>542</v>
      </c>
      <c r="D10160" s="159">
        <v>49.12</v>
      </c>
    </row>
    <row r="10161" spans="3:4" ht="15" hidden="1" customHeight="1" x14ac:dyDescent="0.25">
      <c r="C10161" s="160" t="s">
        <v>549</v>
      </c>
      <c r="D10161" s="161">
        <v>576.03</v>
      </c>
    </row>
    <row r="10162" spans="3:4" ht="15" hidden="1" customHeight="1" x14ac:dyDescent="0.25">
      <c r="C10162" s="158" t="s">
        <v>547</v>
      </c>
      <c r="D10162" s="159">
        <v>862.51</v>
      </c>
    </row>
    <row r="10163" spans="3:4" ht="15" hidden="1" customHeight="1" x14ac:dyDescent="0.25">
      <c r="C10163" s="160" t="s">
        <v>552</v>
      </c>
      <c r="D10163" s="161">
        <v>451.16</v>
      </c>
    </row>
    <row r="10164" spans="3:4" ht="15" hidden="1" customHeight="1" x14ac:dyDescent="0.25">
      <c r="C10164" s="158" t="s">
        <v>547</v>
      </c>
      <c r="D10164" s="159">
        <v>404.77</v>
      </c>
    </row>
    <row r="10165" spans="3:4" ht="15" hidden="1" customHeight="1" x14ac:dyDescent="0.25">
      <c r="C10165" s="160" t="s">
        <v>312</v>
      </c>
      <c r="D10165" s="161">
        <v>13.56</v>
      </c>
    </row>
    <row r="10166" spans="3:4" ht="15" hidden="1" customHeight="1" x14ac:dyDescent="0.25">
      <c r="C10166" s="158" t="s">
        <v>554</v>
      </c>
      <c r="D10166" s="159">
        <v>1147.9000000000001</v>
      </c>
    </row>
    <row r="10167" spans="3:4" ht="15" hidden="1" customHeight="1" x14ac:dyDescent="0.25">
      <c r="C10167" s="160" t="s">
        <v>543</v>
      </c>
      <c r="D10167" s="161">
        <v>267.39999999999998</v>
      </c>
    </row>
    <row r="10168" spans="3:4" ht="15" hidden="1" customHeight="1" x14ac:dyDescent="0.25">
      <c r="C10168" s="158" t="s">
        <v>547</v>
      </c>
      <c r="D10168" s="159">
        <v>892.64</v>
      </c>
    </row>
    <row r="10169" spans="3:4" ht="15" hidden="1" customHeight="1" x14ac:dyDescent="0.25">
      <c r="C10169" s="160" t="s">
        <v>547</v>
      </c>
      <c r="D10169" s="161">
        <v>372.53</v>
      </c>
    </row>
    <row r="10170" spans="3:4" ht="15" hidden="1" customHeight="1" x14ac:dyDescent="0.25">
      <c r="C10170" s="158" t="s">
        <v>539</v>
      </c>
      <c r="D10170" s="159">
        <v>829.63</v>
      </c>
    </row>
    <row r="10171" spans="3:4" ht="15" hidden="1" customHeight="1" x14ac:dyDescent="0.25">
      <c r="C10171" s="160" t="s">
        <v>542</v>
      </c>
      <c r="D10171" s="161">
        <v>1288.53</v>
      </c>
    </row>
    <row r="10172" spans="3:4" ht="15" hidden="1" customHeight="1" x14ac:dyDescent="0.25">
      <c r="C10172" s="158" t="s">
        <v>541</v>
      </c>
      <c r="D10172" s="159">
        <v>566.67999999999995</v>
      </c>
    </row>
    <row r="10173" spans="3:4" ht="15" hidden="1" customHeight="1" x14ac:dyDescent="0.25">
      <c r="C10173" s="160" t="s">
        <v>542</v>
      </c>
      <c r="D10173" s="161">
        <v>1111.95</v>
      </c>
    </row>
    <row r="10174" spans="3:4" ht="15" hidden="1" customHeight="1" x14ac:dyDescent="0.25">
      <c r="C10174" s="158" t="s">
        <v>542</v>
      </c>
      <c r="D10174" s="159">
        <v>1061.9100000000001</v>
      </c>
    </row>
    <row r="10175" spans="3:4" ht="15" hidden="1" customHeight="1" x14ac:dyDescent="0.25">
      <c r="C10175" s="160" t="s">
        <v>544</v>
      </c>
      <c r="D10175" s="161">
        <v>704.65</v>
      </c>
    </row>
    <row r="10176" spans="3:4" ht="15" hidden="1" customHeight="1" x14ac:dyDescent="0.25">
      <c r="C10176" s="158" t="s">
        <v>552</v>
      </c>
      <c r="D10176" s="159">
        <v>89.04</v>
      </c>
    </row>
    <row r="10177" spans="3:4" ht="15" hidden="1" customHeight="1" x14ac:dyDescent="0.25">
      <c r="C10177" s="160" t="s">
        <v>548</v>
      </c>
      <c r="D10177" s="161">
        <v>929.02</v>
      </c>
    </row>
    <row r="10178" spans="3:4" ht="15" hidden="1" customHeight="1" x14ac:dyDescent="0.25">
      <c r="C10178" s="158" t="s">
        <v>312</v>
      </c>
      <c r="D10178" s="159">
        <v>771.16</v>
      </c>
    </row>
    <row r="10179" spans="3:4" ht="15" hidden="1" customHeight="1" x14ac:dyDescent="0.25">
      <c r="C10179" s="160" t="s">
        <v>539</v>
      </c>
      <c r="D10179" s="161">
        <v>436.29</v>
      </c>
    </row>
    <row r="10180" spans="3:4" ht="15" hidden="1" customHeight="1" x14ac:dyDescent="0.25">
      <c r="C10180" s="158" t="s">
        <v>312</v>
      </c>
      <c r="D10180" s="159">
        <v>988.83</v>
      </c>
    </row>
    <row r="10181" spans="3:4" ht="15" hidden="1" customHeight="1" x14ac:dyDescent="0.25">
      <c r="C10181" s="160" t="s">
        <v>546</v>
      </c>
      <c r="D10181" s="161">
        <v>413.61</v>
      </c>
    </row>
    <row r="10182" spans="3:4" ht="15" hidden="1" customHeight="1" x14ac:dyDescent="0.25">
      <c r="C10182" s="158" t="s">
        <v>542</v>
      </c>
      <c r="D10182" s="159">
        <v>793.54</v>
      </c>
    </row>
    <row r="10183" spans="3:4" ht="15" hidden="1" customHeight="1" x14ac:dyDescent="0.25">
      <c r="C10183" s="160" t="s">
        <v>542</v>
      </c>
      <c r="D10183" s="161">
        <v>706.41</v>
      </c>
    </row>
    <row r="10184" spans="3:4" ht="15" hidden="1" customHeight="1" x14ac:dyDescent="0.25">
      <c r="C10184" s="158" t="s">
        <v>539</v>
      </c>
      <c r="D10184" s="159">
        <v>232.4</v>
      </c>
    </row>
    <row r="10185" spans="3:4" ht="15" hidden="1" customHeight="1" x14ac:dyDescent="0.25">
      <c r="C10185" s="160" t="s">
        <v>549</v>
      </c>
      <c r="D10185" s="161">
        <v>1011.87</v>
      </c>
    </row>
    <row r="10186" spans="3:4" ht="15" hidden="1" customHeight="1" x14ac:dyDescent="0.25">
      <c r="C10186" s="158" t="s">
        <v>308</v>
      </c>
      <c r="D10186" s="159">
        <v>744.84</v>
      </c>
    </row>
    <row r="10187" spans="3:4" ht="15" hidden="1" customHeight="1" x14ac:dyDescent="0.25">
      <c r="C10187" s="160" t="s">
        <v>308</v>
      </c>
      <c r="D10187" s="161">
        <v>1215.73</v>
      </c>
    </row>
    <row r="10188" spans="3:4" ht="15" hidden="1" customHeight="1" x14ac:dyDescent="0.25">
      <c r="C10188" s="158" t="s">
        <v>547</v>
      </c>
      <c r="D10188" s="159">
        <v>456.99</v>
      </c>
    </row>
    <row r="10189" spans="3:4" ht="15" hidden="1" customHeight="1" x14ac:dyDescent="0.25">
      <c r="C10189" s="160" t="s">
        <v>549</v>
      </c>
      <c r="D10189" s="161">
        <v>325.56</v>
      </c>
    </row>
    <row r="10190" spans="3:4" ht="15" hidden="1" customHeight="1" x14ac:dyDescent="0.25">
      <c r="C10190" s="158" t="s">
        <v>542</v>
      </c>
      <c r="D10190" s="159">
        <v>351.31</v>
      </c>
    </row>
    <row r="10191" spans="3:4" ht="15" hidden="1" customHeight="1" x14ac:dyDescent="0.25">
      <c r="C10191" s="160" t="s">
        <v>543</v>
      </c>
      <c r="D10191" s="161">
        <v>854.44</v>
      </c>
    </row>
    <row r="10192" spans="3:4" ht="15" hidden="1" customHeight="1" x14ac:dyDescent="0.25">
      <c r="C10192" s="158" t="s">
        <v>553</v>
      </c>
      <c r="D10192" s="159">
        <v>600.87</v>
      </c>
    </row>
    <row r="10193" spans="3:4" ht="15" hidden="1" customHeight="1" x14ac:dyDescent="0.25">
      <c r="C10193" s="160" t="s">
        <v>545</v>
      </c>
      <c r="D10193" s="161">
        <v>271.63</v>
      </c>
    </row>
    <row r="10194" spans="3:4" ht="15" hidden="1" customHeight="1" x14ac:dyDescent="0.25">
      <c r="C10194" s="158" t="s">
        <v>542</v>
      </c>
      <c r="D10194" s="159">
        <v>1169.6500000000001</v>
      </c>
    </row>
    <row r="10195" spans="3:4" ht="15" hidden="1" customHeight="1" x14ac:dyDescent="0.25">
      <c r="C10195" s="160" t="s">
        <v>553</v>
      </c>
      <c r="D10195" s="161">
        <v>900.42</v>
      </c>
    </row>
    <row r="10196" spans="3:4" ht="15" hidden="1" customHeight="1" x14ac:dyDescent="0.25">
      <c r="C10196" s="158" t="s">
        <v>551</v>
      </c>
      <c r="D10196" s="159">
        <v>838.1</v>
      </c>
    </row>
    <row r="10197" spans="3:4" ht="15" hidden="1" customHeight="1" x14ac:dyDescent="0.25">
      <c r="C10197" s="160" t="s">
        <v>543</v>
      </c>
      <c r="D10197" s="161">
        <v>755.8</v>
      </c>
    </row>
    <row r="10198" spans="3:4" ht="15" hidden="1" customHeight="1" x14ac:dyDescent="0.25">
      <c r="C10198" s="158" t="s">
        <v>308</v>
      </c>
      <c r="D10198" s="159">
        <v>985.58</v>
      </c>
    </row>
    <row r="10199" spans="3:4" ht="15" hidden="1" customHeight="1" x14ac:dyDescent="0.25">
      <c r="C10199" s="160" t="s">
        <v>553</v>
      </c>
      <c r="D10199" s="161">
        <v>14.64</v>
      </c>
    </row>
    <row r="10200" spans="3:4" ht="15" hidden="1" customHeight="1" x14ac:dyDescent="0.25">
      <c r="C10200" s="158" t="s">
        <v>541</v>
      </c>
      <c r="D10200" s="159">
        <v>67.66</v>
      </c>
    </row>
    <row r="10201" spans="3:4" ht="15" hidden="1" customHeight="1" x14ac:dyDescent="0.25">
      <c r="C10201" s="160" t="s">
        <v>309</v>
      </c>
      <c r="D10201" s="161">
        <v>1177.4000000000001</v>
      </c>
    </row>
    <row r="10202" spans="3:4" ht="15" hidden="1" customHeight="1" x14ac:dyDescent="0.25">
      <c r="C10202" s="158" t="s">
        <v>552</v>
      </c>
      <c r="D10202" s="159">
        <v>221.27</v>
      </c>
    </row>
    <row r="10203" spans="3:4" ht="15" hidden="1" customHeight="1" x14ac:dyDescent="0.25">
      <c r="C10203" s="160" t="s">
        <v>542</v>
      </c>
      <c r="D10203" s="161">
        <v>628.77</v>
      </c>
    </row>
    <row r="10204" spans="3:4" ht="15" hidden="1" customHeight="1" x14ac:dyDescent="0.25">
      <c r="C10204" s="158" t="s">
        <v>543</v>
      </c>
      <c r="D10204" s="159">
        <v>185.09</v>
      </c>
    </row>
    <row r="10205" spans="3:4" ht="15" hidden="1" customHeight="1" x14ac:dyDescent="0.25">
      <c r="C10205" s="160" t="s">
        <v>552</v>
      </c>
      <c r="D10205" s="161">
        <v>55.58</v>
      </c>
    </row>
    <row r="10206" spans="3:4" ht="15" hidden="1" customHeight="1" x14ac:dyDescent="0.25">
      <c r="C10206" s="158" t="s">
        <v>542</v>
      </c>
      <c r="D10206" s="159">
        <v>729.37</v>
      </c>
    </row>
    <row r="10207" spans="3:4" ht="15" hidden="1" customHeight="1" x14ac:dyDescent="0.25">
      <c r="C10207" s="160" t="s">
        <v>539</v>
      </c>
      <c r="D10207" s="161">
        <v>372.49</v>
      </c>
    </row>
    <row r="10208" spans="3:4" ht="15" hidden="1" customHeight="1" x14ac:dyDescent="0.25">
      <c r="C10208" s="158" t="s">
        <v>543</v>
      </c>
      <c r="D10208" s="159">
        <v>603.45000000000005</v>
      </c>
    </row>
    <row r="10209" spans="3:4" ht="15" hidden="1" customHeight="1" x14ac:dyDescent="0.25">
      <c r="C10209" s="160" t="s">
        <v>554</v>
      </c>
      <c r="D10209" s="161">
        <v>1038.79</v>
      </c>
    </row>
    <row r="10210" spans="3:4" ht="15" hidden="1" customHeight="1" x14ac:dyDescent="0.25">
      <c r="C10210" s="158" t="s">
        <v>307</v>
      </c>
      <c r="D10210" s="159">
        <v>1075.19</v>
      </c>
    </row>
    <row r="10211" spans="3:4" ht="15" hidden="1" customHeight="1" x14ac:dyDescent="0.25">
      <c r="C10211" s="160" t="s">
        <v>547</v>
      </c>
      <c r="D10211" s="161">
        <v>1232.01</v>
      </c>
    </row>
    <row r="10212" spans="3:4" ht="15" hidden="1" customHeight="1" x14ac:dyDescent="0.25">
      <c r="C10212" s="158" t="s">
        <v>552</v>
      </c>
      <c r="D10212" s="159">
        <v>899.32</v>
      </c>
    </row>
    <row r="10213" spans="3:4" ht="15" hidden="1" customHeight="1" x14ac:dyDescent="0.25">
      <c r="C10213" s="160" t="s">
        <v>543</v>
      </c>
      <c r="D10213" s="161">
        <v>272.35000000000002</v>
      </c>
    </row>
    <row r="10214" spans="3:4" ht="15" hidden="1" customHeight="1" x14ac:dyDescent="0.25">
      <c r="C10214" s="158" t="s">
        <v>556</v>
      </c>
      <c r="D10214" s="159">
        <v>769.8</v>
      </c>
    </row>
    <row r="10215" spans="3:4" ht="15" hidden="1" customHeight="1" x14ac:dyDescent="0.25">
      <c r="C10215" s="160" t="s">
        <v>541</v>
      </c>
      <c r="D10215" s="161">
        <v>23.87</v>
      </c>
    </row>
    <row r="10216" spans="3:4" ht="15" hidden="1" customHeight="1" x14ac:dyDescent="0.25">
      <c r="C10216" s="158" t="s">
        <v>550</v>
      </c>
      <c r="D10216" s="159">
        <v>796.88</v>
      </c>
    </row>
    <row r="10217" spans="3:4" ht="15" hidden="1" customHeight="1" x14ac:dyDescent="0.25">
      <c r="C10217" s="160" t="s">
        <v>308</v>
      </c>
      <c r="D10217" s="161">
        <v>142.58000000000001</v>
      </c>
    </row>
    <row r="10218" spans="3:4" ht="15" hidden="1" customHeight="1" x14ac:dyDescent="0.25">
      <c r="C10218" s="158" t="s">
        <v>545</v>
      </c>
      <c r="D10218" s="159">
        <v>528.92999999999995</v>
      </c>
    </row>
    <row r="10219" spans="3:4" ht="15" hidden="1" customHeight="1" x14ac:dyDescent="0.25">
      <c r="C10219" s="160" t="s">
        <v>543</v>
      </c>
      <c r="D10219" s="161">
        <v>913.41</v>
      </c>
    </row>
    <row r="10220" spans="3:4" ht="15" hidden="1" customHeight="1" x14ac:dyDescent="0.25">
      <c r="C10220" s="158" t="s">
        <v>539</v>
      </c>
      <c r="D10220" s="159">
        <v>159.63</v>
      </c>
    </row>
    <row r="10221" spans="3:4" ht="15" hidden="1" customHeight="1" x14ac:dyDescent="0.25">
      <c r="C10221" s="160" t="s">
        <v>539</v>
      </c>
      <c r="D10221" s="161">
        <v>161.36000000000001</v>
      </c>
    </row>
    <row r="10222" spans="3:4" ht="15" hidden="1" customHeight="1" x14ac:dyDescent="0.25">
      <c r="C10222" s="158" t="s">
        <v>545</v>
      </c>
      <c r="D10222" s="159">
        <v>1187.48</v>
      </c>
    </row>
    <row r="10223" spans="3:4" ht="15" hidden="1" customHeight="1" x14ac:dyDescent="0.25">
      <c r="C10223" s="160" t="s">
        <v>544</v>
      </c>
      <c r="D10223" s="161">
        <v>507.6</v>
      </c>
    </row>
    <row r="10224" spans="3:4" ht="15" hidden="1" customHeight="1" x14ac:dyDescent="0.25">
      <c r="C10224" s="158" t="s">
        <v>553</v>
      </c>
      <c r="D10224" s="159">
        <v>348.94</v>
      </c>
    </row>
    <row r="10225" spans="3:4" ht="15" hidden="1" customHeight="1" x14ac:dyDescent="0.25">
      <c r="C10225" s="160" t="s">
        <v>545</v>
      </c>
      <c r="D10225" s="161">
        <v>122.32</v>
      </c>
    </row>
    <row r="10226" spans="3:4" ht="15" hidden="1" customHeight="1" x14ac:dyDescent="0.25">
      <c r="C10226" s="158" t="s">
        <v>307</v>
      </c>
      <c r="D10226" s="159">
        <v>598.01</v>
      </c>
    </row>
    <row r="10227" spans="3:4" ht="15" hidden="1" customHeight="1" x14ac:dyDescent="0.25">
      <c r="C10227" s="160" t="s">
        <v>555</v>
      </c>
      <c r="D10227" s="161">
        <v>353.95</v>
      </c>
    </row>
    <row r="10228" spans="3:4" ht="15" hidden="1" customHeight="1" x14ac:dyDescent="0.25">
      <c r="C10228" s="158" t="s">
        <v>543</v>
      </c>
      <c r="D10228" s="159">
        <v>483.72</v>
      </c>
    </row>
    <row r="10229" spans="3:4" ht="15" hidden="1" customHeight="1" x14ac:dyDescent="0.25">
      <c r="C10229" s="160" t="s">
        <v>312</v>
      </c>
      <c r="D10229" s="161">
        <v>337.19</v>
      </c>
    </row>
    <row r="10230" spans="3:4" ht="15" hidden="1" customHeight="1" x14ac:dyDescent="0.25">
      <c r="C10230" s="158" t="s">
        <v>552</v>
      </c>
      <c r="D10230" s="159">
        <v>723.28</v>
      </c>
    </row>
    <row r="10231" spans="3:4" ht="15" hidden="1" customHeight="1" x14ac:dyDescent="0.25">
      <c r="C10231" s="160" t="s">
        <v>552</v>
      </c>
      <c r="D10231" s="161">
        <v>535.85</v>
      </c>
    </row>
    <row r="10232" spans="3:4" ht="15" hidden="1" customHeight="1" x14ac:dyDescent="0.25">
      <c r="C10232" s="158" t="s">
        <v>543</v>
      </c>
      <c r="D10232" s="159">
        <v>728.2</v>
      </c>
    </row>
    <row r="10233" spans="3:4" ht="15" hidden="1" customHeight="1" x14ac:dyDescent="0.25">
      <c r="C10233" s="160" t="s">
        <v>553</v>
      </c>
      <c r="D10233" s="161">
        <v>431.14</v>
      </c>
    </row>
    <row r="10234" spans="3:4" ht="15" hidden="1" customHeight="1" x14ac:dyDescent="0.25">
      <c r="C10234" s="158" t="s">
        <v>307</v>
      </c>
      <c r="D10234" s="159">
        <v>452.58</v>
      </c>
    </row>
    <row r="10235" spans="3:4" ht="15" hidden="1" customHeight="1" x14ac:dyDescent="0.25">
      <c r="C10235" s="160" t="s">
        <v>542</v>
      </c>
      <c r="D10235" s="161">
        <v>564.49</v>
      </c>
    </row>
    <row r="10236" spans="3:4" ht="15" hidden="1" customHeight="1" x14ac:dyDescent="0.25">
      <c r="C10236" s="158" t="s">
        <v>549</v>
      </c>
      <c r="D10236" s="159">
        <v>668.88</v>
      </c>
    </row>
    <row r="10237" spans="3:4" ht="15" hidden="1" customHeight="1" x14ac:dyDescent="0.25">
      <c r="C10237" s="160" t="s">
        <v>554</v>
      </c>
      <c r="D10237" s="161">
        <v>585.9</v>
      </c>
    </row>
    <row r="10238" spans="3:4" ht="15" hidden="1" customHeight="1" x14ac:dyDescent="0.25">
      <c r="C10238" s="158" t="s">
        <v>551</v>
      </c>
      <c r="D10238" s="159">
        <v>1274.3</v>
      </c>
    </row>
    <row r="10239" spans="3:4" ht="15" hidden="1" customHeight="1" x14ac:dyDescent="0.25">
      <c r="C10239" s="160" t="s">
        <v>312</v>
      </c>
      <c r="D10239" s="161">
        <v>1072.4100000000001</v>
      </c>
    </row>
    <row r="10240" spans="3:4" ht="15" hidden="1" customHeight="1" x14ac:dyDescent="0.25">
      <c r="C10240" s="158" t="s">
        <v>547</v>
      </c>
      <c r="D10240" s="159">
        <v>1271.67</v>
      </c>
    </row>
    <row r="10241" spans="3:4" ht="15" hidden="1" customHeight="1" x14ac:dyDescent="0.25">
      <c r="C10241" s="160" t="s">
        <v>547</v>
      </c>
      <c r="D10241" s="161">
        <v>1078.9100000000001</v>
      </c>
    </row>
    <row r="10242" spans="3:4" ht="15" hidden="1" customHeight="1" x14ac:dyDescent="0.25">
      <c r="C10242" s="158" t="s">
        <v>307</v>
      </c>
      <c r="D10242" s="159">
        <v>131.93</v>
      </c>
    </row>
    <row r="10243" spans="3:4" ht="15" hidden="1" customHeight="1" x14ac:dyDescent="0.25">
      <c r="C10243" s="160" t="s">
        <v>553</v>
      </c>
      <c r="D10243" s="161">
        <v>1072.03</v>
      </c>
    </row>
    <row r="10244" spans="3:4" ht="15" hidden="1" customHeight="1" x14ac:dyDescent="0.25">
      <c r="C10244" s="158" t="s">
        <v>544</v>
      </c>
      <c r="D10244" s="159">
        <v>861.88</v>
      </c>
    </row>
    <row r="10245" spans="3:4" ht="15" hidden="1" customHeight="1" x14ac:dyDescent="0.25">
      <c r="C10245" s="160" t="s">
        <v>540</v>
      </c>
      <c r="D10245" s="161">
        <v>972.98</v>
      </c>
    </row>
    <row r="10246" spans="3:4" ht="15" hidden="1" customHeight="1" x14ac:dyDescent="0.25">
      <c r="C10246" s="158" t="s">
        <v>540</v>
      </c>
      <c r="D10246" s="159">
        <v>1249.8900000000001</v>
      </c>
    </row>
    <row r="10247" spans="3:4" ht="15" hidden="1" customHeight="1" x14ac:dyDescent="0.25">
      <c r="C10247" s="160" t="s">
        <v>539</v>
      </c>
      <c r="D10247" s="161">
        <v>1093.42</v>
      </c>
    </row>
    <row r="10248" spans="3:4" ht="15" hidden="1" customHeight="1" x14ac:dyDescent="0.25">
      <c r="C10248" s="158" t="s">
        <v>555</v>
      </c>
      <c r="D10248" s="159">
        <v>255.25</v>
      </c>
    </row>
    <row r="10249" spans="3:4" ht="15" hidden="1" customHeight="1" x14ac:dyDescent="0.25">
      <c r="C10249" s="160" t="s">
        <v>546</v>
      </c>
      <c r="D10249" s="161">
        <v>640.71</v>
      </c>
    </row>
    <row r="10250" spans="3:4" ht="15" hidden="1" customHeight="1" x14ac:dyDescent="0.25">
      <c r="C10250" s="158" t="s">
        <v>551</v>
      </c>
      <c r="D10250" s="159">
        <v>769.71</v>
      </c>
    </row>
    <row r="10251" spans="3:4" ht="15" hidden="1" customHeight="1" x14ac:dyDescent="0.25">
      <c r="C10251" s="160" t="s">
        <v>553</v>
      </c>
      <c r="D10251" s="161">
        <v>1139.46</v>
      </c>
    </row>
    <row r="10252" spans="3:4" ht="15" hidden="1" customHeight="1" x14ac:dyDescent="0.25">
      <c r="C10252" s="158" t="s">
        <v>539</v>
      </c>
      <c r="D10252" s="159">
        <v>865.96</v>
      </c>
    </row>
    <row r="10253" spans="3:4" ht="15" hidden="1" customHeight="1" x14ac:dyDescent="0.25">
      <c r="C10253" s="160" t="s">
        <v>551</v>
      </c>
      <c r="D10253" s="161">
        <v>1202.42</v>
      </c>
    </row>
    <row r="10254" spans="3:4" ht="15" hidden="1" customHeight="1" x14ac:dyDescent="0.25">
      <c r="C10254" s="158" t="s">
        <v>545</v>
      </c>
      <c r="D10254" s="159">
        <v>1213.3800000000001</v>
      </c>
    </row>
    <row r="10255" spans="3:4" ht="15" hidden="1" customHeight="1" x14ac:dyDescent="0.25">
      <c r="C10255" s="160" t="s">
        <v>552</v>
      </c>
      <c r="D10255" s="161">
        <v>222.74</v>
      </c>
    </row>
    <row r="10256" spans="3:4" ht="15" hidden="1" customHeight="1" x14ac:dyDescent="0.25">
      <c r="C10256" s="158" t="s">
        <v>553</v>
      </c>
      <c r="D10256" s="159">
        <v>547.58000000000004</v>
      </c>
    </row>
    <row r="10257" spans="3:4" ht="15" hidden="1" customHeight="1" x14ac:dyDescent="0.25">
      <c r="C10257" s="160" t="s">
        <v>312</v>
      </c>
      <c r="D10257" s="161">
        <v>54.89</v>
      </c>
    </row>
    <row r="10258" spans="3:4" ht="15" hidden="1" customHeight="1" x14ac:dyDescent="0.25">
      <c r="C10258" s="158" t="s">
        <v>541</v>
      </c>
      <c r="D10258" s="159">
        <v>1001.77</v>
      </c>
    </row>
    <row r="10259" spans="3:4" ht="15" hidden="1" customHeight="1" x14ac:dyDescent="0.25">
      <c r="C10259" s="160" t="s">
        <v>549</v>
      </c>
      <c r="D10259" s="161">
        <v>77.88</v>
      </c>
    </row>
    <row r="10260" spans="3:4" ht="15" hidden="1" customHeight="1" x14ac:dyDescent="0.25">
      <c r="C10260" s="158" t="s">
        <v>307</v>
      </c>
      <c r="D10260" s="159">
        <v>1049.24</v>
      </c>
    </row>
    <row r="10261" spans="3:4" ht="15" hidden="1" customHeight="1" x14ac:dyDescent="0.25">
      <c r="C10261" s="160" t="s">
        <v>546</v>
      </c>
      <c r="D10261" s="161">
        <v>809.33</v>
      </c>
    </row>
    <row r="10262" spans="3:4" ht="15" hidden="1" customHeight="1" x14ac:dyDescent="0.25">
      <c r="C10262" s="158" t="s">
        <v>555</v>
      </c>
      <c r="D10262" s="159">
        <v>242.66</v>
      </c>
    </row>
    <row r="10263" spans="3:4" ht="15" hidden="1" customHeight="1" x14ac:dyDescent="0.25">
      <c r="C10263" s="160" t="s">
        <v>551</v>
      </c>
      <c r="D10263" s="161">
        <v>743.94</v>
      </c>
    </row>
    <row r="10264" spans="3:4" ht="15" hidden="1" customHeight="1" x14ac:dyDescent="0.25">
      <c r="C10264" s="158" t="s">
        <v>558</v>
      </c>
      <c r="D10264" s="159">
        <v>736.73</v>
      </c>
    </row>
    <row r="10265" spans="3:4" ht="15" hidden="1" customHeight="1" x14ac:dyDescent="0.25">
      <c r="C10265" s="160" t="s">
        <v>553</v>
      </c>
      <c r="D10265" s="161">
        <v>998.53</v>
      </c>
    </row>
    <row r="10266" spans="3:4" ht="15" hidden="1" customHeight="1" x14ac:dyDescent="0.25">
      <c r="C10266" s="158" t="s">
        <v>547</v>
      </c>
      <c r="D10266" s="159">
        <v>453.03</v>
      </c>
    </row>
    <row r="10267" spans="3:4" ht="15" hidden="1" customHeight="1" x14ac:dyDescent="0.25">
      <c r="C10267" s="160" t="s">
        <v>546</v>
      </c>
      <c r="D10267" s="161">
        <v>380.61</v>
      </c>
    </row>
    <row r="10268" spans="3:4" ht="15" hidden="1" customHeight="1" x14ac:dyDescent="0.25">
      <c r="C10268" s="158" t="s">
        <v>545</v>
      </c>
      <c r="D10268" s="159">
        <v>684.53</v>
      </c>
    </row>
    <row r="10269" spans="3:4" ht="15" hidden="1" customHeight="1" x14ac:dyDescent="0.25">
      <c r="C10269" s="160" t="s">
        <v>542</v>
      </c>
      <c r="D10269" s="161">
        <v>269.86</v>
      </c>
    </row>
    <row r="10270" spans="3:4" ht="15" hidden="1" customHeight="1" x14ac:dyDescent="0.25">
      <c r="C10270" s="158" t="s">
        <v>546</v>
      </c>
      <c r="D10270" s="159">
        <v>809.54</v>
      </c>
    </row>
    <row r="10271" spans="3:4" ht="15" hidden="1" customHeight="1" x14ac:dyDescent="0.25">
      <c r="C10271" s="160" t="s">
        <v>553</v>
      </c>
      <c r="D10271" s="161">
        <v>496.54</v>
      </c>
    </row>
    <row r="10272" spans="3:4" ht="15" hidden="1" customHeight="1" x14ac:dyDescent="0.25">
      <c r="C10272" s="158" t="s">
        <v>540</v>
      </c>
      <c r="D10272" s="159">
        <v>1223.24</v>
      </c>
    </row>
    <row r="10273" spans="3:4" ht="15" hidden="1" customHeight="1" x14ac:dyDescent="0.25">
      <c r="C10273" s="160" t="s">
        <v>553</v>
      </c>
      <c r="D10273" s="161">
        <v>805.54</v>
      </c>
    </row>
    <row r="10274" spans="3:4" ht="15" hidden="1" customHeight="1" x14ac:dyDescent="0.25">
      <c r="C10274" s="158" t="s">
        <v>539</v>
      </c>
      <c r="D10274" s="159">
        <v>595.77</v>
      </c>
    </row>
    <row r="10275" spans="3:4" ht="15" hidden="1" customHeight="1" x14ac:dyDescent="0.25">
      <c r="C10275" s="160" t="s">
        <v>540</v>
      </c>
      <c r="D10275" s="161">
        <v>689.85</v>
      </c>
    </row>
    <row r="10276" spans="3:4" ht="15" hidden="1" customHeight="1" x14ac:dyDescent="0.25">
      <c r="C10276" s="158" t="s">
        <v>547</v>
      </c>
      <c r="D10276" s="159">
        <v>1226.2</v>
      </c>
    </row>
    <row r="10277" spans="3:4" ht="15" hidden="1" customHeight="1" x14ac:dyDescent="0.25">
      <c r="C10277" s="160" t="s">
        <v>553</v>
      </c>
      <c r="D10277" s="161">
        <v>571.55999999999995</v>
      </c>
    </row>
    <row r="10278" spans="3:4" ht="15" hidden="1" customHeight="1" x14ac:dyDescent="0.25">
      <c r="C10278" s="158" t="s">
        <v>542</v>
      </c>
      <c r="D10278" s="159">
        <v>726.74</v>
      </c>
    </row>
    <row r="10279" spans="3:4" ht="15" hidden="1" customHeight="1" x14ac:dyDescent="0.25">
      <c r="C10279" s="160" t="s">
        <v>309</v>
      </c>
      <c r="D10279" s="161">
        <v>612.67999999999995</v>
      </c>
    </row>
    <row r="10280" spans="3:4" ht="15" hidden="1" customHeight="1" x14ac:dyDescent="0.25">
      <c r="C10280" s="158" t="s">
        <v>539</v>
      </c>
      <c r="D10280" s="159">
        <v>428.91</v>
      </c>
    </row>
    <row r="10281" spans="3:4" ht="15" hidden="1" customHeight="1" x14ac:dyDescent="0.25">
      <c r="C10281" s="160" t="s">
        <v>544</v>
      </c>
      <c r="D10281" s="161">
        <v>796.32</v>
      </c>
    </row>
    <row r="10282" spans="3:4" ht="15" hidden="1" customHeight="1" x14ac:dyDescent="0.25">
      <c r="C10282" s="158" t="s">
        <v>307</v>
      </c>
      <c r="D10282" s="159">
        <v>836.71</v>
      </c>
    </row>
    <row r="10283" spans="3:4" ht="15" hidden="1" customHeight="1" x14ac:dyDescent="0.25">
      <c r="C10283" s="160" t="s">
        <v>546</v>
      </c>
      <c r="D10283" s="161">
        <v>673.06</v>
      </c>
    </row>
    <row r="10284" spans="3:4" ht="15" hidden="1" customHeight="1" x14ac:dyDescent="0.25">
      <c r="C10284" s="158" t="s">
        <v>552</v>
      </c>
      <c r="D10284" s="159">
        <v>1054.1199999999999</v>
      </c>
    </row>
    <row r="10285" spans="3:4" ht="15" hidden="1" customHeight="1" x14ac:dyDescent="0.25">
      <c r="C10285" s="160" t="s">
        <v>552</v>
      </c>
      <c r="D10285" s="161">
        <v>1150.77</v>
      </c>
    </row>
    <row r="10286" spans="3:4" ht="15" hidden="1" customHeight="1" x14ac:dyDescent="0.25">
      <c r="C10286" s="158" t="s">
        <v>547</v>
      </c>
      <c r="D10286" s="159">
        <v>482.15</v>
      </c>
    </row>
    <row r="10287" spans="3:4" ht="15" hidden="1" customHeight="1" x14ac:dyDescent="0.25">
      <c r="C10287" s="160" t="s">
        <v>552</v>
      </c>
      <c r="D10287" s="161">
        <v>1065.73</v>
      </c>
    </row>
    <row r="10288" spans="3:4" ht="15" hidden="1" customHeight="1" x14ac:dyDescent="0.25">
      <c r="C10288" s="158" t="s">
        <v>547</v>
      </c>
      <c r="D10288" s="159">
        <v>1084.5899999999999</v>
      </c>
    </row>
    <row r="10289" spans="3:4" ht="15" hidden="1" customHeight="1" x14ac:dyDescent="0.25">
      <c r="C10289" s="160" t="s">
        <v>546</v>
      </c>
      <c r="D10289" s="161">
        <v>358.63</v>
      </c>
    </row>
    <row r="10290" spans="3:4" ht="15" hidden="1" customHeight="1" x14ac:dyDescent="0.25">
      <c r="C10290" s="158" t="s">
        <v>540</v>
      </c>
      <c r="D10290" s="159">
        <v>743.13</v>
      </c>
    </row>
    <row r="10291" spans="3:4" ht="15" hidden="1" customHeight="1" x14ac:dyDescent="0.25">
      <c r="C10291" s="160" t="s">
        <v>312</v>
      </c>
      <c r="D10291" s="161">
        <v>785.23</v>
      </c>
    </row>
    <row r="10292" spans="3:4" ht="15" hidden="1" customHeight="1" x14ac:dyDescent="0.25">
      <c r="C10292" s="158" t="s">
        <v>539</v>
      </c>
      <c r="D10292" s="159">
        <v>935.04</v>
      </c>
    </row>
    <row r="10293" spans="3:4" ht="15" hidden="1" customHeight="1" x14ac:dyDescent="0.25">
      <c r="C10293" s="160" t="s">
        <v>551</v>
      </c>
      <c r="D10293" s="161">
        <v>426.64</v>
      </c>
    </row>
    <row r="10294" spans="3:4" ht="15" hidden="1" customHeight="1" x14ac:dyDescent="0.25">
      <c r="C10294" s="158" t="s">
        <v>307</v>
      </c>
      <c r="D10294" s="159">
        <v>535.37</v>
      </c>
    </row>
    <row r="10295" spans="3:4" ht="15" hidden="1" customHeight="1" x14ac:dyDescent="0.25">
      <c r="C10295" s="160" t="s">
        <v>312</v>
      </c>
      <c r="D10295" s="161">
        <v>30.15</v>
      </c>
    </row>
    <row r="10296" spans="3:4" ht="15" hidden="1" customHeight="1" x14ac:dyDescent="0.25">
      <c r="C10296" s="158" t="s">
        <v>553</v>
      </c>
      <c r="D10296" s="159">
        <v>1011.35</v>
      </c>
    </row>
    <row r="10297" spans="3:4" ht="15" hidden="1" customHeight="1" x14ac:dyDescent="0.25">
      <c r="C10297" s="160" t="s">
        <v>555</v>
      </c>
      <c r="D10297" s="161">
        <v>708.99</v>
      </c>
    </row>
    <row r="10298" spans="3:4" ht="15" hidden="1" customHeight="1" x14ac:dyDescent="0.25">
      <c r="C10298" s="158" t="s">
        <v>542</v>
      </c>
      <c r="D10298" s="159">
        <v>305.64999999999998</v>
      </c>
    </row>
    <row r="10299" spans="3:4" ht="15" hidden="1" customHeight="1" x14ac:dyDescent="0.25">
      <c r="C10299" s="160" t="s">
        <v>309</v>
      </c>
      <c r="D10299" s="161">
        <v>335.89</v>
      </c>
    </row>
    <row r="10300" spans="3:4" ht="15" hidden="1" customHeight="1" x14ac:dyDescent="0.25">
      <c r="C10300" s="158" t="s">
        <v>552</v>
      </c>
      <c r="D10300" s="159">
        <v>1036.2</v>
      </c>
    </row>
    <row r="10301" spans="3:4" ht="15" hidden="1" customHeight="1" x14ac:dyDescent="0.25">
      <c r="C10301" s="160" t="s">
        <v>543</v>
      </c>
      <c r="D10301" s="161">
        <v>511.86</v>
      </c>
    </row>
    <row r="10302" spans="3:4" ht="15" hidden="1" customHeight="1" x14ac:dyDescent="0.25">
      <c r="C10302" s="158" t="s">
        <v>545</v>
      </c>
      <c r="D10302" s="159">
        <v>964.6</v>
      </c>
    </row>
    <row r="10303" spans="3:4" ht="15" hidden="1" customHeight="1" x14ac:dyDescent="0.25">
      <c r="C10303" s="160" t="s">
        <v>312</v>
      </c>
      <c r="D10303" s="161">
        <v>194.7</v>
      </c>
    </row>
    <row r="10304" spans="3:4" ht="15" hidden="1" customHeight="1" x14ac:dyDescent="0.25">
      <c r="C10304" s="158" t="s">
        <v>308</v>
      </c>
      <c r="D10304" s="159">
        <v>451.74</v>
      </c>
    </row>
    <row r="10305" spans="3:4" ht="15" hidden="1" customHeight="1" x14ac:dyDescent="0.25">
      <c r="C10305" s="160" t="s">
        <v>540</v>
      </c>
      <c r="D10305" s="161">
        <v>180.93</v>
      </c>
    </row>
    <row r="10306" spans="3:4" ht="15" hidden="1" customHeight="1" x14ac:dyDescent="0.25">
      <c r="C10306" s="158" t="s">
        <v>553</v>
      </c>
      <c r="D10306" s="159">
        <v>976.17</v>
      </c>
    </row>
    <row r="10307" spans="3:4" ht="15" hidden="1" customHeight="1" x14ac:dyDescent="0.25">
      <c r="C10307" s="160" t="s">
        <v>545</v>
      </c>
      <c r="D10307" s="161">
        <v>1043.54</v>
      </c>
    </row>
    <row r="10308" spans="3:4" ht="15" hidden="1" customHeight="1" x14ac:dyDescent="0.25">
      <c r="C10308" s="158" t="s">
        <v>545</v>
      </c>
      <c r="D10308" s="159">
        <v>857.72</v>
      </c>
    </row>
    <row r="10309" spans="3:4" ht="15" hidden="1" customHeight="1" x14ac:dyDescent="0.25">
      <c r="C10309" s="160" t="s">
        <v>541</v>
      </c>
      <c r="D10309" s="161">
        <v>740.42</v>
      </c>
    </row>
    <row r="10310" spans="3:4" ht="15" hidden="1" customHeight="1" x14ac:dyDescent="0.25">
      <c r="C10310" s="158" t="s">
        <v>546</v>
      </c>
      <c r="D10310" s="159">
        <v>198.83</v>
      </c>
    </row>
    <row r="10311" spans="3:4" ht="15" hidden="1" customHeight="1" x14ac:dyDescent="0.25">
      <c r="C10311" s="160" t="s">
        <v>541</v>
      </c>
      <c r="D10311" s="161">
        <v>840.56</v>
      </c>
    </row>
    <row r="10312" spans="3:4" ht="15" hidden="1" customHeight="1" x14ac:dyDescent="0.25">
      <c r="C10312" s="158" t="s">
        <v>307</v>
      </c>
      <c r="D10312" s="159">
        <v>621.22</v>
      </c>
    </row>
    <row r="10313" spans="3:4" ht="15" hidden="1" customHeight="1" x14ac:dyDescent="0.25">
      <c r="C10313" s="160" t="s">
        <v>552</v>
      </c>
      <c r="D10313" s="161">
        <v>123.31</v>
      </c>
    </row>
    <row r="10314" spans="3:4" ht="15" hidden="1" customHeight="1" x14ac:dyDescent="0.25">
      <c r="C10314" s="158" t="s">
        <v>553</v>
      </c>
      <c r="D10314" s="159">
        <v>818.53</v>
      </c>
    </row>
    <row r="10315" spans="3:4" ht="15" hidden="1" customHeight="1" x14ac:dyDescent="0.25">
      <c r="C10315" s="160" t="s">
        <v>312</v>
      </c>
      <c r="D10315" s="161">
        <v>933.24</v>
      </c>
    </row>
    <row r="10316" spans="3:4" ht="15" hidden="1" customHeight="1" x14ac:dyDescent="0.25">
      <c r="C10316" s="158" t="s">
        <v>548</v>
      </c>
      <c r="D10316" s="159">
        <v>864.29</v>
      </c>
    </row>
    <row r="10317" spans="3:4" ht="15" hidden="1" customHeight="1" x14ac:dyDescent="0.25">
      <c r="C10317" s="160" t="s">
        <v>539</v>
      </c>
      <c r="D10317" s="161">
        <v>85.23</v>
      </c>
    </row>
    <row r="10318" spans="3:4" ht="15" hidden="1" customHeight="1" x14ac:dyDescent="0.25">
      <c r="C10318" s="158" t="s">
        <v>550</v>
      </c>
      <c r="D10318" s="159">
        <v>605.82000000000005</v>
      </c>
    </row>
    <row r="10319" spans="3:4" ht="15" hidden="1" customHeight="1" x14ac:dyDescent="0.25">
      <c r="C10319" s="160" t="s">
        <v>558</v>
      </c>
      <c r="D10319" s="161">
        <v>1103.22</v>
      </c>
    </row>
    <row r="10320" spans="3:4" ht="15" hidden="1" customHeight="1" x14ac:dyDescent="0.25">
      <c r="C10320" s="158" t="s">
        <v>545</v>
      </c>
      <c r="D10320" s="159">
        <v>820.03</v>
      </c>
    </row>
    <row r="10321" spans="3:4" ht="15" hidden="1" customHeight="1" x14ac:dyDescent="0.25">
      <c r="C10321" s="160" t="s">
        <v>308</v>
      </c>
      <c r="D10321" s="161">
        <v>742.56</v>
      </c>
    </row>
    <row r="10322" spans="3:4" ht="15" hidden="1" customHeight="1" x14ac:dyDescent="0.25">
      <c r="C10322" s="158" t="s">
        <v>551</v>
      </c>
      <c r="D10322" s="159">
        <v>815.63</v>
      </c>
    </row>
    <row r="10323" spans="3:4" ht="15" hidden="1" customHeight="1" x14ac:dyDescent="0.25">
      <c r="C10323" s="160" t="s">
        <v>547</v>
      </c>
      <c r="D10323" s="161">
        <v>283.37</v>
      </c>
    </row>
    <row r="10324" spans="3:4" ht="15" hidden="1" customHeight="1" x14ac:dyDescent="0.25">
      <c r="C10324" s="158" t="s">
        <v>548</v>
      </c>
      <c r="D10324" s="159">
        <v>622.87</v>
      </c>
    </row>
    <row r="10325" spans="3:4" ht="15" hidden="1" customHeight="1" x14ac:dyDescent="0.25">
      <c r="C10325" s="160" t="s">
        <v>543</v>
      </c>
      <c r="D10325" s="161">
        <v>950.32</v>
      </c>
    </row>
    <row r="10326" spans="3:4" ht="15" hidden="1" customHeight="1" x14ac:dyDescent="0.25">
      <c r="C10326" s="158" t="s">
        <v>312</v>
      </c>
      <c r="D10326" s="159">
        <v>821.04</v>
      </c>
    </row>
    <row r="10327" spans="3:4" ht="15" hidden="1" customHeight="1" x14ac:dyDescent="0.25">
      <c r="C10327" s="160" t="s">
        <v>547</v>
      </c>
      <c r="D10327" s="161">
        <v>717.62</v>
      </c>
    </row>
    <row r="10328" spans="3:4" ht="15" hidden="1" customHeight="1" x14ac:dyDescent="0.25">
      <c r="C10328" s="158" t="s">
        <v>542</v>
      </c>
      <c r="D10328" s="159">
        <v>662.29</v>
      </c>
    </row>
    <row r="10329" spans="3:4" ht="15" hidden="1" customHeight="1" x14ac:dyDescent="0.25">
      <c r="C10329" s="160" t="s">
        <v>549</v>
      </c>
      <c r="D10329" s="161">
        <v>401.7</v>
      </c>
    </row>
    <row r="10330" spans="3:4" ht="15" hidden="1" customHeight="1" x14ac:dyDescent="0.25">
      <c r="C10330" s="158" t="s">
        <v>312</v>
      </c>
      <c r="D10330" s="159">
        <v>819.08</v>
      </c>
    </row>
    <row r="10331" spans="3:4" ht="15" hidden="1" customHeight="1" x14ac:dyDescent="0.25">
      <c r="C10331" s="160" t="s">
        <v>549</v>
      </c>
      <c r="D10331" s="161">
        <v>426.94</v>
      </c>
    </row>
    <row r="10332" spans="3:4" ht="15" hidden="1" customHeight="1" x14ac:dyDescent="0.25">
      <c r="C10332" s="158" t="s">
        <v>551</v>
      </c>
      <c r="D10332" s="159">
        <v>437.76</v>
      </c>
    </row>
    <row r="10333" spans="3:4" ht="15" hidden="1" customHeight="1" x14ac:dyDescent="0.25">
      <c r="C10333" s="160" t="s">
        <v>540</v>
      </c>
      <c r="D10333" s="161">
        <v>736.39</v>
      </c>
    </row>
    <row r="10334" spans="3:4" ht="15" hidden="1" customHeight="1" x14ac:dyDescent="0.25">
      <c r="C10334" s="158" t="s">
        <v>307</v>
      </c>
      <c r="D10334" s="159">
        <v>857.39</v>
      </c>
    </row>
    <row r="10335" spans="3:4" ht="15" hidden="1" customHeight="1" x14ac:dyDescent="0.25">
      <c r="C10335" s="160" t="s">
        <v>546</v>
      </c>
      <c r="D10335" s="161">
        <v>146.94999999999999</v>
      </c>
    </row>
    <row r="10336" spans="3:4" ht="15" hidden="1" customHeight="1" x14ac:dyDescent="0.25">
      <c r="C10336" s="158" t="s">
        <v>546</v>
      </c>
      <c r="D10336" s="159">
        <v>456.43</v>
      </c>
    </row>
    <row r="10337" spans="3:4" ht="15" hidden="1" customHeight="1" x14ac:dyDescent="0.25">
      <c r="C10337" s="160" t="s">
        <v>543</v>
      </c>
      <c r="D10337" s="161">
        <v>581.1</v>
      </c>
    </row>
    <row r="10338" spans="3:4" ht="15" hidden="1" customHeight="1" x14ac:dyDescent="0.25">
      <c r="C10338" s="158" t="s">
        <v>307</v>
      </c>
      <c r="D10338" s="159">
        <v>1000.22</v>
      </c>
    </row>
    <row r="10339" spans="3:4" ht="15" hidden="1" customHeight="1" x14ac:dyDescent="0.25">
      <c r="C10339" s="160" t="s">
        <v>555</v>
      </c>
      <c r="D10339" s="161">
        <v>191.26</v>
      </c>
    </row>
    <row r="10340" spans="3:4" ht="15" hidden="1" customHeight="1" x14ac:dyDescent="0.25">
      <c r="C10340" s="158" t="s">
        <v>308</v>
      </c>
      <c r="D10340" s="159">
        <v>75</v>
      </c>
    </row>
    <row r="10341" spans="3:4" ht="15" hidden="1" customHeight="1" x14ac:dyDescent="0.25">
      <c r="C10341" s="160" t="s">
        <v>556</v>
      </c>
      <c r="D10341" s="161">
        <v>887.19</v>
      </c>
    </row>
    <row r="10342" spans="3:4" ht="15" hidden="1" customHeight="1" x14ac:dyDescent="0.25">
      <c r="C10342" s="158" t="s">
        <v>542</v>
      </c>
      <c r="D10342" s="159">
        <v>697.68</v>
      </c>
    </row>
    <row r="10343" spans="3:4" ht="15" hidden="1" customHeight="1" x14ac:dyDescent="0.25">
      <c r="C10343" s="160" t="s">
        <v>308</v>
      </c>
      <c r="D10343" s="161">
        <v>162.68</v>
      </c>
    </row>
    <row r="10344" spans="3:4" ht="15" hidden="1" customHeight="1" x14ac:dyDescent="0.25">
      <c r="C10344" s="158" t="s">
        <v>557</v>
      </c>
      <c r="D10344" s="159">
        <v>1158.99</v>
      </c>
    </row>
    <row r="10345" spans="3:4" ht="15" hidden="1" customHeight="1" x14ac:dyDescent="0.25">
      <c r="C10345" s="160" t="s">
        <v>540</v>
      </c>
      <c r="D10345" s="161">
        <v>1268.5999999999999</v>
      </c>
    </row>
    <row r="10346" spans="3:4" ht="15" hidden="1" customHeight="1" x14ac:dyDescent="0.25">
      <c r="C10346" s="158" t="s">
        <v>542</v>
      </c>
      <c r="D10346" s="159">
        <v>51.23</v>
      </c>
    </row>
    <row r="10347" spans="3:4" ht="15" hidden="1" customHeight="1" x14ac:dyDescent="0.25">
      <c r="C10347" s="160" t="s">
        <v>553</v>
      </c>
      <c r="D10347" s="161">
        <v>1119.73</v>
      </c>
    </row>
    <row r="10348" spans="3:4" ht="15" hidden="1" customHeight="1" x14ac:dyDescent="0.25">
      <c r="C10348" s="158" t="s">
        <v>550</v>
      </c>
      <c r="D10348" s="159">
        <v>1128.26</v>
      </c>
    </row>
    <row r="10349" spans="3:4" ht="15" hidden="1" customHeight="1" x14ac:dyDescent="0.25">
      <c r="C10349" s="160" t="s">
        <v>546</v>
      </c>
      <c r="D10349" s="161">
        <v>1283.99</v>
      </c>
    </row>
    <row r="10350" spans="3:4" ht="15" hidden="1" customHeight="1" x14ac:dyDescent="0.25">
      <c r="C10350" s="158" t="s">
        <v>547</v>
      </c>
      <c r="D10350" s="159">
        <v>564.88</v>
      </c>
    </row>
    <row r="10351" spans="3:4" ht="15" hidden="1" customHeight="1" x14ac:dyDescent="0.25">
      <c r="C10351" s="160" t="s">
        <v>539</v>
      </c>
      <c r="D10351" s="161">
        <v>1178.24</v>
      </c>
    </row>
    <row r="10352" spans="3:4" ht="15" hidden="1" customHeight="1" x14ac:dyDescent="0.25">
      <c r="C10352" s="158" t="s">
        <v>545</v>
      </c>
      <c r="D10352" s="159">
        <v>1114.05</v>
      </c>
    </row>
    <row r="10353" spans="3:4" ht="15" hidden="1" customHeight="1" x14ac:dyDescent="0.25">
      <c r="C10353" s="160" t="s">
        <v>547</v>
      </c>
      <c r="D10353" s="161">
        <v>913.57</v>
      </c>
    </row>
    <row r="10354" spans="3:4" ht="15" hidden="1" customHeight="1" x14ac:dyDescent="0.25">
      <c r="C10354" s="158" t="s">
        <v>542</v>
      </c>
      <c r="D10354" s="159">
        <v>633.39</v>
      </c>
    </row>
    <row r="10355" spans="3:4" ht="15" hidden="1" customHeight="1" x14ac:dyDescent="0.25">
      <c r="C10355" s="160" t="s">
        <v>307</v>
      </c>
      <c r="D10355" s="161">
        <v>929.22</v>
      </c>
    </row>
    <row r="10356" spans="3:4" ht="15" hidden="1" customHeight="1" x14ac:dyDescent="0.25">
      <c r="C10356" s="158" t="s">
        <v>553</v>
      </c>
      <c r="D10356" s="159">
        <v>684.23</v>
      </c>
    </row>
    <row r="10357" spans="3:4" ht="15" hidden="1" customHeight="1" x14ac:dyDescent="0.25">
      <c r="C10357" s="160" t="s">
        <v>546</v>
      </c>
      <c r="D10357" s="161">
        <v>1028.67</v>
      </c>
    </row>
    <row r="10358" spans="3:4" ht="15" hidden="1" customHeight="1" x14ac:dyDescent="0.25">
      <c r="C10358" s="158" t="s">
        <v>542</v>
      </c>
      <c r="D10358" s="159">
        <v>256.24</v>
      </c>
    </row>
    <row r="10359" spans="3:4" ht="15" hidden="1" customHeight="1" x14ac:dyDescent="0.25">
      <c r="C10359" s="160" t="s">
        <v>542</v>
      </c>
      <c r="D10359" s="161">
        <v>681.34</v>
      </c>
    </row>
    <row r="10360" spans="3:4" ht="15" hidden="1" customHeight="1" x14ac:dyDescent="0.25">
      <c r="C10360" s="158" t="s">
        <v>543</v>
      </c>
      <c r="D10360" s="159">
        <v>324.14</v>
      </c>
    </row>
    <row r="10361" spans="3:4" ht="15" hidden="1" customHeight="1" x14ac:dyDescent="0.25">
      <c r="C10361" s="160" t="s">
        <v>553</v>
      </c>
      <c r="D10361" s="161">
        <v>1209.1500000000001</v>
      </c>
    </row>
    <row r="10362" spans="3:4" ht="15" hidden="1" customHeight="1" x14ac:dyDescent="0.25">
      <c r="C10362" s="158" t="s">
        <v>543</v>
      </c>
      <c r="D10362" s="159">
        <v>357.11</v>
      </c>
    </row>
    <row r="10363" spans="3:4" ht="15" hidden="1" customHeight="1" x14ac:dyDescent="0.25">
      <c r="C10363" s="160" t="s">
        <v>556</v>
      </c>
      <c r="D10363" s="161">
        <v>931.08</v>
      </c>
    </row>
    <row r="10364" spans="3:4" ht="15" hidden="1" customHeight="1" x14ac:dyDescent="0.25">
      <c r="C10364" s="158" t="s">
        <v>312</v>
      </c>
      <c r="D10364" s="159">
        <v>712.91</v>
      </c>
    </row>
    <row r="10365" spans="3:4" ht="15" hidden="1" customHeight="1" x14ac:dyDescent="0.25">
      <c r="C10365" s="160" t="s">
        <v>547</v>
      </c>
      <c r="D10365" s="161">
        <v>965.78</v>
      </c>
    </row>
    <row r="10366" spans="3:4" ht="15" hidden="1" customHeight="1" x14ac:dyDescent="0.25">
      <c r="C10366" s="158" t="s">
        <v>539</v>
      </c>
      <c r="D10366" s="159">
        <v>44.56</v>
      </c>
    </row>
    <row r="10367" spans="3:4" ht="15" hidden="1" customHeight="1" x14ac:dyDescent="0.25">
      <c r="C10367" s="160" t="s">
        <v>549</v>
      </c>
      <c r="D10367" s="161">
        <v>882.78</v>
      </c>
    </row>
    <row r="10368" spans="3:4" ht="15" hidden="1" customHeight="1" x14ac:dyDescent="0.25">
      <c r="C10368" s="158" t="s">
        <v>542</v>
      </c>
      <c r="D10368" s="159">
        <v>514.62</v>
      </c>
    </row>
    <row r="10369" spans="3:4" ht="15" hidden="1" customHeight="1" x14ac:dyDescent="0.25">
      <c r="C10369" s="160" t="s">
        <v>547</v>
      </c>
      <c r="D10369" s="161">
        <v>539.69000000000005</v>
      </c>
    </row>
    <row r="10370" spans="3:4" ht="15" hidden="1" customHeight="1" x14ac:dyDescent="0.25">
      <c r="C10370" s="158" t="s">
        <v>546</v>
      </c>
      <c r="D10370" s="159">
        <v>548.67999999999995</v>
      </c>
    </row>
    <row r="10371" spans="3:4" ht="15" hidden="1" customHeight="1" x14ac:dyDescent="0.25">
      <c r="C10371" s="160" t="s">
        <v>548</v>
      </c>
      <c r="D10371" s="161">
        <v>776.62</v>
      </c>
    </row>
    <row r="10372" spans="3:4" ht="15" hidden="1" customHeight="1" x14ac:dyDescent="0.25">
      <c r="C10372" s="158" t="s">
        <v>555</v>
      </c>
      <c r="D10372" s="159">
        <v>438.8</v>
      </c>
    </row>
    <row r="10373" spans="3:4" ht="15" hidden="1" customHeight="1" x14ac:dyDescent="0.25">
      <c r="C10373" s="160" t="s">
        <v>542</v>
      </c>
      <c r="D10373" s="161">
        <v>1248.58</v>
      </c>
    </row>
    <row r="10374" spans="3:4" ht="15" hidden="1" customHeight="1" x14ac:dyDescent="0.25">
      <c r="C10374" s="158" t="s">
        <v>553</v>
      </c>
      <c r="D10374" s="159">
        <v>1276.56</v>
      </c>
    </row>
    <row r="10375" spans="3:4" ht="15" hidden="1" customHeight="1" x14ac:dyDescent="0.25">
      <c r="C10375" s="160" t="s">
        <v>545</v>
      </c>
      <c r="D10375" s="161">
        <v>1121.3900000000001</v>
      </c>
    </row>
    <row r="10376" spans="3:4" ht="15" hidden="1" customHeight="1" x14ac:dyDescent="0.25">
      <c r="C10376" s="158" t="s">
        <v>552</v>
      </c>
      <c r="D10376" s="159">
        <v>709.18</v>
      </c>
    </row>
    <row r="10377" spans="3:4" ht="15" hidden="1" customHeight="1" x14ac:dyDescent="0.25">
      <c r="C10377" s="160" t="s">
        <v>558</v>
      </c>
      <c r="D10377" s="161">
        <v>1217.3900000000001</v>
      </c>
    </row>
    <row r="10378" spans="3:4" ht="15" hidden="1" customHeight="1" x14ac:dyDescent="0.25">
      <c r="C10378" s="158" t="s">
        <v>551</v>
      </c>
      <c r="D10378" s="159">
        <v>799.28</v>
      </c>
    </row>
    <row r="10379" spans="3:4" ht="15" hidden="1" customHeight="1" x14ac:dyDescent="0.25">
      <c r="C10379" s="160" t="s">
        <v>547</v>
      </c>
      <c r="D10379" s="161">
        <v>1268.48</v>
      </c>
    </row>
    <row r="10380" spans="3:4" ht="15" hidden="1" customHeight="1" x14ac:dyDescent="0.25">
      <c r="C10380" s="158" t="s">
        <v>553</v>
      </c>
      <c r="D10380" s="159">
        <v>884.46</v>
      </c>
    </row>
    <row r="10381" spans="3:4" ht="15" hidden="1" customHeight="1" x14ac:dyDescent="0.25">
      <c r="C10381" s="160" t="s">
        <v>545</v>
      </c>
      <c r="D10381" s="161">
        <v>407.17</v>
      </c>
    </row>
    <row r="10382" spans="3:4" ht="15" hidden="1" customHeight="1" x14ac:dyDescent="0.25">
      <c r="C10382" s="158" t="s">
        <v>549</v>
      </c>
      <c r="D10382" s="159">
        <v>1244.6300000000001</v>
      </c>
    </row>
    <row r="10383" spans="3:4" ht="15" hidden="1" customHeight="1" x14ac:dyDescent="0.25">
      <c r="C10383" s="160" t="s">
        <v>544</v>
      </c>
      <c r="D10383" s="161">
        <v>888.13</v>
      </c>
    </row>
    <row r="10384" spans="3:4" ht="15" hidden="1" customHeight="1" x14ac:dyDescent="0.25">
      <c r="C10384" s="158" t="s">
        <v>552</v>
      </c>
      <c r="D10384" s="159">
        <v>970.53</v>
      </c>
    </row>
    <row r="10385" spans="3:4" ht="15" hidden="1" customHeight="1" x14ac:dyDescent="0.25">
      <c r="C10385" s="160" t="s">
        <v>547</v>
      </c>
      <c r="D10385" s="161">
        <v>409.62</v>
      </c>
    </row>
    <row r="10386" spans="3:4" ht="15" hidden="1" customHeight="1" x14ac:dyDescent="0.25">
      <c r="C10386" s="158" t="s">
        <v>308</v>
      </c>
      <c r="D10386" s="159">
        <v>945.27</v>
      </c>
    </row>
    <row r="10387" spans="3:4" ht="15" hidden="1" customHeight="1" x14ac:dyDescent="0.25">
      <c r="C10387" s="160" t="s">
        <v>552</v>
      </c>
      <c r="D10387" s="161">
        <v>897</v>
      </c>
    </row>
    <row r="10388" spans="3:4" ht="15" hidden="1" customHeight="1" x14ac:dyDescent="0.25">
      <c r="C10388" s="158" t="s">
        <v>309</v>
      </c>
      <c r="D10388" s="159">
        <v>46.26</v>
      </c>
    </row>
    <row r="10389" spans="3:4" ht="15" hidden="1" customHeight="1" x14ac:dyDescent="0.25">
      <c r="C10389" s="160" t="s">
        <v>539</v>
      </c>
      <c r="D10389" s="161">
        <v>49.49</v>
      </c>
    </row>
    <row r="10390" spans="3:4" ht="15" hidden="1" customHeight="1" x14ac:dyDescent="0.25">
      <c r="C10390" s="158" t="s">
        <v>558</v>
      </c>
      <c r="D10390" s="159">
        <v>553.08000000000004</v>
      </c>
    </row>
    <row r="10391" spans="3:4" ht="15" hidden="1" customHeight="1" x14ac:dyDescent="0.25">
      <c r="C10391" s="160" t="s">
        <v>539</v>
      </c>
      <c r="D10391" s="161">
        <v>1031.48</v>
      </c>
    </row>
    <row r="10392" spans="3:4" ht="15" hidden="1" customHeight="1" x14ac:dyDescent="0.25">
      <c r="C10392" s="158" t="s">
        <v>540</v>
      </c>
      <c r="D10392" s="159">
        <v>606.53</v>
      </c>
    </row>
    <row r="10393" spans="3:4" ht="15" hidden="1" customHeight="1" x14ac:dyDescent="0.25">
      <c r="C10393" s="160" t="s">
        <v>546</v>
      </c>
      <c r="D10393" s="161">
        <v>719.34</v>
      </c>
    </row>
    <row r="10394" spans="3:4" ht="15" hidden="1" customHeight="1" x14ac:dyDescent="0.25">
      <c r="C10394" s="158" t="s">
        <v>551</v>
      </c>
      <c r="D10394" s="159">
        <v>263.45999999999998</v>
      </c>
    </row>
    <row r="10395" spans="3:4" ht="15" hidden="1" customHeight="1" x14ac:dyDescent="0.25">
      <c r="C10395" s="160" t="s">
        <v>312</v>
      </c>
      <c r="D10395" s="161">
        <v>651.44000000000005</v>
      </c>
    </row>
    <row r="10396" spans="3:4" ht="15" hidden="1" customHeight="1" x14ac:dyDescent="0.25">
      <c r="C10396" s="158" t="s">
        <v>539</v>
      </c>
      <c r="D10396" s="159">
        <v>468.68</v>
      </c>
    </row>
    <row r="10397" spans="3:4" ht="15" hidden="1" customHeight="1" x14ac:dyDescent="0.25">
      <c r="C10397" s="160" t="s">
        <v>308</v>
      </c>
      <c r="D10397" s="161">
        <v>936.98</v>
      </c>
    </row>
    <row r="10398" spans="3:4" ht="15" hidden="1" customHeight="1" x14ac:dyDescent="0.25">
      <c r="C10398" s="158" t="s">
        <v>312</v>
      </c>
      <c r="D10398" s="159">
        <v>436.88</v>
      </c>
    </row>
    <row r="10399" spans="3:4" ht="15" hidden="1" customHeight="1" x14ac:dyDescent="0.25">
      <c r="C10399" s="160" t="s">
        <v>553</v>
      </c>
      <c r="D10399" s="161">
        <v>322.56</v>
      </c>
    </row>
    <row r="10400" spans="3:4" ht="15" hidden="1" customHeight="1" x14ac:dyDescent="0.25">
      <c r="C10400" s="158" t="s">
        <v>549</v>
      </c>
      <c r="D10400" s="159">
        <v>472.12</v>
      </c>
    </row>
    <row r="10401" spans="3:4" ht="15" hidden="1" customHeight="1" x14ac:dyDescent="0.25">
      <c r="C10401" s="160" t="s">
        <v>556</v>
      </c>
      <c r="D10401" s="161">
        <v>802.07</v>
      </c>
    </row>
    <row r="10402" spans="3:4" ht="15" hidden="1" customHeight="1" x14ac:dyDescent="0.25">
      <c r="C10402" s="158" t="s">
        <v>539</v>
      </c>
      <c r="D10402" s="159">
        <v>419.21</v>
      </c>
    </row>
    <row r="10403" spans="3:4" ht="15" hidden="1" customHeight="1" x14ac:dyDescent="0.25">
      <c r="C10403" s="160" t="s">
        <v>548</v>
      </c>
      <c r="D10403" s="161">
        <v>1236.08</v>
      </c>
    </row>
    <row r="10404" spans="3:4" ht="15" hidden="1" customHeight="1" x14ac:dyDescent="0.25">
      <c r="C10404" s="158" t="s">
        <v>542</v>
      </c>
      <c r="D10404" s="159">
        <v>789.65</v>
      </c>
    </row>
    <row r="10405" spans="3:4" ht="15" hidden="1" customHeight="1" x14ac:dyDescent="0.25">
      <c r="C10405" s="160" t="s">
        <v>307</v>
      </c>
      <c r="D10405" s="161">
        <v>1198.43</v>
      </c>
    </row>
    <row r="10406" spans="3:4" ht="15" hidden="1" customHeight="1" x14ac:dyDescent="0.25">
      <c r="C10406" s="158" t="s">
        <v>552</v>
      </c>
      <c r="D10406" s="159">
        <v>1044.58</v>
      </c>
    </row>
    <row r="10407" spans="3:4" ht="15" hidden="1" customHeight="1" x14ac:dyDescent="0.25">
      <c r="C10407" s="160" t="s">
        <v>553</v>
      </c>
      <c r="D10407" s="161">
        <v>697.63</v>
      </c>
    </row>
    <row r="10408" spans="3:4" ht="15" hidden="1" customHeight="1" x14ac:dyDescent="0.25">
      <c r="C10408" s="158" t="s">
        <v>553</v>
      </c>
      <c r="D10408" s="159">
        <v>936.06</v>
      </c>
    </row>
    <row r="10409" spans="3:4" ht="15" hidden="1" customHeight="1" x14ac:dyDescent="0.25">
      <c r="C10409" s="160" t="s">
        <v>540</v>
      </c>
      <c r="D10409" s="161">
        <v>618.54</v>
      </c>
    </row>
    <row r="10410" spans="3:4" ht="15" hidden="1" customHeight="1" x14ac:dyDescent="0.25">
      <c r="C10410" s="158" t="s">
        <v>309</v>
      </c>
      <c r="D10410" s="159">
        <v>394.7</v>
      </c>
    </row>
    <row r="10411" spans="3:4" ht="15" hidden="1" customHeight="1" x14ac:dyDescent="0.25">
      <c r="C10411" s="160" t="s">
        <v>309</v>
      </c>
      <c r="D10411" s="161">
        <v>1226.6300000000001</v>
      </c>
    </row>
    <row r="10412" spans="3:4" ht="15" hidden="1" customHeight="1" x14ac:dyDescent="0.25">
      <c r="C10412" s="158" t="s">
        <v>546</v>
      </c>
      <c r="D10412" s="159">
        <v>962.27</v>
      </c>
    </row>
    <row r="10413" spans="3:4" ht="15" hidden="1" customHeight="1" x14ac:dyDescent="0.25">
      <c r="C10413" s="160" t="s">
        <v>540</v>
      </c>
      <c r="D10413" s="161">
        <v>507.3</v>
      </c>
    </row>
    <row r="10414" spans="3:4" ht="15" hidden="1" customHeight="1" x14ac:dyDescent="0.25">
      <c r="C10414" s="158" t="s">
        <v>308</v>
      </c>
      <c r="D10414" s="159">
        <v>840.81</v>
      </c>
    </row>
    <row r="10415" spans="3:4" ht="15" hidden="1" customHeight="1" x14ac:dyDescent="0.25">
      <c r="C10415" s="160" t="s">
        <v>539</v>
      </c>
      <c r="D10415" s="161">
        <v>505.37</v>
      </c>
    </row>
    <row r="10416" spans="3:4" ht="15" hidden="1" customHeight="1" x14ac:dyDescent="0.25">
      <c r="C10416" s="158" t="s">
        <v>312</v>
      </c>
      <c r="D10416" s="159">
        <v>513.64</v>
      </c>
    </row>
    <row r="10417" spans="3:4" ht="15" hidden="1" customHeight="1" x14ac:dyDescent="0.25">
      <c r="C10417" s="160" t="s">
        <v>545</v>
      </c>
      <c r="D10417" s="161">
        <v>288.52999999999997</v>
      </c>
    </row>
    <row r="10418" spans="3:4" ht="15" hidden="1" customHeight="1" x14ac:dyDescent="0.25">
      <c r="C10418" s="158" t="s">
        <v>543</v>
      </c>
      <c r="D10418" s="159">
        <v>12.52</v>
      </c>
    </row>
    <row r="10419" spans="3:4" ht="15" hidden="1" customHeight="1" x14ac:dyDescent="0.25">
      <c r="C10419" s="160" t="s">
        <v>545</v>
      </c>
      <c r="D10419" s="161">
        <v>1160.8800000000001</v>
      </c>
    </row>
    <row r="10420" spans="3:4" ht="15" hidden="1" customHeight="1" x14ac:dyDescent="0.25">
      <c r="C10420" s="158" t="s">
        <v>539</v>
      </c>
      <c r="D10420" s="159">
        <v>455.83</v>
      </c>
    </row>
    <row r="10421" spans="3:4" ht="15" hidden="1" customHeight="1" x14ac:dyDescent="0.25">
      <c r="C10421" s="160" t="s">
        <v>549</v>
      </c>
      <c r="D10421" s="161">
        <v>715.49</v>
      </c>
    </row>
    <row r="10422" spans="3:4" ht="15" hidden="1" customHeight="1" x14ac:dyDescent="0.25">
      <c r="C10422" s="158" t="s">
        <v>548</v>
      </c>
      <c r="D10422" s="159">
        <v>548.16</v>
      </c>
    </row>
    <row r="10423" spans="3:4" ht="15" hidden="1" customHeight="1" x14ac:dyDescent="0.25">
      <c r="C10423" s="160" t="s">
        <v>539</v>
      </c>
      <c r="D10423" s="161">
        <v>460.36</v>
      </c>
    </row>
    <row r="10424" spans="3:4" ht="15" hidden="1" customHeight="1" x14ac:dyDescent="0.25">
      <c r="C10424" s="158" t="s">
        <v>542</v>
      </c>
      <c r="D10424" s="159">
        <v>1228.71</v>
      </c>
    </row>
    <row r="10425" spans="3:4" ht="15" hidden="1" customHeight="1" x14ac:dyDescent="0.25">
      <c r="C10425" s="160" t="s">
        <v>309</v>
      </c>
      <c r="D10425" s="161">
        <v>172.7</v>
      </c>
    </row>
    <row r="10426" spans="3:4" ht="15" hidden="1" customHeight="1" x14ac:dyDescent="0.25">
      <c r="C10426" s="158" t="s">
        <v>307</v>
      </c>
      <c r="D10426" s="159">
        <v>550.14</v>
      </c>
    </row>
    <row r="10427" spans="3:4" ht="15" hidden="1" customHeight="1" x14ac:dyDescent="0.25">
      <c r="C10427" s="160" t="s">
        <v>544</v>
      </c>
      <c r="D10427" s="161">
        <v>945.85</v>
      </c>
    </row>
    <row r="10428" spans="3:4" ht="15" hidden="1" customHeight="1" x14ac:dyDescent="0.25">
      <c r="C10428" s="158" t="s">
        <v>544</v>
      </c>
      <c r="D10428" s="159">
        <v>1199.47</v>
      </c>
    </row>
    <row r="10429" spans="3:4" ht="15" hidden="1" customHeight="1" x14ac:dyDescent="0.25">
      <c r="C10429" s="160" t="s">
        <v>552</v>
      </c>
      <c r="D10429" s="161">
        <v>742.85</v>
      </c>
    </row>
    <row r="10430" spans="3:4" ht="15" hidden="1" customHeight="1" x14ac:dyDescent="0.25">
      <c r="C10430" s="158" t="s">
        <v>545</v>
      </c>
      <c r="D10430" s="159">
        <v>1242.29</v>
      </c>
    </row>
    <row r="10431" spans="3:4" ht="15" hidden="1" customHeight="1" x14ac:dyDescent="0.25">
      <c r="C10431" s="160" t="s">
        <v>545</v>
      </c>
      <c r="D10431" s="161">
        <v>264.19</v>
      </c>
    </row>
    <row r="10432" spans="3:4" ht="15" hidden="1" customHeight="1" x14ac:dyDescent="0.25">
      <c r="C10432" s="158" t="s">
        <v>544</v>
      </c>
      <c r="D10432" s="159">
        <v>307.37</v>
      </c>
    </row>
    <row r="10433" spans="3:4" ht="15" hidden="1" customHeight="1" x14ac:dyDescent="0.25">
      <c r="C10433" s="160" t="s">
        <v>553</v>
      </c>
      <c r="D10433" s="161">
        <v>571.78</v>
      </c>
    </row>
    <row r="10434" spans="3:4" ht="15" hidden="1" customHeight="1" x14ac:dyDescent="0.25">
      <c r="C10434" s="158" t="s">
        <v>309</v>
      </c>
      <c r="D10434" s="159">
        <v>1114.1500000000001</v>
      </c>
    </row>
    <row r="10435" spans="3:4" ht="15" hidden="1" customHeight="1" x14ac:dyDescent="0.25">
      <c r="C10435" s="160" t="s">
        <v>547</v>
      </c>
      <c r="D10435" s="161">
        <v>872.64</v>
      </c>
    </row>
    <row r="10436" spans="3:4" ht="15" hidden="1" customHeight="1" x14ac:dyDescent="0.25">
      <c r="C10436" s="158" t="s">
        <v>545</v>
      </c>
      <c r="D10436" s="159">
        <v>695.58</v>
      </c>
    </row>
    <row r="10437" spans="3:4" ht="15" hidden="1" customHeight="1" x14ac:dyDescent="0.25">
      <c r="C10437" s="160" t="s">
        <v>557</v>
      </c>
      <c r="D10437" s="161">
        <v>540.35</v>
      </c>
    </row>
    <row r="10438" spans="3:4" ht="15" hidden="1" customHeight="1" x14ac:dyDescent="0.25">
      <c r="C10438" s="158" t="s">
        <v>540</v>
      </c>
      <c r="D10438" s="159">
        <v>933.18</v>
      </c>
    </row>
    <row r="10439" spans="3:4" ht="15" hidden="1" customHeight="1" x14ac:dyDescent="0.25">
      <c r="C10439" s="160" t="s">
        <v>554</v>
      </c>
      <c r="D10439" s="161">
        <v>843.9</v>
      </c>
    </row>
    <row r="10440" spans="3:4" ht="15" hidden="1" customHeight="1" x14ac:dyDescent="0.25">
      <c r="C10440" s="158" t="s">
        <v>539</v>
      </c>
      <c r="D10440" s="159">
        <v>474.68</v>
      </c>
    </row>
    <row r="10441" spans="3:4" ht="15" hidden="1" customHeight="1" x14ac:dyDescent="0.25">
      <c r="C10441" s="160" t="s">
        <v>546</v>
      </c>
      <c r="D10441" s="161">
        <v>609.89</v>
      </c>
    </row>
    <row r="10442" spans="3:4" ht="15" hidden="1" customHeight="1" x14ac:dyDescent="0.25">
      <c r="C10442" s="158" t="s">
        <v>545</v>
      </c>
      <c r="D10442" s="159">
        <v>434.69</v>
      </c>
    </row>
    <row r="10443" spans="3:4" ht="15" hidden="1" customHeight="1" x14ac:dyDescent="0.25">
      <c r="C10443" s="160" t="s">
        <v>547</v>
      </c>
      <c r="D10443" s="161">
        <v>760.51</v>
      </c>
    </row>
    <row r="10444" spans="3:4" ht="15" hidden="1" customHeight="1" x14ac:dyDescent="0.25">
      <c r="C10444" s="158" t="s">
        <v>540</v>
      </c>
      <c r="D10444" s="159">
        <v>436.69</v>
      </c>
    </row>
    <row r="10445" spans="3:4" ht="15" hidden="1" customHeight="1" x14ac:dyDescent="0.25">
      <c r="C10445" s="160" t="s">
        <v>546</v>
      </c>
      <c r="D10445" s="161">
        <v>639.75</v>
      </c>
    </row>
    <row r="10446" spans="3:4" ht="15" hidden="1" customHeight="1" x14ac:dyDescent="0.25">
      <c r="C10446" s="158" t="s">
        <v>556</v>
      </c>
      <c r="D10446" s="159">
        <v>68.86</v>
      </c>
    </row>
    <row r="10447" spans="3:4" ht="15" hidden="1" customHeight="1" x14ac:dyDescent="0.25">
      <c r="C10447" s="160" t="s">
        <v>551</v>
      </c>
      <c r="D10447" s="161">
        <v>290.77</v>
      </c>
    </row>
    <row r="10448" spans="3:4" ht="15" hidden="1" customHeight="1" x14ac:dyDescent="0.25">
      <c r="C10448" s="158" t="s">
        <v>540</v>
      </c>
      <c r="D10448" s="159">
        <v>431.91</v>
      </c>
    </row>
    <row r="10449" spans="3:4" ht="15" hidden="1" customHeight="1" x14ac:dyDescent="0.25">
      <c r="C10449" s="160" t="s">
        <v>545</v>
      </c>
      <c r="D10449" s="161">
        <v>1145.98</v>
      </c>
    </row>
    <row r="10450" spans="3:4" ht="15" hidden="1" customHeight="1" x14ac:dyDescent="0.25">
      <c r="C10450" s="158" t="s">
        <v>312</v>
      </c>
      <c r="D10450" s="159">
        <v>1078.1199999999999</v>
      </c>
    </row>
    <row r="10451" spans="3:4" ht="15" hidden="1" customHeight="1" x14ac:dyDescent="0.25">
      <c r="C10451" s="160" t="s">
        <v>307</v>
      </c>
      <c r="D10451" s="161">
        <v>910.68</v>
      </c>
    </row>
    <row r="10452" spans="3:4" ht="15" hidden="1" customHeight="1" x14ac:dyDescent="0.25">
      <c r="C10452" s="158" t="s">
        <v>557</v>
      </c>
      <c r="D10452" s="159">
        <v>328.96</v>
      </c>
    </row>
    <row r="10453" spans="3:4" ht="15" hidden="1" customHeight="1" x14ac:dyDescent="0.25">
      <c r="C10453" s="160" t="s">
        <v>554</v>
      </c>
      <c r="D10453" s="161">
        <v>176.19</v>
      </c>
    </row>
    <row r="10454" spans="3:4" ht="15" hidden="1" customHeight="1" x14ac:dyDescent="0.25">
      <c r="C10454" s="158" t="s">
        <v>553</v>
      </c>
      <c r="D10454" s="159">
        <v>748.33</v>
      </c>
    </row>
    <row r="10455" spans="3:4" ht="15" hidden="1" customHeight="1" x14ac:dyDescent="0.25">
      <c r="C10455" s="160" t="s">
        <v>547</v>
      </c>
      <c r="D10455" s="161">
        <v>167.06</v>
      </c>
    </row>
    <row r="10456" spans="3:4" ht="15" hidden="1" customHeight="1" x14ac:dyDescent="0.25">
      <c r="C10456" s="158" t="s">
        <v>547</v>
      </c>
      <c r="D10456" s="159">
        <v>366.27</v>
      </c>
    </row>
    <row r="10457" spans="3:4" ht="15" hidden="1" customHeight="1" x14ac:dyDescent="0.25">
      <c r="C10457" s="160" t="s">
        <v>548</v>
      </c>
      <c r="D10457" s="161">
        <v>886.05</v>
      </c>
    </row>
    <row r="10458" spans="3:4" ht="15" hidden="1" customHeight="1" x14ac:dyDescent="0.25">
      <c r="C10458" s="158" t="s">
        <v>552</v>
      </c>
      <c r="D10458" s="159">
        <v>1112.45</v>
      </c>
    </row>
    <row r="10459" spans="3:4" ht="15" hidden="1" customHeight="1" x14ac:dyDescent="0.25">
      <c r="C10459" s="160" t="s">
        <v>307</v>
      </c>
      <c r="D10459" s="161">
        <v>959.11</v>
      </c>
    </row>
    <row r="10460" spans="3:4" ht="15" hidden="1" customHeight="1" x14ac:dyDescent="0.25">
      <c r="C10460" s="158" t="s">
        <v>543</v>
      </c>
      <c r="D10460" s="159">
        <v>234.52</v>
      </c>
    </row>
    <row r="10461" spans="3:4" ht="15" hidden="1" customHeight="1" x14ac:dyDescent="0.25">
      <c r="C10461" s="160" t="s">
        <v>540</v>
      </c>
      <c r="D10461" s="161">
        <v>983.04</v>
      </c>
    </row>
    <row r="10462" spans="3:4" ht="15" hidden="1" customHeight="1" x14ac:dyDescent="0.25">
      <c r="C10462" s="158" t="s">
        <v>543</v>
      </c>
      <c r="D10462" s="159">
        <v>865.67</v>
      </c>
    </row>
    <row r="10463" spans="3:4" ht="15" hidden="1" customHeight="1" x14ac:dyDescent="0.25">
      <c r="C10463" s="160" t="s">
        <v>552</v>
      </c>
      <c r="D10463" s="161">
        <v>472.64</v>
      </c>
    </row>
    <row r="10464" spans="3:4" ht="15" hidden="1" customHeight="1" x14ac:dyDescent="0.25">
      <c r="C10464" s="158" t="s">
        <v>553</v>
      </c>
      <c r="D10464" s="159">
        <v>1286.3</v>
      </c>
    </row>
    <row r="10465" spans="3:4" ht="15" hidden="1" customHeight="1" x14ac:dyDescent="0.25">
      <c r="C10465" s="160" t="s">
        <v>308</v>
      </c>
      <c r="D10465" s="161">
        <v>602.03</v>
      </c>
    </row>
    <row r="10466" spans="3:4" ht="15" hidden="1" customHeight="1" x14ac:dyDescent="0.25">
      <c r="C10466" s="158" t="s">
        <v>545</v>
      </c>
      <c r="D10466" s="159">
        <v>1086.8499999999999</v>
      </c>
    </row>
    <row r="10467" spans="3:4" ht="15" hidden="1" customHeight="1" x14ac:dyDescent="0.25">
      <c r="C10467" s="160" t="s">
        <v>553</v>
      </c>
      <c r="D10467" s="161">
        <v>264.64</v>
      </c>
    </row>
    <row r="10468" spans="3:4" ht="15" hidden="1" customHeight="1" x14ac:dyDescent="0.25">
      <c r="C10468" s="158" t="s">
        <v>557</v>
      </c>
      <c r="D10468" s="159">
        <v>714.5</v>
      </c>
    </row>
    <row r="10469" spans="3:4" ht="15" hidden="1" customHeight="1" x14ac:dyDescent="0.25">
      <c r="C10469" s="160" t="s">
        <v>312</v>
      </c>
      <c r="D10469" s="161">
        <v>673.96</v>
      </c>
    </row>
    <row r="10470" spans="3:4" ht="15" hidden="1" customHeight="1" x14ac:dyDescent="0.25">
      <c r="C10470" s="158" t="s">
        <v>543</v>
      </c>
      <c r="D10470" s="159">
        <v>197.36</v>
      </c>
    </row>
    <row r="10471" spans="3:4" ht="15" hidden="1" customHeight="1" x14ac:dyDescent="0.25">
      <c r="C10471" s="160" t="s">
        <v>549</v>
      </c>
      <c r="D10471" s="161">
        <v>289.64</v>
      </c>
    </row>
    <row r="10472" spans="3:4" ht="15" hidden="1" customHeight="1" x14ac:dyDescent="0.25">
      <c r="C10472" s="158" t="s">
        <v>307</v>
      </c>
      <c r="D10472" s="159">
        <v>363.8</v>
      </c>
    </row>
    <row r="10473" spans="3:4" ht="15" hidden="1" customHeight="1" x14ac:dyDescent="0.25">
      <c r="C10473" s="160" t="s">
        <v>551</v>
      </c>
      <c r="D10473" s="161">
        <v>509.24</v>
      </c>
    </row>
    <row r="10474" spans="3:4" ht="15" hidden="1" customHeight="1" x14ac:dyDescent="0.25">
      <c r="C10474" s="158" t="s">
        <v>552</v>
      </c>
      <c r="D10474" s="159">
        <v>524.79999999999995</v>
      </c>
    </row>
    <row r="10475" spans="3:4" ht="15" hidden="1" customHeight="1" x14ac:dyDescent="0.25">
      <c r="C10475" s="160" t="s">
        <v>312</v>
      </c>
      <c r="D10475" s="161">
        <v>364.32</v>
      </c>
    </row>
    <row r="10476" spans="3:4" ht="15" hidden="1" customHeight="1" x14ac:dyDescent="0.25">
      <c r="C10476" s="158" t="s">
        <v>539</v>
      </c>
      <c r="D10476" s="159">
        <v>588.44000000000005</v>
      </c>
    </row>
    <row r="10477" spans="3:4" ht="15" hidden="1" customHeight="1" x14ac:dyDescent="0.25">
      <c r="C10477" s="160" t="s">
        <v>551</v>
      </c>
      <c r="D10477" s="161">
        <v>1052.67</v>
      </c>
    </row>
    <row r="10478" spans="3:4" ht="15" hidden="1" customHeight="1" x14ac:dyDescent="0.25">
      <c r="C10478" s="158" t="s">
        <v>551</v>
      </c>
      <c r="D10478" s="159">
        <v>1292.1199999999999</v>
      </c>
    </row>
    <row r="10479" spans="3:4" ht="15" hidden="1" customHeight="1" x14ac:dyDescent="0.25">
      <c r="C10479" s="160" t="s">
        <v>547</v>
      </c>
      <c r="D10479" s="161">
        <v>483.07</v>
      </c>
    </row>
    <row r="10480" spans="3:4" ht="15" hidden="1" customHeight="1" x14ac:dyDescent="0.25">
      <c r="C10480" s="158" t="s">
        <v>551</v>
      </c>
      <c r="D10480" s="159">
        <v>868.55</v>
      </c>
    </row>
    <row r="10481" spans="3:4" ht="15" hidden="1" customHeight="1" x14ac:dyDescent="0.25">
      <c r="C10481" s="160" t="s">
        <v>309</v>
      </c>
      <c r="D10481" s="161">
        <v>548.26</v>
      </c>
    </row>
    <row r="10482" spans="3:4" ht="15" hidden="1" customHeight="1" x14ac:dyDescent="0.25">
      <c r="C10482" s="158" t="s">
        <v>550</v>
      </c>
      <c r="D10482" s="159">
        <v>528.59</v>
      </c>
    </row>
    <row r="10483" spans="3:4" ht="15" hidden="1" customHeight="1" x14ac:dyDescent="0.25">
      <c r="C10483" s="160" t="s">
        <v>558</v>
      </c>
      <c r="D10483" s="161">
        <v>919.05</v>
      </c>
    </row>
    <row r="10484" spans="3:4" ht="15" hidden="1" customHeight="1" x14ac:dyDescent="0.25">
      <c r="C10484" s="158" t="s">
        <v>539</v>
      </c>
      <c r="D10484" s="159">
        <v>774.89</v>
      </c>
    </row>
    <row r="10485" spans="3:4" ht="15" hidden="1" customHeight="1" x14ac:dyDescent="0.25">
      <c r="C10485" s="160" t="s">
        <v>549</v>
      </c>
      <c r="D10485" s="161">
        <v>136.88999999999999</v>
      </c>
    </row>
    <row r="10486" spans="3:4" ht="15" hidden="1" customHeight="1" x14ac:dyDescent="0.25">
      <c r="C10486" s="158" t="s">
        <v>309</v>
      </c>
      <c r="D10486" s="159">
        <v>450.44</v>
      </c>
    </row>
    <row r="10487" spans="3:4" ht="15" hidden="1" customHeight="1" x14ac:dyDescent="0.25">
      <c r="C10487" s="160" t="s">
        <v>546</v>
      </c>
      <c r="D10487" s="161">
        <v>717.23</v>
      </c>
    </row>
    <row r="10488" spans="3:4" ht="15" hidden="1" customHeight="1" x14ac:dyDescent="0.25">
      <c r="C10488" s="158" t="s">
        <v>307</v>
      </c>
      <c r="D10488" s="159">
        <v>469.36</v>
      </c>
    </row>
    <row r="10489" spans="3:4" ht="15" hidden="1" customHeight="1" x14ac:dyDescent="0.25">
      <c r="C10489" s="160" t="s">
        <v>549</v>
      </c>
      <c r="D10489" s="161">
        <v>292.5</v>
      </c>
    </row>
    <row r="10490" spans="3:4" ht="15" hidden="1" customHeight="1" x14ac:dyDescent="0.25">
      <c r="C10490" s="158" t="s">
        <v>547</v>
      </c>
      <c r="D10490" s="159">
        <v>966.49</v>
      </c>
    </row>
    <row r="10491" spans="3:4" ht="15" hidden="1" customHeight="1" x14ac:dyDescent="0.25">
      <c r="C10491" s="160" t="s">
        <v>540</v>
      </c>
      <c r="D10491" s="161">
        <v>362.98</v>
      </c>
    </row>
    <row r="10492" spans="3:4" ht="15" hidden="1" customHeight="1" x14ac:dyDescent="0.25">
      <c r="C10492" s="158" t="s">
        <v>546</v>
      </c>
      <c r="D10492" s="159">
        <v>817.5</v>
      </c>
    </row>
    <row r="10493" spans="3:4" ht="15" hidden="1" customHeight="1" x14ac:dyDescent="0.25">
      <c r="C10493" s="160" t="s">
        <v>545</v>
      </c>
      <c r="D10493" s="161">
        <v>1095.74</v>
      </c>
    </row>
    <row r="10494" spans="3:4" ht="15" hidden="1" customHeight="1" x14ac:dyDescent="0.25">
      <c r="C10494" s="158" t="s">
        <v>542</v>
      </c>
      <c r="D10494" s="159">
        <v>44.11</v>
      </c>
    </row>
    <row r="10495" spans="3:4" ht="15" hidden="1" customHeight="1" x14ac:dyDescent="0.25">
      <c r="C10495" s="160" t="s">
        <v>550</v>
      </c>
      <c r="D10495" s="161">
        <v>533.66</v>
      </c>
    </row>
    <row r="10496" spans="3:4" ht="15" hidden="1" customHeight="1" x14ac:dyDescent="0.25">
      <c r="C10496" s="158" t="s">
        <v>545</v>
      </c>
      <c r="D10496" s="159">
        <v>135.56</v>
      </c>
    </row>
    <row r="10497" spans="3:4" ht="15" hidden="1" customHeight="1" x14ac:dyDescent="0.25">
      <c r="C10497" s="160" t="s">
        <v>307</v>
      </c>
      <c r="D10497" s="161">
        <v>783.84</v>
      </c>
    </row>
    <row r="10498" spans="3:4" ht="15" hidden="1" customHeight="1" x14ac:dyDescent="0.25">
      <c r="C10498" s="158" t="s">
        <v>553</v>
      </c>
      <c r="D10498" s="159">
        <v>836.29</v>
      </c>
    </row>
    <row r="10499" spans="3:4" ht="15" hidden="1" customHeight="1" x14ac:dyDescent="0.25">
      <c r="C10499" s="160" t="s">
        <v>552</v>
      </c>
      <c r="D10499" s="161">
        <v>119.15</v>
      </c>
    </row>
    <row r="10500" spans="3:4" ht="15" hidden="1" customHeight="1" x14ac:dyDescent="0.25">
      <c r="C10500" s="158" t="s">
        <v>545</v>
      </c>
      <c r="D10500" s="159">
        <v>24.09</v>
      </c>
    </row>
    <row r="10501" spans="3:4" ht="15" hidden="1" customHeight="1" x14ac:dyDescent="0.25">
      <c r="C10501" s="160" t="s">
        <v>312</v>
      </c>
      <c r="D10501" s="161">
        <v>791.77</v>
      </c>
    </row>
    <row r="10502" spans="3:4" ht="15" hidden="1" customHeight="1" x14ac:dyDescent="0.25">
      <c r="C10502" s="158" t="s">
        <v>557</v>
      </c>
      <c r="D10502" s="159">
        <v>27.25</v>
      </c>
    </row>
    <row r="10503" spans="3:4" ht="15" hidden="1" customHeight="1" x14ac:dyDescent="0.25">
      <c r="C10503" s="160" t="s">
        <v>540</v>
      </c>
      <c r="D10503" s="161">
        <v>24.71</v>
      </c>
    </row>
    <row r="10504" spans="3:4" ht="15" hidden="1" customHeight="1" x14ac:dyDescent="0.25">
      <c r="C10504" s="158" t="s">
        <v>308</v>
      </c>
      <c r="D10504" s="159">
        <v>37.6</v>
      </c>
    </row>
    <row r="10505" spans="3:4" ht="15" hidden="1" customHeight="1" x14ac:dyDescent="0.25">
      <c r="C10505" s="160" t="s">
        <v>549</v>
      </c>
      <c r="D10505" s="161">
        <v>916.16</v>
      </c>
    </row>
    <row r="10506" spans="3:4" ht="15" hidden="1" customHeight="1" x14ac:dyDescent="0.25">
      <c r="C10506" s="158" t="s">
        <v>550</v>
      </c>
      <c r="D10506" s="159">
        <v>523.32000000000005</v>
      </c>
    </row>
    <row r="10507" spans="3:4" ht="15" hidden="1" customHeight="1" x14ac:dyDescent="0.25">
      <c r="C10507" s="160" t="s">
        <v>312</v>
      </c>
      <c r="D10507" s="161">
        <v>959.08</v>
      </c>
    </row>
    <row r="10508" spans="3:4" ht="15" hidden="1" customHeight="1" x14ac:dyDescent="0.25">
      <c r="C10508" s="158" t="s">
        <v>551</v>
      </c>
      <c r="D10508" s="159">
        <v>732.17</v>
      </c>
    </row>
    <row r="10509" spans="3:4" ht="15" hidden="1" customHeight="1" x14ac:dyDescent="0.25">
      <c r="C10509" s="160" t="s">
        <v>308</v>
      </c>
      <c r="D10509" s="161">
        <v>261.55</v>
      </c>
    </row>
    <row r="10510" spans="3:4" ht="15" hidden="1" customHeight="1" x14ac:dyDescent="0.25">
      <c r="C10510" s="158" t="s">
        <v>554</v>
      </c>
      <c r="D10510" s="159">
        <v>470.32</v>
      </c>
    </row>
    <row r="10511" spans="3:4" ht="15" hidden="1" customHeight="1" x14ac:dyDescent="0.25">
      <c r="C10511" s="160" t="s">
        <v>542</v>
      </c>
      <c r="D10511" s="161">
        <v>852.88</v>
      </c>
    </row>
    <row r="10512" spans="3:4" ht="15" hidden="1" customHeight="1" x14ac:dyDescent="0.25">
      <c r="C10512" s="158" t="s">
        <v>551</v>
      </c>
      <c r="D10512" s="159">
        <v>1037.4000000000001</v>
      </c>
    </row>
    <row r="10513" spans="3:4" ht="15" hidden="1" customHeight="1" x14ac:dyDescent="0.25">
      <c r="C10513" s="160" t="s">
        <v>312</v>
      </c>
      <c r="D10513" s="161">
        <v>1299.98</v>
      </c>
    </row>
    <row r="10514" spans="3:4" ht="15" hidden="1" customHeight="1" x14ac:dyDescent="0.25">
      <c r="C10514" s="158" t="s">
        <v>547</v>
      </c>
      <c r="D10514" s="159">
        <v>927.15</v>
      </c>
    </row>
    <row r="10515" spans="3:4" ht="15" hidden="1" customHeight="1" x14ac:dyDescent="0.25">
      <c r="C10515" s="160" t="s">
        <v>550</v>
      </c>
      <c r="D10515" s="161">
        <v>288.2</v>
      </c>
    </row>
    <row r="10516" spans="3:4" ht="15" hidden="1" customHeight="1" x14ac:dyDescent="0.25">
      <c r="C10516" s="158" t="s">
        <v>547</v>
      </c>
      <c r="D10516" s="159">
        <v>462.48</v>
      </c>
    </row>
    <row r="10517" spans="3:4" ht="15" hidden="1" customHeight="1" x14ac:dyDescent="0.25">
      <c r="C10517" s="160" t="s">
        <v>309</v>
      </c>
      <c r="D10517" s="161">
        <v>169.67</v>
      </c>
    </row>
    <row r="10518" spans="3:4" ht="15" hidden="1" customHeight="1" x14ac:dyDescent="0.25">
      <c r="C10518" s="158" t="s">
        <v>545</v>
      </c>
      <c r="D10518" s="159">
        <v>739.15</v>
      </c>
    </row>
    <row r="10519" spans="3:4" ht="15" hidden="1" customHeight="1" x14ac:dyDescent="0.25">
      <c r="C10519" s="160" t="s">
        <v>550</v>
      </c>
      <c r="D10519" s="161">
        <v>614.62</v>
      </c>
    </row>
    <row r="10520" spans="3:4" ht="15" hidden="1" customHeight="1" x14ac:dyDescent="0.25">
      <c r="C10520" s="158" t="s">
        <v>307</v>
      </c>
      <c r="D10520" s="159">
        <v>472.18</v>
      </c>
    </row>
    <row r="10521" spans="3:4" ht="15" hidden="1" customHeight="1" x14ac:dyDescent="0.25">
      <c r="C10521" s="160" t="s">
        <v>552</v>
      </c>
      <c r="D10521" s="161">
        <v>841.56</v>
      </c>
    </row>
    <row r="10522" spans="3:4" ht="15" hidden="1" customHeight="1" x14ac:dyDescent="0.25">
      <c r="C10522" s="158" t="s">
        <v>312</v>
      </c>
      <c r="D10522" s="159">
        <v>203.44</v>
      </c>
    </row>
    <row r="10523" spans="3:4" ht="15" hidden="1" customHeight="1" x14ac:dyDescent="0.25">
      <c r="C10523" s="160" t="s">
        <v>549</v>
      </c>
      <c r="D10523" s="161">
        <v>1290.19</v>
      </c>
    </row>
    <row r="10524" spans="3:4" ht="15" hidden="1" customHeight="1" x14ac:dyDescent="0.25">
      <c r="C10524" s="158" t="s">
        <v>552</v>
      </c>
      <c r="D10524" s="159">
        <v>181.27</v>
      </c>
    </row>
    <row r="10525" spans="3:4" ht="15" hidden="1" customHeight="1" x14ac:dyDescent="0.25">
      <c r="C10525" s="160" t="s">
        <v>308</v>
      </c>
      <c r="D10525" s="161">
        <v>1209.1099999999999</v>
      </c>
    </row>
    <row r="10526" spans="3:4" ht="15" hidden="1" customHeight="1" x14ac:dyDescent="0.25">
      <c r="C10526" s="158" t="s">
        <v>309</v>
      </c>
      <c r="D10526" s="159">
        <v>27.81</v>
      </c>
    </row>
    <row r="10527" spans="3:4" ht="15" hidden="1" customHeight="1" x14ac:dyDescent="0.25">
      <c r="C10527" s="160" t="s">
        <v>551</v>
      </c>
      <c r="D10527" s="161">
        <v>640.04999999999995</v>
      </c>
    </row>
    <row r="10528" spans="3:4" ht="15" hidden="1" customHeight="1" x14ac:dyDescent="0.25">
      <c r="C10528" s="158" t="s">
        <v>551</v>
      </c>
      <c r="D10528" s="159">
        <v>607.34</v>
      </c>
    </row>
    <row r="10529" spans="3:4" ht="15" hidden="1" customHeight="1" x14ac:dyDescent="0.25">
      <c r="C10529" s="160" t="s">
        <v>541</v>
      </c>
      <c r="D10529" s="161">
        <v>180.46</v>
      </c>
    </row>
    <row r="10530" spans="3:4" ht="15" hidden="1" customHeight="1" x14ac:dyDescent="0.25">
      <c r="C10530" s="158" t="s">
        <v>309</v>
      </c>
      <c r="D10530" s="159">
        <v>420.51</v>
      </c>
    </row>
    <row r="10531" spans="3:4" ht="15" hidden="1" customHeight="1" x14ac:dyDescent="0.25">
      <c r="C10531" s="160" t="s">
        <v>546</v>
      </c>
      <c r="D10531" s="161">
        <v>1250.44</v>
      </c>
    </row>
    <row r="10532" spans="3:4" ht="15" hidden="1" customHeight="1" x14ac:dyDescent="0.25">
      <c r="C10532" s="158" t="s">
        <v>544</v>
      </c>
      <c r="D10532" s="159">
        <v>78.69</v>
      </c>
    </row>
    <row r="10533" spans="3:4" ht="15" hidden="1" customHeight="1" x14ac:dyDescent="0.25">
      <c r="C10533" s="160" t="s">
        <v>547</v>
      </c>
      <c r="D10533" s="161">
        <v>408.52</v>
      </c>
    </row>
    <row r="10534" spans="3:4" ht="15" hidden="1" customHeight="1" x14ac:dyDescent="0.25">
      <c r="C10534" s="158" t="s">
        <v>307</v>
      </c>
      <c r="D10534" s="159">
        <v>906.55</v>
      </c>
    </row>
    <row r="10535" spans="3:4" ht="15" hidden="1" customHeight="1" x14ac:dyDescent="0.25">
      <c r="C10535" s="160" t="s">
        <v>550</v>
      </c>
      <c r="D10535" s="161">
        <v>1216.3800000000001</v>
      </c>
    </row>
    <row r="10536" spans="3:4" ht="15" hidden="1" customHeight="1" x14ac:dyDescent="0.25">
      <c r="C10536" s="158" t="s">
        <v>542</v>
      </c>
      <c r="D10536" s="159">
        <v>916.06</v>
      </c>
    </row>
    <row r="10537" spans="3:4" ht="15" hidden="1" customHeight="1" x14ac:dyDescent="0.25">
      <c r="C10537" s="160" t="s">
        <v>551</v>
      </c>
      <c r="D10537" s="161">
        <v>1251.6199999999999</v>
      </c>
    </row>
    <row r="10538" spans="3:4" ht="15" hidden="1" customHeight="1" x14ac:dyDescent="0.25">
      <c r="C10538" s="158" t="s">
        <v>547</v>
      </c>
      <c r="D10538" s="159">
        <v>377.78</v>
      </c>
    </row>
    <row r="10539" spans="3:4" ht="15" hidden="1" customHeight="1" x14ac:dyDescent="0.25">
      <c r="C10539" s="160" t="s">
        <v>542</v>
      </c>
      <c r="D10539" s="161">
        <v>1145.1099999999999</v>
      </c>
    </row>
    <row r="10540" spans="3:4" ht="15" hidden="1" customHeight="1" x14ac:dyDescent="0.25">
      <c r="C10540" s="158" t="s">
        <v>555</v>
      </c>
      <c r="D10540" s="159">
        <v>1225.98</v>
      </c>
    </row>
    <row r="10541" spans="3:4" ht="15" hidden="1" customHeight="1" x14ac:dyDescent="0.25">
      <c r="C10541" s="160" t="s">
        <v>547</v>
      </c>
      <c r="D10541" s="161">
        <v>446.54</v>
      </c>
    </row>
    <row r="10542" spans="3:4" ht="15" hidden="1" customHeight="1" x14ac:dyDescent="0.25">
      <c r="C10542" s="158" t="s">
        <v>307</v>
      </c>
      <c r="D10542" s="159">
        <v>637.87</v>
      </c>
    </row>
    <row r="10543" spans="3:4" ht="15" hidden="1" customHeight="1" x14ac:dyDescent="0.25">
      <c r="C10543" s="160" t="s">
        <v>539</v>
      </c>
      <c r="D10543" s="161">
        <v>1120.69</v>
      </c>
    </row>
    <row r="10544" spans="3:4" ht="15" hidden="1" customHeight="1" x14ac:dyDescent="0.25">
      <c r="C10544" s="158" t="s">
        <v>540</v>
      </c>
      <c r="D10544" s="159">
        <v>438.79</v>
      </c>
    </row>
    <row r="10545" spans="3:4" ht="15" hidden="1" customHeight="1" x14ac:dyDescent="0.25">
      <c r="C10545" s="160" t="s">
        <v>539</v>
      </c>
      <c r="D10545" s="161">
        <v>962.44</v>
      </c>
    </row>
    <row r="10546" spans="3:4" ht="15" hidden="1" customHeight="1" x14ac:dyDescent="0.25">
      <c r="C10546" s="158" t="s">
        <v>553</v>
      </c>
      <c r="D10546" s="159">
        <v>465.43</v>
      </c>
    </row>
    <row r="10547" spans="3:4" ht="15" hidden="1" customHeight="1" x14ac:dyDescent="0.25">
      <c r="C10547" s="160" t="s">
        <v>558</v>
      </c>
      <c r="D10547" s="161">
        <v>1145.8399999999999</v>
      </c>
    </row>
    <row r="10548" spans="3:4" ht="15" hidden="1" customHeight="1" x14ac:dyDescent="0.25">
      <c r="C10548" s="158" t="s">
        <v>549</v>
      </c>
      <c r="D10548" s="159">
        <v>723.26</v>
      </c>
    </row>
    <row r="10549" spans="3:4" ht="15" hidden="1" customHeight="1" x14ac:dyDescent="0.25">
      <c r="C10549" s="160" t="s">
        <v>555</v>
      </c>
      <c r="D10549" s="161">
        <v>98.46</v>
      </c>
    </row>
    <row r="10550" spans="3:4" ht="15" hidden="1" customHeight="1" x14ac:dyDescent="0.25">
      <c r="C10550" s="158" t="s">
        <v>549</v>
      </c>
      <c r="D10550" s="159">
        <v>102.44</v>
      </c>
    </row>
    <row r="10551" spans="3:4" ht="15" hidden="1" customHeight="1" x14ac:dyDescent="0.25">
      <c r="C10551" s="160" t="s">
        <v>545</v>
      </c>
      <c r="D10551" s="161">
        <v>102.95</v>
      </c>
    </row>
    <row r="10552" spans="3:4" ht="15" hidden="1" customHeight="1" x14ac:dyDescent="0.25">
      <c r="C10552" s="158" t="s">
        <v>551</v>
      </c>
      <c r="D10552" s="159">
        <v>445.17</v>
      </c>
    </row>
    <row r="10553" spans="3:4" ht="15" hidden="1" customHeight="1" x14ac:dyDescent="0.25">
      <c r="C10553" s="160" t="s">
        <v>308</v>
      </c>
      <c r="D10553" s="161">
        <v>812.15</v>
      </c>
    </row>
    <row r="10554" spans="3:4" ht="15" hidden="1" customHeight="1" x14ac:dyDescent="0.25">
      <c r="C10554" s="158" t="s">
        <v>550</v>
      </c>
      <c r="D10554" s="159">
        <v>850.93</v>
      </c>
    </row>
    <row r="10555" spans="3:4" ht="15" hidden="1" customHeight="1" x14ac:dyDescent="0.25">
      <c r="C10555" s="160" t="s">
        <v>558</v>
      </c>
      <c r="D10555" s="161">
        <v>570</v>
      </c>
    </row>
    <row r="10556" spans="3:4" ht="15" hidden="1" customHeight="1" x14ac:dyDescent="0.25">
      <c r="C10556" s="158" t="s">
        <v>552</v>
      </c>
      <c r="D10556" s="159">
        <v>504.77</v>
      </c>
    </row>
    <row r="10557" spans="3:4" ht="15" hidden="1" customHeight="1" x14ac:dyDescent="0.25">
      <c r="C10557" s="160" t="s">
        <v>558</v>
      </c>
      <c r="D10557" s="161">
        <v>118.78</v>
      </c>
    </row>
    <row r="10558" spans="3:4" ht="15" hidden="1" customHeight="1" x14ac:dyDescent="0.25">
      <c r="C10558" s="158" t="s">
        <v>553</v>
      </c>
      <c r="D10558" s="159">
        <v>208.13</v>
      </c>
    </row>
    <row r="10559" spans="3:4" ht="15" hidden="1" customHeight="1" x14ac:dyDescent="0.25">
      <c r="C10559" s="160" t="s">
        <v>546</v>
      </c>
      <c r="D10559" s="161">
        <v>14.93</v>
      </c>
    </row>
    <row r="10560" spans="3:4" ht="15" hidden="1" customHeight="1" x14ac:dyDescent="0.25">
      <c r="C10560" s="158" t="s">
        <v>539</v>
      </c>
      <c r="D10560" s="159">
        <v>1197.1300000000001</v>
      </c>
    </row>
    <row r="10561" spans="3:4" ht="15" hidden="1" customHeight="1" x14ac:dyDescent="0.25">
      <c r="C10561" s="160" t="s">
        <v>309</v>
      </c>
      <c r="D10561" s="161">
        <v>335.15</v>
      </c>
    </row>
    <row r="10562" spans="3:4" ht="15" hidden="1" customHeight="1" x14ac:dyDescent="0.25">
      <c r="C10562" s="158" t="s">
        <v>557</v>
      </c>
      <c r="D10562" s="159">
        <v>1121.1400000000001</v>
      </c>
    </row>
    <row r="10563" spans="3:4" ht="15" hidden="1" customHeight="1" x14ac:dyDescent="0.25">
      <c r="C10563" s="160" t="s">
        <v>546</v>
      </c>
      <c r="D10563" s="161">
        <v>111.52</v>
      </c>
    </row>
    <row r="10564" spans="3:4" ht="15" hidden="1" customHeight="1" x14ac:dyDescent="0.25">
      <c r="C10564" s="158" t="s">
        <v>549</v>
      </c>
      <c r="D10564" s="159">
        <v>354.46</v>
      </c>
    </row>
    <row r="10565" spans="3:4" ht="15" hidden="1" customHeight="1" x14ac:dyDescent="0.25">
      <c r="C10565" s="160" t="s">
        <v>551</v>
      </c>
      <c r="D10565" s="161">
        <v>547.03</v>
      </c>
    </row>
    <row r="10566" spans="3:4" ht="15" hidden="1" customHeight="1" x14ac:dyDescent="0.25">
      <c r="C10566" s="158" t="s">
        <v>540</v>
      </c>
      <c r="D10566" s="159">
        <v>539.57000000000005</v>
      </c>
    </row>
    <row r="10567" spans="3:4" ht="15" hidden="1" customHeight="1" x14ac:dyDescent="0.25">
      <c r="C10567" s="160" t="s">
        <v>552</v>
      </c>
      <c r="D10567" s="161">
        <v>695.66</v>
      </c>
    </row>
    <row r="10568" spans="3:4" ht="15" hidden="1" customHeight="1" x14ac:dyDescent="0.25">
      <c r="C10568" s="158" t="s">
        <v>549</v>
      </c>
      <c r="D10568" s="159">
        <v>864.82</v>
      </c>
    </row>
    <row r="10569" spans="3:4" ht="15" hidden="1" customHeight="1" x14ac:dyDescent="0.25">
      <c r="C10569" s="160" t="s">
        <v>555</v>
      </c>
      <c r="D10569" s="161">
        <v>473.06</v>
      </c>
    </row>
    <row r="10570" spans="3:4" ht="15" hidden="1" customHeight="1" x14ac:dyDescent="0.25">
      <c r="C10570" s="158" t="s">
        <v>312</v>
      </c>
      <c r="D10570" s="159">
        <v>1169.95</v>
      </c>
    </row>
    <row r="10571" spans="3:4" ht="15" hidden="1" customHeight="1" x14ac:dyDescent="0.25">
      <c r="C10571" s="160" t="s">
        <v>558</v>
      </c>
      <c r="D10571" s="161">
        <v>289.31</v>
      </c>
    </row>
    <row r="10572" spans="3:4" ht="15" hidden="1" customHeight="1" x14ac:dyDescent="0.25">
      <c r="C10572" s="158" t="s">
        <v>543</v>
      </c>
      <c r="D10572" s="159">
        <v>527.79</v>
      </c>
    </row>
    <row r="10573" spans="3:4" ht="15" hidden="1" customHeight="1" x14ac:dyDescent="0.25">
      <c r="C10573" s="160" t="s">
        <v>308</v>
      </c>
      <c r="D10573" s="161">
        <v>1177.04</v>
      </c>
    </row>
    <row r="10574" spans="3:4" ht="15" hidden="1" customHeight="1" x14ac:dyDescent="0.25">
      <c r="C10574" s="158" t="s">
        <v>539</v>
      </c>
      <c r="D10574" s="159">
        <v>287.10000000000002</v>
      </c>
    </row>
    <row r="10575" spans="3:4" ht="15" hidden="1" customHeight="1" x14ac:dyDescent="0.25">
      <c r="C10575" s="160" t="s">
        <v>545</v>
      </c>
      <c r="D10575" s="161">
        <v>651.64</v>
      </c>
    </row>
    <row r="10576" spans="3:4" ht="15" hidden="1" customHeight="1" x14ac:dyDescent="0.25">
      <c r="C10576" s="158" t="s">
        <v>549</v>
      </c>
      <c r="D10576" s="159">
        <v>927.93</v>
      </c>
    </row>
    <row r="10577" spans="3:4" ht="15" hidden="1" customHeight="1" x14ac:dyDescent="0.25">
      <c r="C10577" s="160" t="s">
        <v>547</v>
      </c>
      <c r="D10577" s="161">
        <v>781.17</v>
      </c>
    </row>
    <row r="10578" spans="3:4" ht="15" hidden="1" customHeight="1" x14ac:dyDescent="0.25">
      <c r="C10578" s="158" t="s">
        <v>543</v>
      </c>
      <c r="D10578" s="159">
        <v>472.91</v>
      </c>
    </row>
    <row r="10579" spans="3:4" ht="15" hidden="1" customHeight="1" x14ac:dyDescent="0.25">
      <c r="C10579" s="160" t="s">
        <v>553</v>
      </c>
      <c r="D10579" s="161">
        <v>595.11</v>
      </c>
    </row>
    <row r="10580" spans="3:4" ht="15" hidden="1" customHeight="1" x14ac:dyDescent="0.25">
      <c r="C10580" s="158" t="s">
        <v>540</v>
      </c>
      <c r="D10580" s="159">
        <v>915.7</v>
      </c>
    </row>
    <row r="10581" spans="3:4" ht="15" hidden="1" customHeight="1" x14ac:dyDescent="0.25">
      <c r="C10581" s="160" t="s">
        <v>312</v>
      </c>
      <c r="D10581" s="161">
        <v>847.71</v>
      </c>
    </row>
    <row r="10582" spans="3:4" ht="15" hidden="1" customHeight="1" x14ac:dyDescent="0.25">
      <c r="C10582" s="158" t="s">
        <v>540</v>
      </c>
      <c r="D10582" s="159">
        <v>315.57</v>
      </c>
    </row>
    <row r="10583" spans="3:4" ht="15" hidden="1" customHeight="1" x14ac:dyDescent="0.25">
      <c r="C10583" s="160" t="s">
        <v>555</v>
      </c>
      <c r="D10583" s="161">
        <v>371.71</v>
      </c>
    </row>
    <row r="10584" spans="3:4" ht="15" hidden="1" customHeight="1" x14ac:dyDescent="0.25">
      <c r="C10584" s="158" t="s">
        <v>554</v>
      </c>
      <c r="D10584" s="159">
        <v>839.42</v>
      </c>
    </row>
    <row r="10585" spans="3:4" ht="15" hidden="1" customHeight="1" x14ac:dyDescent="0.25">
      <c r="C10585" s="160" t="s">
        <v>309</v>
      </c>
      <c r="D10585" s="161">
        <v>124.29</v>
      </c>
    </row>
    <row r="10586" spans="3:4" ht="15" hidden="1" customHeight="1" x14ac:dyDescent="0.25">
      <c r="C10586" s="158" t="s">
        <v>543</v>
      </c>
      <c r="D10586" s="159">
        <v>923.26</v>
      </c>
    </row>
    <row r="10587" spans="3:4" ht="15" hidden="1" customHeight="1" x14ac:dyDescent="0.25">
      <c r="C10587" s="160" t="s">
        <v>307</v>
      </c>
      <c r="D10587" s="161">
        <v>270.04000000000002</v>
      </c>
    </row>
    <row r="10588" spans="3:4" ht="15" hidden="1" customHeight="1" x14ac:dyDescent="0.25">
      <c r="C10588" s="158" t="s">
        <v>312</v>
      </c>
      <c r="D10588" s="159">
        <v>104.84</v>
      </c>
    </row>
    <row r="10589" spans="3:4" ht="15" hidden="1" customHeight="1" x14ac:dyDescent="0.25">
      <c r="C10589" s="160" t="s">
        <v>555</v>
      </c>
      <c r="D10589" s="161">
        <v>715.6</v>
      </c>
    </row>
    <row r="10590" spans="3:4" ht="15" hidden="1" customHeight="1" x14ac:dyDescent="0.25">
      <c r="C10590" s="158" t="s">
        <v>539</v>
      </c>
      <c r="D10590" s="159">
        <v>317.06</v>
      </c>
    </row>
    <row r="10591" spans="3:4" ht="15" hidden="1" customHeight="1" x14ac:dyDescent="0.25">
      <c r="C10591" s="160" t="s">
        <v>307</v>
      </c>
      <c r="D10591" s="161">
        <v>61.99</v>
      </c>
    </row>
    <row r="10592" spans="3:4" ht="15" hidden="1" customHeight="1" x14ac:dyDescent="0.25">
      <c r="C10592" s="158" t="s">
        <v>558</v>
      </c>
      <c r="D10592" s="159">
        <v>892.94</v>
      </c>
    </row>
    <row r="10593" spans="3:4" ht="15" hidden="1" customHeight="1" x14ac:dyDescent="0.25">
      <c r="C10593" s="160" t="s">
        <v>308</v>
      </c>
      <c r="D10593" s="161">
        <v>1147.1199999999999</v>
      </c>
    </row>
    <row r="10594" spans="3:4" ht="15" hidden="1" customHeight="1" x14ac:dyDescent="0.25">
      <c r="C10594" s="158" t="s">
        <v>551</v>
      </c>
      <c r="D10594" s="159">
        <v>1192.67</v>
      </c>
    </row>
    <row r="10595" spans="3:4" ht="15" hidden="1" customHeight="1" x14ac:dyDescent="0.25">
      <c r="C10595" s="160" t="s">
        <v>549</v>
      </c>
      <c r="D10595" s="161">
        <v>483.52</v>
      </c>
    </row>
    <row r="10596" spans="3:4" ht="15" hidden="1" customHeight="1" x14ac:dyDescent="0.25">
      <c r="C10596" s="158" t="s">
        <v>550</v>
      </c>
      <c r="D10596" s="159">
        <v>65.760000000000005</v>
      </c>
    </row>
    <row r="10597" spans="3:4" ht="15" hidden="1" customHeight="1" x14ac:dyDescent="0.25">
      <c r="C10597" s="160" t="s">
        <v>539</v>
      </c>
      <c r="D10597" s="161">
        <v>707.39</v>
      </c>
    </row>
    <row r="10598" spans="3:4" ht="15" hidden="1" customHeight="1" x14ac:dyDescent="0.25">
      <c r="C10598" s="158" t="s">
        <v>540</v>
      </c>
      <c r="D10598" s="159">
        <v>216.96</v>
      </c>
    </row>
    <row r="10599" spans="3:4" ht="15" hidden="1" customHeight="1" x14ac:dyDescent="0.25">
      <c r="C10599" s="160" t="s">
        <v>558</v>
      </c>
      <c r="D10599" s="161">
        <v>1072.57</v>
      </c>
    </row>
    <row r="10600" spans="3:4" ht="15" hidden="1" customHeight="1" x14ac:dyDescent="0.25">
      <c r="C10600" s="158" t="s">
        <v>551</v>
      </c>
      <c r="D10600" s="159">
        <v>1098.55</v>
      </c>
    </row>
    <row r="10601" spans="3:4" ht="15" hidden="1" customHeight="1" x14ac:dyDescent="0.25">
      <c r="C10601" s="160" t="s">
        <v>540</v>
      </c>
      <c r="D10601" s="161">
        <v>832.5</v>
      </c>
    </row>
    <row r="10602" spans="3:4" ht="15" hidden="1" customHeight="1" x14ac:dyDescent="0.25">
      <c r="C10602" s="158" t="s">
        <v>555</v>
      </c>
      <c r="D10602" s="159">
        <v>192.92</v>
      </c>
    </row>
    <row r="10603" spans="3:4" ht="15" hidden="1" customHeight="1" x14ac:dyDescent="0.25">
      <c r="C10603" s="160" t="s">
        <v>545</v>
      </c>
      <c r="D10603" s="161">
        <v>1277.21</v>
      </c>
    </row>
    <row r="10604" spans="3:4" ht="15" hidden="1" customHeight="1" x14ac:dyDescent="0.25">
      <c r="C10604" s="158" t="s">
        <v>539</v>
      </c>
      <c r="D10604" s="159">
        <v>503.32</v>
      </c>
    </row>
    <row r="10605" spans="3:4" ht="15" hidden="1" customHeight="1" x14ac:dyDescent="0.25">
      <c r="C10605" s="160" t="s">
        <v>540</v>
      </c>
      <c r="D10605" s="161">
        <v>498.94</v>
      </c>
    </row>
    <row r="10606" spans="3:4" ht="15" hidden="1" customHeight="1" x14ac:dyDescent="0.25">
      <c r="C10606" s="158" t="s">
        <v>308</v>
      </c>
      <c r="D10606" s="159">
        <v>968.67</v>
      </c>
    </row>
    <row r="10607" spans="3:4" ht="15" hidden="1" customHeight="1" x14ac:dyDescent="0.25">
      <c r="C10607" s="160" t="s">
        <v>547</v>
      </c>
      <c r="D10607" s="161">
        <v>611.29</v>
      </c>
    </row>
    <row r="10608" spans="3:4" ht="15" hidden="1" customHeight="1" x14ac:dyDescent="0.25">
      <c r="C10608" s="158" t="s">
        <v>546</v>
      </c>
      <c r="D10608" s="159">
        <v>616.20000000000005</v>
      </c>
    </row>
    <row r="10609" spans="3:4" ht="15" hidden="1" customHeight="1" x14ac:dyDescent="0.25">
      <c r="C10609" s="160" t="s">
        <v>556</v>
      </c>
      <c r="D10609" s="161">
        <v>433.33</v>
      </c>
    </row>
    <row r="10610" spans="3:4" ht="15" hidden="1" customHeight="1" x14ac:dyDescent="0.25">
      <c r="C10610" s="158" t="s">
        <v>312</v>
      </c>
      <c r="D10610" s="159">
        <v>265.17</v>
      </c>
    </row>
    <row r="10611" spans="3:4" ht="15" hidden="1" customHeight="1" x14ac:dyDescent="0.25">
      <c r="C10611" s="160" t="s">
        <v>547</v>
      </c>
      <c r="D10611" s="161">
        <v>805.07</v>
      </c>
    </row>
    <row r="10612" spans="3:4" ht="15" hidden="1" customHeight="1" x14ac:dyDescent="0.25">
      <c r="C10612" s="158" t="s">
        <v>312</v>
      </c>
      <c r="D10612" s="159">
        <v>703.12</v>
      </c>
    </row>
    <row r="10613" spans="3:4" ht="15" hidden="1" customHeight="1" x14ac:dyDescent="0.25">
      <c r="C10613" s="160" t="s">
        <v>312</v>
      </c>
      <c r="D10613" s="161">
        <v>391.55</v>
      </c>
    </row>
    <row r="10614" spans="3:4" ht="15" hidden="1" customHeight="1" x14ac:dyDescent="0.25">
      <c r="C10614" s="158" t="s">
        <v>542</v>
      </c>
      <c r="D10614" s="159">
        <v>239.99</v>
      </c>
    </row>
    <row r="10615" spans="3:4" ht="15" hidden="1" customHeight="1" x14ac:dyDescent="0.25">
      <c r="C10615" s="160" t="s">
        <v>541</v>
      </c>
      <c r="D10615" s="161">
        <v>1044.42</v>
      </c>
    </row>
    <row r="10616" spans="3:4" ht="15" hidden="1" customHeight="1" x14ac:dyDescent="0.25">
      <c r="C10616" s="158" t="s">
        <v>540</v>
      </c>
      <c r="D10616" s="159">
        <v>688.49</v>
      </c>
    </row>
    <row r="10617" spans="3:4" ht="15" hidden="1" customHeight="1" x14ac:dyDescent="0.25">
      <c r="C10617" s="160" t="s">
        <v>541</v>
      </c>
      <c r="D10617" s="161">
        <v>534.79</v>
      </c>
    </row>
    <row r="10618" spans="3:4" ht="15" hidden="1" customHeight="1" x14ac:dyDescent="0.25">
      <c r="C10618" s="158" t="s">
        <v>547</v>
      </c>
      <c r="D10618" s="159">
        <v>965.88</v>
      </c>
    </row>
    <row r="10619" spans="3:4" ht="15" hidden="1" customHeight="1" x14ac:dyDescent="0.25">
      <c r="C10619" s="160" t="s">
        <v>547</v>
      </c>
      <c r="D10619" s="161">
        <v>727.24</v>
      </c>
    </row>
    <row r="10620" spans="3:4" ht="15" hidden="1" customHeight="1" x14ac:dyDescent="0.25">
      <c r="C10620" s="158" t="s">
        <v>553</v>
      </c>
      <c r="D10620" s="159">
        <v>834.15</v>
      </c>
    </row>
    <row r="10621" spans="3:4" ht="15" hidden="1" customHeight="1" x14ac:dyDescent="0.25">
      <c r="C10621" s="160" t="s">
        <v>549</v>
      </c>
      <c r="D10621" s="161">
        <v>1215.32</v>
      </c>
    </row>
    <row r="10622" spans="3:4" ht="15" hidden="1" customHeight="1" x14ac:dyDescent="0.25">
      <c r="C10622" s="158" t="s">
        <v>540</v>
      </c>
      <c r="D10622" s="159">
        <v>458.72</v>
      </c>
    </row>
    <row r="10623" spans="3:4" ht="15" hidden="1" customHeight="1" x14ac:dyDescent="0.25">
      <c r="C10623" s="160" t="s">
        <v>549</v>
      </c>
      <c r="D10623" s="161">
        <v>424.89</v>
      </c>
    </row>
    <row r="10624" spans="3:4" ht="15" hidden="1" customHeight="1" x14ac:dyDescent="0.25">
      <c r="C10624" s="158" t="s">
        <v>556</v>
      </c>
      <c r="D10624" s="159">
        <v>1030.52</v>
      </c>
    </row>
    <row r="10625" spans="3:4" ht="15" hidden="1" customHeight="1" x14ac:dyDescent="0.25">
      <c r="C10625" s="160" t="s">
        <v>308</v>
      </c>
      <c r="D10625" s="161">
        <v>87.74</v>
      </c>
    </row>
    <row r="10626" spans="3:4" ht="15" hidden="1" customHeight="1" x14ac:dyDescent="0.25">
      <c r="C10626" s="158" t="s">
        <v>549</v>
      </c>
      <c r="D10626" s="159">
        <v>461.51</v>
      </c>
    </row>
    <row r="10627" spans="3:4" ht="15" hidden="1" customHeight="1" x14ac:dyDescent="0.25">
      <c r="C10627" s="160" t="s">
        <v>550</v>
      </c>
      <c r="D10627" s="161">
        <v>1139.23</v>
      </c>
    </row>
    <row r="10628" spans="3:4" ht="15" hidden="1" customHeight="1" x14ac:dyDescent="0.25">
      <c r="C10628" s="158" t="s">
        <v>312</v>
      </c>
      <c r="D10628" s="159">
        <v>221.44</v>
      </c>
    </row>
    <row r="10629" spans="3:4" ht="15" hidden="1" customHeight="1" x14ac:dyDescent="0.25">
      <c r="C10629" s="160" t="s">
        <v>312</v>
      </c>
      <c r="D10629" s="161">
        <v>514.70000000000005</v>
      </c>
    </row>
    <row r="10630" spans="3:4" ht="15" hidden="1" customHeight="1" x14ac:dyDescent="0.25">
      <c r="C10630" s="158" t="s">
        <v>312</v>
      </c>
      <c r="D10630" s="159">
        <v>879.59</v>
      </c>
    </row>
    <row r="10631" spans="3:4" ht="15" hidden="1" customHeight="1" x14ac:dyDescent="0.25">
      <c r="C10631" s="160" t="s">
        <v>544</v>
      </c>
      <c r="D10631" s="161">
        <v>1197.3699999999999</v>
      </c>
    </row>
    <row r="10632" spans="3:4" ht="15" hidden="1" customHeight="1" x14ac:dyDescent="0.25">
      <c r="C10632" s="158" t="s">
        <v>312</v>
      </c>
      <c r="D10632" s="159">
        <v>989.46</v>
      </c>
    </row>
    <row r="10633" spans="3:4" ht="15" hidden="1" customHeight="1" x14ac:dyDescent="0.25">
      <c r="C10633" s="160" t="s">
        <v>543</v>
      </c>
      <c r="D10633" s="161">
        <v>497.22</v>
      </c>
    </row>
    <row r="10634" spans="3:4" ht="15" hidden="1" customHeight="1" x14ac:dyDescent="0.25">
      <c r="C10634" s="158" t="s">
        <v>542</v>
      </c>
      <c r="D10634" s="159">
        <v>804</v>
      </c>
    </row>
    <row r="10635" spans="3:4" ht="15" hidden="1" customHeight="1" x14ac:dyDescent="0.25">
      <c r="C10635" s="160" t="s">
        <v>553</v>
      </c>
      <c r="D10635" s="161">
        <v>137.97</v>
      </c>
    </row>
    <row r="10636" spans="3:4" ht="15" hidden="1" customHeight="1" x14ac:dyDescent="0.25">
      <c r="C10636" s="158" t="s">
        <v>552</v>
      </c>
      <c r="D10636" s="159">
        <v>1140.71</v>
      </c>
    </row>
    <row r="10637" spans="3:4" ht="15" hidden="1" customHeight="1" x14ac:dyDescent="0.25">
      <c r="C10637" s="160" t="s">
        <v>547</v>
      </c>
      <c r="D10637" s="161">
        <v>200.48</v>
      </c>
    </row>
    <row r="10638" spans="3:4" ht="15" hidden="1" customHeight="1" x14ac:dyDescent="0.25">
      <c r="C10638" s="158" t="s">
        <v>312</v>
      </c>
      <c r="D10638" s="159">
        <v>1027.19</v>
      </c>
    </row>
    <row r="10639" spans="3:4" ht="15" hidden="1" customHeight="1" x14ac:dyDescent="0.25">
      <c r="C10639" s="160" t="s">
        <v>312</v>
      </c>
      <c r="D10639" s="161">
        <v>503.95</v>
      </c>
    </row>
    <row r="10640" spans="3:4" ht="15" hidden="1" customHeight="1" x14ac:dyDescent="0.25">
      <c r="C10640" s="158" t="s">
        <v>549</v>
      </c>
      <c r="D10640" s="159">
        <v>679.04</v>
      </c>
    </row>
    <row r="10641" spans="3:4" ht="15" hidden="1" customHeight="1" x14ac:dyDescent="0.25">
      <c r="C10641" s="160" t="s">
        <v>548</v>
      </c>
      <c r="D10641" s="161">
        <v>142.11000000000001</v>
      </c>
    </row>
    <row r="10642" spans="3:4" ht="15" hidden="1" customHeight="1" x14ac:dyDescent="0.25">
      <c r="C10642" s="158" t="s">
        <v>540</v>
      </c>
      <c r="D10642" s="159">
        <v>455.31</v>
      </c>
    </row>
    <row r="10643" spans="3:4" ht="15" hidden="1" customHeight="1" x14ac:dyDescent="0.25">
      <c r="C10643" s="160" t="s">
        <v>308</v>
      </c>
      <c r="D10643" s="161">
        <v>648.54</v>
      </c>
    </row>
    <row r="10644" spans="3:4" ht="15" hidden="1" customHeight="1" x14ac:dyDescent="0.25">
      <c r="C10644" s="158" t="s">
        <v>312</v>
      </c>
      <c r="D10644" s="159">
        <v>645.76</v>
      </c>
    </row>
    <row r="10645" spans="3:4" ht="15" hidden="1" customHeight="1" x14ac:dyDescent="0.25">
      <c r="C10645" s="160" t="s">
        <v>312</v>
      </c>
      <c r="D10645" s="161">
        <v>745.12</v>
      </c>
    </row>
    <row r="10646" spans="3:4" ht="15" hidden="1" customHeight="1" x14ac:dyDescent="0.25">
      <c r="C10646" s="158" t="s">
        <v>545</v>
      </c>
      <c r="D10646" s="159">
        <v>159.4</v>
      </c>
    </row>
    <row r="10647" spans="3:4" ht="15" hidden="1" customHeight="1" x14ac:dyDescent="0.25">
      <c r="C10647" s="160" t="s">
        <v>553</v>
      </c>
      <c r="D10647" s="161">
        <v>60.39</v>
      </c>
    </row>
    <row r="10648" spans="3:4" ht="15" hidden="1" customHeight="1" x14ac:dyDescent="0.25">
      <c r="C10648" s="158" t="s">
        <v>308</v>
      </c>
      <c r="D10648" s="159">
        <v>425</v>
      </c>
    </row>
    <row r="10649" spans="3:4" ht="15" hidden="1" customHeight="1" x14ac:dyDescent="0.25">
      <c r="C10649" s="160" t="s">
        <v>308</v>
      </c>
      <c r="D10649" s="161">
        <v>221.87</v>
      </c>
    </row>
    <row r="10650" spans="3:4" ht="15" hidden="1" customHeight="1" x14ac:dyDescent="0.25">
      <c r="C10650" s="158" t="s">
        <v>557</v>
      </c>
      <c r="D10650" s="159">
        <v>296.37</v>
      </c>
    </row>
    <row r="10651" spans="3:4" ht="15" hidden="1" customHeight="1" x14ac:dyDescent="0.25">
      <c r="C10651" s="160" t="s">
        <v>555</v>
      </c>
      <c r="D10651" s="161">
        <v>1256.8699999999999</v>
      </c>
    </row>
    <row r="10652" spans="3:4" ht="15" hidden="1" customHeight="1" x14ac:dyDescent="0.25">
      <c r="C10652" s="158" t="s">
        <v>307</v>
      </c>
      <c r="D10652" s="159">
        <v>931.51</v>
      </c>
    </row>
    <row r="10653" spans="3:4" ht="15" hidden="1" customHeight="1" x14ac:dyDescent="0.25">
      <c r="C10653" s="160" t="s">
        <v>539</v>
      </c>
      <c r="D10653" s="161">
        <v>578.75</v>
      </c>
    </row>
    <row r="10654" spans="3:4" ht="15" hidden="1" customHeight="1" x14ac:dyDescent="0.25">
      <c r="C10654" s="158" t="s">
        <v>309</v>
      </c>
      <c r="D10654" s="159">
        <v>1052.6400000000001</v>
      </c>
    </row>
    <row r="10655" spans="3:4" ht="15" hidden="1" customHeight="1" x14ac:dyDescent="0.25">
      <c r="C10655" s="160" t="s">
        <v>551</v>
      </c>
      <c r="D10655" s="161">
        <v>502.22</v>
      </c>
    </row>
    <row r="10656" spans="3:4" ht="15" hidden="1" customHeight="1" x14ac:dyDescent="0.25">
      <c r="C10656" s="158" t="s">
        <v>556</v>
      </c>
      <c r="D10656" s="159">
        <v>909.68</v>
      </c>
    </row>
    <row r="10657" spans="3:4" ht="15" hidden="1" customHeight="1" x14ac:dyDescent="0.25">
      <c r="C10657" s="160" t="s">
        <v>552</v>
      </c>
      <c r="D10657" s="161">
        <v>1112.79</v>
      </c>
    </row>
    <row r="10658" spans="3:4" ht="15" hidden="1" customHeight="1" x14ac:dyDescent="0.25">
      <c r="C10658" s="158" t="s">
        <v>547</v>
      </c>
      <c r="D10658" s="159">
        <v>354.33</v>
      </c>
    </row>
    <row r="10659" spans="3:4" ht="15" hidden="1" customHeight="1" x14ac:dyDescent="0.25">
      <c r="C10659" s="160" t="s">
        <v>547</v>
      </c>
      <c r="D10659" s="161">
        <v>623.25</v>
      </c>
    </row>
    <row r="10660" spans="3:4" ht="15" hidden="1" customHeight="1" x14ac:dyDescent="0.25">
      <c r="C10660" s="158" t="s">
        <v>553</v>
      </c>
      <c r="D10660" s="159">
        <v>826.98</v>
      </c>
    </row>
    <row r="10661" spans="3:4" ht="15" hidden="1" customHeight="1" x14ac:dyDescent="0.25">
      <c r="C10661" s="160" t="s">
        <v>544</v>
      </c>
      <c r="D10661" s="161">
        <v>563.45000000000005</v>
      </c>
    </row>
    <row r="10662" spans="3:4" ht="15" hidden="1" customHeight="1" x14ac:dyDescent="0.25">
      <c r="C10662" s="158" t="s">
        <v>309</v>
      </c>
      <c r="D10662" s="159">
        <v>927.08</v>
      </c>
    </row>
    <row r="10663" spans="3:4" ht="15" hidden="1" customHeight="1" x14ac:dyDescent="0.25">
      <c r="C10663" s="160" t="s">
        <v>553</v>
      </c>
      <c r="D10663" s="161">
        <v>377.6</v>
      </c>
    </row>
    <row r="10664" spans="3:4" ht="15" hidden="1" customHeight="1" x14ac:dyDescent="0.25">
      <c r="C10664" s="158" t="s">
        <v>540</v>
      </c>
      <c r="D10664" s="159">
        <v>899.96</v>
      </c>
    </row>
    <row r="10665" spans="3:4" ht="15" hidden="1" customHeight="1" x14ac:dyDescent="0.25">
      <c r="C10665" s="160" t="s">
        <v>544</v>
      </c>
      <c r="D10665" s="161">
        <v>901.71</v>
      </c>
    </row>
    <row r="10666" spans="3:4" ht="15" hidden="1" customHeight="1" x14ac:dyDescent="0.25">
      <c r="C10666" s="158" t="s">
        <v>545</v>
      </c>
      <c r="D10666" s="159">
        <v>246.49</v>
      </c>
    </row>
    <row r="10667" spans="3:4" ht="15" hidden="1" customHeight="1" x14ac:dyDescent="0.25">
      <c r="C10667" s="160" t="s">
        <v>546</v>
      </c>
      <c r="D10667" s="161">
        <v>600.79</v>
      </c>
    </row>
    <row r="10668" spans="3:4" ht="15" hidden="1" customHeight="1" x14ac:dyDescent="0.25">
      <c r="C10668" s="158" t="s">
        <v>554</v>
      </c>
      <c r="D10668" s="159">
        <v>526.99</v>
      </c>
    </row>
    <row r="10669" spans="3:4" ht="15" hidden="1" customHeight="1" x14ac:dyDescent="0.25">
      <c r="C10669" s="160" t="s">
        <v>546</v>
      </c>
      <c r="D10669" s="161">
        <v>992.71</v>
      </c>
    </row>
    <row r="10670" spans="3:4" ht="15" hidden="1" customHeight="1" x14ac:dyDescent="0.25">
      <c r="C10670" s="158" t="s">
        <v>539</v>
      </c>
      <c r="D10670" s="159">
        <v>650.79</v>
      </c>
    </row>
    <row r="10671" spans="3:4" ht="15" hidden="1" customHeight="1" x14ac:dyDescent="0.25">
      <c r="C10671" s="160" t="s">
        <v>553</v>
      </c>
      <c r="D10671" s="161">
        <v>685.03</v>
      </c>
    </row>
    <row r="10672" spans="3:4" ht="15" hidden="1" customHeight="1" x14ac:dyDescent="0.25">
      <c r="C10672" s="158" t="s">
        <v>309</v>
      </c>
      <c r="D10672" s="159">
        <v>660.63</v>
      </c>
    </row>
    <row r="10673" spans="3:4" ht="15" hidden="1" customHeight="1" x14ac:dyDescent="0.25">
      <c r="C10673" s="160" t="s">
        <v>307</v>
      </c>
      <c r="D10673" s="161">
        <v>687.49</v>
      </c>
    </row>
    <row r="10674" spans="3:4" ht="15" hidden="1" customHeight="1" x14ac:dyDescent="0.25">
      <c r="C10674" s="158" t="s">
        <v>312</v>
      </c>
      <c r="D10674" s="159">
        <v>763.73</v>
      </c>
    </row>
    <row r="10675" spans="3:4" ht="15" hidden="1" customHeight="1" x14ac:dyDescent="0.25">
      <c r="C10675" s="160" t="s">
        <v>545</v>
      </c>
      <c r="D10675" s="161">
        <v>1282.51</v>
      </c>
    </row>
    <row r="10676" spans="3:4" ht="15" hidden="1" customHeight="1" x14ac:dyDescent="0.25">
      <c r="C10676" s="158" t="s">
        <v>539</v>
      </c>
      <c r="D10676" s="159">
        <v>369.12</v>
      </c>
    </row>
    <row r="10677" spans="3:4" ht="15" hidden="1" customHeight="1" x14ac:dyDescent="0.25">
      <c r="C10677" s="160" t="s">
        <v>555</v>
      </c>
      <c r="D10677" s="161">
        <v>982.36</v>
      </c>
    </row>
    <row r="10678" spans="3:4" ht="15" hidden="1" customHeight="1" x14ac:dyDescent="0.25">
      <c r="C10678" s="158" t="s">
        <v>309</v>
      </c>
      <c r="D10678" s="159">
        <v>214.55</v>
      </c>
    </row>
    <row r="10679" spans="3:4" ht="15" hidden="1" customHeight="1" x14ac:dyDescent="0.25">
      <c r="C10679" s="160" t="s">
        <v>550</v>
      </c>
      <c r="D10679" s="161">
        <v>939.66</v>
      </c>
    </row>
    <row r="10680" spans="3:4" ht="15" hidden="1" customHeight="1" x14ac:dyDescent="0.25">
      <c r="C10680" s="158" t="s">
        <v>307</v>
      </c>
      <c r="D10680" s="159">
        <v>1184.68</v>
      </c>
    </row>
    <row r="10681" spans="3:4" ht="15" hidden="1" customHeight="1" x14ac:dyDescent="0.25">
      <c r="C10681" s="160" t="s">
        <v>558</v>
      </c>
      <c r="D10681" s="161">
        <v>66.22</v>
      </c>
    </row>
    <row r="10682" spans="3:4" ht="15" hidden="1" customHeight="1" x14ac:dyDescent="0.25">
      <c r="C10682" s="158" t="s">
        <v>540</v>
      </c>
      <c r="D10682" s="159">
        <v>249.16</v>
      </c>
    </row>
    <row r="10683" spans="3:4" ht="15" hidden="1" customHeight="1" x14ac:dyDescent="0.25">
      <c r="C10683" s="160" t="s">
        <v>552</v>
      </c>
      <c r="D10683" s="161">
        <v>50.74</v>
      </c>
    </row>
    <row r="10684" spans="3:4" ht="15" hidden="1" customHeight="1" x14ac:dyDescent="0.25">
      <c r="C10684" s="158" t="s">
        <v>553</v>
      </c>
      <c r="D10684" s="159">
        <v>624.95000000000005</v>
      </c>
    </row>
    <row r="10685" spans="3:4" ht="15" hidden="1" customHeight="1" x14ac:dyDescent="0.25">
      <c r="C10685" s="160" t="s">
        <v>554</v>
      </c>
      <c r="D10685" s="161">
        <v>323.83</v>
      </c>
    </row>
    <row r="10686" spans="3:4" ht="15" hidden="1" customHeight="1" x14ac:dyDescent="0.25">
      <c r="C10686" s="158" t="s">
        <v>542</v>
      </c>
      <c r="D10686" s="159">
        <v>158.97</v>
      </c>
    </row>
    <row r="10687" spans="3:4" ht="15" hidden="1" customHeight="1" x14ac:dyDescent="0.25">
      <c r="C10687" s="160" t="s">
        <v>309</v>
      </c>
      <c r="D10687" s="161">
        <v>969.71</v>
      </c>
    </row>
    <row r="10688" spans="3:4" ht="15" hidden="1" customHeight="1" x14ac:dyDescent="0.25">
      <c r="C10688" s="158" t="s">
        <v>548</v>
      </c>
      <c r="D10688" s="159">
        <v>958.34</v>
      </c>
    </row>
    <row r="10689" spans="3:4" ht="15" hidden="1" customHeight="1" x14ac:dyDescent="0.25">
      <c r="C10689" s="160" t="s">
        <v>547</v>
      </c>
      <c r="D10689" s="161">
        <v>321.81</v>
      </c>
    </row>
    <row r="10690" spans="3:4" ht="15" hidden="1" customHeight="1" x14ac:dyDescent="0.25">
      <c r="C10690" s="158" t="s">
        <v>551</v>
      </c>
      <c r="D10690" s="159">
        <v>901.9</v>
      </c>
    </row>
    <row r="10691" spans="3:4" ht="15" hidden="1" customHeight="1" x14ac:dyDescent="0.25">
      <c r="C10691" s="160" t="s">
        <v>545</v>
      </c>
      <c r="D10691" s="161">
        <v>983.13</v>
      </c>
    </row>
    <row r="10692" spans="3:4" ht="15" hidden="1" customHeight="1" x14ac:dyDescent="0.25">
      <c r="C10692" s="158" t="s">
        <v>548</v>
      </c>
      <c r="D10692" s="159">
        <v>1193.74</v>
      </c>
    </row>
    <row r="10693" spans="3:4" ht="15" hidden="1" customHeight="1" x14ac:dyDescent="0.25">
      <c r="C10693" s="160" t="s">
        <v>553</v>
      </c>
      <c r="D10693" s="161">
        <v>1033.3</v>
      </c>
    </row>
    <row r="10694" spans="3:4" ht="15" hidden="1" customHeight="1" x14ac:dyDescent="0.25">
      <c r="C10694" s="158" t="s">
        <v>544</v>
      </c>
      <c r="D10694" s="159">
        <v>1165.3399999999999</v>
      </c>
    </row>
    <row r="10695" spans="3:4" ht="15" hidden="1" customHeight="1" x14ac:dyDescent="0.25">
      <c r="C10695" s="160" t="s">
        <v>542</v>
      </c>
      <c r="D10695" s="161">
        <v>1110.32</v>
      </c>
    </row>
    <row r="10696" spans="3:4" ht="15" hidden="1" customHeight="1" x14ac:dyDescent="0.25">
      <c r="C10696" s="158" t="s">
        <v>548</v>
      </c>
      <c r="D10696" s="159">
        <v>717.23</v>
      </c>
    </row>
    <row r="10697" spans="3:4" ht="15" hidden="1" customHeight="1" x14ac:dyDescent="0.25">
      <c r="C10697" s="160" t="s">
        <v>312</v>
      </c>
      <c r="D10697" s="161">
        <v>758.27</v>
      </c>
    </row>
    <row r="10698" spans="3:4" ht="15" hidden="1" customHeight="1" x14ac:dyDescent="0.25">
      <c r="C10698" s="158" t="s">
        <v>549</v>
      </c>
      <c r="D10698" s="159">
        <v>1156.81</v>
      </c>
    </row>
    <row r="10699" spans="3:4" ht="15" hidden="1" customHeight="1" x14ac:dyDescent="0.25">
      <c r="C10699" s="160" t="s">
        <v>546</v>
      </c>
      <c r="D10699" s="161">
        <v>669.68</v>
      </c>
    </row>
    <row r="10700" spans="3:4" ht="15" hidden="1" customHeight="1" x14ac:dyDescent="0.25">
      <c r="C10700" s="158" t="s">
        <v>539</v>
      </c>
      <c r="D10700" s="159">
        <v>423.3</v>
      </c>
    </row>
    <row r="10701" spans="3:4" ht="15" hidden="1" customHeight="1" x14ac:dyDescent="0.25">
      <c r="C10701" s="160" t="s">
        <v>540</v>
      </c>
      <c r="D10701" s="161">
        <v>101.18</v>
      </c>
    </row>
    <row r="10702" spans="3:4" ht="15" hidden="1" customHeight="1" x14ac:dyDescent="0.25">
      <c r="C10702" s="158" t="s">
        <v>551</v>
      </c>
      <c r="D10702" s="159">
        <v>24.05</v>
      </c>
    </row>
    <row r="10703" spans="3:4" ht="15" hidden="1" customHeight="1" x14ac:dyDescent="0.25">
      <c r="C10703" s="160" t="s">
        <v>546</v>
      </c>
      <c r="D10703" s="161">
        <v>140.99</v>
      </c>
    </row>
    <row r="10704" spans="3:4" ht="15" hidden="1" customHeight="1" x14ac:dyDescent="0.25">
      <c r="C10704" s="158" t="s">
        <v>553</v>
      </c>
      <c r="D10704" s="159">
        <v>1054.77</v>
      </c>
    </row>
    <row r="10705" spans="3:4" ht="15" hidden="1" customHeight="1" x14ac:dyDescent="0.25">
      <c r="C10705" s="160" t="s">
        <v>543</v>
      </c>
      <c r="D10705" s="161">
        <v>534.55999999999995</v>
      </c>
    </row>
    <row r="10706" spans="3:4" ht="15" hidden="1" customHeight="1" x14ac:dyDescent="0.25">
      <c r="C10706" s="158" t="s">
        <v>540</v>
      </c>
      <c r="D10706" s="159">
        <v>1130.74</v>
      </c>
    </row>
    <row r="10707" spans="3:4" ht="15" hidden="1" customHeight="1" x14ac:dyDescent="0.25">
      <c r="C10707" s="160" t="s">
        <v>549</v>
      </c>
      <c r="D10707" s="161">
        <v>1045.01</v>
      </c>
    </row>
    <row r="10708" spans="3:4" ht="15" hidden="1" customHeight="1" x14ac:dyDescent="0.25">
      <c r="C10708" s="158" t="s">
        <v>551</v>
      </c>
      <c r="D10708" s="159">
        <v>937.25</v>
      </c>
    </row>
    <row r="10709" spans="3:4" ht="15" hidden="1" customHeight="1" x14ac:dyDescent="0.25">
      <c r="C10709" s="160" t="s">
        <v>556</v>
      </c>
      <c r="D10709" s="161">
        <v>793.61</v>
      </c>
    </row>
    <row r="10710" spans="3:4" ht="15" hidden="1" customHeight="1" x14ac:dyDescent="0.25">
      <c r="C10710" s="158" t="s">
        <v>547</v>
      </c>
      <c r="D10710" s="159">
        <v>575.11</v>
      </c>
    </row>
    <row r="10711" spans="3:4" ht="15" hidden="1" customHeight="1" x14ac:dyDescent="0.25">
      <c r="C10711" s="160" t="s">
        <v>539</v>
      </c>
      <c r="D10711" s="161">
        <v>11.47</v>
      </c>
    </row>
    <row r="10712" spans="3:4" ht="15" hidden="1" customHeight="1" x14ac:dyDescent="0.25">
      <c r="C10712" s="158" t="s">
        <v>543</v>
      </c>
      <c r="D10712" s="159">
        <v>629.17999999999995</v>
      </c>
    </row>
    <row r="10713" spans="3:4" ht="15" hidden="1" customHeight="1" x14ac:dyDescent="0.25">
      <c r="C10713" s="160" t="s">
        <v>552</v>
      </c>
      <c r="D10713" s="161">
        <v>794.18</v>
      </c>
    </row>
    <row r="10714" spans="3:4" ht="15" hidden="1" customHeight="1" x14ac:dyDescent="0.25">
      <c r="C10714" s="158" t="s">
        <v>551</v>
      </c>
      <c r="D10714" s="159">
        <v>756.54</v>
      </c>
    </row>
    <row r="10715" spans="3:4" ht="15" hidden="1" customHeight="1" x14ac:dyDescent="0.25">
      <c r="C10715" s="160" t="s">
        <v>556</v>
      </c>
      <c r="D10715" s="161">
        <v>335.87</v>
      </c>
    </row>
    <row r="10716" spans="3:4" ht="15" hidden="1" customHeight="1" x14ac:dyDescent="0.25">
      <c r="C10716" s="158" t="s">
        <v>312</v>
      </c>
      <c r="D10716" s="159">
        <v>1026.3399999999999</v>
      </c>
    </row>
    <row r="10717" spans="3:4" ht="15" hidden="1" customHeight="1" x14ac:dyDescent="0.25">
      <c r="C10717" s="160" t="s">
        <v>547</v>
      </c>
      <c r="D10717" s="161">
        <v>131.09</v>
      </c>
    </row>
    <row r="10718" spans="3:4" ht="15" hidden="1" customHeight="1" x14ac:dyDescent="0.25">
      <c r="C10718" s="158" t="s">
        <v>545</v>
      </c>
      <c r="D10718" s="159">
        <v>1201.05</v>
      </c>
    </row>
    <row r="10719" spans="3:4" ht="15" hidden="1" customHeight="1" x14ac:dyDescent="0.25">
      <c r="C10719" s="160" t="s">
        <v>545</v>
      </c>
      <c r="D10719" s="161">
        <v>493.25</v>
      </c>
    </row>
    <row r="10720" spans="3:4" ht="15" hidden="1" customHeight="1" x14ac:dyDescent="0.25">
      <c r="C10720" s="158" t="s">
        <v>558</v>
      </c>
      <c r="D10720" s="159">
        <v>55.78</v>
      </c>
    </row>
    <row r="10721" spans="3:4" ht="15" hidden="1" customHeight="1" x14ac:dyDescent="0.25">
      <c r="C10721" s="160" t="s">
        <v>558</v>
      </c>
      <c r="D10721" s="161">
        <v>50.85</v>
      </c>
    </row>
    <row r="10722" spans="3:4" ht="15" hidden="1" customHeight="1" x14ac:dyDescent="0.25">
      <c r="C10722" s="158" t="s">
        <v>539</v>
      </c>
      <c r="D10722" s="159">
        <v>899.95</v>
      </c>
    </row>
    <row r="10723" spans="3:4" ht="15" hidden="1" customHeight="1" x14ac:dyDescent="0.25">
      <c r="C10723" s="160" t="s">
        <v>312</v>
      </c>
      <c r="D10723" s="161">
        <v>518.91999999999996</v>
      </c>
    </row>
    <row r="10724" spans="3:4" ht="15" hidden="1" customHeight="1" x14ac:dyDescent="0.25">
      <c r="C10724" s="158" t="s">
        <v>541</v>
      </c>
      <c r="D10724" s="159">
        <v>757.66</v>
      </c>
    </row>
    <row r="10725" spans="3:4" ht="15" hidden="1" customHeight="1" x14ac:dyDescent="0.25">
      <c r="C10725" s="160" t="s">
        <v>309</v>
      </c>
      <c r="D10725" s="161">
        <v>271.16000000000003</v>
      </c>
    </row>
    <row r="10726" spans="3:4" ht="15" hidden="1" customHeight="1" x14ac:dyDescent="0.25">
      <c r="C10726" s="158" t="s">
        <v>545</v>
      </c>
      <c r="D10726" s="159">
        <v>759.39</v>
      </c>
    </row>
    <row r="10727" spans="3:4" ht="15" hidden="1" customHeight="1" x14ac:dyDescent="0.25">
      <c r="C10727" s="160" t="s">
        <v>554</v>
      </c>
      <c r="D10727" s="161">
        <v>631.88</v>
      </c>
    </row>
    <row r="10728" spans="3:4" ht="15" hidden="1" customHeight="1" x14ac:dyDescent="0.25">
      <c r="C10728" s="158" t="s">
        <v>542</v>
      </c>
      <c r="D10728" s="159">
        <v>969.61</v>
      </c>
    </row>
    <row r="10729" spans="3:4" ht="15" hidden="1" customHeight="1" x14ac:dyDescent="0.25">
      <c r="C10729" s="160" t="s">
        <v>544</v>
      </c>
      <c r="D10729" s="161">
        <v>1242.1600000000001</v>
      </c>
    </row>
    <row r="10730" spans="3:4" ht="15" hidden="1" customHeight="1" x14ac:dyDescent="0.25">
      <c r="C10730" s="158" t="s">
        <v>552</v>
      </c>
      <c r="D10730" s="159">
        <v>818.46</v>
      </c>
    </row>
    <row r="10731" spans="3:4" ht="15" hidden="1" customHeight="1" x14ac:dyDescent="0.25">
      <c r="C10731" s="160" t="s">
        <v>539</v>
      </c>
      <c r="D10731" s="161">
        <v>994.52</v>
      </c>
    </row>
    <row r="10732" spans="3:4" ht="15" hidden="1" customHeight="1" x14ac:dyDescent="0.25">
      <c r="C10732" s="158" t="s">
        <v>309</v>
      </c>
      <c r="D10732" s="159">
        <v>670.37</v>
      </c>
    </row>
    <row r="10733" spans="3:4" ht="15" hidden="1" customHeight="1" x14ac:dyDescent="0.25">
      <c r="C10733" s="160" t="s">
        <v>307</v>
      </c>
      <c r="D10733" s="161">
        <v>1269.57</v>
      </c>
    </row>
    <row r="10734" spans="3:4" ht="15" hidden="1" customHeight="1" x14ac:dyDescent="0.25">
      <c r="C10734" s="158" t="s">
        <v>542</v>
      </c>
      <c r="D10734" s="159">
        <v>124.53</v>
      </c>
    </row>
    <row r="10735" spans="3:4" ht="15" hidden="1" customHeight="1" x14ac:dyDescent="0.25">
      <c r="C10735" s="160" t="s">
        <v>543</v>
      </c>
      <c r="D10735" s="161">
        <v>435.23</v>
      </c>
    </row>
    <row r="10736" spans="3:4" ht="15" hidden="1" customHeight="1" x14ac:dyDescent="0.25">
      <c r="C10736" s="158" t="s">
        <v>552</v>
      </c>
      <c r="D10736" s="159">
        <v>1089.26</v>
      </c>
    </row>
    <row r="10737" spans="3:4" ht="15" hidden="1" customHeight="1" x14ac:dyDescent="0.25">
      <c r="C10737" s="160" t="s">
        <v>309</v>
      </c>
      <c r="D10737" s="161">
        <v>517.17999999999995</v>
      </c>
    </row>
    <row r="10738" spans="3:4" ht="15" hidden="1" customHeight="1" x14ac:dyDescent="0.25">
      <c r="C10738" s="158" t="s">
        <v>540</v>
      </c>
      <c r="D10738" s="159">
        <v>801.86</v>
      </c>
    </row>
    <row r="10739" spans="3:4" ht="15" hidden="1" customHeight="1" x14ac:dyDescent="0.25">
      <c r="C10739" s="160" t="s">
        <v>541</v>
      </c>
      <c r="D10739" s="161">
        <v>1020.18</v>
      </c>
    </row>
    <row r="10740" spans="3:4" ht="15" hidden="1" customHeight="1" x14ac:dyDescent="0.25">
      <c r="C10740" s="158" t="s">
        <v>540</v>
      </c>
      <c r="D10740" s="159">
        <v>1175.44</v>
      </c>
    </row>
    <row r="10741" spans="3:4" ht="15" hidden="1" customHeight="1" x14ac:dyDescent="0.25">
      <c r="C10741" s="160" t="s">
        <v>547</v>
      </c>
      <c r="D10741" s="161">
        <v>400.49</v>
      </c>
    </row>
    <row r="10742" spans="3:4" ht="15" hidden="1" customHeight="1" x14ac:dyDescent="0.25">
      <c r="C10742" s="158" t="s">
        <v>312</v>
      </c>
      <c r="D10742" s="159">
        <v>782.77</v>
      </c>
    </row>
    <row r="10743" spans="3:4" ht="15" hidden="1" customHeight="1" x14ac:dyDescent="0.25">
      <c r="C10743" s="160" t="s">
        <v>545</v>
      </c>
      <c r="D10743" s="161">
        <v>21.69</v>
      </c>
    </row>
    <row r="10744" spans="3:4" ht="15" hidden="1" customHeight="1" x14ac:dyDescent="0.25">
      <c r="C10744" s="158" t="s">
        <v>545</v>
      </c>
      <c r="D10744" s="159">
        <v>523.54</v>
      </c>
    </row>
    <row r="10745" spans="3:4" ht="15" hidden="1" customHeight="1" x14ac:dyDescent="0.25">
      <c r="C10745" s="160" t="s">
        <v>552</v>
      </c>
      <c r="D10745" s="161">
        <v>486.97</v>
      </c>
    </row>
    <row r="10746" spans="3:4" ht="15" hidden="1" customHeight="1" x14ac:dyDescent="0.25">
      <c r="C10746" s="158" t="s">
        <v>543</v>
      </c>
      <c r="D10746" s="159">
        <v>776.51</v>
      </c>
    </row>
    <row r="10747" spans="3:4" ht="15" hidden="1" customHeight="1" x14ac:dyDescent="0.25">
      <c r="C10747" s="160" t="s">
        <v>543</v>
      </c>
      <c r="D10747" s="161">
        <v>1227.42</v>
      </c>
    </row>
    <row r="10748" spans="3:4" ht="15" hidden="1" customHeight="1" x14ac:dyDescent="0.25">
      <c r="C10748" s="158" t="s">
        <v>308</v>
      </c>
      <c r="D10748" s="159">
        <v>619.41999999999996</v>
      </c>
    </row>
    <row r="10749" spans="3:4" ht="15" hidden="1" customHeight="1" x14ac:dyDescent="0.25">
      <c r="C10749" s="160" t="s">
        <v>551</v>
      </c>
      <c r="D10749" s="161">
        <v>755.98</v>
      </c>
    </row>
    <row r="10750" spans="3:4" ht="15" hidden="1" customHeight="1" x14ac:dyDescent="0.25">
      <c r="C10750" s="158" t="s">
        <v>309</v>
      </c>
      <c r="D10750" s="159">
        <v>487.72</v>
      </c>
    </row>
    <row r="10751" spans="3:4" ht="15" hidden="1" customHeight="1" x14ac:dyDescent="0.25">
      <c r="C10751" s="160" t="s">
        <v>542</v>
      </c>
      <c r="D10751" s="161">
        <v>1118.55</v>
      </c>
    </row>
    <row r="10752" spans="3:4" ht="15" hidden="1" customHeight="1" x14ac:dyDescent="0.25">
      <c r="C10752" s="158" t="s">
        <v>539</v>
      </c>
      <c r="D10752" s="159">
        <v>733.91</v>
      </c>
    </row>
    <row r="10753" spans="3:4" ht="15" hidden="1" customHeight="1" x14ac:dyDescent="0.25">
      <c r="C10753" s="160" t="s">
        <v>309</v>
      </c>
      <c r="D10753" s="161">
        <v>127.94</v>
      </c>
    </row>
    <row r="10754" spans="3:4" ht="15" hidden="1" customHeight="1" x14ac:dyDescent="0.25">
      <c r="C10754" s="158" t="s">
        <v>541</v>
      </c>
      <c r="D10754" s="159">
        <v>418.31</v>
      </c>
    </row>
    <row r="10755" spans="3:4" ht="15" hidden="1" customHeight="1" x14ac:dyDescent="0.25">
      <c r="C10755" s="160" t="s">
        <v>549</v>
      </c>
      <c r="D10755" s="161">
        <v>152.11000000000001</v>
      </c>
    </row>
    <row r="10756" spans="3:4" ht="15" hidden="1" customHeight="1" x14ac:dyDescent="0.25">
      <c r="C10756" s="158" t="s">
        <v>309</v>
      </c>
      <c r="D10756" s="159">
        <v>918.56</v>
      </c>
    </row>
    <row r="10757" spans="3:4" ht="15" hidden="1" customHeight="1" x14ac:dyDescent="0.25">
      <c r="C10757" s="160" t="s">
        <v>558</v>
      </c>
      <c r="D10757" s="161">
        <v>752.45</v>
      </c>
    </row>
    <row r="10758" spans="3:4" ht="15" hidden="1" customHeight="1" x14ac:dyDescent="0.25">
      <c r="C10758" s="158" t="s">
        <v>546</v>
      </c>
      <c r="D10758" s="159">
        <v>278.73</v>
      </c>
    </row>
    <row r="10759" spans="3:4" ht="15" hidden="1" customHeight="1" x14ac:dyDescent="0.25">
      <c r="C10759" s="160" t="s">
        <v>551</v>
      </c>
      <c r="D10759" s="161">
        <v>630.94000000000005</v>
      </c>
    </row>
    <row r="10760" spans="3:4" ht="15" hidden="1" customHeight="1" x14ac:dyDescent="0.25">
      <c r="C10760" s="158" t="s">
        <v>552</v>
      </c>
      <c r="D10760" s="159">
        <v>945.99</v>
      </c>
    </row>
    <row r="10761" spans="3:4" ht="15" hidden="1" customHeight="1" x14ac:dyDescent="0.25">
      <c r="C10761" s="160" t="s">
        <v>557</v>
      </c>
      <c r="D10761" s="161">
        <v>1003.57</v>
      </c>
    </row>
    <row r="10762" spans="3:4" ht="15" hidden="1" customHeight="1" x14ac:dyDescent="0.25">
      <c r="C10762" s="158" t="s">
        <v>545</v>
      </c>
      <c r="D10762" s="159">
        <v>424.17</v>
      </c>
    </row>
    <row r="10763" spans="3:4" ht="15" hidden="1" customHeight="1" x14ac:dyDescent="0.25">
      <c r="C10763" s="160" t="s">
        <v>553</v>
      </c>
      <c r="D10763" s="161">
        <v>691.06</v>
      </c>
    </row>
    <row r="10764" spans="3:4" ht="15" hidden="1" customHeight="1" x14ac:dyDescent="0.25">
      <c r="C10764" s="158" t="s">
        <v>312</v>
      </c>
      <c r="D10764" s="159">
        <v>1116.8</v>
      </c>
    </row>
    <row r="10765" spans="3:4" ht="15" hidden="1" customHeight="1" x14ac:dyDescent="0.25">
      <c r="C10765" s="160" t="s">
        <v>545</v>
      </c>
      <c r="D10765" s="161">
        <v>976.16</v>
      </c>
    </row>
    <row r="10766" spans="3:4" ht="15" hidden="1" customHeight="1" x14ac:dyDescent="0.25">
      <c r="C10766" s="158" t="s">
        <v>553</v>
      </c>
      <c r="D10766" s="159">
        <v>409.53</v>
      </c>
    </row>
    <row r="10767" spans="3:4" ht="15" hidden="1" customHeight="1" x14ac:dyDescent="0.25">
      <c r="C10767" s="160" t="s">
        <v>543</v>
      </c>
      <c r="D10767" s="161">
        <v>1153.3399999999999</v>
      </c>
    </row>
    <row r="10768" spans="3:4" ht="15" hidden="1" customHeight="1" x14ac:dyDescent="0.25">
      <c r="C10768" s="158" t="s">
        <v>540</v>
      </c>
      <c r="D10768" s="159">
        <v>973.71</v>
      </c>
    </row>
    <row r="10769" spans="3:4" ht="15" hidden="1" customHeight="1" x14ac:dyDescent="0.25">
      <c r="C10769" s="160" t="s">
        <v>558</v>
      </c>
      <c r="D10769" s="161">
        <v>383.5</v>
      </c>
    </row>
    <row r="10770" spans="3:4" ht="15" hidden="1" customHeight="1" x14ac:dyDescent="0.25">
      <c r="C10770" s="158" t="s">
        <v>553</v>
      </c>
      <c r="D10770" s="159">
        <v>1298.55</v>
      </c>
    </row>
    <row r="10771" spans="3:4" ht="15" hidden="1" customHeight="1" x14ac:dyDescent="0.25">
      <c r="C10771" s="160" t="s">
        <v>547</v>
      </c>
      <c r="D10771" s="161">
        <v>876.95</v>
      </c>
    </row>
    <row r="10772" spans="3:4" ht="15" hidden="1" customHeight="1" x14ac:dyDescent="0.25">
      <c r="C10772" s="158" t="s">
        <v>542</v>
      </c>
      <c r="D10772" s="159">
        <v>249.6</v>
      </c>
    </row>
    <row r="10773" spans="3:4" ht="15" hidden="1" customHeight="1" x14ac:dyDescent="0.25">
      <c r="C10773" s="160" t="s">
        <v>551</v>
      </c>
      <c r="D10773" s="161">
        <v>471.29</v>
      </c>
    </row>
    <row r="10774" spans="3:4" ht="15" hidden="1" customHeight="1" x14ac:dyDescent="0.25">
      <c r="C10774" s="158" t="s">
        <v>539</v>
      </c>
      <c r="D10774" s="159">
        <v>589.95000000000005</v>
      </c>
    </row>
    <row r="10775" spans="3:4" ht="15" hidden="1" customHeight="1" x14ac:dyDescent="0.25">
      <c r="C10775" s="160" t="s">
        <v>554</v>
      </c>
      <c r="D10775" s="161">
        <v>573.48</v>
      </c>
    </row>
    <row r="10776" spans="3:4" ht="15" hidden="1" customHeight="1" x14ac:dyDescent="0.25">
      <c r="C10776" s="158" t="s">
        <v>548</v>
      </c>
      <c r="D10776" s="159">
        <v>1160.42</v>
      </c>
    </row>
    <row r="10777" spans="3:4" ht="15" hidden="1" customHeight="1" x14ac:dyDescent="0.25">
      <c r="C10777" s="160" t="s">
        <v>539</v>
      </c>
      <c r="D10777" s="161">
        <v>737.16</v>
      </c>
    </row>
    <row r="10778" spans="3:4" ht="15" hidden="1" customHeight="1" x14ac:dyDescent="0.25">
      <c r="C10778" s="158" t="s">
        <v>552</v>
      </c>
      <c r="D10778" s="159">
        <v>547.54</v>
      </c>
    </row>
    <row r="10779" spans="3:4" ht="15" hidden="1" customHeight="1" x14ac:dyDescent="0.25">
      <c r="C10779" s="160" t="s">
        <v>307</v>
      </c>
      <c r="D10779" s="161">
        <v>1143.02</v>
      </c>
    </row>
    <row r="10780" spans="3:4" ht="15" hidden="1" customHeight="1" x14ac:dyDescent="0.25">
      <c r="C10780" s="158" t="s">
        <v>554</v>
      </c>
      <c r="D10780" s="159">
        <v>404.76</v>
      </c>
    </row>
    <row r="10781" spans="3:4" ht="15" hidden="1" customHeight="1" x14ac:dyDescent="0.25">
      <c r="C10781" s="160" t="s">
        <v>308</v>
      </c>
      <c r="D10781" s="161">
        <v>980.19</v>
      </c>
    </row>
    <row r="10782" spans="3:4" ht="15" hidden="1" customHeight="1" x14ac:dyDescent="0.25">
      <c r="C10782" s="158" t="s">
        <v>308</v>
      </c>
      <c r="D10782" s="159">
        <v>701.12</v>
      </c>
    </row>
    <row r="10783" spans="3:4" ht="15" hidden="1" customHeight="1" x14ac:dyDescent="0.25">
      <c r="C10783" s="160" t="s">
        <v>545</v>
      </c>
      <c r="D10783" s="161">
        <v>612.28</v>
      </c>
    </row>
    <row r="10784" spans="3:4" ht="15" hidden="1" customHeight="1" x14ac:dyDescent="0.25">
      <c r="C10784" s="158" t="s">
        <v>557</v>
      </c>
      <c r="D10784" s="159">
        <v>1073.72</v>
      </c>
    </row>
    <row r="10785" spans="3:4" ht="15" hidden="1" customHeight="1" x14ac:dyDescent="0.25">
      <c r="C10785" s="160" t="s">
        <v>540</v>
      </c>
      <c r="D10785" s="161">
        <v>859.47</v>
      </c>
    </row>
    <row r="10786" spans="3:4" ht="15" hidden="1" customHeight="1" x14ac:dyDescent="0.25">
      <c r="C10786" s="158" t="s">
        <v>312</v>
      </c>
      <c r="D10786" s="159">
        <v>856.37</v>
      </c>
    </row>
    <row r="10787" spans="3:4" ht="15" hidden="1" customHeight="1" x14ac:dyDescent="0.25">
      <c r="C10787" s="160" t="s">
        <v>307</v>
      </c>
      <c r="D10787" s="161">
        <v>311.95999999999998</v>
      </c>
    </row>
    <row r="10788" spans="3:4" ht="15" hidden="1" customHeight="1" x14ac:dyDescent="0.25">
      <c r="C10788" s="158" t="s">
        <v>552</v>
      </c>
      <c r="D10788" s="159">
        <v>332.35</v>
      </c>
    </row>
    <row r="10789" spans="3:4" ht="15" hidden="1" customHeight="1" x14ac:dyDescent="0.25">
      <c r="C10789" s="160" t="s">
        <v>553</v>
      </c>
      <c r="D10789" s="161">
        <v>504.17</v>
      </c>
    </row>
    <row r="10790" spans="3:4" ht="15" hidden="1" customHeight="1" x14ac:dyDescent="0.25">
      <c r="C10790" s="158" t="s">
        <v>557</v>
      </c>
      <c r="D10790" s="159">
        <v>996.69</v>
      </c>
    </row>
    <row r="10791" spans="3:4" ht="15" hidden="1" customHeight="1" x14ac:dyDescent="0.25">
      <c r="C10791" s="160" t="s">
        <v>307</v>
      </c>
      <c r="D10791" s="161">
        <v>702.09</v>
      </c>
    </row>
    <row r="10792" spans="3:4" ht="15" hidden="1" customHeight="1" x14ac:dyDescent="0.25">
      <c r="C10792" s="158" t="s">
        <v>308</v>
      </c>
      <c r="D10792" s="159">
        <v>367.59</v>
      </c>
    </row>
    <row r="10793" spans="3:4" ht="15" hidden="1" customHeight="1" x14ac:dyDescent="0.25">
      <c r="C10793" s="160" t="s">
        <v>543</v>
      </c>
      <c r="D10793" s="161">
        <v>628.69000000000005</v>
      </c>
    </row>
    <row r="10794" spans="3:4" ht="15" hidden="1" customHeight="1" x14ac:dyDescent="0.25">
      <c r="C10794" s="158" t="s">
        <v>545</v>
      </c>
      <c r="D10794" s="159">
        <v>123.62</v>
      </c>
    </row>
    <row r="10795" spans="3:4" ht="15" hidden="1" customHeight="1" x14ac:dyDescent="0.25">
      <c r="C10795" s="160" t="s">
        <v>312</v>
      </c>
      <c r="D10795" s="161">
        <v>1092.95</v>
      </c>
    </row>
    <row r="10796" spans="3:4" ht="15" hidden="1" customHeight="1" x14ac:dyDescent="0.25">
      <c r="C10796" s="158" t="s">
        <v>540</v>
      </c>
      <c r="D10796" s="159">
        <v>961.95</v>
      </c>
    </row>
    <row r="10797" spans="3:4" ht="15" hidden="1" customHeight="1" x14ac:dyDescent="0.25">
      <c r="C10797" s="160" t="s">
        <v>544</v>
      </c>
      <c r="D10797" s="161">
        <v>838.76</v>
      </c>
    </row>
    <row r="10798" spans="3:4" ht="15" hidden="1" customHeight="1" x14ac:dyDescent="0.25">
      <c r="C10798" s="158" t="s">
        <v>553</v>
      </c>
      <c r="D10798" s="159">
        <v>720.84</v>
      </c>
    </row>
    <row r="10799" spans="3:4" ht="15" hidden="1" customHeight="1" x14ac:dyDescent="0.25">
      <c r="C10799" s="160" t="s">
        <v>553</v>
      </c>
      <c r="D10799" s="161">
        <v>1099.8</v>
      </c>
    </row>
    <row r="10800" spans="3:4" ht="15" hidden="1" customHeight="1" x14ac:dyDescent="0.25">
      <c r="C10800" s="158" t="s">
        <v>307</v>
      </c>
      <c r="D10800" s="159">
        <v>1105.23</v>
      </c>
    </row>
    <row r="10801" spans="3:4" ht="15" hidden="1" customHeight="1" x14ac:dyDescent="0.25">
      <c r="C10801" s="160" t="s">
        <v>553</v>
      </c>
      <c r="D10801" s="161">
        <v>1119.02</v>
      </c>
    </row>
    <row r="10802" spans="3:4" ht="15" hidden="1" customHeight="1" x14ac:dyDescent="0.25">
      <c r="C10802" s="158" t="s">
        <v>546</v>
      </c>
      <c r="D10802" s="159">
        <v>704.4</v>
      </c>
    </row>
    <row r="10803" spans="3:4" ht="15" hidden="1" customHeight="1" x14ac:dyDescent="0.25">
      <c r="C10803" s="160" t="s">
        <v>307</v>
      </c>
      <c r="D10803" s="161">
        <v>244.79</v>
      </c>
    </row>
    <row r="10804" spans="3:4" ht="15" hidden="1" customHeight="1" x14ac:dyDescent="0.25">
      <c r="C10804" s="158" t="s">
        <v>540</v>
      </c>
      <c r="D10804" s="159">
        <v>1171.07</v>
      </c>
    </row>
    <row r="10805" spans="3:4" ht="15" hidden="1" customHeight="1" x14ac:dyDescent="0.25">
      <c r="C10805" s="160" t="s">
        <v>553</v>
      </c>
      <c r="D10805" s="161">
        <v>668.59</v>
      </c>
    </row>
    <row r="10806" spans="3:4" ht="15" hidden="1" customHeight="1" x14ac:dyDescent="0.25">
      <c r="C10806" s="158" t="s">
        <v>558</v>
      </c>
      <c r="D10806" s="159">
        <v>346.76</v>
      </c>
    </row>
    <row r="10807" spans="3:4" ht="15" hidden="1" customHeight="1" x14ac:dyDescent="0.25">
      <c r="C10807" s="160" t="s">
        <v>542</v>
      </c>
      <c r="D10807" s="161">
        <v>819.71</v>
      </c>
    </row>
    <row r="10808" spans="3:4" ht="15" hidden="1" customHeight="1" x14ac:dyDescent="0.25">
      <c r="C10808" s="158" t="s">
        <v>550</v>
      </c>
      <c r="D10808" s="159">
        <v>611.05999999999995</v>
      </c>
    </row>
    <row r="10809" spans="3:4" ht="15" hidden="1" customHeight="1" x14ac:dyDescent="0.25">
      <c r="C10809" s="160" t="s">
        <v>542</v>
      </c>
      <c r="D10809" s="161">
        <v>936.85</v>
      </c>
    </row>
    <row r="10810" spans="3:4" ht="15" hidden="1" customHeight="1" x14ac:dyDescent="0.25">
      <c r="C10810" s="158" t="s">
        <v>312</v>
      </c>
      <c r="D10810" s="159">
        <v>109.91</v>
      </c>
    </row>
    <row r="10811" spans="3:4" ht="15" hidden="1" customHeight="1" x14ac:dyDescent="0.25">
      <c r="C10811" s="160" t="s">
        <v>542</v>
      </c>
      <c r="D10811" s="161">
        <v>248.56</v>
      </c>
    </row>
    <row r="10812" spans="3:4" ht="15" hidden="1" customHeight="1" x14ac:dyDescent="0.25">
      <c r="C10812" s="158" t="s">
        <v>309</v>
      </c>
      <c r="D10812" s="159">
        <v>283.54000000000002</v>
      </c>
    </row>
    <row r="10813" spans="3:4" ht="15" hidden="1" customHeight="1" x14ac:dyDescent="0.25">
      <c r="C10813" s="160" t="s">
        <v>540</v>
      </c>
      <c r="D10813" s="161">
        <v>867.72</v>
      </c>
    </row>
    <row r="10814" spans="3:4" ht="15" hidden="1" customHeight="1" x14ac:dyDescent="0.25">
      <c r="C10814" s="158" t="s">
        <v>556</v>
      </c>
      <c r="D10814" s="159">
        <v>254.31</v>
      </c>
    </row>
    <row r="10815" spans="3:4" ht="15" hidden="1" customHeight="1" x14ac:dyDescent="0.25">
      <c r="C10815" s="160" t="s">
        <v>546</v>
      </c>
      <c r="D10815" s="161">
        <v>718.96</v>
      </c>
    </row>
    <row r="10816" spans="3:4" ht="15" hidden="1" customHeight="1" x14ac:dyDescent="0.25">
      <c r="C10816" s="158" t="s">
        <v>541</v>
      </c>
      <c r="D10816" s="159">
        <v>977.75</v>
      </c>
    </row>
    <row r="10817" spans="3:4" ht="15" hidden="1" customHeight="1" x14ac:dyDescent="0.25">
      <c r="C10817" s="160" t="s">
        <v>549</v>
      </c>
      <c r="D10817" s="161">
        <v>108.36</v>
      </c>
    </row>
    <row r="10818" spans="3:4" ht="15" hidden="1" customHeight="1" x14ac:dyDescent="0.25">
      <c r="C10818" s="158" t="s">
        <v>549</v>
      </c>
      <c r="D10818" s="159">
        <v>1191.96</v>
      </c>
    </row>
    <row r="10819" spans="3:4" ht="15" hidden="1" customHeight="1" x14ac:dyDescent="0.25">
      <c r="C10819" s="160" t="s">
        <v>543</v>
      </c>
      <c r="D10819" s="161">
        <v>558.39</v>
      </c>
    </row>
    <row r="10820" spans="3:4" ht="15" hidden="1" customHeight="1" x14ac:dyDescent="0.25">
      <c r="C10820" s="158" t="s">
        <v>307</v>
      </c>
      <c r="D10820" s="159">
        <v>642.52</v>
      </c>
    </row>
    <row r="10821" spans="3:4" ht="15" hidden="1" customHeight="1" x14ac:dyDescent="0.25">
      <c r="C10821" s="160" t="s">
        <v>546</v>
      </c>
      <c r="D10821" s="161">
        <v>656.48</v>
      </c>
    </row>
    <row r="10822" spans="3:4" ht="15" hidden="1" customHeight="1" x14ac:dyDescent="0.25">
      <c r="C10822" s="158" t="s">
        <v>546</v>
      </c>
      <c r="D10822" s="159">
        <v>346.23</v>
      </c>
    </row>
    <row r="10823" spans="3:4" ht="15" hidden="1" customHeight="1" x14ac:dyDescent="0.25">
      <c r="C10823" s="160" t="s">
        <v>547</v>
      </c>
      <c r="D10823" s="161">
        <v>586.95000000000005</v>
      </c>
    </row>
    <row r="10824" spans="3:4" ht="15" hidden="1" customHeight="1" x14ac:dyDescent="0.25">
      <c r="C10824" s="158" t="s">
        <v>540</v>
      </c>
      <c r="D10824" s="159">
        <v>48.2</v>
      </c>
    </row>
    <row r="10825" spans="3:4" ht="15" hidden="1" customHeight="1" x14ac:dyDescent="0.25">
      <c r="C10825" s="160" t="s">
        <v>546</v>
      </c>
      <c r="D10825" s="161">
        <v>1158.6600000000001</v>
      </c>
    </row>
    <row r="10826" spans="3:4" ht="15" hidden="1" customHeight="1" x14ac:dyDescent="0.25">
      <c r="C10826" s="158" t="s">
        <v>553</v>
      </c>
      <c r="D10826" s="159">
        <v>576.5</v>
      </c>
    </row>
    <row r="10827" spans="3:4" ht="15" hidden="1" customHeight="1" x14ac:dyDescent="0.25">
      <c r="C10827" s="160" t="s">
        <v>553</v>
      </c>
      <c r="D10827" s="161">
        <v>413.81</v>
      </c>
    </row>
    <row r="10828" spans="3:4" ht="15" hidden="1" customHeight="1" x14ac:dyDescent="0.25">
      <c r="C10828" s="158" t="s">
        <v>308</v>
      </c>
      <c r="D10828" s="159">
        <v>571.76</v>
      </c>
    </row>
    <row r="10829" spans="3:4" ht="15" hidden="1" customHeight="1" x14ac:dyDescent="0.25">
      <c r="C10829" s="160" t="s">
        <v>551</v>
      </c>
      <c r="D10829" s="161">
        <v>133.84</v>
      </c>
    </row>
    <row r="10830" spans="3:4" ht="15" hidden="1" customHeight="1" x14ac:dyDescent="0.25">
      <c r="C10830" s="158" t="s">
        <v>540</v>
      </c>
      <c r="D10830" s="159">
        <v>583.89</v>
      </c>
    </row>
    <row r="10831" spans="3:4" ht="15" hidden="1" customHeight="1" x14ac:dyDescent="0.25">
      <c r="C10831" s="160" t="s">
        <v>546</v>
      </c>
      <c r="D10831" s="161">
        <v>590.15</v>
      </c>
    </row>
    <row r="10832" spans="3:4" ht="15" hidden="1" customHeight="1" x14ac:dyDescent="0.25">
      <c r="C10832" s="158" t="s">
        <v>309</v>
      </c>
      <c r="D10832" s="159">
        <v>1088.02</v>
      </c>
    </row>
    <row r="10833" spans="3:4" ht="15" hidden="1" customHeight="1" x14ac:dyDescent="0.25">
      <c r="C10833" s="160" t="s">
        <v>309</v>
      </c>
      <c r="D10833" s="161">
        <v>565.36</v>
      </c>
    </row>
    <row r="10834" spans="3:4" ht="15" hidden="1" customHeight="1" x14ac:dyDescent="0.25">
      <c r="C10834" s="158" t="s">
        <v>556</v>
      </c>
      <c r="D10834" s="159">
        <v>1106.3800000000001</v>
      </c>
    </row>
    <row r="10835" spans="3:4" ht="15" hidden="1" customHeight="1" x14ac:dyDescent="0.25">
      <c r="C10835" s="160" t="s">
        <v>543</v>
      </c>
      <c r="D10835" s="161">
        <v>511.51</v>
      </c>
    </row>
    <row r="10836" spans="3:4" ht="15" hidden="1" customHeight="1" x14ac:dyDescent="0.25">
      <c r="C10836" s="158" t="s">
        <v>554</v>
      </c>
      <c r="D10836" s="159">
        <v>293.08</v>
      </c>
    </row>
    <row r="10837" spans="3:4" ht="15" hidden="1" customHeight="1" x14ac:dyDescent="0.25">
      <c r="C10837" s="160" t="s">
        <v>553</v>
      </c>
      <c r="D10837" s="161">
        <v>807.5</v>
      </c>
    </row>
    <row r="10838" spans="3:4" ht="15" hidden="1" customHeight="1" x14ac:dyDescent="0.25">
      <c r="C10838" s="158" t="s">
        <v>543</v>
      </c>
      <c r="D10838" s="159">
        <v>535.48</v>
      </c>
    </row>
    <row r="10839" spans="3:4" ht="15" hidden="1" customHeight="1" x14ac:dyDescent="0.25">
      <c r="C10839" s="160" t="s">
        <v>551</v>
      </c>
      <c r="D10839" s="161">
        <v>641.09</v>
      </c>
    </row>
    <row r="10840" spans="3:4" ht="15" hidden="1" customHeight="1" x14ac:dyDescent="0.25">
      <c r="C10840" s="158" t="s">
        <v>547</v>
      </c>
      <c r="D10840" s="159">
        <v>485.22</v>
      </c>
    </row>
    <row r="10841" spans="3:4" ht="15" hidden="1" customHeight="1" x14ac:dyDescent="0.25">
      <c r="C10841" s="160" t="s">
        <v>551</v>
      </c>
      <c r="D10841" s="161">
        <v>939.7</v>
      </c>
    </row>
    <row r="10842" spans="3:4" ht="15" hidden="1" customHeight="1" x14ac:dyDescent="0.25">
      <c r="C10842" s="158" t="s">
        <v>553</v>
      </c>
      <c r="D10842" s="159">
        <v>476.16</v>
      </c>
    </row>
    <row r="10843" spans="3:4" ht="15" hidden="1" customHeight="1" x14ac:dyDescent="0.25">
      <c r="C10843" s="160" t="s">
        <v>543</v>
      </c>
      <c r="D10843" s="161">
        <v>504.65</v>
      </c>
    </row>
    <row r="10844" spans="3:4" ht="15" hidden="1" customHeight="1" x14ac:dyDescent="0.25">
      <c r="C10844" s="158" t="s">
        <v>541</v>
      </c>
      <c r="D10844" s="159">
        <v>1118.1199999999999</v>
      </c>
    </row>
    <row r="10845" spans="3:4" ht="15" hidden="1" customHeight="1" x14ac:dyDescent="0.25">
      <c r="C10845" s="160" t="s">
        <v>546</v>
      </c>
      <c r="D10845" s="161">
        <v>250.16</v>
      </c>
    </row>
    <row r="10846" spans="3:4" ht="15" hidden="1" customHeight="1" x14ac:dyDescent="0.25">
      <c r="C10846" s="158" t="s">
        <v>558</v>
      </c>
      <c r="D10846" s="159">
        <v>290.93</v>
      </c>
    </row>
    <row r="10847" spans="3:4" ht="15" hidden="1" customHeight="1" x14ac:dyDescent="0.25">
      <c r="C10847" s="160" t="s">
        <v>309</v>
      </c>
      <c r="D10847" s="161">
        <v>573.64</v>
      </c>
    </row>
    <row r="10848" spans="3:4" ht="15" hidden="1" customHeight="1" x14ac:dyDescent="0.25">
      <c r="C10848" s="158" t="s">
        <v>542</v>
      </c>
      <c r="D10848" s="159">
        <v>830.75</v>
      </c>
    </row>
    <row r="10849" spans="3:4" ht="15" hidden="1" customHeight="1" x14ac:dyDescent="0.25">
      <c r="C10849" s="160" t="s">
        <v>539</v>
      </c>
      <c r="D10849" s="161">
        <v>370.17</v>
      </c>
    </row>
    <row r="10850" spans="3:4" ht="15" hidden="1" customHeight="1" x14ac:dyDescent="0.25">
      <c r="C10850" s="158" t="s">
        <v>551</v>
      </c>
      <c r="D10850" s="159">
        <v>959.23</v>
      </c>
    </row>
    <row r="10851" spans="3:4" ht="15" hidden="1" customHeight="1" x14ac:dyDescent="0.25">
      <c r="C10851" s="160" t="s">
        <v>543</v>
      </c>
      <c r="D10851" s="161">
        <v>1003.47</v>
      </c>
    </row>
    <row r="10852" spans="3:4" ht="15" hidden="1" customHeight="1" x14ac:dyDescent="0.25">
      <c r="C10852" s="158" t="s">
        <v>309</v>
      </c>
      <c r="D10852" s="159">
        <v>428.73</v>
      </c>
    </row>
    <row r="10853" spans="3:4" ht="15" hidden="1" customHeight="1" x14ac:dyDescent="0.25">
      <c r="C10853" s="160" t="s">
        <v>307</v>
      </c>
      <c r="D10853" s="161">
        <v>81.37</v>
      </c>
    </row>
    <row r="10854" spans="3:4" ht="15" hidden="1" customHeight="1" x14ac:dyDescent="0.25">
      <c r="C10854" s="158" t="s">
        <v>547</v>
      </c>
      <c r="D10854" s="159">
        <v>820.93</v>
      </c>
    </row>
    <row r="10855" spans="3:4" ht="15" hidden="1" customHeight="1" x14ac:dyDescent="0.25">
      <c r="C10855" s="160" t="s">
        <v>543</v>
      </c>
      <c r="D10855" s="161">
        <v>520.52</v>
      </c>
    </row>
    <row r="10856" spans="3:4" ht="15" hidden="1" customHeight="1" x14ac:dyDescent="0.25">
      <c r="C10856" s="158" t="s">
        <v>543</v>
      </c>
      <c r="D10856" s="159">
        <v>84.17</v>
      </c>
    </row>
    <row r="10857" spans="3:4" ht="15" hidden="1" customHeight="1" x14ac:dyDescent="0.25">
      <c r="C10857" s="160" t="s">
        <v>308</v>
      </c>
      <c r="D10857" s="161">
        <v>679.59</v>
      </c>
    </row>
    <row r="10858" spans="3:4" ht="15" hidden="1" customHeight="1" x14ac:dyDescent="0.25">
      <c r="C10858" s="158" t="s">
        <v>546</v>
      </c>
      <c r="D10858" s="159">
        <v>303.23</v>
      </c>
    </row>
    <row r="10859" spans="3:4" ht="15" hidden="1" customHeight="1" x14ac:dyDescent="0.25">
      <c r="C10859" s="160" t="s">
        <v>549</v>
      </c>
      <c r="D10859" s="161">
        <v>1210.28</v>
      </c>
    </row>
    <row r="10860" spans="3:4" ht="15" hidden="1" customHeight="1" x14ac:dyDescent="0.25">
      <c r="C10860" s="158" t="s">
        <v>553</v>
      </c>
      <c r="D10860" s="159">
        <v>275.75</v>
      </c>
    </row>
    <row r="10861" spans="3:4" ht="15" hidden="1" customHeight="1" x14ac:dyDescent="0.25">
      <c r="C10861" s="160" t="s">
        <v>555</v>
      </c>
      <c r="D10861" s="161">
        <v>501.6</v>
      </c>
    </row>
    <row r="10862" spans="3:4" ht="15" hidden="1" customHeight="1" x14ac:dyDescent="0.25">
      <c r="C10862" s="158" t="s">
        <v>308</v>
      </c>
      <c r="D10862" s="159">
        <v>1073.1199999999999</v>
      </c>
    </row>
    <row r="10863" spans="3:4" ht="15" hidden="1" customHeight="1" x14ac:dyDescent="0.25">
      <c r="C10863" s="160" t="s">
        <v>312</v>
      </c>
      <c r="D10863" s="161">
        <v>314.51</v>
      </c>
    </row>
    <row r="10864" spans="3:4" ht="15" hidden="1" customHeight="1" x14ac:dyDescent="0.25">
      <c r="C10864" s="158" t="s">
        <v>546</v>
      </c>
      <c r="D10864" s="159">
        <v>583.34</v>
      </c>
    </row>
    <row r="10865" spans="3:4" ht="15" hidden="1" customHeight="1" x14ac:dyDescent="0.25">
      <c r="C10865" s="160" t="s">
        <v>541</v>
      </c>
      <c r="D10865" s="161">
        <v>650.91999999999996</v>
      </c>
    </row>
    <row r="10866" spans="3:4" ht="15" hidden="1" customHeight="1" x14ac:dyDescent="0.25">
      <c r="C10866" s="158" t="s">
        <v>553</v>
      </c>
      <c r="D10866" s="159">
        <v>420.89</v>
      </c>
    </row>
    <row r="10867" spans="3:4" ht="15" hidden="1" customHeight="1" x14ac:dyDescent="0.25">
      <c r="C10867" s="160" t="s">
        <v>307</v>
      </c>
      <c r="D10867" s="161">
        <v>953.35</v>
      </c>
    </row>
    <row r="10868" spans="3:4" ht="15" hidden="1" customHeight="1" x14ac:dyDescent="0.25">
      <c r="C10868" s="158" t="s">
        <v>553</v>
      </c>
      <c r="D10868" s="159">
        <v>257.60000000000002</v>
      </c>
    </row>
    <row r="10869" spans="3:4" ht="15" hidden="1" customHeight="1" x14ac:dyDescent="0.25">
      <c r="C10869" s="160" t="s">
        <v>312</v>
      </c>
      <c r="D10869" s="161">
        <v>475.3</v>
      </c>
    </row>
    <row r="10870" spans="3:4" ht="15" hidden="1" customHeight="1" x14ac:dyDescent="0.25">
      <c r="C10870" s="158" t="s">
        <v>550</v>
      </c>
      <c r="D10870" s="159">
        <v>96.7</v>
      </c>
    </row>
    <row r="10871" spans="3:4" ht="15" hidden="1" customHeight="1" x14ac:dyDescent="0.25">
      <c r="C10871" s="160" t="s">
        <v>546</v>
      </c>
      <c r="D10871" s="161">
        <v>900.77</v>
      </c>
    </row>
    <row r="10872" spans="3:4" ht="15" hidden="1" customHeight="1" x14ac:dyDescent="0.25">
      <c r="C10872" s="158" t="s">
        <v>551</v>
      </c>
      <c r="D10872" s="159">
        <v>481.09</v>
      </c>
    </row>
    <row r="10873" spans="3:4" ht="15" hidden="1" customHeight="1" x14ac:dyDescent="0.25">
      <c r="C10873" s="160" t="s">
        <v>547</v>
      </c>
      <c r="D10873" s="161">
        <v>309.22000000000003</v>
      </c>
    </row>
    <row r="10874" spans="3:4" ht="15" hidden="1" customHeight="1" x14ac:dyDescent="0.25">
      <c r="C10874" s="158" t="s">
        <v>540</v>
      </c>
      <c r="D10874" s="159">
        <v>1273.32</v>
      </c>
    </row>
    <row r="10875" spans="3:4" ht="15" hidden="1" customHeight="1" x14ac:dyDescent="0.25">
      <c r="C10875" s="160" t="s">
        <v>542</v>
      </c>
      <c r="D10875" s="161">
        <v>1234.58</v>
      </c>
    </row>
    <row r="10876" spans="3:4" ht="15" hidden="1" customHeight="1" x14ac:dyDescent="0.25">
      <c r="C10876" s="158" t="s">
        <v>543</v>
      </c>
      <c r="D10876" s="159">
        <v>1285.5899999999999</v>
      </c>
    </row>
    <row r="10877" spans="3:4" ht="15" hidden="1" customHeight="1" x14ac:dyDescent="0.25">
      <c r="C10877" s="160" t="s">
        <v>549</v>
      </c>
      <c r="D10877" s="161">
        <v>327.57</v>
      </c>
    </row>
    <row r="10878" spans="3:4" ht="15" hidden="1" customHeight="1" x14ac:dyDescent="0.25">
      <c r="C10878" s="158" t="s">
        <v>544</v>
      </c>
      <c r="D10878" s="159">
        <v>786.03</v>
      </c>
    </row>
    <row r="10879" spans="3:4" ht="15" hidden="1" customHeight="1" x14ac:dyDescent="0.25">
      <c r="C10879" s="160" t="s">
        <v>546</v>
      </c>
      <c r="D10879" s="161">
        <v>469.73</v>
      </c>
    </row>
    <row r="10880" spans="3:4" ht="15" hidden="1" customHeight="1" x14ac:dyDescent="0.25">
      <c r="C10880" s="158" t="s">
        <v>551</v>
      </c>
      <c r="D10880" s="159">
        <v>167.53</v>
      </c>
    </row>
    <row r="10881" spans="3:4" ht="15" hidden="1" customHeight="1" x14ac:dyDescent="0.25">
      <c r="C10881" s="160" t="s">
        <v>554</v>
      </c>
      <c r="D10881" s="161">
        <v>1243.93</v>
      </c>
    </row>
    <row r="10882" spans="3:4" ht="15" hidden="1" customHeight="1" x14ac:dyDescent="0.25">
      <c r="C10882" s="158" t="s">
        <v>308</v>
      </c>
      <c r="D10882" s="159">
        <v>448.29</v>
      </c>
    </row>
    <row r="10883" spans="3:4" ht="15" hidden="1" customHeight="1" x14ac:dyDescent="0.25">
      <c r="C10883" s="160" t="s">
        <v>551</v>
      </c>
      <c r="D10883" s="161">
        <v>532.27</v>
      </c>
    </row>
    <row r="10884" spans="3:4" ht="15" hidden="1" customHeight="1" x14ac:dyDescent="0.25">
      <c r="C10884" s="158" t="s">
        <v>549</v>
      </c>
      <c r="D10884" s="159">
        <v>557.27</v>
      </c>
    </row>
    <row r="10885" spans="3:4" ht="15" hidden="1" customHeight="1" x14ac:dyDescent="0.25">
      <c r="C10885" s="160" t="s">
        <v>551</v>
      </c>
      <c r="D10885" s="161">
        <v>159.41</v>
      </c>
    </row>
    <row r="10886" spans="3:4" ht="15" hidden="1" customHeight="1" x14ac:dyDescent="0.25">
      <c r="C10886" s="158" t="s">
        <v>549</v>
      </c>
      <c r="D10886" s="159">
        <v>530.79999999999995</v>
      </c>
    </row>
    <row r="10887" spans="3:4" ht="15" hidden="1" customHeight="1" x14ac:dyDescent="0.25">
      <c r="C10887" s="160" t="s">
        <v>307</v>
      </c>
      <c r="D10887" s="161">
        <v>607.12</v>
      </c>
    </row>
    <row r="10888" spans="3:4" ht="15" hidden="1" customHeight="1" x14ac:dyDescent="0.25">
      <c r="C10888" s="158" t="s">
        <v>554</v>
      </c>
      <c r="D10888" s="159">
        <v>724.93</v>
      </c>
    </row>
    <row r="10889" spans="3:4" ht="15" hidden="1" customHeight="1" x14ac:dyDescent="0.25">
      <c r="C10889" s="160" t="s">
        <v>539</v>
      </c>
      <c r="D10889" s="161">
        <v>397.44</v>
      </c>
    </row>
    <row r="10890" spans="3:4" ht="15" hidden="1" customHeight="1" x14ac:dyDescent="0.25">
      <c r="C10890" s="158" t="s">
        <v>540</v>
      </c>
      <c r="D10890" s="159">
        <v>432.6</v>
      </c>
    </row>
    <row r="10891" spans="3:4" ht="15" hidden="1" customHeight="1" x14ac:dyDescent="0.25">
      <c r="C10891" s="160" t="s">
        <v>312</v>
      </c>
      <c r="D10891" s="161">
        <v>336.03</v>
      </c>
    </row>
    <row r="10892" spans="3:4" ht="15" hidden="1" customHeight="1" x14ac:dyDescent="0.25">
      <c r="C10892" s="158" t="s">
        <v>540</v>
      </c>
      <c r="D10892" s="159">
        <v>563.75</v>
      </c>
    </row>
    <row r="10893" spans="3:4" ht="15" hidden="1" customHeight="1" x14ac:dyDescent="0.25">
      <c r="C10893" s="160" t="s">
        <v>307</v>
      </c>
      <c r="D10893" s="161">
        <v>857.34</v>
      </c>
    </row>
    <row r="10894" spans="3:4" ht="15" hidden="1" customHeight="1" x14ac:dyDescent="0.25">
      <c r="C10894" s="158" t="s">
        <v>551</v>
      </c>
      <c r="D10894" s="159">
        <v>954.31</v>
      </c>
    </row>
    <row r="10895" spans="3:4" ht="15" hidden="1" customHeight="1" x14ac:dyDescent="0.25">
      <c r="C10895" s="160" t="s">
        <v>557</v>
      </c>
      <c r="D10895" s="161">
        <v>226.44</v>
      </c>
    </row>
    <row r="10896" spans="3:4" ht="15" hidden="1" customHeight="1" x14ac:dyDescent="0.25">
      <c r="C10896" s="158" t="s">
        <v>553</v>
      </c>
      <c r="D10896" s="159">
        <v>503.41</v>
      </c>
    </row>
    <row r="10897" spans="3:4" ht="15" hidden="1" customHeight="1" x14ac:dyDescent="0.25">
      <c r="C10897" s="160" t="s">
        <v>541</v>
      </c>
      <c r="D10897" s="161">
        <v>608.30999999999995</v>
      </c>
    </row>
    <row r="10898" spans="3:4" ht="15" hidden="1" customHeight="1" x14ac:dyDescent="0.25">
      <c r="C10898" s="158" t="s">
        <v>308</v>
      </c>
      <c r="D10898" s="159">
        <v>337.31</v>
      </c>
    </row>
    <row r="10899" spans="3:4" ht="15" hidden="1" customHeight="1" x14ac:dyDescent="0.25">
      <c r="C10899" s="160" t="s">
        <v>553</v>
      </c>
      <c r="D10899" s="161">
        <v>818.08</v>
      </c>
    </row>
    <row r="10900" spans="3:4" ht="15" hidden="1" customHeight="1" x14ac:dyDescent="0.25">
      <c r="C10900" s="158" t="s">
        <v>545</v>
      </c>
      <c r="D10900" s="159">
        <v>230.09</v>
      </c>
    </row>
    <row r="10901" spans="3:4" ht="15" hidden="1" customHeight="1" x14ac:dyDescent="0.25">
      <c r="C10901" s="160" t="s">
        <v>547</v>
      </c>
      <c r="D10901" s="161">
        <v>537.14</v>
      </c>
    </row>
    <row r="10902" spans="3:4" ht="15" hidden="1" customHeight="1" x14ac:dyDescent="0.25">
      <c r="C10902" s="158" t="s">
        <v>557</v>
      </c>
      <c r="D10902" s="159">
        <v>937.1</v>
      </c>
    </row>
    <row r="10903" spans="3:4" ht="15" hidden="1" customHeight="1" x14ac:dyDescent="0.25">
      <c r="C10903" s="160" t="s">
        <v>543</v>
      </c>
      <c r="D10903" s="161">
        <v>1226.83</v>
      </c>
    </row>
    <row r="10904" spans="3:4" ht="15" hidden="1" customHeight="1" x14ac:dyDescent="0.25">
      <c r="C10904" s="158" t="s">
        <v>546</v>
      </c>
      <c r="D10904" s="159">
        <v>346.05</v>
      </c>
    </row>
    <row r="10905" spans="3:4" ht="15" hidden="1" customHeight="1" x14ac:dyDescent="0.25">
      <c r="C10905" s="160" t="s">
        <v>542</v>
      </c>
      <c r="D10905" s="161">
        <v>984.49</v>
      </c>
    </row>
    <row r="10906" spans="3:4" ht="15" hidden="1" customHeight="1" x14ac:dyDescent="0.25">
      <c r="C10906" s="158" t="s">
        <v>558</v>
      </c>
      <c r="D10906" s="159">
        <v>380.64</v>
      </c>
    </row>
    <row r="10907" spans="3:4" ht="15" hidden="1" customHeight="1" x14ac:dyDescent="0.25">
      <c r="C10907" s="160" t="s">
        <v>309</v>
      </c>
      <c r="D10907" s="161">
        <v>663.38</v>
      </c>
    </row>
    <row r="10908" spans="3:4" ht="15" hidden="1" customHeight="1" x14ac:dyDescent="0.25">
      <c r="C10908" s="158" t="s">
        <v>552</v>
      </c>
      <c r="D10908" s="159">
        <v>846.83</v>
      </c>
    </row>
    <row r="10909" spans="3:4" ht="15" hidden="1" customHeight="1" x14ac:dyDescent="0.25">
      <c r="C10909" s="160" t="s">
        <v>547</v>
      </c>
      <c r="D10909" s="161">
        <v>592.5</v>
      </c>
    </row>
    <row r="10910" spans="3:4" ht="15" hidden="1" customHeight="1" x14ac:dyDescent="0.25">
      <c r="C10910" s="158" t="s">
        <v>549</v>
      </c>
      <c r="D10910" s="159">
        <v>1231.46</v>
      </c>
    </row>
    <row r="10911" spans="3:4" ht="15" hidden="1" customHeight="1" x14ac:dyDescent="0.25">
      <c r="C10911" s="160" t="s">
        <v>544</v>
      </c>
      <c r="D10911" s="161">
        <v>523.29999999999995</v>
      </c>
    </row>
    <row r="10912" spans="3:4" ht="15" hidden="1" customHeight="1" x14ac:dyDescent="0.25">
      <c r="C10912" s="158" t="s">
        <v>307</v>
      </c>
      <c r="D10912" s="159">
        <v>276.62</v>
      </c>
    </row>
    <row r="10913" spans="3:4" ht="15" hidden="1" customHeight="1" x14ac:dyDescent="0.25">
      <c r="C10913" s="160" t="s">
        <v>307</v>
      </c>
      <c r="D10913" s="161">
        <v>897.09</v>
      </c>
    </row>
    <row r="10914" spans="3:4" ht="15" hidden="1" customHeight="1" x14ac:dyDescent="0.25">
      <c r="C10914" s="158" t="s">
        <v>549</v>
      </c>
      <c r="D10914" s="159">
        <v>342.62</v>
      </c>
    </row>
    <row r="10915" spans="3:4" ht="15" hidden="1" customHeight="1" x14ac:dyDescent="0.25">
      <c r="C10915" s="160" t="s">
        <v>551</v>
      </c>
      <c r="D10915" s="161">
        <v>175.7</v>
      </c>
    </row>
    <row r="10916" spans="3:4" ht="15" hidden="1" customHeight="1" x14ac:dyDescent="0.25">
      <c r="C10916" s="158" t="s">
        <v>549</v>
      </c>
      <c r="D10916" s="159">
        <v>357.86</v>
      </c>
    </row>
    <row r="10917" spans="3:4" ht="15" hidden="1" customHeight="1" x14ac:dyDescent="0.25">
      <c r="C10917" s="160" t="s">
        <v>542</v>
      </c>
      <c r="D10917" s="161">
        <v>1179.8399999999999</v>
      </c>
    </row>
    <row r="10918" spans="3:4" ht="15" hidden="1" customHeight="1" x14ac:dyDescent="0.25">
      <c r="C10918" s="158" t="s">
        <v>540</v>
      </c>
      <c r="D10918" s="159">
        <v>458.09</v>
      </c>
    </row>
    <row r="10919" spans="3:4" ht="15" hidden="1" customHeight="1" x14ac:dyDescent="0.25">
      <c r="C10919" s="160" t="s">
        <v>540</v>
      </c>
      <c r="D10919" s="161">
        <v>32.81</v>
      </c>
    </row>
    <row r="10920" spans="3:4" ht="15" hidden="1" customHeight="1" x14ac:dyDescent="0.25">
      <c r="C10920" s="158" t="s">
        <v>543</v>
      </c>
      <c r="D10920" s="159">
        <v>626.51</v>
      </c>
    </row>
    <row r="10921" spans="3:4" ht="15" hidden="1" customHeight="1" x14ac:dyDescent="0.25">
      <c r="C10921" s="160" t="s">
        <v>550</v>
      </c>
      <c r="D10921" s="161">
        <v>374.81</v>
      </c>
    </row>
    <row r="10922" spans="3:4" ht="15" hidden="1" customHeight="1" x14ac:dyDescent="0.25">
      <c r="C10922" s="158" t="s">
        <v>552</v>
      </c>
      <c r="D10922" s="159">
        <v>879.85</v>
      </c>
    </row>
    <row r="10923" spans="3:4" ht="15" hidden="1" customHeight="1" x14ac:dyDescent="0.25">
      <c r="C10923" s="160" t="s">
        <v>309</v>
      </c>
      <c r="D10923" s="161">
        <v>624.82000000000005</v>
      </c>
    </row>
    <row r="10924" spans="3:4" ht="15" hidden="1" customHeight="1" x14ac:dyDescent="0.25">
      <c r="C10924" s="158" t="s">
        <v>539</v>
      </c>
      <c r="D10924" s="159">
        <v>397.99</v>
      </c>
    </row>
    <row r="10925" spans="3:4" ht="15" hidden="1" customHeight="1" x14ac:dyDescent="0.25">
      <c r="C10925" s="160" t="s">
        <v>540</v>
      </c>
      <c r="D10925" s="161">
        <v>1253.04</v>
      </c>
    </row>
    <row r="10926" spans="3:4" ht="15" hidden="1" customHeight="1" x14ac:dyDescent="0.25">
      <c r="C10926" s="158" t="s">
        <v>556</v>
      </c>
      <c r="D10926" s="159">
        <v>627.24</v>
      </c>
    </row>
    <row r="10927" spans="3:4" ht="15" hidden="1" customHeight="1" x14ac:dyDescent="0.25">
      <c r="C10927" s="160" t="s">
        <v>557</v>
      </c>
      <c r="D10927" s="161">
        <v>845.37</v>
      </c>
    </row>
    <row r="10928" spans="3:4" ht="15" hidden="1" customHeight="1" x14ac:dyDescent="0.25">
      <c r="C10928" s="158" t="s">
        <v>546</v>
      </c>
      <c r="D10928" s="159">
        <v>445.62</v>
      </c>
    </row>
    <row r="10929" spans="3:4" ht="15" hidden="1" customHeight="1" x14ac:dyDescent="0.25">
      <c r="C10929" s="160" t="s">
        <v>553</v>
      </c>
      <c r="D10929" s="161">
        <v>204.26</v>
      </c>
    </row>
    <row r="10930" spans="3:4" ht="15" hidden="1" customHeight="1" x14ac:dyDescent="0.25">
      <c r="C10930" s="158" t="s">
        <v>308</v>
      </c>
      <c r="D10930" s="159">
        <v>1030.04</v>
      </c>
    </row>
    <row r="10931" spans="3:4" ht="15" hidden="1" customHeight="1" x14ac:dyDescent="0.25">
      <c r="C10931" s="160" t="s">
        <v>312</v>
      </c>
      <c r="D10931" s="161">
        <v>724.76</v>
      </c>
    </row>
    <row r="10932" spans="3:4" ht="15" hidden="1" customHeight="1" x14ac:dyDescent="0.25">
      <c r="C10932" s="158" t="s">
        <v>558</v>
      </c>
      <c r="D10932" s="159">
        <v>352.67</v>
      </c>
    </row>
    <row r="10933" spans="3:4" ht="15" hidden="1" customHeight="1" x14ac:dyDescent="0.25">
      <c r="C10933" s="160" t="s">
        <v>553</v>
      </c>
      <c r="D10933" s="161">
        <v>187.08</v>
      </c>
    </row>
    <row r="10934" spans="3:4" ht="15" hidden="1" customHeight="1" x14ac:dyDescent="0.25">
      <c r="C10934" s="158" t="s">
        <v>544</v>
      </c>
      <c r="D10934" s="159">
        <v>722.85</v>
      </c>
    </row>
    <row r="10935" spans="3:4" ht="15" hidden="1" customHeight="1" x14ac:dyDescent="0.25">
      <c r="C10935" s="160" t="s">
        <v>551</v>
      </c>
      <c r="D10935" s="161">
        <v>593.16</v>
      </c>
    </row>
    <row r="10936" spans="3:4" ht="15" hidden="1" customHeight="1" x14ac:dyDescent="0.25">
      <c r="C10936" s="158" t="s">
        <v>554</v>
      </c>
      <c r="D10936" s="159">
        <v>1153.8499999999999</v>
      </c>
    </row>
    <row r="10937" spans="3:4" ht="15" hidden="1" customHeight="1" x14ac:dyDescent="0.25">
      <c r="C10937" s="160" t="s">
        <v>553</v>
      </c>
      <c r="D10937" s="161">
        <v>942.73</v>
      </c>
    </row>
    <row r="10938" spans="3:4" ht="15" hidden="1" customHeight="1" x14ac:dyDescent="0.25">
      <c r="C10938" s="158" t="s">
        <v>551</v>
      </c>
      <c r="D10938" s="159">
        <v>964.03</v>
      </c>
    </row>
    <row r="10939" spans="3:4" ht="15" hidden="1" customHeight="1" x14ac:dyDescent="0.25">
      <c r="C10939" s="160" t="s">
        <v>554</v>
      </c>
      <c r="D10939" s="161">
        <v>967.01</v>
      </c>
    </row>
    <row r="10940" spans="3:4" ht="15" hidden="1" customHeight="1" x14ac:dyDescent="0.25">
      <c r="C10940" s="158" t="s">
        <v>549</v>
      </c>
      <c r="D10940" s="159">
        <v>686.12</v>
      </c>
    </row>
    <row r="10941" spans="3:4" ht="15" hidden="1" customHeight="1" x14ac:dyDescent="0.25">
      <c r="C10941" s="160" t="s">
        <v>540</v>
      </c>
      <c r="D10941" s="161">
        <v>479.8</v>
      </c>
    </row>
    <row r="10942" spans="3:4" ht="15" hidden="1" customHeight="1" x14ac:dyDescent="0.25">
      <c r="C10942" s="158" t="s">
        <v>546</v>
      </c>
      <c r="D10942" s="159">
        <v>639.9</v>
      </c>
    </row>
    <row r="10943" spans="3:4" ht="15" hidden="1" customHeight="1" x14ac:dyDescent="0.25">
      <c r="C10943" s="160" t="s">
        <v>307</v>
      </c>
      <c r="D10943" s="161">
        <v>156.83000000000001</v>
      </c>
    </row>
    <row r="10944" spans="3:4" ht="15" hidden="1" customHeight="1" x14ac:dyDescent="0.25">
      <c r="C10944" s="158" t="s">
        <v>307</v>
      </c>
      <c r="D10944" s="159">
        <v>817.37</v>
      </c>
    </row>
    <row r="10945" spans="3:4" ht="15" hidden="1" customHeight="1" x14ac:dyDescent="0.25">
      <c r="C10945" s="160" t="s">
        <v>553</v>
      </c>
      <c r="D10945" s="161">
        <v>1156.47</v>
      </c>
    </row>
    <row r="10946" spans="3:4" ht="15" hidden="1" customHeight="1" x14ac:dyDescent="0.25">
      <c r="C10946" s="158" t="s">
        <v>551</v>
      </c>
      <c r="D10946" s="159">
        <v>610.01</v>
      </c>
    </row>
    <row r="10947" spans="3:4" ht="15" hidden="1" customHeight="1" x14ac:dyDescent="0.25">
      <c r="C10947" s="160" t="s">
        <v>543</v>
      </c>
      <c r="D10947" s="161">
        <v>1208.25</v>
      </c>
    </row>
    <row r="10948" spans="3:4" ht="15" hidden="1" customHeight="1" x14ac:dyDescent="0.25">
      <c r="C10948" s="158" t="s">
        <v>547</v>
      </c>
      <c r="D10948" s="159">
        <v>591.62</v>
      </c>
    </row>
    <row r="10949" spans="3:4" ht="15" hidden="1" customHeight="1" x14ac:dyDescent="0.25">
      <c r="C10949" s="160" t="s">
        <v>556</v>
      </c>
      <c r="D10949" s="161">
        <v>1006.46</v>
      </c>
    </row>
    <row r="10950" spans="3:4" ht="15" hidden="1" customHeight="1" x14ac:dyDescent="0.25">
      <c r="C10950" s="158" t="s">
        <v>553</v>
      </c>
      <c r="D10950" s="159">
        <v>611.08000000000004</v>
      </c>
    </row>
    <row r="10951" spans="3:4" ht="15" hidden="1" customHeight="1" x14ac:dyDescent="0.25">
      <c r="C10951" s="160" t="s">
        <v>539</v>
      </c>
      <c r="D10951" s="161">
        <v>405.89</v>
      </c>
    </row>
    <row r="10952" spans="3:4" ht="15" hidden="1" customHeight="1" x14ac:dyDescent="0.25">
      <c r="C10952" s="158" t="s">
        <v>551</v>
      </c>
      <c r="D10952" s="159">
        <v>498.34</v>
      </c>
    </row>
    <row r="10953" spans="3:4" ht="15" hidden="1" customHeight="1" x14ac:dyDescent="0.25">
      <c r="C10953" s="160" t="s">
        <v>545</v>
      </c>
      <c r="D10953" s="161">
        <v>444.43</v>
      </c>
    </row>
    <row r="10954" spans="3:4" ht="15" hidden="1" customHeight="1" x14ac:dyDescent="0.25">
      <c r="C10954" s="158" t="s">
        <v>543</v>
      </c>
      <c r="D10954" s="159">
        <v>586.88</v>
      </c>
    </row>
    <row r="10955" spans="3:4" ht="15" hidden="1" customHeight="1" x14ac:dyDescent="0.25">
      <c r="C10955" s="160" t="s">
        <v>547</v>
      </c>
      <c r="D10955" s="161">
        <v>494.27</v>
      </c>
    </row>
    <row r="10956" spans="3:4" ht="15" hidden="1" customHeight="1" x14ac:dyDescent="0.25">
      <c r="C10956" s="158" t="s">
        <v>539</v>
      </c>
      <c r="D10956" s="159">
        <v>882.45</v>
      </c>
    </row>
    <row r="10957" spans="3:4" ht="15" hidden="1" customHeight="1" x14ac:dyDescent="0.25">
      <c r="C10957" s="160" t="s">
        <v>312</v>
      </c>
      <c r="D10957" s="161">
        <v>222.41</v>
      </c>
    </row>
    <row r="10958" spans="3:4" ht="15" hidden="1" customHeight="1" x14ac:dyDescent="0.25">
      <c r="C10958" s="158" t="s">
        <v>542</v>
      </c>
      <c r="D10958" s="159">
        <v>956.79</v>
      </c>
    </row>
    <row r="10959" spans="3:4" ht="15" hidden="1" customHeight="1" x14ac:dyDescent="0.25">
      <c r="C10959" s="160" t="s">
        <v>556</v>
      </c>
      <c r="D10959" s="161">
        <v>463.06</v>
      </c>
    </row>
    <row r="10960" spans="3:4" ht="15" hidden="1" customHeight="1" x14ac:dyDescent="0.25">
      <c r="C10960" s="158" t="s">
        <v>548</v>
      </c>
      <c r="D10960" s="159">
        <v>587</v>
      </c>
    </row>
    <row r="10961" spans="3:4" ht="15" hidden="1" customHeight="1" x14ac:dyDescent="0.25">
      <c r="C10961" s="160" t="s">
        <v>309</v>
      </c>
      <c r="D10961" s="161">
        <v>250.56</v>
      </c>
    </row>
    <row r="10962" spans="3:4" ht="15" hidden="1" customHeight="1" x14ac:dyDescent="0.25">
      <c r="C10962" s="158" t="s">
        <v>554</v>
      </c>
      <c r="D10962" s="159">
        <v>503.59</v>
      </c>
    </row>
    <row r="10963" spans="3:4" ht="15" hidden="1" customHeight="1" x14ac:dyDescent="0.25">
      <c r="C10963" s="160" t="s">
        <v>556</v>
      </c>
      <c r="D10963" s="161">
        <v>534.04</v>
      </c>
    </row>
    <row r="10964" spans="3:4" ht="15" hidden="1" customHeight="1" x14ac:dyDescent="0.25">
      <c r="C10964" s="158" t="s">
        <v>553</v>
      </c>
      <c r="D10964" s="159">
        <v>539.48</v>
      </c>
    </row>
    <row r="10965" spans="3:4" ht="15" hidden="1" customHeight="1" x14ac:dyDescent="0.25">
      <c r="C10965" s="160" t="s">
        <v>551</v>
      </c>
      <c r="D10965" s="161">
        <v>652.66</v>
      </c>
    </row>
    <row r="10966" spans="3:4" ht="15" hidden="1" customHeight="1" x14ac:dyDescent="0.25">
      <c r="C10966" s="158" t="s">
        <v>540</v>
      </c>
      <c r="D10966" s="159">
        <v>516.35</v>
      </c>
    </row>
    <row r="10967" spans="3:4" ht="15" hidden="1" customHeight="1" x14ac:dyDescent="0.25">
      <c r="C10967" s="160" t="s">
        <v>546</v>
      </c>
      <c r="D10967" s="161">
        <v>657.06</v>
      </c>
    </row>
    <row r="10968" spans="3:4" ht="15" hidden="1" customHeight="1" x14ac:dyDescent="0.25">
      <c r="C10968" s="158" t="s">
        <v>312</v>
      </c>
      <c r="D10968" s="159">
        <v>411.39</v>
      </c>
    </row>
    <row r="10969" spans="3:4" ht="15" hidden="1" customHeight="1" x14ac:dyDescent="0.25">
      <c r="C10969" s="160" t="s">
        <v>543</v>
      </c>
      <c r="D10969" s="161">
        <v>517.94000000000005</v>
      </c>
    </row>
    <row r="10970" spans="3:4" ht="15" hidden="1" customHeight="1" x14ac:dyDescent="0.25">
      <c r="C10970" s="158" t="s">
        <v>312</v>
      </c>
      <c r="D10970" s="159">
        <v>1117.6400000000001</v>
      </c>
    </row>
    <row r="10971" spans="3:4" ht="15" hidden="1" customHeight="1" x14ac:dyDescent="0.25">
      <c r="C10971" s="160" t="s">
        <v>554</v>
      </c>
      <c r="D10971" s="161">
        <v>555.66999999999996</v>
      </c>
    </row>
    <row r="10972" spans="3:4" ht="15" hidden="1" customHeight="1" x14ac:dyDescent="0.25">
      <c r="C10972" s="158" t="s">
        <v>550</v>
      </c>
      <c r="D10972" s="159">
        <v>184.06</v>
      </c>
    </row>
    <row r="10973" spans="3:4" ht="15" hidden="1" customHeight="1" x14ac:dyDescent="0.25">
      <c r="C10973" s="160" t="s">
        <v>307</v>
      </c>
      <c r="D10973" s="161">
        <v>320.43</v>
      </c>
    </row>
    <row r="10974" spans="3:4" ht="15" hidden="1" customHeight="1" x14ac:dyDescent="0.25">
      <c r="C10974" s="158" t="s">
        <v>308</v>
      </c>
      <c r="D10974" s="159">
        <v>512.24</v>
      </c>
    </row>
    <row r="10975" spans="3:4" ht="15" hidden="1" customHeight="1" x14ac:dyDescent="0.25">
      <c r="C10975" s="160" t="s">
        <v>550</v>
      </c>
      <c r="D10975" s="161">
        <v>1103.73</v>
      </c>
    </row>
    <row r="10976" spans="3:4" ht="15" hidden="1" customHeight="1" x14ac:dyDescent="0.25">
      <c r="C10976" s="158" t="s">
        <v>542</v>
      </c>
      <c r="D10976" s="159">
        <v>935.68</v>
      </c>
    </row>
    <row r="10977" spans="3:4" ht="15" hidden="1" customHeight="1" x14ac:dyDescent="0.25">
      <c r="C10977" s="160" t="s">
        <v>312</v>
      </c>
      <c r="D10977" s="161">
        <v>826.53</v>
      </c>
    </row>
    <row r="10978" spans="3:4" ht="15" hidden="1" customHeight="1" x14ac:dyDescent="0.25">
      <c r="C10978" s="158" t="s">
        <v>551</v>
      </c>
      <c r="D10978" s="159">
        <v>98.63</v>
      </c>
    </row>
    <row r="10979" spans="3:4" ht="15" hidden="1" customHeight="1" x14ac:dyDescent="0.25">
      <c r="C10979" s="160" t="s">
        <v>554</v>
      </c>
      <c r="D10979" s="161">
        <v>857.22</v>
      </c>
    </row>
    <row r="10980" spans="3:4" ht="15" hidden="1" customHeight="1" x14ac:dyDescent="0.25">
      <c r="C10980" s="158" t="s">
        <v>547</v>
      </c>
      <c r="D10980" s="159">
        <v>498.18</v>
      </c>
    </row>
    <row r="10981" spans="3:4" ht="15" hidden="1" customHeight="1" x14ac:dyDescent="0.25">
      <c r="C10981" s="160" t="s">
        <v>552</v>
      </c>
      <c r="D10981" s="161">
        <v>591.26</v>
      </c>
    </row>
    <row r="10982" spans="3:4" ht="15" hidden="1" customHeight="1" x14ac:dyDescent="0.25">
      <c r="C10982" s="158" t="s">
        <v>307</v>
      </c>
      <c r="D10982" s="159">
        <v>894.6</v>
      </c>
    </row>
    <row r="10983" spans="3:4" ht="15" hidden="1" customHeight="1" x14ac:dyDescent="0.25">
      <c r="C10983" s="160" t="s">
        <v>552</v>
      </c>
      <c r="D10983" s="161">
        <v>393.3</v>
      </c>
    </row>
    <row r="10984" spans="3:4" ht="15" hidden="1" customHeight="1" x14ac:dyDescent="0.25">
      <c r="C10984" s="158" t="s">
        <v>549</v>
      </c>
      <c r="D10984" s="159">
        <v>1215.05</v>
      </c>
    </row>
    <row r="10985" spans="3:4" ht="15" hidden="1" customHeight="1" x14ac:dyDescent="0.25">
      <c r="C10985" s="160" t="s">
        <v>542</v>
      </c>
      <c r="D10985" s="161">
        <v>1036.75</v>
      </c>
    </row>
    <row r="10986" spans="3:4" ht="15" hidden="1" customHeight="1" x14ac:dyDescent="0.25">
      <c r="C10986" s="158" t="s">
        <v>552</v>
      </c>
      <c r="D10986" s="159">
        <v>688.3</v>
      </c>
    </row>
    <row r="10987" spans="3:4" ht="15" hidden="1" customHeight="1" x14ac:dyDescent="0.25">
      <c r="C10987" s="160" t="s">
        <v>542</v>
      </c>
      <c r="D10987" s="161">
        <v>938.62</v>
      </c>
    </row>
    <row r="10988" spans="3:4" ht="15" hidden="1" customHeight="1" x14ac:dyDescent="0.25">
      <c r="C10988" s="158" t="s">
        <v>551</v>
      </c>
      <c r="D10988" s="159">
        <v>1254.3699999999999</v>
      </c>
    </row>
    <row r="10989" spans="3:4" ht="15" hidden="1" customHeight="1" x14ac:dyDescent="0.25">
      <c r="C10989" s="160" t="s">
        <v>552</v>
      </c>
      <c r="D10989" s="161">
        <v>993.8</v>
      </c>
    </row>
    <row r="10990" spans="3:4" ht="15" hidden="1" customHeight="1" x14ac:dyDescent="0.25">
      <c r="C10990" s="158" t="s">
        <v>309</v>
      </c>
      <c r="D10990" s="159">
        <v>905.12</v>
      </c>
    </row>
    <row r="10991" spans="3:4" ht="15" hidden="1" customHeight="1" x14ac:dyDescent="0.25">
      <c r="C10991" s="160" t="s">
        <v>309</v>
      </c>
      <c r="D10991" s="161">
        <v>624.74</v>
      </c>
    </row>
    <row r="10992" spans="3:4" ht="15" hidden="1" customHeight="1" x14ac:dyDescent="0.25">
      <c r="C10992" s="158" t="s">
        <v>551</v>
      </c>
      <c r="D10992" s="159">
        <v>756.21</v>
      </c>
    </row>
    <row r="10993" spans="3:4" ht="15" hidden="1" customHeight="1" x14ac:dyDescent="0.25">
      <c r="C10993" s="160" t="s">
        <v>555</v>
      </c>
      <c r="D10993" s="161">
        <v>765.51</v>
      </c>
    </row>
    <row r="10994" spans="3:4" ht="15" hidden="1" customHeight="1" x14ac:dyDescent="0.25">
      <c r="C10994" s="158" t="s">
        <v>545</v>
      </c>
      <c r="D10994" s="159">
        <v>967.68</v>
      </c>
    </row>
    <row r="10995" spans="3:4" ht="15" hidden="1" customHeight="1" x14ac:dyDescent="0.25">
      <c r="C10995" s="160" t="s">
        <v>309</v>
      </c>
      <c r="D10995" s="161">
        <v>1021.41</v>
      </c>
    </row>
    <row r="10996" spans="3:4" ht="15" hidden="1" customHeight="1" x14ac:dyDescent="0.25">
      <c r="C10996" s="158" t="s">
        <v>558</v>
      </c>
      <c r="D10996" s="159">
        <v>229.12</v>
      </c>
    </row>
    <row r="10997" spans="3:4" ht="15" hidden="1" customHeight="1" x14ac:dyDescent="0.25">
      <c r="C10997" s="160" t="s">
        <v>553</v>
      </c>
      <c r="D10997" s="161">
        <v>534.95000000000005</v>
      </c>
    </row>
    <row r="10998" spans="3:4" ht="15" hidden="1" customHeight="1" x14ac:dyDescent="0.25">
      <c r="C10998" s="158" t="s">
        <v>547</v>
      </c>
      <c r="D10998" s="159">
        <v>268.91000000000003</v>
      </c>
    </row>
    <row r="10999" spans="3:4" ht="15" hidden="1" customHeight="1" x14ac:dyDescent="0.25">
      <c r="C10999" s="160" t="s">
        <v>546</v>
      </c>
      <c r="D10999" s="161">
        <v>435.23</v>
      </c>
    </row>
    <row r="11000" spans="3:4" ht="15" hidden="1" customHeight="1" x14ac:dyDescent="0.25">
      <c r="C11000" s="158" t="s">
        <v>551</v>
      </c>
      <c r="D11000" s="159">
        <v>225.17</v>
      </c>
    </row>
    <row r="11001" spans="3:4" ht="15" hidden="1" customHeight="1" x14ac:dyDescent="0.25">
      <c r="C11001" s="160" t="s">
        <v>542</v>
      </c>
      <c r="D11001" s="161">
        <v>40.74</v>
      </c>
    </row>
    <row r="11002" spans="3:4" ht="15" hidden="1" customHeight="1" x14ac:dyDescent="0.25">
      <c r="C11002" s="158" t="s">
        <v>549</v>
      </c>
      <c r="D11002" s="159">
        <v>301.14</v>
      </c>
    </row>
    <row r="11003" spans="3:4" ht="15" hidden="1" customHeight="1" x14ac:dyDescent="0.25">
      <c r="C11003" s="160" t="s">
        <v>309</v>
      </c>
      <c r="D11003" s="161">
        <v>424.94</v>
      </c>
    </row>
    <row r="11004" spans="3:4" ht="15" hidden="1" customHeight="1" x14ac:dyDescent="0.25">
      <c r="C11004" s="158" t="s">
        <v>539</v>
      </c>
      <c r="D11004" s="159">
        <v>706.84</v>
      </c>
    </row>
    <row r="11005" spans="3:4" ht="15" hidden="1" customHeight="1" x14ac:dyDescent="0.25">
      <c r="C11005" s="160" t="s">
        <v>554</v>
      </c>
      <c r="D11005" s="161">
        <v>950.23</v>
      </c>
    </row>
    <row r="11006" spans="3:4" ht="15" hidden="1" customHeight="1" x14ac:dyDescent="0.25">
      <c r="C11006" s="158" t="s">
        <v>543</v>
      </c>
      <c r="D11006" s="159">
        <v>344.97</v>
      </c>
    </row>
    <row r="11007" spans="3:4" ht="15" hidden="1" customHeight="1" x14ac:dyDescent="0.25">
      <c r="C11007" s="160" t="s">
        <v>551</v>
      </c>
      <c r="D11007" s="161">
        <v>718.35</v>
      </c>
    </row>
    <row r="11008" spans="3:4" ht="15" hidden="1" customHeight="1" x14ac:dyDescent="0.25">
      <c r="C11008" s="158" t="s">
        <v>309</v>
      </c>
      <c r="D11008" s="159">
        <v>535.21</v>
      </c>
    </row>
    <row r="11009" spans="3:4" ht="15" hidden="1" customHeight="1" x14ac:dyDescent="0.25">
      <c r="C11009" s="160" t="s">
        <v>546</v>
      </c>
      <c r="D11009" s="161">
        <v>223.71</v>
      </c>
    </row>
    <row r="11010" spans="3:4" ht="15" hidden="1" customHeight="1" x14ac:dyDescent="0.25">
      <c r="C11010" s="158" t="s">
        <v>552</v>
      </c>
      <c r="D11010" s="159">
        <v>1060.76</v>
      </c>
    </row>
    <row r="11011" spans="3:4" ht="15" hidden="1" customHeight="1" x14ac:dyDescent="0.25">
      <c r="C11011" s="160" t="s">
        <v>554</v>
      </c>
      <c r="D11011" s="161">
        <v>513.91</v>
      </c>
    </row>
    <row r="11012" spans="3:4" ht="15" hidden="1" customHeight="1" x14ac:dyDescent="0.25">
      <c r="C11012" s="158" t="s">
        <v>552</v>
      </c>
      <c r="D11012" s="159">
        <v>570.82000000000005</v>
      </c>
    </row>
    <row r="11013" spans="3:4" ht="15" hidden="1" customHeight="1" x14ac:dyDescent="0.25">
      <c r="C11013" s="160" t="s">
        <v>555</v>
      </c>
      <c r="D11013" s="161">
        <v>1201.97</v>
      </c>
    </row>
    <row r="11014" spans="3:4" ht="15" hidden="1" customHeight="1" x14ac:dyDescent="0.25">
      <c r="C11014" s="158" t="s">
        <v>312</v>
      </c>
      <c r="D11014" s="159">
        <v>971.62</v>
      </c>
    </row>
    <row r="11015" spans="3:4" ht="15" hidden="1" customHeight="1" x14ac:dyDescent="0.25">
      <c r="C11015" s="160" t="s">
        <v>309</v>
      </c>
      <c r="D11015" s="161">
        <v>872.57</v>
      </c>
    </row>
    <row r="11016" spans="3:4" ht="15" hidden="1" customHeight="1" x14ac:dyDescent="0.25">
      <c r="C11016" s="158" t="s">
        <v>307</v>
      </c>
      <c r="D11016" s="159">
        <v>406.07</v>
      </c>
    </row>
    <row r="11017" spans="3:4" ht="15" hidden="1" customHeight="1" x14ac:dyDescent="0.25">
      <c r="C11017" s="160" t="s">
        <v>309</v>
      </c>
      <c r="D11017" s="161">
        <v>629.37</v>
      </c>
    </row>
    <row r="11018" spans="3:4" ht="15" hidden="1" customHeight="1" x14ac:dyDescent="0.25">
      <c r="C11018" s="158" t="s">
        <v>542</v>
      </c>
      <c r="D11018" s="159">
        <v>743.34</v>
      </c>
    </row>
    <row r="11019" spans="3:4" ht="15" hidden="1" customHeight="1" x14ac:dyDescent="0.25">
      <c r="C11019" s="160" t="s">
        <v>539</v>
      </c>
      <c r="D11019" s="161">
        <v>353.8</v>
      </c>
    </row>
    <row r="11020" spans="3:4" ht="15" hidden="1" customHeight="1" x14ac:dyDescent="0.25">
      <c r="C11020" s="158" t="s">
        <v>553</v>
      </c>
      <c r="D11020" s="159">
        <v>551.02</v>
      </c>
    </row>
    <row r="11021" spans="3:4" ht="15" hidden="1" customHeight="1" x14ac:dyDescent="0.25">
      <c r="C11021" s="160" t="s">
        <v>542</v>
      </c>
      <c r="D11021" s="161">
        <v>1088.47</v>
      </c>
    </row>
    <row r="11022" spans="3:4" ht="15" hidden="1" customHeight="1" x14ac:dyDescent="0.25">
      <c r="C11022" s="158" t="s">
        <v>309</v>
      </c>
      <c r="D11022" s="159">
        <v>681.58</v>
      </c>
    </row>
    <row r="11023" spans="3:4" ht="15" hidden="1" customHeight="1" x14ac:dyDescent="0.25">
      <c r="C11023" s="160" t="s">
        <v>554</v>
      </c>
      <c r="D11023" s="161">
        <v>1242.67</v>
      </c>
    </row>
    <row r="11024" spans="3:4" ht="15" hidden="1" customHeight="1" x14ac:dyDescent="0.25">
      <c r="C11024" s="158" t="s">
        <v>552</v>
      </c>
      <c r="D11024" s="159">
        <v>158.74</v>
      </c>
    </row>
    <row r="11025" spans="3:4" ht="15" hidden="1" customHeight="1" x14ac:dyDescent="0.25">
      <c r="C11025" s="160" t="s">
        <v>540</v>
      </c>
      <c r="D11025" s="161">
        <v>821.45</v>
      </c>
    </row>
    <row r="11026" spans="3:4" ht="15" hidden="1" customHeight="1" x14ac:dyDescent="0.25">
      <c r="C11026" s="158" t="s">
        <v>547</v>
      </c>
      <c r="D11026" s="159">
        <v>633.16</v>
      </c>
    </row>
    <row r="11027" spans="3:4" ht="15" hidden="1" customHeight="1" x14ac:dyDescent="0.25">
      <c r="C11027" s="160" t="s">
        <v>540</v>
      </c>
      <c r="D11027" s="161">
        <v>437.73</v>
      </c>
    </row>
    <row r="11028" spans="3:4" ht="15" hidden="1" customHeight="1" x14ac:dyDescent="0.25">
      <c r="C11028" s="158" t="s">
        <v>550</v>
      </c>
      <c r="D11028" s="159">
        <v>827.96</v>
      </c>
    </row>
    <row r="11029" spans="3:4" ht="15" hidden="1" customHeight="1" x14ac:dyDescent="0.25">
      <c r="C11029" s="160" t="s">
        <v>540</v>
      </c>
      <c r="D11029" s="161">
        <v>657.67</v>
      </c>
    </row>
    <row r="11030" spans="3:4" ht="15" hidden="1" customHeight="1" x14ac:dyDescent="0.25">
      <c r="C11030" s="158" t="s">
        <v>555</v>
      </c>
      <c r="D11030" s="159">
        <v>492.87</v>
      </c>
    </row>
    <row r="11031" spans="3:4" ht="15" hidden="1" customHeight="1" x14ac:dyDescent="0.25">
      <c r="C11031" s="160" t="s">
        <v>552</v>
      </c>
      <c r="D11031" s="161">
        <v>597.78</v>
      </c>
    </row>
    <row r="11032" spans="3:4" ht="15" hidden="1" customHeight="1" x14ac:dyDescent="0.25">
      <c r="C11032" s="158" t="s">
        <v>543</v>
      </c>
      <c r="D11032" s="159">
        <v>927.31</v>
      </c>
    </row>
    <row r="11033" spans="3:4" ht="15" hidden="1" customHeight="1" x14ac:dyDescent="0.25">
      <c r="C11033" s="160" t="s">
        <v>539</v>
      </c>
      <c r="D11033" s="161">
        <v>955.3</v>
      </c>
    </row>
    <row r="11034" spans="3:4" ht="15" hidden="1" customHeight="1" x14ac:dyDescent="0.25">
      <c r="C11034" s="158" t="s">
        <v>549</v>
      </c>
      <c r="D11034" s="159">
        <v>600.37</v>
      </c>
    </row>
    <row r="11035" spans="3:4" ht="15" hidden="1" customHeight="1" x14ac:dyDescent="0.25">
      <c r="C11035" s="160" t="s">
        <v>553</v>
      </c>
      <c r="D11035" s="161">
        <v>1216.4000000000001</v>
      </c>
    </row>
    <row r="11036" spans="3:4" ht="15" hidden="1" customHeight="1" x14ac:dyDescent="0.25">
      <c r="C11036" s="158" t="s">
        <v>307</v>
      </c>
      <c r="D11036" s="159">
        <v>360.54</v>
      </c>
    </row>
    <row r="11037" spans="3:4" ht="15" hidden="1" customHeight="1" x14ac:dyDescent="0.25">
      <c r="C11037" s="160" t="s">
        <v>553</v>
      </c>
      <c r="D11037" s="161">
        <v>548.71</v>
      </c>
    </row>
    <row r="11038" spans="3:4" ht="15" hidden="1" customHeight="1" x14ac:dyDescent="0.25">
      <c r="C11038" s="158" t="s">
        <v>308</v>
      </c>
      <c r="D11038" s="159">
        <v>1146.3699999999999</v>
      </c>
    </row>
    <row r="11039" spans="3:4" ht="15" hidden="1" customHeight="1" x14ac:dyDescent="0.25">
      <c r="C11039" s="160" t="s">
        <v>309</v>
      </c>
      <c r="D11039" s="161">
        <v>422.11</v>
      </c>
    </row>
    <row r="11040" spans="3:4" ht="15" hidden="1" customHeight="1" x14ac:dyDescent="0.25">
      <c r="C11040" s="158" t="s">
        <v>540</v>
      </c>
      <c r="D11040" s="159">
        <v>414.1</v>
      </c>
    </row>
    <row r="11041" spans="3:4" ht="15" hidden="1" customHeight="1" x14ac:dyDescent="0.25">
      <c r="C11041" s="160" t="s">
        <v>547</v>
      </c>
      <c r="D11041" s="161">
        <v>541.54999999999995</v>
      </c>
    </row>
    <row r="11042" spans="3:4" ht="15" hidden="1" customHeight="1" x14ac:dyDescent="0.25">
      <c r="C11042" s="158" t="s">
        <v>542</v>
      </c>
      <c r="D11042" s="159">
        <v>1292.98</v>
      </c>
    </row>
    <row r="11043" spans="3:4" ht="15" hidden="1" customHeight="1" x14ac:dyDescent="0.25">
      <c r="C11043" s="160" t="s">
        <v>545</v>
      </c>
      <c r="D11043" s="161">
        <v>1294.71</v>
      </c>
    </row>
    <row r="11044" spans="3:4" ht="15" hidden="1" customHeight="1" x14ac:dyDescent="0.25">
      <c r="C11044" s="158" t="s">
        <v>312</v>
      </c>
      <c r="D11044" s="159">
        <v>965.37</v>
      </c>
    </row>
    <row r="11045" spans="3:4" ht="15" hidden="1" customHeight="1" x14ac:dyDescent="0.25">
      <c r="C11045" s="160" t="s">
        <v>553</v>
      </c>
      <c r="D11045" s="161">
        <v>1128.8499999999999</v>
      </c>
    </row>
    <row r="11046" spans="3:4" ht="15" hidden="1" customHeight="1" x14ac:dyDescent="0.25">
      <c r="C11046" s="158" t="s">
        <v>543</v>
      </c>
      <c r="D11046" s="159">
        <v>800.78</v>
      </c>
    </row>
    <row r="11047" spans="3:4" ht="15" hidden="1" customHeight="1" x14ac:dyDescent="0.25">
      <c r="C11047" s="160" t="s">
        <v>540</v>
      </c>
      <c r="D11047" s="161">
        <v>998.45</v>
      </c>
    </row>
    <row r="11048" spans="3:4" ht="15" hidden="1" customHeight="1" x14ac:dyDescent="0.25">
      <c r="C11048" s="158" t="s">
        <v>554</v>
      </c>
      <c r="D11048" s="159">
        <v>584.46</v>
      </c>
    </row>
    <row r="11049" spans="3:4" ht="15" hidden="1" customHeight="1" x14ac:dyDescent="0.25">
      <c r="C11049" s="160" t="s">
        <v>547</v>
      </c>
      <c r="D11049" s="161">
        <v>785.44</v>
      </c>
    </row>
    <row r="11050" spans="3:4" ht="15" hidden="1" customHeight="1" x14ac:dyDescent="0.25">
      <c r="C11050" s="158" t="s">
        <v>547</v>
      </c>
      <c r="D11050" s="159">
        <v>753.29</v>
      </c>
    </row>
    <row r="11051" spans="3:4" ht="15" hidden="1" customHeight="1" x14ac:dyDescent="0.25">
      <c r="C11051" s="160" t="s">
        <v>308</v>
      </c>
      <c r="D11051" s="161">
        <v>276.77999999999997</v>
      </c>
    </row>
    <row r="11052" spans="3:4" ht="15" hidden="1" customHeight="1" x14ac:dyDescent="0.25">
      <c r="C11052" s="158" t="s">
        <v>556</v>
      </c>
      <c r="D11052" s="159">
        <v>746.17</v>
      </c>
    </row>
    <row r="11053" spans="3:4" ht="15" hidden="1" customHeight="1" x14ac:dyDescent="0.25">
      <c r="C11053" s="160" t="s">
        <v>557</v>
      </c>
      <c r="D11053" s="161">
        <v>806.59</v>
      </c>
    </row>
    <row r="11054" spans="3:4" ht="15" hidden="1" customHeight="1" x14ac:dyDescent="0.25">
      <c r="C11054" s="158" t="s">
        <v>545</v>
      </c>
      <c r="D11054" s="159">
        <v>272.72000000000003</v>
      </c>
    </row>
    <row r="11055" spans="3:4" ht="15" hidden="1" customHeight="1" x14ac:dyDescent="0.25">
      <c r="C11055" s="160" t="s">
        <v>307</v>
      </c>
      <c r="D11055" s="161">
        <v>757.66</v>
      </c>
    </row>
    <row r="11056" spans="3:4" ht="15" hidden="1" customHeight="1" x14ac:dyDescent="0.25">
      <c r="C11056" s="158" t="s">
        <v>545</v>
      </c>
      <c r="D11056" s="159">
        <v>638.33000000000004</v>
      </c>
    </row>
    <row r="11057" spans="3:4" ht="15" hidden="1" customHeight="1" x14ac:dyDescent="0.25">
      <c r="C11057" s="160" t="s">
        <v>551</v>
      </c>
      <c r="D11057" s="161">
        <v>1158.29</v>
      </c>
    </row>
    <row r="11058" spans="3:4" ht="15" hidden="1" customHeight="1" x14ac:dyDescent="0.25">
      <c r="C11058" s="158" t="s">
        <v>307</v>
      </c>
      <c r="D11058" s="159">
        <v>822.08</v>
      </c>
    </row>
    <row r="11059" spans="3:4" ht="15" hidden="1" customHeight="1" x14ac:dyDescent="0.25">
      <c r="C11059" s="160" t="s">
        <v>553</v>
      </c>
      <c r="D11059" s="161">
        <v>125.4</v>
      </c>
    </row>
    <row r="11060" spans="3:4" ht="15" hidden="1" customHeight="1" x14ac:dyDescent="0.25">
      <c r="C11060" s="158" t="s">
        <v>551</v>
      </c>
      <c r="D11060" s="159">
        <v>863.39</v>
      </c>
    </row>
    <row r="11061" spans="3:4" ht="15" hidden="1" customHeight="1" x14ac:dyDescent="0.25">
      <c r="C11061" s="160" t="s">
        <v>545</v>
      </c>
      <c r="D11061" s="161">
        <v>936.21</v>
      </c>
    </row>
    <row r="11062" spans="3:4" ht="15" hidden="1" customHeight="1" x14ac:dyDescent="0.25">
      <c r="C11062" s="158" t="s">
        <v>307</v>
      </c>
      <c r="D11062" s="159">
        <v>166.34</v>
      </c>
    </row>
    <row r="11063" spans="3:4" ht="15" hidden="1" customHeight="1" x14ac:dyDescent="0.25">
      <c r="C11063" s="160" t="s">
        <v>539</v>
      </c>
      <c r="D11063" s="161">
        <v>910.14</v>
      </c>
    </row>
    <row r="11064" spans="3:4" ht="15" hidden="1" customHeight="1" x14ac:dyDescent="0.25">
      <c r="C11064" s="158" t="s">
        <v>542</v>
      </c>
      <c r="D11064" s="159">
        <v>1023.17</v>
      </c>
    </row>
    <row r="11065" spans="3:4" ht="15" hidden="1" customHeight="1" x14ac:dyDescent="0.25">
      <c r="C11065" s="160" t="s">
        <v>552</v>
      </c>
      <c r="D11065" s="161">
        <v>469.36</v>
      </c>
    </row>
    <row r="11066" spans="3:4" ht="15" hidden="1" customHeight="1" x14ac:dyDescent="0.25">
      <c r="C11066" s="158" t="s">
        <v>308</v>
      </c>
      <c r="D11066" s="159">
        <v>185.55</v>
      </c>
    </row>
    <row r="11067" spans="3:4" ht="15" hidden="1" customHeight="1" x14ac:dyDescent="0.25">
      <c r="C11067" s="160" t="s">
        <v>539</v>
      </c>
      <c r="D11067" s="161">
        <v>1098.9000000000001</v>
      </c>
    </row>
    <row r="11068" spans="3:4" ht="15" hidden="1" customHeight="1" x14ac:dyDescent="0.25">
      <c r="C11068" s="158" t="s">
        <v>547</v>
      </c>
      <c r="D11068" s="159">
        <v>786.45</v>
      </c>
    </row>
    <row r="11069" spans="3:4" ht="15" hidden="1" customHeight="1" x14ac:dyDescent="0.25">
      <c r="C11069" s="160" t="s">
        <v>312</v>
      </c>
      <c r="D11069" s="161">
        <v>188.27</v>
      </c>
    </row>
    <row r="11070" spans="3:4" ht="15" hidden="1" customHeight="1" x14ac:dyDescent="0.25">
      <c r="C11070" s="158" t="s">
        <v>309</v>
      </c>
      <c r="D11070" s="159">
        <v>352.98</v>
      </c>
    </row>
    <row r="11071" spans="3:4" ht="15" hidden="1" customHeight="1" x14ac:dyDescent="0.25">
      <c r="C11071" s="160" t="s">
        <v>543</v>
      </c>
      <c r="D11071" s="161">
        <v>615.02</v>
      </c>
    </row>
    <row r="11072" spans="3:4" ht="15" hidden="1" customHeight="1" x14ac:dyDescent="0.25">
      <c r="C11072" s="158" t="s">
        <v>540</v>
      </c>
      <c r="D11072" s="159">
        <v>215.62</v>
      </c>
    </row>
    <row r="11073" spans="3:4" ht="15" hidden="1" customHeight="1" x14ac:dyDescent="0.25">
      <c r="C11073" s="160" t="s">
        <v>546</v>
      </c>
      <c r="D11073" s="161">
        <v>541.92999999999995</v>
      </c>
    </row>
    <row r="11074" spans="3:4" ht="15" hidden="1" customHeight="1" x14ac:dyDescent="0.25">
      <c r="C11074" s="158" t="s">
        <v>546</v>
      </c>
      <c r="D11074" s="159">
        <v>738.91</v>
      </c>
    </row>
    <row r="11075" spans="3:4" ht="15" hidden="1" customHeight="1" x14ac:dyDescent="0.25">
      <c r="C11075" s="160" t="s">
        <v>553</v>
      </c>
      <c r="D11075" s="161">
        <v>1237.47</v>
      </c>
    </row>
    <row r="11076" spans="3:4" ht="15" hidden="1" customHeight="1" x14ac:dyDescent="0.25">
      <c r="C11076" s="158" t="s">
        <v>308</v>
      </c>
      <c r="D11076" s="159">
        <v>632.12</v>
      </c>
    </row>
    <row r="11077" spans="3:4" ht="15" hidden="1" customHeight="1" x14ac:dyDescent="0.25">
      <c r="C11077" s="160" t="s">
        <v>308</v>
      </c>
      <c r="D11077" s="161">
        <v>538.39</v>
      </c>
    </row>
    <row r="11078" spans="3:4" ht="15" hidden="1" customHeight="1" x14ac:dyDescent="0.25">
      <c r="C11078" s="158" t="s">
        <v>312</v>
      </c>
      <c r="D11078" s="159">
        <v>947.14</v>
      </c>
    </row>
    <row r="11079" spans="3:4" ht="15" hidden="1" customHeight="1" x14ac:dyDescent="0.25">
      <c r="C11079" s="160" t="s">
        <v>548</v>
      </c>
      <c r="D11079" s="161">
        <v>682.28</v>
      </c>
    </row>
    <row r="11080" spans="3:4" ht="15" hidden="1" customHeight="1" x14ac:dyDescent="0.25">
      <c r="C11080" s="158" t="s">
        <v>542</v>
      </c>
      <c r="D11080" s="159">
        <v>319.44</v>
      </c>
    </row>
    <row r="11081" spans="3:4" ht="15" hidden="1" customHeight="1" x14ac:dyDescent="0.25">
      <c r="C11081" s="160" t="s">
        <v>552</v>
      </c>
      <c r="D11081" s="161">
        <v>275.66000000000003</v>
      </c>
    </row>
    <row r="11082" spans="3:4" ht="15" hidden="1" customHeight="1" x14ac:dyDescent="0.25">
      <c r="C11082" s="158" t="s">
        <v>547</v>
      </c>
      <c r="D11082" s="159">
        <v>972.95</v>
      </c>
    </row>
    <row r="11083" spans="3:4" ht="15" hidden="1" customHeight="1" x14ac:dyDescent="0.25">
      <c r="C11083" s="160" t="s">
        <v>308</v>
      </c>
      <c r="D11083" s="161">
        <v>397.01</v>
      </c>
    </row>
    <row r="11084" spans="3:4" ht="15" hidden="1" customHeight="1" x14ac:dyDescent="0.25">
      <c r="C11084" s="158" t="s">
        <v>308</v>
      </c>
      <c r="D11084" s="159">
        <v>547.20000000000005</v>
      </c>
    </row>
    <row r="11085" spans="3:4" ht="15" hidden="1" customHeight="1" x14ac:dyDescent="0.25">
      <c r="C11085" s="160" t="s">
        <v>540</v>
      </c>
      <c r="D11085" s="161">
        <v>641.12</v>
      </c>
    </row>
    <row r="11086" spans="3:4" ht="15" hidden="1" customHeight="1" x14ac:dyDescent="0.25">
      <c r="C11086" s="158" t="s">
        <v>553</v>
      </c>
      <c r="D11086" s="159">
        <v>228.38</v>
      </c>
    </row>
    <row r="11087" spans="3:4" ht="15" hidden="1" customHeight="1" x14ac:dyDescent="0.25">
      <c r="C11087" s="160" t="s">
        <v>309</v>
      </c>
      <c r="D11087" s="161">
        <v>1295.95</v>
      </c>
    </row>
    <row r="11088" spans="3:4" ht="15" hidden="1" customHeight="1" x14ac:dyDescent="0.25">
      <c r="C11088" s="158" t="s">
        <v>547</v>
      </c>
      <c r="D11088" s="159">
        <v>1167.3900000000001</v>
      </c>
    </row>
    <row r="11089" spans="3:4" ht="15" hidden="1" customHeight="1" x14ac:dyDescent="0.25">
      <c r="C11089" s="160" t="s">
        <v>543</v>
      </c>
      <c r="D11089" s="161">
        <v>304.45</v>
      </c>
    </row>
    <row r="11090" spans="3:4" ht="15" hidden="1" customHeight="1" x14ac:dyDescent="0.25">
      <c r="C11090" s="158" t="s">
        <v>542</v>
      </c>
      <c r="D11090" s="159">
        <v>114.03</v>
      </c>
    </row>
    <row r="11091" spans="3:4" ht="15" hidden="1" customHeight="1" x14ac:dyDescent="0.25">
      <c r="C11091" s="160" t="s">
        <v>539</v>
      </c>
      <c r="D11091" s="161">
        <v>781.22</v>
      </c>
    </row>
    <row r="11092" spans="3:4" ht="15" hidden="1" customHeight="1" x14ac:dyDescent="0.25">
      <c r="C11092" s="158" t="s">
        <v>553</v>
      </c>
      <c r="D11092" s="159">
        <v>377.89</v>
      </c>
    </row>
    <row r="11093" spans="3:4" ht="15" hidden="1" customHeight="1" x14ac:dyDescent="0.25">
      <c r="C11093" s="160" t="s">
        <v>543</v>
      </c>
      <c r="D11093" s="161">
        <v>1137.3399999999999</v>
      </c>
    </row>
    <row r="11094" spans="3:4" ht="15" hidden="1" customHeight="1" x14ac:dyDescent="0.25">
      <c r="C11094" s="158" t="s">
        <v>551</v>
      </c>
      <c r="D11094" s="159">
        <v>1180.93</v>
      </c>
    </row>
    <row r="11095" spans="3:4" ht="15" hidden="1" customHeight="1" x14ac:dyDescent="0.25">
      <c r="C11095" s="160" t="s">
        <v>307</v>
      </c>
      <c r="D11095" s="161">
        <v>507.95</v>
      </c>
    </row>
    <row r="11096" spans="3:4" ht="15" hidden="1" customHeight="1" x14ac:dyDescent="0.25">
      <c r="C11096" s="158" t="s">
        <v>546</v>
      </c>
      <c r="D11096" s="159">
        <v>1043.52</v>
      </c>
    </row>
    <row r="11097" spans="3:4" ht="15" hidden="1" customHeight="1" x14ac:dyDescent="0.25">
      <c r="C11097" s="160" t="s">
        <v>546</v>
      </c>
      <c r="D11097" s="161">
        <v>827.44</v>
      </c>
    </row>
    <row r="11098" spans="3:4" ht="15" hidden="1" customHeight="1" x14ac:dyDescent="0.25">
      <c r="C11098" s="158" t="s">
        <v>312</v>
      </c>
      <c r="D11098" s="159">
        <v>179.26</v>
      </c>
    </row>
    <row r="11099" spans="3:4" ht="15" hidden="1" customHeight="1" x14ac:dyDescent="0.25">
      <c r="C11099" s="160" t="s">
        <v>554</v>
      </c>
      <c r="D11099" s="161">
        <v>450.69</v>
      </c>
    </row>
    <row r="11100" spans="3:4" ht="15" hidden="1" customHeight="1" x14ac:dyDescent="0.25">
      <c r="C11100" s="158" t="s">
        <v>553</v>
      </c>
      <c r="D11100" s="159">
        <v>224.31</v>
      </c>
    </row>
    <row r="11101" spans="3:4" ht="15" hidden="1" customHeight="1" x14ac:dyDescent="0.25">
      <c r="C11101" s="160" t="s">
        <v>552</v>
      </c>
      <c r="D11101" s="161">
        <v>871.98</v>
      </c>
    </row>
    <row r="11102" spans="3:4" ht="15" hidden="1" customHeight="1" x14ac:dyDescent="0.25">
      <c r="C11102" s="158" t="s">
        <v>551</v>
      </c>
      <c r="D11102" s="159">
        <v>1083.5999999999999</v>
      </c>
    </row>
    <row r="11103" spans="3:4" ht="15" hidden="1" customHeight="1" x14ac:dyDescent="0.25">
      <c r="C11103" s="160" t="s">
        <v>543</v>
      </c>
      <c r="D11103" s="161">
        <v>478.56</v>
      </c>
    </row>
    <row r="11104" spans="3:4" ht="15" hidden="1" customHeight="1" x14ac:dyDescent="0.25">
      <c r="C11104" s="158" t="s">
        <v>557</v>
      </c>
      <c r="D11104" s="159">
        <v>868.16</v>
      </c>
    </row>
    <row r="11105" spans="3:4" ht="15" hidden="1" customHeight="1" x14ac:dyDescent="0.25">
      <c r="C11105" s="160" t="s">
        <v>309</v>
      </c>
      <c r="D11105" s="161">
        <v>1093.8</v>
      </c>
    </row>
    <row r="11106" spans="3:4" ht="15" hidden="1" customHeight="1" x14ac:dyDescent="0.25">
      <c r="C11106" s="158" t="s">
        <v>309</v>
      </c>
      <c r="D11106" s="159">
        <v>508.13</v>
      </c>
    </row>
    <row r="11107" spans="3:4" ht="15" hidden="1" customHeight="1" x14ac:dyDescent="0.25">
      <c r="C11107" s="160" t="s">
        <v>542</v>
      </c>
      <c r="D11107" s="161">
        <v>960.05</v>
      </c>
    </row>
    <row r="11108" spans="3:4" ht="15" hidden="1" customHeight="1" x14ac:dyDescent="0.25">
      <c r="C11108" s="158" t="s">
        <v>540</v>
      </c>
      <c r="D11108" s="159">
        <v>226.03</v>
      </c>
    </row>
    <row r="11109" spans="3:4" ht="15" hidden="1" customHeight="1" x14ac:dyDescent="0.25">
      <c r="C11109" s="160" t="s">
        <v>547</v>
      </c>
      <c r="D11109" s="161">
        <v>294.11</v>
      </c>
    </row>
    <row r="11110" spans="3:4" ht="15" hidden="1" customHeight="1" x14ac:dyDescent="0.25">
      <c r="C11110" s="158" t="s">
        <v>543</v>
      </c>
      <c r="D11110" s="159">
        <v>829.48</v>
      </c>
    </row>
    <row r="11111" spans="3:4" ht="15" hidden="1" customHeight="1" x14ac:dyDescent="0.25">
      <c r="C11111" s="160" t="s">
        <v>547</v>
      </c>
      <c r="D11111" s="161">
        <v>1049.8</v>
      </c>
    </row>
    <row r="11112" spans="3:4" ht="15" hidden="1" customHeight="1" x14ac:dyDescent="0.25">
      <c r="C11112" s="158" t="s">
        <v>539</v>
      </c>
      <c r="D11112" s="159">
        <v>448.75</v>
      </c>
    </row>
    <row r="11113" spans="3:4" ht="15" hidden="1" customHeight="1" x14ac:dyDescent="0.25">
      <c r="C11113" s="160" t="s">
        <v>552</v>
      </c>
      <c r="D11113" s="161">
        <v>375.07</v>
      </c>
    </row>
    <row r="11114" spans="3:4" ht="15" hidden="1" customHeight="1" x14ac:dyDescent="0.25">
      <c r="C11114" s="158" t="s">
        <v>547</v>
      </c>
      <c r="D11114" s="159">
        <v>658.48</v>
      </c>
    </row>
    <row r="11115" spans="3:4" ht="15" hidden="1" customHeight="1" x14ac:dyDescent="0.25">
      <c r="C11115" s="160" t="s">
        <v>553</v>
      </c>
      <c r="D11115" s="161">
        <v>254.61</v>
      </c>
    </row>
    <row r="11116" spans="3:4" ht="15" hidden="1" customHeight="1" x14ac:dyDescent="0.25">
      <c r="C11116" s="158" t="s">
        <v>555</v>
      </c>
      <c r="D11116" s="159">
        <v>1133.45</v>
      </c>
    </row>
    <row r="11117" spans="3:4" ht="15" hidden="1" customHeight="1" x14ac:dyDescent="0.25">
      <c r="C11117" s="160" t="s">
        <v>307</v>
      </c>
      <c r="D11117" s="161">
        <v>545.84</v>
      </c>
    </row>
    <row r="11118" spans="3:4" ht="15" hidden="1" customHeight="1" x14ac:dyDescent="0.25">
      <c r="C11118" s="158" t="s">
        <v>308</v>
      </c>
      <c r="D11118" s="159">
        <v>374.54</v>
      </c>
    </row>
    <row r="11119" spans="3:4" ht="15" hidden="1" customHeight="1" x14ac:dyDescent="0.25">
      <c r="C11119" s="160" t="s">
        <v>308</v>
      </c>
      <c r="D11119" s="161">
        <v>371.64</v>
      </c>
    </row>
    <row r="11120" spans="3:4" ht="15" hidden="1" customHeight="1" x14ac:dyDescent="0.25">
      <c r="C11120" s="158" t="s">
        <v>309</v>
      </c>
      <c r="D11120" s="159">
        <v>126.63</v>
      </c>
    </row>
    <row r="11121" spans="3:4" ht="15" hidden="1" customHeight="1" x14ac:dyDescent="0.25">
      <c r="C11121" s="160" t="s">
        <v>545</v>
      </c>
      <c r="D11121" s="161">
        <v>34.840000000000003</v>
      </c>
    </row>
    <row r="11122" spans="3:4" ht="15" hidden="1" customHeight="1" x14ac:dyDescent="0.25">
      <c r="C11122" s="158" t="s">
        <v>549</v>
      </c>
      <c r="D11122" s="159">
        <v>277.95</v>
      </c>
    </row>
    <row r="11123" spans="3:4" ht="15" hidden="1" customHeight="1" x14ac:dyDescent="0.25">
      <c r="C11123" s="160" t="s">
        <v>541</v>
      </c>
      <c r="D11123" s="161">
        <v>784.39</v>
      </c>
    </row>
    <row r="11124" spans="3:4" ht="15" hidden="1" customHeight="1" x14ac:dyDescent="0.25">
      <c r="C11124" s="158" t="s">
        <v>546</v>
      </c>
      <c r="D11124" s="159">
        <v>43.97</v>
      </c>
    </row>
    <row r="11125" spans="3:4" ht="15" hidden="1" customHeight="1" x14ac:dyDescent="0.25">
      <c r="C11125" s="160" t="s">
        <v>309</v>
      </c>
      <c r="D11125" s="161">
        <v>762.99</v>
      </c>
    </row>
    <row r="11126" spans="3:4" ht="15" hidden="1" customHeight="1" x14ac:dyDescent="0.25">
      <c r="C11126" s="158" t="s">
        <v>540</v>
      </c>
      <c r="D11126" s="159">
        <v>483.97</v>
      </c>
    </row>
    <row r="11127" spans="3:4" ht="15" hidden="1" customHeight="1" x14ac:dyDescent="0.25">
      <c r="C11127" s="160" t="s">
        <v>546</v>
      </c>
      <c r="D11127" s="161">
        <v>403.27</v>
      </c>
    </row>
    <row r="11128" spans="3:4" ht="15" hidden="1" customHeight="1" x14ac:dyDescent="0.25">
      <c r="C11128" s="158" t="s">
        <v>549</v>
      </c>
      <c r="D11128" s="159">
        <v>589.29999999999995</v>
      </c>
    </row>
    <row r="11129" spans="3:4" ht="15" hidden="1" customHeight="1" x14ac:dyDescent="0.25">
      <c r="C11129" s="160" t="s">
        <v>548</v>
      </c>
      <c r="D11129" s="161">
        <v>494.57</v>
      </c>
    </row>
    <row r="11130" spans="3:4" ht="15" hidden="1" customHeight="1" x14ac:dyDescent="0.25">
      <c r="C11130" s="158" t="s">
        <v>307</v>
      </c>
      <c r="D11130" s="159">
        <v>270.58999999999997</v>
      </c>
    </row>
    <row r="11131" spans="3:4" ht="15" hidden="1" customHeight="1" x14ac:dyDescent="0.25">
      <c r="C11131" s="160" t="s">
        <v>547</v>
      </c>
      <c r="D11131" s="161">
        <v>755.26</v>
      </c>
    </row>
    <row r="11132" spans="3:4" ht="15" hidden="1" customHeight="1" x14ac:dyDescent="0.25">
      <c r="C11132" s="158" t="s">
        <v>552</v>
      </c>
      <c r="D11132" s="159">
        <v>983.63</v>
      </c>
    </row>
    <row r="11133" spans="3:4" ht="15" hidden="1" customHeight="1" x14ac:dyDescent="0.25">
      <c r="C11133" s="160" t="s">
        <v>540</v>
      </c>
      <c r="D11133" s="161">
        <v>976.14</v>
      </c>
    </row>
    <row r="11134" spans="3:4" ht="15" hidden="1" customHeight="1" x14ac:dyDescent="0.25">
      <c r="C11134" s="158" t="s">
        <v>556</v>
      </c>
      <c r="D11134" s="159">
        <v>675.36</v>
      </c>
    </row>
    <row r="11135" spans="3:4" ht="15" hidden="1" customHeight="1" x14ac:dyDescent="0.25">
      <c r="C11135" s="160" t="s">
        <v>543</v>
      </c>
      <c r="D11135" s="161">
        <v>406.39</v>
      </c>
    </row>
    <row r="11136" spans="3:4" ht="15" hidden="1" customHeight="1" x14ac:dyDescent="0.25">
      <c r="C11136" s="158" t="s">
        <v>545</v>
      </c>
      <c r="D11136" s="159">
        <v>928.27</v>
      </c>
    </row>
    <row r="11137" spans="3:4" ht="15" hidden="1" customHeight="1" x14ac:dyDescent="0.25">
      <c r="C11137" s="160" t="s">
        <v>549</v>
      </c>
      <c r="D11137" s="161">
        <v>19.11</v>
      </c>
    </row>
    <row r="11138" spans="3:4" ht="15" hidden="1" customHeight="1" x14ac:dyDescent="0.25">
      <c r="C11138" s="158" t="s">
        <v>557</v>
      </c>
      <c r="D11138" s="159">
        <v>239.12</v>
      </c>
    </row>
    <row r="11139" spans="3:4" ht="15" hidden="1" customHeight="1" x14ac:dyDescent="0.25">
      <c r="C11139" s="160" t="s">
        <v>539</v>
      </c>
      <c r="D11139" s="161">
        <v>1222.0999999999999</v>
      </c>
    </row>
    <row r="11140" spans="3:4" ht="15" hidden="1" customHeight="1" x14ac:dyDescent="0.25">
      <c r="C11140" s="158" t="s">
        <v>545</v>
      </c>
      <c r="D11140" s="159">
        <v>450.8</v>
      </c>
    </row>
    <row r="11141" spans="3:4" ht="15" hidden="1" customHeight="1" x14ac:dyDescent="0.25">
      <c r="C11141" s="160" t="s">
        <v>540</v>
      </c>
      <c r="D11141" s="161">
        <v>421.76</v>
      </c>
    </row>
    <row r="11142" spans="3:4" ht="15" hidden="1" customHeight="1" x14ac:dyDescent="0.25">
      <c r="C11142" s="158" t="s">
        <v>308</v>
      </c>
      <c r="D11142" s="159">
        <v>1075.07</v>
      </c>
    </row>
    <row r="11143" spans="3:4" ht="15" hidden="1" customHeight="1" x14ac:dyDescent="0.25">
      <c r="C11143" s="160" t="s">
        <v>553</v>
      </c>
      <c r="D11143" s="161">
        <v>631.29</v>
      </c>
    </row>
    <row r="11144" spans="3:4" ht="15" hidden="1" customHeight="1" x14ac:dyDescent="0.25">
      <c r="C11144" s="158" t="s">
        <v>552</v>
      </c>
      <c r="D11144" s="159">
        <v>565.91</v>
      </c>
    </row>
    <row r="11145" spans="3:4" ht="15" hidden="1" customHeight="1" x14ac:dyDescent="0.25">
      <c r="C11145" s="160" t="s">
        <v>556</v>
      </c>
      <c r="D11145" s="161">
        <v>701.32</v>
      </c>
    </row>
    <row r="11146" spans="3:4" ht="15" hidden="1" customHeight="1" x14ac:dyDescent="0.25">
      <c r="C11146" s="158" t="s">
        <v>550</v>
      </c>
      <c r="D11146" s="159">
        <v>628.94000000000005</v>
      </c>
    </row>
    <row r="11147" spans="3:4" ht="15" hidden="1" customHeight="1" x14ac:dyDescent="0.25">
      <c r="C11147" s="160" t="s">
        <v>312</v>
      </c>
      <c r="D11147" s="161">
        <v>69.48</v>
      </c>
    </row>
    <row r="11148" spans="3:4" ht="15" hidden="1" customHeight="1" x14ac:dyDescent="0.25">
      <c r="C11148" s="158" t="s">
        <v>309</v>
      </c>
      <c r="D11148" s="159">
        <v>75.180000000000007</v>
      </c>
    </row>
    <row r="11149" spans="3:4" ht="15" hidden="1" customHeight="1" x14ac:dyDescent="0.25">
      <c r="C11149" s="160" t="s">
        <v>552</v>
      </c>
      <c r="D11149" s="161">
        <v>1198.0899999999999</v>
      </c>
    </row>
    <row r="11150" spans="3:4" ht="15" hidden="1" customHeight="1" x14ac:dyDescent="0.25">
      <c r="C11150" s="158" t="s">
        <v>307</v>
      </c>
      <c r="D11150" s="159">
        <v>699.98</v>
      </c>
    </row>
    <row r="11151" spans="3:4" ht="15" hidden="1" customHeight="1" x14ac:dyDescent="0.25">
      <c r="C11151" s="160" t="s">
        <v>309</v>
      </c>
      <c r="D11151" s="161">
        <v>955.06</v>
      </c>
    </row>
    <row r="11152" spans="3:4" ht="15" hidden="1" customHeight="1" x14ac:dyDescent="0.25">
      <c r="C11152" s="158" t="s">
        <v>553</v>
      </c>
      <c r="D11152" s="159">
        <v>1172.1199999999999</v>
      </c>
    </row>
    <row r="11153" spans="3:4" ht="15" hidden="1" customHeight="1" x14ac:dyDescent="0.25">
      <c r="C11153" s="160" t="s">
        <v>555</v>
      </c>
      <c r="D11153" s="161">
        <v>1217.04</v>
      </c>
    </row>
    <row r="11154" spans="3:4" ht="15" hidden="1" customHeight="1" x14ac:dyDescent="0.25">
      <c r="C11154" s="158" t="s">
        <v>312</v>
      </c>
      <c r="D11154" s="159">
        <v>560.05999999999995</v>
      </c>
    </row>
    <row r="11155" spans="3:4" ht="15" hidden="1" customHeight="1" x14ac:dyDescent="0.25">
      <c r="C11155" s="160" t="s">
        <v>543</v>
      </c>
      <c r="D11155" s="161">
        <v>550.19000000000005</v>
      </c>
    </row>
    <row r="11156" spans="3:4" ht="15" hidden="1" customHeight="1" x14ac:dyDescent="0.25">
      <c r="C11156" s="158" t="s">
        <v>552</v>
      </c>
      <c r="D11156" s="159">
        <v>1197.53</v>
      </c>
    </row>
    <row r="11157" spans="3:4" ht="15" hidden="1" customHeight="1" x14ac:dyDescent="0.25">
      <c r="C11157" s="160" t="s">
        <v>543</v>
      </c>
      <c r="D11157" s="161">
        <v>1099.58</v>
      </c>
    </row>
    <row r="11158" spans="3:4" ht="15" hidden="1" customHeight="1" x14ac:dyDescent="0.25">
      <c r="C11158" s="158" t="s">
        <v>556</v>
      </c>
      <c r="D11158" s="159">
        <v>1091.5899999999999</v>
      </c>
    </row>
    <row r="11159" spans="3:4" ht="15" hidden="1" customHeight="1" x14ac:dyDescent="0.25">
      <c r="C11159" s="160" t="s">
        <v>542</v>
      </c>
      <c r="D11159" s="161">
        <v>781.27</v>
      </c>
    </row>
    <row r="11160" spans="3:4" ht="15" hidden="1" customHeight="1" x14ac:dyDescent="0.25">
      <c r="C11160" s="158" t="s">
        <v>543</v>
      </c>
      <c r="D11160" s="159">
        <v>582.91</v>
      </c>
    </row>
    <row r="11161" spans="3:4" ht="15" hidden="1" customHeight="1" x14ac:dyDescent="0.25">
      <c r="C11161" s="160" t="s">
        <v>542</v>
      </c>
      <c r="D11161" s="161">
        <v>699.18</v>
      </c>
    </row>
    <row r="11162" spans="3:4" ht="15" hidden="1" customHeight="1" x14ac:dyDescent="0.25">
      <c r="C11162" s="158" t="s">
        <v>546</v>
      </c>
      <c r="D11162" s="159">
        <v>1218.49</v>
      </c>
    </row>
    <row r="11163" spans="3:4" ht="15" hidden="1" customHeight="1" x14ac:dyDescent="0.25">
      <c r="C11163" s="160" t="s">
        <v>539</v>
      </c>
      <c r="D11163" s="161">
        <v>440.32</v>
      </c>
    </row>
    <row r="11164" spans="3:4" ht="15" hidden="1" customHeight="1" x14ac:dyDescent="0.25">
      <c r="C11164" s="158" t="s">
        <v>557</v>
      </c>
      <c r="D11164" s="159">
        <v>926.6</v>
      </c>
    </row>
    <row r="11165" spans="3:4" ht="15" hidden="1" customHeight="1" x14ac:dyDescent="0.25">
      <c r="C11165" s="160" t="s">
        <v>309</v>
      </c>
      <c r="D11165" s="161">
        <v>432.63</v>
      </c>
    </row>
    <row r="11166" spans="3:4" ht="15" hidden="1" customHeight="1" x14ac:dyDescent="0.25">
      <c r="C11166" s="158" t="s">
        <v>312</v>
      </c>
      <c r="D11166" s="159">
        <v>1271.27</v>
      </c>
    </row>
    <row r="11167" spans="3:4" ht="15" hidden="1" customHeight="1" x14ac:dyDescent="0.25">
      <c r="C11167" s="160" t="s">
        <v>539</v>
      </c>
      <c r="D11167" s="161">
        <v>1008.76</v>
      </c>
    </row>
    <row r="11168" spans="3:4" ht="15" hidden="1" customHeight="1" x14ac:dyDescent="0.25">
      <c r="C11168" s="158" t="s">
        <v>554</v>
      </c>
      <c r="D11168" s="159">
        <v>859.19</v>
      </c>
    </row>
    <row r="11169" spans="3:4" ht="15" hidden="1" customHeight="1" x14ac:dyDescent="0.25">
      <c r="C11169" s="160" t="s">
        <v>546</v>
      </c>
      <c r="D11169" s="161">
        <v>37.65</v>
      </c>
    </row>
    <row r="11170" spans="3:4" ht="15" hidden="1" customHeight="1" x14ac:dyDescent="0.25">
      <c r="C11170" s="158" t="s">
        <v>550</v>
      </c>
      <c r="D11170" s="159">
        <v>162.24</v>
      </c>
    </row>
    <row r="11171" spans="3:4" ht="15" hidden="1" customHeight="1" x14ac:dyDescent="0.25">
      <c r="C11171" s="160" t="s">
        <v>551</v>
      </c>
      <c r="D11171" s="161">
        <v>338.7</v>
      </c>
    </row>
    <row r="11172" spans="3:4" ht="15" hidden="1" customHeight="1" x14ac:dyDescent="0.25">
      <c r="C11172" s="158" t="s">
        <v>550</v>
      </c>
      <c r="D11172" s="159">
        <v>442.02</v>
      </c>
    </row>
    <row r="11173" spans="3:4" ht="15" hidden="1" customHeight="1" x14ac:dyDescent="0.25">
      <c r="C11173" s="160" t="s">
        <v>551</v>
      </c>
      <c r="D11173" s="161">
        <v>749.51</v>
      </c>
    </row>
    <row r="11174" spans="3:4" ht="15" hidden="1" customHeight="1" x14ac:dyDescent="0.25">
      <c r="C11174" s="158" t="s">
        <v>543</v>
      </c>
      <c r="D11174" s="159">
        <v>543.27</v>
      </c>
    </row>
    <row r="11175" spans="3:4" ht="15" hidden="1" customHeight="1" x14ac:dyDescent="0.25">
      <c r="C11175" s="160" t="s">
        <v>551</v>
      </c>
      <c r="D11175" s="161">
        <v>1087.17</v>
      </c>
    </row>
    <row r="11176" spans="3:4" ht="15" hidden="1" customHeight="1" x14ac:dyDescent="0.25">
      <c r="C11176" s="158" t="s">
        <v>545</v>
      </c>
      <c r="D11176" s="159">
        <v>622.70000000000005</v>
      </c>
    </row>
    <row r="11177" spans="3:4" ht="15" hidden="1" customHeight="1" x14ac:dyDescent="0.25">
      <c r="C11177" s="160" t="s">
        <v>547</v>
      </c>
      <c r="D11177" s="161">
        <v>111.99</v>
      </c>
    </row>
    <row r="11178" spans="3:4" ht="15" hidden="1" customHeight="1" x14ac:dyDescent="0.25">
      <c r="C11178" s="158" t="s">
        <v>553</v>
      </c>
      <c r="D11178" s="159">
        <v>158.54</v>
      </c>
    </row>
    <row r="11179" spans="3:4" ht="15" hidden="1" customHeight="1" x14ac:dyDescent="0.25">
      <c r="C11179" s="160" t="s">
        <v>551</v>
      </c>
      <c r="D11179" s="161">
        <v>96.99</v>
      </c>
    </row>
    <row r="11180" spans="3:4" ht="15" hidden="1" customHeight="1" x14ac:dyDescent="0.25">
      <c r="C11180" s="158" t="s">
        <v>554</v>
      </c>
      <c r="D11180" s="159">
        <v>501.83</v>
      </c>
    </row>
    <row r="11181" spans="3:4" ht="15" hidden="1" customHeight="1" x14ac:dyDescent="0.25">
      <c r="C11181" s="160" t="s">
        <v>548</v>
      </c>
      <c r="D11181" s="161">
        <v>630.66</v>
      </c>
    </row>
    <row r="11182" spans="3:4" ht="15" hidden="1" customHeight="1" x14ac:dyDescent="0.25">
      <c r="C11182" s="158" t="s">
        <v>541</v>
      </c>
      <c r="D11182" s="159">
        <v>141.36000000000001</v>
      </c>
    </row>
    <row r="11183" spans="3:4" ht="15" hidden="1" customHeight="1" x14ac:dyDescent="0.25">
      <c r="C11183" s="160" t="s">
        <v>312</v>
      </c>
      <c r="D11183" s="161">
        <v>1040.8399999999999</v>
      </c>
    </row>
    <row r="11184" spans="3:4" ht="15" hidden="1" customHeight="1" x14ac:dyDescent="0.25">
      <c r="C11184" s="158" t="s">
        <v>539</v>
      </c>
      <c r="D11184" s="159">
        <v>958.15</v>
      </c>
    </row>
    <row r="11185" spans="3:4" ht="15" hidden="1" customHeight="1" x14ac:dyDescent="0.25">
      <c r="C11185" s="160" t="s">
        <v>556</v>
      </c>
      <c r="D11185" s="161">
        <v>1050.03</v>
      </c>
    </row>
    <row r="11186" spans="3:4" ht="15" hidden="1" customHeight="1" x14ac:dyDescent="0.25">
      <c r="C11186" s="158" t="s">
        <v>307</v>
      </c>
      <c r="D11186" s="159">
        <v>1280.1400000000001</v>
      </c>
    </row>
    <row r="11187" spans="3:4" ht="15" hidden="1" customHeight="1" x14ac:dyDescent="0.25">
      <c r="C11187" s="160" t="s">
        <v>309</v>
      </c>
      <c r="D11187" s="161">
        <v>940.57</v>
      </c>
    </row>
    <row r="11188" spans="3:4" ht="15" hidden="1" customHeight="1" x14ac:dyDescent="0.25">
      <c r="C11188" s="158" t="s">
        <v>542</v>
      </c>
      <c r="D11188" s="159">
        <v>798.03</v>
      </c>
    </row>
    <row r="11189" spans="3:4" ht="15" hidden="1" customHeight="1" x14ac:dyDescent="0.25">
      <c r="C11189" s="160" t="s">
        <v>542</v>
      </c>
      <c r="D11189" s="161">
        <v>1186.53</v>
      </c>
    </row>
    <row r="11190" spans="3:4" ht="15" hidden="1" customHeight="1" x14ac:dyDescent="0.25">
      <c r="C11190" s="158" t="s">
        <v>312</v>
      </c>
      <c r="D11190" s="159">
        <v>858.98</v>
      </c>
    </row>
    <row r="11191" spans="3:4" ht="15" hidden="1" customHeight="1" x14ac:dyDescent="0.25">
      <c r="C11191" s="160" t="s">
        <v>552</v>
      </c>
      <c r="D11191" s="161">
        <v>604.04</v>
      </c>
    </row>
    <row r="11192" spans="3:4" ht="15" hidden="1" customHeight="1" x14ac:dyDescent="0.25">
      <c r="C11192" s="158" t="s">
        <v>312</v>
      </c>
      <c r="D11192" s="159">
        <v>562.92999999999995</v>
      </c>
    </row>
    <row r="11193" spans="3:4" ht="15" hidden="1" customHeight="1" x14ac:dyDescent="0.25">
      <c r="C11193" s="160" t="s">
        <v>552</v>
      </c>
      <c r="D11193" s="161">
        <v>702.08</v>
      </c>
    </row>
    <row r="11194" spans="3:4" ht="15" hidden="1" customHeight="1" x14ac:dyDescent="0.25">
      <c r="C11194" s="158" t="s">
        <v>550</v>
      </c>
      <c r="D11194" s="159">
        <v>107.08</v>
      </c>
    </row>
    <row r="11195" spans="3:4" ht="15" hidden="1" customHeight="1" x14ac:dyDescent="0.25">
      <c r="C11195" s="160" t="s">
        <v>547</v>
      </c>
      <c r="D11195" s="161">
        <v>818.3</v>
      </c>
    </row>
    <row r="11196" spans="3:4" ht="15" hidden="1" customHeight="1" x14ac:dyDescent="0.25">
      <c r="C11196" s="158" t="s">
        <v>312</v>
      </c>
      <c r="D11196" s="159">
        <v>1026.3800000000001</v>
      </c>
    </row>
    <row r="11197" spans="3:4" ht="15" hidden="1" customHeight="1" x14ac:dyDescent="0.25">
      <c r="C11197" s="160" t="s">
        <v>554</v>
      </c>
      <c r="D11197" s="161">
        <v>404.16</v>
      </c>
    </row>
    <row r="11198" spans="3:4" ht="15" hidden="1" customHeight="1" x14ac:dyDescent="0.25">
      <c r="C11198" s="158" t="s">
        <v>549</v>
      </c>
      <c r="D11198" s="159">
        <v>819.03</v>
      </c>
    </row>
    <row r="11199" spans="3:4" ht="15" hidden="1" customHeight="1" x14ac:dyDescent="0.25">
      <c r="C11199" s="160" t="s">
        <v>540</v>
      </c>
      <c r="D11199" s="161">
        <v>1168.8699999999999</v>
      </c>
    </row>
    <row r="11200" spans="3:4" ht="15" hidden="1" customHeight="1" x14ac:dyDescent="0.25">
      <c r="C11200" s="158" t="s">
        <v>541</v>
      </c>
      <c r="D11200" s="159">
        <v>203.01</v>
      </c>
    </row>
    <row r="11201" spans="3:4" ht="15" hidden="1" customHeight="1" x14ac:dyDescent="0.25">
      <c r="C11201" s="160" t="s">
        <v>546</v>
      </c>
      <c r="D11201" s="161">
        <v>1046.17</v>
      </c>
    </row>
    <row r="11202" spans="3:4" ht="15" hidden="1" customHeight="1" x14ac:dyDescent="0.25">
      <c r="C11202" s="158" t="s">
        <v>547</v>
      </c>
      <c r="D11202" s="159">
        <v>130.9</v>
      </c>
    </row>
    <row r="11203" spans="3:4" ht="15" hidden="1" customHeight="1" x14ac:dyDescent="0.25">
      <c r="C11203" s="160" t="s">
        <v>549</v>
      </c>
      <c r="D11203" s="161">
        <v>450.14</v>
      </c>
    </row>
    <row r="11204" spans="3:4" ht="15" hidden="1" customHeight="1" x14ac:dyDescent="0.25">
      <c r="C11204" s="158" t="s">
        <v>540</v>
      </c>
      <c r="D11204" s="159">
        <v>492.81</v>
      </c>
    </row>
    <row r="11205" spans="3:4" ht="15" hidden="1" customHeight="1" x14ac:dyDescent="0.25">
      <c r="C11205" s="160" t="s">
        <v>312</v>
      </c>
      <c r="D11205" s="161">
        <v>217.03</v>
      </c>
    </row>
    <row r="11206" spans="3:4" ht="15" hidden="1" customHeight="1" x14ac:dyDescent="0.25">
      <c r="C11206" s="158" t="s">
        <v>542</v>
      </c>
      <c r="D11206" s="159">
        <v>203.97</v>
      </c>
    </row>
    <row r="11207" spans="3:4" ht="15" hidden="1" customHeight="1" x14ac:dyDescent="0.25">
      <c r="C11207" s="160" t="s">
        <v>555</v>
      </c>
      <c r="D11207" s="161">
        <v>781.98</v>
      </c>
    </row>
    <row r="11208" spans="3:4" ht="15" hidden="1" customHeight="1" x14ac:dyDescent="0.25">
      <c r="C11208" s="158" t="s">
        <v>548</v>
      </c>
      <c r="D11208" s="159">
        <v>1102.8800000000001</v>
      </c>
    </row>
    <row r="11209" spans="3:4" ht="15" hidden="1" customHeight="1" x14ac:dyDescent="0.25">
      <c r="C11209" s="160" t="s">
        <v>540</v>
      </c>
      <c r="D11209" s="161">
        <v>393.81</v>
      </c>
    </row>
    <row r="11210" spans="3:4" ht="15" hidden="1" customHeight="1" x14ac:dyDescent="0.25">
      <c r="C11210" s="158" t="s">
        <v>542</v>
      </c>
      <c r="D11210" s="159">
        <v>1016.79</v>
      </c>
    </row>
    <row r="11211" spans="3:4" ht="15" hidden="1" customHeight="1" x14ac:dyDescent="0.25">
      <c r="C11211" s="160" t="s">
        <v>552</v>
      </c>
      <c r="D11211" s="161">
        <v>945.57</v>
      </c>
    </row>
    <row r="11212" spans="3:4" ht="15" hidden="1" customHeight="1" x14ac:dyDescent="0.25">
      <c r="C11212" s="158" t="s">
        <v>552</v>
      </c>
      <c r="D11212" s="159">
        <v>638.04</v>
      </c>
    </row>
    <row r="11213" spans="3:4" ht="15" hidden="1" customHeight="1" x14ac:dyDescent="0.25">
      <c r="C11213" s="160" t="s">
        <v>540</v>
      </c>
      <c r="D11213" s="161">
        <v>767.84</v>
      </c>
    </row>
    <row r="11214" spans="3:4" ht="15" hidden="1" customHeight="1" x14ac:dyDescent="0.25">
      <c r="C11214" s="158" t="s">
        <v>542</v>
      </c>
      <c r="D11214" s="159">
        <v>789.49</v>
      </c>
    </row>
    <row r="11215" spans="3:4" ht="15" hidden="1" customHeight="1" x14ac:dyDescent="0.25">
      <c r="C11215" s="160" t="s">
        <v>558</v>
      </c>
      <c r="D11215" s="161">
        <v>294.58999999999997</v>
      </c>
    </row>
    <row r="11216" spans="3:4" ht="15" hidden="1" customHeight="1" x14ac:dyDescent="0.25">
      <c r="C11216" s="158" t="s">
        <v>312</v>
      </c>
      <c r="D11216" s="159">
        <v>457.76</v>
      </c>
    </row>
    <row r="11217" spans="3:4" ht="15" hidden="1" customHeight="1" x14ac:dyDescent="0.25">
      <c r="C11217" s="160" t="s">
        <v>544</v>
      </c>
      <c r="D11217" s="161">
        <v>43.51</v>
      </c>
    </row>
    <row r="11218" spans="3:4" ht="15" hidden="1" customHeight="1" x14ac:dyDescent="0.25">
      <c r="C11218" s="158" t="s">
        <v>308</v>
      </c>
      <c r="D11218" s="159">
        <v>1107.45</v>
      </c>
    </row>
    <row r="11219" spans="3:4" ht="15" hidden="1" customHeight="1" x14ac:dyDescent="0.25">
      <c r="C11219" s="160" t="s">
        <v>539</v>
      </c>
      <c r="D11219" s="161">
        <v>780.3</v>
      </c>
    </row>
    <row r="11220" spans="3:4" ht="15" hidden="1" customHeight="1" x14ac:dyDescent="0.25">
      <c r="C11220" s="158" t="s">
        <v>549</v>
      </c>
      <c r="D11220" s="159">
        <v>368.45</v>
      </c>
    </row>
    <row r="11221" spans="3:4" ht="15" hidden="1" customHeight="1" x14ac:dyDescent="0.25">
      <c r="C11221" s="160" t="s">
        <v>551</v>
      </c>
      <c r="D11221" s="161">
        <v>977.49</v>
      </c>
    </row>
    <row r="11222" spans="3:4" ht="15" hidden="1" customHeight="1" x14ac:dyDescent="0.25">
      <c r="C11222" s="158" t="s">
        <v>558</v>
      </c>
      <c r="D11222" s="159">
        <v>306.10000000000002</v>
      </c>
    </row>
    <row r="11223" spans="3:4" ht="15" hidden="1" customHeight="1" x14ac:dyDescent="0.25">
      <c r="C11223" s="160" t="s">
        <v>312</v>
      </c>
      <c r="D11223" s="161">
        <v>1033.98</v>
      </c>
    </row>
    <row r="11224" spans="3:4" ht="15" hidden="1" customHeight="1" x14ac:dyDescent="0.25">
      <c r="C11224" s="158" t="s">
        <v>539</v>
      </c>
      <c r="D11224" s="159">
        <v>1197.55</v>
      </c>
    </row>
    <row r="11225" spans="3:4" ht="15" hidden="1" customHeight="1" x14ac:dyDescent="0.25">
      <c r="C11225" s="160" t="s">
        <v>542</v>
      </c>
      <c r="D11225" s="161">
        <v>768.29</v>
      </c>
    </row>
    <row r="11226" spans="3:4" ht="15" hidden="1" customHeight="1" x14ac:dyDescent="0.25">
      <c r="C11226" s="158" t="s">
        <v>551</v>
      </c>
      <c r="D11226" s="159">
        <v>896.59</v>
      </c>
    </row>
    <row r="11227" spans="3:4" ht="15" hidden="1" customHeight="1" x14ac:dyDescent="0.25">
      <c r="C11227" s="160" t="s">
        <v>549</v>
      </c>
      <c r="D11227" s="161">
        <v>937.39</v>
      </c>
    </row>
    <row r="11228" spans="3:4" ht="15" hidden="1" customHeight="1" x14ac:dyDescent="0.25">
      <c r="C11228" s="158" t="s">
        <v>546</v>
      </c>
      <c r="D11228" s="159">
        <v>436.99</v>
      </c>
    </row>
    <row r="11229" spans="3:4" ht="15" hidden="1" customHeight="1" x14ac:dyDescent="0.25">
      <c r="C11229" s="160" t="s">
        <v>540</v>
      </c>
      <c r="D11229" s="161">
        <v>1236.04</v>
      </c>
    </row>
    <row r="11230" spans="3:4" ht="15" hidden="1" customHeight="1" x14ac:dyDescent="0.25">
      <c r="C11230" s="158" t="s">
        <v>308</v>
      </c>
      <c r="D11230" s="159">
        <v>78.28</v>
      </c>
    </row>
    <row r="11231" spans="3:4" ht="15" hidden="1" customHeight="1" x14ac:dyDescent="0.25">
      <c r="C11231" s="160" t="s">
        <v>543</v>
      </c>
      <c r="D11231" s="161">
        <v>451.17</v>
      </c>
    </row>
    <row r="11232" spans="3:4" ht="15" hidden="1" customHeight="1" x14ac:dyDescent="0.25">
      <c r="C11232" s="158" t="s">
        <v>308</v>
      </c>
      <c r="D11232" s="159">
        <v>444.39</v>
      </c>
    </row>
    <row r="11233" spans="3:4" ht="15" hidden="1" customHeight="1" x14ac:dyDescent="0.25">
      <c r="C11233" s="160" t="s">
        <v>540</v>
      </c>
      <c r="D11233" s="161">
        <v>764.28</v>
      </c>
    </row>
    <row r="11234" spans="3:4" ht="15" hidden="1" customHeight="1" x14ac:dyDescent="0.25">
      <c r="C11234" s="158" t="s">
        <v>540</v>
      </c>
      <c r="D11234" s="159">
        <v>999.87</v>
      </c>
    </row>
    <row r="11235" spans="3:4" ht="15" hidden="1" customHeight="1" x14ac:dyDescent="0.25">
      <c r="C11235" s="160" t="s">
        <v>539</v>
      </c>
      <c r="D11235" s="161">
        <v>931.27</v>
      </c>
    </row>
    <row r="11236" spans="3:4" ht="15" hidden="1" customHeight="1" x14ac:dyDescent="0.25">
      <c r="C11236" s="158" t="s">
        <v>551</v>
      </c>
      <c r="D11236" s="159">
        <v>632.27</v>
      </c>
    </row>
    <row r="11237" spans="3:4" ht="15" hidden="1" customHeight="1" x14ac:dyDescent="0.25">
      <c r="C11237" s="160" t="s">
        <v>539</v>
      </c>
      <c r="D11237" s="161">
        <v>67.81</v>
      </c>
    </row>
    <row r="11238" spans="3:4" ht="15" hidden="1" customHeight="1" x14ac:dyDescent="0.25">
      <c r="C11238" s="158" t="s">
        <v>539</v>
      </c>
      <c r="D11238" s="159">
        <v>452.06</v>
      </c>
    </row>
    <row r="11239" spans="3:4" ht="15" hidden="1" customHeight="1" x14ac:dyDescent="0.25">
      <c r="C11239" s="160" t="s">
        <v>540</v>
      </c>
      <c r="D11239" s="161">
        <v>392.52</v>
      </c>
    </row>
    <row r="11240" spans="3:4" ht="15" hidden="1" customHeight="1" x14ac:dyDescent="0.25">
      <c r="C11240" s="158" t="s">
        <v>308</v>
      </c>
      <c r="D11240" s="159">
        <v>297.60000000000002</v>
      </c>
    </row>
    <row r="11241" spans="3:4" ht="15" hidden="1" customHeight="1" x14ac:dyDescent="0.25">
      <c r="C11241" s="160" t="s">
        <v>546</v>
      </c>
      <c r="D11241" s="161">
        <v>1091.33</v>
      </c>
    </row>
    <row r="11242" spans="3:4" ht="15" hidden="1" customHeight="1" x14ac:dyDescent="0.25">
      <c r="C11242" s="158" t="s">
        <v>543</v>
      </c>
      <c r="D11242" s="159">
        <v>662.45</v>
      </c>
    </row>
    <row r="11243" spans="3:4" ht="15" hidden="1" customHeight="1" x14ac:dyDescent="0.25">
      <c r="C11243" s="160" t="s">
        <v>545</v>
      </c>
      <c r="D11243" s="161">
        <v>1098.21</v>
      </c>
    </row>
    <row r="11244" spans="3:4" ht="15" hidden="1" customHeight="1" x14ac:dyDescent="0.25">
      <c r="C11244" s="158" t="s">
        <v>547</v>
      </c>
      <c r="D11244" s="159">
        <v>1203.0999999999999</v>
      </c>
    </row>
    <row r="11245" spans="3:4" ht="15" hidden="1" customHeight="1" x14ac:dyDescent="0.25">
      <c r="C11245" s="160" t="s">
        <v>544</v>
      </c>
      <c r="D11245" s="161">
        <v>759.56</v>
      </c>
    </row>
    <row r="11246" spans="3:4" ht="15" hidden="1" customHeight="1" x14ac:dyDescent="0.25">
      <c r="C11246" s="158" t="s">
        <v>308</v>
      </c>
      <c r="D11246" s="159">
        <v>363.92</v>
      </c>
    </row>
    <row r="11247" spans="3:4" ht="15" hidden="1" customHeight="1" x14ac:dyDescent="0.25">
      <c r="C11247" s="160" t="s">
        <v>544</v>
      </c>
      <c r="D11247" s="161">
        <v>895.07</v>
      </c>
    </row>
    <row r="11248" spans="3:4" ht="15" hidden="1" customHeight="1" x14ac:dyDescent="0.25">
      <c r="C11248" s="158" t="s">
        <v>307</v>
      </c>
      <c r="D11248" s="159">
        <v>602.96</v>
      </c>
    </row>
    <row r="11249" spans="3:4" ht="15" hidden="1" customHeight="1" x14ac:dyDescent="0.25">
      <c r="C11249" s="160" t="s">
        <v>546</v>
      </c>
      <c r="D11249" s="161">
        <v>1025.3399999999999</v>
      </c>
    </row>
    <row r="11250" spans="3:4" ht="15" hidden="1" customHeight="1" x14ac:dyDescent="0.25">
      <c r="C11250" s="158" t="s">
        <v>546</v>
      </c>
      <c r="D11250" s="159">
        <v>539.67999999999995</v>
      </c>
    </row>
    <row r="11251" spans="3:4" ht="15" hidden="1" customHeight="1" x14ac:dyDescent="0.25">
      <c r="C11251" s="160" t="s">
        <v>552</v>
      </c>
      <c r="D11251" s="161">
        <v>522.59</v>
      </c>
    </row>
    <row r="11252" spans="3:4" ht="15" hidden="1" customHeight="1" x14ac:dyDescent="0.25">
      <c r="C11252" s="158" t="s">
        <v>554</v>
      </c>
      <c r="D11252" s="159">
        <v>471.43</v>
      </c>
    </row>
    <row r="11253" spans="3:4" ht="15" hidden="1" customHeight="1" x14ac:dyDescent="0.25">
      <c r="C11253" s="160" t="s">
        <v>543</v>
      </c>
      <c r="D11253" s="161">
        <v>642.88</v>
      </c>
    </row>
    <row r="11254" spans="3:4" ht="15" hidden="1" customHeight="1" x14ac:dyDescent="0.25">
      <c r="C11254" s="158" t="s">
        <v>551</v>
      </c>
      <c r="D11254" s="159">
        <v>92.05</v>
      </c>
    </row>
    <row r="11255" spans="3:4" ht="15" hidden="1" customHeight="1" x14ac:dyDescent="0.25">
      <c r="C11255" s="160" t="s">
        <v>539</v>
      </c>
      <c r="D11255" s="161">
        <v>774.23</v>
      </c>
    </row>
    <row r="11256" spans="3:4" ht="15" hidden="1" customHeight="1" x14ac:dyDescent="0.25">
      <c r="C11256" s="158" t="s">
        <v>549</v>
      </c>
      <c r="D11256" s="159">
        <v>325.52</v>
      </c>
    </row>
    <row r="11257" spans="3:4" ht="15" hidden="1" customHeight="1" x14ac:dyDescent="0.25">
      <c r="C11257" s="160" t="s">
        <v>308</v>
      </c>
      <c r="D11257" s="161">
        <v>494.28</v>
      </c>
    </row>
    <row r="11258" spans="3:4" ht="15" hidden="1" customHeight="1" x14ac:dyDescent="0.25">
      <c r="C11258" s="158" t="s">
        <v>312</v>
      </c>
      <c r="D11258" s="159">
        <v>1056.67</v>
      </c>
    </row>
    <row r="11259" spans="3:4" ht="15" hidden="1" customHeight="1" x14ac:dyDescent="0.25">
      <c r="C11259" s="160" t="s">
        <v>545</v>
      </c>
      <c r="D11259" s="161">
        <v>158.79</v>
      </c>
    </row>
    <row r="11260" spans="3:4" ht="15" hidden="1" customHeight="1" x14ac:dyDescent="0.25">
      <c r="C11260" s="158" t="s">
        <v>550</v>
      </c>
      <c r="D11260" s="159">
        <v>952.48</v>
      </c>
    </row>
    <row r="11261" spans="3:4" ht="15" hidden="1" customHeight="1" x14ac:dyDescent="0.25">
      <c r="C11261" s="160" t="s">
        <v>547</v>
      </c>
      <c r="D11261" s="161">
        <v>1133.5999999999999</v>
      </c>
    </row>
    <row r="11262" spans="3:4" ht="15" hidden="1" customHeight="1" x14ac:dyDescent="0.25">
      <c r="C11262" s="158" t="s">
        <v>552</v>
      </c>
      <c r="D11262" s="159">
        <v>1148.79</v>
      </c>
    </row>
    <row r="11263" spans="3:4" ht="15" hidden="1" customHeight="1" x14ac:dyDescent="0.25">
      <c r="C11263" s="160" t="s">
        <v>309</v>
      </c>
      <c r="D11263" s="161">
        <v>1064.76</v>
      </c>
    </row>
    <row r="11264" spans="3:4" ht="15" hidden="1" customHeight="1" x14ac:dyDescent="0.25">
      <c r="C11264" s="158" t="s">
        <v>546</v>
      </c>
      <c r="D11264" s="159">
        <v>1002.92</v>
      </c>
    </row>
    <row r="11265" spans="3:4" ht="15" hidden="1" customHeight="1" x14ac:dyDescent="0.25">
      <c r="C11265" s="160" t="s">
        <v>539</v>
      </c>
      <c r="D11265" s="161">
        <v>293.12</v>
      </c>
    </row>
    <row r="11266" spans="3:4" ht="15" hidden="1" customHeight="1" x14ac:dyDescent="0.25">
      <c r="C11266" s="158" t="s">
        <v>540</v>
      </c>
      <c r="D11266" s="159">
        <v>1224.53</v>
      </c>
    </row>
    <row r="11267" spans="3:4" ht="15" hidden="1" customHeight="1" x14ac:dyDescent="0.25">
      <c r="C11267" s="160" t="s">
        <v>542</v>
      </c>
      <c r="D11267" s="161">
        <v>703.22</v>
      </c>
    </row>
    <row r="11268" spans="3:4" ht="15" hidden="1" customHeight="1" x14ac:dyDescent="0.25">
      <c r="C11268" s="158" t="s">
        <v>307</v>
      </c>
      <c r="D11268" s="159">
        <v>858.64</v>
      </c>
    </row>
    <row r="11269" spans="3:4" ht="15" hidden="1" customHeight="1" x14ac:dyDescent="0.25">
      <c r="C11269" s="160" t="s">
        <v>545</v>
      </c>
      <c r="D11269" s="161">
        <v>1292.56</v>
      </c>
    </row>
    <row r="11270" spans="3:4" ht="15" hidden="1" customHeight="1" x14ac:dyDescent="0.25">
      <c r="C11270" s="158" t="s">
        <v>539</v>
      </c>
      <c r="D11270" s="159">
        <v>523.89</v>
      </c>
    </row>
    <row r="11271" spans="3:4" ht="15" hidden="1" customHeight="1" x14ac:dyDescent="0.25">
      <c r="C11271" s="160" t="s">
        <v>547</v>
      </c>
      <c r="D11271" s="161">
        <v>415.33</v>
      </c>
    </row>
    <row r="11272" spans="3:4" ht="15" hidden="1" customHeight="1" x14ac:dyDescent="0.25">
      <c r="C11272" s="158" t="s">
        <v>543</v>
      </c>
      <c r="D11272" s="159">
        <v>474.81</v>
      </c>
    </row>
    <row r="11273" spans="3:4" ht="15" hidden="1" customHeight="1" x14ac:dyDescent="0.25">
      <c r="C11273" s="160" t="s">
        <v>540</v>
      </c>
      <c r="D11273" s="161">
        <v>571.99</v>
      </c>
    </row>
    <row r="11274" spans="3:4" ht="15" hidden="1" customHeight="1" x14ac:dyDescent="0.25">
      <c r="C11274" s="158" t="s">
        <v>309</v>
      </c>
      <c r="D11274" s="159">
        <v>585.09</v>
      </c>
    </row>
    <row r="11275" spans="3:4" ht="15" hidden="1" customHeight="1" x14ac:dyDescent="0.25">
      <c r="C11275" s="160" t="s">
        <v>307</v>
      </c>
      <c r="D11275" s="161">
        <v>514.26</v>
      </c>
    </row>
    <row r="11276" spans="3:4" ht="15" hidden="1" customHeight="1" x14ac:dyDescent="0.25">
      <c r="C11276" s="158" t="s">
        <v>551</v>
      </c>
      <c r="D11276" s="159">
        <v>188.27</v>
      </c>
    </row>
    <row r="11277" spans="3:4" ht="15" hidden="1" customHeight="1" x14ac:dyDescent="0.25">
      <c r="C11277" s="160" t="s">
        <v>539</v>
      </c>
      <c r="D11277" s="161">
        <v>354.97</v>
      </c>
    </row>
    <row r="11278" spans="3:4" ht="15" hidden="1" customHeight="1" x14ac:dyDescent="0.25">
      <c r="C11278" s="158" t="s">
        <v>540</v>
      </c>
      <c r="D11278" s="159">
        <v>843.95</v>
      </c>
    </row>
    <row r="11279" spans="3:4" ht="15" hidden="1" customHeight="1" x14ac:dyDescent="0.25">
      <c r="C11279" s="160" t="s">
        <v>309</v>
      </c>
      <c r="D11279" s="161">
        <v>1084.26</v>
      </c>
    </row>
    <row r="11280" spans="3:4" ht="15" hidden="1" customHeight="1" x14ac:dyDescent="0.25">
      <c r="C11280" s="158" t="s">
        <v>540</v>
      </c>
      <c r="D11280" s="159">
        <v>1122.8699999999999</v>
      </c>
    </row>
    <row r="11281" spans="3:4" ht="15" hidden="1" customHeight="1" x14ac:dyDescent="0.25">
      <c r="C11281" s="160" t="s">
        <v>545</v>
      </c>
      <c r="D11281" s="161">
        <v>706.09</v>
      </c>
    </row>
    <row r="11282" spans="3:4" ht="15" hidden="1" customHeight="1" x14ac:dyDescent="0.25">
      <c r="C11282" s="158" t="s">
        <v>550</v>
      </c>
      <c r="D11282" s="159">
        <v>502.58</v>
      </c>
    </row>
    <row r="11283" spans="3:4" ht="15" hidden="1" customHeight="1" x14ac:dyDescent="0.25">
      <c r="C11283" s="160" t="s">
        <v>556</v>
      </c>
      <c r="D11283" s="161">
        <v>685.58</v>
      </c>
    </row>
    <row r="11284" spans="3:4" ht="15" hidden="1" customHeight="1" x14ac:dyDescent="0.25">
      <c r="C11284" s="158" t="s">
        <v>312</v>
      </c>
      <c r="D11284" s="159">
        <v>1167.44</v>
      </c>
    </row>
    <row r="11285" spans="3:4" ht="15" hidden="1" customHeight="1" x14ac:dyDescent="0.25">
      <c r="C11285" s="160" t="s">
        <v>307</v>
      </c>
      <c r="D11285" s="161">
        <v>34.4</v>
      </c>
    </row>
    <row r="11286" spans="3:4" ht="15" hidden="1" customHeight="1" x14ac:dyDescent="0.25">
      <c r="C11286" s="158" t="s">
        <v>557</v>
      </c>
      <c r="D11286" s="159">
        <v>359.83</v>
      </c>
    </row>
    <row r="11287" spans="3:4" ht="15" hidden="1" customHeight="1" x14ac:dyDescent="0.25">
      <c r="C11287" s="160" t="s">
        <v>309</v>
      </c>
      <c r="D11287" s="161">
        <v>546.94000000000005</v>
      </c>
    </row>
    <row r="11288" spans="3:4" ht="15" hidden="1" customHeight="1" x14ac:dyDescent="0.25">
      <c r="C11288" s="158" t="s">
        <v>545</v>
      </c>
      <c r="D11288" s="159">
        <v>775.03</v>
      </c>
    </row>
    <row r="11289" spans="3:4" ht="15" hidden="1" customHeight="1" x14ac:dyDescent="0.25">
      <c r="C11289" s="160" t="s">
        <v>543</v>
      </c>
      <c r="D11289" s="161">
        <v>488.28</v>
      </c>
    </row>
    <row r="11290" spans="3:4" ht="15" hidden="1" customHeight="1" x14ac:dyDescent="0.25">
      <c r="C11290" s="158" t="s">
        <v>547</v>
      </c>
      <c r="D11290" s="159">
        <v>1034.0899999999999</v>
      </c>
    </row>
    <row r="11291" spans="3:4" ht="15" hidden="1" customHeight="1" x14ac:dyDescent="0.25">
      <c r="C11291" s="160" t="s">
        <v>546</v>
      </c>
      <c r="D11291" s="161">
        <v>467.29</v>
      </c>
    </row>
    <row r="11292" spans="3:4" ht="15" hidden="1" customHeight="1" x14ac:dyDescent="0.25">
      <c r="C11292" s="158" t="s">
        <v>548</v>
      </c>
      <c r="D11292" s="159">
        <v>202.28</v>
      </c>
    </row>
    <row r="11293" spans="3:4" ht="15" hidden="1" customHeight="1" x14ac:dyDescent="0.25">
      <c r="C11293" s="160" t="s">
        <v>309</v>
      </c>
      <c r="D11293" s="161">
        <v>784.67</v>
      </c>
    </row>
    <row r="11294" spans="3:4" ht="15" hidden="1" customHeight="1" x14ac:dyDescent="0.25">
      <c r="C11294" s="158" t="s">
        <v>545</v>
      </c>
      <c r="D11294" s="159">
        <v>328.37</v>
      </c>
    </row>
    <row r="11295" spans="3:4" ht="15" hidden="1" customHeight="1" x14ac:dyDescent="0.25">
      <c r="C11295" s="160" t="s">
        <v>309</v>
      </c>
      <c r="D11295" s="161">
        <v>987.91</v>
      </c>
    </row>
    <row r="11296" spans="3:4" ht="15" hidden="1" customHeight="1" x14ac:dyDescent="0.25">
      <c r="C11296" s="158" t="s">
        <v>308</v>
      </c>
      <c r="D11296" s="159">
        <v>920.34</v>
      </c>
    </row>
    <row r="11297" spans="3:4" ht="15" hidden="1" customHeight="1" x14ac:dyDescent="0.25">
      <c r="C11297" s="160" t="s">
        <v>307</v>
      </c>
      <c r="D11297" s="161">
        <v>743.29</v>
      </c>
    </row>
    <row r="11298" spans="3:4" ht="15" hidden="1" customHeight="1" x14ac:dyDescent="0.25">
      <c r="C11298" s="158" t="s">
        <v>547</v>
      </c>
      <c r="D11298" s="159">
        <v>92.03</v>
      </c>
    </row>
    <row r="11299" spans="3:4" ht="15" hidden="1" customHeight="1" x14ac:dyDescent="0.25">
      <c r="C11299" s="160" t="s">
        <v>540</v>
      </c>
      <c r="D11299" s="161">
        <v>563.12</v>
      </c>
    </row>
    <row r="11300" spans="3:4" ht="15" hidden="1" customHeight="1" x14ac:dyDescent="0.25">
      <c r="C11300" s="158" t="s">
        <v>309</v>
      </c>
      <c r="D11300" s="159">
        <v>478.74</v>
      </c>
    </row>
    <row r="11301" spans="3:4" ht="15" hidden="1" customHeight="1" x14ac:dyDescent="0.25">
      <c r="C11301" s="160" t="s">
        <v>307</v>
      </c>
      <c r="D11301" s="161">
        <v>838.22</v>
      </c>
    </row>
    <row r="11302" spans="3:4" ht="15" hidden="1" customHeight="1" x14ac:dyDescent="0.25">
      <c r="C11302" s="158" t="s">
        <v>547</v>
      </c>
      <c r="D11302" s="159">
        <v>393.01</v>
      </c>
    </row>
    <row r="11303" spans="3:4" ht="15" hidden="1" customHeight="1" x14ac:dyDescent="0.25">
      <c r="C11303" s="160" t="s">
        <v>308</v>
      </c>
      <c r="D11303" s="161">
        <v>157.19999999999999</v>
      </c>
    </row>
    <row r="11304" spans="3:4" ht="15" hidden="1" customHeight="1" x14ac:dyDescent="0.25">
      <c r="C11304" s="158" t="s">
        <v>307</v>
      </c>
      <c r="D11304" s="159">
        <v>1136.7</v>
      </c>
    </row>
    <row r="11305" spans="3:4" ht="15" hidden="1" customHeight="1" x14ac:dyDescent="0.25">
      <c r="C11305" s="160" t="s">
        <v>307</v>
      </c>
      <c r="D11305" s="161">
        <v>1248.23</v>
      </c>
    </row>
    <row r="11306" spans="3:4" ht="15" hidden="1" customHeight="1" x14ac:dyDescent="0.25">
      <c r="C11306" s="158" t="s">
        <v>550</v>
      </c>
      <c r="D11306" s="159">
        <v>459.32</v>
      </c>
    </row>
    <row r="11307" spans="3:4" ht="15" hidden="1" customHeight="1" x14ac:dyDescent="0.25">
      <c r="C11307" s="160" t="s">
        <v>556</v>
      </c>
      <c r="D11307" s="161">
        <v>485.46</v>
      </c>
    </row>
    <row r="11308" spans="3:4" ht="15" hidden="1" customHeight="1" x14ac:dyDescent="0.25">
      <c r="C11308" s="158" t="s">
        <v>558</v>
      </c>
      <c r="D11308" s="159">
        <v>1018.16</v>
      </c>
    </row>
    <row r="11309" spans="3:4" ht="15" hidden="1" customHeight="1" x14ac:dyDescent="0.25">
      <c r="C11309" s="160" t="s">
        <v>540</v>
      </c>
      <c r="D11309" s="161">
        <v>773.29</v>
      </c>
    </row>
    <row r="11310" spans="3:4" ht="15" hidden="1" customHeight="1" x14ac:dyDescent="0.25">
      <c r="C11310" s="158" t="s">
        <v>544</v>
      </c>
      <c r="D11310" s="159">
        <v>29.91</v>
      </c>
    </row>
    <row r="11311" spans="3:4" ht="15" hidden="1" customHeight="1" x14ac:dyDescent="0.25">
      <c r="C11311" s="160" t="s">
        <v>543</v>
      </c>
      <c r="D11311" s="161">
        <v>138.61000000000001</v>
      </c>
    </row>
    <row r="11312" spans="3:4" ht="15" hidden="1" customHeight="1" x14ac:dyDescent="0.25">
      <c r="C11312" s="158" t="s">
        <v>539</v>
      </c>
      <c r="D11312" s="159">
        <v>570.54</v>
      </c>
    </row>
    <row r="11313" spans="3:4" ht="15" hidden="1" customHeight="1" x14ac:dyDescent="0.25">
      <c r="C11313" s="160" t="s">
        <v>540</v>
      </c>
      <c r="D11313" s="161">
        <v>629.04999999999995</v>
      </c>
    </row>
    <row r="11314" spans="3:4" ht="15" hidden="1" customHeight="1" x14ac:dyDescent="0.25">
      <c r="C11314" s="158" t="s">
        <v>308</v>
      </c>
      <c r="D11314" s="159">
        <v>538.83000000000004</v>
      </c>
    </row>
    <row r="11315" spans="3:4" ht="15" hidden="1" customHeight="1" x14ac:dyDescent="0.25">
      <c r="C11315" s="160" t="s">
        <v>547</v>
      </c>
      <c r="D11315" s="161">
        <v>1156.21</v>
      </c>
    </row>
    <row r="11316" spans="3:4" ht="15" hidden="1" customHeight="1" x14ac:dyDescent="0.25">
      <c r="C11316" s="158" t="s">
        <v>552</v>
      </c>
      <c r="D11316" s="159">
        <v>689.03</v>
      </c>
    </row>
    <row r="11317" spans="3:4" ht="15" hidden="1" customHeight="1" x14ac:dyDescent="0.25">
      <c r="C11317" s="160" t="s">
        <v>548</v>
      </c>
      <c r="D11317" s="161">
        <v>1180</v>
      </c>
    </row>
    <row r="11318" spans="3:4" ht="15" hidden="1" customHeight="1" x14ac:dyDescent="0.25">
      <c r="C11318" s="158" t="s">
        <v>541</v>
      </c>
      <c r="D11318" s="159">
        <v>247.86</v>
      </c>
    </row>
    <row r="11319" spans="3:4" ht="15" hidden="1" customHeight="1" x14ac:dyDescent="0.25">
      <c r="C11319" s="160" t="s">
        <v>544</v>
      </c>
      <c r="D11319" s="161">
        <v>1155.4000000000001</v>
      </c>
    </row>
    <row r="11320" spans="3:4" ht="15" hidden="1" customHeight="1" x14ac:dyDescent="0.25">
      <c r="C11320" s="158" t="s">
        <v>553</v>
      </c>
      <c r="D11320" s="159">
        <v>131.35</v>
      </c>
    </row>
    <row r="11321" spans="3:4" ht="15" hidden="1" customHeight="1" x14ac:dyDescent="0.25">
      <c r="C11321" s="160" t="s">
        <v>545</v>
      </c>
      <c r="D11321" s="161">
        <v>1119.67</v>
      </c>
    </row>
    <row r="11322" spans="3:4" ht="15" hidden="1" customHeight="1" x14ac:dyDescent="0.25">
      <c r="C11322" s="158" t="s">
        <v>549</v>
      </c>
      <c r="D11322" s="159">
        <v>812.76</v>
      </c>
    </row>
    <row r="11323" spans="3:4" ht="15" hidden="1" customHeight="1" x14ac:dyDescent="0.25">
      <c r="C11323" s="160" t="s">
        <v>545</v>
      </c>
      <c r="D11323" s="161">
        <v>343.28</v>
      </c>
    </row>
    <row r="11324" spans="3:4" ht="15" hidden="1" customHeight="1" x14ac:dyDescent="0.25">
      <c r="C11324" s="158" t="s">
        <v>309</v>
      </c>
      <c r="D11324" s="159">
        <v>1224.79</v>
      </c>
    </row>
    <row r="11325" spans="3:4" ht="15" hidden="1" customHeight="1" x14ac:dyDescent="0.25">
      <c r="C11325" s="160" t="s">
        <v>546</v>
      </c>
      <c r="D11325" s="161">
        <v>734.61</v>
      </c>
    </row>
    <row r="11326" spans="3:4" ht="15" hidden="1" customHeight="1" x14ac:dyDescent="0.25">
      <c r="C11326" s="158" t="s">
        <v>552</v>
      </c>
      <c r="D11326" s="159">
        <v>271.94</v>
      </c>
    </row>
    <row r="11327" spans="3:4" ht="15" hidden="1" customHeight="1" x14ac:dyDescent="0.25">
      <c r="C11327" s="160" t="s">
        <v>542</v>
      </c>
      <c r="D11327" s="161">
        <v>194.87</v>
      </c>
    </row>
    <row r="11328" spans="3:4" ht="15" hidden="1" customHeight="1" x14ac:dyDescent="0.25">
      <c r="C11328" s="158" t="s">
        <v>552</v>
      </c>
      <c r="D11328" s="159">
        <v>484.63</v>
      </c>
    </row>
    <row r="11329" spans="3:4" ht="15" hidden="1" customHeight="1" x14ac:dyDescent="0.25">
      <c r="C11329" s="160" t="s">
        <v>308</v>
      </c>
      <c r="D11329" s="161">
        <v>126.89</v>
      </c>
    </row>
    <row r="11330" spans="3:4" ht="15" hidden="1" customHeight="1" x14ac:dyDescent="0.25">
      <c r="C11330" s="158" t="s">
        <v>547</v>
      </c>
      <c r="D11330" s="159">
        <v>1158.8499999999999</v>
      </c>
    </row>
    <row r="11331" spans="3:4" ht="15" hidden="1" customHeight="1" x14ac:dyDescent="0.25">
      <c r="C11331" s="160" t="s">
        <v>552</v>
      </c>
      <c r="D11331" s="161">
        <v>399.59</v>
      </c>
    </row>
    <row r="11332" spans="3:4" ht="15" hidden="1" customHeight="1" x14ac:dyDescent="0.25">
      <c r="C11332" s="158" t="s">
        <v>545</v>
      </c>
      <c r="D11332" s="159">
        <v>654.17999999999995</v>
      </c>
    </row>
    <row r="11333" spans="3:4" ht="15" hidden="1" customHeight="1" x14ac:dyDescent="0.25">
      <c r="C11333" s="160" t="s">
        <v>541</v>
      </c>
      <c r="D11333" s="161">
        <v>923.13</v>
      </c>
    </row>
    <row r="11334" spans="3:4" ht="15" hidden="1" customHeight="1" x14ac:dyDescent="0.25">
      <c r="C11334" s="158" t="s">
        <v>539</v>
      </c>
      <c r="D11334" s="159">
        <v>1240.3</v>
      </c>
    </row>
    <row r="11335" spans="3:4" ht="15" hidden="1" customHeight="1" x14ac:dyDescent="0.25">
      <c r="C11335" s="160" t="s">
        <v>549</v>
      </c>
      <c r="D11335" s="161">
        <v>640.86</v>
      </c>
    </row>
    <row r="11336" spans="3:4" ht="15" hidden="1" customHeight="1" x14ac:dyDescent="0.25">
      <c r="C11336" s="158" t="s">
        <v>543</v>
      </c>
      <c r="D11336" s="159">
        <v>908.39</v>
      </c>
    </row>
    <row r="11337" spans="3:4" ht="15" hidden="1" customHeight="1" x14ac:dyDescent="0.25">
      <c r="C11337" s="160" t="s">
        <v>552</v>
      </c>
      <c r="D11337" s="161">
        <v>565.16999999999996</v>
      </c>
    </row>
    <row r="11338" spans="3:4" ht="15" hidden="1" customHeight="1" x14ac:dyDescent="0.25">
      <c r="C11338" s="158" t="s">
        <v>307</v>
      </c>
      <c r="D11338" s="159">
        <v>831.39</v>
      </c>
    </row>
    <row r="11339" spans="3:4" ht="15" hidden="1" customHeight="1" x14ac:dyDescent="0.25">
      <c r="C11339" s="160" t="s">
        <v>308</v>
      </c>
      <c r="D11339" s="161">
        <v>65.55</v>
      </c>
    </row>
    <row r="11340" spans="3:4" ht="15" hidden="1" customHeight="1" x14ac:dyDescent="0.25">
      <c r="C11340" s="158" t="s">
        <v>553</v>
      </c>
      <c r="D11340" s="159">
        <v>250.55</v>
      </c>
    </row>
    <row r="11341" spans="3:4" ht="15" hidden="1" customHeight="1" x14ac:dyDescent="0.25">
      <c r="C11341" s="160" t="s">
        <v>549</v>
      </c>
      <c r="D11341" s="161">
        <v>792.35</v>
      </c>
    </row>
    <row r="11342" spans="3:4" ht="15" hidden="1" customHeight="1" x14ac:dyDescent="0.25">
      <c r="C11342" s="158" t="s">
        <v>312</v>
      </c>
      <c r="D11342" s="159">
        <v>533.51</v>
      </c>
    </row>
    <row r="11343" spans="3:4" ht="15" hidden="1" customHeight="1" x14ac:dyDescent="0.25">
      <c r="C11343" s="160" t="s">
        <v>549</v>
      </c>
      <c r="D11343" s="161">
        <v>696.5</v>
      </c>
    </row>
    <row r="11344" spans="3:4" ht="15" hidden="1" customHeight="1" x14ac:dyDescent="0.25">
      <c r="C11344" s="158" t="s">
        <v>312</v>
      </c>
      <c r="D11344" s="159">
        <v>296.02999999999997</v>
      </c>
    </row>
    <row r="11345" spans="3:4" ht="15" hidden="1" customHeight="1" x14ac:dyDescent="0.25">
      <c r="C11345" s="160" t="s">
        <v>545</v>
      </c>
      <c r="D11345" s="161">
        <v>328.11</v>
      </c>
    </row>
    <row r="11346" spans="3:4" ht="15" hidden="1" customHeight="1" x14ac:dyDescent="0.25">
      <c r="C11346" s="158" t="s">
        <v>309</v>
      </c>
      <c r="D11346" s="159">
        <v>682.8</v>
      </c>
    </row>
    <row r="11347" spans="3:4" ht="15" hidden="1" customHeight="1" x14ac:dyDescent="0.25">
      <c r="C11347" s="160" t="s">
        <v>553</v>
      </c>
      <c r="D11347" s="161">
        <v>727.3</v>
      </c>
    </row>
    <row r="11348" spans="3:4" ht="15" hidden="1" customHeight="1" x14ac:dyDescent="0.25">
      <c r="C11348" s="158" t="s">
        <v>540</v>
      </c>
      <c r="D11348" s="159">
        <v>1037.7</v>
      </c>
    </row>
    <row r="11349" spans="3:4" ht="15" hidden="1" customHeight="1" x14ac:dyDescent="0.25">
      <c r="C11349" s="160" t="s">
        <v>312</v>
      </c>
      <c r="D11349" s="161">
        <v>134.88</v>
      </c>
    </row>
    <row r="11350" spans="3:4" ht="15" hidden="1" customHeight="1" x14ac:dyDescent="0.25">
      <c r="C11350" s="158" t="s">
        <v>542</v>
      </c>
      <c r="D11350" s="159">
        <v>528.20000000000005</v>
      </c>
    </row>
    <row r="11351" spans="3:4" ht="15" hidden="1" customHeight="1" x14ac:dyDescent="0.25">
      <c r="C11351" s="160" t="s">
        <v>543</v>
      </c>
      <c r="D11351" s="161">
        <v>1226.32</v>
      </c>
    </row>
    <row r="11352" spans="3:4" ht="15" hidden="1" customHeight="1" x14ac:dyDescent="0.25">
      <c r="C11352" s="158" t="s">
        <v>308</v>
      </c>
      <c r="D11352" s="159">
        <v>431.59</v>
      </c>
    </row>
    <row r="11353" spans="3:4" ht="15" hidden="1" customHeight="1" x14ac:dyDescent="0.25">
      <c r="C11353" s="160" t="s">
        <v>557</v>
      </c>
      <c r="D11353" s="161">
        <v>780.89</v>
      </c>
    </row>
    <row r="11354" spans="3:4" ht="15" hidden="1" customHeight="1" x14ac:dyDescent="0.25">
      <c r="C11354" s="158" t="s">
        <v>307</v>
      </c>
      <c r="D11354" s="159">
        <v>885.48</v>
      </c>
    </row>
    <row r="11355" spans="3:4" ht="15" hidden="1" customHeight="1" x14ac:dyDescent="0.25">
      <c r="C11355" s="160" t="s">
        <v>558</v>
      </c>
      <c r="D11355" s="161">
        <v>1158.43</v>
      </c>
    </row>
    <row r="11356" spans="3:4" ht="15" hidden="1" customHeight="1" x14ac:dyDescent="0.25">
      <c r="C11356" s="158" t="s">
        <v>552</v>
      </c>
      <c r="D11356" s="159">
        <v>692.08</v>
      </c>
    </row>
    <row r="11357" spans="3:4" ht="15" hidden="1" customHeight="1" x14ac:dyDescent="0.25">
      <c r="C11357" s="160" t="s">
        <v>557</v>
      </c>
      <c r="D11357" s="161">
        <v>685.04</v>
      </c>
    </row>
    <row r="11358" spans="3:4" ht="15" hidden="1" customHeight="1" x14ac:dyDescent="0.25">
      <c r="C11358" s="158" t="s">
        <v>312</v>
      </c>
      <c r="D11358" s="159">
        <v>250.69</v>
      </c>
    </row>
    <row r="11359" spans="3:4" ht="15" hidden="1" customHeight="1" x14ac:dyDescent="0.25">
      <c r="C11359" s="160" t="s">
        <v>543</v>
      </c>
      <c r="D11359" s="161">
        <v>736.38</v>
      </c>
    </row>
    <row r="11360" spans="3:4" ht="15" hidden="1" customHeight="1" x14ac:dyDescent="0.25">
      <c r="C11360" s="158" t="s">
        <v>309</v>
      </c>
      <c r="D11360" s="159">
        <v>1105</v>
      </c>
    </row>
    <row r="11361" spans="3:4" ht="15" hidden="1" customHeight="1" x14ac:dyDescent="0.25">
      <c r="C11361" s="160" t="s">
        <v>540</v>
      </c>
      <c r="D11361" s="161">
        <v>780.08</v>
      </c>
    </row>
    <row r="11362" spans="3:4" ht="15" hidden="1" customHeight="1" x14ac:dyDescent="0.25">
      <c r="C11362" s="158" t="s">
        <v>555</v>
      </c>
      <c r="D11362" s="159">
        <v>892.79</v>
      </c>
    </row>
    <row r="11363" spans="3:4" ht="15" hidden="1" customHeight="1" x14ac:dyDescent="0.25">
      <c r="C11363" s="160" t="s">
        <v>544</v>
      </c>
      <c r="D11363" s="161">
        <v>758.16</v>
      </c>
    </row>
    <row r="11364" spans="3:4" ht="15" hidden="1" customHeight="1" x14ac:dyDescent="0.25">
      <c r="C11364" s="158" t="s">
        <v>541</v>
      </c>
      <c r="D11364" s="159">
        <v>395.86</v>
      </c>
    </row>
    <row r="11365" spans="3:4" ht="15" hidden="1" customHeight="1" x14ac:dyDescent="0.25">
      <c r="C11365" s="160" t="s">
        <v>551</v>
      </c>
      <c r="D11365" s="161">
        <v>1258.9100000000001</v>
      </c>
    </row>
    <row r="11366" spans="3:4" ht="15" hidden="1" customHeight="1" x14ac:dyDescent="0.25">
      <c r="C11366" s="158" t="s">
        <v>547</v>
      </c>
      <c r="D11366" s="159">
        <v>828.64</v>
      </c>
    </row>
    <row r="11367" spans="3:4" ht="15" hidden="1" customHeight="1" x14ac:dyDescent="0.25">
      <c r="C11367" s="160" t="s">
        <v>547</v>
      </c>
      <c r="D11367" s="161">
        <v>948.58</v>
      </c>
    </row>
    <row r="11368" spans="3:4" ht="15" hidden="1" customHeight="1" x14ac:dyDescent="0.25">
      <c r="C11368" s="158" t="s">
        <v>309</v>
      </c>
      <c r="D11368" s="159">
        <v>529.16</v>
      </c>
    </row>
    <row r="11369" spans="3:4" ht="15" hidden="1" customHeight="1" x14ac:dyDescent="0.25">
      <c r="C11369" s="160" t="s">
        <v>547</v>
      </c>
      <c r="D11369" s="161">
        <v>389.96</v>
      </c>
    </row>
    <row r="11370" spans="3:4" ht="15" hidden="1" customHeight="1" x14ac:dyDescent="0.25">
      <c r="C11370" s="158" t="s">
        <v>549</v>
      </c>
      <c r="D11370" s="159">
        <v>633.61</v>
      </c>
    </row>
    <row r="11371" spans="3:4" ht="15" hidden="1" customHeight="1" x14ac:dyDescent="0.25">
      <c r="C11371" s="160" t="s">
        <v>549</v>
      </c>
      <c r="D11371" s="161">
        <v>496.76</v>
      </c>
    </row>
    <row r="11372" spans="3:4" ht="15" hidden="1" customHeight="1" x14ac:dyDescent="0.25">
      <c r="C11372" s="158" t="s">
        <v>543</v>
      </c>
      <c r="D11372" s="159">
        <v>564.38</v>
      </c>
    </row>
    <row r="11373" spans="3:4" ht="15" hidden="1" customHeight="1" x14ac:dyDescent="0.25">
      <c r="C11373" s="160" t="s">
        <v>308</v>
      </c>
      <c r="D11373" s="161">
        <v>286.61</v>
      </c>
    </row>
    <row r="11374" spans="3:4" ht="15" hidden="1" customHeight="1" x14ac:dyDescent="0.25">
      <c r="C11374" s="158" t="s">
        <v>307</v>
      </c>
      <c r="D11374" s="159">
        <v>757.88</v>
      </c>
    </row>
    <row r="11375" spans="3:4" ht="15" hidden="1" customHeight="1" x14ac:dyDescent="0.25">
      <c r="C11375" s="160" t="s">
        <v>312</v>
      </c>
      <c r="D11375" s="161">
        <v>342.56</v>
      </c>
    </row>
    <row r="11376" spans="3:4" ht="15" hidden="1" customHeight="1" x14ac:dyDescent="0.25">
      <c r="C11376" s="158" t="s">
        <v>309</v>
      </c>
      <c r="D11376" s="159">
        <v>507.18</v>
      </c>
    </row>
    <row r="11377" spans="3:4" ht="15" hidden="1" customHeight="1" x14ac:dyDescent="0.25">
      <c r="C11377" s="160" t="s">
        <v>543</v>
      </c>
      <c r="D11377" s="161">
        <v>86.69</v>
      </c>
    </row>
    <row r="11378" spans="3:4" ht="15" hidden="1" customHeight="1" x14ac:dyDescent="0.25">
      <c r="C11378" s="158" t="s">
        <v>553</v>
      </c>
      <c r="D11378" s="159">
        <v>235.45</v>
      </c>
    </row>
    <row r="11379" spans="3:4" ht="15" hidden="1" customHeight="1" x14ac:dyDescent="0.25">
      <c r="C11379" s="160" t="s">
        <v>549</v>
      </c>
      <c r="D11379" s="161">
        <v>562.54999999999995</v>
      </c>
    </row>
    <row r="11380" spans="3:4" ht="15" hidden="1" customHeight="1" x14ac:dyDescent="0.25">
      <c r="C11380" s="158" t="s">
        <v>543</v>
      </c>
      <c r="D11380" s="159">
        <v>808.96</v>
      </c>
    </row>
    <row r="11381" spans="3:4" ht="15" hidden="1" customHeight="1" x14ac:dyDescent="0.25">
      <c r="C11381" s="160" t="s">
        <v>545</v>
      </c>
      <c r="D11381" s="161">
        <v>653.01</v>
      </c>
    </row>
    <row r="11382" spans="3:4" ht="15" hidden="1" customHeight="1" x14ac:dyDescent="0.25">
      <c r="C11382" s="158" t="s">
        <v>540</v>
      </c>
      <c r="D11382" s="159">
        <v>643.70000000000005</v>
      </c>
    </row>
    <row r="11383" spans="3:4" ht="15" hidden="1" customHeight="1" x14ac:dyDescent="0.25">
      <c r="C11383" s="160" t="s">
        <v>547</v>
      </c>
      <c r="D11383" s="161">
        <v>67.89</v>
      </c>
    </row>
    <row r="11384" spans="3:4" ht="15" hidden="1" customHeight="1" x14ac:dyDescent="0.25">
      <c r="C11384" s="158" t="s">
        <v>309</v>
      </c>
      <c r="D11384" s="159">
        <v>397.88</v>
      </c>
    </row>
    <row r="11385" spans="3:4" ht="15" hidden="1" customHeight="1" x14ac:dyDescent="0.25">
      <c r="C11385" s="160" t="s">
        <v>549</v>
      </c>
      <c r="D11385" s="161">
        <v>79.349999999999994</v>
      </c>
    </row>
    <row r="11386" spans="3:4" ht="15" hidden="1" customHeight="1" x14ac:dyDescent="0.25">
      <c r="C11386" s="158" t="s">
        <v>308</v>
      </c>
      <c r="D11386" s="159">
        <v>327.92</v>
      </c>
    </row>
    <row r="11387" spans="3:4" ht="15" hidden="1" customHeight="1" x14ac:dyDescent="0.25">
      <c r="C11387" s="160" t="s">
        <v>542</v>
      </c>
      <c r="D11387" s="161">
        <v>521.52</v>
      </c>
    </row>
    <row r="11388" spans="3:4" ht="15" hidden="1" customHeight="1" x14ac:dyDescent="0.25">
      <c r="C11388" s="158" t="s">
        <v>553</v>
      </c>
      <c r="D11388" s="159">
        <v>445.26</v>
      </c>
    </row>
    <row r="11389" spans="3:4" ht="15" hidden="1" customHeight="1" x14ac:dyDescent="0.25">
      <c r="C11389" s="160" t="s">
        <v>539</v>
      </c>
      <c r="D11389" s="161">
        <v>561.52</v>
      </c>
    </row>
    <row r="11390" spans="3:4" ht="15" hidden="1" customHeight="1" x14ac:dyDescent="0.25">
      <c r="C11390" s="158" t="s">
        <v>547</v>
      </c>
      <c r="D11390" s="159">
        <v>29.64</v>
      </c>
    </row>
    <row r="11391" spans="3:4" ht="15" hidden="1" customHeight="1" x14ac:dyDescent="0.25">
      <c r="C11391" s="160" t="s">
        <v>543</v>
      </c>
      <c r="D11391" s="161">
        <v>830.66</v>
      </c>
    </row>
    <row r="11392" spans="3:4" ht="15" hidden="1" customHeight="1" x14ac:dyDescent="0.25">
      <c r="C11392" s="158" t="s">
        <v>540</v>
      </c>
      <c r="D11392" s="159">
        <v>629.37</v>
      </c>
    </row>
    <row r="11393" spans="3:4" ht="15" hidden="1" customHeight="1" x14ac:dyDescent="0.25">
      <c r="C11393" s="160" t="s">
        <v>540</v>
      </c>
      <c r="D11393" s="161">
        <v>912.73</v>
      </c>
    </row>
    <row r="11394" spans="3:4" ht="15" hidden="1" customHeight="1" x14ac:dyDescent="0.25">
      <c r="C11394" s="158" t="s">
        <v>539</v>
      </c>
      <c r="D11394" s="159">
        <v>88.83</v>
      </c>
    </row>
    <row r="11395" spans="3:4" ht="15" hidden="1" customHeight="1" x14ac:dyDescent="0.25">
      <c r="C11395" s="160" t="s">
        <v>547</v>
      </c>
      <c r="D11395" s="161">
        <v>898.08</v>
      </c>
    </row>
    <row r="11396" spans="3:4" ht="15" hidden="1" customHeight="1" x14ac:dyDescent="0.25">
      <c r="C11396" s="158" t="s">
        <v>549</v>
      </c>
      <c r="D11396" s="159">
        <v>94.67</v>
      </c>
    </row>
    <row r="11397" spans="3:4" ht="15" hidden="1" customHeight="1" x14ac:dyDescent="0.25">
      <c r="C11397" s="160" t="s">
        <v>546</v>
      </c>
      <c r="D11397" s="161">
        <v>629.1</v>
      </c>
    </row>
    <row r="11398" spans="3:4" ht="15" hidden="1" customHeight="1" x14ac:dyDescent="0.25">
      <c r="C11398" s="158" t="s">
        <v>553</v>
      </c>
      <c r="D11398" s="159">
        <v>139.84</v>
      </c>
    </row>
    <row r="11399" spans="3:4" ht="15" hidden="1" customHeight="1" x14ac:dyDescent="0.25">
      <c r="C11399" s="160" t="s">
        <v>543</v>
      </c>
      <c r="D11399" s="161">
        <v>1044.8699999999999</v>
      </c>
    </row>
    <row r="11400" spans="3:4" ht="15" hidden="1" customHeight="1" x14ac:dyDescent="0.25">
      <c r="C11400" s="158" t="s">
        <v>545</v>
      </c>
      <c r="D11400" s="159">
        <v>782.66</v>
      </c>
    </row>
    <row r="11401" spans="3:4" ht="15" hidden="1" customHeight="1" x14ac:dyDescent="0.25">
      <c r="C11401" s="160" t="s">
        <v>547</v>
      </c>
      <c r="D11401" s="161">
        <v>1197.17</v>
      </c>
    </row>
    <row r="11402" spans="3:4" ht="15" hidden="1" customHeight="1" x14ac:dyDescent="0.25">
      <c r="C11402" s="158" t="s">
        <v>545</v>
      </c>
      <c r="D11402" s="159">
        <v>671.55</v>
      </c>
    </row>
    <row r="11403" spans="3:4" ht="15" hidden="1" customHeight="1" x14ac:dyDescent="0.25">
      <c r="C11403" s="160" t="s">
        <v>551</v>
      </c>
      <c r="D11403" s="161">
        <v>688.68</v>
      </c>
    </row>
    <row r="11404" spans="3:4" ht="15" hidden="1" customHeight="1" x14ac:dyDescent="0.25">
      <c r="C11404" s="158" t="s">
        <v>548</v>
      </c>
      <c r="D11404" s="159">
        <v>971.95</v>
      </c>
    </row>
    <row r="11405" spans="3:4" ht="15" hidden="1" customHeight="1" x14ac:dyDescent="0.25">
      <c r="C11405" s="160" t="s">
        <v>309</v>
      </c>
      <c r="D11405" s="161">
        <v>490.02</v>
      </c>
    </row>
    <row r="11406" spans="3:4" ht="15" hidden="1" customHeight="1" x14ac:dyDescent="0.25">
      <c r="C11406" s="158" t="s">
        <v>553</v>
      </c>
      <c r="D11406" s="159">
        <v>995.71</v>
      </c>
    </row>
    <row r="11407" spans="3:4" ht="15" hidden="1" customHeight="1" x14ac:dyDescent="0.25">
      <c r="C11407" s="160" t="s">
        <v>312</v>
      </c>
      <c r="D11407" s="161">
        <v>833.76</v>
      </c>
    </row>
    <row r="11408" spans="3:4" ht="15" hidden="1" customHeight="1" x14ac:dyDescent="0.25">
      <c r="C11408" s="158" t="s">
        <v>308</v>
      </c>
      <c r="D11408" s="159">
        <v>894.34</v>
      </c>
    </row>
    <row r="11409" spans="3:4" ht="15" hidden="1" customHeight="1" x14ac:dyDescent="0.25">
      <c r="C11409" s="160" t="s">
        <v>549</v>
      </c>
      <c r="D11409" s="161">
        <v>620.79999999999995</v>
      </c>
    </row>
    <row r="11410" spans="3:4" ht="15" hidden="1" customHeight="1" x14ac:dyDescent="0.25">
      <c r="C11410" s="158" t="s">
        <v>549</v>
      </c>
      <c r="D11410" s="159">
        <v>374.37</v>
      </c>
    </row>
    <row r="11411" spans="3:4" ht="15" hidden="1" customHeight="1" x14ac:dyDescent="0.25">
      <c r="C11411" s="160" t="s">
        <v>539</v>
      </c>
      <c r="D11411" s="161">
        <v>1060.3900000000001</v>
      </c>
    </row>
    <row r="11412" spans="3:4" ht="15" hidden="1" customHeight="1" x14ac:dyDescent="0.25">
      <c r="C11412" s="158" t="s">
        <v>551</v>
      </c>
      <c r="D11412" s="159">
        <v>881.94</v>
      </c>
    </row>
    <row r="11413" spans="3:4" ht="15" hidden="1" customHeight="1" x14ac:dyDescent="0.25">
      <c r="C11413" s="160" t="s">
        <v>309</v>
      </c>
      <c r="D11413" s="161">
        <v>231.29</v>
      </c>
    </row>
    <row r="11414" spans="3:4" ht="15" hidden="1" customHeight="1" x14ac:dyDescent="0.25">
      <c r="C11414" s="158" t="s">
        <v>558</v>
      </c>
      <c r="D11414" s="159">
        <v>407.37</v>
      </c>
    </row>
    <row r="11415" spans="3:4" ht="15" hidden="1" customHeight="1" x14ac:dyDescent="0.25">
      <c r="C11415" s="160" t="s">
        <v>308</v>
      </c>
      <c r="D11415" s="161">
        <v>937.94</v>
      </c>
    </row>
    <row r="11416" spans="3:4" ht="15" hidden="1" customHeight="1" x14ac:dyDescent="0.25">
      <c r="C11416" s="158" t="s">
        <v>551</v>
      </c>
      <c r="D11416" s="159">
        <v>1160.51</v>
      </c>
    </row>
    <row r="11417" spans="3:4" ht="15" hidden="1" customHeight="1" x14ac:dyDescent="0.25">
      <c r="C11417" s="160" t="s">
        <v>309</v>
      </c>
      <c r="D11417" s="161">
        <v>601.24</v>
      </c>
    </row>
    <row r="11418" spans="3:4" ht="15" hidden="1" customHeight="1" x14ac:dyDescent="0.25">
      <c r="C11418" s="158" t="s">
        <v>539</v>
      </c>
      <c r="D11418" s="159">
        <v>541.46</v>
      </c>
    </row>
    <row r="11419" spans="3:4" ht="15" hidden="1" customHeight="1" x14ac:dyDescent="0.25">
      <c r="C11419" s="160" t="s">
        <v>308</v>
      </c>
      <c r="D11419" s="161">
        <v>1131.69</v>
      </c>
    </row>
    <row r="11420" spans="3:4" ht="15" hidden="1" customHeight="1" x14ac:dyDescent="0.25">
      <c r="C11420" s="158" t="s">
        <v>308</v>
      </c>
      <c r="D11420" s="159">
        <v>755.24</v>
      </c>
    </row>
    <row r="11421" spans="3:4" ht="15" hidden="1" customHeight="1" x14ac:dyDescent="0.25">
      <c r="C11421" s="160" t="s">
        <v>552</v>
      </c>
      <c r="D11421" s="161">
        <v>842.97</v>
      </c>
    </row>
    <row r="11422" spans="3:4" ht="15" hidden="1" customHeight="1" x14ac:dyDescent="0.25">
      <c r="C11422" s="158" t="s">
        <v>541</v>
      </c>
      <c r="D11422" s="159">
        <v>279.91000000000003</v>
      </c>
    </row>
    <row r="11423" spans="3:4" ht="15" hidden="1" customHeight="1" x14ac:dyDescent="0.25">
      <c r="C11423" s="160" t="s">
        <v>543</v>
      </c>
      <c r="D11423" s="161">
        <v>276.92</v>
      </c>
    </row>
    <row r="11424" spans="3:4" ht="15" hidden="1" customHeight="1" x14ac:dyDescent="0.25">
      <c r="C11424" s="158" t="s">
        <v>312</v>
      </c>
      <c r="D11424" s="159">
        <v>151.13</v>
      </c>
    </row>
    <row r="11425" spans="3:4" ht="15" hidden="1" customHeight="1" x14ac:dyDescent="0.25">
      <c r="C11425" s="160" t="s">
        <v>545</v>
      </c>
      <c r="D11425" s="161">
        <v>419.6</v>
      </c>
    </row>
    <row r="11426" spans="3:4" ht="15" hidden="1" customHeight="1" x14ac:dyDescent="0.25">
      <c r="C11426" s="158" t="s">
        <v>539</v>
      </c>
      <c r="D11426" s="159">
        <v>237.4</v>
      </c>
    </row>
    <row r="11427" spans="3:4" ht="15" hidden="1" customHeight="1" x14ac:dyDescent="0.25">
      <c r="C11427" s="160" t="s">
        <v>312</v>
      </c>
      <c r="D11427" s="161">
        <v>636.41</v>
      </c>
    </row>
    <row r="11428" spans="3:4" ht="15" hidden="1" customHeight="1" x14ac:dyDescent="0.25">
      <c r="C11428" s="158" t="s">
        <v>539</v>
      </c>
      <c r="D11428" s="159">
        <v>308.45999999999998</v>
      </c>
    </row>
    <row r="11429" spans="3:4" ht="15" hidden="1" customHeight="1" x14ac:dyDescent="0.25">
      <c r="C11429" s="160" t="s">
        <v>542</v>
      </c>
      <c r="D11429" s="161">
        <v>505.92</v>
      </c>
    </row>
    <row r="11430" spans="3:4" ht="15" hidden="1" customHeight="1" x14ac:dyDescent="0.25">
      <c r="C11430" s="158" t="s">
        <v>550</v>
      </c>
      <c r="D11430" s="159">
        <v>754.54</v>
      </c>
    </row>
    <row r="11431" spans="3:4" ht="15" hidden="1" customHeight="1" x14ac:dyDescent="0.25">
      <c r="C11431" s="160" t="s">
        <v>557</v>
      </c>
      <c r="D11431" s="161">
        <v>947.83</v>
      </c>
    </row>
    <row r="11432" spans="3:4" ht="15" hidden="1" customHeight="1" x14ac:dyDescent="0.25">
      <c r="C11432" s="158" t="s">
        <v>547</v>
      </c>
      <c r="D11432" s="159">
        <v>116.17</v>
      </c>
    </row>
    <row r="11433" spans="3:4" ht="15" hidden="1" customHeight="1" x14ac:dyDescent="0.25">
      <c r="C11433" s="160" t="s">
        <v>541</v>
      </c>
      <c r="D11433" s="161">
        <v>292.52999999999997</v>
      </c>
    </row>
    <row r="11434" spans="3:4" ht="15" hidden="1" customHeight="1" x14ac:dyDescent="0.25">
      <c r="C11434" s="158" t="s">
        <v>540</v>
      </c>
      <c r="D11434" s="159">
        <v>989.25</v>
      </c>
    </row>
    <row r="11435" spans="3:4" ht="15" hidden="1" customHeight="1" x14ac:dyDescent="0.25">
      <c r="C11435" s="160" t="s">
        <v>554</v>
      </c>
      <c r="D11435" s="161">
        <v>529.9</v>
      </c>
    </row>
    <row r="11436" spans="3:4" ht="15" hidden="1" customHeight="1" x14ac:dyDescent="0.25">
      <c r="C11436" s="158" t="s">
        <v>553</v>
      </c>
      <c r="D11436" s="159">
        <v>683.02</v>
      </c>
    </row>
    <row r="11437" spans="3:4" ht="15" hidden="1" customHeight="1" x14ac:dyDescent="0.25">
      <c r="C11437" s="160" t="s">
        <v>545</v>
      </c>
      <c r="D11437" s="161">
        <v>810.27</v>
      </c>
    </row>
    <row r="11438" spans="3:4" ht="15" hidden="1" customHeight="1" x14ac:dyDescent="0.25">
      <c r="C11438" s="158" t="s">
        <v>542</v>
      </c>
      <c r="D11438" s="159">
        <v>10.97</v>
      </c>
    </row>
    <row r="11439" spans="3:4" ht="15" hidden="1" customHeight="1" x14ac:dyDescent="0.25">
      <c r="C11439" s="160" t="s">
        <v>555</v>
      </c>
      <c r="D11439" s="161">
        <v>1137.78</v>
      </c>
    </row>
    <row r="11440" spans="3:4" ht="15" hidden="1" customHeight="1" x14ac:dyDescent="0.25">
      <c r="C11440" s="158" t="s">
        <v>541</v>
      </c>
      <c r="D11440" s="159">
        <v>326.91000000000003</v>
      </c>
    </row>
    <row r="11441" spans="3:4" ht="15" hidden="1" customHeight="1" x14ac:dyDescent="0.25">
      <c r="C11441" s="160" t="s">
        <v>541</v>
      </c>
      <c r="D11441" s="161">
        <v>144.06</v>
      </c>
    </row>
    <row r="11442" spans="3:4" ht="15" hidden="1" customHeight="1" x14ac:dyDescent="0.25">
      <c r="C11442" s="158" t="s">
        <v>542</v>
      </c>
      <c r="D11442" s="159">
        <v>592.65</v>
      </c>
    </row>
    <row r="11443" spans="3:4" ht="15" hidden="1" customHeight="1" x14ac:dyDescent="0.25">
      <c r="C11443" s="160" t="s">
        <v>540</v>
      </c>
      <c r="D11443" s="161">
        <v>205.77</v>
      </c>
    </row>
    <row r="11444" spans="3:4" ht="15" hidden="1" customHeight="1" x14ac:dyDescent="0.25">
      <c r="C11444" s="158" t="s">
        <v>542</v>
      </c>
      <c r="D11444" s="159">
        <v>868.4</v>
      </c>
    </row>
    <row r="11445" spans="3:4" ht="15" hidden="1" customHeight="1" x14ac:dyDescent="0.25">
      <c r="C11445" s="160" t="s">
        <v>542</v>
      </c>
      <c r="D11445" s="161">
        <v>524.38</v>
      </c>
    </row>
    <row r="11446" spans="3:4" ht="15" hidden="1" customHeight="1" x14ac:dyDescent="0.25">
      <c r="C11446" s="158" t="s">
        <v>549</v>
      </c>
      <c r="D11446" s="159">
        <v>171.04</v>
      </c>
    </row>
    <row r="11447" spans="3:4" ht="15" hidden="1" customHeight="1" x14ac:dyDescent="0.25">
      <c r="C11447" s="160" t="s">
        <v>547</v>
      </c>
      <c r="D11447" s="161">
        <v>176.83</v>
      </c>
    </row>
    <row r="11448" spans="3:4" ht="15" hidden="1" customHeight="1" x14ac:dyDescent="0.25">
      <c r="C11448" s="158" t="s">
        <v>549</v>
      </c>
      <c r="D11448" s="159">
        <v>87.36</v>
      </c>
    </row>
    <row r="11449" spans="3:4" ht="15" hidden="1" customHeight="1" x14ac:dyDescent="0.25">
      <c r="C11449" s="160" t="s">
        <v>557</v>
      </c>
      <c r="D11449" s="161">
        <v>1271.8499999999999</v>
      </c>
    </row>
    <row r="11450" spans="3:4" ht="15" hidden="1" customHeight="1" x14ac:dyDescent="0.25">
      <c r="C11450" s="158" t="s">
        <v>553</v>
      </c>
      <c r="D11450" s="159">
        <v>1155.6400000000001</v>
      </c>
    </row>
    <row r="11451" spans="3:4" ht="15" hidden="1" customHeight="1" x14ac:dyDescent="0.25">
      <c r="C11451" s="160" t="s">
        <v>552</v>
      </c>
      <c r="D11451" s="161">
        <v>873.49</v>
      </c>
    </row>
    <row r="11452" spans="3:4" ht="15" hidden="1" customHeight="1" x14ac:dyDescent="0.25">
      <c r="C11452" s="158" t="s">
        <v>539</v>
      </c>
      <c r="D11452" s="159">
        <v>537.80999999999995</v>
      </c>
    </row>
    <row r="11453" spans="3:4" ht="15" hidden="1" customHeight="1" x14ac:dyDescent="0.25">
      <c r="C11453" s="160" t="s">
        <v>544</v>
      </c>
      <c r="D11453" s="161">
        <v>545.01</v>
      </c>
    </row>
    <row r="11454" spans="3:4" ht="15" hidden="1" customHeight="1" x14ac:dyDescent="0.25">
      <c r="C11454" s="158" t="s">
        <v>551</v>
      </c>
      <c r="D11454" s="159">
        <v>907.31</v>
      </c>
    </row>
    <row r="11455" spans="3:4" ht="15" hidden="1" customHeight="1" x14ac:dyDescent="0.25">
      <c r="C11455" s="160" t="s">
        <v>555</v>
      </c>
      <c r="D11455" s="161">
        <v>363.17</v>
      </c>
    </row>
    <row r="11456" spans="3:4" ht="15" hidden="1" customHeight="1" x14ac:dyDescent="0.25">
      <c r="C11456" s="158" t="s">
        <v>542</v>
      </c>
      <c r="D11456" s="159">
        <v>921.21</v>
      </c>
    </row>
    <row r="11457" spans="3:4" ht="15" hidden="1" customHeight="1" x14ac:dyDescent="0.25">
      <c r="C11457" s="160" t="s">
        <v>542</v>
      </c>
      <c r="D11457" s="161">
        <v>1169.6300000000001</v>
      </c>
    </row>
    <row r="11458" spans="3:4" ht="15" hidden="1" customHeight="1" x14ac:dyDescent="0.25">
      <c r="C11458" s="158" t="s">
        <v>540</v>
      </c>
      <c r="D11458" s="159">
        <v>567.12</v>
      </c>
    </row>
    <row r="11459" spans="3:4" ht="15" hidden="1" customHeight="1" x14ac:dyDescent="0.25">
      <c r="C11459" s="160" t="s">
        <v>546</v>
      </c>
      <c r="D11459" s="161">
        <v>674.68</v>
      </c>
    </row>
    <row r="11460" spans="3:4" ht="15" hidden="1" customHeight="1" x14ac:dyDescent="0.25">
      <c r="C11460" s="158" t="s">
        <v>547</v>
      </c>
      <c r="D11460" s="159">
        <v>73</v>
      </c>
    </row>
    <row r="11461" spans="3:4" ht="15" hidden="1" customHeight="1" x14ac:dyDescent="0.25">
      <c r="C11461" s="160" t="s">
        <v>309</v>
      </c>
      <c r="D11461" s="161">
        <v>1211.8</v>
      </c>
    </row>
    <row r="11462" spans="3:4" ht="15" hidden="1" customHeight="1" x14ac:dyDescent="0.25">
      <c r="C11462" s="158" t="s">
        <v>551</v>
      </c>
      <c r="D11462" s="159">
        <v>1138.58</v>
      </c>
    </row>
    <row r="11463" spans="3:4" ht="15" hidden="1" customHeight="1" x14ac:dyDescent="0.25">
      <c r="C11463" s="160" t="s">
        <v>551</v>
      </c>
      <c r="D11463" s="161">
        <v>879.57</v>
      </c>
    </row>
    <row r="11464" spans="3:4" ht="15" hidden="1" customHeight="1" x14ac:dyDescent="0.25">
      <c r="C11464" s="158" t="s">
        <v>540</v>
      </c>
      <c r="D11464" s="159">
        <v>591.05999999999995</v>
      </c>
    </row>
    <row r="11465" spans="3:4" ht="15" hidden="1" customHeight="1" x14ac:dyDescent="0.25">
      <c r="C11465" s="160" t="s">
        <v>546</v>
      </c>
      <c r="D11465" s="161">
        <v>481.2</v>
      </c>
    </row>
    <row r="11466" spans="3:4" ht="15" hidden="1" customHeight="1" x14ac:dyDescent="0.25">
      <c r="C11466" s="158" t="s">
        <v>552</v>
      </c>
      <c r="D11466" s="159">
        <v>734.15</v>
      </c>
    </row>
    <row r="11467" spans="3:4" ht="15" hidden="1" customHeight="1" x14ac:dyDescent="0.25">
      <c r="C11467" s="160" t="s">
        <v>540</v>
      </c>
      <c r="D11467" s="161">
        <v>1194.33</v>
      </c>
    </row>
    <row r="11468" spans="3:4" ht="15" hidden="1" customHeight="1" x14ac:dyDescent="0.25">
      <c r="C11468" s="158" t="s">
        <v>545</v>
      </c>
      <c r="D11468" s="159">
        <v>990.91</v>
      </c>
    </row>
    <row r="11469" spans="3:4" ht="15" hidden="1" customHeight="1" x14ac:dyDescent="0.25">
      <c r="C11469" s="160" t="s">
        <v>551</v>
      </c>
      <c r="D11469" s="161">
        <v>923.32</v>
      </c>
    </row>
    <row r="11470" spans="3:4" ht="15" hidden="1" customHeight="1" x14ac:dyDescent="0.25">
      <c r="C11470" s="158" t="s">
        <v>546</v>
      </c>
      <c r="D11470" s="159">
        <v>730.72</v>
      </c>
    </row>
    <row r="11471" spans="3:4" ht="15" hidden="1" customHeight="1" x14ac:dyDescent="0.25">
      <c r="C11471" s="160" t="s">
        <v>307</v>
      </c>
      <c r="D11471" s="161">
        <v>287.43</v>
      </c>
    </row>
    <row r="11472" spans="3:4" ht="15" hidden="1" customHeight="1" x14ac:dyDescent="0.25">
      <c r="C11472" s="158" t="s">
        <v>553</v>
      </c>
      <c r="D11472" s="159">
        <v>193.54</v>
      </c>
    </row>
    <row r="11473" spans="3:4" ht="15" hidden="1" customHeight="1" x14ac:dyDescent="0.25">
      <c r="C11473" s="160" t="s">
        <v>553</v>
      </c>
      <c r="D11473" s="161">
        <v>540.83000000000004</v>
      </c>
    </row>
    <row r="11474" spans="3:4" ht="15" hidden="1" customHeight="1" x14ac:dyDescent="0.25">
      <c r="C11474" s="158" t="s">
        <v>312</v>
      </c>
      <c r="D11474" s="159">
        <v>554.85</v>
      </c>
    </row>
    <row r="11475" spans="3:4" ht="15" hidden="1" customHeight="1" x14ac:dyDescent="0.25">
      <c r="C11475" s="160" t="s">
        <v>550</v>
      </c>
      <c r="D11475" s="161">
        <v>853.15</v>
      </c>
    </row>
    <row r="11476" spans="3:4" ht="15" hidden="1" customHeight="1" x14ac:dyDescent="0.25">
      <c r="C11476" s="158" t="s">
        <v>308</v>
      </c>
      <c r="D11476" s="159">
        <v>128.58000000000001</v>
      </c>
    </row>
    <row r="11477" spans="3:4" ht="15" hidden="1" customHeight="1" x14ac:dyDescent="0.25">
      <c r="C11477" s="160" t="s">
        <v>548</v>
      </c>
      <c r="D11477" s="161">
        <v>525.22</v>
      </c>
    </row>
    <row r="11478" spans="3:4" ht="15" hidden="1" customHeight="1" x14ac:dyDescent="0.25">
      <c r="C11478" s="158" t="s">
        <v>554</v>
      </c>
      <c r="D11478" s="159">
        <v>601.22</v>
      </c>
    </row>
    <row r="11479" spans="3:4" ht="15" hidden="1" customHeight="1" x14ac:dyDescent="0.25">
      <c r="C11479" s="160" t="s">
        <v>312</v>
      </c>
      <c r="D11479" s="161">
        <v>1010.27</v>
      </c>
    </row>
    <row r="11480" spans="3:4" ht="15" hidden="1" customHeight="1" x14ac:dyDescent="0.25">
      <c r="C11480" s="158" t="s">
        <v>553</v>
      </c>
      <c r="D11480" s="159">
        <v>229.34</v>
      </c>
    </row>
    <row r="11481" spans="3:4" ht="15" hidden="1" customHeight="1" x14ac:dyDescent="0.25">
      <c r="C11481" s="160" t="s">
        <v>556</v>
      </c>
      <c r="D11481" s="161">
        <v>640.42999999999995</v>
      </c>
    </row>
    <row r="11482" spans="3:4" ht="15" hidden="1" customHeight="1" x14ac:dyDescent="0.25">
      <c r="C11482" s="158" t="s">
        <v>553</v>
      </c>
      <c r="D11482" s="159">
        <v>1181.6300000000001</v>
      </c>
    </row>
    <row r="11483" spans="3:4" ht="15" hidden="1" customHeight="1" x14ac:dyDescent="0.25">
      <c r="C11483" s="160" t="s">
        <v>557</v>
      </c>
      <c r="D11483" s="161">
        <v>77.290000000000006</v>
      </c>
    </row>
    <row r="11484" spans="3:4" ht="15" hidden="1" customHeight="1" x14ac:dyDescent="0.25">
      <c r="C11484" s="158" t="s">
        <v>547</v>
      </c>
      <c r="D11484" s="159">
        <v>839.09</v>
      </c>
    </row>
    <row r="11485" spans="3:4" ht="15" hidden="1" customHeight="1" x14ac:dyDescent="0.25">
      <c r="C11485" s="160" t="s">
        <v>540</v>
      </c>
      <c r="D11485" s="161">
        <v>362.96</v>
      </c>
    </row>
    <row r="11486" spans="3:4" ht="15" hidden="1" customHeight="1" x14ac:dyDescent="0.25">
      <c r="C11486" s="158" t="s">
        <v>308</v>
      </c>
      <c r="D11486" s="159">
        <v>1158.24</v>
      </c>
    </row>
    <row r="11487" spans="3:4" ht="15" hidden="1" customHeight="1" x14ac:dyDescent="0.25">
      <c r="C11487" s="160" t="s">
        <v>550</v>
      </c>
      <c r="D11487" s="161">
        <v>608.33000000000004</v>
      </c>
    </row>
    <row r="11488" spans="3:4" ht="15" hidden="1" customHeight="1" x14ac:dyDescent="0.25">
      <c r="C11488" s="158" t="s">
        <v>547</v>
      </c>
      <c r="D11488" s="159">
        <v>17.420000000000002</v>
      </c>
    </row>
    <row r="11489" spans="3:4" ht="15" hidden="1" customHeight="1" x14ac:dyDescent="0.25">
      <c r="C11489" s="160" t="s">
        <v>309</v>
      </c>
      <c r="D11489" s="161">
        <v>41.71</v>
      </c>
    </row>
    <row r="11490" spans="3:4" ht="15" hidden="1" customHeight="1" x14ac:dyDescent="0.25">
      <c r="C11490" s="158" t="s">
        <v>540</v>
      </c>
      <c r="D11490" s="159">
        <v>624.37</v>
      </c>
    </row>
    <row r="11491" spans="3:4" ht="15" hidden="1" customHeight="1" x14ac:dyDescent="0.25">
      <c r="C11491" s="160" t="s">
        <v>539</v>
      </c>
      <c r="D11491" s="161">
        <v>1104.1099999999999</v>
      </c>
    </row>
    <row r="11492" spans="3:4" ht="15" hidden="1" customHeight="1" x14ac:dyDescent="0.25">
      <c r="C11492" s="158" t="s">
        <v>545</v>
      </c>
      <c r="D11492" s="159">
        <v>1256.77</v>
      </c>
    </row>
    <row r="11493" spans="3:4" ht="15" hidden="1" customHeight="1" x14ac:dyDescent="0.25">
      <c r="C11493" s="160" t="s">
        <v>543</v>
      </c>
      <c r="D11493" s="161">
        <v>203.22</v>
      </c>
    </row>
    <row r="11494" spans="3:4" ht="15" hidden="1" customHeight="1" x14ac:dyDescent="0.25">
      <c r="C11494" s="158" t="s">
        <v>542</v>
      </c>
      <c r="D11494" s="159">
        <v>945.44</v>
      </c>
    </row>
    <row r="11495" spans="3:4" ht="15" hidden="1" customHeight="1" x14ac:dyDescent="0.25">
      <c r="C11495" s="160" t="s">
        <v>312</v>
      </c>
      <c r="D11495" s="161">
        <v>911.26</v>
      </c>
    </row>
    <row r="11496" spans="3:4" ht="15" hidden="1" customHeight="1" x14ac:dyDescent="0.25">
      <c r="C11496" s="158" t="s">
        <v>552</v>
      </c>
      <c r="D11496" s="159">
        <v>1240.98</v>
      </c>
    </row>
    <row r="11497" spans="3:4" ht="15" hidden="1" customHeight="1" x14ac:dyDescent="0.25">
      <c r="C11497" s="160" t="s">
        <v>547</v>
      </c>
      <c r="D11497" s="161">
        <v>1138.6199999999999</v>
      </c>
    </row>
    <row r="11498" spans="3:4" ht="15" hidden="1" customHeight="1" x14ac:dyDescent="0.25">
      <c r="C11498" s="158" t="s">
        <v>541</v>
      </c>
      <c r="D11498" s="159">
        <v>822.25</v>
      </c>
    </row>
    <row r="11499" spans="3:4" ht="15" hidden="1" customHeight="1" x14ac:dyDescent="0.25">
      <c r="C11499" s="160" t="s">
        <v>543</v>
      </c>
      <c r="D11499" s="161">
        <v>257.69</v>
      </c>
    </row>
    <row r="11500" spans="3:4" ht="15" hidden="1" customHeight="1" x14ac:dyDescent="0.25">
      <c r="C11500" s="158" t="s">
        <v>558</v>
      </c>
      <c r="D11500" s="159">
        <v>227.06</v>
      </c>
    </row>
    <row r="11501" spans="3:4" ht="15" hidden="1" customHeight="1" x14ac:dyDescent="0.25">
      <c r="C11501" s="160" t="s">
        <v>308</v>
      </c>
      <c r="D11501" s="161">
        <v>345.92</v>
      </c>
    </row>
    <row r="11502" spans="3:4" ht="15" hidden="1" customHeight="1" x14ac:dyDescent="0.25">
      <c r="C11502" s="158" t="s">
        <v>553</v>
      </c>
      <c r="D11502" s="159">
        <v>608.17999999999995</v>
      </c>
    </row>
    <row r="11503" spans="3:4" ht="15" hidden="1" customHeight="1" x14ac:dyDescent="0.25">
      <c r="C11503" s="160" t="s">
        <v>541</v>
      </c>
      <c r="D11503" s="161">
        <v>592.6</v>
      </c>
    </row>
    <row r="11504" spans="3:4" ht="15" hidden="1" customHeight="1" x14ac:dyDescent="0.25">
      <c r="C11504" s="158" t="s">
        <v>547</v>
      </c>
      <c r="D11504" s="159">
        <v>580.61</v>
      </c>
    </row>
    <row r="11505" spans="3:4" ht="15" hidden="1" customHeight="1" x14ac:dyDescent="0.25">
      <c r="C11505" s="160" t="s">
        <v>309</v>
      </c>
      <c r="D11505" s="161">
        <v>246.24</v>
      </c>
    </row>
    <row r="11506" spans="3:4" ht="15" hidden="1" customHeight="1" x14ac:dyDescent="0.25">
      <c r="C11506" s="158" t="s">
        <v>549</v>
      </c>
      <c r="D11506" s="159">
        <v>702.37</v>
      </c>
    </row>
    <row r="11507" spans="3:4" ht="15" hidden="1" customHeight="1" x14ac:dyDescent="0.25">
      <c r="C11507" s="160" t="s">
        <v>553</v>
      </c>
      <c r="D11507" s="161">
        <v>373.15</v>
      </c>
    </row>
    <row r="11508" spans="3:4" ht="15" hidden="1" customHeight="1" x14ac:dyDescent="0.25">
      <c r="C11508" s="158" t="s">
        <v>543</v>
      </c>
      <c r="D11508" s="159">
        <v>324.73</v>
      </c>
    </row>
    <row r="11509" spans="3:4" ht="15" hidden="1" customHeight="1" x14ac:dyDescent="0.25">
      <c r="C11509" s="160" t="s">
        <v>542</v>
      </c>
      <c r="D11509" s="161">
        <v>875.52</v>
      </c>
    </row>
    <row r="11510" spans="3:4" ht="15" hidden="1" customHeight="1" x14ac:dyDescent="0.25">
      <c r="C11510" s="158" t="s">
        <v>312</v>
      </c>
      <c r="D11510" s="159">
        <v>708.09</v>
      </c>
    </row>
    <row r="11511" spans="3:4" ht="15" hidden="1" customHeight="1" x14ac:dyDescent="0.25">
      <c r="C11511" s="160" t="s">
        <v>552</v>
      </c>
      <c r="D11511" s="161">
        <v>660.46</v>
      </c>
    </row>
    <row r="11512" spans="3:4" ht="15" hidden="1" customHeight="1" x14ac:dyDescent="0.25">
      <c r="C11512" s="158" t="s">
        <v>541</v>
      </c>
      <c r="D11512" s="159">
        <v>1014.17</v>
      </c>
    </row>
    <row r="11513" spans="3:4" ht="15" hidden="1" customHeight="1" x14ac:dyDescent="0.25">
      <c r="C11513" s="160" t="s">
        <v>312</v>
      </c>
      <c r="D11513" s="161">
        <v>897.01</v>
      </c>
    </row>
    <row r="11514" spans="3:4" ht="15" hidden="1" customHeight="1" x14ac:dyDescent="0.25">
      <c r="C11514" s="158" t="s">
        <v>307</v>
      </c>
      <c r="D11514" s="159">
        <v>1029.77</v>
      </c>
    </row>
    <row r="11515" spans="3:4" ht="15" hidden="1" customHeight="1" x14ac:dyDescent="0.25">
      <c r="C11515" s="160" t="s">
        <v>546</v>
      </c>
      <c r="D11515" s="161">
        <v>1251.8399999999999</v>
      </c>
    </row>
    <row r="11516" spans="3:4" ht="15" hidden="1" customHeight="1" x14ac:dyDescent="0.25">
      <c r="C11516" s="158" t="s">
        <v>551</v>
      </c>
      <c r="D11516" s="159">
        <v>854.51</v>
      </c>
    </row>
    <row r="11517" spans="3:4" ht="15" hidden="1" customHeight="1" x14ac:dyDescent="0.25">
      <c r="C11517" s="160" t="s">
        <v>540</v>
      </c>
      <c r="D11517" s="161">
        <v>513.77</v>
      </c>
    </row>
    <row r="11518" spans="3:4" ht="15" hidden="1" customHeight="1" x14ac:dyDescent="0.25">
      <c r="C11518" s="158" t="s">
        <v>545</v>
      </c>
      <c r="D11518" s="159">
        <v>587.51</v>
      </c>
    </row>
    <row r="11519" spans="3:4" ht="15" hidden="1" customHeight="1" x14ac:dyDescent="0.25">
      <c r="C11519" s="160" t="s">
        <v>556</v>
      </c>
      <c r="D11519" s="161">
        <v>187.13</v>
      </c>
    </row>
    <row r="11520" spans="3:4" ht="15" hidden="1" customHeight="1" x14ac:dyDescent="0.25">
      <c r="C11520" s="158" t="s">
        <v>544</v>
      </c>
      <c r="D11520" s="159">
        <v>893.77</v>
      </c>
    </row>
    <row r="11521" spans="3:4" ht="15" hidden="1" customHeight="1" x14ac:dyDescent="0.25">
      <c r="C11521" s="160" t="s">
        <v>546</v>
      </c>
      <c r="D11521" s="161">
        <v>515.57000000000005</v>
      </c>
    </row>
    <row r="11522" spans="3:4" ht="15" hidden="1" customHeight="1" x14ac:dyDescent="0.25">
      <c r="C11522" s="158" t="s">
        <v>552</v>
      </c>
      <c r="D11522" s="159">
        <v>1203.81</v>
      </c>
    </row>
    <row r="11523" spans="3:4" ht="15" hidden="1" customHeight="1" x14ac:dyDescent="0.25">
      <c r="C11523" s="160" t="s">
        <v>552</v>
      </c>
      <c r="D11523" s="161">
        <v>223.16</v>
      </c>
    </row>
    <row r="11524" spans="3:4" ht="15" hidden="1" customHeight="1" x14ac:dyDescent="0.25">
      <c r="C11524" s="158" t="s">
        <v>552</v>
      </c>
      <c r="D11524" s="159">
        <v>438.98</v>
      </c>
    </row>
    <row r="11525" spans="3:4" ht="15" hidden="1" customHeight="1" x14ac:dyDescent="0.25">
      <c r="C11525" s="160" t="s">
        <v>308</v>
      </c>
      <c r="D11525" s="161">
        <v>184.32</v>
      </c>
    </row>
    <row r="11526" spans="3:4" ht="15" hidden="1" customHeight="1" x14ac:dyDescent="0.25">
      <c r="C11526" s="158" t="s">
        <v>539</v>
      </c>
      <c r="D11526" s="159">
        <v>798.59</v>
      </c>
    </row>
    <row r="11527" spans="3:4" ht="15" hidden="1" customHeight="1" x14ac:dyDescent="0.25">
      <c r="C11527" s="160" t="s">
        <v>307</v>
      </c>
      <c r="D11527" s="161">
        <v>599.46</v>
      </c>
    </row>
    <row r="11528" spans="3:4" ht="15" hidden="1" customHeight="1" x14ac:dyDescent="0.25">
      <c r="C11528" s="158" t="s">
        <v>546</v>
      </c>
      <c r="D11528" s="159">
        <v>522.29</v>
      </c>
    </row>
    <row r="11529" spans="3:4" ht="15" hidden="1" customHeight="1" x14ac:dyDescent="0.25">
      <c r="C11529" s="160" t="s">
        <v>552</v>
      </c>
      <c r="D11529" s="161">
        <v>544.04999999999995</v>
      </c>
    </row>
    <row r="11530" spans="3:4" ht="15" hidden="1" customHeight="1" x14ac:dyDescent="0.25">
      <c r="C11530" s="158" t="s">
        <v>539</v>
      </c>
      <c r="D11530" s="159">
        <v>1174.27</v>
      </c>
    </row>
    <row r="11531" spans="3:4" ht="15" hidden="1" customHeight="1" x14ac:dyDescent="0.25">
      <c r="C11531" s="160" t="s">
        <v>550</v>
      </c>
      <c r="D11531" s="161">
        <v>291.93</v>
      </c>
    </row>
    <row r="11532" spans="3:4" ht="15" hidden="1" customHeight="1" x14ac:dyDescent="0.25">
      <c r="C11532" s="158" t="s">
        <v>552</v>
      </c>
      <c r="D11532" s="159">
        <v>987.93</v>
      </c>
    </row>
    <row r="11533" spans="3:4" ht="15" hidden="1" customHeight="1" x14ac:dyDescent="0.25">
      <c r="C11533" s="160" t="s">
        <v>543</v>
      </c>
      <c r="D11533" s="161">
        <v>401.11</v>
      </c>
    </row>
    <row r="11534" spans="3:4" ht="15" hidden="1" customHeight="1" x14ac:dyDescent="0.25">
      <c r="C11534" s="158" t="s">
        <v>545</v>
      </c>
      <c r="D11534" s="159">
        <v>1191.3800000000001</v>
      </c>
    </row>
    <row r="11535" spans="3:4" ht="15" hidden="1" customHeight="1" x14ac:dyDescent="0.25">
      <c r="C11535" s="160" t="s">
        <v>544</v>
      </c>
      <c r="D11535" s="161">
        <v>510.15</v>
      </c>
    </row>
    <row r="11536" spans="3:4" ht="15" hidden="1" customHeight="1" x14ac:dyDescent="0.25">
      <c r="C11536" s="158" t="s">
        <v>543</v>
      </c>
      <c r="D11536" s="159">
        <v>1241.54</v>
      </c>
    </row>
    <row r="11537" spans="3:4" ht="15" hidden="1" customHeight="1" x14ac:dyDescent="0.25">
      <c r="C11537" s="160" t="s">
        <v>552</v>
      </c>
      <c r="D11537" s="161">
        <v>776.64</v>
      </c>
    </row>
    <row r="11538" spans="3:4" ht="15" hidden="1" customHeight="1" x14ac:dyDescent="0.25">
      <c r="C11538" s="158" t="s">
        <v>556</v>
      </c>
      <c r="D11538" s="159">
        <v>426.39</v>
      </c>
    </row>
    <row r="11539" spans="3:4" ht="15" hidden="1" customHeight="1" x14ac:dyDescent="0.25">
      <c r="C11539" s="160" t="s">
        <v>550</v>
      </c>
      <c r="D11539" s="161">
        <v>1074.02</v>
      </c>
    </row>
    <row r="11540" spans="3:4" ht="15" hidden="1" customHeight="1" x14ac:dyDescent="0.25">
      <c r="C11540" s="158" t="s">
        <v>557</v>
      </c>
      <c r="D11540" s="159">
        <v>839.63</v>
      </c>
    </row>
    <row r="11541" spans="3:4" ht="15" hidden="1" customHeight="1" x14ac:dyDescent="0.25">
      <c r="C11541" s="160" t="s">
        <v>540</v>
      </c>
      <c r="D11541" s="161">
        <v>776.03</v>
      </c>
    </row>
    <row r="11542" spans="3:4" ht="15" hidden="1" customHeight="1" x14ac:dyDescent="0.25">
      <c r="C11542" s="158" t="s">
        <v>546</v>
      </c>
      <c r="D11542" s="159">
        <v>357.38</v>
      </c>
    </row>
    <row r="11543" spans="3:4" ht="15" hidden="1" customHeight="1" x14ac:dyDescent="0.25">
      <c r="C11543" s="160" t="s">
        <v>543</v>
      </c>
      <c r="D11543" s="161">
        <v>581.82000000000005</v>
      </c>
    </row>
    <row r="11544" spans="3:4" ht="15" hidden="1" customHeight="1" x14ac:dyDescent="0.25">
      <c r="C11544" s="158" t="s">
        <v>541</v>
      </c>
      <c r="D11544" s="159">
        <v>1104.8</v>
      </c>
    </row>
    <row r="11545" spans="3:4" ht="15" hidden="1" customHeight="1" x14ac:dyDescent="0.25">
      <c r="C11545" s="160" t="s">
        <v>540</v>
      </c>
      <c r="D11545" s="161">
        <v>308.52999999999997</v>
      </c>
    </row>
    <row r="11546" spans="3:4" ht="15" hidden="1" customHeight="1" x14ac:dyDescent="0.25">
      <c r="C11546" s="158" t="s">
        <v>557</v>
      </c>
      <c r="D11546" s="159">
        <v>394.22</v>
      </c>
    </row>
    <row r="11547" spans="3:4" ht="15" hidden="1" customHeight="1" x14ac:dyDescent="0.25">
      <c r="C11547" s="160" t="s">
        <v>553</v>
      </c>
      <c r="D11547" s="161">
        <v>493.56</v>
      </c>
    </row>
    <row r="11548" spans="3:4" ht="15" hidden="1" customHeight="1" x14ac:dyDescent="0.25">
      <c r="C11548" s="158" t="s">
        <v>551</v>
      </c>
      <c r="D11548" s="159">
        <v>742.92</v>
      </c>
    </row>
    <row r="11549" spans="3:4" ht="15" hidden="1" customHeight="1" x14ac:dyDescent="0.25">
      <c r="C11549" s="160" t="s">
        <v>557</v>
      </c>
      <c r="D11549" s="161">
        <v>855.39</v>
      </c>
    </row>
    <row r="11550" spans="3:4" ht="15" hidden="1" customHeight="1" x14ac:dyDescent="0.25">
      <c r="C11550" s="158" t="s">
        <v>309</v>
      </c>
      <c r="D11550" s="159">
        <v>1088.42</v>
      </c>
    </row>
    <row r="11551" spans="3:4" ht="15" hidden="1" customHeight="1" x14ac:dyDescent="0.25">
      <c r="C11551" s="160" t="s">
        <v>542</v>
      </c>
      <c r="D11551" s="161">
        <v>77.760000000000005</v>
      </c>
    </row>
    <row r="11552" spans="3:4" ht="15" hidden="1" customHeight="1" x14ac:dyDescent="0.25">
      <c r="C11552" s="158" t="s">
        <v>309</v>
      </c>
      <c r="D11552" s="159">
        <v>306.18</v>
      </c>
    </row>
    <row r="11553" spans="3:4" ht="15" hidden="1" customHeight="1" x14ac:dyDescent="0.25">
      <c r="C11553" s="160" t="s">
        <v>547</v>
      </c>
      <c r="D11553" s="161">
        <v>1138.54</v>
      </c>
    </row>
    <row r="11554" spans="3:4" ht="15" hidden="1" customHeight="1" x14ac:dyDescent="0.25">
      <c r="C11554" s="158" t="s">
        <v>550</v>
      </c>
      <c r="D11554" s="159">
        <v>417.29</v>
      </c>
    </row>
    <row r="11555" spans="3:4" ht="15" hidden="1" customHeight="1" x14ac:dyDescent="0.25">
      <c r="C11555" s="160" t="s">
        <v>542</v>
      </c>
      <c r="D11555" s="161">
        <v>1136.81</v>
      </c>
    </row>
    <row r="11556" spans="3:4" ht="15" hidden="1" customHeight="1" x14ac:dyDescent="0.25">
      <c r="C11556" s="158" t="s">
        <v>552</v>
      </c>
      <c r="D11556" s="159">
        <v>659.53</v>
      </c>
    </row>
    <row r="11557" spans="3:4" ht="15" hidden="1" customHeight="1" x14ac:dyDescent="0.25">
      <c r="C11557" s="160" t="s">
        <v>546</v>
      </c>
      <c r="D11557" s="161">
        <v>198.97</v>
      </c>
    </row>
    <row r="11558" spans="3:4" ht="15" hidden="1" customHeight="1" x14ac:dyDescent="0.25">
      <c r="C11558" s="158" t="s">
        <v>558</v>
      </c>
      <c r="D11558" s="159">
        <v>241.2</v>
      </c>
    </row>
    <row r="11559" spans="3:4" ht="15" hidden="1" customHeight="1" x14ac:dyDescent="0.25">
      <c r="C11559" s="160" t="s">
        <v>545</v>
      </c>
      <c r="D11559" s="161">
        <v>918.01</v>
      </c>
    </row>
    <row r="11560" spans="3:4" ht="15" hidden="1" customHeight="1" x14ac:dyDescent="0.25">
      <c r="C11560" s="158" t="s">
        <v>556</v>
      </c>
      <c r="D11560" s="159">
        <v>263.32</v>
      </c>
    </row>
    <row r="11561" spans="3:4" ht="15" hidden="1" customHeight="1" x14ac:dyDescent="0.25">
      <c r="C11561" s="160" t="s">
        <v>547</v>
      </c>
      <c r="D11561" s="161">
        <v>754.96</v>
      </c>
    </row>
    <row r="11562" spans="3:4" ht="15" hidden="1" customHeight="1" x14ac:dyDescent="0.25">
      <c r="C11562" s="158" t="s">
        <v>552</v>
      </c>
      <c r="D11562" s="159">
        <v>650.16</v>
      </c>
    </row>
    <row r="11563" spans="3:4" ht="15" hidden="1" customHeight="1" x14ac:dyDescent="0.25">
      <c r="C11563" s="160" t="s">
        <v>547</v>
      </c>
      <c r="D11563" s="161">
        <v>373.63</v>
      </c>
    </row>
    <row r="11564" spans="3:4" ht="15" hidden="1" customHeight="1" x14ac:dyDescent="0.25">
      <c r="C11564" s="158" t="s">
        <v>543</v>
      </c>
      <c r="D11564" s="159">
        <v>115.38</v>
      </c>
    </row>
    <row r="11565" spans="3:4" ht="15" hidden="1" customHeight="1" x14ac:dyDescent="0.25">
      <c r="C11565" s="160" t="s">
        <v>309</v>
      </c>
      <c r="D11565" s="161">
        <v>636.86</v>
      </c>
    </row>
    <row r="11566" spans="3:4" ht="15" hidden="1" customHeight="1" x14ac:dyDescent="0.25">
      <c r="C11566" s="158" t="s">
        <v>549</v>
      </c>
      <c r="D11566" s="159">
        <v>462.56</v>
      </c>
    </row>
    <row r="11567" spans="3:4" ht="15" hidden="1" customHeight="1" x14ac:dyDescent="0.25">
      <c r="C11567" s="160" t="s">
        <v>553</v>
      </c>
      <c r="D11567" s="161">
        <v>278.13</v>
      </c>
    </row>
    <row r="11568" spans="3:4" ht="15" hidden="1" customHeight="1" x14ac:dyDescent="0.25">
      <c r="C11568" s="158" t="s">
        <v>558</v>
      </c>
      <c r="D11568" s="159">
        <v>667.94</v>
      </c>
    </row>
    <row r="11569" spans="3:4" ht="15" hidden="1" customHeight="1" x14ac:dyDescent="0.25">
      <c r="C11569" s="160" t="s">
        <v>307</v>
      </c>
      <c r="D11569" s="161">
        <v>818.49</v>
      </c>
    </row>
    <row r="11570" spans="3:4" ht="15" hidden="1" customHeight="1" x14ac:dyDescent="0.25">
      <c r="C11570" s="158" t="s">
        <v>539</v>
      </c>
      <c r="D11570" s="159">
        <v>661.56</v>
      </c>
    </row>
    <row r="11571" spans="3:4" ht="15" hidden="1" customHeight="1" x14ac:dyDescent="0.25">
      <c r="C11571" s="160" t="s">
        <v>555</v>
      </c>
      <c r="D11571" s="161">
        <v>1084.56</v>
      </c>
    </row>
    <row r="11572" spans="3:4" ht="15" hidden="1" customHeight="1" x14ac:dyDescent="0.25">
      <c r="C11572" s="158" t="s">
        <v>309</v>
      </c>
      <c r="D11572" s="159">
        <v>231.04</v>
      </c>
    </row>
    <row r="11573" spans="3:4" ht="15" hidden="1" customHeight="1" x14ac:dyDescent="0.25">
      <c r="C11573" s="160" t="s">
        <v>542</v>
      </c>
      <c r="D11573" s="161">
        <v>272.85000000000002</v>
      </c>
    </row>
    <row r="11574" spans="3:4" ht="15" hidden="1" customHeight="1" x14ac:dyDescent="0.25">
      <c r="C11574" s="158" t="s">
        <v>544</v>
      </c>
      <c r="D11574" s="159">
        <v>669.24</v>
      </c>
    </row>
    <row r="11575" spans="3:4" ht="15" hidden="1" customHeight="1" x14ac:dyDescent="0.25">
      <c r="C11575" s="160" t="s">
        <v>543</v>
      </c>
      <c r="D11575" s="161">
        <v>515.28</v>
      </c>
    </row>
    <row r="11576" spans="3:4" ht="15" hidden="1" customHeight="1" x14ac:dyDescent="0.25">
      <c r="C11576" s="158" t="s">
        <v>554</v>
      </c>
      <c r="D11576" s="159">
        <v>1108.03</v>
      </c>
    </row>
    <row r="11577" spans="3:4" ht="15" hidden="1" customHeight="1" x14ac:dyDescent="0.25">
      <c r="C11577" s="160" t="s">
        <v>307</v>
      </c>
      <c r="D11577" s="161">
        <v>599.75</v>
      </c>
    </row>
    <row r="11578" spans="3:4" ht="15" hidden="1" customHeight="1" x14ac:dyDescent="0.25">
      <c r="C11578" s="158" t="s">
        <v>551</v>
      </c>
      <c r="D11578" s="159">
        <v>306.11</v>
      </c>
    </row>
    <row r="11579" spans="3:4" ht="15" hidden="1" customHeight="1" x14ac:dyDescent="0.25">
      <c r="C11579" s="160" t="s">
        <v>539</v>
      </c>
      <c r="D11579" s="161">
        <v>565.75</v>
      </c>
    </row>
    <row r="11580" spans="3:4" ht="15" hidden="1" customHeight="1" x14ac:dyDescent="0.25">
      <c r="C11580" s="158" t="s">
        <v>545</v>
      </c>
      <c r="D11580" s="159">
        <v>780.02</v>
      </c>
    </row>
    <row r="11581" spans="3:4" ht="15" hidden="1" customHeight="1" x14ac:dyDescent="0.25">
      <c r="C11581" s="160" t="s">
        <v>545</v>
      </c>
      <c r="D11581" s="161">
        <v>56.65</v>
      </c>
    </row>
    <row r="11582" spans="3:4" ht="15" hidden="1" customHeight="1" x14ac:dyDescent="0.25">
      <c r="C11582" s="158" t="s">
        <v>545</v>
      </c>
      <c r="D11582" s="159">
        <v>1121.26</v>
      </c>
    </row>
    <row r="11583" spans="3:4" ht="15" hidden="1" customHeight="1" x14ac:dyDescent="0.25">
      <c r="C11583" s="160" t="s">
        <v>542</v>
      </c>
      <c r="D11583" s="161">
        <v>681.72</v>
      </c>
    </row>
    <row r="11584" spans="3:4" ht="15" hidden="1" customHeight="1" x14ac:dyDescent="0.25">
      <c r="C11584" s="158" t="s">
        <v>547</v>
      </c>
      <c r="D11584" s="159">
        <v>1163.1099999999999</v>
      </c>
    </row>
    <row r="11585" spans="3:4" ht="15" hidden="1" customHeight="1" x14ac:dyDescent="0.25">
      <c r="C11585" s="160" t="s">
        <v>307</v>
      </c>
      <c r="D11585" s="161">
        <v>749.77</v>
      </c>
    </row>
    <row r="11586" spans="3:4" ht="15" hidden="1" customHeight="1" x14ac:dyDescent="0.25">
      <c r="C11586" s="158" t="s">
        <v>543</v>
      </c>
      <c r="D11586" s="159">
        <v>469.93</v>
      </c>
    </row>
    <row r="11587" spans="3:4" ht="15" hidden="1" customHeight="1" x14ac:dyDescent="0.25">
      <c r="C11587" s="160" t="s">
        <v>539</v>
      </c>
      <c r="D11587" s="161">
        <v>542.42999999999995</v>
      </c>
    </row>
    <row r="11588" spans="3:4" ht="15" hidden="1" customHeight="1" x14ac:dyDescent="0.25">
      <c r="C11588" s="158" t="s">
        <v>308</v>
      </c>
      <c r="D11588" s="159">
        <v>272.52</v>
      </c>
    </row>
    <row r="11589" spans="3:4" ht="15" hidden="1" customHeight="1" x14ac:dyDescent="0.25">
      <c r="C11589" s="160" t="s">
        <v>544</v>
      </c>
      <c r="D11589" s="161">
        <v>568.96</v>
      </c>
    </row>
    <row r="11590" spans="3:4" ht="15" hidden="1" customHeight="1" x14ac:dyDescent="0.25">
      <c r="C11590" s="158" t="s">
        <v>553</v>
      </c>
      <c r="D11590" s="159">
        <v>903.36</v>
      </c>
    </row>
    <row r="11591" spans="3:4" ht="15" hidden="1" customHeight="1" x14ac:dyDescent="0.25">
      <c r="C11591" s="160" t="s">
        <v>540</v>
      </c>
      <c r="D11591" s="161">
        <v>573.22</v>
      </c>
    </row>
    <row r="11592" spans="3:4" ht="15" hidden="1" customHeight="1" x14ac:dyDescent="0.25">
      <c r="C11592" s="158" t="s">
        <v>312</v>
      </c>
      <c r="D11592" s="159">
        <v>203.08</v>
      </c>
    </row>
    <row r="11593" spans="3:4" ht="15" hidden="1" customHeight="1" x14ac:dyDescent="0.25">
      <c r="C11593" s="160" t="s">
        <v>552</v>
      </c>
      <c r="D11593" s="161">
        <v>605.29</v>
      </c>
    </row>
    <row r="11594" spans="3:4" ht="15" hidden="1" customHeight="1" x14ac:dyDescent="0.25">
      <c r="C11594" s="158" t="s">
        <v>544</v>
      </c>
      <c r="D11594" s="159">
        <v>167.52</v>
      </c>
    </row>
    <row r="11595" spans="3:4" ht="15" hidden="1" customHeight="1" x14ac:dyDescent="0.25">
      <c r="C11595" s="160" t="s">
        <v>547</v>
      </c>
      <c r="D11595" s="161">
        <v>750.65</v>
      </c>
    </row>
    <row r="11596" spans="3:4" ht="15" hidden="1" customHeight="1" x14ac:dyDescent="0.25">
      <c r="C11596" s="158" t="s">
        <v>540</v>
      </c>
      <c r="D11596" s="159">
        <v>882.29</v>
      </c>
    </row>
    <row r="11597" spans="3:4" ht="15" hidden="1" customHeight="1" x14ac:dyDescent="0.25">
      <c r="C11597" s="160" t="s">
        <v>553</v>
      </c>
      <c r="D11597" s="161">
        <v>1267.48</v>
      </c>
    </row>
    <row r="11598" spans="3:4" ht="15" hidden="1" customHeight="1" x14ac:dyDescent="0.25">
      <c r="C11598" s="158" t="s">
        <v>546</v>
      </c>
      <c r="D11598" s="159">
        <v>860.61</v>
      </c>
    </row>
    <row r="11599" spans="3:4" ht="15" hidden="1" customHeight="1" x14ac:dyDescent="0.25">
      <c r="C11599" s="160" t="s">
        <v>546</v>
      </c>
      <c r="D11599" s="161">
        <v>53.34</v>
      </c>
    </row>
    <row r="11600" spans="3:4" ht="15" hidden="1" customHeight="1" x14ac:dyDescent="0.25">
      <c r="C11600" s="158" t="s">
        <v>539</v>
      </c>
      <c r="D11600" s="159">
        <v>282.72000000000003</v>
      </c>
    </row>
    <row r="11601" spans="3:4" ht="15" hidden="1" customHeight="1" x14ac:dyDescent="0.25">
      <c r="C11601" s="160" t="s">
        <v>546</v>
      </c>
      <c r="D11601" s="161">
        <v>260.04000000000002</v>
      </c>
    </row>
    <row r="11602" spans="3:4" ht="15" hidden="1" customHeight="1" x14ac:dyDescent="0.25">
      <c r="C11602" s="158" t="s">
        <v>554</v>
      </c>
      <c r="D11602" s="159">
        <v>534.83000000000004</v>
      </c>
    </row>
    <row r="11603" spans="3:4" ht="15" hidden="1" customHeight="1" x14ac:dyDescent="0.25">
      <c r="C11603" s="160" t="s">
        <v>312</v>
      </c>
      <c r="D11603" s="161">
        <v>1092.55</v>
      </c>
    </row>
    <row r="11604" spans="3:4" ht="15" hidden="1" customHeight="1" x14ac:dyDescent="0.25">
      <c r="C11604" s="158" t="s">
        <v>309</v>
      </c>
      <c r="D11604" s="159">
        <v>1213.1600000000001</v>
      </c>
    </row>
    <row r="11605" spans="3:4" ht="15" hidden="1" customHeight="1" x14ac:dyDescent="0.25">
      <c r="C11605" s="160" t="s">
        <v>544</v>
      </c>
      <c r="D11605" s="161">
        <v>1100.6300000000001</v>
      </c>
    </row>
    <row r="11606" spans="3:4" ht="15" hidden="1" customHeight="1" x14ac:dyDescent="0.25">
      <c r="C11606" s="158" t="s">
        <v>542</v>
      </c>
      <c r="D11606" s="159">
        <v>1180.76</v>
      </c>
    </row>
    <row r="11607" spans="3:4" ht="15" hidden="1" customHeight="1" x14ac:dyDescent="0.25">
      <c r="C11607" s="160" t="s">
        <v>551</v>
      </c>
      <c r="D11607" s="161">
        <v>330.01</v>
      </c>
    </row>
    <row r="11608" spans="3:4" ht="15" hidden="1" customHeight="1" x14ac:dyDescent="0.25">
      <c r="C11608" s="158" t="s">
        <v>543</v>
      </c>
      <c r="D11608" s="159">
        <v>1106.96</v>
      </c>
    </row>
    <row r="11609" spans="3:4" ht="15" hidden="1" customHeight="1" x14ac:dyDescent="0.25">
      <c r="C11609" s="160" t="s">
        <v>553</v>
      </c>
      <c r="D11609" s="161">
        <v>457.88</v>
      </c>
    </row>
    <row r="11610" spans="3:4" ht="15" hidden="1" customHeight="1" x14ac:dyDescent="0.25">
      <c r="C11610" s="158" t="s">
        <v>308</v>
      </c>
      <c r="D11610" s="159">
        <v>634.17999999999995</v>
      </c>
    </row>
    <row r="11611" spans="3:4" ht="15" hidden="1" customHeight="1" x14ac:dyDescent="0.25">
      <c r="C11611" s="160" t="s">
        <v>555</v>
      </c>
      <c r="D11611" s="161">
        <v>281.47000000000003</v>
      </c>
    </row>
    <row r="11612" spans="3:4" ht="15" hidden="1" customHeight="1" x14ac:dyDescent="0.25">
      <c r="C11612" s="158" t="s">
        <v>542</v>
      </c>
      <c r="D11612" s="159">
        <v>731.46</v>
      </c>
    </row>
    <row r="11613" spans="3:4" ht="15" hidden="1" customHeight="1" x14ac:dyDescent="0.25">
      <c r="C11613" s="160" t="s">
        <v>545</v>
      </c>
      <c r="D11613" s="161">
        <v>826.76</v>
      </c>
    </row>
    <row r="11614" spans="3:4" ht="15" hidden="1" customHeight="1" x14ac:dyDescent="0.25">
      <c r="C11614" s="158" t="s">
        <v>309</v>
      </c>
      <c r="D11614" s="159">
        <v>691.01</v>
      </c>
    </row>
    <row r="11615" spans="3:4" ht="15" hidden="1" customHeight="1" x14ac:dyDescent="0.25">
      <c r="C11615" s="160" t="s">
        <v>552</v>
      </c>
      <c r="D11615" s="161">
        <v>577.84</v>
      </c>
    </row>
    <row r="11616" spans="3:4" ht="15" hidden="1" customHeight="1" x14ac:dyDescent="0.25">
      <c r="C11616" s="158" t="s">
        <v>553</v>
      </c>
      <c r="D11616" s="159">
        <v>863.55</v>
      </c>
    </row>
    <row r="11617" spans="3:4" ht="15" hidden="1" customHeight="1" x14ac:dyDescent="0.25">
      <c r="C11617" s="160" t="s">
        <v>558</v>
      </c>
      <c r="D11617" s="161">
        <v>550.23</v>
      </c>
    </row>
    <row r="11618" spans="3:4" ht="15" hidden="1" customHeight="1" x14ac:dyDescent="0.25">
      <c r="C11618" s="158" t="s">
        <v>307</v>
      </c>
      <c r="D11618" s="159">
        <v>493.77</v>
      </c>
    </row>
    <row r="11619" spans="3:4" ht="15" hidden="1" customHeight="1" x14ac:dyDescent="0.25">
      <c r="C11619" s="160" t="s">
        <v>553</v>
      </c>
      <c r="D11619" s="161">
        <v>929.99</v>
      </c>
    </row>
    <row r="11620" spans="3:4" ht="15" hidden="1" customHeight="1" x14ac:dyDescent="0.25">
      <c r="C11620" s="158" t="s">
        <v>546</v>
      </c>
      <c r="D11620" s="159">
        <v>449.95</v>
      </c>
    </row>
    <row r="11621" spans="3:4" ht="15" hidden="1" customHeight="1" x14ac:dyDescent="0.25">
      <c r="C11621" s="160" t="s">
        <v>553</v>
      </c>
      <c r="D11621" s="161">
        <v>1066.3800000000001</v>
      </c>
    </row>
    <row r="11622" spans="3:4" ht="15" hidden="1" customHeight="1" x14ac:dyDescent="0.25">
      <c r="C11622" s="158" t="s">
        <v>551</v>
      </c>
      <c r="D11622" s="159">
        <v>626.89</v>
      </c>
    </row>
    <row r="11623" spans="3:4" ht="15" hidden="1" customHeight="1" x14ac:dyDescent="0.25">
      <c r="C11623" s="160" t="s">
        <v>542</v>
      </c>
      <c r="D11623" s="161">
        <v>912.05</v>
      </c>
    </row>
    <row r="11624" spans="3:4" ht="15" hidden="1" customHeight="1" x14ac:dyDescent="0.25">
      <c r="C11624" s="158" t="s">
        <v>544</v>
      </c>
      <c r="D11624" s="159">
        <v>556.49</v>
      </c>
    </row>
    <row r="11625" spans="3:4" ht="15" hidden="1" customHeight="1" x14ac:dyDescent="0.25">
      <c r="C11625" s="160" t="s">
        <v>550</v>
      </c>
      <c r="D11625" s="161">
        <v>638.08000000000004</v>
      </c>
    </row>
    <row r="11626" spans="3:4" ht="15" hidden="1" customHeight="1" x14ac:dyDescent="0.25">
      <c r="C11626" s="158" t="s">
        <v>539</v>
      </c>
      <c r="D11626" s="159">
        <v>85.55</v>
      </c>
    </row>
    <row r="11627" spans="3:4" ht="15" hidden="1" customHeight="1" x14ac:dyDescent="0.25">
      <c r="C11627" s="160" t="s">
        <v>551</v>
      </c>
      <c r="D11627" s="161">
        <v>1099.82</v>
      </c>
    </row>
    <row r="11628" spans="3:4" ht="15" hidden="1" customHeight="1" x14ac:dyDescent="0.25">
      <c r="C11628" s="158" t="s">
        <v>547</v>
      </c>
      <c r="D11628" s="159">
        <v>415.98</v>
      </c>
    </row>
    <row r="11629" spans="3:4" ht="15" hidden="1" customHeight="1" x14ac:dyDescent="0.25">
      <c r="C11629" s="160" t="s">
        <v>556</v>
      </c>
      <c r="D11629" s="161">
        <v>456.38</v>
      </c>
    </row>
    <row r="11630" spans="3:4" ht="15" hidden="1" customHeight="1" x14ac:dyDescent="0.25">
      <c r="C11630" s="158" t="s">
        <v>551</v>
      </c>
      <c r="D11630" s="159">
        <v>426.45</v>
      </c>
    </row>
    <row r="11631" spans="3:4" ht="15" hidden="1" customHeight="1" x14ac:dyDescent="0.25">
      <c r="C11631" s="160" t="s">
        <v>539</v>
      </c>
      <c r="D11631" s="161">
        <v>1128.2</v>
      </c>
    </row>
    <row r="11632" spans="3:4" ht="15" hidden="1" customHeight="1" x14ac:dyDescent="0.25">
      <c r="C11632" s="158" t="s">
        <v>546</v>
      </c>
      <c r="D11632" s="159">
        <v>934.97</v>
      </c>
    </row>
    <row r="11633" spans="3:4" ht="15" hidden="1" customHeight="1" x14ac:dyDescent="0.25">
      <c r="C11633" s="160" t="s">
        <v>543</v>
      </c>
      <c r="D11633" s="161">
        <v>840.58</v>
      </c>
    </row>
    <row r="11634" spans="3:4" ht="15" hidden="1" customHeight="1" x14ac:dyDescent="0.25">
      <c r="C11634" s="158" t="s">
        <v>542</v>
      </c>
      <c r="D11634" s="159">
        <v>525.27</v>
      </c>
    </row>
    <row r="11635" spans="3:4" ht="15" hidden="1" customHeight="1" x14ac:dyDescent="0.25">
      <c r="C11635" s="160" t="s">
        <v>545</v>
      </c>
      <c r="D11635" s="161">
        <v>1186.6500000000001</v>
      </c>
    </row>
    <row r="11636" spans="3:4" ht="15" hidden="1" customHeight="1" x14ac:dyDescent="0.25">
      <c r="C11636" s="158" t="s">
        <v>307</v>
      </c>
      <c r="D11636" s="159">
        <v>644.89</v>
      </c>
    </row>
    <row r="11637" spans="3:4" ht="15" hidden="1" customHeight="1" x14ac:dyDescent="0.25">
      <c r="C11637" s="160" t="s">
        <v>308</v>
      </c>
      <c r="D11637" s="161">
        <v>1164.0999999999999</v>
      </c>
    </row>
    <row r="11638" spans="3:4" ht="15" hidden="1" customHeight="1" x14ac:dyDescent="0.25">
      <c r="C11638" s="158" t="s">
        <v>307</v>
      </c>
      <c r="D11638" s="159">
        <v>831.63</v>
      </c>
    </row>
    <row r="11639" spans="3:4" ht="15" hidden="1" customHeight="1" x14ac:dyDescent="0.25">
      <c r="C11639" s="160" t="s">
        <v>309</v>
      </c>
      <c r="D11639" s="161">
        <v>978.84</v>
      </c>
    </row>
    <row r="11640" spans="3:4" ht="15" hidden="1" customHeight="1" x14ac:dyDescent="0.25">
      <c r="C11640" s="158" t="s">
        <v>308</v>
      </c>
      <c r="D11640" s="159">
        <v>407.33</v>
      </c>
    </row>
    <row r="11641" spans="3:4" ht="15" hidden="1" customHeight="1" x14ac:dyDescent="0.25">
      <c r="C11641" s="160" t="s">
        <v>558</v>
      </c>
      <c r="D11641" s="161">
        <v>344.81</v>
      </c>
    </row>
    <row r="11642" spans="3:4" ht="15" hidden="1" customHeight="1" x14ac:dyDescent="0.25">
      <c r="C11642" s="158" t="s">
        <v>554</v>
      </c>
      <c r="D11642" s="159">
        <v>156.52000000000001</v>
      </c>
    </row>
    <row r="11643" spans="3:4" ht="15" hidden="1" customHeight="1" x14ac:dyDescent="0.25">
      <c r="C11643" s="160" t="s">
        <v>307</v>
      </c>
      <c r="D11643" s="161">
        <v>535.39</v>
      </c>
    </row>
    <row r="11644" spans="3:4" ht="15" hidden="1" customHeight="1" x14ac:dyDescent="0.25">
      <c r="C11644" s="158" t="s">
        <v>547</v>
      </c>
      <c r="D11644" s="159">
        <v>76.73</v>
      </c>
    </row>
    <row r="11645" spans="3:4" ht="15" hidden="1" customHeight="1" x14ac:dyDescent="0.25">
      <c r="C11645" s="160" t="s">
        <v>553</v>
      </c>
      <c r="D11645" s="161">
        <v>494.72</v>
      </c>
    </row>
    <row r="11646" spans="3:4" ht="15" hidden="1" customHeight="1" x14ac:dyDescent="0.25">
      <c r="C11646" s="158" t="s">
        <v>558</v>
      </c>
      <c r="D11646" s="159">
        <v>382.73</v>
      </c>
    </row>
    <row r="11647" spans="3:4" ht="15" hidden="1" customHeight="1" x14ac:dyDescent="0.25">
      <c r="C11647" s="160" t="s">
        <v>308</v>
      </c>
      <c r="D11647" s="161">
        <v>352.02</v>
      </c>
    </row>
    <row r="11648" spans="3:4" ht="15" hidden="1" customHeight="1" x14ac:dyDescent="0.25">
      <c r="C11648" s="158" t="s">
        <v>308</v>
      </c>
      <c r="D11648" s="159">
        <v>1170.58</v>
      </c>
    </row>
    <row r="11649" spans="3:4" ht="15" hidden="1" customHeight="1" x14ac:dyDescent="0.25">
      <c r="C11649" s="160" t="s">
        <v>558</v>
      </c>
      <c r="D11649" s="161">
        <v>1481.25</v>
      </c>
    </row>
    <row r="11650" spans="3:4" ht="15" hidden="1" customHeight="1" x14ac:dyDescent="0.25">
      <c r="C11650" s="158" t="s">
        <v>309</v>
      </c>
      <c r="D11650" s="159">
        <v>181.89</v>
      </c>
    </row>
    <row r="11651" spans="3:4" ht="15" hidden="1" customHeight="1" x14ac:dyDescent="0.25">
      <c r="C11651" s="160" t="s">
        <v>551</v>
      </c>
      <c r="D11651" s="161">
        <v>13.17</v>
      </c>
    </row>
    <row r="11652" spans="3:4" ht="15" hidden="1" customHeight="1" x14ac:dyDescent="0.25">
      <c r="C11652" s="158" t="s">
        <v>550</v>
      </c>
      <c r="D11652" s="159">
        <v>806.23</v>
      </c>
    </row>
    <row r="11653" spans="3:4" ht="15" hidden="1" customHeight="1" x14ac:dyDescent="0.25">
      <c r="C11653" s="160" t="s">
        <v>553</v>
      </c>
      <c r="D11653" s="161">
        <v>685.62</v>
      </c>
    </row>
    <row r="11654" spans="3:4" ht="15" hidden="1" customHeight="1" x14ac:dyDescent="0.25">
      <c r="C11654" s="158" t="s">
        <v>312</v>
      </c>
      <c r="D11654" s="159">
        <v>168.39</v>
      </c>
    </row>
    <row r="11655" spans="3:4" ht="15" hidden="1" customHeight="1" x14ac:dyDescent="0.25">
      <c r="C11655" s="160" t="s">
        <v>551</v>
      </c>
      <c r="D11655" s="161">
        <v>265.75</v>
      </c>
    </row>
    <row r="11656" spans="3:4" ht="15" hidden="1" customHeight="1" x14ac:dyDescent="0.25">
      <c r="C11656" s="158" t="s">
        <v>541</v>
      </c>
      <c r="D11656" s="159">
        <v>193.57</v>
      </c>
    </row>
    <row r="11657" spans="3:4" ht="15" hidden="1" customHeight="1" x14ac:dyDescent="0.25">
      <c r="C11657" s="160" t="s">
        <v>546</v>
      </c>
      <c r="D11657" s="161">
        <v>1078.45</v>
      </c>
    </row>
    <row r="11658" spans="3:4" ht="15" hidden="1" customHeight="1" x14ac:dyDescent="0.25">
      <c r="C11658" s="158" t="s">
        <v>547</v>
      </c>
      <c r="D11658" s="159">
        <v>746.15</v>
      </c>
    </row>
    <row r="11659" spans="3:4" ht="15" hidden="1" customHeight="1" x14ac:dyDescent="0.25">
      <c r="C11659" s="160" t="s">
        <v>558</v>
      </c>
      <c r="D11659" s="161">
        <v>635.89</v>
      </c>
    </row>
    <row r="11660" spans="3:4" ht="15" hidden="1" customHeight="1" x14ac:dyDescent="0.25">
      <c r="C11660" s="158" t="s">
        <v>307</v>
      </c>
      <c r="D11660" s="159">
        <v>871.83</v>
      </c>
    </row>
    <row r="11661" spans="3:4" ht="15" hidden="1" customHeight="1" x14ac:dyDescent="0.25">
      <c r="C11661" s="160" t="s">
        <v>555</v>
      </c>
      <c r="D11661" s="161">
        <v>944.85</v>
      </c>
    </row>
    <row r="11662" spans="3:4" ht="15" hidden="1" customHeight="1" x14ac:dyDescent="0.25">
      <c r="C11662" s="158" t="s">
        <v>553</v>
      </c>
      <c r="D11662" s="159">
        <v>515.63</v>
      </c>
    </row>
    <row r="11663" spans="3:4" ht="15" hidden="1" customHeight="1" x14ac:dyDescent="0.25">
      <c r="C11663" s="160" t="s">
        <v>312</v>
      </c>
      <c r="D11663" s="161">
        <v>743.92</v>
      </c>
    </row>
    <row r="11664" spans="3:4" ht="15" hidden="1" customHeight="1" x14ac:dyDescent="0.25">
      <c r="C11664" s="158" t="s">
        <v>312</v>
      </c>
      <c r="D11664" s="159">
        <v>73.16</v>
      </c>
    </row>
    <row r="11665" spans="3:4" ht="15" hidden="1" customHeight="1" x14ac:dyDescent="0.25">
      <c r="C11665" s="160" t="s">
        <v>552</v>
      </c>
      <c r="D11665" s="161">
        <v>1204.2</v>
      </c>
    </row>
    <row r="11666" spans="3:4" ht="15" hidden="1" customHeight="1" x14ac:dyDescent="0.25">
      <c r="C11666" s="158" t="s">
        <v>540</v>
      </c>
      <c r="D11666" s="159">
        <v>91.46</v>
      </c>
    </row>
    <row r="11667" spans="3:4" ht="15" hidden="1" customHeight="1" x14ac:dyDescent="0.25">
      <c r="C11667" s="160" t="s">
        <v>540</v>
      </c>
      <c r="D11667" s="161">
        <v>121.7</v>
      </c>
    </row>
    <row r="11668" spans="3:4" ht="15" hidden="1" customHeight="1" x14ac:dyDescent="0.25">
      <c r="C11668" s="158" t="s">
        <v>545</v>
      </c>
      <c r="D11668" s="159">
        <v>709.81</v>
      </c>
    </row>
    <row r="11669" spans="3:4" ht="15" hidden="1" customHeight="1" x14ac:dyDescent="0.25">
      <c r="C11669" s="160" t="s">
        <v>553</v>
      </c>
      <c r="D11669" s="161">
        <v>1275.96</v>
      </c>
    </row>
    <row r="11670" spans="3:4" ht="15" hidden="1" customHeight="1" x14ac:dyDescent="0.25">
      <c r="C11670" s="158" t="s">
        <v>312</v>
      </c>
      <c r="D11670" s="159">
        <v>1137.23</v>
      </c>
    </row>
    <row r="11671" spans="3:4" ht="15" hidden="1" customHeight="1" x14ac:dyDescent="0.25">
      <c r="C11671" s="160" t="s">
        <v>307</v>
      </c>
      <c r="D11671" s="161">
        <v>845.13</v>
      </c>
    </row>
    <row r="11672" spans="3:4" ht="15" hidden="1" customHeight="1" x14ac:dyDescent="0.25">
      <c r="C11672" s="158" t="s">
        <v>551</v>
      </c>
      <c r="D11672" s="159">
        <v>284.24</v>
      </c>
    </row>
    <row r="11673" spans="3:4" ht="15" hidden="1" customHeight="1" x14ac:dyDescent="0.25">
      <c r="C11673" s="160" t="s">
        <v>549</v>
      </c>
      <c r="D11673" s="161">
        <v>31.7</v>
      </c>
    </row>
    <row r="11674" spans="3:4" ht="15" hidden="1" customHeight="1" x14ac:dyDescent="0.25">
      <c r="C11674" s="158" t="s">
        <v>540</v>
      </c>
      <c r="D11674" s="159">
        <v>674.2</v>
      </c>
    </row>
    <row r="11675" spans="3:4" ht="15" hidden="1" customHeight="1" x14ac:dyDescent="0.25">
      <c r="C11675" s="160" t="s">
        <v>549</v>
      </c>
      <c r="D11675" s="161">
        <v>64.55</v>
      </c>
    </row>
    <row r="11676" spans="3:4" ht="15" hidden="1" customHeight="1" x14ac:dyDescent="0.25">
      <c r="C11676" s="158" t="s">
        <v>543</v>
      </c>
      <c r="D11676" s="159">
        <v>826.24</v>
      </c>
    </row>
    <row r="11677" spans="3:4" ht="15" hidden="1" customHeight="1" x14ac:dyDescent="0.25">
      <c r="C11677" s="160" t="s">
        <v>552</v>
      </c>
      <c r="D11677" s="161">
        <v>667.42</v>
      </c>
    </row>
    <row r="11678" spans="3:4" ht="15" hidden="1" customHeight="1" x14ac:dyDescent="0.25">
      <c r="C11678" s="158" t="s">
        <v>556</v>
      </c>
      <c r="D11678" s="159">
        <v>1022.3</v>
      </c>
    </row>
    <row r="11679" spans="3:4" ht="15" hidden="1" customHeight="1" x14ac:dyDescent="0.25">
      <c r="C11679" s="160" t="s">
        <v>539</v>
      </c>
      <c r="D11679" s="161">
        <v>457.98</v>
      </c>
    </row>
    <row r="11680" spans="3:4" ht="15" hidden="1" customHeight="1" x14ac:dyDescent="0.25">
      <c r="C11680" s="158" t="s">
        <v>546</v>
      </c>
      <c r="D11680" s="159">
        <v>1063.24</v>
      </c>
    </row>
    <row r="11681" spans="3:4" ht="15" hidden="1" customHeight="1" x14ac:dyDescent="0.25">
      <c r="C11681" s="160" t="s">
        <v>554</v>
      </c>
      <c r="D11681" s="161">
        <v>126.72</v>
      </c>
    </row>
    <row r="11682" spans="3:4" ht="15" hidden="1" customHeight="1" x14ac:dyDescent="0.25">
      <c r="C11682" s="158" t="s">
        <v>555</v>
      </c>
      <c r="D11682" s="159">
        <v>1187.28</v>
      </c>
    </row>
    <row r="11683" spans="3:4" ht="15" hidden="1" customHeight="1" x14ac:dyDescent="0.25">
      <c r="C11683" s="160" t="s">
        <v>551</v>
      </c>
      <c r="D11683" s="161">
        <v>820.18</v>
      </c>
    </row>
    <row r="11684" spans="3:4" ht="15" hidden="1" customHeight="1" x14ac:dyDescent="0.25">
      <c r="C11684" s="158" t="s">
        <v>308</v>
      </c>
      <c r="D11684" s="159">
        <v>346.84</v>
      </c>
    </row>
    <row r="11685" spans="3:4" ht="15" hidden="1" customHeight="1" x14ac:dyDescent="0.25">
      <c r="C11685" s="160" t="s">
        <v>553</v>
      </c>
      <c r="D11685" s="161">
        <v>60.7</v>
      </c>
    </row>
    <row r="11686" spans="3:4" ht="15" hidden="1" customHeight="1" x14ac:dyDescent="0.25">
      <c r="C11686" s="158" t="s">
        <v>552</v>
      </c>
      <c r="D11686" s="159">
        <v>490.81</v>
      </c>
    </row>
    <row r="11687" spans="3:4" ht="15" hidden="1" customHeight="1" x14ac:dyDescent="0.25">
      <c r="C11687" s="160" t="s">
        <v>540</v>
      </c>
      <c r="D11687" s="161">
        <v>1084.75</v>
      </c>
    </row>
    <row r="11688" spans="3:4" ht="15" hidden="1" customHeight="1" x14ac:dyDescent="0.25">
      <c r="C11688" s="158" t="s">
        <v>539</v>
      </c>
      <c r="D11688" s="159">
        <v>333.03</v>
      </c>
    </row>
    <row r="11689" spans="3:4" ht="15" hidden="1" customHeight="1" x14ac:dyDescent="0.25">
      <c r="C11689" s="160" t="s">
        <v>546</v>
      </c>
      <c r="D11689" s="161">
        <v>1042.2</v>
      </c>
    </row>
    <row r="11690" spans="3:4" ht="15" hidden="1" customHeight="1" x14ac:dyDescent="0.25">
      <c r="C11690" s="158" t="s">
        <v>551</v>
      </c>
      <c r="D11690" s="159">
        <v>832.57</v>
      </c>
    </row>
    <row r="11691" spans="3:4" ht="15" hidden="1" customHeight="1" x14ac:dyDescent="0.25">
      <c r="C11691" s="160" t="s">
        <v>547</v>
      </c>
      <c r="D11691" s="161">
        <v>506.14</v>
      </c>
    </row>
    <row r="11692" spans="3:4" ht="15" hidden="1" customHeight="1" x14ac:dyDescent="0.25">
      <c r="C11692" s="158" t="s">
        <v>554</v>
      </c>
      <c r="D11692" s="159">
        <v>1116.42</v>
      </c>
    </row>
    <row r="11693" spans="3:4" ht="15" hidden="1" customHeight="1" x14ac:dyDescent="0.25">
      <c r="C11693" s="160" t="s">
        <v>549</v>
      </c>
      <c r="D11693" s="161">
        <v>27.12</v>
      </c>
    </row>
    <row r="11694" spans="3:4" ht="15" hidden="1" customHeight="1" x14ac:dyDescent="0.25">
      <c r="C11694" s="158" t="s">
        <v>308</v>
      </c>
      <c r="D11694" s="159">
        <v>43.24</v>
      </c>
    </row>
    <row r="11695" spans="3:4" ht="15" hidden="1" customHeight="1" x14ac:dyDescent="0.25">
      <c r="C11695" s="160" t="s">
        <v>539</v>
      </c>
      <c r="D11695" s="161">
        <v>234.38</v>
      </c>
    </row>
    <row r="11696" spans="3:4" ht="15" hidden="1" customHeight="1" x14ac:dyDescent="0.25">
      <c r="C11696" s="158" t="s">
        <v>542</v>
      </c>
      <c r="D11696" s="159">
        <v>1206.93</v>
      </c>
    </row>
    <row r="11697" spans="3:4" ht="15" hidden="1" customHeight="1" x14ac:dyDescent="0.25">
      <c r="C11697" s="160" t="s">
        <v>550</v>
      </c>
      <c r="D11697" s="161">
        <v>757.78</v>
      </c>
    </row>
    <row r="11698" spans="3:4" ht="15" hidden="1" customHeight="1" x14ac:dyDescent="0.25">
      <c r="C11698" s="158" t="s">
        <v>312</v>
      </c>
      <c r="D11698" s="159">
        <v>482.76</v>
      </c>
    </row>
    <row r="11699" spans="3:4" ht="15" hidden="1" customHeight="1" x14ac:dyDescent="0.25">
      <c r="C11699" s="160" t="s">
        <v>308</v>
      </c>
      <c r="D11699" s="161">
        <v>660.71</v>
      </c>
    </row>
    <row r="11700" spans="3:4" ht="15" hidden="1" customHeight="1" x14ac:dyDescent="0.25">
      <c r="C11700" s="158" t="s">
        <v>545</v>
      </c>
      <c r="D11700" s="159">
        <v>675.09</v>
      </c>
    </row>
    <row r="11701" spans="3:4" ht="15" hidden="1" customHeight="1" x14ac:dyDescent="0.25">
      <c r="C11701" s="160" t="s">
        <v>558</v>
      </c>
      <c r="D11701" s="161">
        <v>342.05</v>
      </c>
    </row>
    <row r="11702" spans="3:4" ht="15" hidden="1" customHeight="1" x14ac:dyDescent="0.25">
      <c r="C11702" s="158" t="s">
        <v>308</v>
      </c>
      <c r="D11702" s="159">
        <v>480.64</v>
      </c>
    </row>
    <row r="11703" spans="3:4" ht="15" hidden="1" customHeight="1" x14ac:dyDescent="0.25">
      <c r="C11703" s="160" t="s">
        <v>543</v>
      </c>
      <c r="D11703" s="161">
        <v>395.39</v>
      </c>
    </row>
    <row r="11704" spans="3:4" ht="15" hidden="1" customHeight="1" x14ac:dyDescent="0.25">
      <c r="C11704" s="158" t="s">
        <v>545</v>
      </c>
      <c r="D11704" s="159">
        <v>775.08</v>
      </c>
    </row>
    <row r="11705" spans="3:4" ht="15" hidden="1" customHeight="1" x14ac:dyDescent="0.25">
      <c r="C11705" s="160" t="s">
        <v>540</v>
      </c>
      <c r="D11705" s="161">
        <v>123.7</v>
      </c>
    </row>
    <row r="11706" spans="3:4" ht="15" hidden="1" customHeight="1" x14ac:dyDescent="0.25">
      <c r="C11706" s="158" t="s">
        <v>540</v>
      </c>
      <c r="D11706" s="159">
        <v>40.9</v>
      </c>
    </row>
    <row r="11707" spans="3:4" ht="15" hidden="1" customHeight="1" x14ac:dyDescent="0.25">
      <c r="C11707" s="160" t="s">
        <v>542</v>
      </c>
      <c r="D11707" s="161">
        <v>1098.6300000000001</v>
      </c>
    </row>
    <row r="11708" spans="3:4" ht="15" hidden="1" customHeight="1" x14ac:dyDescent="0.25">
      <c r="C11708" s="158" t="s">
        <v>309</v>
      </c>
      <c r="D11708" s="159">
        <v>1083.8399999999999</v>
      </c>
    </row>
    <row r="11709" spans="3:4" ht="15" hidden="1" customHeight="1" x14ac:dyDescent="0.25">
      <c r="C11709" s="160" t="s">
        <v>546</v>
      </c>
      <c r="D11709" s="161">
        <v>842.79</v>
      </c>
    </row>
    <row r="11710" spans="3:4" ht="15" hidden="1" customHeight="1" x14ac:dyDescent="0.25">
      <c r="C11710" s="158" t="s">
        <v>307</v>
      </c>
      <c r="D11710" s="159">
        <v>278.3</v>
      </c>
    </row>
    <row r="11711" spans="3:4" ht="15" hidden="1" customHeight="1" x14ac:dyDescent="0.25">
      <c r="C11711" s="160" t="s">
        <v>557</v>
      </c>
      <c r="D11711" s="161">
        <v>505.48</v>
      </c>
    </row>
    <row r="11712" spans="3:4" ht="15" hidden="1" customHeight="1" x14ac:dyDescent="0.25">
      <c r="C11712" s="158" t="s">
        <v>551</v>
      </c>
      <c r="D11712" s="159">
        <v>232.6</v>
      </c>
    </row>
    <row r="11713" spans="3:4" ht="15" hidden="1" customHeight="1" x14ac:dyDescent="0.25">
      <c r="C11713" s="160" t="s">
        <v>540</v>
      </c>
      <c r="D11713" s="161">
        <v>513.67999999999995</v>
      </c>
    </row>
    <row r="11714" spans="3:4" ht="15" hidden="1" customHeight="1" x14ac:dyDescent="0.25">
      <c r="C11714" s="158" t="s">
        <v>546</v>
      </c>
      <c r="D11714" s="159">
        <v>579.66</v>
      </c>
    </row>
    <row r="11715" spans="3:4" ht="15" hidden="1" customHeight="1" x14ac:dyDescent="0.25">
      <c r="C11715" s="160" t="s">
        <v>546</v>
      </c>
      <c r="D11715" s="161">
        <v>546.4</v>
      </c>
    </row>
    <row r="11716" spans="3:4" ht="15" hidden="1" customHeight="1" x14ac:dyDescent="0.25">
      <c r="C11716" s="158" t="s">
        <v>541</v>
      </c>
      <c r="D11716" s="159">
        <v>625.57000000000005</v>
      </c>
    </row>
    <row r="11717" spans="3:4" ht="15" hidden="1" customHeight="1" x14ac:dyDescent="0.25">
      <c r="C11717" s="160" t="s">
        <v>545</v>
      </c>
      <c r="D11717" s="161">
        <v>171.21</v>
      </c>
    </row>
    <row r="11718" spans="3:4" ht="15" hidden="1" customHeight="1" x14ac:dyDescent="0.25">
      <c r="C11718" s="158" t="s">
        <v>553</v>
      </c>
      <c r="D11718" s="159">
        <v>289.26</v>
      </c>
    </row>
    <row r="11719" spans="3:4" ht="15" hidden="1" customHeight="1" x14ac:dyDescent="0.25">
      <c r="C11719" s="160" t="s">
        <v>307</v>
      </c>
      <c r="D11719" s="161">
        <v>604.30999999999995</v>
      </c>
    </row>
    <row r="11720" spans="3:4" ht="15" hidden="1" customHeight="1" x14ac:dyDescent="0.25">
      <c r="C11720" s="158" t="s">
        <v>309</v>
      </c>
      <c r="D11720" s="159">
        <v>706.22</v>
      </c>
    </row>
    <row r="11721" spans="3:4" ht="15" hidden="1" customHeight="1" x14ac:dyDescent="0.25">
      <c r="C11721" s="160" t="s">
        <v>545</v>
      </c>
      <c r="D11721" s="161">
        <v>733.72</v>
      </c>
    </row>
    <row r="11722" spans="3:4" ht="15" hidden="1" customHeight="1" x14ac:dyDescent="0.25">
      <c r="C11722" s="158" t="s">
        <v>552</v>
      </c>
      <c r="D11722" s="159">
        <v>824.36</v>
      </c>
    </row>
    <row r="11723" spans="3:4" ht="15" hidden="1" customHeight="1" x14ac:dyDescent="0.25">
      <c r="C11723" s="160" t="s">
        <v>543</v>
      </c>
      <c r="D11723" s="161">
        <v>582.78</v>
      </c>
    </row>
    <row r="11724" spans="3:4" ht="15" hidden="1" customHeight="1" x14ac:dyDescent="0.25">
      <c r="C11724" s="158" t="s">
        <v>309</v>
      </c>
      <c r="D11724" s="159">
        <v>887.41</v>
      </c>
    </row>
    <row r="11725" spans="3:4" ht="15" hidden="1" customHeight="1" x14ac:dyDescent="0.25">
      <c r="C11725" s="160" t="s">
        <v>542</v>
      </c>
      <c r="D11725" s="161">
        <v>633.88</v>
      </c>
    </row>
    <row r="11726" spans="3:4" ht="15" hidden="1" customHeight="1" x14ac:dyDescent="0.25">
      <c r="C11726" s="158" t="s">
        <v>539</v>
      </c>
      <c r="D11726" s="159">
        <v>801.63</v>
      </c>
    </row>
    <row r="11727" spans="3:4" ht="15" hidden="1" customHeight="1" x14ac:dyDescent="0.25">
      <c r="C11727" s="160" t="s">
        <v>547</v>
      </c>
      <c r="D11727" s="161">
        <v>540.86</v>
      </c>
    </row>
    <row r="11728" spans="3:4" ht="15" hidden="1" customHeight="1" x14ac:dyDescent="0.25">
      <c r="C11728" s="158" t="s">
        <v>547</v>
      </c>
      <c r="D11728" s="159">
        <v>285.20999999999998</v>
      </c>
    </row>
    <row r="11729" spans="3:4" ht="15" hidden="1" customHeight="1" x14ac:dyDescent="0.25">
      <c r="C11729" s="160" t="s">
        <v>551</v>
      </c>
      <c r="D11729" s="161">
        <v>467.07</v>
      </c>
    </row>
    <row r="11730" spans="3:4" ht="15" hidden="1" customHeight="1" x14ac:dyDescent="0.25">
      <c r="C11730" s="158" t="s">
        <v>540</v>
      </c>
      <c r="D11730" s="159">
        <v>624.85</v>
      </c>
    </row>
    <row r="11731" spans="3:4" ht="15" hidden="1" customHeight="1" x14ac:dyDescent="0.25">
      <c r="C11731" s="160" t="s">
        <v>551</v>
      </c>
      <c r="D11731" s="161">
        <v>454.9</v>
      </c>
    </row>
    <row r="11732" spans="3:4" ht="15" hidden="1" customHeight="1" x14ac:dyDescent="0.25">
      <c r="C11732" s="158" t="s">
        <v>312</v>
      </c>
      <c r="D11732" s="159">
        <v>418.57</v>
      </c>
    </row>
    <row r="11733" spans="3:4" ht="15" hidden="1" customHeight="1" x14ac:dyDescent="0.25">
      <c r="C11733" s="160" t="s">
        <v>545</v>
      </c>
      <c r="D11733" s="161">
        <v>666.13</v>
      </c>
    </row>
    <row r="11734" spans="3:4" ht="15" hidden="1" customHeight="1" x14ac:dyDescent="0.25">
      <c r="C11734" s="158" t="s">
        <v>550</v>
      </c>
      <c r="D11734" s="159">
        <v>75.680000000000007</v>
      </c>
    </row>
    <row r="11735" spans="3:4" ht="15" hidden="1" customHeight="1" x14ac:dyDescent="0.25">
      <c r="C11735" s="160" t="s">
        <v>556</v>
      </c>
      <c r="D11735" s="161">
        <v>757.71</v>
      </c>
    </row>
    <row r="11736" spans="3:4" ht="15" hidden="1" customHeight="1" x14ac:dyDescent="0.25">
      <c r="C11736" s="158" t="s">
        <v>542</v>
      </c>
      <c r="D11736" s="159">
        <v>772.5</v>
      </c>
    </row>
    <row r="11737" spans="3:4" ht="15" hidden="1" customHeight="1" x14ac:dyDescent="0.25">
      <c r="C11737" s="160" t="s">
        <v>547</v>
      </c>
      <c r="D11737" s="161">
        <v>355</v>
      </c>
    </row>
    <row r="11738" spans="3:4" ht="15" hidden="1" customHeight="1" x14ac:dyDescent="0.25">
      <c r="C11738" s="158" t="s">
        <v>557</v>
      </c>
      <c r="D11738" s="159">
        <v>490.17</v>
      </c>
    </row>
    <row r="11739" spans="3:4" ht="15" hidden="1" customHeight="1" x14ac:dyDescent="0.25">
      <c r="C11739" s="160" t="s">
        <v>309</v>
      </c>
      <c r="D11739" s="161">
        <v>1265.1199999999999</v>
      </c>
    </row>
    <row r="11740" spans="3:4" ht="15" hidden="1" customHeight="1" x14ac:dyDescent="0.25">
      <c r="C11740" s="158" t="s">
        <v>541</v>
      </c>
      <c r="D11740" s="159">
        <v>697.98</v>
      </c>
    </row>
    <row r="11741" spans="3:4" ht="15" hidden="1" customHeight="1" x14ac:dyDescent="0.25">
      <c r="C11741" s="160" t="s">
        <v>547</v>
      </c>
      <c r="D11741" s="161">
        <v>673.03</v>
      </c>
    </row>
    <row r="11742" spans="3:4" ht="15" hidden="1" customHeight="1" x14ac:dyDescent="0.25">
      <c r="C11742" s="158" t="s">
        <v>552</v>
      </c>
      <c r="D11742" s="159">
        <v>805.78</v>
      </c>
    </row>
    <row r="11743" spans="3:4" ht="15" hidden="1" customHeight="1" x14ac:dyDescent="0.25">
      <c r="C11743" s="160" t="s">
        <v>545</v>
      </c>
      <c r="D11743" s="161">
        <v>1239.19</v>
      </c>
    </row>
    <row r="11744" spans="3:4" ht="15" hidden="1" customHeight="1" x14ac:dyDescent="0.25">
      <c r="C11744" s="158" t="s">
        <v>540</v>
      </c>
      <c r="D11744" s="159">
        <v>600.53</v>
      </c>
    </row>
    <row r="11745" spans="3:4" ht="15" hidden="1" customHeight="1" x14ac:dyDescent="0.25">
      <c r="C11745" s="160" t="s">
        <v>308</v>
      </c>
      <c r="D11745" s="161">
        <v>864.25</v>
      </c>
    </row>
    <row r="11746" spans="3:4" ht="15" hidden="1" customHeight="1" x14ac:dyDescent="0.25">
      <c r="C11746" s="158" t="s">
        <v>540</v>
      </c>
      <c r="D11746" s="159">
        <v>318.18</v>
      </c>
    </row>
    <row r="11747" spans="3:4" ht="15" hidden="1" customHeight="1" x14ac:dyDescent="0.25">
      <c r="C11747" s="160" t="s">
        <v>552</v>
      </c>
      <c r="D11747" s="161">
        <v>116.77</v>
      </c>
    </row>
    <row r="11748" spans="3:4" ht="15" hidden="1" customHeight="1" x14ac:dyDescent="0.25">
      <c r="C11748" s="158" t="s">
        <v>549</v>
      </c>
      <c r="D11748" s="159">
        <v>1048.4100000000001</v>
      </c>
    </row>
    <row r="11749" spans="3:4" ht="15" hidden="1" customHeight="1" x14ac:dyDescent="0.25">
      <c r="C11749" s="160" t="s">
        <v>308</v>
      </c>
      <c r="D11749" s="161">
        <v>738.66</v>
      </c>
    </row>
    <row r="11750" spans="3:4" ht="15" hidden="1" customHeight="1" x14ac:dyDescent="0.25">
      <c r="C11750" s="158" t="s">
        <v>309</v>
      </c>
      <c r="D11750" s="159">
        <v>403.7</v>
      </c>
    </row>
    <row r="11751" spans="3:4" ht="15" hidden="1" customHeight="1" x14ac:dyDescent="0.25">
      <c r="C11751" s="160" t="s">
        <v>539</v>
      </c>
      <c r="D11751" s="161">
        <v>654.59</v>
      </c>
    </row>
    <row r="11752" spans="3:4" ht="15" hidden="1" customHeight="1" x14ac:dyDescent="0.25">
      <c r="C11752" s="158" t="s">
        <v>552</v>
      </c>
      <c r="D11752" s="159">
        <v>521.23</v>
      </c>
    </row>
    <row r="11753" spans="3:4" ht="15" hidden="1" customHeight="1" x14ac:dyDescent="0.25">
      <c r="C11753" s="160" t="s">
        <v>309</v>
      </c>
      <c r="D11753" s="161">
        <v>552.70000000000005</v>
      </c>
    </row>
    <row r="11754" spans="3:4" ht="15" hidden="1" customHeight="1" x14ac:dyDescent="0.25">
      <c r="C11754" s="158" t="s">
        <v>553</v>
      </c>
      <c r="D11754" s="159">
        <v>632.98</v>
      </c>
    </row>
    <row r="11755" spans="3:4" ht="15" hidden="1" customHeight="1" x14ac:dyDescent="0.25">
      <c r="C11755" s="160" t="s">
        <v>552</v>
      </c>
      <c r="D11755" s="161">
        <v>1273.3499999999999</v>
      </c>
    </row>
    <row r="11756" spans="3:4" ht="15" hidden="1" customHeight="1" x14ac:dyDescent="0.25">
      <c r="C11756" s="158" t="s">
        <v>542</v>
      </c>
      <c r="D11756" s="159">
        <v>994.71</v>
      </c>
    </row>
    <row r="11757" spans="3:4" ht="15" hidden="1" customHeight="1" x14ac:dyDescent="0.25">
      <c r="C11757" s="160" t="s">
        <v>308</v>
      </c>
      <c r="D11757" s="161">
        <v>265.38</v>
      </c>
    </row>
    <row r="11758" spans="3:4" ht="15" hidden="1" customHeight="1" x14ac:dyDescent="0.25">
      <c r="C11758" s="158" t="s">
        <v>549</v>
      </c>
      <c r="D11758" s="159">
        <v>590.26</v>
      </c>
    </row>
    <row r="11759" spans="3:4" ht="15" hidden="1" customHeight="1" x14ac:dyDescent="0.25">
      <c r="C11759" s="160" t="s">
        <v>552</v>
      </c>
      <c r="D11759" s="161">
        <v>21.54</v>
      </c>
    </row>
    <row r="11760" spans="3:4" ht="15" hidden="1" customHeight="1" x14ac:dyDescent="0.25">
      <c r="C11760" s="158" t="s">
        <v>552</v>
      </c>
      <c r="D11760" s="159">
        <v>812.25</v>
      </c>
    </row>
    <row r="11761" spans="3:4" ht="15" hidden="1" customHeight="1" x14ac:dyDescent="0.25">
      <c r="C11761" s="160" t="s">
        <v>546</v>
      </c>
      <c r="D11761" s="161">
        <v>669.34</v>
      </c>
    </row>
    <row r="11762" spans="3:4" ht="15" hidden="1" customHeight="1" x14ac:dyDescent="0.25">
      <c r="C11762" s="158" t="s">
        <v>541</v>
      </c>
      <c r="D11762" s="159">
        <v>68.17</v>
      </c>
    </row>
    <row r="11763" spans="3:4" ht="15" hidden="1" customHeight="1" x14ac:dyDescent="0.25">
      <c r="C11763" s="160" t="s">
        <v>551</v>
      </c>
      <c r="D11763" s="161">
        <v>246</v>
      </c>
    </row>
    <row r="11764" spans="3:4" ht="15" hidden="1" customHeight="1" x14ac:dyDescent="0.25">
      <c r="C11764" s="158" t="s">
        <v>543</v>
      </c>
      <c r="D11764" s="159">
        <v>551.42999999999995</v>
      </c>
    </row>
    <row r="11765" spans="3:4" ht="15" hidden="1" customHeight="1" x14ac:dyDescent="0.25">
      <c r="C11765" s="160" t="s">
        <v>543</v>
      </c>
      <c r="D11765" s="161">
        <v>666.23</v>
      </c>
    </row>
    <row r="11766" spans="3:4" ht="15" hidden="1" customHeight="1" x14ac:dyDescent="0.25">
      <c r="C11766" s="158" t="s">
        <v>307</v>
      </c>
      <c r="D11766" s="159">
        <v>689.54</v>
      </c>
    </row>
    <row r="11767" spans="3:4" ht="15" hidden="1" customHeight="1" x14ac:dyDescent="0.25">
      <c r="C11767" s="160" t="s">
        <v>544</v>
      </c>
      <c r="D11767" s="161">
        <v>668.68</v>
      </c>
    </row>
    <row r="11768" spans="3:4" ht="15" hidden="1" customHeight="1" x14ac:dyDescent="0.25">
      <c r="C11768" s="158" t="s">
        <v>544</v>
      </c>
      <c r="D11768" s="159">
        <v>553.62</v>
      </c>
    </row>
    <row r="11769" spans="3:4" ht="15" hidden="1" customHeight="1" x14ac:dyDescent="0.25">
      <c r="C11769" s="160" t="s">
        <v>540</v>
      </c>
      <c r="D11769" s="161">
        <v>1130.05</v>
      </c>
    </row>
    <row r="11770" spans="3:4" ht="15" hidden="1" customHeight="1" x14ac:dyDescent="0.25">
      <c r="C11770" s="158" t="s">
        <v>549</v>
      </c>
      <c r="D11770" s="159">
        <v>1176.69</v>
      </c>
    </row>
    <row r="11771" spans="3:4" ht="15" hidden="1" customHeight="1" x14ac:dyDescent="0.25">
      <c r="C11771" s="160" t="s">
        <v>542</v>
      </c>
      <c r="D11771" s="161">
        <v>721.59</v>
      </c>
    </row>
    <row r="11772" spans="3:4" ht="15" hidden="1" customHeight="1" x14ac:dyDescent="0.25">
      <c r="C11772" s="158" t="s">
        <v>545</v>
      </c>
      <c r="D11772" s="159">
        <v>651.36</v>
      </c>
    </row>
    <row r="11773" spans="3:4" ht="15" hidden="1" customHeight="1" x14ac:dyDescent="0.25">
      <c r="C11773" s="160" t="s">
        <v>552</v>
      </c>
      <c r="D11773" s="161">
        <v>1011.52</v>
      </c>
    </row>
    <row r="11774" spans="3:4" ht="15" hidden="1" customHeight="1" x14ac:dyDescent="0.25">
      <c r="C11774" s="158" t="s">
        <v>541</v>
      </c>
      <c r="D11774" s="159">
        <v>565.26</v>
      </c>
    </row>
    <row r="11775" spans="3:4" ht="15" hidden="1" customHeight="1" x14ac:dyDescent="0.25">
      <c r="C11775" s="160" t="s">
        <v>543</v>
      </c>
      <c r="D11775" s="161">
        <v>718.87</v>
      </c>
    </row>
    <row r="11776" spans="3:4" ht="15" hidden="1" customHeight="1" x14ac:dyDescent="0.25">
      <c r="C11776" s="158" t="s">
        <v>308</v>
      </c>
      <c r="D11776" s="159">
        <v>797.42</v>
      </c>
    </row>
    <row r="11777" spans="3:4" ht="15" hidden="1" customHeight="1" x14ac:dyDescent="0.25">
      <c r="C11777" s="160" t="s">
        <v>552</v>
      </c>
      <c r="D11777" s="161">
        <v>432.38</v>
      </c>
    </row>
    <row r="11778" spans="3:4" ht="15" hidden="1" customHeight="1" x14ac:dyDescent="0.25">
      <c r="C11778" s="158" t="s">
        <v>556</v>
      </c>
      <c r="D11778" s="159">
        <v>840.37</v>
      </c>
    </row>
    <row r="11779" spans="3:4" ht="15" hidden="1" customHeight="1" x14ac:dyDescent="0.25">
      <c r="C11779" s="160" t="s">
        <v>307</v>
      </c>
      <c r="D11779" s="161">
        <v>380.93</v>
      </c>
    </row>
    <row r="11780" spans="3:4" ht="15" hidden="1" customHeight="1" x14ac:dyDescent="0.25">
      <c r="C11780" s="158" t="s">
        <v>547</v>
      </c>
      <c r="D11780" s="159">
        <v>1209.26</v>
      </c>
    </row>
    <row r="11781" spans="3:4" ht="15" hidden="1" customHeight="1" x14ac:dyDescent="0.25">
      <c r="C11781" s="160" t="s">
        <v>545</v>
      </c>
      <c r="D11781" s="161">
        <v>242.07</v>
      </c>
    </row>
    <row r="11782" spans="3:4" ht="15" hidden="1" customHeight="1" x14ac:dyDescent="0.25">
      <c r="C11782" s="158" t="s">
        <v>307</v>
      </c>
      <c r="D11782" s="159">
        <v>754.91</v>
      </c>
    </row>
    <row r="11783" spans="3:4" ht="15" hidden="1" customHeight="1" x14ac:dyDescent="0.25">
      <c r="C11783" s="160" t="s">
        <v>309</v>
      </c>
      <c r="D11783" s="161">
        <v>582.91</v>
      </c>
    </row>
    <row r="11784" spans="3:4" ht="15" hidden="1" customHeight="1" x14ac:dyDescent="0.25">
      <c r="C11784" s="158" t="s">
        <v>309</v>
      </c>
      <c r="D11784" s="159">
        <v>68.3</v>
      </c>
    </row>
    <row r="11785" spans="3:4" ht="15" hidden="1" customHeight="1" x14ac:dyDescent="0.25">
      <c r="C11785" s="160" t="s">
        <v>542</v>
      </c>
      <c r="D11785" s="161">
        <v>1236.97</v>
      </c>
    </row>
    <row r="11786" spans="3:4" ht="15" hidden="1" customHeight="1" x14ac:dyDescent="0.25">
      <c r="C11786" s="158" t="s">
        <v>308</v>
      </c>
      <c r="D11786" s="159">
        <v>1178.31</v>
      </c>
    </row>
    <row r="11787" spans="3:4" ht="15" hidden="1" customHeight="1" x14ac:dyDescent="0.25">
      <c r="C11787" s="160" t="s">
        <v>309</v>
      </c>
      <c r="D11787" s="161">
        <v>771.94</v>
      </c>
    </row>
    <row r="11788" spans="3:4" ht="15" hidden="1" customHeight="1" x14ac:dyDescent="0.25">
      <c r="C11788" s="158" t="s">
        <v>545</v>
      </c>
      <c r="D11788" s="159">
        <v>979.62</v>
      </c>
    </row>
    <row r="11789" spans="3:4" ht="15" hidden="1" customHeight="1" x14ac:dyDescent="0.25">
      <c r="C11789" s="160" t="s">
        <v>309</v>
      </c>
      <c r="D11789" s="161">
        <v>964.13</v>
      </c>
    </row>
    <row r="11790" spans="3:4" ht="15" hidden="1" customHeight="1" x14ac:dyDescent="0.25">
      <c r="C11790" s="158" t="s">
        <v>547</v>
      </c>
      <c r="D11790" s="159">
        <v>306.38</v>
      </c>
    </row>
    <row r="11791" spans="3:4" ht="15" hidden="1" customHeight="1" x14ac:dyDescent="0.25">
      <c r="C11791" s="160" t="s">
        <v>543</v>
      </c>
      <c r="D11791" s="161">
        <v>280.77</v>
      </c>
    </row>
    <row r="11792" spans="3:4" ht="15" hidden="1" customHeight="1" x14ac:dyDescent="0.25">
      <c r="C11792" s="158" t="s">
        <v>546</v>
      </c>
      <c r="D11792" s="159">
        <v>265.70999999999998</v>
      </c>
    </row>
    <row r="11793" spans="3:4" ht="15" hidden="1" customHeight="1" x14ac:dyDescent="0.25">
      <c r="C11793" s="160" t="s">
        <v>553</v>
      </c>
      <c r="D11793" s="161">
        <v>554.41</v>
      </c>
    </row>
    <row r="11794" spans="3:4" ht="15" hidden="1" customHeight="1" x14ac:dyDescent="0.25">
      <c r="C11794" s="158" t="s">
        <v>307</v>
      </c>
      <c r="D11794" s="159">
        <v>65.150000000000006</v>
      </c>
    </row>
    <row r="11795" spans="3:4" ht="15" hidden="1" customHeight="1" x14ac:dyDescent="0.25">
      <c r="C11795" s="160" t="s">
        <v>553</v>
      </c>
      <c r="D11795" s="161">
        <v>1132.53</v>
      </c>
    </row>
    <row r="11796" spans="3:4" ht="15" hidden="1" customHeight="1" x14ac:dyDescent="0.25">
      <c r="C11796" s="158" t="s">
        <v>557</v>
      </c>
      <c r="D11796" s="159">
        <v>287.82</v>
      </c>
    </row>
    <row r="11797" spans="3:4" ht="15" hidden="1" customHeight="1" x14ac:dyDescent="0.25">
      <c r="C11797" s="160" t="s">
        <v>543</v>
      </c>
      <c r="D11797" s="161">
        <v>563.75</v>
      </c>
    </row>
    <row r="11798" spans="3:4" ht="15" hidden="1" customHeight="1" x14ac:dyDescent="0.25">
      <c r="C11798" s="158" t="s">
        <v>553</v>
      </c>
      <c r="D11798" s="159">
        <v>444.47</v>
      </c>
    </row>
    <row r="11799" spans="3:4" ht="15" hidden="1" customHeight="1" x14ac:dyDescent="0.25">
      <c r="C11799" s="160" t="s">
        <v>555</v>
      </c>
      <c r="D11799" s="161">
        <v>451.82</v>
      </c>
    </row>
    <row r="11800" spans="3:4" ht="15" hidden="1" customHeight="1" x14ac:dyDescent="0.25">
      <c r="C11800" s="158" t="s">
        <v>545</v>
      </c>
      <c r="D11800" s="159">
        <v>114.47</v>
      </c>
    </row>
    <row r="11801" spans="3:4" ht="15" hidden="1" customHeight="1" x14ac:dyDescent="0.25">
      <c r="C11801" s="160" t="s">
        <v>312</v>
      </c>
      <c r="D11801" s="161">
        <v>703.67</v>
      </c>
    </row>
    <row r="11802" spans="3:4" ht="15" hidden="1" customHeight="1" x14ac:dyDescent="0.25">
      <c r="C11802" s="158" t="s">
        <v>549</v>
      </c>
      <c r="D11802" s="159">
        <v>821.27</v>
      </c>
    </row>
    <row r="11803" spans="3:4" ht="15" hidden="1" customHeight="1" x14ac:dyDescent="0.25">
      <c r="C11803" s="160" t="s">
        <v>539</v>
      </c>
      <c r="D11803" s="161">
        <v>926.76</v>
      </c>
    </row>
    <row r="11804" spans="3:4" ht="15" hidden="1" customHeight="1" x14ac:dyDescent="0.25">
      <c r="C11804" s="158" t="s">
        <v>308</v>
      </c>
      <c r="D11804" s="159">
        <v>875.33</v>
      </c>
    </row>
    <row r="11805" spans="3:4" ht="15" hidden="1" customHeight="1" x14ac:dyDescent="0.25">
      <c r="C11805" s="160" t="s">
        <v>309</v>
      </c>
      <c r="D11805" s="161">
        <v>632.24</v>
      </c>
    </row>
    <row r="11806" spans="3:4" ht="15" hidden="1" customHeight="1" x14ac:dyDescent="0.25">
      <c r="C11806" s="158" t="s">
        <v>542</v>
      </c>
      <c r="D11806" s="159">
        <v>652.19000000000005</v>
      </c>
    </row>
    <row r="11807" spans="3:4" ht="15" hidden="1" customHeight="1" x14ac:dyDescent="0.25">
      <c r="C11807" s="160" t="s">
        <v>551</v>
      </c>
      <c r="D11807" s="161">
        <v>796.94</v>
      </c>
    </row>
    <row r="11808" spans="3:4" ht="15" hidden="1" customHeight="1" x14ac:dyDescent="0.25">
      <c r="C11808" s="158" t="s">
        <v>556</v>
      </c>
      <c r="D11808" s="159">
        <v>627.22</v>
      </c>
    </row>
    <row r="11809" spans="3:4" ht="15" hidden="1" customHeight="1" x14ac:dyDescent="0.25">
      <c r="C11809" s="160" t="s">
        <v>307</v>
      </c>
      <c r="D11809" s="161">
        <v>925.37</v>
      </c>
    </row>
    <row r="11810" spans="3:4" ht="15" hidden="1" customHeight="1" x14ac:dyDescent="0.25">
      <c r="C11810" s="158" t="s">
        <v>551</v>
      </c>
      <c r="D11810" s="159">
        <v>410.45</v>
      </c>
    </row>
    <row r="11811" spans="3:4" ht="15" hidden="1" customHeight="1" x14ac:dyDescent="0.25">
      <c r="C11811" s="160" t="s">
        <v>312</v>
      </c>
      <c r="D11811" s="161">
        <v>875.89</v>
      </c>
    </row>
    <row r="11812" spans="3:4" ht="15" hidden="1" customHeight="1" x14ac:dyDescent="0.25">
      <c r="C11812" s="158" t="s">
        <v>308</v>
      </c>
      <c r="D11812" s="159">
        <v>85.01</v>
      </c>
    </row>
    <row r="11813" spans="3:4" ht="15" hidden="1" customHeight="1" x14ac:dyDescent="0.25">
      <c r="C11813" s="160" t="s">
        <v>551</v>
      </c>
      <c r="D11813" s="161">
        <v>1167.25</v>
      </c>
    </row>
    <row r="11814" spans="3:4" ht="15" hidden="1" customHeight="1" x14ac:dyDescent="0.25">
      <c r="C11814" s="158" t="s">
        <v>309</v>
      </c>
      <c r="D11814" s="159">
        <v>755.57</v>
      </c>
    </row>
    <row r="11815" spans="3:4" ht="15" hidden="1" customHeight="1" x14ac:dyDescent="0.25">
      <c r="C11815" s="160" t="s">
        <v>308</v>
      </c>
      <c r="D11815" s="161">
        <v>1249.81</v>
      </c>
    </row>
    <row r="11816" spans="3:4" ht="15" hidden="1" customHeight="1" x14ac:dyDescent="0.25">
      <c r="C11816" s="158" t="s">
        <v>549</v>
      </c>
      <c r="D11816" s="159">
        <v>268.69</v>
      </c>
    </row>
    <row r="11817" spans="3:4" ht="15" hidden="1" customHeight="1" x14ac:dyDescent="0.25">
      <c r="C11817" s="160" t="s">
        <v>543</v>
      </c>
      <c r="D11817" s="161">
        <v>1041.3599999999999</v>
      </c>
    </row>
    <row r="11818" spans="3:4" ht="15" hidden="1" customHeight="1" x14ac:dyDescent="0.25">
      <c r="C11818" s="158" t="s">
        <v>308</v>
      </c>
      <c r="D11818" s="159">
        <v>333.9</v>
      </c>
    </row>
    <row r="11819" spans="3:4" ht="15" hidden="1" customHeight="1" x14ac:dyDescent="0.25">
      <c r="C11819" s="160" t="s">
        <v>539</v>
      </c>
      <c r="D11819" s="161">
        <v>130.09</v>
      </c>
    </row>
    <row r="11820" spans="3:4" ht="15" hidden="1" customHeight="1" x14ac:dyDescent="0.25">
      <c r="C11820" s="158" t="s">
        <v>543</v>
      </c>
      <c r="D11820" s="159">
        <v>45.23</v>
      </c>
    </row>
    <row r="11821" spans="3:4" ht="15" hidden="1" customHeight="1" x14ac:dyDescent="0.25">
      <c r="C11821" s="160" t="s">
        <v>552</v>
      </c>
      <c r="D11821" s="161">
        <v>397.1</v>
      </c>
    </row>
    <row r="11822" spans="3:4" ht="15" hidden="1" customHeight="1" x14ac:dyDescent="0.25">
      <c r="C11822" s="158" t="s">
        <v>542</v>
      </c>
      <c r="D11822" s="159">
        <v>902</v>
      </c>
    </row>
    <row r="11823" spans="3:4" ht="15" hidden="1" customHeight="1" x14ac:dyDescent="0.25">
      <c r="C11823" s="160" t="s">
        <v>539</v>
      </c>
      <c r="D11823" s="161">
        <v>433.76</v>
      </c>
    </row>
    <row r="11824" spans="3:4" ht="15" hidden="1" customHeight="1" x14ac:dyDescent="0.25">
      <c r="C11824" s="158" t="s">
        <v>312</v>
      </c>
      <c r="D11824" s="159">
        <v>835.99</v>
      </c>
    </row>
    <row r="11825" spans="3:4" ht="15" hidden="1" customHeight="1" x14ac:dyDescent="0.25">
      <c r="C11825" s="160" t="s">
        <v>542</v>
      </c>
      <c r="D11825" s="161">
        <v>1277.9000000000001</v>
      </c>
    </row>
    <row r="11826" spans="3:4" ht="15" hidden="1" customHeight="1" x14ac:dyDescent="0.25">
      <c r="C11826" s="158" t="s">
        <v>550</v>
      </c>
      <c r="D11826" s="159">
        <v>84.13</v>
      </c>
    </row>
    <row r="11827" spans="3:4" ht="15" hidden="1" customHeight="1" x14ac:dyDescent="0.25">
      <c r="C11827" s="160" t="s">
        <v>551</v>
      </c>
      <c r="D11827" s="161">
        <v>680.34</v>
      </c>
    </row>
    <row r="11828" spans="3:4" ht="15" hidden="1" customHeight="1" x14ac:dyDescent="0.25">
      <c r="C11828" s="158" t="s">
        <v>558</v>
      </c>
      <c r="D11828" s="159">
        <v>515.86</v>
      </c>
    </row>
    <row r="11829" spans="3:4" ht="15" hidden="1" customHeight="1" x14ac:dyDescent="0.25">
      <c r="C11829" s="160" t="s">
        <v>540</v>
      </c>
      <c r="D11829" s="161">
        <v>739.68</v>
      </c>
    </row>
    <row r="11830" spans="3:4" ht="15" hidden="1" customHeight="1" x14ac:dyDescent="0.25">
      <c r="C11830" s="158" t="s">
        <v>308</v>
      </c>
      <c r="D11830" s="159">
        <v>952.9</v>
      </c>
    </row>
    <row r="11831" spans="3:4" ht="15" hidden="1" customHeight="1" x14ac:dyDescent="0.25">
      <c r="C11831" s="160" t="s">
        <v>543</v>
      </c>
      <c r="D11831" s="161">
        <v>867.22</v>
      </c>
    </row>
    <row r="11832" spans="3:4" ht="15" hidden="1" customHeight="1" x14ac:dyDescent="0.25">
      <c r="C11832" s="158" t="s">
        <v>544</v>
      </c>
      <c r="D11832" s="159">
        <v>453.56</v>
      </c>
    </row>
    <row r="11833" spans="3:4" ht="15" hidden="1" customHeight="1" x14ac:dyDescent="0.25">
      <c r="C11833" s="160" t="s">
        <v>545</v>
      </c>
      <c r="D11833" s="161">
        <v>295.14</v>
      </c>
    </row>
    <row r="11834" spans="3:4" ht="15" hidden="1" customHeight="1" x14ac:dyDescent="0.25">
      <c r="C11834" s="158" t="s">
        <v>542</v>
      </c>
      <c r="D11834" s="159">
        <v>755.4</v>
      </c>
    </row>
    <row r="11835" spans="3:4" ht="15" hidden="1" customHeight="1" x14ac:dyDescent="0.25">
      <c r="C11835" s="160" t="s">
        <v>312</v>
      </c>
      <c r="D11835" s="161">
        <v>677.84</v>
      </c>
    </row>
    <row r="11836" spans="3:4" ht="15" hidden="1" customHeight="1" x14ac:dyDescent="0.25">
      <c r="C11836" s="158" t="s">
        <v>558</v>
      </c>
      <c r="D11836" s="159">
        <v>982.58</v>
      </c>
    </row>
    <row r="11837" spans="3:4" ht="15" hidden="1" customHeight="1" x14ac:dyDescent="0.25">
      <c r="C11837" s="160" t="s">
        <v>545</v>
      </c>
      <c r="D11837" s="161">
        <v>780.97</v>
      </c>
    </row>
    <row r="11838" spans="3:4" ht="15" hidden="1" customHeight="1" x14ac:dyDescent="0.25">
      <c r="C11838" s="158" t="s">
        <v>550</v>
      </c>
      <c r="D11838" s="159">
        <v>853.93</v>
      </c>
    </row>
    <row r="11839" spans="3:4" ht="15" hidden="1" customHeight="1" x14ac:dyDescent="0.25">
      <c r="C11839" s="160" t="s">
        <v>544</v>
      </c>
      <c r="D11839" s="161">
        <v>581.32000000000005</v>
      </c>
    </row>
    <row r="11840" spans="3:4" ht="15" hidden="1" customHeight="1" x14ac:dyDescent="0.25">
      <c r="C11840" s="158" t="s">
        <v>553</v>
      </c>
      <c r="D11840" s="159">
        <v>900.28</v>
      </c>
    </row>
    <row r="11841" spans="3:4" ht="15" hidden="1" customHeight="1" x14ac:dyDescent="0.25">
      <c r="C11841" s="160" t="s">
        <v>550</v>
      </c>
      <c r="D11841" s="161">
        <v>519.80999999999995</v>
      </c>
    </row>
    <row r="11842" spans="3:4" ht="15" hidden="1" customHeight="1" x14ac:dyDescent="0.25">
      <c r="C11842" s="158" t="s">
        <v>552</v>
      </c>
      <c r="D11842" s="159">
        <v>1286.8800000000001</v>
      </c>
    </row>
    <row r="11843" spans="3:4" ht="15" hidden="1" customHeight="1" x14ac:dyDescent="0.25">
      <c r="C11843" s="160" t="s">
        <v>542</v>
      </c>
      <c r="D11843" s="161">
        <v>315.48</v>
      </c>
    </row>
    <row r="11844" spans="3:4" ht="15" hidden="1" customHeight="1" x14ac:dyDescent="0.25">
      <c r="C11844" s="158" t="s">
        <v>545</v>
      </c>
      <c r="D11844" s="159">
        <v>925.84</v>
      </c>
    </row>
    <row r="11845" spans="3:4" ht="15" hidden="1" customHeight="1" x14ac:dyDescent="0.25">
      <c r="C11845" s="160" t="s">
        <v>553</v>
      </c>
      <c r="D11845" s="161">
        <v>268.42</v>
      </c>
    </row>
    <row r="11846" spans="3:4" ht="15" hidden="1" customHeight="1" x14ac:dyDescent="0.25">
      <c r="C11846" s="158" t="s">
        <v>555</v>
      </c>
      <c r="D11846" s="159">
        <v>927.87</v>
      </c>
    </row>
    <row r="11847" spans="3:4" ht="15" hidden="1" customHeight="1" x14ac:dyDescent="0.25">
      <c r="C11847" s="160" t="s">
        <v>308</v>
      </c>
      <c r="D11847" s="161">
        <v>747.63</v>
      </c>
    </row>
    <row r="11848" spans="3:4" ht="15" hidden="1" customHeight="1" x14ac:dyDescent="0.25">
      <c r="C11848" s="158" t="s">
        <v>551</v>
      </c>
      <c r="D11848" s="159">
        <v>604.14</v>
      </c>
    </row>
    <row r="11849" spans="3:4" ht="15" hidden="1" customHeight="1" x14ac:dyDescent="0.25">
      <c r="C11849" s="160" t="s">
        <v>548</v>
      </c>
      <c r="D11849" s="161">
        <v>288.20999999999998</v>
      </c>
    </row>
    <row r="11850" spans="3:4" ht="15" hidden="1" customHeight="1" x14ac:dyDescent="0.25">
      <c r="C11850" s="158" t="s">
        <v>553</v>
      </c>
      <c r="D11850" s="159">
        <v>331.69</v>
      </c>
    </row>
    <row r="11851" spans="3:4" ht="15" hidden="1" customHeight="1" x14ac:dyDescent="0.25">
      <c r="C11851" s="160" t="s">
        <v>307</v>
      </c>
      <c r="D11851" s="161">
        <v>761.73</v>
      </c>
    </row>
    <row r="11852" spans="3:4" ht="15" hidden="1" customHeight="1" x14ac:dyDescent="0.25">
      <c r="C11852" s="158" t="s">
        <v>309</v>
      </c>
      <c r="D11852" s="159">
        <v>145.96</v>
      </c>
    </row>
    <row r="11853" spans="3:4" ht="15" hidden="1" customHeight="1" x14ac:dyDescent="0.25">
      <c r="C11853" s="160" t="s">
        <v>312</v>
      </c>
      <c r="D11853" s="161">
        <v>1012.88</v>
      </c>
    </row>
    <row r="11854" spans="3:4" ht="15" hidden="1" customHeight="1" x14ac:dyDescent="0.25">
      <c r="C11854" s="158" t="s">
        <v>539</v>
      </c>
      <c r="D11854" s="159">
        <v>439.22</v>
      </c>
    </row>
    <row r="11855" spans="3:4" ht="15" hidden="1" customHeight="1" x14ac:dyDescent="0.25">
      <c r="C11855" s="160" t="s">
        <v>312</v>
      </c>
      <c r="D11855" s="161">
        <v>875.93</v>
      </c>
    </row>
    <row r="11856" spans="3:4" ht="15" hidden="1" customHeight="1" x14ac:dyDescent="0.25">
      <c r="C11856" s="158" t="s">
        <v>552</v>
      </c>
      <c r="D11856" s="159">
        <v>576.66999999999996</v>
      </c>
    </row>
    <row r="11857" spans="3:4" ht="15" hidden="1" customHeight="1" x14ac:dyDescent="0.25">
      <c r="C11857" s="160" t="s">
        <v>554</v>
      </c>
      <c r="D11857" s="161">
        <v>683.9</v>
      </c>
    </row>
    <row r="11858" spans="3:4" ht="15" hidden="1" customHeight="1" x14ac:dyDescent="0.25">
      <c r="C11858" s="158" t="s">
        <v>542</v>
      </c>
      <c r="D11858" s="159">
        <v>542.97</v>
      </c>
    </row>
    <row r="11859" spans="3:4" ht="15" hidden="1" customHeight="1" x14ac:dyDescent="0.25">
      <c r="C11859" s="160" t="s">
        <v>555</v>
      </c>
      <c r="D11859" s="161">
        <v>289.5</v>
      </c>
    </row>
    <row r="11860" spans="3:4" ht="15" hidden="1" customHeight="1" x14ac:dyDescent="0.25">
      <c r="C11860" s="158" t="s">
        <v>544</v>
      </c>
      <c r="D11860" s="159">
        <v>550.33000000000004</v>
      </c>
    </row>
    <row r="11861" spans="3:4" ht="15" hidden="1" customHeight="1" x14ac:dyDescent="0.25">
      <c r="C11861" s="160" t="s">
        <v>307</v>
      </c>
      <c r="D11861" s="161">
        <v>1031.33</v>
      </c>
    </row>
    <row r="11862" spans="3:4" ht="15" hidden="1" customHeight="1" x14ac:dyDescent="0.25">
      <c r="C11862" s="158" t="s">
        <v>545</v>
      </c>
      <c r="D11862" s="159">
        <v>89.87</v>
      </c>
    </row>
    <row r="11863" spans="3:4" ht="15" hidden="1" customHeight="1" x14ac:dyDescent="0.25">
      <c r="C11863" s="160" t="s">
        <v>553</v>
      </c>
      <c r="D11863" s="161">
        <v>164.1</v>
      </c>
    </row>
    <row r="11864" spans="3:4" ht="15" hidden="1" customHeight="1" x14ac:dyDescent="0.25">
      <c r="C11864" s="158" t="s">
        <v>542</v>
      </c>
      <c r="D11864" s="159">
        <v>705.28</v>
      </c>
    </row>
    <row r="11865" spans="3:4" ht="15" hidden="1" customHeight="1" x14ac:dyDescent="0.25">
      <c r="C11865" s="160" t="s">
        <v>312</v>
      </c>
      <c r="D11865" s="161">
        <v>264.13</v>
      </c>
    </row>
    <row r="11866" spans="3:4" ht="15" hidden="1" customHeight="1" x14ac:dyDescent="0.25">
      <c r="C11866" s="158" t="s">
        <v>546</v>
      </c>
      <c r="D11866" s="159">
        <v>528.53</v>
      </c>
    </row>
    <row r="11867" spans="3:4" ht="15" hidden="1" customHeight="1" x14ac:dyDescent="0.25">
      <c r="C11867" s="160" t="s">
        <v>542</v>
      </c>
      <c r="D11867" s="161">
        <v>1151.4100000000001</v>
      </c>
    </row>
    <row r="11868" spans="3:4" ht="15" hidden="1" customHeight="1" x14ac:dyDescent="0.25">
      <c r="C11868" s="158" t="s">
        <v>543</v>
      </c>
      <c r="D11868" s="159">
        <v>566.27</v>
      </c>
    </row>
    <row r="11869" spans="3:4" ht="15" hidden="1" customHeight="1" x14ac:dyDescent="0.25">
      <c r="C11869" s="160" t="s">
        <v>544</v>
      </c>
      <c r="D11869" s="161">
        <v>608.1</v>
      </c>
    </row>
    <row r="11870" spans="3:4" ht="15" hidden="1" customHeight="1" x14ac:dyDescent="0.25">
      <c r="C11870" s="158" t="s">
        <v>539</v>
      </c>
      <c r="D11870" s="159">
        <v>398.13</v>
      </c>
    </row>
    <row r="11871" spans="3:4" ht="15" hidden="1" customHeight="1" x14ac:dyDescent="0.25">
      <c r="C11871" s="160" t="s">
        <v>549</v>
      </c>
      <c r="D11871" s="161">
        <v>196.37</v>
      </c>
    </row>
    <row r="11872" spans="3:4" ht="15" hidden="1" customHeight="1" x14ac:dyDescent="0.25">
      <c r="C11872" s="158" t="s">
        <v>553</v>
      </c>
      <c r="D11872" s="159">
        <v>495.61</v>
      </c>
    </row>
    <row r="11873" spans="3:4" ht="15" hidden="1" customHeight="1" x14ac:dyDescent="0.25">
      <c r="C11873" s="160" t="s">
        <v>309</v>
      </c>
      <c r="D11873" s="161">
        <v>616.65</v>
      </c>
    </row>
    <row r="11874" spans="3:4" ht="15" hidden="1" customHeight="1" x14ac:dyDescent="0.25">
      <c r="C11874" s="158" t="s">
        <v>312</v>
      </c>
      <c r="D11874" s="159">
        <v>114.85</v>
      </c>
    </row>
    <row r="11875" spans="3:4" ht="15" hidden="1" customHeight="1" x14ac:dyDescent="0.25">
      <c r="C11875" s="160" t="s">
        <v>552</v>
      </c>
      <c r="D11875" s="161">
        <v>687.88</v>
      </c>
    </row>
    <row r="11876" spans="3:4" ht="15" hidden="1" customHeight="1" x14ac:dyDescent="0.25">
      <c r="C11876" s="158" t="s">
        <v>312</v>
      </c>
      <c r="D11876" s="159">
        <v>324.79000000000002</v>
      </c>
    </row>
    <row r="11877" spans="3:4" ht="15" hidden="1" customHeight="1" x14ac:dyDescent="0.25">
      <c r="C11877" s="160" t="s">
        <v>312</v>
      </c>
      <c r="D11877" s="161">
        <v>709.03</v>
      </c>
    </row>
    <row r="11878" spans="3:4" ht="15" hidden="1" customHeight="1" x14ac:dyDescent="0.25">
      <c r="C11878" s="158" t="s">
        <v>550</v>
      </c>
      <c r="D11878" s="159">
        <v>658.71</v>
      </c>
    </row>
    <row r="11879" spans="3:4" ht="15" hidden="1" customHeight="1" x14ac:dyDescent="0.25">
      <c r="C11879" s="160" t="s">
        <v>552</v>
      </c>
      <c r="D11879" s="161">
        <v>403.92</v>
      </c>
    </row>
    <row r="11880" spans="3:4" ht="15" hidden="1" customHeight="1" x14ac:dyDescent="0.25">
      <c r="C11880" s="158" t="s">
        <v>552</v>
      </c>
      <c r="D11880" s="159">
        <v>393.8</v>
      </c>
    </row>
    <row r="11881" spans="3:4" ht="15" hidden="1" customHeight="1" x14ac:dyDescent="0.25">
      <c r="C11881" s="160" t="s">
        <v>552</v>
      </c>
      <c r="D11881" s="161">
        <v>835.29</v>
      </c>
    </row>
    <row r="11882" spans="3:4" ht="15" hidden="1" customHeight="1" x14ac:dyDescent="0.25">
      <c r="C11882" s="158" t="s">
        <v>540</v>
      </c>
      <c r="D11882" s="159">
        <v>638.54</v>
      </c>
    </row>
    <row r="11883" spans="3:4" ht="15" hidden="1" customHeight="1" x14ac:dyDescent="0.25">
      <c r="C11883" s="160" t="s">
        <v>308</v>
      </c>
      <c r="D11883" s="161">
        <v>546.54</v>
      </c>
    </row>
    <row r="11884" spans="3:4" ht="15" hidden="1" customHeight="1" x14ac:dyDescent="0.25">
      <c r="C11884" s="158" t="s">
        <v>553</v>
      </c>
      <c r="D11884" s="159">
        <v>995.05</v>
      </c>
    </row>
    <row r="11885" spans="3:4" ht="15" hidden="1" customHeight="1" x14ac:dyDescent="0.25">
      <c r="C11885" s="160" t="s">
        <v>546</v>
      </c>
      <c r="D11885" s="161">
        <v>252.26</v>
      </c>
    </row>
    <row r="11886" spans="3:4" ht="15" hidden="1" customHeight="1" x14ac:dyDescent="0.25">
      <c r="C11886" s="158" t="s">
        <v>312</v>
      </c>
      <c r="D11886" s="159">
        <v>491.68</v>
      </c>
    </row>
    <row r="11887" spans="3:4" ht="15" hidden="1" customHeight="1" x14ac:dyDescent="0.25">
      <c r="C11887" s="160" t="s">
        <v>541</v>
      </c>
      <c r="D11887" s="161">
        <v>172.29</v>
      </c>
    </row>
    <row r="11888" spans="3:4" ht="15" hidden="1" customHeight="1" x14ac:dyDescent="0.25">
      <c r="C11888" s="158" t="s">
        <v>539</v>
      </c>
      <c r="D11888" s="159">
        <v>213.16</v>
      </c>
    </row>
    <row r="11889" spans="3:4" ht="15" hidden="1" customHeight="1" x14ac:dyDescent="0.25">
      <c r="C11889" s="160" t="s">
        <v>539</v>
      </c>
      <c r="D11889" s="161">
        <v>129.93</v>
      </c>
    </row>
    <row r="11890" spans="3:4" ht="15" hidden="1" customHeight="1" x14ac:dyDescent="0.25">
      <c r="C11890" s="158" t="s">
        <v>542</v>
      </c>
      <c r="D11890" s="159">
        <v>805.49</v>
      </c>
    </row>
    <row r="11891" spans="3:4" ht="15" hidden="1" customHeight="1" x14ac:dyDescent="0.25">
      <c r="C11891" s="160" t="s">
        <v>541</v>
      </c>
      <c r="D11891" s="161">
        <v>592.66</v>
      </c>
    </row>
    <row r="11892" spans="3:4" ht="15" hidden="1" customHeight="1" x14ac:dyDescent="0.25">
      <c r="C11892" s="158" t="s">
        <v>312</v>
      </c>
      <c r="D11892" s="159">
        <v>643.59</v>
      </c>
    </row>
    <row r="11893" spans="3:4" ht="15" hidden="1" customHeight="1" x14ac:dyDescent="0.25">
      <c r="C11893" s="160" t="s">
        <v>545</v>
      </c>
      <c r="D11893" s="161">
        <v>724.09</v>
      </c>
    </row>
    <row r="11894" spans="3:4" ht="15" hidden="1" customHeight="1" x14ac:dyDescent="0.25">
      <c r="C11894" s="158" t="s">
        <v>543</v>
      </c>
      <c r="D11894" s="159">
        <v>40.68</v>
      </c>
    </row>
    <row r="11895" spans="3:4" ht="15" hidden="1" customHeight="1" x14ac:dyDescent="0.25">
      <c r="C11895" s="160" t="s">
        <v>308</v>
      </c>
      <c r="D11895" s="161">
        <v>596.64</v>
      </c>
    </row>
    <row r="11896" spans="3:4" ht="15" hidden="1" customHeight="1" x14ac:dyDescent="0.25">
      <c r="C11896" s="158" t="s">
        <v>309</v>
      </c>
      <c r="D11896" s="159">
        <v>272.66000000000003</v>
      </c>
    </row>
    <row r="11897" spans="3:4" ht="15" hidden="1" customHeight="1" x14ac:dyDescent="0.25">
      <c r="C11897" s="160" t="s">
        <v>543</v>
      </c>
      <c r="D11897" s="161">
        <v>868.4</v>
      </c>
    </row>
    <row r="11898" spans="3:4" ht="15" hidden="1" customHeight="1" x14ac:dyDescent="0.25">
      <c r="C11898" s="158" t="s">
        <v>553</v>
      </c>
      <c r="D11898" s="159">
        <v>298.97000000000003</v>
      </c>
    </row>
    <row r="11899" spans="3:4" ht="15" hidden="1" customHeight="1" x14ac:dyDescent="0.25">
      <c r="C11899" s="160" t="s">
        <v>539</v>
      </c>
      <c r="D11899" s="161">
        <v>780.86</v>
      </c>
    </row>
    <row r="11900" spans="3:4" ht="15" hidden="1" customHeight="1" x14ac:dyDescent="0.25">
      <c r="C11900" s="158" t="s">
        <v>545</v>
      </c>
      <c r="D11900" s="159">
        <v>814.74</v>
      </c>
    </row>
    <row r="11901" spans="3:4" ht="15" hidden="1" customHeight="1" x14ac:dyDescent="0.25">
      <c r="C11901" s="160" t="s">
        <v>558</v>
      </c>
      <c r="D11901" s="161">
        <v>522.48</v>
      </c>
    </row>
    <row r="11902" spans="3:4" ht="15" hidden="1" customHeight="1" x14ac:dyDescent="0.25">
      <c r="C11902" s="158" t="s">
        <v>553</v>
      </c>
      <c r="D11902" s="159">
        <v>470.96</v>
      </c>
    </row>
    <row r="11903" spans="3:4" ht="15" hidden="1" customHeight="1" x14ac:dyDescent="0.25">
      <c r="C11903" s="160" t="s">
        <v>549</v>
      </c>
      <c r="D11903" s="161">
        <v>430.12</v>
      </c>
    </row>
    <row r="11904" spans="3:4" ht="15" hidden="1" customHeight="1" x14ac:dyDescent="0.25">
      <c r="C11904" s="158" t="s">
        <v>545</v>
      </c>
      <c r="D11904" s="159">
        <v>954.68</v>
      </c>
    </row>
    <row r="11905" spans="3:4" ht="15" hidden="1" customHeight="1" x14ac:dyDescent="0.25">
      <c r="C11905" s="160" t="s">
        <v>548</v>
      </c>
      <c r="D11905" s="161">
        <v>433.83</v>
      </c>
    </row>
    <row r="11906" spans="3:4" ht="15" hidden="1" customHeight="1" x14ac:dyDescent="0.25">
      <c r="C11906" s="158" t="s">
        <v>545</v>
      </c>
      <c r="D11906" s="159">
        <v>457.25</v>
      </c>
    </row>
    <row r="11907" spans="3:4" ht="15" hidden="1" customHeight="1" x14ac:dyDescent="0.25">
      <c r="C11907" s="160" t="s">
        <v>542</v>
      </c>
      <c r="D11907" s="161">
        <v>10.41</v>
      </c>
    </row>
    <row r="11908" spans="3:4" ht="15" hidden="1" customHeight="1" x14ac:dyDescent="0.25">
      <c r="C11908" s="158" t="s">
        <v>551</v>
      </c>
      <c r="D11908" s="159">
        <v>171.99</v>
      </c>
    </row>
    <row r="11909" spans="3:4" ht="15" hidden="1" customHeight="1" x14ac:dyDescent="0.25">
      <c r="C11909" s="160" t="s">
        <v>554</v>
      </c>
      <c r="D11909" s="161">
        <v>907.08</v>
      </c>
    </row>
    <row r="11910" spans="3:4" ht="15" hidden="1" customHeight="1" x14ac:dyDescent="0.25">
      <c r="C11910" s="158" t="s">
        <v>552</v>
      </c>
      <c r="D11910" s="159">
        <v>590.71</v>
      </c>
    </row>
    <row r="11911" spans="3:4" ht="15" hidden="1" customHeight="1" x14ac:dyDescent="0.25">
      <c r="C11911" s="160" t="s">
        <v>544</v>
      </c>
      <c r="D11911" s="161">
        <v>1121.43</v>
      </c>
    </row>
    <row r="11912" spans="3:4" ht="15" hidden="1" customHeight="1" x14ac:dyDescent="0.25">
      <c r="C11912" s="158" t="s">
        <v>547</v>
      </c>
      <c r="D11912" s="159">
        <v>793.38</v>
      </c>
    </row>
    <row r="11913" spans="3:4" ht="15" hidden="1" customHeight="1" x14ac:dyDescent="0.25">
      <c r="C11913" s="160" t="s">
        <v>307</v>
      </c>
      <c r="D11913" s="161">
        <v>1205.42</v>
      </c>
    </row>
    <row r="11914" spans="3:4" ht="15" hidden="1" customHeight="1" x14ac:dyDescent="0.25">
      <c r="C11914" s="158" t="s">
        <v>551</v>
      </c>
      <c r="D11914" s="159">
        <v>1012.79</v>
      </c>
    </row>
    <row r="11915" spans="3:4" ht="15" hidden="1" customHeight="1" x14ac:dyDescent="0.25">
      <c r="C11915" s="160" t="s">
        <v>307</v>
      </c>
      <c r="D11915" s="161">
        <v>1081.71</v>
      </c>
    </row>
    <row r="11916" spans="3:4" ht="15" hidden="1" customHeight="1" x14ac:dyDescent="0.25">
      <c r="C11916" s="158" t="s">
        <v>308</v>
      </c>
      <c r="D11916" s="159">
        <v>1151.82</v>
      </c>
    </row>
    <row r="11917" spans="3:4" ht="15" hidden="1" customHeight="1" x14ac:dyDescent="0.25">
      <c r="C11917" s="160" t="s">
        <v>543</v>
      </c>
      <c r="D11917" s="161">
        <v>1175.45</v>
      </c>
    </row>
    <row r="11918" spans="3:4" ht="15" hidden="1" customHeight="1" x14ac:dyDescent="0.25">
      <c r="C11918" s="158" t="s">
        <v>542</v>
      </c>
      <c r="D11918" s="159">
        <v>615.85</v>
      </c>
    </row>
    <row r="11919" spans="3:4" ht="15" hidden="1" customHeight="1" x14ac:dyDescent="0.25">
      <c r="C11919" s="160" t="s">
        <v>551</v>
      </c>
      <c r="D11919" s="161">
        <v>364.31</v>
      </c>
    </row>
    <row r="11920" spans="3:4" ht="15" hidden="1" customHeight="1" x14ac:dyDescent="0.25">
      <c r="C11920" s="158" t="s">
        <v>312</v>
      </c>
      <c r="D11920" s="159">
        <v>113.88</v>
      </c>
    </row>
    <row r="11921" spans="3:4" ht="15" hidden="1" customHeight="1" x14ac:dyDescent="0.25">
      <c r="C11921" s="160" t="s">
        <v>542</v>
      </c>
      <c r="D11921" s="161">
        <v>872.97</v>
      </c>
    </row>
    <row r="11922" spans="3:4" ht="15" hidden="1" customHeight="1" x14ac:dyDescent="0.25">
      <c r="C11922" s="158" t="s">
        <v>543</v>
      </c>
      <c r="D11922" s="159">
        <v>823.79</v>
      </c>
    </row>
    <row r="11923" spans="3:4" ht="15" hidden="1" customHeight="1" x14ac:dyDescent="0.25">
      <c r="C11923" s="160" t="s">
        <v>543</v>
      </c>
      <c r="D11923" s="161">
        <v>568.62</v>
      </c>
    </row>
    <row r="11924" spans="3:4" ht="15" hidden="1" customHeight="1" x14ac:dyDescent="0.25">
      <c r="C11924" s="158" t="s">
        <v>553</v>
      </c>
      <c r="D11924" s="159">
        <v>181.74</v>
      </c>
    </row>
    <row r="11925" spans="3:4" ht="15" hidden="1" customHeight="1" x14ac:dyDescent="0.25">
      <c r="C11925" s="160" t="s">
        <v>558</v>
      </c>
      <c r="D11925" s="161">
        <v>94.85</v>
      </c>
    </row>
    <row r="11926" spans="3:4" ht="15" hidden="1" customHeight="1" x14ac:dyDescent="0.25">
      <c r="C11926" s="158" t="s">
        <v>540</v>
      </c>
      <c r="D11926" s="159">
        <v>156.61000000000001</v>
      </c>
    </row>
    <row r="11927" spans="3:4" ht="15" hidden="1" customHeight="1" x14ac:dyDescent="0.25">
      <c r="C11927" s="160" t="s">
        <v>539</v>
      </c>
      <c r="D11927" s="161">
        <v>356.83</v>
      </c>
    </row>
    <row r="11928" spans="3:4" ht="15" hidden="1" customHeight="1" x14ac:dyDescent="0.25">
      <c r="C11928" s="158" t="s">
        <v>553</v>
      </c>
      <c r="D11928" s="159">
        <v>1011.66</v>
      </c>
    </row>
    <row r="11929" spans="3:4" ht="15" hidden="1" customHeight="1" x14ac:dyDescent="0.25">
      <c r="C11929" s="160" t="s">
        <v>547</v>
      </c>
      <c r="D11929" s="161">
        <v>115</v>
      </c>
    </row>
    <row r="11930" spans="3:4" ht="15" hidden="1" customHeight="1" x14ac:dyDescent="0.25">
      <c r="C11930" s="158" t="s">
        <v>553</v>
      </c>
      <c r="D11930" s="159">
        <v>156.47</v>
      </c>
    </row>
    <row r="11931" spans="3:4" ht="15" hidden="1" customHeight="1" x14ac:dyDescent="0.25">
      <c r="C11931" s="160" t="s">
        <v>312</v>
      </c>
      <c r="D11931" s="161">
        <v>508.83</v>
      </c>
    </row>
    <row r="11932" spans="3:4" ht="15" hidden="1" customHeight="1" x14ac:dyDescent="0.25">
      <c r="C11932" s="158" t="s">
        <v>542</v>
      </c>
      <c r="D11932" s="159">
        <v>624.23</v>
      </c>
    </row>
    <row r="11933" spans="3:4" ht="15" hidden="1" customHeight="1" x14ac:dyDescent="0.25">
      <c r="C11933" s="160" t="s">
        <v>307</v>
      </c>
      <c r="D11933" s="161">
        <v>403.5</v>
      </c>
    </row>
    <row r="11934" spans="3:4" ht="15" hidden="1" customHeight="1" x14ac:dyDescent="0.25">
      <c r="C11934" s="158" t="s">
        <v>543</v>
      </c>
      <c r="D11934" s="159">
        <v>1245.31</v>
      </c>
    </row>
    <row r="11935" spans="3:4" ht="15" hidden="1" customHeight="1" x14ac:dyDescent="0.25">
      <c r="C11935" s="160" t="s">
        <v>545</v>
      </c>
      <c r="D11935" s="161">
        <v>395.46</v>
      </c>
    </row>
    <row r="11936" spans="3:4" ht="15" hidden="1" customHeight="1" x14ac:dyDescent="0.25">
      <c r="C11936" s="158" t="s">
        <v>545</v>
      </c>
      <c r="D11936" s="159">
        <v>496.15</v>
      </c>
    </row>
    <row r="11937" spans="3:4" ht="15" hidden="1" customHeight="1" x14ac:dyDescent="0.25">
      <c r="C11937" s="160" t="s">
        <v>307</v>
      </c>
      <c r="D11937" s="161">
        <v>708.18</v>
      </c>
    </row>
    <row r="11938" spans="3:4" ht="15" hidden="1" customHeight="1" x14ac:dyDescent="0.25">
      <c r="C11938" s="158" t="s">
        <v>547</v>
      </c>
      <c r="D11938" s="159">
        <v>656.55</v>
      </c>
    </row>
    <row r="11939" spans="3:4" ht="15" hidden="1" customHeight="1" x14ac:dyDescent="0.25">
      <c r="C11939" s="160" t="s">
        <v>312</v>
      </c>
      <c r="D11939" s="161">
        <v>175.57</v>
      </c>
    </row>
    <row r="11940" spans="3:4" ht="15" hidden="1" customHeight="1" x14ac:dyDescent="0.25">
      <c r="C11940" s="158" t="s">
        <v>543</v>
      </c>
      <c r="D11940" s="159">
        <v>182.9</v>
      </c>
    </row>
    <row r="11941" spans="3:4" ht="15" hidden="1" customHeight="1" x14ac:dyDescent="0.25">
      <c r="C11941" s="160" t="s">
        <v>545</v>
      </c>
      <c r="D11941" s="161">
        <v>762.74</v>
      </c>
    </row>
    <row r="11942" spans="3:4" ht="15" hidden="1" customHeight="1" x14ac:dyDescent="0.25">
      <c r="C11942" s="158" t="s">
        <v>554</v>
      </c>
      <c r="D11942" s="159">
        <v>491.91</v>
      </c>
    </row>
    <row r="11943" spans="3:4" ht="15" hidden="1" customHeight="1" x14ac:dyDescent="0.25">
      <c r="C11943" s="160" t="s">
        <v>554</v>
      </c>
      <c r="D11943" s="161">
        <v>678.88</v>
      </c>
    </row>
    <row r="11944" spans="3:4" ht="15" hidden="1" customHeight="1" x14ac:dyDescent="0.25">
      <c r="C11944" s="158" t="s">
        <v>556</v>
      </c>
      <c r="D11944" s="159">
        <v>1195.8599999999999</v>
      </c>
    </row>
    <row r="11945" spans="3:4" ht="15" hidden="1" customHeight="1" x14ac:dyDescent="0.25">
      <c r="C11945" s="160" t="s">
        <v>539</v>
      </c>
      <c r="D11945" s="161">
        <v>14.61</v>
      </c>
    </row>
    <row r="11946" spans="3:4" ht="15" hidden="1" customHeight="1" x14ac:dyDescent="0.25">
      <c r="C11946" s="158" t="s">
        <v>553</v>
      </c>
      <c r="D11946" s="159">
        <v>844.03</v>
      </c>
    </row>
    <row r="11947" spans="3:4" ht="15" hidden="1" customHeight="1" x14ac:dyDescent="0.25">
      <c r="C11947" s="160" t="s">
        <v>307</v>
      </c>
      <c r="D11947" s="161">
        <v>875.12</v>
      </c>
    </row>
    <row r="11948" spans="3:4" ht="15" hidden="1" customHeight="1" x14ac:dyDescent="0.25">
      <c r="C11948" s="158" t="s">
        <v>548</v>
      </c>
      <c r="D11948" s="159">
        <v>686</v>
      </c>
    </row>
    <row r="11949" spans="3:4" ht="15" hidden="1" customHeight="1" x14ac:dyDescent="0.25">
      <c r="C11949" s="160" t="s">
        <v>556</v>
      </c>
      <c r="D11949" s="161">
        <v>632.58000000000004</v>
      </c>
    </row>
    <row r="11950" spans="3:4" ht="15" hidden="1" customHeight="1" x14ac:dyDescent="0.25">
      <c r="C11950" s="158" t="s">
        <v>307</v>
      </c>
      <c r="D11950" s="159">
        <v>424.48</v>
      </c>
    </row>
    <row r="11951" spans="3:4" ht="15" hidden="1" customHeight="1" x14ac:dyDescent="0.25">
      <c r="C11951" s="160" t="s">
        <v>551</v>
      </c>
      <c r="D11951" s="161">
        <v>797.93</v>
      </c>
    </row>
    <row r="11952" spans="3:4" ht="15" hidden="1" customHeight="1" x14ac:dyDescent="0.25">
      <c r="C11952" s="158" t="s">
        <v>549</v>
      </c>
      <c r="D11952" s="159">
        <v>1055.9000000000001</v>
      </c>
    </row>
    <row r="11953" spans="3:4" ht="15" hidden="1" customHeight="1" x14ac:dyDescent="0.25">
      <c r="C11953" s="160" t="s">
        <v>542</v>
      </c>
      <c r="D11953" s="161">
        <v>162.1</v>
      </c>
    </row>
    <row r="11954" spans="3:4" ht="15" hidden="1" customHeight="1" x14ac:dyDescent="0.25">
      <c r="C11954" s="158" t="s">
        <v>543</v>
      </c>
      <c r="D11954" s="159">
        <v>461.49</v>
      </c>
    </row>
    <row r="11955" spans="3:4" ht="15" hidden="1" customHeight="1" x14ac:dyDescent="0.25">
      <c r="C11955" s="160" t="s">
        <v>539</v>
      </c>
      <c r="D11955" s="161">
        <v>1254.17</v>
      </c>
    </row>
    <row r="11956" spans="3:4" ht="15" hidden="1" customHeight="1" x14ac:dyDescent="0.25">
      <c r="C11956" s="158" t="s">
        <v>548</v>
      </c>
      <c r="D11956" s="159">
        <v>1041.6199999999999</v>
      </c>
    </row>
    <row r="11957" spans="3:4" ht="15" hidden="1" customHeight="1" x14ac:dyDescent="0.25">
      <c r="C11957" s="160" t="s">
        <v>543</v>
      </c>
      <c r="D11957" s="161">
        <v>603.13</v>
      </c>
    </row>
    <row r="11958" spans="3:4" ht="15" hidden="1" customHeight="1" x14ac:dyDescent="0.25">
      <c r="C11958" s="158" t="s">
        <v>550</v>
      </c>
      <c r="D11958" s="159">
        <v>756.23</v>
      </c>
    </row>
    <row r="11959" spans="3:4" ht="15" hidden="1" customHeight="1" x14ac:dyDescent="0.25">
      <c r="C11959" s="160" t="s">
        <v>555</v>
      </c>
      <c r="D11959" s="161">
        <v>487.66</v>
      </c>
    </row>
    <row r="11960" spans="3:4" ht="15" hidden="1" customHeight="1" x14ac:dyDescent="0.25">
      <c r="C11960" s="158" t="s">
        <v>309</v>
      </c>
      <c r="D11960" s="159">
        <v>1128.82</v>
      </c>
    </row>
    <row r="11961" spans="3:4" ht="15" hidden="1" customHeight="1" x14ac:dyDescent="0.25">
      <c r="C11961" s="160" t="s">
        <v>312</v>
      </c>
      <c r="D11961" s="161">
        <v>1217.17</v>
      </c>
    </row>
    <row r="11962" spans="3:4" ht="15" hidden="1" customHeight="1" x14ac:dyDescent="0.25">
      <c r="C11962" s="158" t="s">
        <v>309</v>
      </c>
      <c r="D11962" s="159">
        <v>826.77</v>
      </c>
    </row>
    <row r="11963" spans="3:4" ht="15" hidden="1" customHeight="1" x14ac:dyDescent="0.25">
      <c r="C11963" s="160" t="s">
        <v>312</v>
      </c>
      <c r="D11963" s="161">
        <v>969.77</v>
      </c>
    </row>
    <row r="11964" spans="3:4" ht="15" hidden="1" customHeight="1" x14ac:dyDescent="0.25">
      <c r="C11964" s="158" t="s">
        <v>539</v>
      </c>
      <c r="D11964" s="159">
        <v>816.87</v>
      </c>
    </row>
    <row r="11965" spans="3:4" ht="15" hidden="1" customHeight="1" x14ac:dyDescent="0.25">
      <c r="C11965" s="160" t="s">
        <v>549</v>
      </c>
      <c r="D11965" s="161">
        <v>230.96</v>
      </c>
    </row>
    <row r="11966" spans="3:4" ht="15" hidden="1" customHeight="1" x14ac:dyDescent="0.25">
      <c r="C11966" s="158" t="s">
        <v>542</v>
      </c>
      <c r="D11966" s="159">
        <v>669.51</v>
      </c>
    </row>
    <row r="11967" spans="3:4" ht="15" hidden="1" customHeight="1" x14ac:dyDescent="0.25">
      <c r="C11967" s="160" t="s">
        <v>546</v>
      </c>
      <c r="D11967" s="161">
        <v>835.8</v>
      </c>
    </row>
    <row r="11968" spans="3:4" ht="15" hidden="1" customHeight="1" x14ac:dyDescent="0.25">
      <c r="C11968" s="158" t="s">
        <v>307</v>
      </c>
      <c r="D11968" s="159">
        <v>607.82000000000005</v>
      </c>
    </row>
    <row r="11969" spans="3:4" ht="15" hidden="1" customHeight="1" x14ac:dyDescent="0.25">
      <c r="C11969" s="160" t="s">
        <v>549</v>
      </c>
      <c r="D11969" s="161">
        <v>90.27</v>
      </c>
    </row>
    <row r="11970" spans="3:4" ht="15" hidden="1" customHeight="1" x14ac:dyDescent="0.25">
      <c r="C11970" s="158" t="s">
        <v>309</v>
      </c>
      <c r="D11970" s="159">
        <v>534.07000000000005</v>
      </c>
    </row>
    <row r="11971" spans="3:4" ht="15" hidden="1" customHeight="1" x14ac:dyDescent="0.25">
      <c r="C11971" s="160" t="s">
        <v>540</v>
      </c>
      <c r="D11971" s="161">
        <v>271.73</v>
      </c>
    </row>
    <row r="11972" spans="3:4" ht="15" hidden="1" customHeight="1" x14ac:dyDescent="0.25">
      <c r="C11972" s="158" t="s">
        <v>553</v>
      </c>
      <c r="D11972" s="159">
        <v>320.95999999999998</v>
      </c>
    </row>
    <row r="11973" spans="3:4" ht="15" hidden="1" customHeight="1" x14ac:dyDescent="0.25">
      <c r="C11973" s="160" t="s">
        <v>307</v>
      </c>
      <c r="D11973" s="161">
        <v>1220.1600000000001</v>
      </c>
    </row>
    <row r="11974" spans="3:4" ht="15" hidden="1" customHeight="1" x14ac:dyDescent="0.25">
      <c r="C11974" s="158" t="s">
        <v>546</v>
      </c>
      <c r="D11974" s="159">
        <v>847.16</v>
      </c>
    </row>
    <row r="11975" spans="3:4" ht="15" hidden="1" customHeight="1" x14ac:dyDescent="0.25">
      <c r="C11975" s="160" t="s">
        <v>542</v>
      </c>
      <c r="D11975" s="161">
        <v>145.86000000000001</v>
      </c>
    </row>
    <row r="11976" spans="3:4" ht="15" hidden="1" customHeight="1" x14ac:dyDescent="0.25">
      <c r="C11976" s="158" t="s">
        <v>308</v>
      </c>
      <c r="D11976" s="159">
        <v>725.05</v>
      </c>
    </row>
    <row r="11977" spans="3:4" ht="15" hidden="1" customHeight="1" x14ac:dyDescent="0.25">
      <c r="C11977" s="160" t="s">
        <v>539</v>
      </c>
      <c r="D11977" s="161">
        <v>743.54</v>
      </c>
    </row>
    <row r="11978" spans="3:4" ht="15" hidden="1" customHeight="1" x14ac:dyDescent="0.25">
      <c r="C11978" s="158" t="s">
        <v>549</v>
      </c>
      <c r="D11978" s="159">
        <v>543.79999999999995</v>
      </c>
    </row>
    <row r="11979" spans="3:4" ht="15" hidden="1" customHeight="1" x14ac:dyDescent="0.25">
      <c r="C11979" s="160" t="s">
        <v>542</v>
      </c>
      <c r="D11979" s="161">
        <v>1118.51</v>
      </c>
    </row>
    <row r="11980" spans="3:4" ht="15" hidden="1" customHeight="1" x14ac:dyDescent="0.25">
      <c r="C11980" s="158" t="s">
        <v>551</v>
      </c>
      <c r="D11980" s="159">
        <v>821.87</v>
      </c>
    </row>
    <row r="11981" spans="3:4" ht="15" hidden="1" customHeight="1" x14ac:dyDescent="0.25">
      <c r="C11981" s="160" t="s">
        <v>539</v>
      </c>
      <c r="D11981" s="161">
        <v>461.83</v>
      </c>
    </row>
    <row r="11982" spans="3:4" ht="15" hidden="1" customHeight="1" x14ac:dyDescent="0.25">
      <c r="C11982" s="158" t="s">
        <v>540</v>
      </c>
      <c r="D11982" s="159">
        <v>926.5</v>
      </c>
    </row>
    <row r="11983" spans="3:4" ht="15" hidden="1" customHeight="1" x14ac:dyDescent="0.25">
      <c r="C11983" s="160" t="s">
        <v>554</v>
      </c>
      <c r="D11983" s="161">
        <v>398.67</v>
      </c>
    </row>
    <row r="11984" spans="3:4" ht="15" hidden="1" customHeight="1" x14ac:dyDescent="0.25">
      <c r="C11984" s="158" t="s">
        <v>556</v>
      </c>
      <c r="D11984" s="159">
        <v>1042.3900000000001</v>
      </c>
    </row>
    <row r="11985" spans="3:4" ht="15" hidden="1" customHeight="1" x14ac:dyDescent="0.25">
      <c r="C11985" s="160" t="s">
        <v>308</v>
      </c>
      <c r="D11985" s="161">
        <v>1065.1099999999999</v>
      </c>
    </row>
    <row r="11986" spans="3:4" ht="15" hidden="1" customHeight="1" x14ac:dyDescent="0.25">
      <c r="C11986" s="158" t="s">
        <v>552</v>
      </c>
      <c r="D11986" s="159">
        <v>779.68</v>
      </c>
    </row>
    <row r="11987" spans="3:4" ht="15" hidden="1" customHeight="1" x14ac:dyDescent="0.25">
      <c r="C11987" s="160" t="s">
        <v>542</v>
      </c>
      <c r="D11987" s="161">
        <v>814.05</v>
      </c>
    </row>
    <row r="11988" spans="3:4" ht="15" hidden="1" customHeight="1" x14ac:dyDescent="0.25">
      <c r="C11988" s="158" t="s">
        <v>552</v>
      </c>
      <c r="D11988" s="159">
        <v>32.85</v>
      </c>
    </row>
    <row r="11989" spans="3:4" ht="15" hidden="1" customHeight="1" x14ac:dyDescent="0.25">
      <c r="C11989" s="160" t="s">
        <v>539</v>
      </c>
      <c r="D11989" s="161">
        <v>534.26</v>
      </c>
    </row>
    <row r="11990" spans="3:4" ht="15" hidden="1" customHeight="1" x14ac:dyDescent="0.25">
      <c r="C11990" s="158" t="s">
        <v>312</v>
      </c>
      <c r="D11990" s="159">
        <v>53.61</v>
      </c>
    </row>
    <row r="11991" spans="3:4" ht="15" hidden="1" customHeight="1" x14ac:dyDescent="0.25">
      <c r="C11991" s="160" t="s">
        <v>547</v>
      </c>
      <c r="D11991" s="161">
        <v>1183.78</v>
      </c>
    </row>
    <row r="11992" spans="3:4" ht="15" hidden="1" customHeight="1" x14ac:dyDescent="0.25">
      <c r="C11992" s="158" t="s">
        <v>546</v>
      </c>
      <c r="D11992" s="159">
        <v>735.99</v>
      </c>
    </row>
    <row r="11993" spans="3:4" ht="15" hidden="1" customHeight="1" x14ac:dyDescent="0.25">
      <c r="C11993" s="160" t="s">
        <v>309</v>
      </c>
      <c r="D11993" s="161">
        <v>458.87</v>
      </c>
    </row>
    <row r="11994" spans="3:4" ht="15" hidden="1" customHeight="1" x14ac:dyDescent="0.25">
      <c r="C11994" s="158" t="s">
        <v>547</v>
      </c>
      <c r="D11994" s="159">
        <v>1012.83</v>
      </c>
    </row>
    <row r="11995" spans="3:4" ht="15" hidden="1" customHeight="1" x14ac:dyDescent="0.25">
      <c r="C11995" s="160" t="s">
        <v>543</v>
      </c>
      <c r="D11995" s="161">
        <v>396.03</v>
      </c>
    </row>
    <row r="11996" spans="3:4" ht="15" hidden="1" customHeight="1" x14ac:dyDescent="0.25">
      <c r="C11996" s="158" t="s">
        <v>549</v>
      </c>
      <c r="D11996" s="159">
        <v>1114.7</v>
      </c>
    </row>
    <row r="11997" spans="3:4" ht="15" hidden="1" customHeight="1" x14ac:dyDescent="0.25">
      <c r="C11997" s="160" t="s">
        <v>539</v>
      </c>
      <c r="D11997" s="161">
        <v>676.24</v>
      </c>
    </row>
    <row r="11998" spans="3:4" ht="15" hidden="1" customHeight="1" x14ac:dyDescent="0.25">
      <c r="C11998" s="158" t="s">
        <v>545</v>
      </c>
      <c r="D11998" s="159">
        <v>911.29</v>
      </c>
    </row>
    <row r="11999" spans="3:4" ht="15" hidden="1" customHeight="1" x14ac:dyDescent="0.25">
      <c r="C11999" s="160" t="s">
        <v>307</v>
      </c>
      <c r="D11999" s="161">
        <v>1187.26</v>
      </c>
    </row>
    <row r="12000" spans="3:4" ht="15" hidden="1" customHeight="1" x14ac:dyDescent="0.25">
      <c r="C12000" s="158" t="s">
        <v>542</v>
      </c>
      <c r="D12000" s="159">
        <v>697.99</v>
      </c>
    </row>
    <row r="12001" spans="3:4" ht="15" hidden="1" customHeight="1" x14ac:dyDescent="0.25">
      <c r="C12001" s="160" t="s">
        <v>554</v>
      </c>
      <c r="D12001" s="161">
        <v>80.53</v>
      </c>
    </row>
    <row r="12002" spans="3:4" ht="15" hidden="1" customHeight="1" x14ac:dyDescent="0.25">
      <c r="C12002" s="158" t="s">
        <v>552</v>
      </c>
      <c r="D12002" s="159">
        <v>1178.03</v>
      </c>
    </row>
    <row r="12003" spans="3:4" ht="15" hidden="1" customHeight="1" x14ac:dyDescent="0.25">
      <c r="C12003" s="160" t="s">
        <v>539</v>
      </c>
      <c r="D12003" s="161">
        <v>427.02</v>
      </c>
    </row>
    <row r="12004" spans="3:4" ht="15" hidden="1" customHeight="1" x14ac:dyDescent="0.25">
      <c r="C12004" s="158" t="s">
        <v>540</v>
      </c>
      <c r="D12004" s="159">
        <v>258.45999999999998</v>
      </c>
    </row>
    <row r="12005" spans="3:4" ht="15" hidden="1" customHeight="1" x14ac:dyDescent="0.25">
      <c r="C12005" s="160" t="s">
        <v>309</v>
      </c>
      <c r="D12005" s="161">
        <v>487.99</v>
      </c>
    </row>
    <row r="12006" spans="3:4" ht="15" hidden="1" customHeight="1" x14ac:dyDescent="0.25">
      <c r="C12006" s="158" t="s">
        <v>547</v>
      </c>
      <c r="D12006" s="159">
        <v>1013.35</v>
      </c>
    </row>
    <row r="12007" spans="3:4" ht="15" hidden="1" customHeight="1" x14ac:dyDescent="0.25">
      <c r="C12007" s="160" t="s">
        <v>554</v>
      </c>
      <c r="D12007" s="161">
        <v>690.43</v>
      </c>
    </row>
    <row r="12008" spans="3:4" ht="15" hidden="1" customHeight="1" x14ac:dyDescent="0.25">
      <c r="C12008" s="158" t="s">
        <v>547</v>
      </c>
      <c r="D12008" s="159">
        <v>245.23</v>
      </c>
    </row>
    <row r="12009" spans="3:4" ht="15" hidden="1" customHeight="1" x14ac:dyDescent="0.25">
      <c r="C12009" s="160" t="s">
        <v>549</v>
      </c>
      <c r="D12009" s="161">
        <v>1167.23</v>
      </c>
    </row>
    <row r="12010" spans="3:4" ht="15" hidden="1" customHeight="1" x14ac:dyDescent="0.25">
      <c r="C12010" s="158" t="s">
        <v>552</v>
      </c>
      <c r="D12010" s="159">
        <v>1074.04</v>
      </c>
    </row>
    <row r="12011" spans="3:4" ht="15" hidden="1" customHeight="1" x14ac:dyDescent="0.25">
      <c r="C12011" s="160" t="s">
        <v>545</v>
      </c>
      <c r="D12011" s="161">
        <v>1003.99</v>
      </c>
    </row>
    <row r="12012" spans="3:4" ht="15" hidden="1" customHeight="1" x14ac:dyDescent="0.25">
      <c r="C12012" s="158" t="s">
        <v>547</v>
      </c>
      <c r="D12012" s="159">
        <v>637.07000000000005</v>
      </c>
    </row>
    <row r="12013" spans="3:4" ht="15" hidden="1" customHeight="1" x14ac:dyDescent="0.25">
      <c r="C12013" s="160" t="s">
        <v>540</v>
      </c>
      <c r="D12013" s="161">
        <v>1008.52</v>
      </c>
    </row>
    <row r="12014" spans="3:4" ht="15" hidden="1" customHeight="1" x14ac:dyDescent="0.25">
      <c r="C12014" s="158" t="s">
        <v>553</v>
      </c>
      <c r="D12014" s="159">
        <v>1251.73</v>
      </c>
    </row>
    <row r="12015" spans="3:4" ht="15" hidden="1" customHeight="1" x14ac:dyDescent="0.25">
      <c r="C12015" s="160" t="s">
        <v>307</v>
      </c>
      <c r="D12015" s="161">
        <v>692.24</v>
      </c>
    </row>
    <row r="12016" spans="3:4" ht="15" hidden="1" customHeight="1" x14ac:dyDescent="0.25">
      <c r="C12016" s="158" t="s">
        <v>308</v>
      </c>
      <c r="D12016" s="159">
        <v>446.74</v>
      </c>
    </row>
    <row r="12017" spans="3:4" ht="15" hidden="1" customHeight="1" x14ac:dyDescent="0.25">
      <c r="C12017" s="160" t="s">
        <v>307</v>
      </c>
      <c r="D12017" s="161">
        <v>1071.3</v>
      </c>
    </row>
    <row r="12018" spans="3:4" ht="15" hidden="1" customHeight="1" x14ac:dyDescent="0.25">
      <c r="C12018" s="158" t="s">
        <v>309</v>
      </c>
      <c r="D12018" s="159">
        <v>303.3</v>
      </c>
    </row>
    <row r="12019" spans="3:4" ht="15" hidden="1" customHeight="1" x14ac:dyDescent="0.25">
      <c r="C12019" s="160" t="s">
        <v>544</v>
      </c>
      <c r="D12019" s="161">
        <v>453.23</v>
      </c>
    </row>
    <row r="12020" spans="3:4" ht="15" hidden="1" customHeight="1" x14ac:dyDescent="0.25">
      <c r="C12020" s="158" t="s">
        <v>542</v>
      </c>
      <c r="D12020" s="159">
        <v>108.22</v>
      </c>
    </row>
    <row r="12021" spans="3:4" ht="15" hidden="1" customHeight="1" x14ac:dyDescent="0.25">
      <c r="C12021" s="160" t="s">
        <v>540</v>
      </c>
      <c r="D12021" s="161">
        <v>1029.1199999999999</v>
      </c>
    </row>
    <row r="12022" spans="3:4" ht="15" hidden="1" customHeight="1" x14ac:dyDescent="0.25">
      <c r="C12022" s="158" t="s">
        <v>541</v>
      </c>
      <c r="D12022" s="159">
        <v>201.32</v>
      </c>
    </row>
    <row r="12023" spans="3:4" ht="15" hidden="1" customHeight="1" x14ac:dyDescent="0.25">
      <c r="C12023" s="160" t="s">
        <v>542</v>
      </c>
      <c r="D12023" s="161">
        <v>576.08000000000004</v>
      </c>
    </row>
    <row r="12024" spans="3:4" ht="15" hidden="1" customHeight="1" x14ac:dyDescent="0.25">
      <c r="C12024" s="158" t="s">
        <v>552</v>
      </c>
      <c r="D12024" s="159">
        <v>821.52</v>
      </c>
    </row>
    <row r="12025" spans="3:4" ht="15" hidden="1" customHeight="1" x14ac:dyDescent="0.25">
      <c r="C12025" s="160" t="s">
        <v>539</v>
      </c>
      <c r="D12025" s="161">
        <v>1281.53</v>
      </c>
    </row>
    <row r="12026" spans="3:4" ht="15" hidden="1" customHeight="1" x14ac:dyDescent="0.25">
      <c r="C12026" s="158" t="s">
        <v>307</v>
      </c>
      <c r="D12026" s="159">
        <v>1271.1099999999999</v>
      </c>
    </row>
    <row r="12027" spans="3:4" ht="15" hidden="1" customHeight="1" x14ac:dyDescent="0.25">
      <c r="C12027" s="160" t="s">
        <v>549</v>
      </c>
      <c r="D12027" s="161">
        <v>668.53</v>
      </c>
    </row>
    <row r="12028" spans="3:4" ht="15" hidden="1" customHeight="1" x14ac:dyDescent="0.25">
      <c r="C12028" s="158" t="s">
        <v>546</v>
      </c>
      <c r="D12028" s="159">
        <v>1035.1300000000001</v>
      </c>
    </row>
    <row r="12029" spans="3:4" ht="15" hidden="1" customHeight="1" x14ac:dyDescent="0.25">
      <c r="C12029" s="160" t="s">
        <v>549</v>
      </c>
      <c r="D12029" s="161">
        <v>1003.72</v>
      </c>
    </row>
    <row r="12030" spans="3:4" ht="15" hidden="1" customHeight="1" x14ac:dyDescent="0.25">
      <c r="C12030" s="158" t="s">
        <v>307</v>
      </c>
      <c r="D12030" s="159">
        <v>607.73</v>
      </c>
    </row>
    <row r="12031" spans="3:4" ht="15" hidden="1" customHeight="1" x14ac:dyDescent="0.25">
      <c r="C12031" s="160" t="s">
        <v>553</v>
      </c>
      <c r="D12031" s="161">
        <v>1104.55</v>
      </c>
    </row>
    <row r="12032" spans="3:4" ht="15" hidden="1" customHeight="1" x14ac:dyDescent="0.25">
      <c r="C12032" s="158" t="s">
        <v>309</v>
      </c>
      <c r="D12032" s="159">
        <v>1262.22</v>
      </c>
    </row>
    <row r="12033" spans="3:4" ht="15" hidden="1" customHeight="1" x14ac:dyDescent="0.25">
      <c r="C12033" s="160" t="s">
        <v>552</v>
      </c>
      <c r="D12033" s="161">
        <v>326.54000000000002</v>
      </c>
    </row>
    <row r="12034" spans="3:4" ht="15" hidden="1" customHeight="1" x14ac:dyDescent="0.25">
      <c r="C12034" s="158" t="s">
        <v>308</v>
      </c>
      <c r="D12034" s="159">
        <v>21.48</v>
      </c>
    </row>
    <row r="12035" spans="3:4" ht="15" hidden="1" customHeight="1" x14ac:dyDescent="0.25">
      <c r="C12035" s="160" t="s">
        <v>543</v>
      </c>
      <c r="D12035" s="161">
        <v>452.65</v>
      </c>
    </row>
    <row r="12036" spans="3:4" ht="15" hidden="1" customHeight="1" x14ac:dyDescent="0.25">
      <c r="C12036" s="158" t="s">
        <v>308</v>
      </c>
      <c r="D12036" s="159">
        <v>1226.23</v>
      </c>
    </row>
    <row r="12037" spans="3:4" ht="15" hidden="1" customHeight="1" x14ac:dyDescent="0.25">
      <c r="C12037" s="160" t="s">
        <v>548</v>
      </c>
      <c r="D12037" s="161">
        <v>707.18</v>
      </c>
    </row>
    <row r="12038" spans="3:4" ht="15" hidden="1" customHeight="1" x14ac:dyDescent="0.25">
      <c r="C12038" s="158" t="s">
        <v>547</v>
      </c>
      <c r="D12038" s="159">
        <v>488.98</v>
      </c>
    </row>
    <row r="12039" spans="3:4" ht="15" hidden="1" customHeight="1" x14ac:dyDescent="0.25">
      <c r="C12039" s="160" t="s">
        <v>553</v>
      </c>
      <c r="D12039" s="161">
        <v>200.32</v>
      </c>
    </row>
    <row r="12040" spans="3:4" ht="15" hidden="1" customHeight="1" x14ac:dyDescent="0.25">
      <c r="C12040" s="158" t="s">
        <v>549</v>
      </c>
      <c r="D12040" s="159">
        <v>910.79</v>
      </c>
    </row>
    <row r="12041" spans="3:4" ht="15" hidden="1" customHeight="1" x14ac:dyDescent="0.25">
      <c r="C12041" s="160" t="s">
        <v>544</v>
      </c>
      <c r="D12041" s="161">
        <v>686.72</v>
      </c>
    </row>
    <row r="12042" spans="3:4" ht="15" hidden="1" customHeight="1" x14ac:dyDescent="0.25">
      <c r="C12042" s="158" t="s">
        <v>553</v>
      </c>
      <c r="D12042" s="159">
        <v>644.33000000000004</v>
      </c>
    </row>
    <row r="12043" spans="3:4" ht="15" hidden="1" customHeight="1" x14ac:dyDescent="0.25">
      <c r="C12043" s="160" t="s">
        <v>543</v>
      </c>
      <c r="D12043" s="161">
        <v>823.28</v>
      </c>
    </row>
    <row r="12044" spans="3:4" ht="15" hidden="1" customHeight="1" x14ac:dyDescent="0.25">
      <c r="C12044" s="158" t="s">
        <v>309</v>
      </c>
      <c r="D12044" s="159">
        <v>422.86</v>
      </c>
    </row>
    <row r="12045" spans="3:4" ht="15" hidden="1" customHeight="1" x14ac:dyDescent="0.25">
      <c r="C12045" s="160" t="s">
        <v>555</v>
      </c>
      <c r="D12045" s="161">
        <v>700.29</v>
      </c>
    </row>
    <row r="12046" spans="3:4" ht="15" hidden="1" customHeight="1" x14ac:dyDescent="0.25">
      <c r="C12046" s="158" t="s">
        <v>308</v>
      </c>
      <c r="D12046" s="159">
        <v>748.09</v>
      </c>
    </row>
    <row r="12047" spans="3:4" ht="15" hidden="1" customHeight="1" x14ac:dyDescent="0.25">
      <c r="C12047" s="160" t="s">
        <v>543</v>
      </c>
      <c r="D12047" s="161">
        <v>770.86</v>
      </c>
    </row>
    <row r="12048" spans="3:4" ht="15" hidden="1" customHeight="1" x14ac:dyDescent="0.25">
      <c r="C12048" s="158" t="s">
        <v>308</v>
      </c>
      <c r="D12048" s="159">
        <v>1188.6400000000001</v>
      </c>
    </row>
    <row r="12049" spans="3:4" ht="15" hidden="1" customHeight="1" x14ac:dyDescent="0.25">
      <c r="C12049" s="160" t="s">
        <v>312</v>
      </c>
      <c r="D12049" s="161">
        <v>710.81</v>
      </c>
    </row>
    <row r="12050" spans="3:4" ht="15" hidden="1" customHeight="1" x14ac:dyDescent="0.25">
      <c r="C12050" s="158" t="s">
        <v>551</v>
      </c>
      <c r="D12050" s="159">
        <v>1135.43</v>
      </c>
    </row>
    <row r="12051" spans="3:4" ht="15" hidden="1" customHeight="1" x14ac:dyDescent="0.25">
      <c r="C12051" s="160" t="s">
        <v>545</v>
      </c>
      <c r="D12051" s="161">
        <v>199.63</v>
      </c>
    </row>
    <row r="12052" spans="3:4" ht="15" hidden="1" customHeight="1" x14ac:dyDescent="0.25">
      <c r="C12052" s="158" t="s">
        <v>308</v>
      </c>
      <c r="D12052" s="159">
        <v>408.78</v>
      </c>
    </row>
    <row r="12053" spans="3:4" ht="15" hidden="1" customHeight="1" x14ac:dyDescent="0.25">
      <c r="C12053" s="160" t="s">
        <v>556</v>
      </c>
      <c r="D12053" s="161">
        <v>1271.8399999999999</v>
      </c>
    </row>
    <row r="12054" spans="3:4" ht="15" hidden="1" customHeight="1" x14ac:dyDescent="0.25">
      <c r="C12054" s="158" t="s">
        <v>543</v>
      </c>
      <c r="D12054" s="159">
        <v>390.31</v>
      </c>
    </row>
    <row r="12055" spans="3:4" ht="15" hidden="1" customHeight="1" x14ac:dyDescent="0.25">
      <c r="C12055" s="160" t="s">
        <v>551</v>
      </c>
      <c r="D12055" s="161">
        <v>1080.9000000000001</v>
      </c>
    </row>
    <row r="12056" spans="3:4" ht="15" hidden="1" customHeight="1" x14ac:dyDescent="0.25">
      <c r="C12056" s="158" t="s">
        <v>539</v>
      </c>
      <c r="D12056" s="159">
        <v>538.64</v>
      </c>
    </row>
    <row r="12057" spans="3:4" ht="15" hidden="1" customHeight="1" x14ac:dyDescent="0.25">
      <c r="C12057" s="160" t="s">
        <v>543</v>
      </c>
      <c r="D12057" s="161">
        <v>259.37</v>
      </c>
    </row>
    <row r="12058" spans="3:4" ht="15" hidden="1" customHeight="1" x14ac:dyDescent="0.25">
      <c r="C12058" s="158" t="s">
        <v>549</v>
      </c>
      <c r="D12058" s="159">
        <v>457.56</v>
      </c>
    </row>
    <row r="12059" spans="3:4" ht="15" hidden="1" customHeight="1" x14ac:dyDescent="0.25">
      <c r="C12059" s="160" t="s">
        <v>546</v>
      </c>
      <c r="D12059" s="161">
        <v>280.37</v>
      </c>
    </row>
    <row r="12060" spans="3:4" ht="15" hidden="1" customHeight="1" x14ac:dyDescent="0.25">
      <c r="C12060" s="158" t="s">
        <v>546</v>
      </c>
      <c r="D12060" s="159">
        <v>555.1</v>
      </c>
    </row>
    <row r="12061" spans="3:4" ht="15" hidden="1" customHeight="1" x14ac:dyDescent="0.25">
      <c r="C12061" s="160" t="s">
        <v>308</v>
      </c>
      <c r="D12061" s="161">
        <v>273.08</v>
      </c>
    </row>
    <row r="12062" spans="3:4" ht="15" hidden="1" customHeight="1" x14ac:dyDescent="0.25">
      <c r="C12062" s="158" t="s">
        <v>546</v>
      </c>
      <c r="D12062" s="159">
        <v>1261.44</v>
      </c>
    </row>
    <row r="12063" spans="3:4" ht="15" hidden="1" customHeight="1" x14ac:dyDescent="0.25">
      <c r="C12063" s="160" t="s">
        <v>546</v>
      </c>
      <c r="D12063" s="161">
        <v>750.78</v>
      </c>
    </row>
    <row r="12064" spans="3:4" ht="15" hidden="1" customHeight="1" x14ac:dyDescent="0.25">
      <c r="C12064" s="158" t="s">
        <v>556</v>
      </c>
      <c r="D12064" s="159">
        <v>616.07000000000005</v>
      </c>
    </row>
    <row r="12065" spans="3:4" ht="15" hidden="1" customHeight="1" x14ac:dyDescent="0.25">
      <c r="C12065" s="160" t="s">
        <v>312</v>
      </c>
      <c r="D12065" s="161">
        <v>1081.56</v>
      </c>
    </row>
    <row r="12066" spans="3:4" ht="15" hidden="1" customHeight="1" x14ac:dyDescent="0.25">
      <c r="C12066" s="158" t="s">
        <v>551</v>
      </c>
      <c r="D12066" s="159">
        <v>940.64</v>
      </c>
    </row>
    <row r="12067" spans="3:4" ht="15" hidden="1" customHeight="1" x14ac:dyDescent="0.25">
      <c r="C12067" s="160" t="s">
        <v>547</v>
      </c>
      <c r="D12067" s="161">
        <v>794.69</v>
      </c>
    </row>
    <row r="12068" spans="3:4" ht="15" hidden="1" customHeight="1" x14ac:dyDescent="0.25">
      <c r="C12068" s="158" t="s">
        <v>545</v>
      </c>
      <c r="D12068" s="159">
        <v>476.4</v>
      </c>
    </row>
    <row r="12069" spans="3:4" ht="15" hidden="1" customHeight="1" x14ac:dyDescent="0.25">
      <c r="C12069" s="160" t="s">
        <v>307</v>
      </c>
      <c r="D12069" s="161">
        <v>696.79</v>
      </c>
    </row>
    <row r="12070" spans="3:4" ht="15" hidden="1" customHeight="1" x14ac:dyDescent="0.25">
      <c r="C12070" s="158" t="s">
        <v>312</v>
      </c>
      <c r="D12070" s="159">
        <v>234.89</v>
      </c>
    </row>
    <row r="12071" spans="3:4" ht="15" hidden="1" customHeight="1" x14ac:dyDescent="0.25">
      <c r="C12071" s="160" t="s">
        <v>547</v>
      </c>
      <c r="D12071" s="161">
        <v>496.23</v>
      </c>
    </row>
    <row r="12072" spans="3:4" ht="15" hidden="1" customHeight="1" x14ac:dyDescent="0.25">
      <c r="C12072" s="158" t="s">
        <v>308</v>
      </c>
      <c r="D12072" s="159">
        <v>496.64</v>
      </c>
    </row>
    <row r="12073" spans="3:4" ht="15" hidden="1" customHeight="1" x14ac:dyDescent="0.25">
      <c r="C12073" s="160" t="s">
        <v>558</v>
      </c>
      <c r="D12073" s="161">
        <v>915.43</v>
      </c>
    </row>
    <row r="12074" spans="3:4" ht="15" hidden="1" customHeight="1" x14ac:dyDescent="0.25">
      <c r="C12074" s="158" t="s">
        <v>556</v>
      </c>
      <c r="D12074" s="159">
        <v>156.87</v>
      </c>
    </row>
    <row r="12075" spans="3:4" ht="15" hidden="1" customHeight="1" x14ac:dyDescent="0.25">
      <c r="C12075" s="160" t="s">
        <v>558</v>
      </c>
      <c r="D12075" s="161">
        <v>1006.48</v>
      </c>
    </row>
    <row r="12076" spans="3:4" ht="15" hidden="1" customHeight="1" x14ac:dyDescent="0.25">
      <c r="C12076" s="158" t="s">
        <v>307</v>
      </c>
      <c r="D12076" s="159">
        <v>168.63</v>
      </c>
    </row>
    <row r="12077" spans="3:4" ht="15" hidden="1" customHeight="1" x14ac:dyDescent="0.25">
      <c r="C12077" s="160" t="s">
        <v>540</v>
      </c>
      <c r="D12077" s="161">
        <v>495.1</v>
      </c>
    </row>
    <row r="12078" spans="3:4" ht="15" hidden="1" customHeight="1" x14ac:dyDescent="0.25">
      <c r="C12078" s="158" t="s">
        <v>307</v>
      </c>
      <c r="D12078" s="159">
        <v>57.71</v>
      </c>
    </row>
    <row r="12079" spans="3:4" ht="15" hidden="1" customHeight="1" x14ac:dyDescent="0.25">
      <c r="C12079" s="160" t="s">
        <v>553</v>
      </c>
      <c r="D12079" s="161">
        <v>1266.22</v>
      </c>
    </row>
    <row r="12080" spans="3:4" ht="15" hidden="1" customHeight="1" x14ac:dyDescent="0.25">
      <c r="C12080" s="158" t="s">
        <v>555</v>
      </c>
      <c r="D12080" s="159">
        <v>478.46</v>
      </c>
    </row>
    <row r="12081" spans="3:4" ht="15" hidden="1" customHeight="1" x14ac:dyDescent="0.25">
      <c r="C12081" s="160" t="s">
        <v>307</v>
      </c>
      <c r="D12081" s="161">
        <v>680.72</v>
      </c>
    </row>
    <row r="12082" spans="3:4" ht="15" hidden="1" customHeight="1" x14ac:dyDescent="0.25">
      <c r="C12082" s="158" t="s">
        <v>543</v>
      </c>
      <c r="D12082" s="159">
        <v>801.46</v>
      </c>
    </row>
    <row r="12083" spans="3:4" ht="15" hidden="1" customHeight="1" x14ac:dyDescent="0.25">
      <c r="C12083" s="160" t="s">
        <v>555</v>
      </c>
      <c r="D12083" s="161">
        <v>691.16</v>
      </c>
    </row>
    <row r="12084" spans="3:4" ht="15" hidden="1" customHeight="1" x14ac:dyDescent="0.25">
      <c r="C12084" s="158" t="s">
        <v>555</v>
      </c>
      <c r="D12084" s="159">
        <v>929.3</v>
      </c>
    </row>
    <row r="12085" spans="3:4" ht="15" hidden="1" customHeight="1" x14ac:dyDescent="0.25">
      <c r="C12085" s="160" t="s">
        <v>542</v>
      </c>
      <c r="D12085" s="161">
        <v>919.1</v>
      </c>
    </row>
    <row r="12086" spans="3:4" ht="15" hidden="1" customHeight="1" x14ac:dyDescent="0.25">
      <c r="C12086" s="158" t="s">
        <v>551</v>
      </c>
      <c r="D12086" s="159">
        <v>1047.76</v>
      </c>
    </row>
    <row r="12087" spans="3:4" ht="15" hidden="1" customHeight="1" x14ac:dyDescent="0.25">
      <c r="C12087" s="160" t="s">
        <v>546</v>
      </c>
      <c r="D12087" s="161">
        <v>362.54</v>
      </c>
    </row>
    <row r="12088" spans="3:4" ht="15" hidden="1" customHeight="1" x14ac:dyDescent="0.25">
      <c r="C12088" s="158" t="s">
        <v>544</v>
      </c>
      <c r="D12088" s="159">
        <v>192.19</v>
      </c>
    </row>
    <row r="12089" spans="3:4" ht="15" hidden="1" customHeight="1" x14ac:dyDescent="0.25">
      <c r="C12089" s="160" t="s">
        <v>552</v>
      </c>
      <c r="D12089" s="161">
        <v>340.82</v>
      </c>
    </row>
    <row r="12090" spans="3:4" ht="15" hidden="1" customHeight="1" x14ac:dyDescent="0.25">
      <c r="C12090" s="158" t="s">
        <v>540</v>
      </c>
      <c r="D12090" s="159">
        <v>1179.6199999999999</v>
      </c>
    </row>
    <row r="12091" spans="3:4" ht="15" hidden="1" customHeight="1" x14ac:dyDescent="0.25">
      <c r="C12091" s="160" t="s">
        <v>308</v>
      </c>
      <c r="D12091" s="161">
        <v>780.9</v>
      </c>
    </row>
    <row r="12092" spans="3:4" ht="15" hidden="1" customHeight="1" x14ac:dyDescent="0.25">
      <c r="C12092" s="158" t="s">
        <v>542</v>
      </c>
      <c r="D12092" s="159">
        <v>289.51</v>
      </c>
    </row>
    <row r="12093" spans="3:4" ht="15" hidden="1" customHeight="1" x14ac:dyDescent="0.25">
      <c r="C12093" s="160" t="s">
        <v>558</v>
      </c>
      <c r="D12093" s="161">
        <v>606.26</v>
      </c>
    </row>
    <row r="12094" spans="3:4" ht="15" hidden="1" customHeight="1" x14ac:dyDescent="0.25">
      <c r="C12094" s="158" t="s">
        <v>551</v>
      </c>
      <c r="D12094" s="159">
        <v>556.95000000000005</v>
      </c>
    </row>
    <row r="12095" spans="3:4" ht="15" hidden="1" customHeight="1" x14ac:dyDescent="0.25">
      <c r="C12095" s="160" t="s">
        <v>554</v>
      </c>
      <c r="D12095" s="161">
        <v>581.47</v>
      </c>
    </row>
    <row r="12096" spans="3:4" ht="15" hidden="1" customHeight="1" x14ac:dyDescent="0.25">
      <c r="C12096" s="158" t="s">
        <v>312</v>
      </c>
      <c r="D12096" s="159">
        <v>522.08000000000004</v>
      </c>
    </row>
    <row r="12097" spans="3:4" ht="15" hidden="1" customHeight="1" x14ac:dyDescent="0.25">
      <c r="C12097" s="160" t="s">
        <v>539</v>
      </c>
      <c r="D12097" s="161">
        <v>575.46</v>
      </c>
    </row>
    <row r="12098" spans="3:4" ht="15" hidden="1" customHeight="1" x14ac:dyDescent="0.25">
      <c r="C12098" s="158" t="s">
        <v>547</v>
      </c>
      <c r="D12098" s="159">
        <v>828.97</v>
      </c>
    </row>
    <row r="12099" spans="3:4" ht="15" hidden="1" customHeight="1" x14ac:dyDescent="0.25">
      <c r="C12099" s="160" t="s">
        <v>541</v>
      </c>
      <c r="D12099" s="161">
        <v>942.46</v>
      </c>
    </row>
    <row r="12100" spans="3:4" ht="15" hidden="1" customHeight="1" x14ac:dyDescent="0.25">
      <c r="C12100" s="158" t="s">
        <v>308</v>
      </c>
      <c r="D12100" s="159">
        <v>464.04</v>
      </c>
    </row>
    <row r="12101" spans="3:4" ht="15" hidden="1" customHeight="1" x14ac:dyDescent="0.25">
      <c r="C12101" s="160" t="s">
        <v>546</v>
      </c>
      <c r="D12101" s="161">
        <v>34.630000000000003</v>
      </c>
    </row>
    <row r="12102" spans="3:4" ht="15" hidden="1" customHeight="1" x14ac:dyDescent="0.25">
      <c r="C12102" s="158" t="s">
        <v>540</v>
      </c>
      <c r="D12102" s="159">
        <v>1184.03</v>
      </c>
    </row>
    <row r="12103" spans="3:4" ht="15" hidden="1" customHeight="1" x14ac:dyDescent="0.25">
      <c r="C12103" s="160" t="s">
        <v>308</v>
      </c>
      <c r="D12103" s="161">
        <v>714.45</v>
      </c>
    </row>
    <row r="12104" spans="3:4" ht="15" hidden="1" customHeight="1" x14ac:dyDescent="0.25">
      <c r="C12104" s="158" t="s">
        <v>312</v>
      </c>
      <c r="D12104" s="159">
        <v>1036.8599999999999</v>
      </c>
    </row>
    <row r="12105" spans="3:4" ht="15" hidden="1" customHeight="1" x14ac:dyDescent="0.25">
      <c r="C12105" s="160" t="s">
        <v>545</v>
      </c>
      <c r="D12105" s="161">
        <v>1000.67</v>
      </c>
    </row>
    <row r="12106" spans="3:4" ht="15" hidden="1" customHeight="1" x14ac:dyDescent="0.25">
      <c r="C12106" s="158" t="s">
        <v>540</v>
      </c>
      <c r="D12106" s="159">
        <v>414.6</v>
      </c>
    </row>
    <row r="12107" spans="3:4" ht="15" hidden="1" customHeight="1" x14ac:dyDescent="0.25">
      <c r="C12107" s="160" t="s">
        <v>307</v>
      </c>
      <c r="D12107" s="161">
        <v>792.58</v>
      </c>
    </row>
    <row r="12108" spans="3:4" ht="15" hidden="1" customHeight="1" x14ac:dyDescent="0.25">
      <c r="C12108" s="158" t="s">
        <v>308</v>
      </c>
      <c r="D12108" s="159">
        <v>276.74</v>
      </c>
    </row>
    <row r="12109" spans="3:4" ht="15" hidden="1" customHeight="1" x14ac:dyDescent="0.25">
      <c r="C12109" s="160" t="s">
        <v>308</v>
      </c>
      <c r="D12109" s="161">
        <v>357.05</v>
      </c>
    </row>
    <row r="12110" spans="3:4" ht="15" hidden="1" customHeight="1" x14ac:dyDescent="0.25">
      <c r="C12110" s="158" t="s">
        <v>548</v>
      </c>
      <c r="D12110" s="159">
        <v>575.02</v>
      </c>
    </row>
    <row r="12111" spans="3:4" ht="15" hidden="1" customHeight="1" x14ac:dyDescent="0.25">
      <c r="C12111" s="160" t="s">
        <v>547</v>
      </c>
      <c r="D12111" s="161">
        <v>146.74</v>
      </c>
    </row>
    <row r="12112" spans="3:4" ht="15" hidden="1" customHeight="1" x14ac:dyDescent="0.25">
      <c r="C12112" s="158" t="s">
        <v>542</v>
      </c>
      <c r="D12112" s="159">
        <v>635.38</v>
      </c>
    </row>
    <row r="12113" spans="3:4" ht="15" hidden="1" customHeight="1" x14ac:dyDescent="0.25">
      <c r="C12113" s="160" t="s">
        <v>307</v>
      </c>
      <c r="D12113" s="161">
        <v>1181.69</v>
      </c>
    </row>
    <row r="12114" spans="3:4" ht="15" hidden="1" customHeight="1" x14ac:dyDescent="0.25">
      <c r="C12114" s="158" t="s">
        <v>550</v>
      </c>
      <c r="D12114" s="159">
        <v>1051.22</v>
      </c>
    </row>
    <row r="12115" spans="3:4" ht="15" hidden="1" customHeight="1" x14ac:dyDescent="0.25">
      <c r="C12115" s="160" t="s">
        <v>542</v>
      </c>
      <c r="D12115" s="161">
        <v>413.99</v>
      </c>
    </row>
    <row r="12116" spans="3:4" ht="15" hidden="1" customHeight="1" x14ac:dyDescent="0.25">
      <c r="C12116" s="158" t="s">
        <v>546</v>
      </c>
      <c r="D12116" s="159">
        <v>559.44000000000005</v>
      </c>
    </row>
    <row r="12117" spans="3:4" ht="15" hidden="1" customHeight="1" x14ac:dyDescent="0.25">
      <c r="C12117" s="160" t="s">
        <v>543</v>
      </c>
      <c r="D12117" s="161">
        <v>314.58999999999997</v>
      </c>
    </row>
    <row r="12118" spans="3:4" ht="15" hidden="1" customHeight="1" x14ac:dyDescent="0.25">
      <c r="C12118" s="158" t="s">
        <v>549</v>
      </c>
      <c r="D12118" s="159">
        <v>272.92</v>
      </c>
    </row>
    <row r="12119" spans="3:4" ht="15" hidden="1" customHeight="1" x14ac:dyDescent="0.25">
      <c r="C12119" s="160" t="s">
        <v>551</v>
      </c>
      <c r="D12119" s="161">
        <v>502.69</v>
      </c>
    </row>
    <row r="12120" spans="3:4" ht="15" hidden="1" customHeight="1" x14ac:dyDescent="0.25">
      <c r="C12120" s="158" t="s">
        <v>540</v>
      </c>
      <c r="D12120" s="159">
        <v>1250.3599999999999</v>
      </c>
    </row>
    <row r="12121" spans="3:4" ht="15" hidden="1" customHeight="1" x14ac:dyDescent="0.25">
      <c r="C12121" s="160" t="s">
        <v>543</v>
      </c>
      <c r="D12121" s="161">
        <v>454.82</v>
      </c>
    </row>
    <row r="12122" spans="3:4" ht="15" hidden="1" customHeight="1" x14ac:dyDescent="0.25">
      <c r="C12122" s="158" t="s">
        <v>545</v>
      </c>
      <c r="D12122" s="159">
        <v>1110.1600000000001</v>
      </c>
    </row>
    <row r="12123" spans="3:4" ht="15" hidden="1" customHeight="1" x14ac:dyDescent="0.25">
      <c r="C12123" s="160" t="s">
        <v>544</v>
      </c>
      <c r="D12123" s="161">
        <v>236.88</v>
      </c>
    </row>
    <row r="12124" spans="3:4" ht="15" hidden="1" customHeight="1" x14ac:dyDescent="0.25">
      <c r="C12124" s="158" t="s">
        <v>549</v>
      </c>
      <c r="D12124" s="159">
        <v>83.8</v>
      </c>
    </row>
    <row r="12125" spans="3:4" ht="15" hidden="1" customHeight="1" x14ac:dyDescent="0.25">
      <c r="C12125" s="160" t="s">
        <v>555</v>
      </c>
      <c r="D12125" s="161">
        <v>647.14</v>
      </c>
    </row>
    <row r="12126" spans="3:4" ht="15" hidden="1" customHeight="1" x14ac:dyDescent="0.25">
      <c r="C12126" s="158" t="s">
        <v>552</v>
      </c>
      <c r="D12126" s="159">
        <v>592.62</v>
      </c>
    </row>
    <row r="12127" spans="3:4" ht="15" hidden="1" customHeight="1" x14ac:dyDescent="0.25">
      <c r="C12127" s="160" t="s">
        <v>546</v>
      </c>
      <c r="D12127" s="161">
        <v>183.28</v>
      </c>
    </row>
    <row r="12128" spans="3:4" ht="15" hidden="1" customHeight="1" x14ac:dyDescent="0.25">
      <c r="C12128" s="158" t="s">
        <v>540</v>
      </c>
      <c r="D12128" s="159">
        <v>972.19</v>
      </c>
    </row>
    <row r="12129" spans="3:4" ht="15" hidden="1" customHeight="1" x14ac:dyDescent="0.25">
      <c r="C12129" s="160" t="s">
        <v>555</v>
      </c>
      <c r="D12129" s="161">
        <v>283.2</v>
      </c>
    </row>
    <row r="12130" spans="3:4" ht="15" hidden="1" customHeight="1" x14ac:dyDescent="0.25">
      <c r="C12130" s="158" t="s">
        <v>312</v>
      </c>
      <c r="D12130" s="159">
        <v>628.76</v>
      </c>
    </row>
    <row r="12131" spans="3:4" ht="15" hidden="1" customHeight="1" x14ac:dyDescent="0.25">
      <c r="C12131" s="160" t="s">
        <v>546</v>
      </c>
      <c r="D12131" s="161">
        <v>558.45000000000005</v>
      </c>
    </row>
    <row r="12132" spans="3:4" ht="15" hidden="1" customHeight="1" x14ac:dyDescent="0.25">
      <c r="C12132" s="158" t="s">
        <v>539</v>
      </c>
      <c r="D12132" s="159">
        <v>230.31</v>
      </c>
    </row>
    <row r="12133" spans="3:4" ht="15" hidden="1" customHeight="1" x14ac:dyDescent="0.25">
      <c r="C12133" s="160" t="s">
        <v>308</v>
      </c>
      <c r="D12133" s="161">
        <v>145.22999999999999</v>
      </c>
    </row>
    <row r="12134" spans="3:4" ht="15" hidden="1" customHeight="1" x14ac:dyDescent="0.25">
      <c r="C12134" s="158" t="s">
        <v>543</v>
      </c>
      <c r="D12134" s="159">
        <v>1027.3800000000001</v>
      </c>
    </row>
    <row r="12135" spans="3:4" ht="15" hidden="1" customHeight="1" x14ac:dyDescent="0.25">
      <c r="C12135" s="160" t="s">
        <v>540</v>
      </c>
      <c r="D12135" s="161">
        <v>824.28</v>
      </c>
    </row>
    <row r="12136" spans="3:4" ht="15" hidden="1" customHeight="1" x14ac:dyDescent="0.25">
      <c r="C12136" s="158" t="s">
        <v>554</v>
      </c>
      <c r="D12136" s="159">
        <v>1117.06</v>
      </c>
    </row>
    <row r="12137" spans="3:4" ht="15" hidden="1" customHeight="1" x14ac:dyDescent="0.25">
      <c r="C12137" s="160" t="s">
        <v>555</v>
      </c>
      <c r="D12137" s="161">
        <v>1262.4100000000001</v>
      </c>
    </row>
    <row r="12138" spans="3:4" ht="15" hidden="1" customHeight="1" x14ac:dyDescent="0.25">
      <c r="C12138" s="158" t="s">
        <v>312</v>
      </c>
      <c r="D12138" s="159">
        <v>1227.73</v>
      </c>
    </row>
    <row r="12139" spans="3:4" ht="15" hidden="1" customHeight="1" x14ac:dyDescent="0.25">
      <c r="C12139" s="160" t="s">
        <v>543</v>
      </c>
      <c r="D12139" s="161">
        <v>152.09</v>
      </c>
    </row>
    <row r="12140" spans="3:4" ht="15" hidden="1" customHeight="1" x14ac:dyDescent="0.25">
      <c r="C12140" s="158" t="s">
        <v>312</v>
      </c>
      <c r="D12140" s="159">
        <v>807.92</v>
      </c>
    </row>
    <row r="12141" spans="3:4" ht="15" hidden="1" customHeight="1" x14ac:dyDescent="0.25">
      <c r="C12141" s="160" t="s">
        <v>539</v>
      </c>
      <c r="D12141" s="161">
        <v>1284.23</v>
      </c>
    </row>
    <row r="12142" spans="3:4" ht="15" hidden="1" customHeight="1" x14ac:dyDescent="0.25">
      <c r="C12142" s="158" t="s">
        <v>553</v>
      </c>
      <c r="D12142" s="159">
        <v>770.91</v>
      </c>
    </row>
    <row r="12143" spans="3:4" ht="15" hidden="1" customHeight="1" x14ac:dyDescent="0.25">
      <c r="C12143" s="160" t="s">
        <v>555</v>
      </c>
      <c r="D12143" s="161">
        <v>757.23</v>
      </c>
    </row>
    <row r="12144" spans="3:4" ht="15" hidden="1" customHeight="1" x14ac:dyDescent="0.25">
      <c r="C12144" s="158" t="s">
        <v>541</v>
      </c>
      <c r="D12144" s="159">
        <v>137.99</v>
      </c>
    </row>
    <row r="12145" spans="3:4" ht="15" hidden="1" customHeight="1" x14ac:dyDescent="0.25">
      <c r="C12145" s="160" t="s">
        <v>558</v>
      </c>
      <c r="D12145" s="161">
        <v>1285.3399999999999</v>
      </c>
    </row>
    <row r="12146" spans="3:4" ht="15" hidden="1" customHeight="1" x14ac:dyDescent="0.25">
      <c r="C12146" s="158" t="s">
        <v>309</v>
      </c>
      <c r="D12146" s="159">
        <v>274.56</v>
      </c>
    </row>
    <row r="12147" spans="3:4" ht="15" hidden="1" customHeight="1" x14ac:dyDescent="0.25">
      <c r="C12147" s="160" t="s">
        <v>547</v>
      </c>
      <c r="D12147" s="161">
        <v>692.23</v>
      </c>
    </row>
    <row r="12148" spans="3:4" ht="15" hidden="1" customHeight="1" x14ac:dyDescent="0.25">
      <c r="C12148" s="158" t="s">
        <v>542</v>
      </c>
      <c r="D12148" s="159">
        <v>1143.18</v>
      </c>
    </row>
    <row r="12149" spans="3:4" ht="15" hidden="1" customHeight="1" x14ac:dyDescent="0.25">
      <c r="C12149" s="160" t="s">
        <v>542</v>
      </c>
      <c r="D12149" s="161">
        <v>1272.95</v>
      </c>
    </row>
    <row r="12150" spans="3:4" ht="15" hidden="1" customHeight="1" x14ac:dyDescent="0.25">
      <c r="C12150" s="158" t="s">
        <v>542</v>
      </c>
      <c r="D12150" s="159">
        <v>981.62</v>
      </c>
    </row>
    <row r="12151" spans="3:4" ht="15" hidden="1" customHeight="1" x14ac:dyDescent="0.25">
      <c r="C12151" s="160" t="s">
        <v>550</v>
      </c>
      <c r="D12151" s="161">
        <v>989.05</v>
      </c>
    </row>
    <row r="12152" spans="3:4" ht="15" hidden="1" customHeight="1" x14ac:dyDescent="0.25">
      <c r="C12152" s="158" t="s">
        <v>308</v>
      </c>
      <c r="D12152" s="159">
        <v>964.36</v>
      </c>
    </row>
    <row r="12153" spans="3:4" ht="15" hidden="1" customHeight="1" x14ac:dyDescent="0.25">
      <c r="C12153" s="160" t="s">
        <v>549</v>
      </c>
      <c r="D12153" s="161">
        <v>549.54999999999995</v>
      </c>
    </row>
    <row r="12154" spans="3:4" ht="15" hidden="1" customHeight="1" x14ac:dyDescent="0.25">
      <c r="C12154" s="158" t="s">
        <v>549</v>
      </c>
      <c r="D12154" s="159">
        <v>579.4</v>
      </c>
    </row>
    <row r="12155" spans="3:4" ht="15" hidden="1" customHeight="1" x14ac:dyDescent="0.25">
      <c r="C12155" s="160" t="s">
        <v>546</v>
      </c>
      <c r="D12155" s="161">
        <v>622.63</v>
      </c>
    </row>
    <row r="12156" spans="3:4" ht="15" hidden="1" customHeight="1" x14ac:dyDescent="0.25">
      <c r="C12156" s="158" t="s">
        <v>550</v>
      </c>
      <c r="D12156" s="159">
        <v>593.79</v>
      </c>
    </row>
    <row r="12157" spans="3:4" ht="15" hidden="1" customHeight="1" x14ac:dyDescent="0.25">
      <c r="C12157" s="160" t="s">
        <v>544</v>
      </c>
      <c r="D12157" s="161">
        <v>890.71</v>
      </c>
    </row>
    <row r="12158" spans="3:4" ht="15" hidden="1" customHeight="1" x14ac:dyDescent="0.25">
      <c r="C12158" s="158" t="s">
        <v>307</v>
      </c>
      <c r="D12158" s="159">
        <v>834.23</v>
      </c>
    </row>
    <row r="12159" spans="3:4" ht="15" hidden="1" customHeight="1" x14ac:dyDescent="0.25">
      <c r="C12159" s="160" t="s">
        <v>552</v>
      </c>
      <c r="D12159" s="161">
        <v>1226.7</v>
      </c>
    </row>
    <row r="12160" spans="3:4" ht="15" hidden="1" customHeight="1" x14ac:dyDescent="0.25">
      <c r="C12160" s="158" t="s">
        <v>545</v>
      </c>
      <c r="D12160" s="159">
        <v>454.97</v>
      </c>
    </row>
    <row r="12161" spans="3:4" ht="15" hidden="1" customHeight="1" x14ac:dyDescent="0.25">
      <c r="C12161" s="160" t="s">
        <v>553</v>
      </c>
      <c r="D12161" s="161">
        <v>535.51</v>
      </c>
    </row>
    <row r="12162" spans="3:4" ht="15" hidden="1" customHeight="1" x14ac:dyDescent="0.25">
      <c r="C12162" s="158" t="s">
        <v>554</v>
      </c>
      <c r="D12162" s="159">
        <v>129.37</v>
      </c>
    </row>
    <row r="12163" spans="3:4" ht="15" hidden="1" customHeight="1" x14ac:dyDescent="0.25">
      <c r="C12163" s="160" t="s">
        <v>308</v>
      </c>
      <c r="D12163" s="161">
        <v>683.79</v>
      </c>
    </row>
    <row r="12164" spans="3:4" ht="15" hidden="1" customHeight="1" x14ac:dyDescent="0.25">
      <c r="C12164" s="158" t="s">
        <v>539</v>
      </c>
      <c r="D12164" s="159">
        <v>433.06</v>
      </c>
    </row>
    <row r="12165" spans="3:4" ht="15" hidden="1" customHeight="1" x14ac:dyDescent="0.25">
      <c r="C12165" s="160" t="s">
        <v>553</v>
      </c>
      <c r="D12165" s="161">
        <v>1266</v>
      </c>
    </row>
    <row r="12166" spans="3:4" ht="15" hidden="1" customHeight="1" x14ac:dyDescent="0.25">
      <c r="C12166" s="158" t="s">
        <v>546</v>
      </c>
      <c r="D12166" s="159">
        <v>126.81</v>
      </c>
    </row>
    <row r="12167" spans="3:4" ht="15" hidden="1" customHeight="1" x14ac:dyDescent="0.25">
      <c r="C12167" s="160" t="s">
        <v>547</v>
      </c>
      <c r="D12167" s="161">
        <v>158.21</v>
      </c>
    </row>
    <row r="12168" spans="3:4" ht="15" hidden="1" customHeight="1" x14ac:dyDescent="0.25">
      <c r="C12168" s="158" t="s">
        <v>546</v>
      </c>
      <c r="D12168" s="159">
        <v>702.69</v>
      </c>
    </row>
    <row r="12169" spans="3:4" ht="15" hidden="1" customHeight="1" x14ac:dyDescent="0.25">
      <c r="C12169" s="160" t="s">
        <v>549</v>
      </c>
      <c r="D12169" s="161">
        <v>31.8</v>
      </c>
    </row>
    <row r="12170" spans="3:4" ht="15" hidden="1" customHeight="1" x14ac:dyDescent="0.25">
      <c r="C12170" s="158" t="s">
        <v>546</v>
      </c>
      <c r="D12170" s="159">
        <v>306.33</v>
      </c>
    </row>
    <row r="12171" spans="3:4" ht="15" hidden="1" customHeight="1" x14ac:dyDescent="0.25">
      <c r="C12171" s="160" t="s">
        <v>558</v>
      </c>
      <c r="D12171" s="161">
        <v>1197.58</v>
      </c>
    </row>
    <row r="12172" spans="3:4" ht="15" hidden="1" customHeight="1" x14ac:dyDescent="0.25">
      <c r="C12172" s="158" t="s">
        <v>540</v>
      </c>
      <c r="D12172" s="159">
        <v>645.82000000000005</v>
      </c>
    </row>
    <row r="12173" spans="3:4" ht="15" hidden="1" customHeight="1" x14ac:dyDescent="0.25">
      <c r="C12173" s="160" t="s">
        <v>308</v>
      </c>
      <c r="D12173" s="161">
        <v>578.5</v>
      </c>
    </row>
    <row r="12174" spans="3:4" ht="15" hidden="1" customHeight="1" x14ac:dyDescent="0.25">
      <c r="C12174" s="158" t="s">
        <v>547</v>
      </c>
      <c r="D12174" s="159">
        <v>355.14</v>
      </c>
    </row>
    <row r="12175" spans="3:4" ht="15" hidden="1" customHeight="1" x14ac:dyDescent="0.25">
      <c r="C12175" s="160" t="s">
        <v>555</v>
      </c>
      <c r="D12175" s="161">
        <v>426.07</v>
      </c>
    </row>
    <row r="12176" spans="3:4" ht="15" hidden="1" customHeight="1" x14ac:dyDescent="0.25">
      <c r="C12176" s="158" t="s">
        <v>545</v>
      </c>
      <c r="D12176" s="159">
        <v>84.47</v>
      </c>
    </row>
    <row r="12177" spans="3:4" ht="15" hidden="1" customHeight="1" x14ac:dyDescent="0.25">
      <c r="C12177" s="160" t="s">
        <v>312</v>
      </c>
      <c r="D12177" s="161">
        <v>1255.82</v>
      </c>
    </row>
    <row r="12178" spans="3:4" ht="15" hidden="1" customHeight="1" x14ac:dyDescent="0.25">
      <c r="C12178" s="158" t="s">
        <v>547</v>
      </c>
      <c r="D12178" s="159">
        <v>205.14</v>
      </c>
    </row>
    <row r="12179" spans="3:4" ht="15" hidden="1" customHeight="1" x14ac:dyDescent="0.25">
      <c r="C12179" s="160" t="s">
        <v>544</v>
      </c>
      <c r="D12179" s="161">
        <v>1205.18</v>
      </c>
    </row>
    <row r="12180" spans="3:4" ht="15" hidden="1" customHeight="1" x14ac:dyDescent="0.25">
      <c r="C12180" s="158" t="s">
        <v>544</v>
      </c>
      <c r="D12180" s="159">
        <v>736.57</v>
      </c>
    </row>
    <row r="12181" spans="3:4" ht="15" hidden="1" customHeight="1" x14ac:dyDescent="0.25">
      <c r="C12181" s="160" t="s">
        <v>548</v>
      </c>
      <c r="D12181" s="161">
        <v>1154.07</v>
      </c>
    </row>
    <row r="12182" spans="3:4" ht="15" hidden="1" customHeight="1" x14ac:dyDescent="0.25">
      <c r="C12182" s="158" t="s">
        <v>547</v>
      </c>
      <c r="D12182" s="159">
        <v>969.1</v>
      </c>
    </row>
    <row r="12183" spans="3:4" ht="15" hidden="1" customHeight="1" x14ac:dyDescent="0.25">
      <c r="C12183" s="160" t="s">
        <v>542</v>
      </c>
      <c r="D12183" s="161">
        <v>65.27</v>
      </c>
    </row>
    <row r="12184" spans="3:4" ht="15" hidden="1" customHeight="1" x14ac:dyDescent="0.25">
      <c r="C12184" s="158" t="s">
        <v>539</v>
      </c>
      <c r="D12184" s="159">
        <v>884</v>
      </c>
    </row>
    <row r="12185" spans="3:4" ht="15" hidden="1" customHeight="1" x14ac:dyDescent="0.25">
      <c r="C12185" s="160" t="s">
        <v>543</v>
      </c>
      <c r="D12185" s="161">
        <v>787.41</v>
      </c>
    </row>
    <row r="12186" spans="3:4" ht="15" hidden="1" customHeight="1" x14ac:dyDescent="0.25">
      <c r="C12186" s="158" t="s">
        <v>312</v>
      </c>
      <c r="D12186" s="159">
        <v>663.71</v>
      </c>
    </row>
    <row r="12187" spans="3:4" ht="15" hidden="1" customHeight="1" x14ac:dyDescent="0.25">
      <c r="C12187" s="160" t="s">
        <v>544</v>
      </c>
      <c r="D12187" s="161">
        <v>25.14</v>
      </c>
    </row>
    <row r="12188" spans="3:4" ht="15" hidden="1" customHeight="1" x14ac:dyDescent="0.25">
      <c r="C12188" s="158" t="s">
        <v>544</v>
      </c>
      <c r="D12188" s="159">
        <v>766.54</v>
      </c>
    </row>
    <row r="12189" spans="3:4" ht="15" hidden="1" customHeight="1" x14ac:dyDescent="0.25">
      <c r="C12189" s="160" t="s">
        <v>544</v>
      </c>
      <c r="D12189" s="161">
        <v>640.67999999999995</v>
      </c>
    </row>
    <row r="12190" spans="3:4" ht="15" hidden="1" customHeight="1" x14ac:dyDescent="0.25">
      <c r="C12190" s="158" t="s">
        <v>549</v>
      </c>
      <c r="D12190" s="159">
        <v>320.61</v>
      </c>
    </row>
    <row r="12191" spans="3:4" ht="15" hidden="1" customHeight="1" x14ac:dyDescent="0.25">
      <c r="C12191" s="160" t="s">
        <v>308</v>
      </c>
      <c r="D12191" s="161">
        <v>94.8</v>
      </c>
    </row>
    <row r="12192" spans="3:4" ht="15" hidden="1" customHeight="1" x14ac:dyDescent="0.25">
      <c r="C12192" s="158" t="s">
        <v>540</v>
      </c>
      <c r="D12192" s="159">
        <v>1172.22</v>
      </c>
    </row>
    <row r="12193" spans="3:4" ht="15" hidden="1" customHeight="1" x14ac:dyDescent="0.25">
      <c r="C12193" s="160" t="s">
        <v>545</v>
      </c>
      <c r="D12193" s="161">
        <v>706.31</v>
      </c>
    </row>
    <row r="12194" spans="3:4" ht="15" hidden="1" customHeight="1" x14ac:dyDescent="0.25">
      <c r="C12194" s="158" t="s">
        <v>549</v>
      </c>
      <c r="D12194" s="159">
        <v>673.2</v>
      </c>
    </row>
    <row r="12195" spans="3:4" ht="15" hidden="1" customHeight="1" x14ac:dyDescent="0.25">
      <c r="C12195" s="160" t="s">
        <v>307</v>
      </c>
      <c r="D12195" s="161">
        <v>1057.05</v>
      </c>
    </row>
    <row r="12196" spans="3:4" ht="15" hidden="1" customHeight="1" x14ac:dyDescent="0.25">
      <c r="C12196" s="158" t="s">
        <v>543</v>
      </c>
      <c r="D12196" s="159">
        <v>316.45999999999998</v>
      </c>
    </row>
    <row r="12197" spans="3:4" ht="15" hidden="1" customHeight="1" x14ac:dyDescent="0.25">
      <c r="C12197" s="160" t="s">
        <v>549</v>
      </c>
      <c r="D12197" s="161">
        <v>807.09</v>
      </c>
    </row>
    <row r="12198" spans="3:4" ht="15" hidden="1" customHeight="1" x14ac:dyDescent="0.25">
      <c r="C12198" s="158" t="s">
        <v>539</v>
      </c>
      <c r="D12198" s="159">
        <v>1226.9000000000001</v>
      </c>
    </row>
    <row r="12199" spans="3:4" ht="15" hidden="1" customHeight="1" x14ac:dyDescent="0.25">
      <c r="C12199" s="160" t="s">
        <v>552</v>
      </c>
      <c r="D12199" s="161">
        <v>819.96</v>
      </c>
    </row>
    <row r="12200" spans="3:4" ht="15" hidden="1" customHeight="1" x14ac:dyDescent="0.25">
      <c r="C12200" s="158" t="s">
        <v>545</v>
      </c>
      <c r="D12200" s="159">
        <v>326.08</v>
      </c>
    </row>
    <row r="12201" spans="3:4" ht="15" hidden="1" customHeight="1" x14ac:dyDescent="0.25">
      <c r="C12201" s="160" t="s">
        <v>553</v>
      </c>
      <c r="D12201" s="161">
        <v>454.12</v>
      </c>
    </row>
    <row r="12202" spans="3:4" ht="15" hidden="1" customHeight="1" x14ac:dyDescent="0.25">
      <c r="C12202" s="158" t="s">
        <v>545</v>
      </c>
      <c r="D12202" s="159">
        <v>1185.98</v>
      </c>
    </row>
    <row r="12203" spans="3:4" ht="15" hidden="1" customHeight="1" x14ac:dyDescent="0.25">
      <c r="C12203" s="160" t="s">
        <v>552</v>
      </c>
      <c r="D12203" s="161">
        <v>247.12</v>
      </c>
    </row>
    <row r="12204" spans="3:4" ht="15" hidden="1" customHeight="1" x14ac:dyDescent="0.25">
      <c r="C12204" s="158" t="s">
        <v>552</v>
      </c>
      <c r="D12204" s="159">
        <v>1035.83</v>
      </c>
    </row>
    <row r="12205" spans="3:4" ht="15" hidden="1" customHeight="1" x14ac:dyDescent="0.25">
      <c r="C12205" s="160" t="s">
        <v>552</v>
      </c>
      <c r="D12205" s="161">
        <v>386.31</v>
      </c>
    </row>
    <row r="12206" spans="3:4" ht="15" hidden="1" customHeight="1" x14ac:dyDescent="0.25">
      <c r="C12206" s="158" t="s">
        <v>555</v>
      </c>
      <c r="D12206" s="159">
        <v>682.99</v>
      </c>
    </row>
    <row r="12207" spans="3:4" ht="15" hidden="1" customHeight="1" x14ac:dyDescent="0.25">
      <c r="C12207" s="160" t="s">
        <v>308</v>
      </c>
      <c r="D12207" s="161">
        <v>1145.05</v>
      </c>
    </row>
    <row r="12208" spans="3:4" ht="15" hidden="1" customHeight="1" x14ac:dyDescent="0.25">
      <c r="C12208" s="158" t="s">
        <v>551</v>
      </c>
      <c r="D12208" s="159">
        <v>766.89</v>
      </c>
    </row>
    <row r="12209" spans="3:4" ht="15" hidden="1" customHeight="1" x14ac:dyDescent="0.25">
      <c r="C12209" s="160" t="s">
        <v>307</v>
      </c>
      <c r="D12209" s="161">
        <v>1224.1199999999999</v>
      </c>
    </row>
    <row r="12210" spans="3:4" ht="15" hidden="1" customHeight="1" x14ac:dyDescent="0.25">
      <c r="C12210" s="158" t="s">
        <v>549</v>
      </c>
      <c r="D12210" s="159">
        <v>439.61</v>
      </c>
    </row>
    <row r="12211" spans="3:4" ht="15" hidden="1" customHeight="1" x14ac:dyDescent="0.25">
      <c r="C12211" s="160" t="s">
        <v>312</v>
      </c>
      <c r="D12211" s="161">
        <v>206.72</v>
      </c>
    </row>
    <row r="12212" spans="3:4" ht="15" hidden="1" customHeight="1" x14ac:dyDescent="0.25">
      <c r="C12212" s="158" t="s">
        <v>546</v>
      </c>
      <c r="D12212" s="159">
        <v>1087.57</v>
      </c>
    </row>
    <row r="12213" spans="3:4" ht="15" hidden="1" customHeight="1" x14ac:dyDescent="0.25">
      <c r="C12213" s="160" t="s">
        <v>553</v>
      </c>
      <c r="D12213" s="161">
        <v>814.99</v>
      </c>
    </row>
    <row r="12214" spans="3:4" ht="15" hidden="1" customHeight="1" x14ac:dyDescent="0.25">
      <c r="C12214" s="158" t="s">
        <v>555</v>
      </c>
      <c r="D12214" s="159">
        <v>710.96</v>
      </c>
    </row>
    <row r="12215" spans="3:4" ht="15" hidden="1" customHeight="1" x14ac:dyDescent="0.25">
      <c r="C12215" s="160" t="s">
        <v>548</v>
      </c>
      <c r="D12215" s="161">
        <v>816.22</v>
      </c>
    </row>
    <row r="12216" spans="3:4" ht="15" hidden="1" customHeight="1" x14ac:dyDescent="0.25">
      <c r="C12216" s="158" t="s">
        <v>540</v>
      </c>
      <c r="D12216" s="159">
        <v>338.01</v>
      </c>
    </row>
    <row r="12217" spans="3:4" ht="15" hidden="1" customHeight="1" x14ac:dyDescent="0.25">
      <c r="C12217" s="160" t="s">
        <v>546</v>
      </c>
      <c r="D12217" s="161">
        <v>153.57</v>
      </c>
    </row>
    <row r="12218" spans="3:4" ht="15" hidden="1" customHeight="1" x14ac:dyDescent="0.25">
      <c r="C12218" s="158" t="s">
        <v>555</v>
      </c>
      <c r="D12218" s="159">
        <v>1114.1600000000001</v>
      </c>
    </row>
    <row r="12219" spans="3:4" ht="15" hidden="1" customHeight="1" x14ac:dyDescent="0.25">
      <c r="C12219" s="160" t="s">
        <v>558</v>
      </c>
      <c r="D12219" s="161">
        <v>958.63</v>
      </c>
    </row>
    <row r="12220" spans="3:4" ht="15" hidden="1" customHeight="1" x14ac:dyDescent="0.25">
      <c r="C12220" s="158" t="s">
        <v>539</v>
      </c>
      <c r="D12220" s="159">
        <v>1284.79</v>
      </c>
    </row>
    <row r="12221" spans="3:4" ht="15" hidden="1" customHeight="1" x14ac:dyDescent="0.25">
      <c r="C12221" s="160" t="s">
        <v>546</v>
      </c>
      <c r="D12221" s="161">
        <v>1230.94</v>
      </c>
    </row>
    <row r="12222" spans="3:4" ht="15" hidden="1" customHeight="1" x14ac:dyDescent="0.25">
      <c r="C12222" s="158" t="s">
        <v>543</v>
      </c>
      <c r="D12222" s="159">
        <v>561.04</v>
      </c>
    </row>
    <row r="12223" spans="3:4" ht="15" hidden="1" customHeight="1" x14ac:dyDescent="0.25">
      <c r="C12223" s="160" t="s">
        <v>543</v>
      </c>
      <c r="D12223" s="161">
        <v>602.52</v>
      </c>
    </row>
    <row r="12224" spans="3:4" ht="15" hidden="1" customHeight="1" x14ac:dyDescent="0.25">
      <c r="C12224" s="158" t="s">
        <v>547</v>
      </c>
      <c r="D12224" s="159">
        <v>1141.45</v>
      </c>
    </row>
    <row r="12225" spans="3:4" ht="15" hidden="1" customHeight="1" x14ac:dyDescent="0.25">
      <c r="C12225" s="160" t="s">
        <v>540</v>
      </c>
      <c r="D12225" s="161">
        <v>277.48</v>
      </c>
    </row>
    <row r="12226" spans="3:4" ht="15" hidden="1" customHeight="1" x14ac:dyDescent="0.25">
      <c r="C12226" s="158" t="s">
        <v>309</v>
      </c>
      <c r="D12226" s="159">
        <v>68.45</v>
      </c>
    </row>
    <row r="12227" spans="3:4" ht="15" hidden="1" customHeight="1" x14ac:dyDescent="0.25">
      <c r="C12227" s="160" t="s">
        <v>312</v>
      </c>
      <c r="D12227" s="161">
        <v>1215.58</v>
      </c>
    </row>
    <row r="12228" spans="3:4" ht="15" hidden="1" customHeight="1" x14ac:dyDescent="0.25">
      <c r="C12228" s="158" t="s">
        <v>549</v>
      </c>
      <c r="D12228" s="159">
        <v>574.07000000000005</v>
      </c>
    </row>
    <row r="12229" spans="3:4" ht="15" hidden="1" customHeight="1" x14ac:dyDescent="0.25">
      <c r="C12229" s="160" t="s">
        <v>545</v>
      </c>
      <c r="D12229" s="161">
        <v>194.54</v>
      </c>
    </row>
    <row r="12230" spans="3:4" ht="15" hidden="1" customHeight="1" x14ac:dyDescent="0.25">
      <c r="C12230" s="158" t="s">
        <v>542</v>
      </c>
      <c r="D12230" s="159">
        <v>1135.52</v>
      </c>
    </row>
    <row r="12231" spans="3:4" ht="15" hidden="1" customHeight="1" x14ac:dyDescent="0.25">
      <c r="C12231" s="160" t="s">
        <v>551</v>
      </c>
      <c r="D12231" s="161">
        <v>1149.92</v>
      </c>
    </row>
    <row r="12232" spans="3:4" ht="15" hidden="1" customHeight="1" x14ac:dyDescent="0.25">
      <c r="C12232" s="158" t="s">
        <v>549</v>
      </c>
      <c r="D12232" s="159">
        <v>207.95</v>
      </c>
    </row>
    <row r="12233" spans="3:4" ht="15" hidden="1" customHeight="1" x14ac:dyDescent="0.25">
      <c r="C12233" s="160" t="s">
        <v>555</v>
      </c>
      <c r="D12233" s="161">
        <v>129.59</v>
      </c>
    </row>
    <row r="12234" spans="3:4" ht="15" hidden="1" customHeight="1" x14ac:dyDescent="0.25">
      <c r="C12234" s="158" t="s">
        <v>556</v>
      </c>
      <c r="D12234" s="159">
        <v>1256.02</v>
      </c>
    </row>
    <row r="12235" spans="3:4" ht="15" hidden="1" customHeight="1" x14ac:dyDescent="0.25">
      <c r="C12235" s="160" t="s">
        <v>539</v>
      </c>
      <c r="D12235" s="161">
        <v>624.82000000000005</v>
      </c>
    </row>
    <row r="12236" spans="3:4" ht="15" hidden="1" customHeight="1" x14ac:dyDescent="0.25">
      <c r="C12236" s="158" t="s">
        <v>553</v>
      </c>
      <c r="D12236" s="159">
        <v>341.2</v>
      </c>
    </row>
    <row r="12237" spans="3:4" ht="15" hidden="1" customHeight="1" x14ac:dyDescent="0.25">
      <c r="C12237" s="160" t="s">
        <v>544</v>
      </c>
      <c r="D12237" s="161">
        <v>687.8</v>
      </c>
    </row>
    <row r="12238" spans="3:4" ht="15" hidden="1" customHeight="1" x14ac:dyDescent="0.25">
      <c r="C12238" s="158" t="s">
        <v>540</v>
      </c>
      <c r="D12238" s="159">
        <v>868.28</v>
      </c>
    </row>
    <row r="12239" spans="3:4" ht="15" hidden="1" customHeight="1" x14ac:dyDescent="0.25">
      <c r="C12239" s="160" t="s">
        <v>554</v>
      </c>
      <c r="D12239" s="161">
        <v>968.69</v>
      </c>
    </row>
    <row r="12240" spans="3:4" ht="15" hidden="1" customHeight="1" x14ac:dyDescent="0.25">
      <c r="C12240" s="158" t="s">
        <v>539</v>
      </c>
      <c r="D12240" s="159">
        <v>780.39</v>
      </c>
    </row>
    <row r="12241" spans="3:4" ht="15" hidden="1" customHeight="1" x14ac:dyDescent="0.25">
      <c r="C12241" s="160" t="s">
        <v>309</v>
      </c>
      <c r="D12241" s="161">
        <v>1003.25</v>
      </c>
    </row>
    <row r="12242" spans="3:4" ht="15" hidden="1" customHeight="1" x14ac:dyDescent="0.25">
      <c r="C12242" s="158" t="s">
        <v>308</v>
      </c>
      <c r="D12242" s="159">
        <v>1074.94</v>
      </c>
    </row>
    <row r="12243" spans="3:4" ht="15" hidden="1" customHeight="1" x14ac:dyDescent="0.25">
      <c r="C12243" s="160" t="s">
        <v>552</v>
      </c>
      <c r="D12243" s="161">
        <v>1182.04</v>
      </c>
    </row>
    <row r="12244" spans="3:4" ht="15" hidden="1" customHeight="1" x14ac:dyDescent="0.25">
      <c r="C12244" s="158" t="s">
        <v>551</v>
      </c>
      <c r="D12244" s="159">
        <v>131.06</v>
      </c>
    </row>
    <row r="12245" spans="3:4" ht="15" hidden="1" customHeight="1" x14ac:dyDescent="0.25">
      <c r="C12245" s="160" t="s">
        <v>308</v>
      </c>
      <c r="D12245" s="161">
        <v>377.06</v>
      </c>
    </row>
    <row r="12246" spans="3:4" ht="15" hidden="1" customHeight="1" x14ac:dyDescent="0.25">
      <c r="C12246" s="158" t="s">
        <v>548</v>
      </c>
      <c r="D12246" s="159">
        <v>411.28</v>
      </c>
    </row>
    <row r="12247" spans="3:4" ht="15" hidden="1" customHeight="1" x14ac:dyDescent="0.25">
      <c r="C12247" s="160" t="s">
        <v>550</v>
      </c>
      <c r="D12247" s="161">
        <v>686.79</v>
      </c>
    </row>
    <row r="12248" spans="3:4" ht="15" hidden="1" customHeight="1" x14ac:dyDescent="0.25">
      <c r="C12248" s="158" t="s">
        <v>558</v>
      </c>
      <c r="D12248" s="159">
        <v>237.23</v>
      </c>
    </row>
    <row r="12249" spans="3:4" ht="15" hidden="1" customHeight="1" x14ac:dyDescent="0.25">
      <c r="C12249" s="160" t="s">
        <v>543</v>
      </c>
      <c r="D12249" s="161">
        <v>673.85</v>
      </c>
    </row>
    <row r="12250" spans="3:4" ht="15" hidden="1" customHeight="1" x14ac:dyDescent="0.25">
      <c r="C12250" s="158" t="s">
        <v>308</v>
      </c>
      <c r="D12250" s="159">
        <v>608.66</v>
      </c>
    </row>
    <row r="12251" spans="3:4" ht="15" hidden="1" customHeight="1" x14ac:dyDescent="0.25">
      <c r="C12251" s="160" t="s">
        <v>546</v>
      </c>
      <c r="D12251" s="161">
        <v>567.46</v>
      </c>
    </row>
    <row r="12252" spans="3:4" ht="15" hidden="1" customHeight="1" x14ac:dyDescent="0.25">
      <c r="C12252" s="158" t="s">
        <v>553</v>
      </c>
      <c r="D12252" s="159">
        <v>1108</v>
      </c>
    </row>
    <row r="12253" spans="3:4" ht="15" hidden="1" customHeight="1" x14ac:dyDescent="0.25">
      <c r="C12253" s="160" t="s">
        <v>547</v>
      </c>
      <c r="D12253" s="161">
        <v>22.56</v>
      </c>
    </row>
    <row r="12254" spans="3:4" ht="15" hidden="1" customHeight="1" x14ac:dyDescent="0.25">
      <c r="C12254" s="158" t="s">
        <v>541</v>
      </c>
      <c r="D12254" s="159">
        <v>920.09</v>
      </c>
    </row>
    <row r="12255" spans="3:4" ht="15" hidden="1" customHeight="1" x14ac:dyDescent="0.25">
      <c r="C12255" s="160" t="s">
        <v>552</v>
      </c>
      <c r="D12255" s="161">
        <v>1031.93</v>
      </c>
    </row>
    <row r="12256" spans="3:4" ht="15" hidden="1" customHeight="1" x14ac:dyDescent="0.25">
      <c r="C12256" s="158" t="s">
        <v>308</v>
      </c>
      <c r="D12256" s="159">
        <v>488.57</v>
      </c>
    </row>
    <row r="12257" spans="3:4" ht="15" hidden="1" customHeight="1" x14ac:dyDescent="0.25">
      <c r="C12257" s="160" t="s">
        <v>547</v>
      </c>
      <c r="D12257" s="161">
        <v>500.26</v>
      </c>
    </row>
    <row r="12258" spans="3:4" ht="15" hidden="1" customHeight="1" x14ac:dyDescent="0.25">
      <c r="C12258" s="158" t="s">
        <v>552</v>
      </c>
      <c r="D12258" s="159">
        <v>733.21</v>
      </c>
    </row>
    <row r="12259" spans="3:4" ht="15" hidden="1" customHeight="1" x14ac:dyDescent="0.25">
      <c r="C12259" s="160" t="s">
        <v>547</v>
      </c>
      <c r="D12259" s="161">
        <v>439.25</v>
      </c>
    </row>
    <row r="12260" spans="3:4" ht="15" hidden="1" customHeight="1" x14ac:dyDescent="0.25">
      <c r="C12260" s="158" t="s">
        <v>552</v>
      </c>
      <c r="D12260" s="159">
        <v>695.9</v>
      </c>
    </row>
    <row r="12261" spans="3:4" ht="15" hidden="1" customHeight="1" x14ac:dyDescent="0.25">
      <c r="C12261" s="160" t="s">
        <v>551</v>
      </c>
      <c r="D12261" s="161">
        <v>264.07</v>
      </c>
    </row>
    <row r="12262" spans="3:4" ht="15" hidden="1" customHeight="1" x14ac:dyDescent="0.25">
      <c r="C12262" s="158" t="s">
        <v>312</v>
      </c>
      <c r="D12262" s="159">
        <v>664.88</v>
      </c>
    </row>
    <row r="12263" spans="3:4" ht="15" hidden="1" customHeight="1" x14ac:dyDescent="0.25">
      <c r="C12263" s="160" t="s">
        <v>308</v>
      </c>
      <c r="D12263" s="161">
        <v>290.82</v>
      </c>
    </row>
    <row r="12264" spans="3:4" ht="15" hidden="1" customHeight="1" x14ac:dyDescent="0.25">
      <c r="C12264" s="158" t="s">
        <v>552</v>
      </c>
      <c r="D12264" s="159">
        <v>619.91999999999996</v>
      </c>
    </row>
    <row r="12265" spans="3:4" ht="15" hidden="1" customHeight="1" x14ac:dyDescent="0.25">
      <c r="C12265" s="160" t="s">
        <v>539</v>
      </c>
      <c r="D12265" s="161">
        <v>1028.45</v>
      </c>
    </row>
    <row r="12266" spans="3:4" ht="15" hidden="1" customHeight="1" x14ac:dyDescent="0.25">
      <c r="C12266" s="158" t="s">
        <v>547</v>
      </c>
      <c r="D12266" s="159">
        <v>179.2</v>
      </c>
    </row>
    <row r="12267" spans="3:4" ht="15" hidden="1" customHeight="1" x14ac:dyDescent="0.25">
      <c r="C12267" s="160" t="s">
        <v>558</v>
      </c>
      <c r="D12267" s="161">
        <v>89.49</v>
      </c>
    </row>
    <row r="12268" spans="3:4" ht="15" hidden="1" customHeight="1" x14ac:dyDescent="0.25">
      <c r="C12268" s="158" t="s">
        <v>308</v>
      </c>
      <c r="D12268" s="159">
        <v>283.14999999999998</v>
      </c>
    </row>
    <row r="12269" spans="3:4" ht="15" hidden="1" customHeight="1" x14ac:dyDescent="0.25">
      <c r="C12269" s="160" t="s">
        <v>552</v>
      </c>
      <c r="D12269" s="161">
        <v>809.11</v>
      </c>
    </row>
    <row r="12270" spans="3:4" ht="15" hidden="1" customHeight="1" x14ac:dyDescent="0.25">
      <c r="C12270" s="158" t="s">
        <v>542</v>
      </c>
      <c r="D12270" s="159">
        <v>767.34</v>
      </c>
    </row>
    <row r="12271" spans="3:4" ht="15" hidden="1" customHeight="1" x14ac:dyDescent="0.25">
      <c r="C12271" s="160" t="s">
        <v>543</v>
      </c>
      <c r="D12271" s="161">
        <v>683.61</v>
      </c>
    </row>
    <row r="12272" spans="3:4" ht="15" hidden="1" customHeight="1" x14ac:dyDescent="0.25">
      <c r="C12272" s="158" t="s">
        <v>558</v>
      </c>
      <c r="D12272" s="159">
        <v>708.04</v>
      </c>
    </row>
    <row r="12273" spans="3:4" ht="15" hidden="1" customHeight="1" x14ac:dyDescent="0.25">
      <c r="C12273" s="160" t="s">
        <v>547</v>
      </c>
      <c r="D12273" s="161">
        <v>287.83</v>
      </c>
    </row>
    <row r="12274" spans="3:4" ht="15" hidden="1" customHeight="1" x14ac:dyDescent="0.25">
      <c r="C12274" s="158" t="s">
        <v>542</v>
      </c>
      <c r="D12274" s="159">
        <v>430.68</v>
      </c>
    </row>
    <row r="12275" spans="3:4" ht="15" hidden="1" customHeight="1" x14ac:dyDescent="0.25">
      <c r="C12275" s="160" t="s">
        <v>554</v>
      </c>
      <c r="D12275" s="161">
        <v>1195.74</v>
      </c>
    </row>
    <row r="12276" spans="3:4" ht="15" hidden="1" customHeight="1" x14ac:dyDescent="0.25">
      <c r="C12276" s="158" t="s">
        <v>549</v>
      </c>
      <c r="D12276" s="159">
        <v>588.11</v>
      </c>
    </row>
    <row r="12277" spans="3:4" ht="15" hidden="1" customHeight="1" x14ac:dyDescent="0.25">
      <c r="C12277" s="160" t="s">
        <v>309</v>
      </c>
      <c r="D12277" s="161">
        <v>570.79</v>
      </c>
    </row>
    <row r="12278" spans="3:4" ht="15" hidden="1" customHeight="1" x14ac:dyDescent="0.25">
      <c r="C12278" s="158" t="s">
        <v>544</v>
      </c>
      <c r="D12278" s="159">
        <v>732.95</v>
      </c>
    </row>
    <row r="12279" spans="3:4" ht="15" hidden="1" customHeight="1" x14ac:dyDescent="0.25">
      <c r="C12279" s="160" t="s">
        <v>552</v>
      </c>
      <c r="D12279" s="161">
        <v>102.46</v>
      </c>
    </row>
    <row r="12280" spans="3:4" ht="15" hidden="1" customHeight="1" x14ac:dyDescent="0.25">
      <c r="C12280" s="158" t="s">
        <v>545</v>
      </c>
      <c r="D12280" s="159">
        <v>980.13</v>
      </c>
    </row>
    <row r="12281" spans="3:4" ht="15" hidden="1" customHeight="1" x14ac:dyDescent="0.25">
      <c r="C12281" s="160" t="s">
        <v>540</v>
      </c>
      <c r="D12281" s="161">
        <v>781.21</v>
      </c>
    </row>
    <row r="12282" spans="3:4" ht="15" hidden="1" customHeight="1" x14ac:dyDescent="0.25">
      <c r="C12282" s="158" t="s">
        <v>544</v>
      </c>
      <c r="D12282" s="159">
        <v>716.73</v>
      </c>
    </row>
    <row r="12283" spans="3:4" ht="15" hidden="1" customHeight="1" x14ac:dyDescent="0.25">
      <c r="C12283" s="160" t="s">
        <v>550</v>
      </c>
      <c r="D12283" s="161">
        <v>241.34</v>
      </c>
    </row>
    <row r="12284" spans="3:4" ht="15" hidden="1" customHeight="1" x14ac:dyDescent="0.25">
      <c r="C12284" s="158" t="s">
        <v>307</v>
      </c>
      <c r="D12284" s="159">
        <v>66.400000000000006</v>
      </c>
    </row>
    <row r="12285" spans="3:4" ht="15" hidden="1" customHeight="1" x14ac:dyDescent="0.25">
      <c r="C12285" s="160" t="s">
        <v>539</v>
      </c>
      <c r="D12285" s="161">
        <v>736.13</v>
      </c>
    </row>
    <row r="12286" spans="3:4" ht="15" hidden="1" customHeight="1" x14ac:dyDescent="0.25">
      <c r="C12286" s="158" t="s">
        <v>545</v>
      </c>
      <c r="D12286" s="159">
        <v>149.09</v>
      </c>
    </row>
    <row r="12287" spans="3:4" ht="15" hidden="1" customHeight="1" x14ac:dyDescent="0.25">
      <c r="C12287" s="160" t="s">
        <v>540</v>
      </c>
      <c r="D12287" s="161">
        <v>615.26</v>
      </c>
    </row>
    <row r="12288" spans="3:4" ht="15" hidden="1" customHeight="1" x14ac:dyDescent="0.25">
      <c r="C12288" s="158" t="s">
        <v>545</v>
      </c>
      <c r="D12288" s="159">
        <v>662.15</v>
      </c>
    </row>
    <row r="12289" spans="3:4" ht="15" hidden="1" customHeight="1" x14ac:dyDescent="0.25">
      <c r="C12289" s="160" t="s">
        <v>552</v>
      </c>
      <c r="D12289" s="161">
        <v>878.27</v>
      </c>
    </row>
    <row r="12290" spans="3:4" ht="15" hidden="1" customHeight="1" x14ac:dyDescent="0.25">
      <c r="C12290" s="158" t="s">
        <v>309</v>
      </c>
      <c r="D12290" s="159">
        <v>237.36</v>
      </c>
    </row>
    <row r="12291" spans="3:4" ht="15" hidden="1" customHeight="1" x14ac:dyDescent="0.25">
      <c r="C12291" s="160" t="s">
        <v>547</v>
      </c>
      <c r="D12291" s="161">
        <v>754.03</v>
      </c>
    </row>
    <row r="12292" spans="3:4" ht="15" hidden="1" customHeight="1" x14ac:dyDescent="0.25">
      <c r="C12292" s="158" t="s">
        <v>540</v>
      </c>
      <c r="D12292" s="159">
        <v>196.16</v>
      </c>
    </row>
    <row r="12293" spans="3:4" ht="15" hidden="1" customHeight="1" x14ac:dyDescent="0.25">
      <c r="C12293" s="160" t="s">
        <v>552</v>
      </c>
      <c r="D12293" s="161">
        <v>665.95</v>
      </c>
    </row>
    <row r="12294" spans="3:4" ht="15" hidden="1" customHeight="1" x14ac:dyDescent="0.25">
      <c r="C12294" s="158" t="s">
        <v>552</v>
      </c>
      <c r="D12294" s="159">
        <v>1034.68</v>
      </c>
    </row>
    <row r="12295" spans="3:4" ht="15" hidden="1" customHeight="1" x14ac:dyDescent="0.25">
      <c r="C12295" s="160" t="s">
        <v>549</v>
      </c>
      <c r="D12295" s="161">
        <v>62.49</v>
      </c>
    </row>
    <row r="12296" spans="3:4" ht="15" hidden="1" customHeight="1" x14ac:dyDescent="0.25">
      <c r="C12296" s="158" t="s">
        <v>308</v>
      </c>
      <c r="D12296" s="159">
        <v>861.01</v>
      </c>
    </row>
    <row r="12297" spans="3:4" ht="15" hidden="1" customHeight="1" x14ac:dyDescent="0.25">
      <c r="C12297" s="160" t="s">
        <v>309</v>
      </c>
      <c r="D12297" s="161">
        <v>1073.52</v>
      </c>
    </row>
    <row r="12298" spans="3:4" ht="15" hidden="1" customHeight="1" x14ac:dyDescent="0.25">
      <c r="C12298" s="158" t="s">
        <v>552</v>
      </c>
      <c r="D12298" s="159">
        <v>80.81</v>
      </c>
    </row>
    <row r="12299" spans="3:4" ht="15" hidden="1" customHeight="1" x14ac:dyDescent="0.25">
      <c r="C12299" s="160" t="s">
        <v>542</v>
      </c>
      <c r="D12299" s="161">
        <v>1192.17</v>
      </c>
    </row>
    <row r="12300" spans="3:4" ht="15" hidden="1" customHeight="1" x14ac:dyDescent="0.25">
      <c r="C12300" s="158" t="s">
        <v>307</v>
      </c>
      <c r="D12300" s="159">
        <v>1113.68</v>
      </c>
    </row>
    <row r="12301" spans="3:4" ht="15" hidden="1" customHeight="1" x14ac:dyDescent="0.25">
      <c r="C12301" s="160" t="s">
        <v>542</v>
      </c>
      <c r="D12301" s="161">
        <v>366.58</v>
      </c>
    </row>
    <row r="12302" spans="3:4" ht="15" hidden="1" customHeight="1" x14ac:dyDescent="0.25">
      <c r="C12302" s="158" t="s">
        <v>553</v>
      </c>
      <c r="D12302" s="159">
        <v>527.39</v>
      </c>
    </row>
    <row r="12303" spans="3:4" ht="15" hidden="1" customHeight="1" x14ac:dyDescent="0.25">
      <c r="C12303" s="160" t="s">
        <v>545</v>
      </c>
      <c r="D12303" s="161">
        <v>995.88</v>
      </c>
    </row>
    <row r="12304" spans="3:4" ht="15" hidden="1" customHeight="1" x14ac:dyDescent="0.25">
      <c r="C12304" s="158" t="s">
        <v>547</v>
      </c>
      <c r="D12304" s="159">
        <v>1202.95</v>
      </c>
    </row>
    <row r="12305" spans="3:4" ht="15" hidden="1" customHeight="1" x14ac:dyDescent="0.25">
      <c r="C12305" s="160" t="s">
        <v>547</v>
      </c>
      <c r="D12305" s="161">
        <v>337.19</v>
      </c>
    </row>
    <row r="12306" spans="3:4" ht="15" hidden="1" customHeight="1" x14ac:dyDescent="0.25">
      <c r="C12306" s="158" t="s">
        <v>539</v>
      </c>
      <c r="D12306" s="159">
        <v>751.81</v>
      </c>
    </row>
    <row r="12307" spans="3:4" ht="15" hidden="1" customHeight="1" x14ac:dyDescent="0.25">
      <c r="C12307" s="160" t="s">
        <v>551</v>
      </c>
      <c r="D12307" s="161">
        <v>729.6</v>
      </c>
    </row>
    <row r="12308" spans="3:4" ht="15" hidden="1" customHeight="1" x14ac:dyDescent="0.25">
      <c r="C12308" s="158" t="s">
        <v>547</v>
      </c>
      <c r="D12308" s="159">
        <v>165.96</v>
      </c>
    </row>
    <row r="12309" spans="3:4" ht="15" hidden="1" customHeight="1" x14ac:dyDescent="0.25">
      <c r="C12309" s="160" t="s">
        <v>312</v>
      </c>
      <c r="D12309" s="161">
        <v>739.57</v>
      </c>
    </row>
    <row r="12310" spans="3:4" ht="15" hidden="1" customHeight="1" x14ac:dyDescent="0.25">
      <c r="C12310" s="158" t="s">
        <v>540</v>
      </c>
      <c r="D12310" s="159">
        <v>547</v>
      </c>
    </row>
    <row r="12311" spans="3:4" ht="15" hidden="1" customHeight="1" x14ac:dyDescent="0.25">
      <c r="C12311" s="160" t="s">
        <v>544</v>
      </c>
      <c r="D12311" s="161">
        <v>854.4</v>
      </c>
    </row>
    <row r="12312" spans="3:4" ht="15" hidden="1" customHeight="1" x14ac:dyDescent="0.25">
      <c r="C12312" s="158" t="s">
        <v>543</v>
      </c>
      <c r="D12312" s="159">
        <v>493.04</v>
      </c>
    </row>
    <row r="12313" spans="3:4" ht="15" hidden="1" customHeight="1" x14ac:dyDescent="0.25">
      <c r="C12313" s="160" t="s">
        <v>540</v>
      </c>
      <c r="D12313" s="161">
        <v>588.66999999999996</v>
      </c>
    </row>
    <row r="12314" spans="3:4" ht="15" hidden="1" customHeight="1" x14ac:dyDescent="0.25">
      <c r="C12314" s="158" t="s">
        <v>543</v>
      </c>
      <c r="D12314" s="159">
        <v>175.3</v>
      </c>
    </row>
    <row r="12315" spans="3:4" ht="15" hidden="1" customHeight="1" x14ac:dyDescent="0.25">
      <c r="C12315" s="160" t="s">
        <v>541</v>
      </c>
      <c r="D12315" s="161">
        <v>411.61</v>
      </c>
    </row>
    <row r="12316" spans="3:4" ht="15" hidden="1" customHeight="1" x14ac:dyDescent="0.25">
      <c r="C12316" s="158" t="s">
        <v>542</v>
      </c>
      <c r="D12316" s="159">
        <v>88.15</v>
      </c>
    </row>
    <row r="12317" spans="3:4" ht="15" hidden="1" customHeight="1" x14ac:dyDescent="0.25">
      <c r="C12317" s="160" t="s">
        <v>544</v>
      </c>
      <c r="D12317" s="161">
        <v>257.93</v>
      </c>
    </row>
    <row r="12318" spans="3:4" ht="15" hidden="1" customHeight="1" x14ac:dyDescent="0.25">
      <c r="C12318" s="158" t="s">
        <v>546</v>
      </c>
      <c r="D12318" s="159">
        <v>203.67</v>
      </c>
    </row>
    <row r="12319" spans="3:4" ht="15" hidden="1" customHeight="1" x14ac:dyDescent="0.25">
      <c r="C12319" s="160" t="s">
        <v>308</v>
      </c>
      <c r="D12319" s="161">
        <v>1215.75</v>
      </c>
    </row>
    <row r="12320" spans="3:4" ht="15" hidden="1" customHeight="1" x14ac:dyDescent="0.25">
      <c r="C12320" s="158" t="s">
        <v>552</v>
      </c>
      <c r="D12320" s="159">
        <v>325.70999999999998</v>
      </c>
    </row>
    <row r="12321" spans="3:4" ht="15" hidden="1" customHeight="1" x14ac:dyDescent="0.25">
      <c r="C12321" s="160" t="s">
        <v>548</v>
      </c>
      <c r="D12321" s="161">
        <v>377.49</v>
      </c>
    </row>
    <row r="12322" spans="3:4" ht="15" hidden="1" customHeight="1" x14ac:dyDescent="0.25">
      <c r="C12322" s="158" t="s">
        <v>309</v>
      </c>
      <c r="D12322" s="159">
        <v>923.05</v>
      </c>
    </row>
    <row r="12323" spans="3:4" ht="15" hidden="1" customHeight="1" x14ac:dyDescent="0.25">
      <c r="C12323" s="160" t="s">
        <v>542</v>
      </c>
      <c r="D12323" s="161">
        <v>378.04</v>
      </c>
    </row>
    <row r="12324" spans="3:4" ht="15" hidden="1" customHeight="1" x14ac:dyDescent="0.25">
      <c r="C12324" s="158" t="s">
        <v>312</v>
      </c>
      <c r="D12324" s="159">
        <v>769.32</v>
      </c>
    </row>
    <row r="12325" spans="3:4" ht="15" hidden="1" customHeight="1" x14ac:dyDescent="0.25">
      <c r="C12325" s="160" t="s">
        <v>312</v>
      </c>
      <c r="D12325" s="161">
        <v>1090.82</v>
      </c>
    </row>
    <row r="12326" spans="3:4" ht="15" hidden="1" customHeight="1" x14ac:dyDescent="0.25">
      <c r="C12326" s="158" t="s">
        <v>542</v>
      </c>
      <c r="D12326" s="159">
        <v>892.81</v>
      </c>
    </row>
    <row r="12327" spans="3:4" ht="15" hidden="1" customHeight="1" x14ac:dyDescent="0.25">
      <c r="C12327" s="160" t="s">
        <v>556</v>
      </c>
      <c r="D12327" s="161">
        <v>493.46</v>
      </c>
    </row>
    <row r="12328" spans="3:4" ht="15" hidden="1" customHeight="1" x14ac:dyDescent="0.25">
      <c r="C12328" s="158" t="s">
        <v>549</v>
      </c>
      <c r="D12328" s="159">
        <v>674.31</v>
      </c>
    </row>
    <row r="12329" spans="3:4" ht="15" hidden="1" customHeight="1" x14ac:dyDescent="0.25">
      <c r="C12329" s="160" t="s">
        <v>550</v>
      </c>
      <c r="D12329" s="161">
        <v>873.35</v>
      </c>
    </row>
    <row r="12330" spans="3:4" ht="15" hidden="1" customHeight="1" x14ac:dyDescent="0.25">
      <c r="C12330" s="158" t="s">
        <v>545</v>
      </c>
      <c r="D12330" s="159">
        <v>608.83000000000004</v>
      </c>
    </row>
    <row r="12331" spans="3:4" ht="15" hidden="1" customHeight="1" x14ac:dyDescent="0.25">
      <c r="C12331" s="160" t="s">
        <v>307</v>
      </c>
      <c r="D12331" s="161">
        <v>865.31</v>
      </c>
    </row>
    <row r="12332" spans="3:4" ht="15" hidden="1" customHeight="1" x14ac:dyDescent="0.25">
      <c r="C12332" s="158" t="s">
        <v>312</v>
      </c>
      <c r="D12332" s="159">
        <v>1101.97</v>
      </c>
    </row>
    <row r="12333" spans="3:4" ht="15" hidden="1" customHeight="1" x14ac:dyDescent="0.25">
      <c r="C12333" s="160" t="s">
        <v>308</v>
      </c>
      <c r="D12333" s="161">
        <v>892.2</v>
      </c>
    </row>
    <row r="12334" spans="3:4" ht="15" hidden="1" customHeight="1" x14ac:dyDescent="0.25">
      <c r="C12334" s="158" t="s">
        <v>549</v>
      </c>
      <c r="D12334" s="159">
        <v>1175.1199999999999</v>
      </c>
    </row>
    <row r="12335" spans="3:4" ht="15" hidden="1" customHeight="1" x14ac:dyDescent="0.25">
      <c r="C12335" s="160" t="s">
        <v>546</v>
      </c>
      <c r="D12335" s="161">
        <v>115.42</v>
      </c>
    </row>
    <row r="12336" spans="3:4" ht="15" hidden="1" customHeight="1" x14ac:dyDescent="0.25">
      <c r="C12336" s="158" t="s">
        <v>557</v>
      </c>
      <c r="D12336" s="159">
        <v>837.43</v>
      </c>
    </row>
    <row r="12337" spans="3:4" ht="15" hidden="1" customHeight="1" x14ac:dyDescent="0.25">
      <c r="C12337" s="160" t="s">
        <v>539</v>
      </c>
      <c r="D12337" s="161">
        <v>52.83</v>
      </c>
    </row>
    <row r="12338" spans="3:4" ht="15" hidden="1" customHeight="1" x14ac:dyDescent="0.25">
      <c r="C12338" s="158" t="s">
        <v>552</v>
      </c>
      <c r="D12338" s="159">
        <v>1062.05</v>
      </c>
    </row>
    <row r="12339" spans="3:4" ht="15" hidden="1" customHeight="1" x14ac:dyDescent="0.25">
      <c r="C12339" s="160" t="s">
        <v>309</v>
      </c>
      <c r="D12339" s="161">
        <v>697.47</v>
      </c>
    </row>
    <row r="12340" spans="3:4" ht="15" hidden="1" customHeight="1" x14ac:dyDescent="0.25">
      <c r="C12340" s="158" t="s">
        <v>552</v>
      </c>
      <c r="D12340" s="159">
        <v>879.16</v>
      </c>
    </row>
    <row r="12341" spans="3:4" ht="15" hidden="1" customHeight="1" x14ac:dyDescent="0.25">
      <c r="C12341" s="160" t="s">
        <v>553</v>
      </c>
      <c r="D12341" s="161">
        <v>1247.97</v>
      </c>
    </row>
    <row r="12342" spans="3:4" ht="15" hidden="1" customHeight="1" x14ac:dyDescent="0.25">
      <c r="C12342" s="158" t="s">
        <v>309</v>
      </c>
      <c r="D12342" s="159">
        <v>459.64</v>
      </c>
    </row>
    <row r="12343" spans="3:4" ht="15" hidden="1" customHeight="1" x14ac:dyDescent="0.25">
      <c r="C12343" s="160" t="s">
        <v>309</v>
      </c>
      <c r="D12343" s="161">
        <v>869.04</v>
      </c>
    </row>
    <row r="12344" spans="3:4" ht="15" hidden="1" customHeight="1" x14ac:dyDescent="0.25">
      <c r="C12344" s="158" t="s">
        <v>549</v>
      </c>
      <c r="D12344" s="159">
        <v>508.99</v>
      </c>
    </row>
    <row r="12345" spans="3:4" ht="15" hidden="1" customHeight="1" x14ac:dyDescent="0.25">
      <c r="C12345" s="160" t="s">
        <v>307</v>
      </c>
      <c r="D12345" s="161">
        <v>923.38</v>
      </c>
    </row>
    <row r="12346" spans="3:4" ht="15" hidden="1" customHeight="1" x14ac:dyDescent="0.25">
      <c r="C12346" s="158" t="s">
        <v>553</v>
      </c>
      <c r="D12346" s="159">
        <v>1034.57</v>
      </c>
    </row>
    <row r="12347" spans="3:4" ht="15" hidden="1" customHeight="1" x14ac:dyDescent="0.25">
      <c r="C12347" s="160" t="s">
        <v>308</v>
      </c>
      <c r="D12347" s="161">
        <v>1070.33</v>
      </c>
    </row>
    <row r="12348" spans="3:4" ht="15" hidden="1" customHeight="1" x14ac:dyDescent="0.25">
      <c r="C12348" s="158" t="s">
        <v>542</v>
      </c>
      <c r="D12348" s="159">
        <v>910.16</v>
      </c>
    </row>
    <row r="12349" spans="3:4" ht="15" hidden="1" customHeight="1" x14ac:dyDescent="0.25">
      <c r="C12349" s="160" t="s">
        <v>553</v>
      </c>
      <c r="D12349" s="161">
        <v>818.7</v>
      </c>
    </row>
    <row r="12350" spans="3:4" ht="15" hidden="1" customHeight="1" x14ac:dyDescent="0.25">
      <c r="C12350" s="158" t="s">
        <v>550</v>
      </c>
      <c r="D12350" s="159">
        <v>139.83000000000001</v>
      </c>
    </row>
    <row r="12351" spans="3:4" ht="15" hidden="1" customHeight="1" x14ac:dyDescent="0.25">
      <c r="C12351" s="160" t="s">
        <v>555</v>
      </c>
      <c r="D12351" s="161">
        <v>665.99</v>
      </c>
    </row>
    <row r="12352" spans="3:4" ht="15" hidden="1" customHeight="1" x14ac:dyDescent="0.25">
      <c r="C12352" s="158" t="s">
        <v>551</v>
      </c>
      <c r="D12352" s="159">
        <v>1027.3499999999999</v>
      </c>
    </row>
    <row r="12353" spans="3:4" ht="15" hidden="1" customHeight="1" x14ac:dyDescent="0.25">
      <c r="C12353" s="160" t="s">
        <v>546</v>
      </c>
      <c r="D12353" s="161">
        <v>830.47</v>
      </c>
    </row>
    <row r="12354" spans="3:4" ht="15" hidden="1" customHeight="1" x14ac:dyDescent="0.25">
      <c r="C12354" s="158" t="s">
        <v>309</v>
      </c>
      <c r="D12354" s="159">
        <v>1159.5899999999999</v>
      </c>
    </row>
    <row r="12355" spans="3:4" ht="15" hidden="1" customHeight="1" x14ac:dyDescent="0.25">
      <c r="C12355" s="160" t="s">
        <v>549</v>
      </c>
      <c r="D12355" s="161">
        <v>967.42</v>
      </c>
    </row>
    <row r="12356" spans="3:4" ht="15" hidden="1" customHeight="1" x14ac:dyDescent="0.25">
      <c r="C12356" s="158" t="s">
        <v>557</v>
      </c>
      <c r="D12356" s="159">
        <v>705.62</v>
      </c>
    </row>
    <row r="12357" spans="3:4" ht="15" hidden="1" customHeight="1" x14ac:dyDescent="0.25">
      <c r="C12357" s="160" t="s">
        <v>546</v>
      </c>
      <c r="D12357" s="161">
        <v>248.56</v>
      </c>
    </row>
    <row r="12358" spans="3:4" ht="15" hidden="1" customHeight="1" x14ac:dyDescent="0.25">
      <c r="C12358" s="158" t="s">
        <v>307</v>
      </c>
      <c r="D12358" s="159">
        <v>32.29</v>
      </c>
    </row>
    <row r="12359" spans="3:4" ht="15" hidden="1" customHeight="1" x14ac:dyDescent="0.25">
      <c r="C12359" s="160" t="s">
        <v>539</v>
      </c>
      <c r="D12359" s="161">
        <v>732.99</v>
      </c>
    </row>
    <row r="12360" spans="3:4" ht="15" hidden="1" customHeight="1" x14ac:dyDescent="0.25">
      <c r="C12360" s="158" t="s">
        <v>551</v>
      </c>
      <c r="D12360" s="159">
        <v>32.82</v>
      </c>
    </row>
    <row r="12361" spans="3:4" ht="15" hidden="1" customHeight="1" x14ac:dyDescent="0.25">
      <c r="C12361" s="160" t="s">
        <v>308</v>
      </c>
      <c r="D12361" s="161">
        <v>222.07</v>
      </c>
    </row>
    <row r="12362" spans="3:4" ht="15" hidden="1" customHeight="1" x14ac:dyDescent="0.25">
      <c r="C12362" s="158" t="s">
        <v>546</v>
      </c>
      <c r="D12362" s="159">
        <v>628.44000000000005</v>
      </c>
    </row>
    <row r="12363" spans="3:4" ht="15" hidden="1" customHeight="1" x14ac:dyDescent="0.25">
      <c r="C12363" s="160" t="s">
        <v>542</v>
      </c>
      <c r="D12363" s="161">
        <v>83.04</v>
      </c>
    </row>
    <row r="12364" spans="3:4" ht="15" hidden="1" customHeight="1" x14ac:dyDescent="0.25">
      <c r="C12364" s="158" t="s">
        <v>309</v>
      </c>
      <c r="D12364" s="159">
        <v>134.97</v>
      </c>
    </row>
    <row r="12365" spans="3:4" ht="15" hidden="1" customHeight="1" x14ac:dyDescent="0.25">
      <c r="C12365" s="160" t="s">
        <v>307</v>
      </c>
      <c r="D12365" s="161">
        <v>1039.1600000000001</v>
      </c>
    </row>
    <row r="12366" spans="3:4" ht="15" hidden="1" customHeight="1" x14ac:dyDescent="0.25">
      <c r="C12366" s="158" t="s">
        <v>542</v>
      </c>
      <c r="D12366" s="159">
        <v>892.45</v>
      </c>
    </row>
    <row r="12367" spans="3:4" ht="15" hidden="1" customHeight="1" x14ac:dyDescent="0.25">
      <c r="C12367" s="160" t="s">
        <v>551</v>
      </c>
      <c r="D12367" s="161">
        <v>453.19</v>
      </c>
    </row>
    <row r="12368" spans="3:4" ht="15" hidden="1" customHeight="1" x14ac:dyDescent="0.25">
      <c r="C12368" s="158" t="s">
        <v>553</v>
      </c>
      <c r="D12368" s="159">
        <v>380.9</v>
      </c>
    </row>
    <row r="12369" spans="3:4" ht="15" hidden="1" customHeight="1" x14ac:dyDescent="0.25">
      <c r="C12369" s="160" t="s">
        <v>309</v>
      </c>
      <c r="D12369" s="161">
        <v>1093.73</v>
      </c>
    </row>
    <row r="12370" spans="3:4" ht="15" hidden="1" customHeight="1" x14ac:dyDescent="0.25">
      <c r="C12370" s="158" t="s">
        <v>539</v>
      </c>
      <c r="D12370" s="159">
        <v>758.33</v>
      </c>
    </row>
    <row r="12371" spans="3:4" ht="15" hidden="1" customHeight="1" x14ac:dyDescent="0.25">
      <c r="C12371" s="160" t="s">
        <v>557</v>
      </c>
      <c r="D12371" s="161">
        <v>332.01</v>
      </c>
    </row>
    <row r="12372" spans="3:4" ht="15" hidden="1" customHeight="1" x14ac:dyDescent="0.25">
      <c r="C12372" s="158" t="s">
        <v>539</v>
      </c>
      <c r="D12372" s="159">
        <v>176.61</v>
      </c>
    </row>
    <row r="12373" spans="3:4" ht="15" hidden="1" customHeight="1" x14ac:dyDescent="0.25">
      <c r="C12373" s="160" t="s">
        <v>546</v>
      </c>
      <c r="D12373" s="161">
        <v>211.58</v>
      </c>
    </row>
    <row r="12374" spans="3:4" ht="15" hidden="1" customHeight="1" x14ac:dyDescent="0.25">
      <c r="C12374" s="158" t="s">
        <v>547</v>
      </c>
      <c r="D12374" s="159">
        <v>669.24</v>
      </c>
    </row>
    <row r="12375" spans="3:4" ht="15" hidden="1" customHeight="1" x14ac:dyDescent="0.25">
      <c r="C12375" s="160" t="s">
        <v>551</v>
      </c>
      <c r="D12375" s="161">
        <v>116.12</v>
      </c>
    </row>
    <row r="12376" spans="3:4" ht="15" hidden="1" customHeight="1" x14ac:dyDescent="0.25">
      <c r="C12376" s="158" t="s">
        <v>550</v>
      </c>
      <c r="D12376" s="159">
        <v>588.28</v>
      </c>
    </row>
    <row r="12377" spans="3:4" ht="15" hidden="1" customHeight="1" x14ac:dyDescent="0.25">
      <c r="C12377" s="160" t="s">
        <v>556</v>
      </c>
      <c r="D12377" s="161">
        <v>746.38</v>
      </c>
    </row>
    <row r="12378" spans="3:4" ht="15" hidden="1" customHeight="1" x14ac:dyDescent="0.25">
      <c r="C12378" s="158" t="s">
        <v>549</v>
      </c>
      <c r="D12378" s="159">
        <v>641.54</v>
      </c>
    </row>
    <row r="12379" spans="3:4" ht="15" hidden="1" customHeight="1" x14ac:dyDescent="0.25">
      <c r="C12379" s="160" t="s">
        <v>307</v>
      </c>
      <c r="D12379" s="161">
        <v>644.09</v>
      </c>
    </row>
    <row r="12380" spans="3:4" ht="15" hidden="1" customHeight="1" x14ac:dyDescent="0.25">
      <c r="C12380" s="158" t="s">
        <v>539</v>
      </c>
      <c r="D12380" s="159">
        <v>201.29</v>
      </c>
    </row>
    <row r="12381" spans="3:4" ht="15" hidden="1" customHeight="1" x14ac:dyDescent="0.25">
      <c r="C12381" s="160" t="s">
        <v>309</v>
      </c>
      <c r="D12381" s="161">
        <v>702.12</v>
      </c>
    </row>
    <row r="12382" spans="3:4" ht="15" hidden="1" customHeight="1" x14ac:dyDescent="0.25">
      <c r="C12382" s="158" t="s">
        <v>549</v>
      </c>
      <c r="D12382" s="159">
        <v>707.2</v>
      </c>
    </row>
    <row r="12383" spans="3:4" ht="15" hidden="1" customHeight="1" x14ac:dyDescent="0.25">
      <c r="C12383" s="160" t="s">
        <v>545</v>
      </c>
      <c r="D12383" s="161">
        <v>339.17</v>
      </c>
    </row>
    <row r="12384" spans="3:4" ht="15" hidden="1" customHeight="1" x14ac:dyDescent="0.25">
      <c r="C12384" s="158" t="s">
        <v>540</v>
      </c>
      <c r="D12384" s="159">
        <v>348.17</v>
      </c>
    </row>
    <row r="12385" spans="3:4" ht="15" hidden="1" customHeight="1" x14ac:dyDescent="0.25">
      <c r="C12385" s="160" t="s">
        <v>550</v>
      </c>
      <c r="D12385" s="161">
        <v>736.18</v>
      </c>
    </row>
    <row r="12386" spans="3:4" ht="15" hidden="1" customHeight="1" x14ac:dyDescent="0.25">
      <c r="C12386" s="158" t="s">
        <v>542</v>
      </c>
      <c r="D12386" s="159">
        <v>366.27</v>
      </c>
    </row>
    <row r="12387" spans="3:4" ht="15" hidden="1" customHeight="1" x14ac:dyDescent="0.25">
      <c r="C12387" s="160" t="s">
        <v>308</v>
      </c>
      <c r="D12387" s="161">
        <v>797.36</v>
      </c>
    </row>
    <row r="12388" spans="3:4" ht="15" hidden="1" customHeight="1" x14ac:dyDescent="0.25">
      <c r="C12388" s="158" t="s">
        <v>307</v>
      </c>
      <c r="D12388" s="159">
        <v>815.46</v>
      </c>
    </row>
    <row r="12389" spans="3:4" ht="15" hidden="1" customHeight="1" x14ac:dyDescent="0.25">
      <c r="C12389" s="160" t="s">
        <v>312</v>
      </c>
      <c r="D12389" s="161">
        <v>682.22</v>
      </c>
    </row>
    <row r="12390" spans="3:4" ht="15" hidden="1" customHeight="1" x14ac:dyDescent="0.25">
      <c r="C12390" s="158" t="s">
        <v>550</v>
      </c>
      <c r="D12390" s="159">
        <v>417.69</v>
      </c>
    </row>
    <row r="12391" spans="3:4" ht="15" hidden="1" customHeight="1" x14ac:dyDescent="0.25">
      <c r="C12391" s="160" t="s">
        <v>553</v>
      </c>
      <c r="D12391" s="161">
        <v>499.56</v>
      </c>
    </row>
    <row r="12392" spans="3:4" ht="15" hidden="1" customHeight="1" x14ac:dyDescent="0.25">
      <c r="C12392" s="158" t="s">
        <v>309</v>
      </c>
      <c r="D12392" s="159">
        <v>99.12</v>
      </c>
    </row>
    <row r="12393" spans="3:4" ht="15" hidden="1" customHeight="1" x14ac:dyDescent="0.25">
      <c r="C12393" s="160" t="s">
        <v>309</v>
      </c>
      <c r="D12393" s="161">
        <v>1051.1300000000001</v>
      </c>
    </row>
    <row r="12394" spans="3:4" ht="15" hidden="1" customHeight="1" x14ac:dyDescent="0.25">
      <c r="C12394" s="158" t="s">
        <v>556</v>
      </c>
      <c r="D12394" s="159">
        <v>164.71</v>
      </c>
    </row>
    <row r="12395" spans="3:4" ht="15" hidden="1" customHeight="1" x14ac:dyDescent="0.25">
      <c r="C12395" s="160" t="s">
        <v>553</v>
      </c>
      <c r="D12395" s="161">
        <v>1152.07</v>
      </c>
    </row>
    <row r="12396" spans="3:4" ht="15" hidden="1" customHeight="1" x14ac:dyDescent="0.25">
      <c r="C12396" s="158" t="s">
        <v>543</v>
      </c>
      <c r="D12396" s="159">
        <v>475.72</v>
      </c>
    </row>
    <row r="12397" spans="3:4" ht="15" hidden="1" customHeight="1" x14ac:dyDescent="0.25">
      <c r="C12397" s="160" t="s">
        <v>308</v>
      </c>
      <c r="D12397" s="161">
        <v>1273.3699999999999</v>
      </c>
    </row>
    <row r="12398" spans="3:4" ht="15" hidden="1" customHeight="1" x14ac:dyDescent="0.25">
      <c r="C12398" s="158" t="s">
        <v>309</v>
      </c>
      <c r="D12398" s="159">
        <v>1196.8800000000001</v>
      </c>
    </row>
    <row r="12399" spans="3:4" ht="15" hidden="1" customHeight="1" x14ac:dyDescent="0.25">
      <c r="C12399" s="160" t="s">
        <v>539</v>
      </c>
      <c r="D12399" s="161">
        <v>398.07</v>
      </c>
    </row>
    <row r="12400" spans="3:4" ht="15" hidden="1" customHeight="1" x14ac:dyDescent="0.25">
      <c r="C12400" s="158" t="s">
        <v>556</v>
      </c>
      <c r="D12400" s="159">
        <v>1285.73</v>
      </c>
    </row>
    <row r="12401" spans="3:4" ht="15" hidden="1" customHeight="1" x14ac:dyDescent="0.25">
      <c r="C12401" s="160" t="s">
        <v>542</v>
      </c>
      <c r="D12401" s="161">
        <v>1174.57</v>
      </c>
    </row>
    <row r="12402" spans="3:4" ht="15" hidden="1" customHeight="1" x14ac:dyDescent="0.25">
      <c r="C12402" s="158" t="s">
        <v>307</v>
      </c>
      <c r="D12402" s="159">
        <v>925.28</v>
      </c>
    </row>
    <row r="12403" spans="3:4" ht="15" hidden="1" customHeight="1" x14ac:dyDescent="0.25">
      <c r="C12403" s="160" t="s">
        <v>549</v>
      </c>
      <c r="D12403" s="161">
        <v>669.44</v>
      </c>
    </row>
    <row r="12404" spans="3:4" ht="15" hidden="1" customHeight="1" x14ac:dyDescent="0.25">
      <c r="C12404" s="158" t="s">
        <v>550</v>
      </c>
      <c r="D12404" s="159">
        <v>529.22</v>
      </c>
    </row>
    <row r="12405" spans="3:4" ht="15" hidden="1" customHeight="1" x14ac:dyDescent="0.25">
      <c r="C12405" s="160" t="s">
        <v>312</v>
      </c>
      <c r="D12405" s="161">
        <v>14.96</v>
      </c>
    </row>
    <row r="12406" spans="3:4" ht="15" hidden="1" customHeight="1" x14ac:dyDescent="0.25">
      <c r="C12406" s="158" t="s">
        <v>307</v>
      </c>
      <c r="D12406" s="159">
        <v>1000.08</v>
      </c>
    </row>
    <row r="12407" spans="3:4" ht="15" hidden="1" customHeight="1" x14ac:dyDescent="0.25">
      <c r="C12407" s="160" t="s">
        <v>552</v>
      </c>
      <c r="D12407" s="161">
        <v>739.45</v>
      </c>
    </row>
    <row r="12408" spans="3:4" ht="15" hidden="1" customHeight="1" x14ac:dyDescent="0.25">
      <c r="C12408" s="158" t="s">
        <v>554</v>
      </c>
      <c r="D12408" s="159">
        <v>345.69</v>
      </c>
    </row>
    <row r="12409" spans="3:4" ht="15" hidden="1" customHeight="1" x14ac:dyDescent="0.25">
      <c r="C12409" s="160" t="s">
        <v>307</v>
      </c>
      <c r="D12409" s="161">
        <v>318.06</v>
      </c>
    </row>
    <row r="12410" spans="3:4" ht="15" hidden="1" customHeight="1" x14ac:dyDescent="0.25">
      <c r="C12410" s="158" t="s">
        <v>555</v>
      </c>
      <c r="D12410" s="159">
        <v>168.11</v>
      </c>
    </row>
    <row r="12411" spans="3:4" ht="15" hidden="1" customHeight="1" x14ac:dyDescent="0.25">
      <c r="C12411" s="160" t="s">
        <v>545</v>
      </c>
      <c r="D12411" s="161">
        <v>31.87</v>
      </c>
    </row>
    <row r="12412" spans="3:4" ht="15" hidden="1" customHeight="1" x14ac:dyDescent="0.25">
      <c r="C12412" s="158" t="s">
        <v>545</v>
      </c>
      <c r="D12412" s="159">
        <v>1023.56</v>
      </c>
    </row>
    <row r="12413" spans="3:4" ht="15" hidden="1" customHeight="1" x14ac:dyDescent="0.25">
      <c r="C12413" s="160" t="s">
        <v>547</v>
      </c>
      <c r="D12413" s="161">
        <v>405.39</v>
      </c>
    </row>
    <row r="12414" spans="3:4" ht="15" hidden="1" customHeight="1" x14ac:dyDescent="0.25">
      <c r="C12414" s="158" t="s">
        <v>547</v>
      </c>
      <c r="D12414" s="159">
        <v>576.91999999999996</v>
      </c>
    </row>
    <row r="12415" spans="3:4" ht="15" hidden="1" customHeight="1" x14ac:dyDescent="0.25">
      <c r="C12415" s="160" t="s">
        <v>546</v>
      </c>
      <c r="D12415" s="161">
        <v>121.81</v>
      </c>
    </row>
    <row r="12416" spans="3:4" ht="15" hidden="1" customHeight="1" x14ac:dyDescent="0.25">
      <c r="C12416" s="158" t="s">
        <v>545</v>
      </c>
      <c r="D12416" s="159">
        <v>328.67</v>
      </c>
    </row>
    <row r="12417" spans="3:4" ht="15" hidden="1" customHeight="1" x14ac:dyDescent="0.25">
      <c r="C12417" s="160" t="s">
        <v>543</v>
      </c>
      <c r="D12417" s="161">
        <v>1107.6099999999999</v>
      </c>
    </row>
    <row r="12418" spans="3:4" ht="15" hidden="1" customHeight="1" x14ac:dyDescent="0.25">
      <c r="C12418" s="158" t="s">
        <v>539</v>
      </c>
      <c r="D12418" s="159">
        <v>491.77</v>
      </c>
    </row>
    <row r="12419" spans="3:4" ht="15" hidden="1" customHeight="1" x14ac:dyDescent="0.25">
      <c r="C12419" s="160" t="s">
        <v>307</v>
      </c>
      <c r="D12419" s="161">
        <v>790.95</v>
      </c>
    </row>
    <row r="12420" spans="3:4" ht="15" hidden="1" customHeight="1" x14ac:dyDescent="0.25">
      <c r="C12420" s="158" t="s">
        <v>556</v>
      </c>
      <c r="D12420" s="159">
        <v>66.98</v>
      </c>
    </row>
    <row r="12421" spans="3:4" ht="15" hidden="1" customHeight="1" x14ac:dyDescent="0.25">
      <c r="C12421" s="160" t="s">
        <v>308</v>
      </c>
      <c r="D12421" s="161">
        <v>1172.98</v>
      </c>
    </row>
    <row r="12422" spans="3:4" ht="15" hidden="1" customHeight="1" x14ac:dyDescent="0.25">
      <c r="C12422" s="158" t="s">
        <v>551</v>
      </c>
      <c r="D12422" s="159">
        <v>421.02</v>
      </c>
    </row>
    <row r="12423" spans="3:4" ht="15" hidden="1" customHeight="1" x14ac:dyDescent="0.25">
      <c r="C12423" s="160" t="s">
        <v>309</v>
      </c>
      <c r="D12423" s="161">
        <v>941.5</v>
      </c>
    </row>
    <row r="12424" spans="3:4" ht="15" hidden="1" customHeight="1" x14ac:dyDescent="0.25">
      <c r="C12424" s="158" t="s">
        <v>543</v>
      </c>
      <c r="D12424" s="159">
        <v>446.31</v>
      </c>
    </row>
    <row r="12425" spans="3:4" ht="15" hidden="1" customHeight="1" x14ac:dyDescent="0.25">
      <c r="C12425" s="160" t="s">
        <v>549</v>
      </c>
      <c r="D12425" s="161">
        <v>1098.27</v>
      </c>
    </row>
    <row r="12426" spans="3:4" ht="15" hidden="1" customHeight="1" x14ac:dyDescent="0.25">
      <c r="C12426" s="158" t="s">
        <v>540</v>
      </c>
      <c r="D12426" s="159">
        <v>701.17</v>
      </c>
    </row>
    <row r="12427" spans="3:4" ht="15" hidden="1" customHeight="1" x14ac:dyDescent="0.25">
      <c r="C12427" s="160" t="s">
        <v>307</v>
      </c>
      <c r="D12427" s="161">
        <v>819.65</v>
      </c>
    </row>
    <row r="12428" spans="3:4" ht="15" hidden="1" customHeight="1" x14ac:dyDescent="0.25">
      <c r="C12428" s="158" t="s">
        <v>312</v>
      </c>
      <c r="D12428" s="159">
        <v>860.6</v>
      </c>
    </row>
    <row r="12429" spans="3:4" ht="15" hidden="1" customHeight="1" x14ac:dyDescent="0.25">
      <c r="C12429" s="160" t="s">
        <v>552</v>
      </c>
      <c r="D12429" s="161">
        <v>222.69</v>
      </c>
    </row>
    <row r="12430" spans="3:4" ht="15" hidden="1" customHeight="1" x14ac:dyDescent="0.25">
      <c r="C12430" s="158" t="s">
        <v>543</v>
      </c>
      <c r="D12430" s="159">
        <v>676.4</v>
      </c>
    </row>
    <row r="12431" spans="3:4" ht="15" hidden="1" customHeight="1" x14ac:dyDescent="0.25">
      <c r="C12431" s="160" t="s">
        <v>542</v>
      </c>
      <c r="D12431" s="161">
        <v>1266.74</v>
      </c>
    </row>
    <row r="12432" spans="3:4" ht="15" hidden="1" customHeight="1" x14ac:dyDescent="0.25">
      <c r="C12432" s="158" t="s">
        <v>539</v>
      </c>
      <c r="D12432" s="159">
        <v>1076.6199999999999</v>
      </c>
    </row>
    <row r="12433" spans="3:4" ht="15" hidden="1" customHeight="1" x14ac:dyDescent="0.25">
      <c r="C12433" s="160" t="s">
        <v>307</v>
      </c>
      <c r="D12433" s="161">
        <v>407.01</v>
      </c>
    </row>
    <row r="12434" spans="3:4" ht="15" hidden="1" customHeight="1" x14ac:dyDescent="0.25">
      <c r="C12434" s="158" t="s">
        <v>545</v>
      </c>
      <c r="D12434" s="159">
        <v>485.9</v>
      </c>
    </row>
    <row r="12435" spans="3:4" ht="15" hidden="1" customHeight="1" x14ac:dyDescent="0.25">
      <c r="C12435" s="160" t="s">
        <v>539</v>
      </c>
      <c r="D12435" s="161">
        <v>199.29</v>
      </c>
    </row>
    <row r="12436" spans="3:4" ht="15" hidden="1" customHeight="1" x14ac:dyDescent="0.25">
      <c r="C12436" s="158" t="s">
        <v>307</v>
      </c>
      <c r="D12436" s="159">
        <v>265.26</v>
      </c>
    </row>
    <row r="12437" spans="3:4" ht="15" hidden="1" customHeight="1" x14ac:dyDescent="0.25">
      <c r="C12437" s="160" t="s">
        <v>545</v>
      </c>
      <c r="D12437" s="161">
        <v>196.6</v>
      </c>
    </row>
    <row r="12438" spans="3:4" ht="15" hidden="1" customHeight="1" x14ac:dyDescent="0.25">
      <c r="C12438" s="158" t="s">
        <v>543</v>
      </c>
      <c r="D12438" s="159">
        <v>313.52</v>
      </c>
    </row>
    <row r="12439" spans="3:4" ht="15" hidden="1" customHeight="1" x14ac:dyDescent="0.25">
      <c r="C12439" s="160" t="s">
        <v>540</v>
      </c>
      <c r="D12439" s="161">
        <v>629.70000000000005</v>
      </c>
    </row>
    <row r="12440" spans="3:4" ht="15" hidden="1" customHeight="1" x14ac:dyDescent="0.25">
      <c r="C12440" s="158" t="s">
        <v>557</v>
      </c>
      <c r="D12440" s="159">
        <v>766.69</v>
      </c>
    </row>
    <row r="12441" spans="3:4" ht="15" hidden="1" customHeight="1" x14ac:dyDescent="0.25">
      <c r="C12441" s="160" t="s">
        <v>545</v>
      </c>
      <c r="D12441" s="161">
        <v>515.33000000000004</v>
      </c>
    </row>
    <row r="12442" spans="3:4" ht="15" hidden="1" customHeight="1" x14ac:dyDescent="0.25">
      <c r="C12442" s="158" t="s">
        <v>542</v>
      </c>
      <c r="D12442" s="159">
        <v>1090.6300000000001</v>
      </c>
    </row>
    <row r="12443" spans="3:4" ht="15" hidden="1" customHeight="1" x14ac:dyDescent="0.25">
      <c r="C12443" s="160" t="s">
        <v>542</v>
      </c>
      <c r="D12443" s="161">
        <v>294.02999999999997</v>
      </c>
    </row>
    <row r="12444" spans="3:4" ht="15" hidden="1" customHeight="1" x14ac:dyDescent="0.25">
      <c r="C12444" s="158" t="s">
        <v>543</v>
      </c>
      <c r="D12444" s="159">
        <v>919.03</v>
      </c>
    </row>
    <row r="12445" spans="3:4" ht="15" hidden="1" customHeight="1" x14ac:dyDescent="0.25">
      <c r="C12445" s="160" t="s">
        <v>539</v>
      </c>
      <c r="D12445" s="161">
        <v>496.88</v>
      </c>
    </row>
    <row r="12446" spans="3:4" ht="15" hidden="1" customHeight="1" x14ac:dyDescent="0.25">
      <c r="C12446" s="158" t="s">
        <v>539</v>
      </c>
      <c r="D12446" s="159">
        <v>536.36</v>
      </c>
    </row>
    <row r="12447" spans="3:4" ht="15" hidden="1" customHeight="1" x14ac:dyDescent="0.25">
      <c r="C12447" s="160" t="s">
        <v>543</v>
      </c>
      <c r="D12447" s="161">
        <v>1171.4000000000001</v>
      </c>
    </row>
    <row r="12448" spans="3:4" ht="15" hidden="1" customHeight="1" x14ac:dyDescent="0.25">
      <c r="C12448" s="158" t="s">
        <v>546</v>
      </c>
      <c r="D12448" s="159">
        <v>659.64</v>
      </c>
    </row>
    <row r="12449" spans="3:4" ht="15" hidden="1" customHeight="1" x14ac:dyDescent="0.25">
      <c r="C12449" s="160" t="s">
        <v>312</v>
      </c>
      <c r="D12449" s="161">
        <v>54.97</v>
      </c>
    </row>
    <row r="12450" spans="3:4" ht="15" hidden="1" customHeight="1" x14ac:dyDescent="0.25">
      <c r="C12450" s="158" t="s">
        <v>552</v>
      </c>
      <c r="D12450" s="159">
        <v>1010.26</v>
      </c>
    </row>
    <row r="12451" spans="3:4" ht="15" hidden="1" customHeight="1" x14ac:dyDescent="0.25">
      <c r="C12451" s="160" t="s">
        <v>545</v>
      </c>
      <c r="D12451" s="161">
        <v>1161.8599999999999</v>
      </c>
    </row>
    <row r="12452" spans="3:4" ht="15" hidden="1" customHeight="1" x14ac:dyDescent="0.25">
      <c r="C12452" s="158" t="s">
        <v>553</v>
      </c>
      <c r="D12452" s="159">
        <v>957.51</v>
      </c>
    </row>
    <row r="12453" spans="3:4" ht="15" hidden="1" customHeight="1" x14ac:dyDescent="0.25">
      <c r="C12453" s="160" t="s">
        <v>549</v>
      </c>
      <c r="D12453" s="161">
        <v>168.78</v>
      </c>
    </row>
    <row r="12454" spans="3:4" ht="15" hidden="1" customHeight="1" x14ac:dyDescent="0.25">
      <c r="C12454" s="158" t="s">
        <v>545</v>
      </c>
      <c r="D12454" s="159">
        <v>362.21</v>
      </c>
    </row>
    <row r="12455" spans="3:4" ht="15" hidden="1" customHeight="1" x14ac:dyDescent="0.25">
      <c r="C12455" s="160" t="s">
        <v>551</v>
      </c>
      <c r="D12455" s="161">
        <v>1034.6099999999999</v>
      </c>
    </row>
    <row r="12456" spans="3:4" ht="15" hidden="1" customHeight="1" x14ac:dyDescent="0.25">
      <c r="C12456" s="158" t="s">
        <v>549</v>
      </c>
      <c r="D12456" s="159">
        <v>1132.7</v>
      </c>
    </row>
    <row r="12457" spans="3:4" ht="15" hidden="1" customHeight="1" x14ac:dyDescent="0.25">
      <c r="C12457" s="160" t="s">
        <v>555</v>
      </c>
      <c r="D12457" s="161">
        <v>648.99</v>
      </c>
    </row>
    <row r="12458" spans="3:4" ht="15" hidden="1" customHeight="1" x14ac:dyDescent="0.25">
      <c r="C12458" s="158" t="s">
        <v>539</v>
      </c>
      <c r="D12458" s="159">
        <v>676.18</v>
      </c>
    </row>
    <row r="12459" spans="3:4" ht="15" hidden="1" customHeight="1" x14ac:dyDescent="0.25">
      <c r="C12459" s="160" t="s">
        <v>554</v>
      </c>
      <c r="D12459" s="161">
        <v>253.69</v>
      </c>
    </row>
    <row r="12460" spans="3:4" ht="15" hidden="1" customHeight="1" x14ac:dyDescent="0.25">
      <c r="C12460" s="158" t="s">
        <v>539</v>
      </c>
      <c r="D12460" s="159">
        <v>432.5</v>
      </c>
    </row>
    <row r="12461" spans="3:4" ht="15" hidden="1" customHeight="1" x14ac:dyDescent="0.25">
      <c r="C12461" s="160" t="s">
        <v>309</v>
      </c>
      <c r="D12461" s="161">
        <v>527.74</v>
      </c>
    </row>
    <row r="12462" spans="3:4" ht="15" hidden="1" customHeight="1" x14ac:dyDescent="0.25">
      <c r="C12462" s="158" t="s">
        <v>543</v>
      </c>
      <c r="D12462" s="159">
        <v>1150.23</v>
      </c>
    </row>
    <row r="12463" spans="3:4" ht="15" hidden="1" customHeight="1" x14ac:dyDescent="0.25">
      <c r="C12463" s="160" t="s">
        <v>552</v>
      </c>
      <c r="D12463" s="161">
        <v>397.04</v>
      </c>
    </row>
    <row r="12464" spans="3:4" ht="15" hidden="1" customHeight="1" x14ac:dyDescent="0.25">
      <c r="C12464" s="158" t="s">
        <v>308</v>
      </c>
      <c r="D12464" s="159">
        <v>641.42999999999995</v>
      </c>
    </row>
    <row r="12465" spans="3:4" ht="15" hidden="1" customHeight="1" x14ac:dyDescent="0.25">
      <c r="C12465" s="160" t="s">
        <v>309</v>
      </c>
      <c r="D12465" s="161">
        <v>43.82</v>
      </c>
    </row>
    <row r="12466" spans="3:4" ht="15" hidden="1" customHeight="1" x14ac:dyDescent="0.25">
      <c r="C12466" s="158" t="s">
        <v>549</v>
      </c>
      <c r="D12466" s="159">
        <v>500.73</v>
      </c>
    </row>
    <row r="12467" spans="3:4" ht="15" hidden="1" customHeight="1" x14ac:dyDescent="0.25">
      <c r="C12467" s="160" t="s">
        <v>308</v>
      </c>
      <c r="D12467" s="161">
        <v>731.15</v>
      </c>
    </row>
    <row r="12468" spans="3:4" ht="15" hidden="1" customHeight="1" x14ac:dyDescent="0.25">
      <c r="C12468" s="158" t="s">
        <v>539</v>
      </c>
      <c r="D12468" s="159">
        <v>542.74</v>
      </c>
    </row>
    <row r="12469" spans="3:4" ht="15" hidden="1" customHeight="1" x14ac:dyDescent="0.25">
      <c r="C12469" s="160" t="s">
        <v>555</v>
      </c>
      <c r="D12469" s="161">
        <v>732.23</v>
      </c>
    </row>
    <row r="12470" spans="3:4" ht="15" hidden="1" customHeight="1" x14ac:dyDescent="0.25">
      <c r="C12470" s="158" t="s">
        <v>551</v>
      </c>
      <c r="D12470" s="159">
        <v>1260.26</v>
      </c>
    </row>
    <row r="12471" spans="3:4" ht="15" hidden="1" customHeight="1" x14ac:dyDescent="0.25">
      <c r="C12471" s="160" t="s">
        <v>312</v>
      </c>
      <c r="D12471" s="161">
        <v>520.02</v>
      </c>
    </row>
    <row r="12472" spans="3:4" ht="15" hidden="1" customHeight="1" x14ac:dyDescent="0.25">
      <c r="C12472" s="158" t="s">
        <v>309</v>
      </c>
      <c r="D12472" s="159">
        <v>482.18</v>
      </c>
    </row>
    <row r="12473" spans="3:4" ht="15" hidden="1" customHeight="1" x14ac:dyDescent="0.25">
      <c r="C12473" s="160" t="s">
        <v>552</v>
      </c>
      <c r="D12473" s="161">
        <v>584.58000000000004</v>
      </c>
    </row>
    <row r="12474" spans="3:4" ht="15" hidden="1" customHeight="1" x14ac:dyDescent="0.25">
      <c r="C12474" s="158" t="s">
        <v>540</v>
      </c>
      <c r="D12474" s="159">
        <v>1014.47</v>
      </c>
    </row>
    <row r="12475" spans="3:4" ht="15" hidden="1" customHeight="1" x14ac:dyDescent="0.25">
      <c r="C12475" s="160" t="s">
        <v>308</v>
      </c>
      <c r="D12475" s="161">
        <v>418.58</v>
      </c>
    </row>
    <row r="12476" spans="3:4" ht="15" hidden="1" customHeight="1" x14ac:dyDescent="0.25">
      <c r="C12476" s="158" t="s">
        <v>540</v>
      </c>
      <c r="D12476" s="159">
        <v>1036.3599999999999</v>
      </c>
    </row>
    <row r="12477" spans="3:4" ht="15" hidden="1" customHeight="1" x14ac:dyDescent="0.25">
      <c r="C12477" s="160" t="s">
        <v>545</v>
      </c>
      <c r="D12477" s="161">
        <v>1132.31</v>
      </c>
    </row>
    <row r="12478" spans="3:4" ht="15" hidden="1" customHeight="1" x14ac:dyDescent="0.25">
      <c r="C12478" s="158" t="s">
        <v>549</v>
      </c>
      <c r="D12478" s="159">
        <v>1011.76</v>
      </c>
    </row>
    <row r="12479" spans="3:4" ht="15" hidden="1" customHeight="1" x14ac:dyDescent="0.25">
      <c r="C12479" s="160" t="s">
        <v>547</v>
      </c>
      <c r="D12479" s="161">
        <v>56.23</v>
      </c>
    </row>
    <row r="12480" spans="3:4" ht="15" hidden="1" customHeight="1" x14ac:dyDescent="0.25">
      <c r="C12480" s="158" t="s">
        <v>548</v>
      </c>
      <c r="D12480" s="159">
        <v>673.26</v>
      </c>
    </row>
    <row r="12481" spans="3:4" ht="15" hidden="1" customHeight="1" x14ac:dyDescent="0.25">
      <c r="C12481" s="160" t="s">
        <v>542</v>
      </c>
      <c r="D12481" s="161">
        <v>614.69000000000005</v>
      </c>
    </row>
    <row r="12482" spans="3:4" ht="15" hidden="1" customHeight="1" x14ac:dyDescent="0.25">
      <c r="C12482" s="158" t="s">
        <v>543</v>
      </c>
      <c r="D12482" s="159">
        <v>661.84</v>
      </c>
    </row>
    <row r="12483" spans="3:4" ht="15" hidden="1" customHeight="1" x14ac:dyDescent="0.25">
      <c r="C12483" s="160" t="s">
        <v>549</v>
      </c>
      <c r="D12483" s="161">
        <v>796.49</v>
      </c>
    </row>
    <row r="12484" spans="3:4" ht="15" hidden="1" customHeight="1" x14ac:dyDescent="0.25">
      <c r="C12484" s="158" t="s">
        <v>552</v>
      </c>
      <c r="D12484" s="159">
        <v>826.29</v>
      </c>
    </row>
    <row r="12485" spans="3:4" ht="15" hidden="1" customHeight="1" x14ac:dyDescent="0.25">
      <c r="C12485" s="160" t="s">
        <v>542</v>
      </c>
      <c r="D12485" s="161">
        <v>424.96</v>
      </c>
    </row>
    <row r="12486" spans="3:4" ht="15" hidden="1" customHeight="1" x14ac:dyDescent="0.25">
      <c r="C12486" s="158" t="s">
        <v>547</v>
      </c>
      <c r="D12486" s="159">
        <v>71.45</v>
      </c>
    </row>
    <row r="12487" spans="3:4" ht="15" hidden="1" customHeight="1" x14ac:dyDescent="0.25">
      <c r="C12487" s="160" t="s">
        <v>545</v>
      </c>
      <c r="D12487" s="161">
        <v>267.33999999999997</v>
      </c>
    </row>
    <row r="12488" spans="3:4" ht="15" hidden="1" customHeight="1" x14ac:dyDescent="0.25">
      <c r="C12488" s="158" t="s">
        <v>539</v>
      </c>
      <c r="D12488" s="159">
        <v>1242.97</v>
      </c>
    </row>
    <row r="12489" spans="3:4" ht="15" hidden="1" customHeight="1" x14ac:dyDescent="0.25">
      <c r="C12489" s="160" t="s">
        <v>553</v>
      </c>
      <c r="D12489" s="161">
        <v>123.57</v>
      </c>
    </row>
    <row r="12490" spans="3:4" ht="15" hidden="1" customHeight="1" x14ac:dyDescent="0.25">
      <c r="C12490" s="158" t="s">
        <v>557</v>
      </c>
      <c r="D12490" s="159">
        <v>1111.07</v>
      </c>
    </row>
    <row r="12491" spans="3:4" ht="15" hidden="1" customHeight="1" x14ac:dyDescent="0.25">
      <c r="C12491" s="160" t="s">
        <v>541</v>
      </c>
      <c r="D12491" s="161">
        <v>601.82000000000005</v>
      </c>
    </row>
    <row r="12492" spans="3:4" ht="15" hidden="1" customHeight="1" x14ac:dyDescent="0.25">
      <c r="C12492" s="158" t="s">
        <v>539</v>
      </c>
      <c r="D12492" s="159">
        <v>992.34</v>
      </c>
    </row>
    <row r="12493" spans="3:4" ht="15" hidden="1" customHeight="1" x14ac:dyDescent="0.25">
      <c r="C12493" s="160" t="s">
        <v>307</v>
      </c>
      <c r="D12493" s="161">
        <v>675.99</v>
      </c>
    </row>
    <row r="12494" spans="3:4" ht="15" hidden="1" customHeight="1" x14ac:dyDescent="0.25">
      <c r="C12494" s="158" t="s">
        <v>543</v>
      </c>
      <c r="D12494" s="159">
        <v>218.12</v>
      </c>
    </row>
    <row r="12495" spans="3:4" ht="15" hidden="1" customHeight="1" x14ac:dyDescent="0.25">
      <c r="C12495" s="160" t="s">
        <v>553</v>
      </c>
      <c r="D12495" s="161">
        <v>536.13</v>
      </c>
    </row>
    <row r="12496" spans="3:4" ht="15" hidden="1" customHeight="1" x14ac:dyDescent="0.25">
      <c r="C12496" s="158" t="s">
        <v>309</v>
      </c>
      <c r="D12496" s="159">
        <v>1293.0899999999999</v>
      </c>
    </row>
    <row r="12497" spans="3:4" ht="15" hidden="1" customHeight="1" x14ac:dyDescent="0.25">
      <c r="C12497" s="160" t="s">
        <v>547</v>
      </c>
      <c r="D12497" s="161">
        <v>289.27</v>
      </c>
    </row>
    <row r="12498" spans="3:4" ht="15" hidden="1" customHeight="1" x14ac:dyDescent="0.25">
      <c r="C12498" s="158" t="s">
        <v>549</v>
      </c>
      <c r="D12498" s="159">
        <v>18.13</v>
      </c>
    </row>
    <row r="12499" spans="3:4" ht="15" hidden="1" customHeight="1" x14ac:dyDescent="0.25">
      <c r="C12499" s="160" t="s">
        <v>548</v>
      </c>
      <c r="D12499" s="161">
        <v>1193.5</v>
      </c>
    </row>
    <row r="12500" spans="3:4" ht="15" hidden="1" customHeight="1" x14ac:dyDescent="0.25">
      <c r="C12500" s="158" t="s">
        <v>307</v>
      </c>
      <c r="D12500" s="159">
        <v>451.84</v>
      </c>
    </row>
    <row r="12501" spans="3:4" ht="15" hidden="1" customHeight="1" x14ac:dyDescent="0.25">
      <c r="C12501" s="160" t="s">
        <v>552</v>
      </c>
      <c r="D12501" s="161">
        <v>1065.3599999999999</v>
      </c>
    </row>
    <row r="12502" spans="3:4" ht="15" hidden="1" customHeight="1" x14ac:dyDescent="0.25">
      <c r="C12502" s="158" t="s">
        <v>550</v>
      </c>
      <c r="D12502" s="159">
        <v>424.43</v>
      </c>
    </row>
    <row r="12503" spans="3:4" ht="15" hidden="1" customHeight="1" x14ac:dyDescent="0.25">
      <c r="C12503" s="160" t="s">
        <v>542</v>
      </c>
      <c r="D12503" s="161">
        <v>646.20000000000005</v>
      </c>
    </row>
    <row r="12504" spans="3:4" ht="15" hidden="1" customHeight="1" x14ac:dyDescent="0.25">
      <c r="C12504" s="158" t="s">
        <v>557</v>
      </c>
      <c r="D12504" s="159">
        <v>790.99</v>
      </c>
    </row>
    <row r="12505" spans="3:4" ht="15" hidden="1" customHeight="1" x14ac:dyDescent="0.25">
      <c r="C12505" s="160" t="s">
        <v>542</v>
      </c>
      <c r="D12505" s="161">
        <v>794.54</v>
      </c>
    </row>
    <row r="12506" spans="3:4" ht="15" hidden="1" customHeight="1" x14ac:dyDescent="0.25">
      <c r="C12506" s="158" t="s">
        <v>556</v>
      </c>
      <c r="D12506" s="159">
        <v>624.65</v>
      </c>
    </row>
    <row r="12507" spans="3:4" ht="15" hidden="1" customHeight="1" x14ac:dyDescent="0.25">
      <c r="C12507" s="160" t="s">
        <v>552</v>
      </c>
      <c r="D12507" s="161">
        <v>539.4</v>
      </c>
    </row>
    <row r="12508" spans="3:4" ht="15" hidden="1" customHeight="1" x14ac:dyDescent="0.25">
      <c r="C12508" s="158" t="s">
        <v>308</v>
      </c>
      <c r="D12508" s="159">
        <v>474.21</v>
      </c>
    </row>
    <row r="12509" spans="3:4" ht="15" hidden="1" customHeight="1" x14ac:dyDescent="0.25">
      <c r="C12509" s="160" t="s">
        <v>309</v>
      </c>
      <c r="D12509" s="161">
        <v>431.93</v>
      </c>
    </row>
    <row r="12510" spans="3:4" ht="15" hidden="1" customHeight="1" x14ac:dyDescent="0.25">
      <c r="C12510" s="158" t="s">
        <v>308</v>
      </c>
      <c r="D12510" s="159">
        <v>603.08000000000004</v>
      </c>
    </row>
    <row r="12511" spans="3:4" ht="15" hidden="1" customHeight="1" x14ac:dyDescent="0.25">
      <c r="C12511" s="160" t="s">
        <v>551</v>
      </c>
      <c r="D12511" s="161">
        <v>933.33</v>
      </c>
    </row>
    <row r="12512" spans="3:4" ht="15" hidden="1" customHeight="1" x14ac:dyDescent="0.25">
      <c r="C12512" s="158" t="s">
        <v>549</v>
      </c>
      <c r="D12512" s="159">
        <v>1131.21</v>
      </c>
    </row>
    <row r="12513" spans="3:4" ht="15" hidden="1" customHeight="1" x14ac:dyDescent="0.25">
      <c r="C12513" s="160" t="s">
        <v>547</v>
      </c>
      <c r="D12513" s="161">
        <v>394.78</v>
      </c>
    </row>
    <row r="12514" spans="3:4" ht="15" hidden="1" customHeight="1" x14ac:dyDescent="0.25">
      <c r="C12514" s="158" t="s">
        <v>540</v>
      </c>
      <c r="D12514" s="159">
        <v>67.62</v>
      </c>
    </row>
    <row r="12515" spans="3:4" ht="15" hidden="1" customHeight="1" x14ac:dyDescent="0.25">
      <c r="C12515" s="160" t="s">
        <v>552</v>
      </c>
      <c r="D12515" s="161">
        <v>905.18</v>
      </c>
    </row>
    <row r="12516" spans="3:4" ht="15" hidden="1" customHeight="1" x14ac:dyDescent="0.25">
      <c r="C12516" s="158" t="s">
        <v>307</v>
      </c>
      <c r="D12516" s="159">
        <v>493.06</v>
      </c>
    </row>
    <row r="12517" spans="3:4" ht="15" hidden="1" customHeight="1" x14ac:dyDescent="0.25">
      <c r="C12517" s="160" t="s">
        <v>312</v>
      </c>
      <c r="D12517" s="161">
        <v>679.09</v>
      </c>
    </row>
    <row r="12518" spans="3:4" ht="15" hidden="1" customHeight="1" x14ac:dyDescent="0.25">
      <c r="C12518" s="158" t="s">
        <v>308</v>
      </c>
      <c r="D12518" s="159">
        <v>875.66</v>
      </c>
    </row>
    <row r="12519" spans="3:4" ht="15" hidden="1" customHeight="1" x14ac:dyDescent="0.25">
      <c r="C12519" s="160" t="s">
        <v>551</v>
      </c>
      <c r="D12519" s="161">
        <v>945.93</v>
      </c>
    </row>
    <row r="12520" spans="3:4" ht="15" hidden="1" customHeight="1" x14ac:dyDescent="0.25">
      <c r="C12520" s="158" t="s">
        <v>546</v>
      </c>
      <c r="D12520" s="159">
        <v>1103.5</v>
      </c>
    </row>
    <row r="12521" spans="3:4" ht="15" hidden="1" customHeight="1" x14ac:dyDescent="0.25">
      <c r="C12521" s="160" t="s">
        <v>539</v>
      </c>
      <c r="D12521" s="161">
        <v>528.01</v>
      </c>
    </row>
    <row r="12522" spans="3:4" ht="15" hidden="1" customHeight="1" x14ac:dyDescent="0.25">
      <c r="C12522" s="158" t="s">
        <v>554</v>
      </c>
      <c r="D12522" s="159">
        <v>97.46</v>
      </c>
    </row>
    <row r="12523" spans="3:4" ht="15" hidden="1" customHeight="1" x14ac:dyDescent="0.25">
      <c r="C12523" s="160" t="s">
        <v>308</v>
      </c>
      <c r="D12523" s="161">
        <v>554.28</v>
      </c>
    </row>
    <row r="12524" spans="3:4" ht="15" hidden="1" customHeight="1" x14ac:dyDescent="0.25">
      <c r="C12524" s="158" t="s">
        <v>307</v>
      </c>
      <c r="D12524" s="159">
        <v>1005.55</v>
      </c>
    </row>
    <row r="12525" spans="3:4" ht="15" hidden="1" customHeight="1" x14ac:dyDescent="0.25">
      <c r="C12525" s="160" t="s">
        <v>308</v>
      </c>
      <c r="D12525" s="161">
        <v>350.51</v>
      </c>
    </row>
    <row r="12526" spans="3:4" ht="15" hidden="1" customHeight="1" x14ac:dyDescent="0.25">
      <c r="C12526" s="158" t="s">
        <v>552</v>
      </c>
      <c r="D12526" s="159">
        <v>349.56</v>
      </c>
    </row>
    <row r="12527" spans="3:4" ht="15" hidden="1" customHeight="1" x14ac:dyDescent="0.25">
      <c r="C12527" s="160" t="s">
        <v>539</v>
      </c>
      <c r="D12527" s="161">
        <v>871.65</v>
      </c>
    </row>
    <row r="12528" spans="3:4" ht="15" hidden="1" customHeight="1" x14ac:dyDescent="0.25">
      <c r="C12528" s="158" t="s">
        <v>546</v>
      </c>
      <c r="D12528" s="159">
        <v>543.72</v>
      </c>
    </row>
    <row r="12529" spans="3:4" ht="15" hidden="1" customHeight="1" x14ac:dyDescent="0.25">
      <c r="C12529" s="160" t="s">
        <v>554</v>
      </c>
      <c r="D12529" s="161">
        <v>652.48</v>
      </c>
    </row>
    <row r="12530" spans="3:4" ht="15" hidden="1" customHeight="1" x14ac:dyDescent="0.25">
      <c r="C12530" s="158" t="s">
        <v>549</v>
      </c>
      <c r="D12530" s="159">
        <v>477.16</v>
      </c>
    </row>
    <row r="12531" spans="3:4" ht="15" hidden="1" customHeight="1" x14ac:dyDescent="0.25">
      <c r="C12531" s="160" t="s">
        <v>542</v>
      </c>
      <c r="D12531" s="161">
        <v>49.93</v>
      </c>
    </row>
    <row r="12532" spans="3:4" ht="15" hidden="1" customHeight="1" x14ac:dyDescent="0.25">
      <c r="C12532" s="158" t="s">
        <v>309</v>
      </c>
      <c r="D12532" s="159">
        <v>487.54</v>
      </c>
    </row>
    <row r="12533" spans="3:4" ht="15" hidden="1" customHeight="1" x14ac:dyDescent="0.25">
      <c r="C12533" s="160" t="s">
        <v>312</v>
      </c>
      <c r="D12533" s="161">
        <v>302.5</v>
      </c>
    </row>
    <row r="12534" spans="3:4" ht="15" hidden="1" customHeight="1" x14ac:dyDescent="0.25">
      <c r="C12534" s="158" t="s">
        <v>546</v>
      </c>
      <c r="D12534" s="159">
        <v>866.09</v>
      </c>
    </row>
    <row r="12535" spans="3:4" ht="15" hidden="1" customHeight="1" x14ac:dyDescent="0.25">
      <c r="C12535" s="160" t="s">
        <v>539</v>
      </c>
      <c r="D12535" s="161">
        <v>967.64</v>
      </c>
    </row>
    <row r="12536" spans="3:4" ht="15" hidden="1" customHeight="1" x14ac:dyDescent="0.25">
      <c r="C12536" s="158" t="s">
        <v>553</v>
      </c>
      <c r="D12536" s="159">
        <v>255.68</v>
      </c>
    </row>
    <row r="12537" spans="3:4" ht="15" hidden="1" customHeight="1" x14ac:dyDescent="0.25">
      <c r="C12537" s="160" t="s">
        <v>552</v>
      </c>
      <c r="D12537" s="161">
        <v>441.86</v>
      </c>
    </row>
    <row r="12538" spans="3:4" ht="15" hidden="1" customHeight="1" x14ac:dyDescent="0.25">
      <c r="C12538" s="158" t="s">
        <v>551</v>
      </c>
      <c r="D12538" s="159">
        <v>889.23</v>
      </c>
    </row>
    <row r="12539" spans="3:4" ht="15" hidden="1" customHeight="1" x14ac:dyDescent="0.25">
      <c r="C12539" s="160" t="s">
        <v>545</v>
      </c>
      <c r="D12539" s="161">
        <v>1019.89</v>
      </c>
    </row>
    <row r="12540" spans="3:4" ht="15" hidden="1" customHeight="1" x14ac:dyDescent="0.25">
      <c r="C12540" s="158" t="s">
        <v>551</v>
      </c>
      <c r="D12540" s="159">
        <v>902.44</v>
      </c>
    </row>
    <row r="12541" spans="3:4" ht="15" hidden="1" customHeight="1" x14ac:dyDescent="0.25">
      <c r="C12541" s="160" t="s">
        <v>309</v>
      </c>
      <c r="D12541" s="161">
        <v>158.15</v>
      </c>
    </row>
    <row r="12542" spans="3:4" ht="15" hidden="1" customHeight="1" x14ac:dyDescent="0.25">
      <c r="C12542" s="158" t="s">
        <v>543</v>
      </c>
      <c r="D12542" s="159">
        <v>121.18</v>
      </c>
    </row>
    <row r="12543" spans="3:4" ht="15" hidden="1" customHeight="1" x14ac:dyDescent="0.25">
      <c r="C12543" s="160" t="s">
        <v>550</v>
      </c>
      <c r="D12543" s="161">
        <v>661.56</v>
      </c>
    </row>
    <row r="12544" spans="3:4" ht="15" hidden="1" customHeight="1" x14ac:dyDescent="0.25">
      <c r="C12544" s="158" t="s">
        <v>307</v>
      </c>
      <c r="D12544" s="159">
        <v>928.66</v>
      </c>
    </row>
    <row r="12545" spans="3:4" ht="15" hidden="1" customHeight="1" x14ac:dyDescent="0.25">
      <c r="C12545" s="160" t="s">
        <v>307</v>
      </c>
      <c r="D12545" s="161">
        <v>205.44</v>
      </c>
    </row>
    <row r="12546" spans="3:4" ht="15" hidden="1" customHeight="1" x14ac:dyDescent="0.25">
      <c r="C12546" s="158" t="s">
        <v>539</v>
      </c>
      <c r="D12546" s="159">
        <v>836.84</v>
      </c>
    </row>
    <row r="12547" spans="3:4" ht="15" hidden="1" customHeight="1" x14ac:dyDescent="0.25">
      <c r="C12547" s="160" t="s">
        <v>312</v>
      </c>
      <c r="D12547" s="161">
        <v>229.31</v>
      </c>
    </row>
    <row r="12548" spans="3:4" ht="15" hidden="1" customHeight="1" x14ac:dyDescent="0.25">
      <c r="C12548" s="158" t="s">
        <v>549</v>
      </c>
      <c r="D12548" s="159">
        <v>1186.04</v>
      </c>
    </row>
    <row r="12549" spans="3:4" ht="15" hidden="1" customHeight="1" x14ac:dyDescent="0.25">
      <c r="C12549" s="160" t="s">
        <v>539</v>
      </c>
      <c r="D12549" s="161">
        <v>41.02</v>
      </c>
    </row>
    <row r="12550" spans="3:4" ht="15" hidden="1" customHeight="1" x14ac:dyDescent="0.25">
      <c r="C12550" s="158" t="s">
        <v>540</v>
      </c>
      <c r="D12550" s="159">
        <v>540.29999999999995</v>
      </c>
    </row>
    <row r="12551" spans="3:4" ht="15" hidden="1" customHeight="1" x14ac:dyDescent="0.25">
      <c r="C12551" s="160" t="s">
        <v>555</v>
      </c>
      <c r="D12551" s="161">
        <v>516.85</v>
      </c>
    </row>
    <row r="12552" spans="3:4" ht="15" hidden="1" customHeight="1" x14ac:dyDescent="0.25">
      <c r="C12552" s="158" t="s">
        <v>546</v>
      </c>
      <c r="D12552" s="159">
        <v>27.44</v>
      </c>
    </row>
    <row r="12553" spans="3:4" ht="15" hidden="1" customHeight="1" x14ac:dyDescent="0.25">
      <c r="C12553" s="160" t="s">
        <v>553</v>
      </c>
      <c r="D12553" s="161">
        <v>974.57</v>
      </c>
    </row>
    <row r="12554" spans="3:4" ht="15" hidden="1" customHeight="1" x14ac:dyDescent="0.25">
      <c r="C12554" s="158" t="s">
        <v>545</v>
      </c>
      <c r="D12554" s="159">
        <v>150.13</v>
      </c>
    </row>
    <row r="12555" spans="3:4" ht="15" hidden="1" customHeight="1" x14ac:dyDescent="0.25">
      <c r="C12555" s="160" t="s">
        <v>548</v>
      </c>
      <c r="D12555" s="161">
        <v>1102.95</v>
      </c>
    </row>
    <row r="12556" spans="3:4" ht="15" hidden="1" customHeight="1" x14ac:dyDescent="0.25">
      <c r="C12556" s="158" t="s">
        <v>544</v>
      </c>
      <c r="D12556" s="159">
        <v>372.49</v>
      </c>
    </row>
    <row r="12557" spans="3:4" ht="15" hidden="1" customHeight="1" x14ac:dyDescent="0.25">
      <c r="C12557" s="160" t="s">
        <v>557</v>
      </c>
      <c r="D12557" s="161">
        <v>355.05</v>
      </c>
    </row>
    <row r="12558" spans="3:4" ht="15" hidden="1" customHeight="1" x14ac:dyDescent="0.25">
      <c r="C12558" s="158" t="s">
        <v>551</v>
      </c>
      <c r="D12558" s="159">
        <v>945.22</v>
      </c>
    </row>
    <row r="12559" spans="3:4" ht="15" hidden="1" customHeight="1" x14ac:dyDescent="0.25">
      <c r="C12559" s="160" t="s">
        <v>558</v>
      </c>
      <c r="D12559" s="161">
        <v>373.21</v>
      </c>
    </row>
    <row r="12560" spans="3:4" ht="15" hidden="1" customHeight="1" x14ac:dyDescent="0.25">
      <c r="C12560" s="158" t="s">
        <v>549</v>
      </c>
      <c r="D12560" s="159">
        <v>434.92</v>
      </c>
    </row>
    <row r="12561" spans="3:4" ht="15" hidden="1" customHeight="1" x14ac:dyDescent="0.25">
      <c r="C12561" s="160" t="s">
        <v>552</v>
      </c>
      <c r="D12561" s="161">
        <v>252.91</v>
      </c>
    </row>
    <row r="12562" spans="3:4" ht="15" hidden="1" customHeight="1" x14ac:dyDescent="0.25">
      <c r="C12562" s="158" t="s">
        <v>551</v>
      </c>
      <c r="D12562" s="159">
        <v>923.61</v>
      </c>
    </row>
    <row r="12563" spans="3:4" ht="15" hidden="1" customHeight="1" x14ac:dyDescent="0.25">
      <c r="C12563" s="160" t="s">
        <v>309</v>
      </c>
      <c r="D12563" s="161">
        <v>901.7</v>
      </c>
    </row>
    <row r="12564" spans="3:4" ht="15" hidden="1" customHeight="1" x14ac:dyDescent="0.25">
      <c r="C12564" s="158" t="s">
        <v>552</v>
      </c>
      <c r="D12564" s="159">
        <v>152.16</v>
      </c>
    </row>
    <row r="12565" spans="3:4" ht="15" hidden="1" customHeight="1" x14ac:dyDescent="0.25">
      <c r="C12565" s="160" t="s">
        <v>549</v>
      </c>
      <c r="D12565" s="161">
        <v>459.69</v>
      </c>
    </row>
    <row r="12566" spans="3:4" ht="15" hidden="1" customHeight="1" x14ac:dyDescent="0.25">
      <c r="C12566" s="158" t="s">
        <v>308</v>
      </c>
      <c r="D12566" s="159">
        <v>352.65</v>
      </c>
    </row>
    <row r="12567" spans="3:4" ht="15" hidden="1" customHeight="1" x14ac:dyDescent="0.25">
      <c r="C12567" s="160" t="s">
        <v>543</v>
      </c>
      <c r="D12567" s="161">
        <v>1234.1500000000001</v>
      </c>
    </row>
    <row r="12568" spans="3:4" ht="15" hidden="1" customHeight="1" x14ac:dyDescent="0.25">
      <c r="C12568" s="158" t="s">
        <v>551</v>
      </c>
      <c r="D12568" s="159">
        <v>1112.07</v>
      </c>
    </row>
    <row r="12569" spans="3:4" ht="15" hidden="1" customHeight="1" x14ac:dyDescent="0.25">
      <c r="C12569" s="160" t="s">
        <v>539</v>
      </c>
      <c r="D12569" s="161">
        <v>503.7</v>
      </c>
    </row>
    <row r="12570" spans="3:4" ht="15" hidden="1" customHeight="1" x14ac:dyDescent="0.25">
      <c r="C12570" s="158" t="s">
        <v>547</v>
      </c>
      <c r="D12570" s="159">
        <v>317.04000000000002</v>
      </c>
    </row>
    <row r="12571" spans="3:4" ht="15" hidden="1" customHeight="1" x14ac:dyDescent="0.25">
      <c r="C12571" s="160" t="s">
        <v>557</v>
      </c>
      <c r="D12571" s="161">
        <v>103.48</v>
      </c>
    </row>
    <row r="12572" spans="3:4" ht="15" hidden="1" customHeight="1" x14ac:dyDescent="0.25">
      <c r="C12572" s="158" t="s">
        <v>541</v>
      </c>
      <c r="D12572" s="159">
        <v>1060.44</v>
      </c>
    </row>
    <row r="12573" spans="3:4" ht="15" hidden="1" customHeight="1" x14ac:dyDescent="0.25">
      <c r="C12573" s="160" t="s">
        <v>312</v>
      </c>
      <c r="D12573" s="161">
        <v>1164.76</v>
      </c>
    </row>
    <row r="12574" spans="3:4" ht="15" hidden="1" customHeight="1" x14ac:dyDescent="0.25">
      <c r="C12574" s="158" t="s">
        <v>545</v>
      </c>
      <c r="D12574" s="159">
        <v>90.69</v>
      </c>
    </row>
    <row r="12575" spans="3:4" ht="15" hidden="1" customHeight="1" x14ac:dyDescent="0.25">
      <c r="C12575" s="160" t="s">
        <v>545</v>
      </c>
      <c r="D12575" s="161">
        <v>1117.3499999999999</v>
      </c>
    </row>
    <row r="12576" spans="3:4" ht="15" hidden="1" customHeight="1" x14ac:dyDescent="0.25">
      <c r="C12576" s="158" t="s">
        <v>309</v>
      </c>
      <c r="D12576" s="159">
        <v>1037.51</v>
      </c>
    </row>
    <row r="12577" spans="3:4" ht="15" hidden="1" customHeight="1" x14ac:dyDescent="0.25">
      <c r="C12577" s="160" t="s">
        <v>557</v>
      </c>
      <c r="D12577" s="161">
        <v>900.66</v>
      </c>
    </row>
    <row r="12578" spans="3:4" ht="15" hidden="1" customHeight="1" x14ac:dyDescent="0.25">
      <c r="C12578" s="158" t="s">
        <v>543</v>
      </c>
      <c r="D12578" s="159">
        <v>842.03</v>
      </c>
    </row>
    <row r="12579" spans="3:4" ht="15" hidden="1" customHeight="1" x14ac:dyDescent="0.25">
      <c r="C12579" s="160" t="s">
        <v>307</v>
      </c>
      <c r="D12579" s="161">
        <v>406.81</v>
      </c>
    </row>
    <row r="12580" spans="3:4" ht="15" hidden="1" customHeight="1" x14ac:dyDescent="0.25">
      <c r="C12580" s="158" t="s">
        <v>543</v>
      </c>
      <c r="D12580" s="159">
        <v>621.6</v>
      </c>
    </row>
    <row r="12581" spans="3:4" ht="15" hidden="1" customHeight="1" x14ac:dyDescent="0.25">
      <c r="C12581" s="160" t="s">
        <v>542</v>
      </c>
      <c r="D12581" s="161">
        <v>245.56</v>
      </c>
    </row>
    <row r="12582" spans="3:4" ht="15" hidden="1" customHeight="1" x14ac:dyDescent="0.25">
      <c r="C12582" s="158" t="s">
        <v>542</v>
      </c>
      <c r="D12582" s="159">
        <v>206.92</v>
      </c>
    </row>
    <row r="12583" spans="3:4" ht="15" hidden="1" customHeight="1" x14ac:dyDescent="0.25">
      <c r="C12583" s="160" t="s">
        <v>556</v>
      </c>
      <c r="D12583" s="161">
        <v>87.54</v>
      </c>
    </row>
    <row r="12584" spans="3:4" ht="15" hidden="1" customHeight="1" x14ac:dyDescent="0.25">
      <c r="C12584" s="158" t="s">
        <v>312</v>
      </c>
      <c r="D12584" s="159">
        <v>1040.6099999999999</v>
      </c>
    </row>
    <row r="12585" spans="3:4" ht="15" hidden="1" customHeight="1" x14ac:dyDescent="0.25">
      <c r="C12585" s="160" t="s">
        <v>309</v>
      </c>
      <c r="D12585" s="161">
        <v>324.51</v>
      </c>
    </row>
    <row r="12586" spans="3:4" ht="15" hidden="1" customHeight="1" x14ac:dyDescent="0.25">
      <c r="C12586" s="158" t="s">
        <v>553</v>
      </c>
      <c r="D12586" s="159">
        <v>846.08</v>
      </c>
    </row>
    <row r="12587" spans="3:4" ht="15" hidden="1" customHeight="1" x14ac:dyDescent="0.25">
      <c r="C12587" s="160" t="s">
        <v>539</v>
      </c>
      <c r="D12587" s="161">
        <v>927.65</v>
      </c>
    </row>
    <row r="12588" spans="3:4" ht="15" hidden="1" customHeight="1" x14ac:dyDescent="0.25">
      <c r="C12588" s="158" t="s">
        <v>309</v>
      </c>
      <c r="D12588" s="159">
        <v>556.32000000000005</v>
      </c>
    </row>
    <row r="12589" spans="3:4" ht="15" hidden="1" customHeight="1" x14ac:dyDescent="0.25">
      <c r="C12589" s="160" t="s">
        <v>546</v>
      </c>
      <c r="D12589" s="161">
        <v>416.53</v>
      </c>
    </row>
    <row r="12590" spans="3:4" ht="15" hidden="1" customHeight="1" x14ac:dyDescent="0.25">
      <c r="C12590" s="158" t="s">
        <v>553</v>
      </c>
      <c r="D12590" s="159">
        <v>775.67</v>
      </c>
    </row>
    <row r="12591" spans="3:4" ht="15" hidden="1" customHeight="1" x14ac:dyDescent="0.25">
      <c r="C12591" s="160" t="s">
        <v>546</v>
      </c>
      <c r="D12591" s="161">
        <v>659.72</v>
      </c>
    </row>
    <row r="12592" spans="3:4" ht="15" hidden="1" customHeight="1" x14ac:dyDescent="0.25">
      <c r="C12592" s="158" t="s">
        <v>555</v>
      </c>
      <c r="D12592" s="159">
        <v>414.34</v>
      </c>
    </row>
    <row r="12593" spans="3:4" ht="15" hidden="1" customHeight="1" x14ac:dyDescent="0.25">
      <c r="C12593" s="160" t="s">
        <v>312</v>
      </c>
      <c r="D12593" s="161">
        <v>792.35</v>
      </c>
    </row>
    <row r="12594" spans="3:4" ht="15" hidden="1" customHeight="1" x14ac:dyDescent="0.25">
      <c r="C12594" s="158" t="s">
        <v>545</v>
      </c>
      <c r="D12594" s="159">
        <v>46.15</v>
      </c>
    </row>
    <row r="12595" spans="3:4" ht="15" hidden="1" customHeight="1" x14ac:dyDescent="0.25">
      <c r="C12595" s="160" t="s">
        <v>556</v>
      </c>
      <c r="D12595" s="161">
        <v>630.79999999999995</v>
      </c>
    </row>
    <row r="12596" spans="3:4" ht="15" hidden="1" customHeight="1" x14ac:dyDescent="0.25">
      <c r="C12596" s="158" t="s">
        <v>539</v>
      </c>
      <c r="D12596" s="159">
        <v>1057.9100000000001</v>
      </c>
    </row>
    <row r="12597" spans="3:4" ht="15" hidden="1" customHeight="1" x14ac:dyDescent="0.25">
      <c r="C12597" s="160" t="s">
        <v>540</v>
      </c>
      <c r="D12597" s="161">
        <v>785.6</v>
      </c>
    </row>
    <row r="12598" spans="3:4" ht="15" hidden="1" customHeight="1" x14ac:dyDescent="0.25">
      <c r="C12598" s="158" t="s">
        <v>544</v>
      </c>
      <c r="D12598" s="159">
        <v>931.2</v>
      </c>
    </row>
    <row r="12599" spans="3:4" ht="15" hidden="1" customHeight="1" x14ac:dyDescent="0.25">
      <c r="C12599" s="160" t="s">
        <v>308</v>
      </c>
      <c r="D12599" s="161">
        <v>269.85000000000002</v>
      </c>
    </row>
    <row r="12600" spans="3:4" ht="15" hidden="1" customHeight="1" x14ac:dyDescent="0.25">
      <c r="C12600" s="158" t="s">
        <v>548</v>
      </c>
      <c r="D12600" s="159">
        <v>369.78</v>
      </c>
    </row>
    <row r="12601" spans="3:4" ht="15" hidden="1" customHeight="1" x14ac:dyDescent="0.25">
      <c r="C12601" s="160" t="s">
        <v>308</v>
      </c>
      <c r="D12601" s="161">
        <v>1012.98</v>
      </c>
    </row>
    <row r="12602" spans="3:4" ht="15" hidden="1" customHeight="1" x14ac:dyDescent="0.25">
      <c r="C12602" s="158" t="s">
        <v>308</v>
      </c>
      <c r="D12602" s="159">
        <v>1042.29</v>
      </c>
    </row>
    <row r="12603" spans="3:4" ht="15" hidden="1" customHeight="1" x14ac:dyDescent="0.25">
      <c r="C12603" s="160" t="s">
        <v>549</v>
      </c>
      <c r="D12603" s="161">
        <v>18.899999999999999</v>
      </c>
    </row>
    <row r="12604" spans="3:4" ht="15" hidden="1" customHeight="1" x14ac:dyDescent="0.25">
      <c r="C12604" s="158" t="s">
        <v>549</v>
      </c>
      <c r="D12604" s="159">
        <v>629.29999999999995</v>
      </c>
    </row>
    <row r="12605" spans="3:4" ht="15" hidden="1" customHeight="1" x14ac:dyDescent="0.25">
      <c r="C12605" s="160" t="s">
        <v>540</v>
      </c>
      <c r="D12605" s="161">
        <v>379.82</v>
      </c>
    </row>
    <row r="12606" spans="3:4" ht="15" hidden="1" customHeight="1" x14ac:dyDescent="0.25">
      <c r="C12606" s="158" t="s">
        <v>545</v>
      </c>
      <c r="D12606" s="159">
        <v>852.02</v>
      </c>
    </row>
    <row r="12607" spans="3:4" ht="15" hidden="1" customHeight="1" x14ac:dyDescent="0.25">
      <c r="C12607" s="160" t="s">
        <v>552</v>
      </c>
      <c r="D12607" s="161">
        <v>190.82</v>
      </c>
    </row>
    <row r="12608" spans="3:4" ht="15" hidden="1" customHeight="1" x14ac:dyDescent="0.25">
      <c r="C12608" s="158" t="s">
        <v>547</v>
      </c>
      <c r="D12608" s="159">
        <v>498.56</v>
      </c>
    </row>
    <row r="12609" spans="3:4" ht="15" hidden="1" customHeight="1" x14ac:dyDescent="0.25">
      <c r="C12609" s="160" t="s">
        <v>552</v>
      </c>
      <c r="D12609" s="161">
        <v>690.21</v>
      </c>
    </row>
    <row r="12610" spans="3:4" ht="15" hidden="1" customHeight="1" x14ac:dyDescent="0.25">
      <c r="C12610" s="158" t="s">
        <v>545</v>
      </c>
      <c r="D12610" s="159">
        <v>383.72</v>
      </c>
    </row>
    <row r="12611" spans="3:4" ht="15" hidden="1" customHeight="1" x14ac:dyDescent="0.25">
      <c r="C12611" s="160" t="s">
        <v>555</v>
      </c>
      <c r="D12611" s="161">
        <v>384.32</v>
      </c>
    </row>
    <row r="12612" spans="3:4" ht="15" hidden="1" customHeight="1" x14ac:dyDescent="0.25">
      <c r="C12612" s="158" t="s">
        <v>551</v>
      </c>
      <c r="D12612" s="159">
        <v>1084.43</v>
      </c>
    </row>
    <row r="12613" spans="3:4" ht="15" hidden="1" customHeight="1" x14ac:dyDescent="0.25">
      <c r="C12613" s="160" t="s">
        <v>552</v>
      </c>
      <c r="D12613" s="161">
        <v>957.16</v>
      </c>
    </row>
    <row r="12614" spans="3:4" ht="15" hidden="1" customHeight="1" x14ac:dyDescent="0.25">
      <c r="C12614" s="158" t="s">
        <v>541</v>
      </c>
      <c r="D12614" s="159">
        <v>257.32</v>
      </c>
    </row>
    <row r="12615" spans="3:4" ht="15" hidden="1" customHeight="1" x14ac:dyDescent="0.25">
      <c r="C12615" s="160" t="s">
        <v>547</v>
      </c>
      <c r="D12615" s="161">
        <v>1280.9000000000001</v>
      </c>
    </row>
    <row r="12616" spans="3:4" ht="15" hidden="1" customHeight="1" x14ac:dyDescent="0.25">
      <c r="C12616" s="158" t="s">
        <v>554</v>
      </c>
      <c r="D12616" s="159">
        <v>970.08</v>
      </c>
    </row>
    <row r="12617" spans="3:4" ht="15" hidden="1" customHeight="1" x14ac:dyDescent="0.25">
      <c r="C12617" s="160" t="s">
        <v>547</v>
      </c>
      <c r="D12617" s="161">
        <v>1294.72</v>
      </c>
    </row>
    <row r="12618" spans="3:4" ht="15" hidden="1" customHeight="1" x14ac:dyDescent="0.25">
      <c r="C12618" s="158" t="s">
        <v>556</v>
      </c>
      <c r="D12618" s="159">
        <v>510.51</v>
      </c>
    </row>
    <row r="12619" spans="3:4" ht="15" hidden="1" customHeight="1" x14ac:dyDescent="0.25">
      <c r="C12619" s="160" t="s">
        <v>552</v>
      </c>
      <c r="D12619" s="161">
        <v>716.81</v>
      </c>
    </row>
    <row r="12620" spans="3:4" ht="15" hidden="1" customHeight="1" x14ac:dyDescent="0.25">
      <c r="C12620" s="158" t="s">
        <v>539</v>
      </c>
      <c r="D12620" s="159">
        <v>673.46</v>
      </c>
    </row>
    <row r="12621" spans="3:4" ht="15" hidden="1" customHeight="1" x14ac:dyDescent="0.25">
      <c r="C12621" s="160" t="s">
        <v>551</v>
      </c>
      <c r="D12621" s="161">
        <v>1104.08</v>
      </c>
    </row>
    <row r="12622" spans="3:4" ht="15" hidden="1" customHeight="1" x14ac:dyDescent="0.25">
      <c r="C12622" s="158" t="s">
        <v>309</v>
      </c>
      <c r="D12622" s="159">
        <v>932.2</v>
      </c>
    </row>
    <row r="12623" spans="3:4" ht="15" hidden="1" customHeight="1" x14ac:dyDescent="0.25">
      <c r="C12623" s="160" t="s">
        <v>547</v>
      </c>
      <c r="D12623" s="161">
        <v>219.8</v>
      </c>
    </row>
    <row r="12624" spans="3:4" ht="15" hidden="1" customHeight="1" x14ac:dyDescent="0.25">
      <c r="C12624" s="158" t="s">
        <v>548</v>
      </c>
      <c r="D12624" s="159">
        <v>613.19000000000005</v>
      </c>
    </row>
    <row r="12625" spans="3:4" ht="15" hidden="1" customHeight="1" x14ac:dyDescent="0.25">
      <c r="C12625" s="160" t="s">
        <v>546</v>
      </c>
      <c r="D12625" s="161">
        <v>1086</v>
      </c>
    </row>
    <row r="12626" spans="3:4" ht="15" hidden="1" customHeight="1" x14ac:dyDescent="0.25">
      <c r="C12626" s="158" t="s">
        <v>552</v>
      </c>
      <c r="D12626" s="159">
        <v>288.41000000000003</v>
      </c>
    </row>
    <row r="12627" spans="3:4" ht="15" hidden="1" customHeight="1" x14ac:dyDescent="0.25">
      <c r="C12627" s="160" t="s">
        <v>552</v>
      </c>
      <c r="D12627" s="161">
        <v>508.48</v>
      </c>
    </row>
    <row r="12628" spans="3:4" ht="15" hidden="1" customHeight="1" x14ac:dyDescent="0.25">
      <c r="C12628" s="158" t="s">
        <v>312</v>
      </c>
      <c r="D12628" s="159">
        <v>1250.25</v>
      </c>
    </row>
    <row r="12629" spans="3:4" ht="15" hidden="1" customHeight="1" x14ac:dyDescent="0.25">
      <c r="C12629" s="160" t="s">
        <v>557</v>
      </c>
      <c r="D12629" s="161">
        <v>525.96</v>
      </c>
    </row>
    <row r="12630" spans="3:4" ht="15" hidden="1" customHeight="1" x14ac:dyDescent="0.25">
      <c r="C12630" s="158" t="s">
        <v>539</v>
      </c>
      <c r="D12630" s="159">
        <v>660.54</v>
      </c>
    </row>
    <row r="12631" spans="3:4" ht="15" hidden="1" customHeight="1" x14ac:dyDescent="0.25">
      <c r="C12631" s="160" t="s">
        <v>549</v>
      </c>
      <c r="D12631" s="161">
        <v>874.7</v>
      </c>
    </row>
    <row r="12632" spans="3:4" ht="15" hidden="1" customHeight="1" x14ac:dyDescent="0.25">
      <c r="C12632" s="158" t="s">
        <v>553</v>
      </c>
      <c r="D12632" s="159">
        <v>985.18</v>
      </c>
    </row>
    <row r="12633" spans="3:4" ht="15" hidden="1" customHeight="1" x14ac:dyDescent="0.25">
      <c r="C12633" s="160" t="s">
        <v>547</v>
      </c>
      <c r="D12633" s="161">
        <v>564.85</v>
      </c>
    </row>
    <row r="12634" spans="3:4" ht="15" hidden="1" customHeight="1" x14ac:dyDescent="0.25">
      <c r="C12634" s="158" t="s">
        <v>556</v>
      </c>
      <c r="D12634" s="159">
        <v>428.14</v>
      </c>
    </row>
    <row r="12635" spans="3:4" ht="15" hidden="1" customHeight="1" x14ac:dyDescent="0.25">
      <c r="C12635" s="160" t="s">
        <v>551</v>
      </c>
      <c r="D12635" s="161">
        <v>329.44</v>
      </c>
    </row>
    <row r="12636" spans="3:4" ht="15" hidden="1" customHeight="1" x14ac:dyDescent="0.25">
      <c r="C12636" s="158" t="s">
        <v>545</v>
      </c>
      <c r="D12636" s="159">
        <v>160.66999999999999</v>
      </c>
    </row>
    <row r="12637" spans="3:4" ht="15" hidden="1" customHeight="1" x14ac:dyDescent="0.25">
      <c r="C12637" s="160" t="s">
        <v>544</v>
      </c>
      <c r="D12637" s="161">
        <v>1008.95</v>
      </c>
    </row>
    <row r="12638" spans="3:4" ht="15" hidden="1" customHeight="1" x14ac:dyDescent="0.25">
      <c r="C12638" s="158" t="s">
        <v>543</v>
      </c>
      <c r="D12638" s="159">
        <v>1226.48</v>
      </c>
    </row>
    <row r="12639" spans="3:4" ht="15" hidden="1" customHeight="1" x14ac:dyDescent="0.25">
      <c r="C12639" s="160" t="s">
        <v>546</v>
      </c>
      <c r="D12639" s="161">
        <v>489.84</v>
      </c>
    </row>
    <row r="12640" spans="3:4" ht="15" hidden="1" customHeight="1" x14ac:dyDescent="0.25">
      <c r="C12640" s="158" t="s">
        <v>547</v>
      </c>
      <c r="D12640" s="159">
        <v>289.58</v>
      </c>
    </row>
    <row r="12641" spans="3:4" ht="15" hidden="1" customHeight="1" x14ac:dyDescent="0.25">
      <c r="C12641" s="160" t="s">
        <v>540</v>
      </c>
      <c r="D12641" s="161">
        <v>715.22</v>
      </c>
    </row>
    <row r="12642" spans="3:4" ht="15" hidden="1" customHeight="1" x14ac:dyDescent="0.25">
      <c r="C12642" s="158" t="s">
        <v>539</v>
      </c>
      <c r="D12642" s="159">
        <v>785.84</v>
      </c>
    </row>
    <row r="12643" spans="3:4" ht="15" hidden="1" customHeight="1" x14ac:dyDescent="0.25">
      <c r="C12643" s="160" t="s">
        <v>309</v>
      </c>
      <c r="D12643" s="161">
        <v>1209.57</v>
      </c>
    </row>
    <row r="12644" spans="3:4" ht="15" hidden="1" customHeight="1" x14ac:dyDescent="0.25">
      <c r="C12644" s="158" t="s">
        <v>555</v>
      </c>
      <c r="D12644" s="159">
        <v>201.85</v>
      </c>
    </row>
    <row r="12645" spans="3:4" ht="15" hidden="1" customHeight="1" x14ac:dyDescent="0.25">
      <c r="C12645" s="160" t="s">
        <v>555</v>
      </c>
      <c r="D12645" s="161">
        <v>1318.6</v>
      </c>
    </row>
    <row r="12646" spans="3:4" ht="15" hidden="1" customHeight="1" x14ac:dyDescent="0.25">
      <c r="C12646" s="158" t="s">
        <v>540</v>
      </c>
      <c r="D12646" s="159">
        <v>471.34</v>
      </c>
    </row>
    <row r="12647" spans="3:4" ht="15" hidden="1" customHeight="1" x14ac:dyDescent="0.25">
      <c r="C12647" s="160" t="s">
        <v>542</v>
      </c>
      <c r="D12647" s="161">
        <v>21.65</v>
      </c>
    </row>
    <row r="12648" spans="3:4" ht="15" hidden="1" customHeight="1" x14ac:dyDescent="0.25">
      <c r="C12648" s="158" t="s">
        <v>551</v>
      </c>
      <c r="D12648" s="159">
        <v>339.42</v>
      </c>
    </row>
    <row r="12649" spans="3:4" ht="15" hidden="1" customHeight="1" x14ac:dyDescent="0.25">
      <c r="C12649" s="160" t="s">
        <v>549</v>
      </c>
      <c r="D12649" s="161">
        <v>83.52</v>
      </c>
    </row>
    <row r="12650" spans="3:4" ht="15" hidden="1" customHeight="1" x14ac:dyDescent="0.25">
      <c r="C12650" s="158" t="s">
        <v>553</v>
      </c>
      <c r="D12650" s="159">
        <v>738.25</v>
      </c>
    </row>
    <row r="12651" spans="3:4" ht="15" hidden="1" customHeight="1" x14ac:dyDescent="0.25">
      <c r="C12651" s="160" t="s">
        <v>307</v>
      </c>
      <c r="D12651" s="161">
        <v>620.24</v>
      </c>
    </row>
    <row r="12652" spans="3:4" ht="15" hidden="1" customHeight="1" x14ac:dyDescent="0.25">
      <c r="C12652" s="158" t="s">
        <v>539</v>
      </c>
      <c r="D12652" s="159">
        <v>298.25</v>
      </c>
    </row>
    <row r="12653" spans="3:4" ht="15" hidden="1" customHeight="1" x14ac:dyDescent="0.25">
      <c r="C12653" s="160" t="s">
        <v>545</v>
      </c>
      <c r="D12653" s="161">
        <v>822.05</v>
      </c>
    </row>
    <row r="12654" spans="3:4" ht="15" hidden="1" customHeight="1" x14ac:dyDescent="0.25">
      <c r="C12654" s="158" t="s">
        <v>539</v>
      </c>
      <c r="D12654" s="159">
        <v>1219.17</v>
      </c>
    </row>
    <row r="12655" spans="3:4" ht="15" hidden="1" customHeight="1" x14ac:dyDescent="0.25">
      <c r="C12655" s="160" t="s">
        <v>546</v>
      </c>
      <c r="D12655" s="161">
        <v>742.42</v>
      </c>
    </row>
    <row r="12656" spans="3:4" ht="15" hidden="1" customHeight="1" x14ac:dyDescent="0.25">
      <c r="C12656" s="158" t="s">
        <v>549</v>
      </c>
      <c r="D12656" s="159">
        <v>828.35</v>
      </c>
    </row>
    <row r="12657" spans="3:4" ht="15" hidden="1" customHeight="1" x14ac:dyDescent="0.25">
      <c r="C12657" s="160" t="s">
        <v>547</v>
      </c>
      <c r="D12657" s="161">
        <v>773.03</v>
      </c>
    </row>
    <row r="12658" spans="3:4" ht="15" hidden="1" customHeight="1" x14ac:dyDescent="0.25">
      <c r="C12658" s="158" t="s">
        <v>543</v>
      </c>
      <c r="D12658" s="159">
        <v>447.83</v>
      </c>
    </row>
    <row r="12659" spans="3:4" ht="15" hidden="1" customHeight="1" x14ac:dyDescent="0.25">
      <c r="C12659" s="160" t="s">
        <v>553</v>
      </c>
      <c r="D12659" s="161">
        <v>669.32</v>
      </c>
    </row>
    <row r="12660" spans="3:4" ht="15" hidden="1" customHeight="1" x14ac:dyDescent="0.25">
      <c r="C12660" s="158" t="s">
        <v>540</v>
      </c>
      <c r="D12660" s="159">
        <v>365.29</v>
      </c>
    </row>
    <row r="12661" spans="3:4" ht="15" hidden="1" customHeight="1" x14ac:dyDescent="0.25">
      <c r="C12661" s="160" t="s">
        <v>549</v>
      </c>
      <c r="D12661" s="161">
        <v>48.15</v>
      </c>
    </row>
    <row r="12662" spans="3:4" ht="15" hidden="1" customHeight="1" x14ac:dyDescent="0.25">
      <c r="C12662" s="158" t="s">
        <v>308</v>
      </c>
      <c r="D12662" s="159">
        <v>486.88</v>
      </c>
    </row>
    <row r="12663" spans="3:4" ht="15" hidden="1" customHeight="1" x14ac:dyDescent="0.25">
      <c r="C12663" s="160" t="s">
        <v>546</v>
      </c>
      <c r="D12663" s="161">
        <v>600.6</v>
      </c>
    </row>
    <row r="12664" spans="3:4" ht="15" hidden="1" customHeight="1" x14ac:dyDescent="0.25">
      <c r="C12664" s="158" t="s">
        <v>552</v>
      </c>
      <c r="D12664" s="159">
        <v>687.41</v>
      </c>
    </row>
    <row r="12665" spans="3:4" ht="15" hidden="1" customHeight="1" x14ac:dyDescent="0.25">
      <c r="C12665" s="160" t="s">
        <v>549</v>
      </c>
      <c r="D12665" s="161">
        <v>1257.52</v>
      </c>
    </row>
    <row r="12666" spans="3:4" ht="15" hidden="1" customHeight="1" x14ac:dyDescent="0.25">
      <c r="C12666" s="158" t="s">
        <v>558</v>
      </c>
      <c r="D12666" s="159">
        <v>975.12</v>
      </c>
    </row>
    <row r="12667" spans="3:4" ht="15" hidden="1" customHeight="1" x14ac:dyDescent="0.25">
      <c r="C12667" s="160" t="s">
        <v>307</v>
      </c>
      <c r="D12667" s="161">
        <v>605.33000000000004</v>
      </c>
    </row>
    <row r="12668" spans="3:4" ht="15" hidden="1" customHeight="1" x14ac:dyDescent="0.25">
      <c r="C12668" s="158" t="s">
        <v>542</v>
      </c>
      <c r="D12668" s="159">
        <v>844.02</v>
      </c>
    </row>
    <row r="12669" spans="3:4" ht="15" hidden="1" customHeight="1" x14ac:dyDescent="0.25">
      <c r="C12669" s="160" t="s">
        <v>309</v>
      </c>
      <c r="D12669" s="161">
        <v>962.55</v>
      </c>
    </row>
    <row r="12670" spans="3:4" ht="15" hidden="1" customHeight="1" x14ac:dyDescent="0.25">
      <c r="C12670" s="158" t="s">
        <v>312</v>
      </c>
      <c r="D12670" s="159">
        <v>762.81</v>
      </c>
    </row>
    <row r="12671" spans="3:4" ht="15" hidden="1" customHeight="1" x14ac:dyDescent="0.25">
      <c r="C12671" s="160" t="s">
        <v>309</v>
      </c>
      <c r="D12671" s="161">
        <v>1128.02</v>
      </c>
    </row>
    <row r="12672" spans="3:4" ht="15" hidden="1" customHeight="1" x14ac:dyDescent="0.25">
      <c r="C12672" s="158" t="s">
        <v>309</v>
      </c>
      <c r="D12672" s="159">
        <v>393.71</v>
      </c>
    </row>
    <row r="12673" spans="3:4" ht="15" hidden="1" customHeight="1" x14ac:dyDescent="0.25">
      <c r="C12673" s="160" t="s">
        <v>541</v>
      </c>
      <c r="D12673" s="161">
        <v>1173.98</v>
      </c>
    </row>
    <row r="12674" spans="3:4" ht="15" hidden="1" customHeight="1" x14ac:dyDescent="0.25">
      <c r="C12674" s="158" t="s">
        <v>547</v>
      </c>
      <c r="D12674" s="159">
        <v>672.86</v>
      </c>
    </row>
    <row r="12675" spans="3:4" ht="15" hidden="1" customHeight="1" x14ac:dyDescent="0.25">
      <c r="C12675" s="160" t="s">
        <v>551</v>
      </c>
      <c r="D12675" s="161">
        <v>893.95</v>
      </c>
    </row>
    <row r="12676" spans="3:4" ht="15" hidden="1" customHeight="1" x14ac:dyDescent="0.25">
      <c r="C12676" s="158" t="s">
        <v>307</v>
      </c>
      <c r="D12676" s="159">
        <v>267.48</v>
      </c>
    </row>
    <row r="12677" spans="3:4" ht="15" hidden="1" customHeight="1" x14ac:dyDescent="0.25">
      <c r="C12677" s="160" t="s">
        <v>552</v>
      </c>
      <c r="D12677" s="161">
        <v>369.1</v>
      </c>
    </row>
    <row r="12678" spans="3:4" ht="15" hidden="1" customHeight="1" x14ac:dyDescent="0.25">
      <c r="C12678" s="158" t="s">
        <v>553</v>
      </c>
      <c r="D12678" s="159">
        <v>786.8</v>
      </c>
    </row>
    <row r="12679" spans="3:4" ht="15" hidden="1" customHeight="1" x14ac:dyDescent="0.25">
      <c r="C12679" s="160" t="s">
        <v>546</v>
      </c>
      <c r="D12679" s="161">
        <v>1093.23</v>
      </c>
    </row>
    <row r="12680" spans="3:4" ht="15" hidden="1" customHeight="1" x14ac:dyDescent="0.25">
      <c r="C12680" s="158" t="s">
        <v>542</v>
      </c>
      <c r="D12680" s="159">
        <v>1031.0899999999999</v>
      </c>
    </row>
    <row r="12681" spans="3:4" ht="15" hidden="1" customHeight="1" x14ac:dyDescent="0.25">
      <c r="C12681" s="160" t="s">
        <v>552</v>
      </c>
      <c r="D12681" s="161">
        <v>1083.9100000000001</v>
      </c>
    </row>
    <row r="12682" spans="3:4" ht="15" hidden="1" customHeight="1" x14ac:dyDescent="0.25">
      <c r="C12682" s="158" t="s">
        <v>552</v>
      </c>
      <c r="D12682" s="159">
        <v>246.91</v>
      </c>
    </row>
    <row r="12683" spans="3:4" ht="15" hidden="1" customHeight="1" x14ac:dyDescent="0.25">
      <c r="C12683" s="160" t="s">
        <v>308</v>
      </c>
      <c r="D12683" s="161">
        <v>47.47</v>
      </c>
    </row>
    <row r="12684" spans="3:4" ht="15" hidden="1" customHeight="1" x14ac:dyDescent="0.25">
      <c r="C12684" s="158" t="s">
        <v>546</v>
      </c>
      <c r="D12684" s="159">
        <v>294.33</v>
      </c>
    </row>
    <row r="12685" spans="3:4" ht="15" hidden="1" customHeight="1" x14ac:dyDescent="0.25">
      <c r="C12685" s="160" t="s">
        <v>547</v>
      </c>
      <c r="D12685" s="161">
        <v>137.91999999999999</v>
      </c>
    </row>
    <row r="12686" spans="3:4" ht="15" hidden="1" customHeight="1" x14ac:dyDescent="0.25">
      <c r="C12686" s="158" t="s">
        <v>550</v>
      </c>
      <c r="D12686" s="159">
        <v>611.80999999999995</v>
      </c>
    </row>
    <row r="12687" spans="3:4" ht="15" hidden="1" customHeight="1" x14ac:dyDescent="0.25">
      <c r="C12687" s="160" t="s">
        <v>539</v>
      </c>
      <c r="D12687" s="161">
        <v>724.98</v>
      </c>
    </row>
    <row r="12688" spans="3:4" ht="15" hidden="1" customHeight="1" x14ac:dyDescent="0.25">
      <c r="C12688" s="158" t="s">
        <v>557</v>
      </c>
      <c r="D12688" s="159">
        <v>395.76</v>
      </c>
    </row>
    <row r="12689" spans="3:4" ht="15" hidden="1" customHeight="1" x14ac:dyDescent="0.25">
      <c r="C12689" s="160" t="s">
        <v>539</v>
      </c>
      <c r="D12689" s="161">
        <v>258.64999999999998</v>
      </c>
    </row>
    <row r="12690" spans="3:4" ht="15" hidden="1" customHeight="1" x14ac:dyDescent="0.25">
      <c r="C12690" s="158" t="s">
        <v>308</v>
      </c>
      <c r="D12690" s="159">
        <v>451.4</v>
      </c>
    </row>
    <row r="12691" spans="3:4" ht="15" hidden="1" customHeight="1" x14ac:dyDescent="0.25">
      <c r="C12691" s="160" t="s">
        <v>557</v>
      </c>
      <c r="D12691" s="161">
        <v>484.67</v>
      </c>
    </row>
    <row r="12692" spans="3:4" ht="15" hidden="1" customHeight="1" x14ac:dyDescent="0.25">
      <c r="C12692" s="158" t="s">
        <v>551</v>
      </c>
      <c r="D12692" s="159">
        <v>492.74</v>
      </c>
    </row>
    <row r="12693" spans="3:4" ht="15" hidden="1" customHeight="1" x14ac:dyDescent="0.25">
      <c r="C12693" s="160" t="s">
        <v>547</v>
      </c>
      <c r="D12693" s="161">
        <v>406.14</v>
      </c>
    </row>
    <row r="12694" spans="3:4" ht="15" hidden="1" customHeight="1" x14ac:dyDescent="0.25">
      <c r="C12694" s="158" t="s">
        <v>553</v>
      </c>
      <c r="D12694" s="159">
        <v>643.96</v>
      </c>
    </row>
    <row r="12695" spans="3:4" ht="15" hidden="1" customHeight="1" x14ac:dyDescent="0.25">
      <c r="C12695" s="160" t="s">
        <v>542</v>
      </c>
      <c r="D12695" s="161">
        <v>877.61</v>
      </c>
    </row>
    <row r="12696" spans="3:4" ht="15" hidden="1" customHeight="1" x14ac:dyDescent="0.25">
      <c r="C12696" s="158" t="s">
        <v>546</v>
      </c>
      <c r="D12696" s="159">
        <v>39.229999999999997</v>
      </c>
    </row>
    <row r="12697" spans="3:4" ht="15" hidden="1" customHeight="1" x14ac:dyDescent="0.25">
      <c r="C12697" s="160" t="s">
        <v>551</v>
      </c>
      <c r="D12697" s="161">
        <v>803.2</v>
      </c>
    </row>
    <row r="12698" spans="3:4" ht="15" hidden="1" customHeight="1" x14ac:dyDescent="0.25">
      <c r="C12698" s="158" t="s">
        <v>546</v>
      </c>
      <c r="D12698" s="159">
        <v>735.13</v>
      </c>
    </row>
    <row r="12699" spans="3:4" ht="15" hidden="1" customHeight="1" x14ac:dyDescent="0.25">
      <c r="C12699" s="160" t="s">
        <v>541</v>
      </c>
      <c r="D12699" s="161">
        <v>813.83</v>
      </c>
    </row>
    <row r="12700" spans="3:4" ht="15" hidden="1" customHeight="1" x14ac:dyDescent="0.25">
      <c r="C12700" s="158" t="s">
        <v>540</v>
      </c>
      <c r="D12700" s="159">
        <v>640.32000000000005</v>
      </c>
    </row>
    <row r="12701" spans="3:4" ht="15" hidden="1" customHeight="1" x14ac:dyDescent="0.25">
      <c r="C12701" s="160" t="s">
        <v>557</v>
      </c>
      <c r="D12701" s="161">
        <v>605.61</v>
      </c>
    </row>
    <row r="12702" spans="3:4" ht="15" hidden="1" customHeight="1" x14ac:dyDescent="0.25">
      <c r="C12702" s="158" t="s">
        <v>540</v>
      </c>
      <c r="D12702" s="159">
        <v>937.38</v>
      </c>
    </row>
    <row r="12703" spans="3:4" ht="15" hidden="1" customHeight="1" x14ac:dyDescent="0.25">
      <c r="C12703" s="160" t="s">
        <v>554</v>
      </c>
      <c r="D12703" s="161">
        <v>673.18</v>
      </c>
    </row>
    <row r="12704" spans="3:4" ht="15" hidden="1" customHeight="1" x14ac:dyDescent="0.25">
      <c r="C12704" s="158" t="s">
        <v>549</v>
      </c>
      <c r="D12704" s="159">
        <v>1216.5</v>
      </c>
    </row>
    <row r="12705" spans="3:4" ht="15" hidden="1" customHeight="1" x14ac:dyDescent="0.25">
      <c r="C12705" s="160" t="s">
        <v>545</v>
      </c>
      <c r="D12705" s="161">
        <v>42.01</v>
      </c>
    </row>
    <row r="12706" spans="3:4" ht="15" hidden="1" customHeight="1" x14ac:dyDescent="0.25">
      <c r="C12706" s="158" t="s">
        <v>545</v>
      </c>
      <c r="D12706" s="159">
        <v>558.84</v>
      </c>
    </row>
    <row r="12707" spans="3:4" ht="15" hidden="1" customHeight="1" x14ac:dyDescent="0.25">
      <c r="C12707" s="160" t="s">
        <v>307</v>
      </c>
      <c r="D12707" s="161">
        <v>1165.8800000000001</v>
      </c>
    </row>
    <row r="12708" spans="3:4" ht="15" hidden="1" customHeight="1" x14ac:dyDescent="0.25">
      <c r="C12708" s="158" t="s">
        <v>556</v>
      </c>
      <c r="D12708" s="159">
        <v>1155.8399999999999</v>
      </c>
    </row>
    <row r="12709" spans="3:4" ht="15" hidden="1" customHeight="1" x14ac:dyDescent="0.25">
      <c r="C12709" s="160" t="s">
        <v>542</v>
      </c>
      <c r="D12709" s="161">
        <v>1118.43</v>
      </c>
    </row>
    <row r="12710" spans="3:4" ht="15" hidden="1" customHeight="1" x14ac:dyDescent="0.25">
      <c r="C12710" s="158" t="s">
        <v>308</v>
      </c>
      <c r="D12710" s="159">
        <v>1166.56</v>
      </c>
    </row>
    <row r="12711" spans="3:4" ht="15" hidden="1" customHeight="1" x14ac:dyDescent="0.25">
      <c r="C12711" s="160" t="s">
        <v>547</v>
      </c>
      <c r="D12711" s="161">
        <v>39.020000000000003</v>
      </c>
    </row>
    <row r="12712" spans="3:4" ht="15" hidden="1" customHeight="1" x14ac:dyDescent="0.25">
      <c r="C12712" s="158" t="s">
        <v>542</v>
      </c>
      <c r="D12712" s="159">
        <v>430.56</v>
      </c>
    </row>
    <row r="12713" spans="3:4" ht="15" hidden="1" customHeight="1" x14ac:dyDescent="0.25">
      <c r="C12713" s="160" t="s">
        <v>553</v>
      </c>
      <c r="D12713" s="161">
        <v>685.57</v>
      </c>
    </row>
    <row r="12714" spans="3:4" ht="15" hidden="1" customHeight="1" x14ac:dyDescent="0.25">
      <c r="C12714" s="158" t="s">
        <v>558</v>
      </c>
      <c r="D12714" s="159">
        <v>657.27</v>
      </c>
    </row>
    <row r="12715" spans="3:4" ht="15" hidden="1" customHeight="1" x14ac:dyDescent="0.25">
      <c r="C12715" s="160" t="s">
        <v>553</v>
      </c>
      <c r="D12715" s="161">
        <v>558.55999999999995</v>
      </c>
    </row>
    <row r="12716" spans="3:4" ht="15" hidden="1" customHeight="1" x14ac:dyDescent="0.25">
      <c r="C12716" s="158" t="s">
        <v>309</v>
      </c>
      <c r="D12716" s="159">
        <v>488</v>
      </c>
    </row>
    <row r="12717" spans="3:4" ht="15" hidden="1" customHeight="1" x14ac:dyDescent="0.25">
      <c r="C12717" s="160" t="s">
        <v>550</v>
      </c>
      <c r="D12717" s="161">
        <v>1164.1600000000001</v>
      </c>
    </row>
    <row r="12718" spans="3:4" ht="15" hidden="1" customHeight="1" x14ac:dyDescent="0.25">
      <c r="C12718" s="158" t="s">
        <v>312</v>
      </c>
      <c r="D12718" s="159">
        <v>949.02</v>
      </c>
    </row>
    <row r="12719" spans="3:4" ht="15" hidden="1" customHeight="1" x14ac:dyDescent="0.25">
      <c r="C12719" s="160" t="s">
        <v>541</v>
      </c>
      <c r="D12719" s="161">
        <v>1162.3800000000001</v>
      </c>
    </row>
    <row r="12720" spans="3:4" ht="15" hidden="1" customHeight="1" x14ac:dyDescent="0.25">
      <c r="C12720" s="158" t="s">
        <v>541</v>
      </c>
      <c r="D12720" s="159">
        <v>755.47</v>
      </c>
    </row>
    <row r="12721" spans="3:4" ht="15" hidden="1" customHeight="1" x14ac:dyDescent="0.25">
      <c r="C12721" s="160" t="s">
        <v>539</v>
      </c>
      <c r="D12721" s="161">
        <v>1294.57</v>
      </c>
    </row>
    <row r="12722" spans="3:4" ht="15" hidden="1" customHeight="1" x14ac:dyDescent="0.25">
      <c r="C12722" s="158" t="s">
        <v>546</v>
      </c>
      <c r="D12722" s="159">
        <v>68.37</v>
      </c>
    </row>
    <row r="12723" spans="3:4" ht="15" hidden="1" customHeight="1" x14ac:dyDescent="0.25">
      <c r="C12723" s="160" t="s">
        <v>546</v>
      </c>
      <c r="D12723" s="161">
        <v>479.46</v>
      </c>
    </row>
    <row r="12724" spans="3:4" ht="15" hidden="1" customHeight="1" x14ac:dyDescent="0.25">
      <c r="C12724" s="158" t="s">
        <v>547</v>
      </c>
      <c r="D12724" s="159">
        <v>744.42</v>
      </c>
    </row>
    <row r="12725" spans="3:4" ht="15" hidden="1" customHeight="1" x14ac:dyDescent="0.25">
      <c r="C12725" s="160" t="s">
        <v>546</v>
      </c>
      <c r="D12725" s="161">
        <v>1069.3599999999999</v>
      </c>
    </row>
    <row r="12726" spans="3:4" ht="15" hidden="1" customHeight="1" x14ac:dyDescent="0.25">
      <c r="C12726" s="158" t="s">
        <v>539</v>
      </c>
      <c r="D12726" s="159">
        <v>209.78</v>
      </c>
    </row>
    <row r="12727" spans="3:4" ht="15" hidden="1" customHeight="1" x14ac:dyDescent="0.25">
      <c r="C12727" s="160" t="s">
        <v>555</v>
      </c>
      <c r="D12727" s="161">
        <v>602.71</v>
      </c>
    </row>
    <row r="12728" spans="3:4" ht="15" hidden="1" customHeight="1" x14ac:dyDescent="0.25">
      <c r="C12728" s="158" t="s">
        <v>307</v>
      </c>
      <c r="D12728" s="159">
        <v>271.69</v>
      </c>
    </row>
    <row r="12729" spans="3:4" ht="15" hidden="1" customHeight="1" x14ac:dyDescent="0.25">
      <c r="C12729" s="160" t="s">
        <v>547</v>
      </c>
      <c r="D12729" s="161">
        <v>1093.52</v>
      </c>
    </row>
    <row r="12730" spans="3:4" ht="15" hidden="1" customHeight="1" x14ac:dyDescent="0.25">
      <c r="C12730" s="158" t="s">
        <v>308</v>
      </c>
      <c r="D12730" s="159">
        <v>430.25</v>
      </c>
    </row>
    <row r="12731" spans="3:4" ht="15" hidden="1" customHeight="1" x14ac:dyDescent="0.25">
      <c r="C12731" s="160" t="s">
        <v>312</v>
      </c>
      <c r="D12731" s="161">
        <v>959.54</v>
      </c>
    </row>
    <row r="12732" spans="3:4" ht="15" hidden="1" customHeight="1" x14ac:dyDescent="0.25">
      <c r="C12732" s="158" t="s">
        <v>543</v>
      </c>
      <c r="D12732" s="159">
        <v>438.11</v>
      </c>
    </row>
    <row r="12733" spans="3:4" ht="15" hidden="1" customHeight="1" x14ac:dyDescent="0.25">
      <c r="C12733" s="160" t="s">
        <v>543</v>
      </c>
      <c r="D12733" s="161">
        <v>1258.01</v>
      </c>
    </row>
    <row r="12734" spans="3:4" ht="15" hidden="1" customHeight="1" x14ac:dyDescent="0.25">
      <c r="C12734" s="158" t="s">
        <v>542</v>
      </c>
      <c r="D12734" s="159">
        <v>262.91000000000003</v>
      </c>
    </row>
    <row r="12735" spans="3:4" ht="15" hidden="1" customHeight="1" x14ac:dyDescent="0.25">
      <c r="C12735" s="160" t="s">
        <v>307</v>
      </c>
      <c r="D12735" s="161">
        <v>565.12</v>
      </c>
    </row>
    <row r="12736" spans="3:4" ht="15" hidden="1" customHeight="1" x14ac:dyDescent="0.25">
      <c r="C12736" s="158" t="s">
        <v>542</v>
      </c>
      <c r="D12736" s="159">
        <v>313.01</v>
      </c>
    </row>
    <row r="12737" spans="3:4" ht="15" hidden="1" customHeight="1" x14ac:dyDescent="0.25">
      <c r="C12737" s="160" t="s">
        <v>546</v>
      </c>
      <c r="D12737" s="161">
        <v>942.97</v>
      </c>
    </row>
    <row r="12738" spans="3:4" ht="15" hidden="1" customHeight="1" x14ac:dyDescent="0.25">
      <c r="C12738" s="158" t="s">
        <v>542</v>
      </c>
      <c r="D12738" s="159">
        <v>531.28</v>
      </c>
    </row>
    <row r="12739" spans="3:4" ht="15" hidden="1" customHeight="1" x14ac:dyDescent="0.25">
      <c r="C12739" s="160" t="s">
        <v>548</v>
      </c>
      <c r="D12739" s="161">
        <v>426.93</v>
      </c>
    </row>
    <row r="12740" spans="3:4" ht="15" hidden="1" customHeight="1" x14ac:dyDescent="0.25">
      <c r="C12740" s="158" t="s">
        <v>548</v>
      </c>
      <c r="D12740" s="159">
        <v>1137.75</v>
      </c>
    </row>
    <row r="12741" spans="3:4" ht="15" hidden="1" customHeight="1" x14ac:dyDescent="0.25">
      <c r="C12741" s="160" t="s">
        <v>541</v>
      </c>
      <c r="D12741" s="161">
        <v>498.63</v>
      </c>
    </row>
    <row r="12742" spans="3:4" ht="15" hidden="1" customHeight="1" x14ac:dyDescent="0.25">
      <c r="C12742" s="158" t="s">
        <v>308</v>
      </c>
      <c r="D12742" s="159">
        <v>307.56</v>
      </c>
    </row>
    <row r="12743" spans="3:4" ht="15" hidden="1" customHeight="1" x14ac:dyDescent="0.25">
      <c r="C12743" s="160" t="s">
        <v>545</v>
      </c>
      <c r="D12743" s="161">
        <v>121.56</v>
      </c>
    </row>
    <row r="12744" spans="3:4" ht="15" hidden="1" customHeight="1" x14ac:dyDescent="0.25">
      <c r="C12744" s="158" t="s">
        <v>546</v>
      </c>
      <c r="D12744" s="159">
        <v>744.34</v>
      </c>
    </row>
    <row r="12745" spans="3:4" ht="15" hidden="1" customHeight="1" x14ac:dyDescent="0.25">
      <c r="C12745" s="160" t="s">
        <v>543</v>
      </c>
      <c r="D12745" s="161">
        <v>570.61</v>
      </c>
    </row>
    <row r="12746" spans="3:4" ht="15" hidden="1" customHeight="1" x14ac:dyDescent="0.25">
      <c r="C12746" s="158" t="s">
        <v>549</v>
      </c>
      <c r="D12746" s="159">
        <v>341.6</v>
      </c>
    </row>
    <row r="12747" spans="3:4" ht="15" hidden="1" customHeight="1" x14ac:dyDescent="0.25">
      <c r="C12747" s="160" t="s">
        <v>550</v>
      </c>
      <c r="D12747" s="161">
        <v>1085.3699999999999</v>
      </c>
    </row>
    <row r="12748" spans="3:4" ht="15" hidden="1" customHeight="1" x14ac:dyDescent="0.25">
      <c r="C12748" s="158" t="s">
        <v>545</v>
      </c>
      <c r="D12748" s="159">
        <v>435.19</v>
      </c>
    </row>
    <row r="12749" spans="3:4" ht="15" hidden="1" customHeight="1" x14ac:dyDescent="0.25">
      <c r="C12749" s="160" t="s">
        <v>307</v>
      </c>
      <c r="D12749" s="161">
        <v>1092.67</v>
      </c>
    </row>
    <row r="12750" spans="3:4" ht="15" hidden="1" customHeight="1" x14ac:dyDescent="0.25">
      <c r="C12750" s="158" t="s">
        <v>309</v>
      </c>
      <c r="D12750" s="159">
        <v>877.79</v>
      </c>
    </row>
    <row r="12751" spans="3:4" ht="15" hidden="1" customHeight="1" x14ac:dyDescent="0.25">
      <c r="C12751" s="160" t="s">
        <v>545</v>
      </c>
      <c r="D12751" s="161">
        <v>894.98</v>
      </c>
    </row>
    <row r="12752" spans="3:4" ht="15" hidden="1" customHeight="1" x14ac:dyDescent="0.25">
      <c r="C12752" s="158" t="s">
        <v>307</v>
      </c>
      <c r="D12752" s="159">
        <v>804.46</v>
      </c>
    </row>
    <row r="12753" spans="3:4" ht="15" hidden="1" customHeight="1" x14ac:dyDescent="0.25">
      <c r="C12753" s="160" t="s">
        <v>546</v>
      </c>
      <c r="D12753" s="161">
        <v>687.9</v>
      </c>
    </row>
    <row r="12754" spans="3:4" ht="15" hidden="1" customHeight="1" x14ac:dyDescent="0.25">
      <c r="C12754" s="158" t="s">
        <v>558</v>
      </c>
      <c r="D12754" s="159">
        <v>618.70000000000005</v>
      </c>
    </row>
    <row r="12755" spans="3:4" ht="15" hidden="1" customHeight="1" x14ac:dyDescent="0.25">
      <c r="C12755" s="160" t="s">
        <v>542</v>
      </c>
      <c r="D12755" s="161">
        <v>13.76</v>
      </c>
    </row>
    <row r="12756" spans="3:4" ht="15" hidden="1" customHeight="1" x14ac:dyDescent="0.25">
      <c r="C12756" s="158" t="s">
        <v>554</v>
      </c>
      <c r="D12756" s="159">
        <v>915.57</v>
      </c>
    </row>
    <row r="12757" spans="3:4" ht="15" hidden="1" customHeight="1" x14ac:dyDescent="0.25">
      <c r="C12757" s="160" t="s">
        <v>541</v>
      </c>
      <c r="D12757" s="161">
        <v>773.28</v>
      </c>
    </row>
    <row r="12758" spans="3:4" ht="15" hidden="1" customHeight="1" x14ac:dyDescent="0.25">
      <c r="C12758" s="158" t="s">
        <v>543</v>
      </c>
      <c r="D12758" s="159">
        <v>748.3</v>
      </c>
    </row>
    <row r="12759" spans="3:4" ht="15" hidden="1" customHeight="1" x14ac:dyDescent="0.25">
      <c r="C12759" s="160" t="s">
        <v>554</v>
      </c>
      <c r="D12759" s="161">
        <v>736.87</v>
      </c>
    </row>
    <row r="12760" spans="3:4" ht="15" hidden="1" customHeight="1" x14ac:dyDescent="0.25">
      <c r="C12760" s="158" t="s">
        <v>551</v>
      </c>
      <c r="D12760" s="159">
        <v>1288.2</v>
      </c>
    </row>
    <row r="12761" spans="3:4" ht="15" hidden="1" customHeight="1" x14ac:dyDescent="0.25">
      <c r="C12761" s="160" t="s">
        <v>307</v>
      </c>
      <c r="D12761" s="161">
        <v>1230.19</v>
      </c>
    </row>
    <row r="12762" spans="3:4" ht="15" hidden="1" customHeight="1" x14ac:dyDescent="0.25">
      <c r="C12762" s="158" t="s">
        <v>540</v>
      </c>
      <c r="D12762" s="159">
        <v>853.81</v>
      </c>
    </row>
    <row r="12763" spans="3:4" ht="15" hidden="1" customHeight="1" x14ac:dyDescent="0.25">
      <c r="C12763" s="160" t="s">
        <v>558</v>
      </c>
      <c r="D12763" s="161">
        <v>999.28</v>
      </c>
    </row>
    <row r="12764" spans="3:4" ht="15" hidden="1" customHeight="1" x14ac:dyDescent="0.25">
      <c r="C12764" s="158" t="s">
        <v>308</v>
      </c>
      <c r="D12764" s="159">
        <v>239.98</v>
      </c>
    </row>
    <row r="12765" spans="3:4" ht="15" hidden="1" customHeight="1" x14ac:dyDescent="0.25">
      <c r="C12765" s="160" t="s">
        <v>555</v>
      </c>
      <c r="D12765" s="161">
        <v>582.64</v>
      </c>
    </row>
    <row r="12766" spans="3:4" ht="15" hidden="1" customHeight="1" x14ac:dyDescent="0.25">
      <c r="C12766" s="158" t="s">
        <v>550</v>
      </c>
      <c r="D12766" s="159">
        <v>1002.91</v>
      </c>
    </row>
    <row r="12767" spans="3:4" ht="15" hidden="1" customHeight="1" x14ac:dyDescent="0.25">
      <c r="C12767" s="160" t="s">
        <v>542</v>
      </c>
      <c r="D12767" s="161">
        <v>809.36</v>
      </c>
    </row>
    <row r="12768" spans="3:4" ht="15" hidden="1" customHeight="1" x14ac:dyDescent="0.25">
      <c r="C12768" s="158" t="s">
        <v>553</v>
      </c>
      <c r="D12768" s="159">
        <v>721</v>
      </c>
    </row>
    <row r="12769" spans="3:4" ht="15" hidden="1" customHeight="1" x14ac:dyDescent="0.25">
      <c r="C12769" s="160" t="s">
        <v>549</v>
      </c>
      <c r="D12769" s="161">
        <v>673.42</v>
      </c>
    </row>
    <row r="12770" spans="3:4" ht="15" hidden="1" customHeight="1" x14ac:dyDescent="0.25">
      <c r="C12770" s="158" t="s">
        <v>312</v>
      </c>
      <c r="D12770" s="159">
        <v>1283.3800000000001</v>
      </c>
    </row>
    <row r="12771" spans="3:4" ht="15" hidden="1" customHeight="1" x14ac:dyDescent="0.25">
      <c r="C12771" s="160" t="s">
        <v>547</v>
      </c>
      <c r="D12771" s="161">
        <v>917.65</v>
      </c>
    </row>
    <row r="12772" spans="3:4" ht="15" hidden="1" customHeight="1" x14ac:dyDescent="0.25">
      <c r="C12772" s="158" t="s">
        <v>546</v>
      </c>
      <c r="D12772" s="159">
        <v>1276.4000000000001</v>
      </c>
    </row>
    <row r="12773" spans="3:4" ht="15" hidden="1" customHeight="1" x14ac:dyDescent="0.25">
      <c r="C12773" s="160" t="s">
        <v>540</v>
      </c>
      <c r="D12773" s="161">
        <v>1279.5</v>
      </c>
    </row>
    <row r="12774" spans="3:4" ht="15" hidden="1" customHeight="1" x14ac:dyDescent="0.25">
      <c r="C12774" s="158" t="s">
        <v>556</v>
      </c>
      <c r="D12774" s="159">
        <v>484.33</v>
      </c>
    </row>
    <row r="12775" spans="3:4" ht="15" hidden="1" customHeight="1" x14ac:dyDescent="0.25">
      <c r="C12775" s="160" t="s">
        <v>547</v>
      </c>
      <c r="D12775" s="161">
        <v>366.88</v>
      </c>
    </row>
    <row r="12776" spans="3:4" ht="15" hidden="1" customHeight="1" x14ac:dyDescent="0.25">
      <c r="C12776" s="158" t="s">
        <v>553</v>
      </c>
      <c r="D12776" s="159">
        <v>41.18</v>
      </c>
    </row>
    <row r="12777" spans="3:4" ht="15" hidden="1" customHeight="1" x14ac:dyDescent="0.25">
      <c r="C12777" s="160" t="s">
        <v>543</v>
      </c>
      <c r="D12777" s="161">
        <v>581.39</v>
      </c>
    </row>
    <row r="12778" spans="3:4" ht="15" hidden="1" customHeight="1" x14ac:dyDescent="0.25">
      <c r="C12778" s="158" t="s">
        <v>543</v>
      </c>
      <c r="D12778" s="159">
        <v>29.45</v>
      </c>
    </row>
    <row r="12779" spans="3:4" ht="15" hidden="1" customHeight="1" x14ac:dyDescent="0.25">
      <c r="C12779" s="160" t="s">
        <v>552</v>
      </c>
      <c r="D12779" s="161">
        <v>442.79</v>
      </c>
    </row>
    <row r="12780" spans="3:4" ht="15" hidden="1" customHeight="1" x14ac:dyDescent="0.25">
      <c r="C12780" s="158" t="s">
        <v>543</v>
      </c>
      <c r="D12780" s="159">
        <v>1260.6400000000001</v>
      </c>
    </row>
    <row r="12781" spans="3:4" ht="15" hidden="1" customHeight="1" x14ac:dyDescent="0.25">
      <c r="C12781" s="160" t="s">
        <v>307</v>
      </c>
      <c r="D12781" s="161">
        <v>1088.83</v>
      </c>
    </row>
    <row r="12782" spans="3:4" ht="15" hidden="1" customHeight="1" x14ac:dyDescent="0.25">
      <c r="C12782" s="158" t="s">
        <v>556</v>
      </c>
      <c r="D12782" s="159">
        <v>1032.57</v>
      </c>
    </row>
    <row r="12783" spans="3:4" ht="15" hidden="1" customHeight="1" x14ac:dyDescent="0.25">
      <c r="C12783" s="160" t="s">
        <v>308</v>
      </c>
      <c r="D12783" s="161">
        <v>1043.92</v>
      </c>
    </row>
    <row r="12784" spans="3:4" ht="15" hidden="1" customHeight="1" x14ac:dyDescent="0.25">
      <c r="C12784" s="158" t="s">
        <v>307</v>
      </c>
      <c r="D12784" s="159">
        <v>51.66</v>
      </c>
    </row>
    <row r="12785" spans="3:4" ht="15" hidden="1" customHeight="1" x14ac:dyDescent="0.25">
      <c r="C12785" s="160" t="s">
        <v>558</v>
      </c>
      <c r="D12785" s="161">
        <v>859.72</v>
      </c>
    </row>
    <row r="12786" spans="3:4" ht="15" hidden="1" customHeight="1" x14ac:dyDescent="0.25">
      <c r="C12786" s="158" t="s">
        <v>553</v>
      </c>
      <c r="D12786" s="159">
        <v>321.02</v>
      </c>
    </row>
    <row r="12787" spans="3:4" ht="15" hidden="1" customHeight="1" x14ac:dyDescent="0.25">
      <c r="C12787" s="160" t="s">
        <v>309</v>
      </c>
      <c r="D12787" s="161">
        <v>776.03</v>
      </c>
    </row>
    <row r="12788" spans="3:4" ht="15" hidden="1" customHeight="1" x14ac:dyDescent="0.25">
      <c r="C12788" s="158" t="s">
        <v>549</v>
      </c>
      <c r="D12788" s="159">
        <v>765.42</v>
      </c>
    </row>
    <row r="12789" spans="3:4" ht="15" hidden="1" customHeight="1" x14ac:dyDescent="0.25">
      <c r="C12789" s="160" t="s">
        <v>312</v>
      </c>
      <c r="D12789" s="161">
        <v>1118.82</v>
      </c>
    </row>
    <row r="12790" spans="3:4" ht="15" hidden="1" customHeight="1" x14ac:dyDescent="0.25">
      <c r="C12790" s="158" t="s">
        <v>549</v>
      </c>
      <c r="D12790" s="159">
        <v>1283.74</v>
      </c>
    </row>
    <row r="12791" spans="3:4" ht="15" hidden="1" customHeight="1" x14ac:dyDescent="0.25">
      <c r="C12791" s="160" t="s">
        <v>553</v>
      </c>
      <c r="D12791" s="161">
        <v>649.98</v>
      </c>
    </row>
    <row r="12792" spans="3:4" ht="15" hidden="1" customHeight="1" x14ac:dyDescent="0.25">
      <c r="C12792" s="158" t="s">
        <v>544</v>
      </c>
      <c r="D12792" s="159">
        <v>1061.18</v>
      </c>
    </row>
    <row r="12793" spans="3:4" ht="15" hidden="1" customHeight="1" x14ac:dyDescent="0.25">
      <c r="C12793" s="160" t="s">
        <v>540</v>
      </c>
      <c r="D12793" s="161">
        <v>884.04</v>
      </c>
    </row>
    <row r="12794" spans="3:4" ht="15" hidden="1" customHeight="1" x14ac:dyDescent="0.25">
      <c r="C12794" s="158" t="s">
        <v>539</v>
      </c>
      <c r="D12794" s="159">
        <v>245.97</v>
      </c>
    </row>
    <row r="12795" spans="3:4" ht="15" hidden="1" customHeight="1" x14ac:dyDescent="0.25">
      <c r="C12795" s="160" t="s">
        <v>541</v>
      </c>
      <c r="D12795" s="161">
        <v>1145.1500000000001</v>
      </c>
    </row>
    <row r="12796" spans="3:4" ht="15" hidden="1" customHeight="1" x14ac:dyDescent="0.25">
      <c r="C12796" s="158" t="s">
        <v>309</v>
      </c>
      <c r="D12796" s="159">
        <v>817.98</v>
      </c>
    </row>
    <row r="12797" spans="3:4" ht="15" hidden="1" customHeight="1" x14ac:dyDescent="0.25">
      <c r="C12797" s="160" t="s">
        <v>307</v>
      </c>
      <c r="D12797" s="161">
        <v>570.11</v>
      </c>
    </row>
    <row r="12798" spans="3:4" ht="15" hidden="1" customHeight="1" x14ac:dyDescent="0.25">
      <c r="C12798" s="158" t="s">
        <v>546</v>
      </c>
      <c r="D12798" s="159">
        <v>336.75</v>
      </c>
    </row>
    <row r="12799" spans="3:4" ht="15" hidden="1" customHeight="1" x14ac:dyDescent="0.25">
      <c r="C12799" s="160" t="s">
        <v>309</v>
      </c>
      <c r="D12799" s="161">
        <v>1079.72</v>
      </c>
    </row>
    <row r="12800" spans="3:4" ht="15" hidden="1" customHeight="1" x14ac:dyDescent="0.25">
      <c r="C12800" s="158" t="s">
        <v>308</v>
      </c>
      <c r="D12800" s="159">
        <v>515.97</v>
      </c>
    </row>
    <row r="12801" spans="3:4" ht="15" hidden="1" customHeight="1" x14ac:dyDescent="0.25">
      <c r="C12801" s="160" t="s">
        <v>307</v>
      </c>
      <c r="D12801" s="161">
        <v>512.34</v>
      </c>
    </row>
    <row r="12802" spans="3:4" ht="15" hidden="1" customHeight="1" x14ac:dyDescent="0.25">
      <c r="C12802" s="158" t="s">
        <v>543</v>
      </c>
      <c r="D12802" s="159">
        <v>629.34</v>
      </c>
    </row>
    <row r="12803" spans="3:4" ht="15" hidden="1" customHeight="1" x14ac:dyDescent="0.25">
      <c r="C12803" s="160" t="s">
        <v>543</v>
      </c>
      <c r="D12803" s="161">
        <v>877.1</v>
      </c>
    </row>
    <row r="12804" spans="3:4" ht="15" hidden="1" customHeight="1" x14ac:dyDescent="0.25">
      <c r="C12804" s="158" t="s">
        <v>542</v>
      </c>
      <c r="D12804" s="159">
        <v>769.89</v>
      </c>
    </row>
    <row r="12805" spans="3:4" ht="15" hidden="1" customHeight="1" x14ac:dyDescent="0.25">
      <c r="C12805" s="160" t="s">
        <v>307</v>
      </c>
      <c r="D12805" s="161">
        <v>322.33999999999997</v>
      </c>
    </row>
    <row r="12806" spans="3:4" ht="15" hidden="1" customHeight="1" x14ac:dyDescent="0.25">
      <c r="C12806" s="158" t="s">
        <v>312</v>
      </c>
      <c r="D12806" s="159">
        <v>883.47</v>
      </c>
    </row>
    <row r="12807" spans="3:4" ht="15" hidden="1" customHeight="1" x14ac:dyDescent="0.25">
      <c r="C12807" s="160" t="s">
        <v>551</v>
      </c>
      <c r="D12807" s="161">
        <v>565.52</v>
      </c>
    </row>
    <row r="12808" spans="3:4" ht="15" hidden="1" customHeight="1" x14ac:dyDescent="0.25">
      <c r="C12808" s="158" t="s">
        <v>309</v>
      </c>
      <c r="D12808" s="159">
        <v>596.19000000000005</v>
      </c>
    </row>
    <row r="12809" spans="3:4" ht="15" hidden="1" customHeight="1" x14ac:dyDescent="0.25">
      <c r="C12809" s="160" t="s">
        <v>556</v>
      </c>
      <c r="D12809" s="161">
        <v>464.17</v>
      </c>
    </row>
    <row r="12810" spans="3:4" ht="15" hidden="1" customHeight="1" x14ac:dyDescent="0.25">
      <c r="C12810" s="158" t="s">
        <v>542</v>
      </c>
      <c r="D12810" s="159">
        <v>652.20000000000005</v>
      </c>
    </row>
    <row r="12811" spans="3:4" ht="15" hidden="1" customHeight="1" x14ac:dyDescent="0.25">
      <c r="C12811" s="160" t="s">
        <v>312</v>
      </c>
      <c r="D12811" s="161">
        <v>1143.06</v>
      </c>
    </row>
    <row r="12812" spans="3:4" ht="15" hidden="1" customHeight="1" x14ac:dyDescent="0.25">
      <c r="C12812" s="158" t="s">
        <v>556</v>
      </c>
      <c r="D12812" s="159">
        <v>826.33</v>
      </c>
    </row>
    <row r="12813" spans="3:4" ht="15" hidden="1" customHeight="1" x14ac:dyDescent="0.25">
      <c r="C12813" s="160" t="s">
        <v>550</v>
      </c>
      <c r="D12813" s="161">
        <v>1175.93</v>
      </c>
    </row>
    <row r="12814" spans="3:4" ht="15" hidden="1" customHeight="1" x14ac:dyDescent="0.25">
      <c r="C12814" s="158" t="s">
        <v>549</v>
      </c>
      <c r="D12814" s="159">
        <v>1054.98</v>
      </c>
    </row>
    <row r="12815" spans="3:4" ht="15" hidden="1" customHeight="1" x14ac:dyDescent="0.25">
      <c r="C12815" s="160" t="s">
        <v>540</v>
      </c>
      <c r="D12815" s="161">
        <v>1231.76</v>
      </c>
    </row>
    <row r="12816" spans="3:4" ht="15" hidden="1" customHeight="1" x14ac:dyDescent="0.25">
      <c r="C12816" s="158" t="s">
        <v>544</v>
      </c>
      <c r="D12816" s="159">
        <v>461.69</v>
      </c>
    </row>
    <row r="12817" spans="3:4" ht="15" hidden="1" customHeight="1" x14ac:dyDescent="0.25">
      <c r="C12817" s="160" t="s">
        <v>557</v>
      </c>
      <c r="D12817" s="161">
        <v>1135.3800000000001</v>
      </c>
    </row>
    <row r="12818" spans="3:4" ht="15" hidden="1" customHeight="1" x14ac:dyDescent="0.25">
      <c r="C12818" s="158" t="s">
        <v>539</v>
      </c>
      <c r="D12818" s="159">
        <v>431.61</v>
      </c>
    </row>
    <row r="12819" spans="3:4" ht="15" hidden="1" customHeight="1" x14ac:dyDescent="0.25">
      <c r="C12819" s="160" t="s">
        <v>546</v>
      </c>
      <c r="D12819" s="161">
        <v>255.63</v>
      </c>
    </row>
    <row r="12820" spans="3:4" ht="15" hidden="1" customHeight="1" x14ac:dyDescent="0.25">
      <c r="C12820" s="158" t="s">
        <v>312</v>
      </c>
      <c r="D12820" s="159">
        <v>1225.6400000000001</v>
      </c>
    </row>
    <row r="12821" spans="3:4" ht="15" hidden="1" customHeight="1" x14ac:dyDescent="0.25">
      <c r="C12821" s="160" t="s">
        <v>555</v>
      </c>
      <c r="D12821" s="161">
        <v>279.05</v>
      </c>
    </row>
    <row r="12822" spans="3:4" ht="15" hidden="1" customHeight="1" x14ac:dyDescent="0.25">
      <c r="C12822" s="158" t="s">
        <v>552</v>
      </c>
      <c r="D12822" s="159">
        <v>159.56</v>
      </c>
    </row>
    <row r="12823" spans="3:4" ht="15" hidden="1" customHeight="1" x14ac:dyDescent="0.25">
      <c r="C12823" s="160" t="s">
        <v>551</v>
      </c>
      <c r="D12823" s="161">
        <v>284.06</v>
      </c>
    </row>
    <row r="12824" spans="3:4" ht="15" hidden="1" customHeight="1" x14ac:dyDescent="0.25">
      <c r="C12824" s="158" t="s">
        <v>549</v>
      </c>
      <c r="D12824" s="159">
        <v>1001.17</v>
      </c>
    </row>
    <row r="12825" spans="3:4" ht="15" hidden="1" customHeight="1" x14ac:dyDescent="0.25">
      <c r="C12825" s="160" t="s">
        <v>545</v>
      </c>
      <c r="D12825" s="161">
        <v>886.59</v>
      </c>
    </row>
    <row r="12826" spans="3:4" ht="15" hidden="1" customHeight="1" x14ac:dyDescent="0.25">
      <c r="C12826" s="158" t="s">
        <v>547</v>
      </c>
      <c r="D12826" s="159">
        <v>1136.5899999999999</v>
      </c>
    </row>
    <row r="12827" spans="3:4" ht="15" hidden="1" customHeight="1" x14ac:dyDescent="0.25">
      <c r="C12827" s="160" t="s">
        <v>551</v>
      </c>
      <c r="D12827" s="161">
        <v>268.89999999999998</v>
      </c>
    </row>
    <row r="12828" spans="3:4" ht="15" hidden="1" customHeight="1" x14ac:dyDescent="0.25">
      <c r="C12828" s="158" t="s">
        <v>540</v>
      </c>
      <c r="D12828" s="159">
        <v>1241.52</v>
      </c>
    </row>
    <row r="12829" spans="3:4" ht="15" hidden="1" customHeight="1" x14ac:dyDescent="0.25">
      <c r="C12829" s="160" t="s">
        <v>543</v>
      </c>
      <c r="D12829" s="161">
        <v>957.6</v>
      </c>
    </row>
    <row r="12830" spans="3:4" ht="15" hidden="1" customHeight="1" x14ac:dyDescent="0.25">
      <c r="C12830" s="158" t="s">
        <v>308</v>
      </c>
      <c r="D12830" s="159">
        <v>883.55</v>
      </c>
    </row>
    <row r="12831" spans="3:4" ht="15" hidden="1" customHeight="1" x14ac:dyDescent="0.25">
      <c r="C12831" s="160" t="s">
        <v>542</v>
      </c>
      <c r="D12831" s="161">
        <v>583.07000000000005</v>
      </c>
    </row>
    <row r="12832" spans="3:4" ht="15" hidden="1" customHeight="1" x14ac:dyDescent="0.25">
      <c r="C12832" s="158" t="s">
        <v>543</v>
      </c>
      <c r="D12832" s="159">
        <v>483.79</v>
      </c>
    </row>
    <row r="12833" spans="3:4" ht="15" hidden="1" customHeight="1" x14ac:dyDescent="0.25">
      <c r="C12833" s="160" t="s">
        <v>552</v>
      </c>
      <c r="D12833" s="161">
        <v>593.80999999999995</v>
      </c>
    </row>
    <row r="12834" spans="3:4" ht="15" hidden="1" customHeight="1" x14ac:dyDescent="0.25">
      <c r="C12834" s="158" t="s">
        <v>543</v>
      </c>
      <c r="D12834" s="159">
        <v>1053.44</v>
      </c>
    </row>
    <row r="12835" spans="3:4" ht="15" hidden="1" customHeight="1" x14ac:dyDescent="0.25">
      <c r="C12835" s="160" t="s">
        <v>539</v>
      </c>
      <c r="D12835" s="161">
        <v>425.56</v>
      </c>
    </row>
    <row r="12836" spans="3:4" ht="15" hidden="1" customHeight="1" x14ac:dyDescent="0.25">
      <c r="C12836" s="158" t="s">
        <v>543</v>
      </c>
      <c r="D12836" s="159">
        <v>522.75</v>
      </c>
    </row>
    <row r="12837" spans="3:4" ht="15" hidden="1" customHeight="1" x14ac:dyDescent="0.25">
      <c r="C12837" s="160" t="s">
        <v>309</v>
      </c>
      <c r="D12837" s="161">
        <v>139.29</v>
      </c>
    </row>
    <row r="12838" spans="3:4" ht="15" hidden="1" customHeight="1" x14ac:dyDescent="0.25">
      <c r="C12838" s="158" t="s">
        <v>543</v>
      </c>
      <c r="D12838" s="159">
        <v>1225.55</v>
      </c>
    </row>
    <row r="12839" spans="3:4" ht="15" hidden="1" customHeight="1" x14ac:dyDescent="0.25">
      <c r="C12839" s="160" t="s">
        <v>546</v>
      </c>
      <c r="D12839" s="161">
        <v>458.65</v>
      </c>
    </row>
    <row r="12840" spans="3:4" ht="15" hidden="1" customHeight="1" x14ac:dyDescent="0.25">
      <c r="C12840" s="158" t="s">
        <v>307</v>
      </c>
      <c r="D12840" s="159">
        <v>321.56</v>
      </c>
    </row>
    <row r="12841" spans="3:4" ht="15" hidden="1" customHeight="1" x14ac:dyDescent="0.25">
      <c r="C12841" s="160" t="s">
        <v>307</v>
      </c>
      <c r="D12841" s="161">
        <v>99.53</v>
      </c>
    </row>
    <row r="12842" spans="3:4" ht="15" hidden="1" customHeight="1" x14ac:dyDescent="0.25">
      <c r="C12842" s="158" t="s">
        <v>546</v>
      </c>
      <c r="D12842" s="159">
        <v>569.11</v>
      </c>
    </row>
    <row r="12843" spans="3:4" ht="15" hidden="1" customHeight="1" x14ac:dyDescent="0.25">
      <c r="C12843" s="160" t="s">
        <v>546</v>
      </c>
      <c r="D12843" s="161">
        <v>1254.95</v>
      </c>
    </row>
    <row r="12844" spans="3:4" ht="15" hidden="1" customHeight="1" x14ac:dyDescent="0.25">
      <c r="C12844" s="158" t="s">
        <v>550</v>
      </c>
      <c r="D12844" s="159">
        <v>722.25</v>
      </c>
    </row>
    <row r="12845" spans="3:4" ht="15" hidden="1" customHeight="1" x14ac:dyDescent="0.25">
      <c r="C12845" s="160" t="s">
        <v>545</v>
      </c>
      <c r="D12845" s="161">
        <v>443.95</v>
      </c>
    </row>
    <row r="12846" spans="3:4" ht="15" hidden="1" customHeight="1" x14ac:dyDescent="0.25">
      <c r="C12846" s="158" t="s">
        <v>542</v>
      </c>
      <c r="D12846" s="159">
        <v>124.45</v>
      </c>
    </row>
    <row r="12847" spans="3:4" ht="15" hidden="1" customHeight="1" x14ac:dyDescent="0.25">
      <c r="C12847" s="160" t="s">
        <v>309</v>
      </c>
      <c r="D12847" s="161">
        <v>189.12</v>
      </c>
    </row>
    <row r="12848" spans="3:4" ht="15" hidden="1" customHeight="1" x14ac:dyDescent="0.25">
      <c r="C12848" s="158" t="s">
        <v>540</v>
      </c>
      <c r="D12848" s="159">
        <v>925.74</v>
      </c>
    </row>
    <row r="12849" spans="3:4" ht="15" hidden="1" customHeight="1" x14ac:dyDescent="0.25">
      <c r="C12849" s="160" t="s">
        <v>555</v>
      </c>
      <c r="D12849" s="161">
        <v>39.19</v>
      </c>
    </row>
    <row r="12850" spans="3:4" ht="15" hidden="1" customHeight="1" x14ac:dyDescent="0.25">
      <c r="C12850" s="158" t="s">
        <v>312</v>
      </c>
      <c r="D12850" s="159">
        <v>806.95</v>
      </c>
    </row>
    <row r="12851" spans="3:4" ht="15" hidden="1" customHeight="1" x14ac:dyDescent="0.25">
      <c r="C12851" s="160" t="s">
        <v>540</v>
      </c>
      <c r="D12851" s="161">
        <v>724.68</v>
      </c>
    </row>
    <row r="12852" spans="3:4" ht="15" hidden="1" customHeight="1" x14ac:dyDescent="0.25">
      <c r="C12852" s="158" t="s">
        <v>307</v>
      </c>
      <c r="D12852" s="159">
        <v>974.71</v>
      </c>
    </row>
    <row r="12853" spans="3:4" ht="15" hidden="1" customHeight="1" x14ac:dyDescent="0.25">
      <c r="C12853" s="160" t="s">
        <v>540</v>
      </c>
      <c r="D12853" s="161">
        <v>494.83</v>
      </c>
    </row>
    <row r="12854" spans="3:4" ht="15" hidden="1" customHeight="1" x14ac:dyDescent="0.25">
      <c r="C12854" s="158" t="s">
        <v>543</v>
      </c>
      <c r="D12854" s="159">
        <v>653.28</v>
      </c>
    </row>
    <row r="12855" spans="3:4" ht="15" hidden="1" customHeight="1" x14ac:dyDescent="0.25">
      <c r="C12855" s="160" t="s">
        <v>545</v>
      </c>
      <c r="D12855" s="161">
        <v>1021.4</v>
      </c>
    </row>
    <row r="12856" spans="3:4" ht="15" hidden="1" customHeight="1" x14ac:dyDescent="0.25">
      <c r="C12856" s="158" t="s">
        <v>545</v>
      </c>
      <c r="D12856" s="159">
        <v>1067.02</v>
      </c>
    </row>
    <row r="12857" spans="3:4" ht="15" hidden="1" customHeight="1" x14ac:dyDescent="0.25">
      <c r="C12857" s="160" t="s">
        <v>544</v>
      </c>
      <c r="D12857" s="161">
        <v>759.33</v>
      </c>
    </row>
    <row r="12858" spans="3:4" ht="15" hidden="1" customHeight="1" x14ac:dyDescent="0.25">
      <c r="C12858" s="158" t="s">
        <v>540</v>
      </c>
      <c r="D12858" s="159">
        <v>418.52</v>
      </c>
    </row>
    <row r="12859" spans="3:4" ht="15" hidden="1" customHeight="1" x14ac:dyDescent="0.25">
      <c r="C12859" s="160" t="s">
        <v>545</v>
      </c>
      <c r="D12859" s="161">
        <v>684.32</v>
      </c>
    </row>
    <row r="12860" spans="3:4" ht="15" hidden="1" customHeight="1" x14ac:dyDescent="0.25">
      <c r="C12860" s="158" t="s">
        <v>542</v>
      </c>
      <c r="D12860" s="159">
        <v>1290.52</v>
      </c>
    </row>
    <row r="12861" spans="3:4" ht="15" hidden="1" customHeight="1" x14ac:dyDescent="0.25">
      <c r="C12861" s="160" t="s">
        <v>308</v>
      </c>
      <c r="D12861" s="161">
        <v>973.21</v>
      </c>
    </row>
    <row r="12862" spans="3:4" ht="15" hidden="1" customHeight="1" x14ac:dyDescent="0.25">
      <c r="C12862" s="158" t="s">
        <v>308</v>
      </c>
      <c r="D12862" s="159">
        <v>853.03</v>
      </c>
    </row>
    <row r="12863" spans="3:4" ht="15" hidden="1" customHeight="1" x14ac:dyDescent="0.25">
      <c r="C12863" s="160" t="s">
        <v>549</v>
      </c>
      <c r="D12863" s="161">
        <v>286.24</v>
      </c>
    </row>
    <row r="12864" spans="3:4" ht="15" hidden="1" customHeight="1" x14ac:dyDescent="0.25">
      <c r="C12864" s="158" t="s">
        <v>544</v>
      </c>
      <c r="D12864" s="159">
        <v>884.76</v>
      </c>
    </row>
    <row r="12865" spans="3:4" ht="15" hidden="1" customHeight="1" x14ac:dyDescent="0.25">
      <c r="C12865" s="160" t="s">
        <v>547</v>
      </c>
      <c r="D12865" s="161">
        <v>473.44</v>
      </c>
    </row>
    <row r="12866" spans="3:4" ht="15" hidden="1" customHeight="1" x14ac:dyDescent="0.25">
      <c r="C12866" s="158" t="s">
        <v>542</v>
      </c>
      <c r="D12866" s="159">
        <v>763.02</v>
      </c>
    </row>
    <row r="12867" spans="3:4" ht="15" hidden="1" customHeight="1" x14ac:dyDescent="0.25">
      <c r="C12867" s="160" t="s">
        <v>557</v>
      </c>
      <c r="D12867" s="161">
        <v>112.22</v>
      </c>
    </row>
    <row r="12868" spans="3:4" ht="15" hidden="1" customHeight="1" x14ac:dyDescent="0.25">
      <c r="C12868" s="158" t="s">
        <v>546</v>
      </c>
      <c r="D12868" s="159">
        <v>148.75</v>
      </c>
    </row>
    <row r="12869" spans="3:4" ht="15" hidden="1" customHeight="1" x14ac:dyDescent="0.25">
      <c r="C12869" s="160" t="s">
        <v>547</v>
      </c>
      <c r="D12869" s="161">
        <v>1219.01</v>
      </c>
    </row>
    <row r="12870" spans="3:4" ht="15" hidden="1" customHeight="1" x14ac:dyDescent="0.25">
      <c r="C12870" s="158" t="s">
        <v>539</v>
      </c>
      <c r="D12870" s="159">
        <v>689.37</v>
      </c>
    </row>
    <row r="12871" spans="3:4" ht="15" hidden="1" customHeight="1" x14ac:dyDescent="0.25">
      <c r="C12871" s="160" t="s">
        <v>543</v>
      </c>
      <c r="D12871" s="161">
        <v>288.32</v>
      </c>
    </row>
    <row r="12872" spans="3:4" ht="15" hidden="1" customHeight="1" x14ac:dyDescent="0.25">
      <c r="C12872" s="158" t="s">
        <v>312</v>
      </c>
      <c r="D12872" s="159">
        <v>812.34</v>
      </c>
    </row>
    <row r="12873" spans="3:4" ht="15" hidden="1" customHeight="1" x14ac:dyDescent="0.25">
      <c r="C12873" s="160" t="s">
        <v>553</v>
      </c>
      <c r="D12873" s="161">
        <v>98.71</v>
      </c>
    </row>
    <row r="12874" spans="3:4" ht="15" hidden="1" customHeight="1" x14ac:dyDescent="0.25">
      <c r="C12874" s="158" t="s">
        <v>547</v>
      </c>
      <c r="D12874" s="159">
        <v>684.68</v>
      </c>
    </row>
    <row r="12875" spans="3:4" ht="15" hidden="1" customHeight="1" x14ac:dyDescent="0.25">
      <c r="C12875" s="160" t="s">
        <v>547</v>
      </c>
      <c r="D12875" s="161">
        <v>387.78</v>
      </c>
    </row>
    <row r="12876" spans="3:4" ht="15" hidden="1" customHeight="1" x14ac:dyDescent="0.25">
      <c r="C12876" s="158" t="s">
        <v>542</v>
      </c>
      <c r="D12876" s="159">
        <v>646.54999999999995</v>
      </c>
    </row>
    <row r="12877" spans="3:4" ht="15" hidden="1" customHeight="1" x14ac:dyDescent="0.25">
      <c r="C12877" s="160" t="s">
        <v>557</v>
      </c>
      <c r="D12877" s="161">
        <v>1080.8900000000001</v>
      </c>
    </row>
    <row r="12878" spans="3:4" ht="15" hidden="1" customHeight="1" x14ac:dyDescent="0.25">
      <c r="C12878" s="158" t="s">
        <v>547</v>
      </c>
      <c r="D12878" s="159">
        <v>58.9</v>
      </c>
    </row>
    <row r="12879" spans="3:4" ht="15" hidden="1" customHeight="1" x14ac:dyDescent="0.25">
      <c r="C12879" s="160" t="s">
        <v>547</v>
      </c>
      <c r="D12879" s="161">
        <v>876</v>
      </c>
    </row>
    <row r="12880" spans="3:4" ht="15" hidden="1" customHeight="1" x14ac:dyDescent="0.25">
      <c r="C12880" s="158" t="s">
        <v>558</v>
      </c>
      <c r="D12880" s="159">
        <v>890.56</v>
      </c>
    </row>
    <row r="12881" spans="3:4" ht="15" hidden="1" customHeight="1" x14ac:dyDescent="0.25">
      <c r="C12881" s="160" t="s">
        <v>307</v>
      </c>
      <c r="D12881" s="161">
        <v>172.66</v>
      </c>
    </row>
    <row r="12882" spans="3:4" ht="15" hidden="1" customHeight="1" x14ac:dyDescent="0.25">
      <c r="C12882" s="158" t="s">
        <v>545</v>
      </c>
      <c r="D12882" s="159">
        <v>753.63</v>
      </c>
    </row>
    <row r="12883" spans="3:4" ht="15" hidden="1" customHeight="1" x14ac:dyDescent="0.25">
      <c r="C12883" s="160" t="s">
        <v>307</v>
      </c>
      <c r="D12883" s="161">
        <v>781.34</v>
      </c>
    </row>
    <row r="12884" spans="3:4" ht="15" hidden="1" customHeight="1" x14ac:dyDescent="0.25">
      <c r="C12884" s="158" t="s">
        <v>307</v>
      </c>
      <c r="D12884" s="159">
        <v>401.96</v>
      </c>
    </row>
    <row r="12885" spans="3:4" ht="15" hidden="1" customHeight="1" x14ac:dyDescent="0.25">
      <c r="C12885" s="160" t="s">
        <v>553</v>
      </c>
      <c r="D12885" s="161">
        <v>562.55999999999995</v>
      </c>
    </row>
    <row r="12886" spans="3:4" ht="15" hidden="1" customHeight="1" x14ac:dyDescent="0.25">
      <c r="C12886" s="158" t="s">
        <v>546</v>
      </c>
      <c r="D12886" s="159">
        <v>20.89</v>
      </c>
    </row>
    <row r="12887" spans="3:4" ht="15" hidden="1" customHeight="1" x14ac:dyDescent="0.25">
      <c r="C12887" s="160" t="s">
        <v>543</v>
      </c>
      <c r="D12887" s="161">
        <v>341.79</v>
      </c>
    </row>
    <row r="12888" spans="3:4" ht="15" hidden="1" customHeight="1" x14ac:dyDescent="0.25">
      <c r="C12888" s="158" t="s">
        <v>549</v>
      </c>
      <c r="D12888" s="159">
        <v>483.55</v>
      </c>
    </row>
    <row r="12889" spans="3:4" ht="15" hidden="1" customHeight="1" x14ac:dyDescent="0.25">
      <c r="C12889" s="160" t="s">
        <v>308</v>
      </c>
      <c r="D12889" s="161">
        <v>116.43</v>
      </c>
    </row>
    <row r="12890" spans="3:4" ht="15" hidden="1" customHeight="1" x14ac:dyDescent="0.25">
      <c r="C12890" s="158" t="s">
        <v>307</v>
      </c>
      <c r="D12890" s="159">
        <v>732.95</v>
      </c>
    </row>
    <row r="12891" spans="3:4" ht="15" hidden="1" customHeight="1" x14ac:dyDescent="0.25">
      <c r="C12891" s="160" t="s">
        <v>309</v>
      </c>
      <c r="D12891" s="161">
        <v>1169.01</v>
      </c>
    </row>
    <row r="12892" spans="3:4" ht="15" hidden="1" customHeight="1" x14ac:dyDescent="0.25">
      <c r="C12892" s="158" t="s">
        <v>542</v>
      </c>
      <c r="D12892" s="159">
        <v>646.49</v>
      </c>
    </row>
    <row r="12893" spans="3:4" ht="15" hidden="1" customHeight="1" x14ac:dyDescent="0.25">
      <c r="C12893" s="160" t="s">
        <v>543</v>
      </c>
      <c r="D12893" s="161">
        <v>1194.9000000000001</v>
      </c>
    </row>
    <row r="12894" spans="3:4" ht="15" hidden="1" customHeight="1" x14ac:dyDescent="0.25">
      <c r="C12894" s="158" t="s">
        <v>546</v>
      </c>
      <c r="D12894" s="159">
        <v>693.72</v>
      </c>
    </row>
    <row r="12895" spans="3:4" ht="15" hidden="1" customHeight="1" x14ac:dyDescent="0.25">
      <c r="C12895" s="160" t="s">
        <v>545</v>
      </c>
      <c r="D12895" s="161">
        <v>1232.4100000000001</v>
      </c>
    </row>
    <row r="12896" spans="3:4" ht="15" hidden="1" customHeight="1" x14ac:dyDescent="0.25">
      <c r="C12896" s="158" t="s">
        <v>552</v>
      </c>
      <c r="D12896" s="159">
        <v>1255.4000000000001</v>
      </c>
    </row>
    <row r="12897" spans="3:4" ht="15" hidden="1" customHeight="1" x14ac:dyDescent="0.25">
      <c r="C12897" s="160" t="s">
        <v>546</v>
      </c>
      <c r="D12897" s="161">
        <v>711.52</v>
      </c>
    </row>
    <row r="12898" spans="3:4" ht="15" hidden="1" customHeight="1" x14ac:dyDescent="0.25">
      <c r="C12898" s="158" t="s">
        <v>543</v>
      </c>
      <c r="D12898" s="159">
        <v>97.98</v>
      </c>
    </row>
    <row r="12899" spans="3:4" ht="15" hidden="1" customHeight="1" x14ac:dyDescent="0.25">
      <c r="C12899" s="160" t="s">
        <v>541</v>
      </c>
      <c r="D12899" s="161">
        <v>309.41000000000003</v>
      </c>
    </row>
    <row r="12900" spans="3:4" ht="15" hidden="1" customHeight="1" x14ac:dyDescent="0.25">
      <c r="C12900" s="158" t="s">
        <v>539</v>
      </c>
      <c r="D12900" s="159">
        <v>1096.1500000000001</v>
      </c>
    </row>
    <row r="12901" spans="3:4" ht="15" hidden="1" customHeight="1" x14ac:dyDescent="0.25">
      <c r="C12901" s="160" t="s">
        <v>308</v>
      </c>
      <c r="D12901" s="161">
        <v>198.44</v>
      </c>
    </row>
    <row r="12902" spans="3:4" ht="15" hidden="1" customHeight="1" x14ac:dyDescent="0.25">
      <c r="C12902" s="158" t="s">
        <v>312</v>
      </c>
      <c r="D12902" s="159">
        <v>473.29</v>
      </c>
    </row>
    <row r="12903" spans="3:4" ht="15" hidden="1" customHeight="1" x14ac:dyDescent="0.25">
      <c r="C12903" s="160" t="s">
        <v>552</v>
      </c>
      <c r="D12903" s="161">
        <v>1038.79</v>
      </c>
    </row>
    <row r="12904" spans="3:4" ht="15" hidden="1" customHeight="1" x14ac:dyDescent="0.25">
      <c r="C12904" s="158" t="s">
        <v>541</v>
      </c>
      <c r="D12904" s="159">
        <v>568.70000000000005</v>
      </c>
    </row>
    <row r="12905" spans="3:4" ht="15" hidden="1" customHeight="1" x14ac:dyDescent="0.25">
      <c r="C12905" s="160" t="s">
        <v>545</v>
      </c>
      <c r="D12905" s="161">
        <v>740.4</v>
      </c>
    </row>
    <row r="12906" spans="3:4" ht="15" hidden="1" customHeight="1" x14ac:dyDescent="0.25">
      <c r="C12906" s="158" t="s">
        <v>309</v>
      </c>
      <c r="D12906" s="159">
        <v>631.55999999999995</v>
      </c>
    </row>
    <row r="12907" spans="3:4" ht="15" hidden="1" customHeight="1" x14ac:dyDescent="0.25">
      <c r="C12907" s="160" t="s">
        <v>551</v>
      </c>
      <c r="D12907" s="161">
        <v>1053.8599999999999</v>
      </c>
    </row>
    <row r="12908" spans="3:4" ht="15" hidden="1" customHeight="1" x14ac:dyDescent="0.25">
      <c r="C12908" s="158" t="s">
        <v>542</v>
      </c>
      <c r="D12908" s="159">
        <v>985.32</v>
      </c>
    </row>
    <row r="12909" spans="3:4" ht="15" hidden="1" customHeight="1" x14ac:dyDescent="0.25">
      <c r="C12909" s="160" t="s">
        <v>545</v>
      </c>
      <c r="D12909" s="161">
        <v>737.75</v>
      </c>
    </row>
    <row r="12910" spans="3:4" ht="15" hidden="1" customHeight="1" x14ac:dyDescent="0.25">
      <c r="C12910" s="158" t="s">
        <v>309</v>
      </c>
      <c r="D12910" s="159">
        <v>381.17</v>
      </c>
    </row>
    <row r="12911" spans="3:4" ht="15" hidden="1" customHeight="1" x14ac:dyDescent="0.25">
      <c r="C12911" s="160" t="s">
        <v>552</v>
      </c>
      <c r="D12911" s="161">
        <v>459.79</v>
      </c>
    </row>
    <row r="12912" spans="3:4" ht="15" hidden="1" customHeight="1" x14ac:dyDescent="0.25">
      <c r="C12912" s="158" t="s">
        <v>308</v>
      </c>
      <c r="D12912" s="159">
        <v>628.33000000000004</v>
      </c>
    </row>
    <row r="12913" spans="3:4" ht="15" hidden="1" customHeight="1" x14ac:dyDescent="0.25">
      <c r="C12913" s="160" t="s">
        <v>557</v>
      </c>
      <c r="D12913" s="161">
        <v>321.27999999999997</v>
      </c>
    </row>
    <row r="12914" spans="3:4" ht="15" hidden="1" customHeight="1" x14ac:dyDescent="0.25">
      <c r="C12914" s="158" t="s">
        <v>551</v>
      </c>
      <c r="D12914" s="159">
        <v>1238.3</v>
      </c>
    </row>
    <row r="12915" spans="3:4" ht="15" hidden="1" customHeight="1" x14ac:dyDescent="0.25">
      <c r="C12915" s="160" t="s">
        <v>549</v>
      </c>
      <c r="D12915" s="161">
        <v>612.16999999999996</v>
      </c>
    </row>
    <row r="12916" spans="3:4" ht="15" hidden="1" customHeight="1" x14ac:dyDescent="0.25">
      <c r="C12916" s="158" t="s">
        <v>307</v>
      </c>
      <c r="D12916" s="159">
        <v>22.42</v>
      </c>
    </row>
    <row r="12917" spans="3:4" ht="15" hidden="1" customHeight="1" x14ac:dyDescent="0.25">
      <c r="C12917" s="160" t="s">
        <v>545</v>
      </c>
      <c r="D12917" s="161">
        <v>715.56</v>
      </c>
    </row>
    <row r="12918" spans="3:4" ht="15" hidden="1" customHeight="1" x14ac:dyDescent="0.25">
      <c r="C12918" s="158" t="s">
        <v>557</v>
      </c>
      <c r="D12918" s="159">
        <v>597.66999999999996</v>
      </c>
    </row>
    <row r="12919" spans="3:4" ht="15" hidden="1" customHeight="1" x14ac:dyDescent="0.25">
      <c r="C12919" s="160" t="s">
        <v>550</v>
      </c>
      <c r="D12919" s="161">
        <v>737.74</v>
      </c>
    </row>
    <row r="12920" spans="3:4" ht="15" hidden="1" customHeight="1" x14ac:dyDescent="0.25">
      <c r="C12920" s="158" t="s">
        <v>555</v>
      </c>
      <c r="D12920" s="159">
        <v>650.32000000000005</v>
      </c>
    </row>
    <row r="12921" spans="3:4" ht="15" hidden="1" customHeight="1" x14ac:dyDescent="0.25">
      <c r="C12921" s="160" t="s">
        <v>547</v>
      </c>
      <c r="D12921" s="161">
        <v>704.31</v>
      </c>
    </row>
    <row r="12922" spans="3:4" ht="15" hidden="1" customHeight="1" x14ac:dyDescent="0.25">
      <c r="C12922" s="158" t="s">
        <v>539</v>
      </c>
      <c r="D12922" s="159">
        <v>434.47</v>
      </c>
    </row>
    <row r="12923" spans="3:4" ht="15" hidden="1" customHeight="1" x14ac:dyDescent="0.25">
      <c r="C12923" s="160" t="s">
        <v>549</v>
      </c>
      <c r="D12923" s="161">
        <v>793.47</v>
      </c>
    </row>
    <row r="12924" spans="3:4" ht="15" hidden="1" customHeight="1" x14ac:dyDescent="0.25">
      <c r="C12924" s="158" t="s">
        <v>545</v>
      </c>
      <c r="D12924" s="159">
        <v>370.16</v>
      </c>
    </row>
    <row r="12925" spans="3:4" ht="15" hidden="1" customHeight="1" x14ac:dyDescent="0.25">
      <c r="C12925" s="160" t="s">
        <v>555</v>
      </c>
      <c r="D12925" s="161">
        <v>690.03</v>
      </c>
    </row>
    <row r="12926" spans="3:4" ht="15" hidden="1" customHeight="1" x14ac:dyDescent="0.25">
      <c r="C12926" s="158" t="s">
        <v>542</v>
      </c>
      <c r="D12926" s="159">
        <v>452.79</v>
      </c>
    </row>
    <row r="12927" spans="3:4" ht="15" hidden="1" customHeight="1" x14ac:dyDescent="0.25">
      <c r="C12927" s="160" t="s">
        <v>307</v>
      </c>
      <c r="D12927" s="161">
        <v>1225.8699999999999</v>
      </c>
    </row>
    <row r="12928" spans="3:4" ht="15" hidden="1" customHeight="1" x14ac:dyDescent="0.25">
      <c r="C12928" s="158" t="s">
        <v>551</v>
      </c>
      <c r="D12928" s="159">
        <v>1161.33</v>
      </c>
    </row>
    <row r="12929" spans="3:4" ht="15" hidden="1" customHeight="1" x14ac:dyDescent="0.25">
      <c r="C12929" s="160" t="s">
        <v>549</v>
      </c>
      <c r="D12929" s="161">
        <v>845.68</v>
      </c>
    </row>
    <row r="12930" spans="3:4" ht="15" hidden="1" customHeight="1" x14ac:dyDescent="0.25">
      <c r="C12930" s="158" t="s">
        <v>549</v>
      </c>
      <c r="D12930" s="159">
        <v>169.1</v>
      </c>
    </row>
    <row r="12931" spans="3:4" ht="15" hidden="1" customHeight="1" x14ac:dyDescent="0.25">
      <c r="C12931" s="160" t="s">
        <v>540</v>
      </c>
      <c r="D12931" s="161">
        <v>1140.92</v>
      </c>
    </row>
    <row r="12932" spans="3:4" ht="15" hidden="1" customHeight="1" x14ac:dyDescent="0.25">
      <c r="C12932" s="158" t="s">
        <v>541</v>
      </c>
      <c r="D12932" s="159">
        <v>81.180000000000007</v>
      </c>
    </row>
    <row r="12933" spans="3:4" ht="15" hidden="1" customHeight="1" x14ac:dyDescent="0.25">
      <c r="C12933" s="160" t="s">
        <v>546</v>
      </c>
      <c r="D12933" s="161">
        <v>574.92999999999995</v>
      </c>
    </row>
    <row r="12934" spans="3:4" ht="15" hidden="1" customHeight="1" x14ac:dyDescent="0.25">
      <c r="C12934" s="158" t="s">
        <v>551</v>
      </c>
      <c r="D12934" s="159">
        <v>221.8</v>
      </c>
    </row>
    <row r="12935" spans="3:4" ht="15" hidden="1" customHeight="1" x14ac:dyDescent="0.25">
      <c r="C12935" s="160" t="s">
        <v>308</v>
      </c>
      <c r="D12935" s="161">
        <v>993.34</v>
      </c>
    </row>
    <row r="12936" spans="3:4" ht="15" hidden="1" customHeight="1" x14ac:dyDescent="0.25">
      <c r="C12936" s="158" t="s">
        <v>549</v>
      </c>
      <c r="D12936" s="159">
        <v>335.46</v>
      </c>
    </row>
    <row r="12937" spans="3:4" ht="15" hidden="1" customHeight="1" x14ac:dyDescent="0.25">
      <c r="C12937" s="160" t="s">
        <v>309</v>
      </c>
      <c r="D12937" s="161">
        <v>759.11</v>
      </c>
    </row>
    <row r="12938" spans="3:4" ht="15" hidden="1" customHeight="1" x14ac:dyDescent="0.25">
      <c r="C12938" s="158" t="s">
        <v>544</v>
      </c>
      <c r="D12938" s="159">
        <v>745.39</v>
      </c>
    </row>
    <row r="12939" spans="3:4" ht="15" hidden="1" customHeight="1" x14ac:dyDescent="0.25">
      <c r="C12939" s="160" t="s">
        <v>550</v>
      </c>
      <c r="D12939" s="161">
        <v>263.73</v>
      </c>
    </row>
    <row r="12940" spans="3:4" ht="15" hidden="1" customHeight="1" x14ac:dyDescent="0.25">
      <c r="C12940" s="158" t="s">
        <v>547</v>
      </c>
      <c r="D12940" s="159">
        <v>623.78</v>
      </c>
    </row>
    <row r="12941" spans="3:4" ht="15" hidden="1" customHeight="1" x14ac:dyDescent="0.25">
      <c r="C12941" s="160" t="s">
        <v>312</v>
      </c>
      <c r="D12941" s="161">
        <v>600.61</v>
      </c>
    </row>
    <row r="12942" spans="3:4" ht="15" hidden="1" customHeight="1" x14ac:dyDescent="0.25">
      <c r="C12942" s="158" t="s">
        <v>557</v>
      </c>
      <c r="D12942" s="159">
        <v>487.57</v>
      </c>
    </row>
    <row r="12943" spans="3:4" ht="15" hidden="1" customHeight="1" x14ac:dyDescent="0.25">
      <c r="C12943" s="160" t="s">
        <v>545</v>
      </c>
      <c r="D12943" s="161">
        <v>715.35</v>
      </c>
    </row>
    <row r="12944" spans="3:4" ht="15" hidden="1" customHeight="1" x14ac:dyDescent="0.25">
      <c r="C12944" s="158" t="s">
        <v>556</v>
      </c>
      <c r="D12944" s="159">
        <v>855.99</v>
      </c>
    </row>
    <row r="12945" spans="3:4" ht="15" hidden="1" customHeight="1" x14ac:dyDescent="0.25">
      <c r="C12945" s="160" t="s">
        <v>547</v>
      </c>
      <c r="D12945" s="161">
        <v>175.45</v>
      </c>
    </row>
    <row r="12946" spans="3:4" ht="15" hidden="1" customHeight="1" x14ac:dyDescent="0.25">
      <c r="C12946" s="158" t="s">
        <v>544</v>
      </c>
      <c r="D12946" s="159">
        <v>1218.5899999999999</v>
      </c>
    </row>
    <row r="12947" spans="3:4" ht="15" hidden="1" customHeight="1" x14ac:dyDescent="0.25">
      <c r="C12947" s="160" t="s">
        <v>308</v>
      </c>
      <c r="D12947" s="161">
        <v>327.9</v>
      </c>
    </row>
    <row r="12948" spans="3:4" ht="15" hidden="1" customHeight="1" x14ac:dyDescent="0.25">
      <c r="C12948" s="158" t="s">
        <v>548</v>
      </c>
      <c r="D12948" s="159">
        <v>878.31</v>
      </c>
    </row>
    <row r="12949" spans="3:4" ht="15" hidden="1" customHeight="1" x14ac:dyDescent="0.25">
      <c r="C12949" s="160" t="s">
        <v>540</v>
      </c>
      <c r="D12949" s="161">
        <v>1153.04</v>
      </c>
    </row>
    <row r="12950" spans="3:4" ht="15" hidden="1" customHeight="1" x14ac:dyDescent="0.25">
      <c r="C12950" s="158" t="s">
        <v>543</v>
      </c>
      <c r="D12950" s="159">
        <v>1295.56</v>
      </c>
    </row>
    <row r="12951" spans="3:4" ht="15" hidden="1" customHeight="1" x14ac:dyDescent="0.25">
      <c r="C12951" s="160" t="s">
        <v>549</v>
      </c>
      <c r="D12951" s="161">
        <v>1289.22</v>
      </c>
    </row>
    <row r="12952" spans="3:4" ht="15" hidden="1" customHeight="1" x14ac:dyDescent="0.25">
      <c r="C12952" s="158" t="s">
        <v>541</v>
      </c>
      <c r="D12952" s="159">
        <v>1268.2</v>
      </c>
    </row>
    <row r="12953" spans="3:4" ht="15" hidden="1" customHeight="1" x14ac:dyDescent="0.25">
      <c r="C12953" s="160" t="s">
        <v>309</v>
      </c>
      <c r="D12953" s="161">
        <v>230.71</v>
      </c>
    </row>
    <row r="12954" spans="3:4" ht="15" hidden="1" customHeight="1" x14ac:dyDescent="0.25">
      <c r="C12954" s="158" t="s">
        <v>545</v>
      </c>
      <c r="D12954" s="159">
        <v>554.51</v>
      </c>
    </row>
    <row r="12955" spans="3:4" ht="15" hidden="1" customHeight="1" x14ac:dyDescent="0.25">
      <c r="C12955" s="160" t="s">
        <v>542</v>
      </c>
      <c r="D12955" s="161">
        <v>925.22</v>
      </c>
    </row>
    <row r="12956" spans="3:4" ht="15" hidden="1" customHeight="1" x14ac:dyDescent="0.25">
      <c r="C12956" s="158" t="s">
        <v>539</v>
      </c>
      <c r="D12956" s="159">
        <v>1286.6300000000001</v>
      </c>
    </row>
    <row r="12957" spans="3:4" ht="15" hidden="1" customHeight="1" x14ac:dyDescent="0.25">
      <c r="C12957" s="160" t="s">
        <v>307</v>
      </c>
      <c r="D12957" s="161">
        <v>1072.25</v>
      </c>
    </row>
    <row r="12958" spans="3:4" ht="15" hidden="1" customHeight="1" x14ac:dyDescent="0.25">
      <c r="C12958" s="158" t="s">
        <v>546</v>
      </c>
      <c r="D12958" s="159">
        <v>261.08999999999997</v>
      </c>
    </row>
    <row r="12959" spans="3:4" ht="15" hidden="1" customHeight="1" x14ac:dyDescent="0.25">
      <c r="C12959" s="160" t="s">
        <v>549</v>
      </c>
      <c r="D12959" s="161">
        <v>348.25</v>
      </c>
    </row>
    <row r="12960" spans="3:4" ht="15" hidden="1" customHeight="1" x14ac:dyDescent="0.25">
      <c r="C12960" s="158" t="s">
        <v>551</v>
      </c>
      <c r="D12960" s="159">
        <v>798.72</v>
      </c>
    </row>
    <row r="12961" spans="3:4" ht="15" hidden="1" customHeight="1" x14ac:dyDescent="0.25">
      <c r="C12961" s="160" t="s">
        <v>544</v>
      </c>
      <c r="D12961" s="161">
        <v>700.7</v>
      </c>
    </row>
    <row r="12962" spans="3:4" ht="15" hidden="1" customHeight="1" x14ac:dyDescent="0.25">
      <c r="C12962" s="158" t="s">
        <v>546</v>
      </c>
      <c r="D12962" s="159">
        <v>1115.3800000000001</v>
      </c>
    </row>
    <row r="12963" spans="3:4" ht="15" hidden="1" customHeight="1" x14ac:dyDescent="0.25">
      <c r="C12963" s="160" t="s">
        <v>549</v>
      </c>
      <c r="D12963" s="161">
        <v>1290.83</v>
      </c>
    </row>
    <row r="12964" spans="3:4" ht="15" hidden="1" customHeight="1" x14ac:dyDescent="0.25">
      <c r="C12964" s="158" t="s">
        <v>552</v>
      </c>
      <c r="D12964" s="159">
        <v>835.61</v>
      </c>
    </row>
    <row r="12965" spans="3:4" ht="15" hidden="1" customHeight="1" x14ac:dyDescent="0.25">
      <c r="C12965" s="160" t="s">
        <v>308</v>
      </c>
      <c r="D12965" s="161">
        <v>355.54</v>
      </c>
    </row>
    <row r="12966" spans="3:4" ht="15" hidden="1" customHeight="1" x14ac:dyDescent="0.25">
      <c r="C12966" s="158" t="s">
        <v>557</v>
      </c>
      <c r="D12966" s="159">
        <v>240.1</v>
      </c>
    </row>
    <row r="12967" spans="3:4" ht="15" hidden="1" customHeight="1" x14ac:dyDescent="0.25">
      <c r="C12967" s="160" t="s">
        <v>550</v>
      </c>
      <c r="D12967" s="161">
        <v>1006.41</v>
      </c>
    </row>
    <row r="12968" spans="3:4" ht="15" hidden="1" customHeight="1" x14ac:dyDescent="0.25">
      <c r="C12968" s="158" t="s">
        <v>541</v>
      </c>
      <c r="D12968" s="159">
        <v>647.97</v>
      </c>
    </row>
    <row r="12969" spans="3:4" ht="15" hidden="1" customHeight="1" x14ac:dyDescent="0.25">
      <c r="C12969" s="160" t="s">
        <v>555</v>
      </c>
      <c r="D12969" s="161">
        <v>193.61</v>
      </c>
    </row>
    <row r="12970" spans="3:4" ht="15" hidden="1" customHeight="1" x14ac:dyDescent="0.25">
      <c r="C12970" s="158" t="s">
        <v>547</v>
      </c>
      <c r="D12970" s="159">
        <v>767.49</v>
      </c>
    </row>
    <row r="12971" spans="3:4" ht="15" hidden="1" customHeight="1" x14ac:dyDescent="0.25">
      <c r="C12971" s="160" t="s">
        <v>558</v>
      </c>
      <c r="D12971" s="161">
        <v>680.88</v>
      </c>
    </row>
    <row r="12972" spans="3:4" ht="15" hidden="1" customHeight="1" x14ac:dyDescent="0.25">
      <c r="C12972" s="158" t="s">
        <v>312</v>
      </c>
      <c r="D12972" s="159">
        <v>902.98</v>
      </c>
    </row>
    <row r="12973" spans="3:4" ht="15" hidden="1" customHeight="1" x14ac:dyDescent="0.25">
      <c r="C12973" s="160" t="s">
        <v>553</v>
      </c>
      <c r="D12973" s="161">
        <v>861.04</v>
      </c>
    </row>
    <row r="12974" spans="3:4" ht="15" hidden="1" customHeight="1" x14ac:dyDescent="0.25">
      <c r="C12974" s="158" t="s">
        <v>539</v>
      </c>
      <c r="D12974" s="159">
        <v>110.22</v>
      </c>
    </row>
    <row r="12975" spans="3:4" ht="15" hidden="1" customHeight="1" x14ac:dyDescent="0.25">
      <c r="C12975" s="160" t="s">
        <v>312</v>
      </c>
      <c r="D12975" s="161">
        <v>534.28</v>
      </c>
    </row>
    <row r="12976" spans="3:4" ht="15" hidden="1" customHeight="1" x14ac:dyDescent="0.25">
      <c r="C12976" s="158" t="s">
        <v>542</v>
      </c>
      <c r="D12976" s="159">
        <v>631.9</v>
      </c>
    </row>
    <row r="12977" spans="3:4" ht="15" hidden="1" customHeight="1" x14ac:dyDescent="0.25">
      <c r="C12977" s="160" t="s">
        <v>547</v>
      </c>
      <c r="D12977" s="161">
        <v>577.21</v>
      </c>
    </row>
    <row r="12978" spans="3:4" ht="15" hidden="1" customHeight="1" x14ac:dyDescent="0.25">
      <c r="C12978" s="158" t="s">
        <v>553</v>
      </c>
      <c r="D12978" s="159">
        <v>447.41</v>
      </c>
    </row>
    <row r="12979" spans="3:4" ht="15" hidden="1" customHeight="1" x14ac:dyDescent="0.25">
      <c r="C12979" s="160" t="s">
        <v>545</v>
      </c>
      <c r="D12979" s="161">
        <v>243.42</v>
      </c>
    </row>
    <row r="12980" spans="3:4" ht="15" hidden="1" customHeight="1" x14ac:dyDescent="0.25">
      <c r="C12980" s="158" t="s">
        <v>545</v>
      </c>
      <c r="D12980" s="159">
        <v>815</v>
      </c>
    </row>
    <row r="12981" spans="3:4" ht="15" hidden="1" customHeight="1" x14ac:dyDescent="0.25">
      <c r="C12981" s="160" t="s">
        <v>307</v>
      </c>
      <c r="D12981" s="161">
        <v>1207.55</v>
      </c>
    </row>
    <row r="12982" spans="3:4" ht="15" hidden="1" customHeight="1" x14ac:dyDescent="0.25">
      <c r="C12982" s="158" t="s">
        <v>551</v>
      </c>
      <c r="D12982" s="159">
        <v>1225.3</v>
      </c>
    </row>
    <row r="12983" spans="3:4" ht="15" hidden="1" customHeight="1" x14ac:dyDescent="0.25">
      <c r="C12983" s="160" t="s">
        <v>307</v>
      </c>
      <c r="D12983" s="161">
        <v>731.68</v>
      </c>
    </row>
    <row r="12984" spans="3:4" ht="15" hidden="1" customHeight="1" x14ac:dyDescent="0.25">
      <c r="C12984" s="158" t="s">
        <v>307</v>
      </c>
      <c r="D12984" s="159">
        <v>1282.26</v>
      </c>
    </row>
    <row r="12985" spans="3:4" ht="15" hidden="1" customHeight="1" x14ac:dyDescent="0.25">
      <c r="C12985" s="160" t="s">
        <v>547</v>
      </c>
      <c r="D12985" s="161">
        <v>752.14</v>
      </c>
    </row>
    <row r="12986" spans="3:4" ht="15" hidden="1" customHeight="1" x14ac:dyDescent="0.25">
      <c r="C12986" s="158" t="s">
        <v>550</v>
      </c>
      <c r="D12986" s="159">
        <v>97.72</v>
      </c>
    </row>
    <row r="12987" spans="3:4" ht="15" hidden="1" customHeight="1" x14ac:dyDescent="0.25">
      <c r="C12987" s="160" t="s">
        <v>554</v>
      </c>
      <c r="D12987" s="161">
        <v>1167.42</v>
      </c>
    </row>
    <row r="12988" spans="3:4" ht="15" hidden="1" customHeight="1" x14ac:dyDescent="0.25">
      <c r="C12988" s="158" t="s">
        <v>552</v>
      </c>
      <c r="D12988" s="159">
        <v>776.18</v>
      </c>
    </row>
    <row r="12989" spans="3:4" ht="15" hidden="1" customHeight="1" x14ac:dyDescent="0.25">
      <c r="C12989" s="160" t="s">
        <v>542</v>
      </c>
      <c r="D12989" s="161">
        <v>530.64</v>
      </c>
    </row>
    <row r="12990" spans="3:4" ht="15" hidden="1" customHeight="1" x14ac:dyDescent="0.25">
      <c r="C12990" s="158" t="s">
        <v>553</v>
      </c>
      <c r="D12990" s="159">
        <v>668.88</v>
      </c>
    </row>
    <row r="12991" spans="3:4" ht="15" hidden="1" customHeight="1" x14ac:dyDescent="0.25">
      <c r="C12991" s="160" t="s">
        <v>309</v>
      </c>
      <c r="D12991" s="161">
        <v>1160.53</v>
      </c>
    </row>
    <row r="12992" spans="3:4" ht="15" hidden="1" customHeight="1" x14ac:dyDescent="0.25">
      <c r="C12992" s="158" t="s">
        <v>549</v>
      </c>
      <c r="D12992" s="159">
        <v>576.73</v>
      </c>
    </row>
    <row r="12993" spans="3:4" ht="15" hidden="1" customHeight="1" x14ac:dyDescent="0.25">
      <c r="C12993" s="160" t="s">
        <v>540</v>
      </c>
      <c r="D12993" s="161">
        <v>604.71</v>
      </c>
    </row>
    <row r="12994" spans="3:4" ht="15" hidden="1" customHeight="1" x14ac:dyDescent="0.25">
      <c r="C12994" s="158" t="s">
        <v>546</v>
      </c>
      <c r="D12994" s="159">
        <v>666.14</v>
      </c>
    </row>
    <row r="12995" spans="3:4" ht="15" hidden="1" customHeight="1" x14ac:dyDescent="0.25">
      <c r="C12995" s="160" t="s">
        <v>542</v>
      </c>
      <c r="D12995" s="161">
        <v>745.71</v>
      </c>
    </row>
    <row r="12996" spans="3:4" ht="15" hidden="1" customHeight="1" x14ac:dyDescent="0.25">
      <c r="C12996" s="158" t="s">
        <v>307</v>
      </c>
      <c r="D12996" s="159">
        <v>1129.92</v>
      </c>
    </row>
    <row r="12997" spans="3:4" ht="15" hidden="1" customHeight="1" x14ac:dyDescent="0.25">
      <c r="C12997" s="160" t="s">
        <v>545</v>
      </c>
      <c r="D12997" s="161">
        <v>434.74</v>
      </c>
    </row>
    <row r="12998" spans="3:4" ht="15" hidden="1" customHeight="1" x14ac:dyDescent="0.25">
      <c r="C12998" s="158" t="s">
        <v>545</v>
      </c>
      <c r="D12998" s="159">
        <v>1013.73</v>
      </c>
    </row>
    <row r="12999" spans="3:4" ht="15" hidden="1" customHeight="1" x14ac:dyDescent="0.25">
      <c r="C12999" s="160" t="s">
        <v>543</v>
      </c>
      <c r="D12999" s="161">
        <v>656.74</v>
      </c>
    </row>
    <row r="13000" spans="3:4" ht="15" hidden="1" customHeight="1" x14ac:dyDescent="0.25">
      <c r="C13000" s="158" t="s">
        <v>544</v>
      </c>
      <c r="D13000" s="159">
        <v>131.05000000000001</v>
      </c>
    </row>
    <row r="13001" spans="3:4" ht="15" hidden="1" customHeight="1" x14ac:dyDescent="0.25">
      <c r="C13001" s="160" t="s">
        <v>539</v>
      </c>
      <c r="D13001" s="161">
        <v>1068.6600000000001</v>
      </c>
    </row>
    <row r="13002" spans="3:4" ht="15" hidden="1" customHeight="1" x14ac:dyDescent="0.25">
      <c r="C13002" s="158" t="s">
        <v>539</v>
      </c>
      <c r="D13002" s="159">
        <v>295</v>
      </c>
    </row>
    <row r="13003" spans="3:4" ht="15" hidden="1" customHeight="1" x14ac:dyDescent="0.25">
      <c r="C13003" s="160" t="s">
        <v>312</v>
      </c>
      <c r="D13003" s="161">
        <v>832.22</v>
      </c>
    </row>
    <row r="13004" spans="3:4" ht="15" hidden="1" customHeight="1" x14ac:dyDescent="0.25">
      <c r="C13004" s="158" t="s">
        <v>552</v>
      </c>
      <c r="D13004" s="159">
        <v>668.54</v>
      </c>
    </row>
    <row r="13005" spans="3:4" ht="15" hidden="1" customHeight="1" x14ac:dyDescent="0.25">
      <c r="C13005" s="160" t="s">
        <v>307</v>
      </c>
      <c r="D13005" s="161">
        <v>551.63</v>
      </c>
    </row>
    <row r="13006" spans="3:4" ht="15" hidden="1" customHeight="1" x14ac:dyDescent="0.25">
      <c r="C13006" s="158" t="s">
        <v>553</v>
      </c>
      <c r="D13006" s="159">
        <v>478.5</v>
      </c>
    </row>
    <row r="13007" spans="3:4" ht="15" hidden="1" customHeight="1" x14ac:dyDescent="0.25">
      <c r="C13007" s="160" t="s">
        <v>545</v>
      </c>
      <c r="D13007" s="161">
        <v>802.08</v>
      </c>
    </row>
    <row r="13008" spans="3:4" ht="15" hidden="1" customHeight="1" x14ac:dyDescent="0.25">
      <c r="C13008" s="158" t="s">
        <v>548</v>
      </c>
      <c r="D13008" s="159">
        <v>660.66</v>
      </c>
    </row>
    <row r="13009" spans="3:4" ht="15" hidden="1" customHeight="1" x14ac:dyDescent="0.25">
      <c r="C13009" s="160" t="s">
        <v>548</v>
      </c>
      <c r="D13009" s="161">
        <v>184.41</v>
      </c>
    </row>
    <row r="13010" spans="3:4" ht="15" hidden="1" customHeight="1" x14ac:dyDescent="0.25">
      <c r="C13010" s="158" t="s">
        <v>309</v>
      </c>
      <c r="D13010" s="159">
        <v>598.16999999999996</v>
      </c>
    </row>
    <row r="13011" spans="3:4" ht="15" hidden="1" customHeight="1" x14ac:dyDescent="0.25">
      <c r="C13011" s="160" t="s">
        <v>307</v>
      </c>
      <c r="D13011" s="161">
        <v>1189.72</v>
      </c>
    </row>
    <row r="13012" spans="3:4" ht="15" hidden="1" customHeight="1" x14ac:dyDescent="0.25">
      <c r="C13012" s="158" t="s">
        <v>548</v>
      </c>
      <c r="D13012" s="159">
        <v>579.21</v>
      </c>
    </row>
    <row r="13013" spans="3:4" ht="15" hidden="1" customHeight="1" x14ac:dyDescent="0.25">
      <c r="C13013" s="160" t="s">
        <v>307</v>
      </c>
      <c r="D13013" s="161">
        <v>245.71</v>
      </c>
    </row>
    <row r="13014" spans="3:4" ht="15" hidden="1" customHeight="1" x14ac:dyDescent="0.25">
      <c r="C13014" s="158" t="s">
        <v>556</v>
      </c>
      <c r="D13014" s="159">
        <v>894.3</v>
      </c>
    </row>
    <row r="13015" spans="3:4" ht="15" hidden="1" customHeight="1" x14ac:dyDescent="0.25">
      <c r="C13015" s="160" t="s">
        <v>548</v>
      </c>
      <c r="D13015" s="161">
        <v>378.8</v>
      </c>
    </row>
    <row r="13016" spans="3:4" ht="15" hidden="1" customHeight="1" x14ac:dyDescent="0.25">
      <c r="C13016" s="158" t="s">
        <v>539</v>
      </c>
      <c r="D13016" s="159">
        <v>1156.51</v>
      </c>
    </row>
    <row r="13017" spans="3:4" ht="15" hidden="1" customHeight="1" x14ac:dyDescent="0.25">
      <c r="C13017" s="160" t="s">
        <v>542</v>
      </c>
      <c r="D13017" s="161">
        <v>122.67</v>
      </c>
    </row>
    <row r="13018" spans="3:4" ht="15" hidden="1" customHeight="1" x14ac:dyDescent="0.25">
      <c r="C13018" s="158" t="s">
        <v>543</v>
      </c>
      <c r="D13018" s="159">
        <v>471.52</v>
      </c>
    </row>
    <row r="13019" spans="3:4" ht="15" hidden="1" customHeight="1" x14ac:dyDescent="0.25">
      <c r="C13019" s="160" t="s">
        <v>545</v>
      </c>
      <c r="D13019" s="161">
        <v>620.47</v>
      </c>
    </row>
    <row r="13020" spans="3:4" ht="15" hidden="1" customHeight="1" x14ac:dyDescent="0.25">
      <c r="C13020" s="158" t="s">
        <v>308</v>
      </c>
      <c r="D13020" s="159">
        <v>799.51</v>
      </c>
    </row>
    <row r="13021" spans="3:4" ht="15" hidden="1" customHeight="1" x14ac:dyDescent="0.25">
      <c r="C13021" s="160" t="s">
        <v>308</v>
      </c>
      <c r="D13021" s="161">
        <v>987.91</v>
      </c>
    </row>
    <row r="13022" spans="3:4" ht="15" hidden="1" customHeight="1" x14ac:dyDescent="0.25">
      <c r="C13022" s="158" t="s">
        <v>540</v>
      </c>
      <c r="D13022" s="159">
        <v>715.62</v>
      </c>
    </row>
    <row r="13023" spans="3:4" ht="15" hidden="1" customHeight="1" x14ac:dyDescent="0.25">
      <c r="C13023" s="160" t="s">
        <v>545</v>
      </c>
      <c r="D13023" s="161">
        <v>670.46</v>
      </c>
    </row>
    <row r="13024" spans="3:4" ht="15" hidden="1" customHeight="1" x14ac:dyDescent="0.25">
      <c r="C13024" s="158" t="s">
        <v>308</v>
      </c>
      <c r="D13024" s="159">
        <v>605.11</v>
      </c>
    </row>
    <row r="13025" spans="3:4" ht="15" hidden="1" customHeight="1" x14ac:dyDescent="0.25">
      <c r="C13025" s="160" t="s">
        <v>557</v>
      </c>
      <c r="D13025" s="161">
        <v>548.1</v>
      </c>
    </row>
    <row r="13026" spans="3:4" ht="15" hidden="1" customHeight="1" x14ac:dyDescent="0.25">
      <c r="C13026" s="158" t="s">
        <v>545</v>
      </c>
      <c r="D13026" s="159">
        <v>1046.3499999999999</v>
      </c>
    </row>
    <row r="13027" spans="3:4" ht="15" hidden="1" customHeight="1" x14ac:dyDescent="0.25">
      <c r="C13027" s="160" t="s">
        <v>553</v>
      </c>
      <c r="D13027" s="161">
        <v>867.12</v>
      </c>
    </row>
    <row r="13028" spans="3:4" ht="15" hidden="1" customHeight="1" x14ac:dyDescent="0.25">
      <c r="C13028" s="158" t="s">
        <v>542</v>
      </c>
      <c r="D13028" s="159">
        <v>476.59</v>
      </c>
    </row>
    <row r="13029" spans="3:4" ht="15" hidden="1" customHeight="1" x14ac:dyDescent="0.25">
      <c r="C13029" s="160" t="s">
        <v>541</v>
      </c>
      <c r="D13029" s="161">
        <v>287.49</v>
      </c>
    </row>
    <row r="13030" spans="3:4" ht="15" hidden="1" customHeight="1" x14ac:dyDescent="0.25">
      <c r="C13030" s="158" t="s">
        <v>547</v>
      </c>
      <c r="D13030" s="159">
        <v>166.77</v>
      </c>
    </row>
    <row r="13031" spans="3:4" ht="15" hidden="1" customHeight="1" x14ac:dyDescent="0.25">
      <c r="C13031" s="160" t="s">
        <v>552</v>
      </c>
      <c r="D13031" s="161">
        <v>746.27</v>
      </c>
    </row>
    <row r="13032" spans="3:4" ht="15" hidden="1" customHeight="1" x14ac:dyDescent="0.25">
      <c r="C13032" s="158" t="s">
        <v>551</v>
      </c>
      <c r="D13032" s="159">
        <v>868.08</v>
      </c>
    </row>
    <row r="13033" spans="3:4" ht="15" hidden="1" customHeight="1" x14ac:dyDescent="0.25">
      <c r="C13033" s="160" t="s">
        <v>545</v>
      </c>
      <c r="D13033" s="161">
        <v>890.68</v>
      </c>
    </row>
    <row r="13034" spans="3:4" ht="15" hidden="1" customHeight="1" x14ac:dyDescent="0.25">
      <c r="C13034" s="158" t="s">
        <v>540</v>
      </c>
      <c r="D13034" s="159">
        <v>567.91</v>
      </c>
    </row>
    <row r="13035" spans="3:4" ht="15" hidden="1" customHeight="1" x14ac:dyDescent="0.25">
      <c r="C13035" s="160" t="s">
        <v>309</v>
      </c>
      <c r="D13035" s="161">
        <v>588.51</v>
      </c>
    </row>
    <row r="13036" spans="3:4" ht="15" hidden="1" customHeight="1" x14ac:dyDescent="0.25">
      <c r="C13036" s="158" t="s">
        <v>541</v>
      </c>
      <c r="D13036" s="159">
        <v>1047.8399999999999</v>
      </c>
    </row>
    <row r="13037" spans="3:4" ht="15" hidden="1" customHeight="1" x14ac:dyDescent="0.25">
      <c r="C13037" s="160" t="s">
        <v>552</v>
      </c>
      <c r="D13037" s="161">
        <v>494.02</v>
      </c>
    </row>
    <row r="13038" spans="3:4" ht="15" hidden="1" customHeight="1" x14ac:dyDescent="0.25">
      <c r="C13038" s="158" t="s">
        <v>547</v>
      </c>
      <c r="D13038" s="159">
        <v>751.15</v>
      </c>
    </row>
    <row r="13039" spans="3:4" ht="15" hidden="1" customHeight="1" x14ac:dyDescent="0.25">
      <c r="C13039" s="160" t="s">
        <v>554</v>
      </c>
      <c r="D13039" s="161">
        <v>608.49</v>
      </c>
    </row>
    <row r="13040" spans="3:4" ht="15" hidden="1" customHeight="1" x14ac:dyDescent="0.25">
      <c r="C13040" s="158" t="s">
        <v>540</v>
      </c>
      <c r="D13040" s="159">
        <v>346.9</v>
      </c>
    </row>
    <row r="13041" spans="3:4" ht="15" hidden="1" customHeight="1" x14ac:dyDescent="0.25">
      <c r="C13041" s="160" t="s">
        <v>539</v>
      </c>
      <c r="D13041" s="161">
        <v>21.23</v>
      </c>
    </row>
    <row r="13042" spans="3:4" ht="15" hidden="1" customHeight="1" x14ac:dyDescent="0.25">
      <c r="C13042" s="158" t="s">
        <v>546</v>
      </c>
      <c r="D13042" s="159">
        <v>168.46</v>
      </c>
    </row>
    <row r="13043" spans="3:4" ht="15" hidden="1" customHeight="1" x14ac:dyDescent="0.25">
      <c r="C13043" s="160" t="s">
        <v>551</v>
      </c>
      <c r="D13043" s="161">
        <v>894.26</v>
      </c>
    </row>
    <row r="13044" spans="3:4" ht="15" hidden="1" customHeight="1" x14ac:dyDescent="0.25">
      <c r="C13044" s="158" t="s">
        <v>548</v>
      </c>
      <c r="D13044" s="159">
        <v>1097.73</v>
      </c>
    </row>
    <row r="13045" spans="3:4" ht="15" hidden="1" customHeight="1" x14ac:dyDescent="0.25">
      <c r="C13045" s="160" t="s">
        <v>547</v>
      </c>
      <c r="D13045" s="161">
        <v>779.82</v>
      </c>
    </row>
    <row r="13046" spans="3:4" ht="15" hidden="1" customHeight="1" x14ac:dyDescent="0.25">
      <c r="C13046" s="158" t="s">
        <v>557</v>
      </c>
      <c r="D13046" s="159">
        <v>288.11</v>
      </c>
    </row>
    <row r="13047" spans="3:4" ht="15" hidden="1" customHeight="1" x14ac:dyDescent="0.25">
      <c r="C13047" s="160" t="s">
        <v>548</v>
      </c>
      <c r="D13047" s="161">
        <v>583.78</v>
      </c>
    </row>
    <row r="13048" spans="3:4" ht="15" hidden="1" customHeight="1" x14ac:dyDescent="0.25">
      <c r="C13048" s="158" t="s">
        <v>312</v>
      </c>
      <c r="D13048" s="159">
        <v>951.65</v>
      </c>
    </row>
    <row r="13049" spans="3:4" ht="15" hidden="1" customHeight="1" x14ac:dyDescent="0.25">
      <c r="C13049" s="160" t="s">
        <v>543</v>
      </c>
      <c r="D13049" s="161">
        <v>872.48</v>
      </c>
    </row>
    <row r="13050" spans="3:4" ht="15" hidden="1" customHeight="1" x14ac:dyDescent="0.25">
      <c r="C13050" s="158" t="s">
        <v>546</v>
      </c>
      <c r="D13050" s="159">
        <v>498.79</v>
      </c>
    </row>
    <row r="13051" spans="3:4" ht="15" hidden="1" customHeight="1" x14ac:dyDescent="0.25">
      <c r="C13051" s="160" t="s">
        <v>312</v>
      </c>
      <c r="D13051" s="161">
        <v>527.16</v>
      </c>
    </row>
    <row r="13052" spans="3:4" ht="15" hidden="1" customHeight="1" x14ac:dyDescent="0.25">
      <c r="C13052" s="158" t="s">
        <v>555</v>
      </c>
      <c r="D13052" s="159">
        <v>909.93</v>
      </c>
    </row>
    <row r="13053" spans="3:4" ht="15" hidden="1" customHeight="1" x14ac:dyDescent="0.25">
      <c r="C13053" s="160" t="s">
        <v>544</v>
      </c>
      <c r="D13053" s="161">
        <v>684.14</v>
      </c>
    </row>
    <row r="13054" spans="3:4" ht="15" hidden="1" customHeight="1" x14ac:dyDescent="0.25">
      <c r="C13054" s="158" t="s">
        <v>540</v>
      </c>
      <c r="D13054" s="159">
        <v>104.16</v>
      </c>
    </row>
    <row r="13055" spans="3:4" ht="15" hidden="1" customHeight="1" x14ac:dyDescent="0.25">
      <c r="C13055" s="160" t="s">
        <v>551</v>
      </c>
      <c r="D13055" s="161">
        <v>736.09</v>
      </c>
    </row>
    <row r="13056" spans="3:4" ht="15" hidden="1" customHeight="1" x14ac:dyDescent="0.25">
      <c r="C13056" s="158" t="s">
        <v>552</v>
      </c>
      <c r="D13056" s="159">
        <v>458.31</v>
      </c>
    </row>
    <row r="13057" spans="3:4" ht="15" hidden="1" customHeight="1" x14ac:dyDescent="0.25">
      <c r="C13057" s="160" t="s">
        <v>542</v>
      </c>
      <c r="D13057" s="161">
        <v>212.45</v>
      </c>
    </row>
    <row r="13058" spans="3:4" ht="15" hidden="1" customHeight="1" x14ac:dyDescent="0.25">
      <c r="C13058" s="158" t="s">
        <v>549</v>
      </c>
      <c r="D13058" s="159">
        <v>31.04</v>
      </c>
    </row>
    <row r="13059" spans="3:4" ht="15" hidden="1" customHeight="1" x14ac:dyDescent="0.25">
      <c r="C13059" s="160" t="s">
        <v>308</v>
      </c>
      <c r="D13059" s="161">
        <v>646.80999999999995</v>
      </c>
    </row>
    <row r="13060" spans="3:4" ht="15" hidden="1" customHeight="1" x14ac:dyDescent="0.25">
      <c r="C13060" s="158" t="s">
        <v>542</v>
      </c>
      <c r="D13060" s="159">
        <v>636.16999999999996</v>
      </c>
    </row>
    <row r="13061" spans="3:4" ht="15" hidden="1" customHeight="1" x14ac:dyDescent="0.25">
      <c r="C13061" s="160" t="s">
        <v>544</v>
      </c>
      <c r="D13061" s="161">
        <v>150.91</v>
      </c>
    </row>
    <row r="13062" spans="3:4" ht="15" hidden="1" customHeight="1" x14ac:dyDescent="0.25">
      <c r="C13062" s="158" t="s">
        <v>551</v>
      </c>
      <c r="D13062" s="159">
        <v>899.89</v>
      </c>
    </row>
    <row r="13063" spans="3:4" ht="15" hidden="1" customHeight="1" x14ac:dyDescent="0.25">
      <c r="C13063" s="160" t="s">
        <v>553</v>
      </c>
      <c r="D13063" s="161">
        <v>481.32</v>
      </c>
    </row>
    <row r="13064" spans="3:4" ht="15" hidden="1" customHeight="1" x14ac:dyDescent="0.25">
      <c r="C13064" s="158" t="s">
        <v>308</v>
      </c>
      <c r="D13064" s="159">
        <v>603.73</v>
      </c>
    </row>
    <row r="13065" spans="3:4" ht="15" hidden="1" customHeight="1" x14ac:dyDescent="0.25">
      <c r="C13065" s="160" t="s">
        <v>557</v>
      </c>
      <c r="D13065" s="161">
        <v>501.82</v>
      </c>
    </row>
    <row r="13066" spans="3:4" ht="15" hidden="1" customHeight="1" x14ac:dyDescent="0.25">
      <c r="C13066" s="158" t="s">
        <v>542</v>
      </c>
      <c r="D13066" s="159">
        <v>861.23</v>
      </c>
    </row>
    <row r="13067" spans="3:4" ht="15" hidden="1" customHeight="1" x14ac:dyDescent="0.25">
      <c r="C13067" s="160" t="s">
        <v>546</v>
      </c>
      <c r="D13067" s="161">
        <v>824.55</v>
      </c>
    </row>
    <row r="13068" spans="3:4" ht="15" hidden="1" customHeight="1" x14ac:dyDescent="0.25">
      <c r="C13068" s="158" t="s">
        <v>543</v>
      </c>
      <c r="D13068" s="159">
        <v>493.82</v>
      </c>
    </row>
    <row r="13069" spans="3:4" ht="15" hidden="1" customHeight="1" x14ac:dyDescent="0.25">
      <c r="C13069" s="160" t="s">
        <v>551</v>
      </c>
      <c r="D13069" s="161">
        <v>428.9</v>
      </c>
    </row>
    <row r="13070" spans="3:4" ht="15" hidden="1" customHeight="1" x14ac:dyDescent="0.25">
      <c r="C13070" s="158" t="s">
        <v>552</v>
      </c>
      <c r="D13070" s="159">
        <v>319.77999999999997</v>
      </c>
    </row>
    <row r="13071" spans="3:4" ht="15" hidden="1" customHeight="1" x14ac:dyDescent="0.25">
      <c r="C13071" s="160" t="s">
        <v>543</v>
      </c>
      <c r="D13071" s="161">
        <v>291.69</v>
      </c>
    </row>
    <row r="13072" spans="3:4" ht="15" hidden="1" customHeight="1" x14ac:dyDescent="0.25">
      <c r="C13072" s="158" t="s">
        <v>308</v>
      </c>
      <c r="D13072" s="159">
        <v>453.99</v>
      </c>
    </row>
    <row r="13073" spans="3:4" ht="15" hidden="1" customHeight="1" x14ac:dyDescent="0.25">
      <c r="C13073" s="160" t="s">
        <v>309</v>
      </c>
      <c r="D13073" s="161">
        <v>111.38</v>
      </c>
    </row>
    <row r="13074" spans="3:4" ht="15" hidden="1" customHeight="1" x14ac:dyDescent="0.25">
      <c r="C13074" s="158" t="s">
        <v>307</v>
      </c>
      <c r="D13074" s="159">
        <v>1059.9100000000001</v>
      </c>
    </row>
    <row r="13075" spans="3:4" ht="15" hidden="1" customHeight="1" x14ac:dyDescent="0.25">
      <c r="C13075" s="160" t="s">
        <v>312</v>
      </c>
      <c r="D13075" s="161">
        <v>1065.0999999999999</v>
      </c>
    </row>
    <row r="13076" spans="3:4" ht="15" hidden="1" customHeight="1" x14ac:dyDescent="0.25">
      <c r="C13076" s="158" t="s">
        <v>546</v>
      </c>
      <c r="D13076" s="159">
        <v>648.22</v>
      </c>
    </row>
    <row r="13077" spans="3:4" ht="15" hidden="1" customHeight="1" x14ac:dyDescent="0.25">
      <c r="C13077" s="160" t="s">
        <v>547</v>
      </c>
      <c r="D13077" s="161">
        <v>562.45000000000005</v>
      </c>
    </row>
    <row r="13078" spans="3:4" ht="15" hidden="1" customHeight="1" x14ac:dyDescent="0.25">
      <c r="C13078" s="158" t="s">
        <v>550</v>
      </c>
      <c r="D13078" s="159">
        <v>598.13</v>
      </c>
    </row>
    <row r="13079" spans="3:4" ht="15" hidden="1" customHeight="1" x14ac:dyDescent="0.25">
      <c r="C13079" s="160" t="s">
        <v>548</v>
      </c>
      <c r="D13079" s="161">
        <v>415.38</v>
      </c>
    </row>
    <row r="13080" spans="3:4" ht="15" hidden="1" customHeight="1" x14ac:dyDescent="0.25">
      <c r="C13080" s="158" t="s">
        <v>309</v>
      </c>
      <c r="D13080" s="159">
        <v>411.7</v>
      </c>
    </row>
    <row r="13081" spans="3:4" ht="15" hidden="1" customHeight="1" x14ac:dyDescent="0.25">
      <c r="C13081" s="160" t="s">
        <v>553</v>
      </c>
      <c r="D13081" s="161">
        <v>1129.49</v>
      </c>
    </row>
    <row r="13082" spans="3:4" ht="15" hidden="1" customHeight="1" x14ac:dyDescent="0.25">
      <c r="C13082" s="158" t="s">
        <v>307</v>
      </c>
      <c r="D13082" s="159">
        <v>807.32</v>
      </c>
    </row>
    <row r="13083" spans="3:4" ht="15" hidden="1" customHeight="1" x14ac:dyDescent="0.25">
      <c r="C13083" s="160" t="s">
        <v>546</v>
      </c>
      <c r="D13083" s="161">
        <v>636.96</v>
      </c>
    </row>
    <row r="13084" spans="3:4" ht="15" hidden="1" customHeight="1" x14ac:dyDescent="0.25">
      <c r="C13084" s="158" t="s">
        <v>542</v>
      </c>
      <c r="D13084" s="159">
        <v>73.64</v>
      </c>
    </row>
    <row r="13085" spans="3:4" ht="15" hidden="1" customHeight="1" x14ac:dyDescent="0.25">
      <c r="C13085" s="160" t="s">
        <v>545</v>
      </c>
      <c r="D13085" s="161">
        <v>447.94</v>
      </c>
    </row>
    <row r="13086" spans="3:4" ht="15" hidden="1" customHeight="1" x14ac:dyDescent="0.25">
      <c r="C13086" s="158" t="s">
        <v>539</v>
      </c>
      <c r="D13086" s="159">
        <v>389.31</v>
      </c>
    </row>
    <row r="13087" spans="3:4" ht="15" hidden="1" customHeight="1" x14ac:dyDescent="0.25">
      <c r="C13087" s="160" t="s">
        <v>548</v>
      </c>
      <c r="D13087" s="161">
        <v>1128.4100000000001</v>
      </c>
    </row>
    <row r="13088" spans="3:4" ht="15" hidden="1" customHeight="1" x14ac:dyDescent="0.25">
      <c r="C13088" s="158" t="s">
        <v>307</v>
      </c>
      <c r="D13088" s="159">
        <v>129.66</v>
      </c>
    </row>
    <row r="13089" spans="3:4" ht="15" hidden="1" customHeight="1" x14ac:dyDescent="0.25">
      <c r="C13089" s="160" t="s">
        <v>309</v>
      </c>
      <c r="D13089" s="161">
        <v>696.99</v>
      </c>
    </row>
    <row r="13090" spans="3:4" ht="15" hidden="1" customHeight="1" x14ac:dyDescent="0.25">
      <c r="C13090" s="158" t="s">
        <v>553</v>
      </c>
      <c r="D13090" s="159">
        <v>362.74</v>
      </c>
    </row>
    <row r="13091" spans="3:4" ht="15" hidden="1" customHeight="1" x14ac:dyDescent="0.25">
      <c r="C13091" s="160" t="s">
        <v>312</v>
      </c>
      <c r="D13091" s="161">
        <v>673.18</v>
      </c>
    </row>
    <row r="13092" spans="3:4" ht="15" hidden="1" customHeight="1" x14ac:dyDescent="0.25">
      <c r="C13092" s="158" t="s">
        <v>545</v>
      </c>
      <c r="D13092" s="159">
        <v>760.55</v>
      </c>
    </row>
    <row r="13093" spans="3:4" ht="15" hidden="1" customHeight="1" x14ac:dyDescent="0.25">
      <c r="C13093" s="160" t="s">
        <v>549</v>
      </c>
      <c r="D13093" s="161">
        <v>547.92999999999995</v>
      </c>
    </row>
    <row r="13094" spans="3:4" ht="15" hidden="1" customHeight="1" x14ac:dyDescent="0.25">
      <c r="C13094" s="158" t="s">
        <v>554</v>
      </c>
      <c r="D13094" s="159">
        <v>483.37</v>
      </c>
    </row>
    <row r="13095" spans="3:4" ht="15" hidden="1" customHeight="1" x14ac:dyDescent="0.25">
      <c r="C13095" s="160" t="s">
        <v>552</v>
      </c>
      <c r="D13095" s="161">
        <v>935.49</v>
      </c>
    </row>
    <row r="13096" spans="3:4" ht="15" hidden="1" customHeight="1" x14ac:dyDescent="0.25">
      <c r="C13096" s="158" t="s">
        <v>558</v>
      </c>
      <c r="D13096" s="159">
        <v>404.28</v>
      </c>
    </row>
    <row r="13097" spans="3:4" ht="15" hidden="1" customHeight="1" x14ac:dyDescent="0.25">
      <c r="C13097" s="160" t="s">
        <v>552</v>
      </c>
      <c r="D13097" s="161">
        <v>211.75</v>
      </c>
    </row>
    <row r="13098" spans="3:4" ht="15" hidden="1" customHeight="1" x14ac:dyDescent="0.25">
      <c r="C13098" s="158" t="s">
        <v>308</v>
      </c>
      <c r="D13098" s="159">
        <v>693.02</v>
      </c>
    </row>
    <row r="13099" spans="3:4" ht="15" hidden="1" customHeight="1" x14ac:dyDescent="0.25">
      <c r="C13099" s="160" t="s">
        <v>553</v>
      </c>
      <c r="D13099" s="161">
        <v>1200.44</v>
      </c>
    </row>
    <row r="13100" spans="3:4" ht="15" hidden="1" customHeight="1" x14ac:dyDescent="0.25">
      <c r="C13100" s="158" t="s">
        <v>308</v>
      </c>
      <c r="D13100" s="159">
        <v>553.35</v>
      </c>
    </row>
    <row r="13101" spans="3:4" ht="15" hidden="1" customHeight="1" x14ac:dyDescent="0.25">
      <c r="C13101" s="160" t="s">
        <v>555</v>
      </c>
      <c r="D13101" s="161">
        <v>937.01</v>
      </c>
    </row>
    <row r="13102" spans="3:4" ht="15" hidden="1" customHeight="1" x14ac:dyDescent="0.25">
      <c r="C13102" s="158" t="s">
        <v>552</v>
      </c>
      <c r="D13102" s="159">
        <v>71.489999999999995</v>
      </c>
    </row>
    <row r="13103" spans="3:4" ht="15" hidden="1" customHeight="1" x14ac:dyDescent="0.25">
      <c r="C13103" s="160" t="s">
        <v>540</v>
      </c>
      <c r="D13103" s="161">
        <v>135.85</v>
      </c>
    </row>
    <row r="13104" spans="3:4" ht="15" hidden="1" customHeight="1" x14ac:dyDescent="0.25">
      <c r="C13104" s="158" t="s">
        <v>556</v>
      </c>
      <c r="D13104" s="159">
        <v>458.55</v>
      </c>
    </row>
    <row r="13105" spans="3:4" ht="15" hidden="1" customHeight="1" x14ac:dyDescent="0.25">
      <c r="C13105" s="160" t="s">
        <v>543</v>
      </c>
      <c r="D13105" s="161">
        <v>383.28</v>
      </c>
    </row>
    <row r="13106" spans="3:4" ht="15" hidden="1" customHeight="1" x14ac:dyDescent="0.25">
      <c r="C13106" s="158" t="s">
        <v>539</v>
      </c>
      <c r="D13106" s="159">
        <v>719.58</v>
      </c>
    </row>
    <row r="13107" spans="3:4" ht="15" hidden="1" customHeight="1" x14ac:dyDescent="0.25">
      <c r="C13107" s="160" t="s">
        <v>556</v>
      </c>
      <c r="D13107" s="161">
        <v>592.41</v>
      </c>
    </row>
    <row r="13108" spans="3:4" ht="15" hidden="1" customHeight="1" x14ac:dyDescent="0.25">
      <c r="C13108" s="158" t="s">
        <v>540</v>
      </c>
      <c r="D13108" s="159">
        <v>395.51</v>
      </c>
    </row>
    <row r="13109" spans="3:4" ht="15" hidden="1" customHeight="1" x14ac:dyDescent="0.25">
      <c r="C13109" s="160" t="s">
        <v>542</v>
      </c>
      <c r="D13109" s="161">
        <v>839.32</v>
      </c>
    </row>
    <row r="13110" spans="3:4" ht="15" hidden="1" customHeight="1" x14ac:dyDescent="0.25">
      <c r="C13110" s="158" t="s">
        <v>542</v>
      </c>
      <c r="D13110" s="159">
        <v>847.76</v>
      </c>
    </row>
    <row r="13111" spans="3:4" ht="15" hidden="1" customHeight="1" x14ac:dyDescent="0.25">
      <c r="C13111" s="160" t="s">
        <v>308</v>
      </c>
      <c r="D13111" s="161">
        <v>684.84</v>
      </c>
    </row>
    <row r="13112" spans="3:4" ht="15" hidden="1" customHeight="1" x14ac:dyDescent="0.25">
      <c r="C13112" s="158" t="s">
        <v>555</v>
      </c>
      <c r="D13112" s="159">
        <v>754.64</v>
      </c>
    </row>
    <row r="13113" spans="3:4" ht="15" hidden="1" customHeight="1" x14ac:dyDescent="0.25">
      <c r="C13113" s="160" t="s">
        <v>309</v>
      </c>
      <c r="D13113" s="161">
        <v>432.78</v>
      </c>
    </row>
    <row r="13114" spans="3:4" ht="15" hidden="1" customHeight="1" x14ac:dyDescent="0.25">
      <c r="C13114" s="158" t="s">
        <v>541</v>
      </c>
      <c r="D13114" s="159">
        <v>1177.07</v>
      </c>
    </row>
    <row r="13115" spans="3:4" ht="15" hidden="1" customHeight="1" x14ac:dyDescent="0.25">
      <c r="C13115" s="160" t="s">
        <v>551</v>
      </c>
      <c r="D13115" s="161">
        <v>775.27</v>
      </c>
    </row>
    <row r="13116" spans="3:4" ht="15" hidden="1" customHeight="1" x14ac:dyDescent="0.25">
      <c r="C13116" s="158" t="s">
        <v>557</v>
      </c>
      <c r="D13116" s="159">
        <v>581.13</v>
      </c>
    </row>
    <row r="13117" spans="3:4" ht="15" hidden="1" customHeight="1" x14ac:dyDescent="0.25">
      <c r="C13117" s="160" t="s">
        <v>551</v>
      </c>
      <c r="D13117" s="161">
        <v>980.74</v>
      </c>
    </row>
    <row r="13118" spans="3:4" ht="15" hidden="1" customHeight="1" x14ac:dyDescent="0.25">
      <c r="C13118" s="158" t="s">
        <v>548</v>
      </c>
      <c r="D13118" s="159">
        <v>1258.77</v>
      </c>
    </row>
    <row r="13119" spans="3:4" ht="15" hidden="1" customHeight="1" x14ac:dyDescent="0.25">
      <c r="C13119" s="160" t="s">
        <v>542</v>
      </c>
      <c r="D13119" s="161">
        <v>957.08</v>
      </c>
    </row>
    <row r="13120" spans="3:4" ht="15" hidden="1" customHeight="1" x14ac:dyDescent="0.25">
      <c r="C13120" s="158" t="s">
        <v>551</v>
      </c>
      <c r="D13120" s="159">
        <v>535.39</v>
      </c>
    </row>
    <row r="13121" spans="3:4" ht="15" hidden="1" customHeight="1" x14ac:dyDescent="0.25">
      <c r="C13121" s="160" t="s">
        <v>545</v>
      </c>
      <c r="D13121" s="161">
        <v>733.93</v>
      </c>
    </row>
    <row r="13122" spans="3:4" ht="15" hidden="1" customHeight="1" x14ac:dyDescent="0.25">
      <c r="C13122" s="158" t="s">
        <v>553</v>
      </c>
      <c r="D13122" s="159">
        <v>1013.17</v>
      </c>
    </row>
    <row r="13123" spans="3:4" ht="15" hidden="1" customHeight="1" x14ac:dyDescent="0.25">
      <c r="C13123" s="160" t="s">
        <v>551</v>
      </c>
      <c r="D13123" s="161">
        <v>1197.7</v>
      </c>
    </row>
    <row r="13124" spans="3:4" ht="15" hidden="1" customHeight="1" x14ac:dyDescent="0.25">
      <c r="C13124" s="158" t="s">
        <v>545</v>
      </c>
      <c r="D13124" s="159">
        <v>1028.79</v>
      </c>
    </row>
    <row r="13125" spans="3:4" ht="15" hidden="1" customHeight="1" x14ac:dyDescent="0.25">
      <c r="C13125" s="160" t="s">
        <v>539</v>
      </c>
      <c r="D13125" s="161">
        <v>884.71</v>
      </c>
    </row>
    <row r="13126" spans="3:4" ht="15" hidden="1" customHeight="1" x14ac:dyDescent="0.25">
      <c r="C13126" s="158" t="s">
        <v>554</v>
      </c>
      <c r="D13126" s="159">
        <v>776.95</v>
      </c>
    </row>
    <row r="13127" spans="3:4" ht="15" hidden="1" customHeight="1" x14ac:dyDescent="0.25">
      <c r="C13127" s="160" t="s">
        <v>539</v>
      </c>
      <c r="D13127" s="161">
        <v>607.66</v>
      </c>
    </row>
    <row r="13128" spans="3:4" ht="15" hidden="1" customHeight="1" x14ac:dyDescent="0.25">
      <c r="C13128" s="158" t="s">
        <v>547</v>
      </c>
      <c r="D13128" s="159">
        <v>995.96</v>
      </c>
    </row>
    <row r="13129" spans="3:4" ht="15" hidden="1" customHeight="1" x14ac:dyDescent="0.25">
      <c r="C13129" s="160" t="s">
        <v>309</v>
      </c>
      <c r="D13129" s="161">
        <v>369.99</v>
      </c>
    </row>
    <row r="13130" spans="3:4" ht="15" hidden="1" customHeight="1" x14ac:dyDescent="0.25">
      <c r="C13130" s="158" t="s">
        <v>546</v>
      </c>
      <c r="D13130" s="159">
        <v>1227.56</v>
      </c>
    </row>
    <row r="13131" spans="3:4" ht="15" hidden="1" customHeight="1" x14ac:dyDescent="0.25">
      <c r="C13131" s="160" t="s">
        <v>542</v>
      </c>
      <c r="D13131" s="161">
        <v>939.13</v>
      </c>
    </row>
    <row r="13132" spans="3:4" ht="15" hidden="1" customHeight="1" x14ac:dyDescent="0.25">
      <c r="C13132" s="158" t="s">
        <v>312</v>
      </c>
      <c r="D13132" s="159">
        <v>810.73</v>
      </c>
    </row>
    <row r="13133" spans="3:4" ht="15" hidden="1" customHeight="1" x14ac:dyDescent="0.25">
      <c r="C13133" s="160" t="s">
        <v>541</v>
      </c>
      <c r="D13133" s="161">
        <v>209.49</v>
      </c>
    </row>
    <row r="13134" spans="3:4" ht="15" hidden="1" customHeight="1" x14ac:dyDescent="0.25">
      <c r="C13134" s="158" t="s">
        <v>552</v>
      </c>
      <c r="D13134" s="159">
        <v>560.79999999999995</v>
      </c>
    </row>
    <row r="13135" spans="3:4" ht="15" hidden="1" customHeight="1" x14ac:dyDescent="0.25">
      <c r="C13135" s="160" t="s">
        <v>549</v>
      </c>
      <c r="D13135" s="161">
        <v>354.13</v>
      </c>
    </row>
    <row r="13136" spans="3:4" ht="15" hidden="1" customHeight="1" x14ac:dyDescent="0.25">
      <c r="C13136" s="158" t="s">
        <v>546</v>
      </c>
      <c r="D13136" s="159">
        <v>713.49</v>
      </c>
    </row>
    <row r="13137" spans="3:4" ht="15" hidden="1" customHeight="1" x14ac:dyDescent="0.25">
      <c r="C13137" s="160" t="s">
        <v>551</v>
      </c>
      <c r="D13137" s="161">
        <v>346.71</v>
      </c>
    </row>
    <row r="13138" spans="3:4" ht="15" hidden="1" customHeight="1" x14ac:dyDescent="0.25">
      <c r="C13138" s="158" t="s">
        <v>544</v>
      </c>
      <c r="D13138" s="159">
        <v>104.49</v>
      </c>
    </row>
    <row r="13139" spans="3:4" ht="15" hidden="1" customHeight="1" x14ac:dyDescent="0.25">
      <c r="C13139" s="160" t="s">
        <v>546</v>
      </c>
      <c r="D13139" s="161">
        <v>1153.21</v>
      </c>
    </row>
    <row r="13140" spans="3:4" ht="15" hidden="1" customHeight="1" x14ac:dyDescent="0.25">
      <c r="C13140" s="158" t="s">
        <v>547</v>
      </c>
      <c r="D13140" s="159">
        <v>169.34</v>
      </c>
    </row>
    <row r="13141" spans="3:4" ht="15" hidden="1" customHeight="1" x14ac:dyDescent="0.25">
      <c r="C13141" s="160" t="s">
        <v>553</v>
      </c>
      <c r="D13141" s="161">
        <v>576.37</v>
      </c>
    </row>
    <row r="13142" spans="3:4" ht="15" hidden="1" customHeight="1" x14ac:dyDescent="0.25">
      <c r="C13142" s="158" t="s">
        <v>556</v>
      </c>
      <c r="D13142" s="159">
        <v>532.20000000000005</v>
      </c>
    </row>
    <row r="13143" spans="3:4" ht="15" hidden="1" customHeight="1" x14ac:dyDescent="0.25">
      <c r="C13143" s="160" t="s">
        <v>553</v>
      </c>
      <c r="D13143" s="161">
        <v>925.12</v>
      </c>
    </row>
    <row r="13144" spans="3:4" ht="15" hidden="1" customHeight="1" x14ac:dyDescent="0.25">
      <c r="C13144" s="158" t="s">
        <v>551</v>
      </c>
      <c r="D13144" s="159">
        <v>261.33</v>
      </c>
    </row>
    <row r="13145" spans="3:4" ht="15" hidden="1" customHeight="1" x14ac:dyDescent="0.25">
      <c r="C13145" s="160" t="s">
        <v>309</v>
      </c>
      <c r="D13145" s="161">
        <v>178.69</v>
      </c>
    </row>
    <row r="13146" spans="3:4" ht="15" hidden="1" customHeight="1" x14ac:dyDescent="0.25">
      <c r="C13146" s="158" t="s">
        <v>308</v>
      </c>
      <c r="D13146" s="159">
        <v>1200.4000000000001</v>
      </c>
    </row>
    <row r="13147" spans="3:4" ht="15" hidden="1" customHeight="1" x14ac:dyDescent="0.25">
      <c r="C13147" s="160" t="s">
        <v>312</v>
      </c>
      <c r="D13147" s="161">
        <v>673.66</v>
      </c>
    </row>
    <row r="13148" spans="3:4" ht="15" hidden="1" customHeight="1" x14ac:dyDescent="0.25">
      <c r="C13148" s="158" t="s">
        <v>556</v>
      </c>
      <c r="D13148" s="159">
        <v>326.14</v>
      </c>
    </row>
    <row r="13149" spans="3:4" ht="15" hidden="1" customHeight="1" x14ac:dyDescent="0.25">
      <c r="C13149" s="160" t="s">
        <v>542</v>
      </c>
      <c r="D13149" s="161">
        <v>444.94</v>
      </c>
    </row>
    <row r="13150" spans="3:4" ht="15" hidden="1" customHeight="1" x14ac:dyDescent="0.25">
      <c r="C13150" s="158" t="s">
        <v>539</v>
      </c>
      <c r="D13150" s="159">
        <v>911.54</v>
      </c>
    </row>
    <row r="13151" spans="3:4" ht="15" hidden="1" customHeight="1" x14ac:dyDescent="0.25">
      <c r="C13151" s="160" t="s">
        <v>543</v>
      </c>
      <c r="D13151" s="161">
        <v>411.41</v>
      </c>
    </row>
    <row r="13152" spans="3:4" ht="15" hidden="1" customHeight="1" x14ac:dyDescent="0.25">
      <c r="C13152" s="158" t="s">
        <v>542</v>
      </c>
      <c r="D13152" s="159">
        <v>730.66</v>
      </c>
    </row>
    <row r="13153" spans="3:4" ht="15" hidden="1" customHeight="1" x14ac:dyDescent="0.25">
      <c r="C13153" s="160" t="s">
        <v>553</v>
      </c>
      <c r="D13153" s="161">
        <v>1150.99</v>
      </c>
    </row>
    <row r="13154" spans="3:4" ht="15" hidden="1" customHeight="1" x14ac:dyDescent="0.25">
      <c r="C13154" s="158" t="s">
        <v>548</v>
      </c>
      <c r="D13154" s="159">
        <v>805.15</v>
      </c>
    </row>
    <row r="13155" spans="3:4" ht="15" hidden="1" customHeight="1" x14ac:dyDescent="0.25">
      <c r="C13155" s="160" t="s">
        <v>539</v>
      </c>
      <c r="D13155" s="161">
        <v>618.5</v>
      </c>
    </row>
    <row r="13156" spans="3:4" ht="15" hidden="1" customHeight="1" x14ac:dyDescent="0.25">
      <c r="C13156" s="158" t="s">
        <v>549</v>
      </c>
      <c r="D13156" s="159">
        <v>526.52</v>
      </c>
    </row>
    <row r="13157" spans="3:4" ht="15" hidden="1" customHeight="1" x14ac:dyDescent="0.25">
      <c r="C13157" s="160" t="s">
        <v>547</v>
      </c>
      <c r="D13157" s="161">
        <v>600.99</v>
      </c>
    </row>
    <row r="13158" spans="3:4" ht="15" hidden="1" customHeight="1" x14ac:dyDescent="0.25">
      <c r="C13158" s="158" t="s">
        <v>307</v>
      </c>
      <c r="D13158" s="159">
        <v>272.64</v>
      </c>
    </row>
    <row r="13159" spans="3:4" ht="15" hidden="1" customHeight="1" x14ac:dyDescent="0.25">
      <c r="C13159" s="160" t="s">
        <v>549</v>
      </c>
      <c r="D13159" s="161">
        <v>754.95</v>
      </c>
    </row>
    <row r="13160" spans="3:4" ht="15" hidden="1" customHeight="1" x14ac:dyDescent="0.25">
      <c r="C13160" s="158" t="s">
        <v>307</v>
      </c>
      <c r="D13160" s="159">
        <v>1165.5999999999999</v>
      </c>
    </row>
    <row r="13161" spans="3:4" ht="15" hidden="1" customHeight="1" x14ac:dyDescent="0.25">
      <c r="C13161" s="160" t="s">
        <v>308</v>
      </c>
      <c r="D13161" s="161">
        <v>777.21</v>
      </c>
    </row>
    <row r="13162" spans="3:4" ht="15" hidden="1" customHeight="1" x14ac:dyDescent="0.25">
      <c r="C13162" s="158" t="s">
        <v>540</v>
      </c>
      <c r="D13162" s="159">
        <v>443.68</v>
      </c>
    </row>
    <row r="13163" spans="3:4" ht="15" hidden="1" customHeight="1" x14ac:dyDescent="0.25">
      <c r="C13163" s="160" t="s">
        <v>543</v>
      </c>
      <c r="D13163" s="161">
        <v>64.09</v>
      </c>
    </row>
    <row r="13164" spans="3:4" ht="15" hidden="1" customHeight="1" x14ac:dyDescent="0.25">
      <c r="C13164" s="158" t="s">
        <v>552</v>
      </c>
      <c r="D13164" s="159">
        <v>1193.94</v>
      </c>
    </row>
    <row r="13165" spans="3:4" ht="15" hidden="1" customHeight="1" x14ac:dyDescent="0.25">
      <c r="C13165" s="160" t="s">
        <v>539</v>
      </c>
      <c r="D13165" s="161">
        <v>765.91</v>
      </c>
    </row>
    <row r="13166" spans="3:4" ht="15" hidden="1" customHeight="1" x14ac:dyDescent="0.25">
      <c r="C13166" s="158" t="s">
        <v>553</v>
      </c>
      <c r="D13166" s="159">
        <v>558.66</v>
      </c>
    </row>
    <row r="13167" spans="3:4" ht="15" hidden="1" customHeight="1" x14ac:dyDescent="0.25">
      <c r="C13167" s="160" t="s">
        <v>557</v>
      </c>
      <c r="D13167" s="161">
        <v>571.69000000000005</v>
      </c>
    </row>
    <row r="13168" spans="3:4" ht="15" hidden="1" customHeight="1" x14ac:dyDescent="0.25">
      <c r="C13168" s="158" t="s">
        <v>307</v>
      </c>
      <c r="D13168" s="159">
        <v>1183.51</v>
      </c>
    </row>
    <row r="13169" spans="3:4" ht="15" hidden="1" customHeight="1" x14ac:dyDescent="0.25">
      <c r="C13169" s="160" t="s">
        <v>546</v>
      </c>
      <c r="D13169" s="161">
        <v>1156.1600000000001</v>
      </c>
    </row>
    <row r="13170" spans="3:4" ht="15" hidden="1" customHeight="1" x14ac:dyDescent="0.25">
      <c r="C13170" s="158" t="s">
        <v>546</v>
      </c>
      <c r="D13170" s="159">
        <v>47.3</v>
      </c>
    </row>
    <row r="13171" spans="3:4" ht="15" hidden="1" customHeight="1" x14ac:dyDescent="0.25">
      <c r="C13171" s="160" t="s">
        <v>309</v>
      </c>
      <c r="D13171" s="161">
        <v>688.75</v>
      </c>
    </row>
    <row r="13172" spans="3:4" ht="15" hidden="1" customHeight="1" x14ac:dyDescent="0.25">
      <c r="C13172" s="158" t="s">
        <v>307</v>
      </c>
      <c r="D13172" s="159">
        <v>966.05</v>
      </c>
    </row>
    <row r="13173" spans="3:4" ht="15" hidden="1" customHeight="1" x14ac:dyDescent="0.25">
      <c r="C13173" s="160" t="s">
        <v>551</v>
      </c>
      <c r="D13173" s="161">
        <v>691.3</v>
      </c>
    </row>
    <row r="13174" spans="3:4" ht="15" hidden="1" customHeight="1" x14ac:dyDescent="0.25">
      <c r="C13174" s="158" t="s">
        <v>547</v>
      </c>
      <c r="D13174" s="159">
        <v>78.8</v>
      </c>
    </row>
    <row r="13175" spans="3:4" ht="15" hidden="1" customHeight="1" x14ac:dyDescent="0.25">
      <c r="C13175" s="160" t="s">
        <v>552</v>
      </c>
      <c r="D13175" s="161">
        <v>661.02</v>
      </c>
    </row>
    <row r="13176" spans="3:4" ht="15" hidden="1" customHeight="1" x14ac:dyDescent="0.25">
      <c r="C13176" s="158" t="s">
        <v>554</v>
      </c>
      <c r="D13176" s="159">
        <v>670.98</v>
      </c>
    </row>
    <row r="13177" spans="3:4" ht="15" hidden="1" customHeight="1" x14ac:dyDescent="0.25">
      <c r="C13177" s="160" t="s">
        <v>556</v>
      </c>
      <c r="D13177" s="161">
        <v>584.20000000000005</v>
      </c>
    </row>
    <row r="13178" spans="3:4" ht="15" hidden="1" customHeight="1" x14ac:dyDescent="0.25">
      <c r="C13178" s="158" t="s">
        <v>553</v>
      </c>
      <c r="D13178" s="159">
        <v>474.17</v>
      </c>
    </row>
    <row r="13179" spans="3:4" ht="15" hidden="1" customHeight="1" x14ac:dyDescent="0.25">
      <c r="C13179" s="160" t="s">
        <v>552</v>
      </c>
      <c r="D13179" s="161">
        <v>831.37</v>
      </c>
    </row>
    <row r="13180" spans="3:4" ht="15" hidden="1" customHeight="1" x14ac:dyDescent="0.25">
      <c r="C13180" s="158" t="s">
        <v>307</v>
      </c>
      <c r="D13180" s="159">
        <v>246.35</v>
      </c>
    </row>
    <row r="13181" spans="3:4" ht="15" hidden="1" customHeight="1" x14ac:dyDescent="0.25">
      <c r="C13181" s="160" t="s">
        <v>546</v>
      </c>
      <c r="D13181" s="161">
        <v>580.71</v>
      </c>
    </row>
    <row r="13182" spans="3:4" ht="15" hidden="1" customHeight="1" x14ac:dyDescent="0.25">
      <c r="C13182" s="158" t="s">
        <v>307</v>
      </c>
      <c r="D13182" s="159">
        <v>1031.6300000000001</v>
      </c>
    </row>
    <row r="13183" spans="3:4" ht="15" hidden="1" customHeight="1" x14ac:dyDescent="0.25">
      <c r="C13183" s="160" t="s">
        <v>308</v>
      </c>
      <c r="D13183" s="161">
        <v>153.37</v>
      </c>
    </row>
    <row r="13184" spans="3:4" ht="15" hidden="1" customHeight="1" x14ac:dyDescent="0.25">
      <c r="C13184" s="158" t="s">
        <v>553</v>
      </c>
      <c r="D13184" s="159">
        <v>244.12</v>
      </c>
    </row>
    <row r="13185" spans="3:4" ht="15" hidden="1" customHeight="1" x14ac:dyDescent="0.25">
      <c r="C13185" s="160" t="s">
        <v>539</v>
      </c>
      <c r="D13185" s="161">
        <v>446.8</v>
      </c>
    </row>
    <row r="13186" spans="3:4" ht="15" hidden="1" customHeight="1" x14ac:dyDescent="0.25">
      <c r="C13186" s="158" t="s">
        <v>552</v>
      </c>
      <c r="D13186" s="159">
        <v>1015.28</v>
      </c>
    </row>
    <row r="13187" spans="3:4" ht="15" hidden="1" customHeight="1" x14ac:dyDescent="0.25">
      <c r="C13187" s="160" t="s">
        <v>549</v>
      </c>
      <c r="D13187" s="161">
        <v>143.35</v>
      </c>
    </row>
    <row r="13188" spans="3:4" ht="15" hidden="1" customHeight="1" x14ac:dyDescent="0.25">
      <c r="C13188" s="158" t="s">
        <v>551</v>
      </c>
      <c r="D13188" s="159">
        <v>1007.56</v>
      </c>
    </row>
    <row r="13189" spans="3:4" ht="15" hidden="1" customHeight="1" x14ac:dyDescent="0.25">
      <c r="C13189" s="160" t="s">
        <v>308</v>
      </c>
      <c r="D13189" s="161">
        <v>219.63</v>
      </c>
    </row>
    <row r="13190" spans="3:4" ht="15" hidden="1" customHeight="1" x14ac:dyDescent="0.25">
      <c r="C13190" s="158" t="s">
        <v>551</v>
      </c>
      <c r="D13190" s="159">
        <v>595.12</v>
      </c>
    </row>
    <row r="13191" spans="3:4" ht="15" hidden="1" customHeight="1" x14ac:dyDescent="0.25">
      <c r="C13191" s="160" t="s">
        <v>539</v>
      </c>
      <c r="D13191" s="161">
        <v>257.83999999999997</v>
      </c>
    </row>
    <row r="13192" spans="3:4" ht="15" hidden="1" customHeight="1" x14ac:dyDescent="0.25">
      <c r="C13192" s="158" t="s">
        <v>556</v>
      </c>
      <c r="D13192" s="159">
        <v>520.41999999999996</v>
      </c>
    </row>
    <row r="13193" spans="3:4" ht="15" hidden="1" customHeight="1" x14ac:dyDescent="0.25">
      <c r="C13193" s="160" t="s">
        <v>544</v>
      </c>
      <c r="D13193" s="161">
        <v>367.99</v>
      </c>
    </row>
    <row r="13194" spans="3:4" ht="15" hidden="1" customHeight="1" x14ac:dyDescent="0.25">
      <c r="C13194" s="158" t="s">
        <v>545</v>
      </c>
      <c r="D13194" s="159">
        <v>1292.6400000000001</v>
      </c>
    </row>
    <row r="13195" spans="3:4" ht="15" hidden="1" customHeight="1" x14ac:dyDescent="0.25">
      <c r="C13195" s="160" t="s">
        <v>539</v>
      </c>
      <c r="D13195" s="161">
        <v>217.01</v>
      </c>
    </row>
    <row r="13196" spans="3:4" ht="15" hidden="1" customHeight="1" x14ac:dyDescent="0.25">
      <c r="C13196" s="158" t="s">
        <v>308</v>
      </c>
      <c r="D13196" s="159">
        <v>1127.96</v>
      </c>
    </row>
    <row r="13197" spans="3:4" ht="15" hidden="1" customHeight="1" x14ac:dyDescent="0.25">
      <c r="C13197" s="160" t="s">
        <v>540</v>
      </c>
      <c r="D13197" s="161">
        <v>652.33000000000004</v>
      </c>
    </row>
    <row r="13198" spans="3:4" ht="15" hidden="1" customHeight="1" x14ac:dyDescent="0.25">
      <c r="C13198" s="158" t="s">
        <v>543</v>
      </c>
      <c r="D13198" s="159">
        <v>431.79</v>
      </c>
    </row>
    <row r="13199" spans="3:4" ht="15" hidden="1" customHeight="1" x14ac:dyDescent="0.25">
      <c r="C13199" s="160" t="s">
        <v>545</v>
      </c>
      <c r="D13199" s="161">
        <v>554.85</v>
      </c>
    </row>
    <row r="13200" spans="3:4" ht="15" hidden="1" customHeight="1" x14ac:dyDescent="0.25">
      <c r="C13200" s="158" t="s">
        <v>540</v>
      </c>
      <c r="D13200" s="159">
        <v>224.88</v>
      </c>
    </row>
    <row r="13201" spans="3:4" ht="15" hidden="1" customHeight="1" x14ac:dyDescent="0.25">
      <c r="C13201" s="160" t="s">
        <v>307</v>
      </c>
      <c r="D13201" s="161">
        <v>1261.74</v>
      </c>
    </row>
    <row r="13202" spans="3:4" ht="15" hidden="1" customHeight="1" x14ac:dyDescent="0.25">
      <c r="C13202" s="158" t="s">
        <v>546</v>
      </c>
      <c r="D13202" s="159">
        <v>375.05</v>
      </c>
    </row>
    <row r="13203" spans="3:4" ht="15" hidden="1" customHeight="1" x14ac:dyDescent="0.25">
      <c r="C13203" s="160" t="s">
        <v>556</v>
      </c>
      <c r="D13203" s="161">
        <v>1286.17</v>
      </c>
    </row>
    <row r="13204" spans="3:4" ht="15" hidden="1" customHeight="1" x14ac:dyDescent="0.25">
      <c r="C13204" s="158" t="s">
        <v>540</v>
      </c>
      <c r="D13204" s="159">
        <v>104.41</v>
      </c>
    </row>
    <row r="13205" spans="3:4" ht="15" hidden="1" customHeight="1" x14ac:dyDescent="0.25">
      <c r="C13205" s="160" t="s">
        <v>553</v>
      </c>
      <c r="D13205" s="161">
        <v>461.25</v>
      </c>
    </row>
    <row r="13206" spans="3:4" ht="15" hidden="1" customHeight="1" x14ac:dyDescent="0.25">
      <c r="C13206" s="158" t="s">
        <v>540</v>
      </c>
      <c r="D13206" s="159">
        <v>1183.4100000000001</v>
      </c>
    </row>
    <row r="13207" spans="3:4" ht="15" hidden="1" customHeight="1" x14ac:dyDescent="0.25">
      <c r="C13207" s="160" t="s">
        <v>548</v>
      </c>
      <c r="D13207" s="161">
        <v>1257.68</v>
      </c>
    </row>
    <row r="13208" spans="3:4" ht="15" hidden="1" customHeight="1" x14ac:dyDescent="0.25">
      <c r="C13208" s="158" t="s">
        <v>554</v>
      </c>
      <c r="D13208" s="159">
        <v>225.86</v>
      </c>
    </row>
    <row r="13209" spans="3:4" ht="15" hidden="1" customHeight="1" x14ac:dyDescent="0.25">
      <c r="C13209" s="160" t="s">
        <v>539</v>
      </c>
      <c r="D13209" s="161">
        <v>795.58</v>
      </c>
    </row>
    <row r="13210" spans="3:4" ht="15" hidden="1" customHeight="1" x14ac:dyDescent="0.25">
      <c r="C13210" s="158" t="s">
        <v>557</v>
      </c>
      <c r="D13210" s="159">
        <v>371.62</v>
      </c>
    </row>
    <row r="13211" spans="3:4" ht="15" hidden="1" customHeight="1" x14ac:dyDescent="0.25">
      <c r="C13211" s="160" t="s">
        <v>312</v>
      </c>
      <c r="D13211" s="161">
        <v>738.57</v>
      </c>
    </row>
    <row r="13212" spans="3:4" ht="15" hidden="1" customHeight="1" x14ac:dyDescent="0.25">
      <c r="C13212" s="158" t="s">
        <v>554</v>
      </c>
      <c r="D13212" s="159">
        <v>786.92</v>
      </c>
    </row>
    <row r="13213" spans="3:4" ht="15" hidden="1" customHeight="1" x14ac:dyDescent="0.25">
      <c r="C13213" s="160" t="s">
        <v>558</v>
      </c>
      <c r="D13213" s="161">
        <v>1175.8499999999999</v>
      </c>
    </row>
    <row r="13214" spans="3:4" ht="15" hidden="1" customHeight="1" x14ac:dyDescent="0.25">
      <c r="C13214" s="158" t="s">
        <v>545</v>
      </c>
      <c r="D13214" s="159">
        <v>830.52</v>
      </c>
    </row>
    <row r="13215" spans="3:4" ht="15" hidden="1" customHeight="1" x14ac:dyDescent="0.25">
      <c r="C13215" s="160" t="s">
        <v>543</v>
      </c>
      <c r="D13215" s="161">
        <v>559.63</v>
      </c>
    </row>
    <row r="13216" spans="3:4" ht="15" hidden="1" customHeight="1" x14ac:dyDescent="0.25">
      <c r="C13216" s="158" t="s">
        <v>551</v>
      </c>
      <c r="D13216" s="159">
        <v>406.45</v>
      </c>
    </row>
    <row r="13217" spans="3:4" ht="15" hidden="1" customHeight="1" x14ac:dyDescent="0.25">
      <c r="C13217" s="160" t="s">
        <v>542</v>
      </c>
      <c r="D13217" s="161">
        <v>579.13</v>
      </c>
    </row>
    <row r="13218" spans="3:4" ht="15" hidden="1" customHeight="1" x14ac:dyDescent="0.25">
      <c r="C13218" s="158" t="s">
        <v>555</v>
      </c>
      <c r="D13218" s="159">
        <v>631.82000000000005</v>
      </c>
    </row>
    <row r="13219" spans="3:4" ht="15" hidden="1" customHeight="1" x14ac:dyDescent="0.25">
      <c r="C13219" s="160" t="s">
        <v>551</v>
      </c>
      <c r="D13219" s="161">
        <v>900.18</v>
      </c>
    </row>
    <row r="13220" spans="3:4" ht="15" hidden="1" customHeight="1" x14ac:dyDescent="0.25">
      <c r="C13220" s="158" t="s">
        <v>543</v>
      </c>
      <c r="D13220" s="159">
        <v>352.66</v>
      </c>
    </row>
    <row r="13221" spans="3:4" ht="15" hidden="1" customHeight="1" x14ac:dyDescent="0.25">
      <c r="C13221" s="160" t="s">
        <v>553</v>
      </c>
      <c r="D13221" s="161">
        <v>27.57</v>
      </c>
    </row>
    <row r="13222" spans="3:4" ht="15" hidden="1" customHeight="1" x14ac:dyDescent="0.25">
      <c r="C13222" s="158" t="s">
        <v>553</v>
      </c>
      <c r="D13222" s="159">
        <v>981.61</v>
      </c>
    </row>
    <row r="13223" spans="3:4" ht="15" hidden="1" customHeight="1" x14ac:dyDescent="0.25">
      <c r="C13223" s="160" t="s">
        <v>544</v>
      </c>
      <c r="D13223" s="161">
        <v>399.01</v>
      </c>
    </row>
    <row r="13224" spans="3:4" ht="15" hidden="1" customHeight="1" x14ac:dyDescent="0.25">
      <c r="C13224" s="158" t="s">
        <v>552</v>
      </c>
      <c r="D13224" s="159">
        <v>1279.98</v>
      </c>
    </row>
    <row r="13225" spans="3:4" ht="15" hidden="1" customHeight="1" x14ac:dyDescent="0.25">
      <c r="C13225" s="160" t="s">
        <v>543</v>
      </c>
      <c r="D13225" s="161">
        <v>600.26</v>
      </c>
    </row>
    <row r="13226" spans="3:4" ht="15" hidden="1" customHeight="1" x14ac:dyDescent="0.25">
      <c r="C13226" s="158" t="s">
        <v>544</v>
      </c>
      <c r="D13226" s="159">
        <v>764.84</v>
      </c>
    </row>
    <row r="13227" spans="3:4" ht="15" hidden="1" customHeight="1" x14ac:dyDescent="0.25">
      <c r="C13227" s="160" t="s">
        <v>556</v>
      </c>
      <c r="D13227" s="161">
        <v>61.78</v>
      </c>
    </row>
    <row r="13228" spans="3:4" ht="15" hidden="1" customHeight="1" x14ac:dyDescent="0.25">
      <c r="C13228" s="158" t="s">
        <v>546</v>
      </c>
      <c r="D13228" s="159">
        <v>191.56</v>
      </c>
    </row>
    <row r="13229" spans="3:4" ht="15" hidden="1" customHeight="1" x14ac:dyDescent="0.25">
      <c r="C13229" s="160" t="s">
        <v>542</v>
      </c>
      <c r="D13229" s="161">
        <v>817.23</v>
      </c>
    </row>
    <row r="13230" spans="3:4" ht="15" hidden="1" customHeight="1" x14ac:dyDescent="0.25">
      <c r="C13230" s="158" t="s">
        <v>312</v>
      </c>
      <c r="D13230" s="159">
        <v>607.61</v>
      </c>
    </row>
    <row r="13231" spans="3:4" ht="15" hidden="1" customHeight="1" x14ac:dyDescent="0.25">
      <c r="C13231" s="160" t="s">
        <v>547</v>
      </c>
      <c r="D13231" s="161">
        <v>1090.8900000000001</v>
      </c>
    </row>
    <row r="13232" spans="3:4" ht="15" hidden="1" customHeight="1" x14ac:dyDescent="0.25">
      <c r="C13232" s="158" t="s">
        <v>312</v>
      </c>
      <c r="D13232" s="159">
        <v>1054.21</v>
      </c>
    </row>
    <row r="13233" spans="3:4" ht="15" hidden="1" customHeight="1" x14ac:dyDescent="0.25">
      <c r="C13233" s="160" t="s">
        <v>549</v>
      </c>
      <c r="D13233" s="161">
        <v>783.69</v>
      </c>
    </row>
    <row r="13234" spans="3:4" ht="15" hidden="1" customHeight="1" x14ac:dyDescent="0.25">
      <c r="C13234" s="158" t="s">
        <v>540</v>
      </c>
      <c r="D13234" s="159">
        <v>529.15</v>
      </c>
    </row>
    <row r="13235" spans="3:4" ht="15" hidden="1" customHeight="1" x14ac:dyDescent="0.25">
      <c r="C13235" s="160" t="s">
        <v>541</v>
      </c>
      <c r="D13235" s="161">
        <v>577.88</v>
      </c>
    </row>
    <row r="13236" spans="3:4" ht="15" hidden="1" customHeight="1" x14ac:dyDescent="0.25">
      <c r="C13236" s="158" t="s">
        <v>308</v>
      </c>
      <c r="D13236" s="159">
        <v>1057.42</v>
      </c>
    </row>
    <row r="13237" spans="3:4" ht="15" hidden="1" customHeight="1" x14ac:dyDescent="0.25">
      <c r="C13237" s="160" t="s">
        <v>551</v>
      </c>
      <c r="D13237" s="161">
        <v>769.37</v>
      </c>
    </row>
    <row r="13238" spans="3:4" ht="15" hidden="1" customHeight="1" x14ac:dyDescent="0.25">
      <c r="C13238" s="158" t="s">
        <v>551</v>
      </c>
      <c r="D13238" s="159">
        <v>1196.98</v>
      </c>
    </row>
    <row r="13239" spans="3:4" ht="15" hidden="1" customHeight="1" x14ac:dyDescent="0.25">
      <c r="C13239" s="160" t="s">
        <v>545</v>
      </c>
      <c r="D13239" s="161">
        <v>1029.1300000000001</v>
      </c>
    </row>
    <row r="13240" spans="3:4" ht="15" hidden="1" customHeight="1" x14ac:dyDescent="0.25">
      <c r="C13240" s="158" t="s">
        <v>547</v>
      </c>
      <c r="D13240" s="159">
        <v>699.84</v>
      </c>
    </row>
    <row r="13241" spans="3:4" ht="15" hidden="1" customHeight="1" x14ac:dyDescent="0.25">
      <c r="C13241" s="160" t="s">
        <v>544</v>
      </c>
      <c r="D13241" s="161">
        <v>424.74</v>
      </c>
    </row>
    <row r="13242" spans="3:4" ht="15" hidden="1" customHeight="1" x14ac:dyDescent="0.25">
      <c r="C13242" s="158" t="s">
        <v>552</v>
      </c>
      <c r="D13242" s="159">
        <v>92.26</v>
      </c>
    </row>
    <row r="13243" spans="3:4" ht="15" hidden="1" customHeight="1" x14ac:dyDescent="0.25">
      <c r="C13243" s="160" t="s">
        <v>540</v>
      </c>
      <c r="D13243" s="161">
        <v>459.29</v>
      </c>
    </row>
    <row r="13244" spans="3:4" ht="15" hidden="1" customHeight="1" x14ac:dyDescent="0.25">
      <c r="C13244" s="158" t="s">
        <v>552</v>
      </c>
      <c r="D13244" s="159">
        <v>792.68</v>
      </c>
    </row>
    <row r="13245" spans="3:4" ht="15" hidden="1" customHeight="1" x14ac:dyDescent="0.25">
      <c r="C13245" s="160" t="s">
        <v>308</v>
      </c>
      <c r="D13245" s="161">
        <v>302.86</v>
      </c>
    </row>
    <row r="13246" spans="3:4" ht="15" hidden="1" customHeight="1" x14ac:dyDescent="0.25">
      <c r="C13246" s="158" t="s">
        <v>543</v>
      </c>
      <c r="D13246" s="159">
        <v>359.87</v>
      </c>
    </row>
    <row r="13247" spans="3:4" ht="15" hidden="1" customHeight="1" x14ac:dyDescent="0.25">
      <c r="C13247" s="160" t="s">
        <v>312</v>
      </c>
      <c r="D13247" s="161">
        <v>237.89</v>
      </c>
    </row>
    <row r="13248" spans="3:4" ht="15" hidden="1" customHeight="1" x14ac:dyDescent="0.25">
      <c r="C13248" s="158" t="s">
        <v>540</v>
      </c>
      <c r="D13248" s="159">
        <v>280.2</v>
      </c>
    </row>
    <row r="13249" spans="3:4" ht="15" hidden="1" customHeight="1" x14ac:dyDescent="0.25">
      <c r="C13249" s="160" t="s">
        <v>545</v>
      </c>
      <c r="D13249" s="161">
        <v>560.26</v>
      </c>
    </row>
    <row r="13250" spans="3:4" ht="15" hidden="1" customHeight="1" x14ac:dyDescent="0.25">
      <c r="C13250" s="158" t="s">
        <v>545</v>
      </c>
      <c r="D13250" s="159">
        <v>800.87</v>
      </c>
    </row>
    <row r="13251" spans="3:4" ht="15" hidden="1" customHeight="1" x14ac:dyDescent="0.25">
      <c r="C13251" s="160" t="s">
        <v>539</v>
      </c>
      <c r="D13251" s="161">
        <v>654.57000000000005</v>
      </c>
    </row>
    <row r="13252" spans="3:4" ht="15" hidden="1" customHeight="1" x14ac:dyDescent="0.25">
      <c r="C13252" s="158" t="s">
        <v>547</v>
      </c>
      <c r="D13252" s="159">
        <v>512.57000000000005</v>
      </c>
    </row>
    <row r="13253" spans="3:4" ht="15" hidden="1" customHeight="1" x14ac:dyDescent="0.25">
      <c r="C13253" s="160" t="s">
        <v>546</v>
      </c>
      <c r="D13253" s="161">
        <v>1271.8</v>
      </c>
    </row>
    <row r="13254" spans="3:4" ht="15" hidden="1" customHeight="1" x14ac:dyDescent="0.25">
      <c r="C13254" s="158" t="s">
        <v>552</v>
      </c>
      <c r="D13254" s="159">
        <v>415.85</v>
      </c>
    </row>
    <row r="13255" spans="3:4" ht="15" hidden="1" customHeight="1" x14ac:dyDescent="0.25">
      <c r="C13255" s="160" t="s">
        <v>550</v>
      </c>
      <c r="D13255" s="161">
        <v>187.39</v>
      </c>
    </row>
    <row r="13256" spans="3:4" ht="15" hidden="1" customHeight="1" x14ac:dyDescent="0.25">
      <c r="C13256" s="158" t="s">
        <v>542</v>
      </c>
      <c r="D13256" s="159">
        <v>1292.6600000000001</v>
      </c>
    </row>
    <row r="13257" spans="3:4" ht="15" hidden="1" customHeight="1" x14ac:dyDescent="0.25">
      <c r="C13257" s="160" t="s">
        <v>544</v>
      </c>
      <c r="D13257" s="161">
        <v>1282.47</v>
      </c>
    </row>
    <row r="13258" spans="3:4" ht="15" hidden="1" customHeight="1" x14ac:dyDescent="0.25">
      <c r="C13258" s="158" t="s">
        <v>549</v>
      </c>
      <c r="D13258" s="159">
        <v>475.14</v>
      </c>
    </row>
    <row r="13259" spans="3:4" ht="15" hidden="1" customHeight="1" x14ac:dyDescent="0.25">
      <c r="C13259" s="160" t="s">
        <v>544</v>
      </c>
      <c r="D13259" s="161">
        <v>1243.6099999999999</v>
      </c>
    </row>
    <row r="13260" spans="3:4" ht="15" hidden="1" customHeight="1" x14ac:dyDescent="0.25">
      <c r="C13260" s="158" t="s">
        <v>546</v>
      </c>
      <c r="D13260" s="159">
        <v>146.87</v>
      </c>
    </row>
    <row r="13261" spans="3:4" ht="15" hidden="1" customHeight="1" x14ac:dyDescent="0.25">
      <c r="C13261" s="160" t="s">
        <v>543</v>
      </c>
      <c r="D13261" s="161">
        <v>1114.3399999999999</v>
      </c>
    </row>
    <row r="13262" spans="3:4" ht="15" hidden="1" customHeight="1" x14ac:dyDescent="0.25">
      <c r="C13262" s="158" t="s">
        <v>545</v>
      </c>
      <c r="D13262" s="159">
        <v>1051.8599999999999</v>
      </c>
    </row>
    <row r="13263" spans="3:4" ht="15" hidden="1" customHeight="1" x14ac:dyDescent="0.25">
      <c r="C13263" s="160" t="s">
        <v>552</v>
      </c>
      <c r="D13263" s="161">
        <v>511.86</v>
      </c>
    </row>
    <row r="13264" spans="3:4" ht="15" hidden="1" customHeight="1" x14ac:dyDescent="0.25">
      <c r="C13264" s="158" t="s">
        <v>540</v>
      </c>
      <c r="D13264" s="159">
        <v>938.69</v>
      </c>
    </row>
    <row r="13265" spans="3:4" ht="15" hidden="1" customHeight="1" x14ac:dyDescent="0.25">
      <c r="C13265" s="160" t="s">
        <v>547</v>
      </c>
      <c r="D13265" s="161">
        <v>632.64</v>
      </c>
    </row>
    <row r="13266" spans="3:4" ht="15" hidden="1" customHeight="1" x14ac:dyDescent="0.25">
      <c r="C13266" s="158" t="s">
        <v>553</v>
      </c>
      <c r="D13266" s="159">
        <v>547.86</v>
      </c>
    </row>
    <row r="13267" spans="3:4" ht="15" hidden="1" customHeight="1" x14ac:dyDescent="0.25">
      <c r="C13267" s="160" t="s">
        <v>545</v>
      </c>
      <c r="D13267" s="161">
        <v>497.26</v>
      </c>
    </row>
    <row r="13268" spans="3:4" ht="15" hidden="1" customHeight="1" x14ac:dyDescent="0.25">
      <c r="C13268" s="158" t="s">
        <v>557</v>
      </c>
      <c r="D13268" s="159">
        <v>456.25</v>
      </c>
    </row>
    <row r="13269" spans="3:4" ht="15" hidden="1" customHeight="1" x14ac:dyDescent="0.25">
      <c r="C13269" s="160" t="s">
        <v>542</v>
      </c>
      <c r="D13269" s="161">
        <v>743.24</v>
      </c>
    </row>
    <row r="13270" spans="3:4" ht="15" hidden="1" customHeight="1" x14ac:dyDescent="0.25">
      <c r="C13270" s="158" t="s">
        <v>540</v>
      </c>
      <c r="D13270" s="159">
        <v>649.66999999999996</v>
      </c>
    </row>
    <row r="13271" spans="3:4" ht="15" hidden="1" customHeight="1" x14ac:dyDescent="0.25">
      <c r="C13271" s="160" t="s">
        <v>549</v>
      </c>
      <c r="D13271" s="161">
        <v>943.95</v>
      </c>
    </row>
    <row r="13272" spans="3:4" ht="15" hidden="1" customHeight="1" x14ac:dyDescent="0.25">
      <c r="C13272" s="158" t="s">
        <v>549</v>
      </c>
      <c r="D13272" s="159">
        <v>678.92</v>
      </c>
    </row>
    <row r="13273" spans="3:4" ht="15" hidden="1" customHeight="1" x14ac:dyDescent="0.25">
      <c r="C13273" s="160" t="s">
        <v>539</v>
      </c>
      <c r="D13273" s="161">
        <v>308.02</v>
      </c>
    </row>
    <row r="13274" spans="3:4" ht="15" hidden="1" customHeight="1" x14ac:dyDescent="0.25">
      <c r="C13274" s="158" t="s">
        <v>556</v>
      </c>
      <c r="D13274" s="159">
        <v>55.69</v>
      </c>
    </row>
    <row r="13275" spans="3:4" ht="15" hidden="1" customHeight="1" x14ac:dyDescent="0.25">
      <c r="C13275" s="160" t="s">
        <v>552</v>
      </c>
      <c r="D13275" s="161">
        <v>508.43</v>
      </c>
    </row>
    <row r="13276" spans="3:4" ht="15" hidden="1" customHeight="1" x14ac:dyDescent="0.25">
      <c r="C13276" s="158" t="s">
        <v>309</v>
      </c>
      <c r="D13276" s="159">
        <v>669.16</v>
      </c>
    </row>
    <row r="13277" spans="3:4" ht="15" hidden="1" customHeight="1" x14ac:dyDescent="0.25">
      <c r="C13277" s="160" t="s">
        <v>552</v>
      </c>
      <c r="D13277" s="161">
        <v>533.79</v>
      </c>
    </row>
    <row r="13278" spans="3:4" ht="15" hidden="1" customHeight="1" x14ac:dyDescent="0.25">
      <c r="C13278" s="158" t="s">
        <v>307</v>
      </c>
      <c r="D13278" s="159">
        <v>919.7</v>
      </c>
    </row>
    <row r="13279" spans="3:4" ht="15" hidden="1" customHeight="1" x14ac:dyDescent="0.25">
      <c r="C13279" s="160" t="s">
        <v>539</v>
      </c>
      <c r="D13279" s="161">
        <v>681.76</v>
      </c>
    </row>
    <row r="13280" spans="3:4" ht="15" hidden="1" customHeight="1" x14ac:dyDescent="0.25">
      <c r="C13280" s="158" t="s">
        <v>540</v>
      </c>
      <c r="D13280" s="159">
        <v>303.49</v>
      </c>
    </row>
    <row r="13281" spans="3:4" ht="15" hidden="1" customHeight="1" x14ac:dyDescent="0.25">
      <c r="C13281" s="160" t="s">
        <v>552</v>
      </c>
      <c r="D13281" s="161">
        <v>966.68</v>
      </c>
    </row>
    <row r="13282" spans="3:4" ht="15" hidden="1" customHeight="1" x14ac:dyDescent="0.25">
      <c r="C13282" s="158" t="s">
        <v>308</v>
      </c>
      <c r="D13282" s="159">
        <v>1167.96</v>
      </c>
    </row>
    <row r="13283" spans="3:4" ht="15" hidden="1" customHeight="1" x14ac:dyDescent="0.25">
      <c r="C13283" s="160" t="s">
        <v>543</v>
      </c>
      <c r="D13283" s="161">
        <v>509.77</v>
      </c>
    </row>
    <row r="13284" spans="3:4" ht="15" hidden="1" customHeight="1" x14ac:dyDescent="0.25">
      <c r="C13284" s="158" t="s">
        <v>546</v>
      </c>
      <c r="D13284" s="159">
        <v>212.05</v>
      </c>
    </row>
    <row r="13285" spans="3:4" ht="15" hidden="1" customHeight="1" x14ac:dyDescent="0.25">
      <c r="C13285" s="160" t="s">
        <v>542</v>
      </c>
      <c r="D13285" s="161">
        <v>1071.3800000000001</v>
      </c>
    </row>
    <row r="13286" spans="3:4" ht="15" hidden="1" customHeight="1" x14ac:dyDescent="0.25">
      <c r="C13286" s="158" t="s">
        <v>552</v>
      </c>
      <c r="D13286" s="159">
        <v>1251.1500000000001</v>
      </c>
    </row>
    <row r="13287" spans="3:4" ht="15" hidden="1" customHeight="1" x14ac:dyDescent="0.25">
      <c r="C13287" s="160" t="s">
        <v>539</v>
      </c>
      <c r="D13287" s="161">
        <v>438.56</v>
      </c>
    </row>
    <row r="13288" spans="3:4" ht="15" hidden="1" customHeight="1" x14ac:dyDescent="0.25">
      <c r="C13288" s="158" t="s">
        <v>543</v>
      </c>
      <c r="D13288" s="159">
        <v>707.17</v>
      </c>
    </row>
    <row r="13289" spans="3:4" ht="15" hidden="1" customHeight="1" x14ac:dyDescent="0.25">
      <c r="C13289" s="160" t="s">
        <v>308</v>
      </c>
      <c r="D13289" s="161">
        <v>1232.33</v>
      </c>
    </row>
    <row r="13290" spans="3:4" ht="15" hidden="1" customHeight="1" x14ac:dyDescent="0.25">
      <c r="C13290" s="158" t="s">
        <v>553</v>
      </c>
      <c r="D13290" s="159">
        <v>760.36</v>
      </c>
    </row>
    <row r="13291" spans="3:4" ht="15" hidden="1" customHeight="1" x14ac:dyDescent="0.25">
      <c r="C13291" s="160" t="s">
        <v>545</v>
      </c>
      <c r="D13291" s="161">
        <v>996.43</v>
      </c>
    </row>
    <row r="13292" spans="3:4" ht="15" hidden="1" customHeight="1" x14ac:dyDescent="0.25">
      <c r="C13292" s="158" t="s">
        <v>308</v>
      </c>
      <c r="D13292" s="159">
        <v>119.56</v>
      </c>
    </row>
    <row r="13293" spans="3:4" ht="15" hidden="1" customHeight="1" x14ac:dyDescent="0.25">
      <c r="C13293" s="160" t="s">
        <v>542</v>
      </c>
      <c r="D13293" s="161">
        <v>1114.69</v>
      </c>
    </row>
    <row r="13294" spans="3:4" ht="15" hidden="1" customHeight="1" x14ac:dyDescent="0.25">
      <c r="C13294" s="158" t="s">
        <v>540</v>
      </c>
      <c r="D13294" s="159">
        <v>576.49</v>
      </c>
    </row>
    <row r="13295" spans="3:4" ht="15" hidden="1" customHeight="1" x14ac:dyDescent="0.25">
      <c r="C13295" s="160" t="s">
        <v>542</v>
      </c>
      <c r="D13295" s="161">
        <v>546.87</v>
      </c>
    </row>
    <row r="13296" spans="3:4" ht="15" hidden="1" customHeight="1" x14ac:dyDescent="0.25">
      <c r="C13296" s="158" t="s">
        <v>551</v>
      </c>
      <c r="D13296" s="159">
        <v>321.06</v>
      </c>
    </row>
    <row r="13297" spans="3:4" ht="15" hidden="1" customHeight="1" x14ac:dyDescent="0.25">
      <c r="C13297" s="160" t="s">
        <v>551</v>
      </c>
      <c r="D13297" s="161">
        <v>1020.69</v>
      </c>
    </row>
    <row r="13298" spans="3:4" ht="15" hidden="1" customHeight="1" x14ac:dyDescent="0.25">
      <c r="C13298" s="158" t="s">
        <v>551</v>
      </c>
      <c r="D13298" s="159">
        <v>1202.02</v>
      </c>
    </row>
    <row r="13299" spans="3:4" ht="15" hidden="1" customHeight="1" x14ac:dyDescent="0.25">
      <c r="C13299" s="160" t="s">
        <v>545</v>
      </c>
      <c r="D13299" s="161">
        <v>994.86</v>
      </c>
    </row>
    <row r="13300" spans="3:4" ht="15" hidden="1" customHeight="1" x14ac:dyDescent="0.25">
      <c r="C13300" s="158" t="s">
        <v>547</v>
      </c>
      <c r="D13300" s="159">
        <v>688.82</v>
      </c>
    </row>
    <row r="13301" spans="3:4" ht="15" hidden="1" customHeight="1" x14ac:dyDescent="0.25">
      <c r="C13301" s="160" t="s">
        <v>551</v>
      </c>
      <c r="D13301" s="161">
        <v>1106.8699999999999</v>
      </c>
    </row>
    <row r="13302" spans="3:4" ht="15" hidden="1" customHeight="1" x14ac:dyDescent="0.25">
      <c r="C13302" s="158" t="s">
        <v>307</v>
      </c>
      <c r="D13302" s="159">
        <v>162.96</v>
      </c>
    </row>
    <row r="13303" spans="3:4" ht="15" hidden="1" customHeight="1" x14ac:dyDescent="0.25">
      <c r="C13303" s="160" t="s">
        <v>539</v>
      </c>
      <c r="D13303" s="161">
        <v>498.62</v>
      </c>
    </row>
    <row r="13304" spans="3:4" ht="15" hidden="1" customHeight="1" x14ac:dyDescent="0.25">
      <c r="C13304" s="158" t="s">
        <v>312</v>
      </c>
      <c r="D13304" s="159">
        <v>1087.74</v>
      </c>
    </row>
    <row r="13305" spans="3:4" ht="15" hidden="1" customHeight="1" x14ac:dyDescent="0.25">
      <c r="C13305" s="160" t="s">
        <v>312</v>
      </c>
      <c r="D13305" s="161">
        <v>379.98</v>
      </c>
    </row>
    <row r="13306" spans="3:4" ht="15" hidden="1" customHeight="1" x14ac:dyDescent="0.25">
      <c r="C13306" s="158" t="s">
        <v>539</v>
      </c>
      <c r="D13306" s="159">
        <v>905.71</v>
      </c>
    </row>
    <row r="13307" spans="3:4" ht="15" hidden="1" customHeight="1" x14ac:dyDescent="0.25">
      <c r="C13307" s="160" t="s">
        <v>551</v>
      </c>
      <c r="D13307" s="161">
        <v>821.83</v>
      </c>
    </row>
    <row r="13308" spans="3:4" ht="15" hidden="1" customHeight="1" x14ac:dyDescent="0.25">
      <c r="C13308" s="158" t="s">
        <v>312</v>
      </c>
      <c r="D13308" s="159">
        <v>670.6</v>
      </c>
    </row>
    <row r="13309" spans="3:4" ht="15" hidden="1" customHeight="1" x14ac:dyDescent="0.25">
      <c r="C13309" s="160" t="s">
        <v>550</v>
      </c>
      <c r="D13309" s="161">
        <v>345.7</v>
      </c>
    </row>
    <row r="13310" spans="3:4" ht="15" hidden="1" customHeight="1" x14ac:dyDescent="0.25">
      <c r="C13310" s="158" t="s">
        <v>551</v>
      </c>
      <c r="D13310" s="159">
        <v>696.54</v>
      </c>
    </row>
    <row r="13311" spans="3:4" ht="15" hidden="1" customHeight="1" x14ac:dyDescent="0.25">
      <c r="C13311" s="160" t="s">
        <v>539</v>
      </c>
      <c r="D13311" s="161">
        <v>921.96</v>
      </c>
    </row>
    <row r="13312" spans="3:4" ht="15" hidden="1" customHeight="1" x14ac:dyDescent="0.25">
      <c r="C13312" s="158" t="s">
        <v>551</v>
      </c>
      <c r="D13312" s="159">
        <v>690.52</v>
      </c>
    </row>
    <row r="13313" spans="3:4" ht="15" hidden="1" customHeight="1" x14ac:dyDescent="0.25">
      <c r="C13313" s="160" t="s">
        <v>540</v>
      </c>
      <c r="D13313" s="161">
        <v>309.23</v>
      </c>
    </row>
    <row r="13314" spans="3:4" ht="15" hidden="1" customHeight="1" x14ac:dyDescent="0.25">
      <c r="C13314" s="158" t="s">
        <v>553</v>
      </c>
      <c r="D13314" s="159">
        <v>311.2</v>
      </c>
    </row>
    <row r="13315" spans="3:4" ht="15" hidden="1" customHeight="1" x14ac:dyDescent="0.25">
      <c r="C13315" s="160" t="s">
        <v>551</v>
      </c>
      <c r="D13315" s="161">
        <v>1246.29</v>
      </c>
    </row>
    <row r="13316" spans="3:4" ht="15" hidden="1" customHeight="1" x14ac:dyDescent="0.25">
      <c r="C13316" s="158" t="s">
        <v>539</v>
      </c>
      <c r="D13316" s="159">
        <v>1085.1500000000001</v>
      </c>
    </row>
    <row r="13317" spans="3:4" ht="15" hidden="1" customHeight="1" x14ac:dyDescent="0.25">
      <c r="C13317" s="160" t="s">
        <v>557</v>
      </c>
      <c r="D13317" s="161">
        <v>518.88</v>
      </c>
    </row>
    <row r="13318" spans="3:4" ht="15" hidden="1" customHeight="1" x14ac:dyDescent="0.25">
      <c r="C13318" s="158" t="s">
        <v>546</v>
      </c>
      <c r="D13318" s="159">
        <v>1022.48</v>
      </c>
    </row>
    <row r="13319" spans="3:4" ht="15" hidden="1" customHeight="1" x14ac:dyDescent="0.25">
      <c r="C13319" s="160" t="s">
        <v>547</v>
      </c>
      <c r="D13319" s="161">
        <v>613.78</v>
      </c>
    </row>
    <row r="13320" spans="3:4" ht="15" hidden="1" customHeight="1" x14ac:dyDescent="0.25">
      <c r="C13320" s="158" t="s">
        <v>546</v>
      </c>
      <c r="D13320" s="159">
        <v>693.89</v>
      </c>
    </row>
    <row r="13321" spans="3:4" ht="15" hidden="1" customHeight="1" x14ac:dyDescent="0.25">
      <c r="C13321" s="160" t="s">
        <v>547</v>
      </c>
      <c r="D13321" s="161">
        <v>315.62</v>
      </c>
    </row>
    <row r="13322" spans="3:4" ht="15" hidden="1" customHeight="1" x14ac:dyDescent="0.25">
      <c r="C13322" s="158" t="s">
        <v>552</v>
      </c>
      <c r="D13322" s="159">
        <v>122.38</v>
      </c>
    </row>
    <row r="13323" spans="3:4" ht="15" hidden="1" customHeight="1" x14ac:dyDescent="0.25">
      <c r="C13323" s="160" t="s">
        <v>540</v>
      </c>
      <c r="D13323" s="161">
        <v>561.95000000000005</v>
      </c>
    </row>
    <row r="13324" spans="3:4" ht="15" hidden="1" customHeight="1" x14ac:dyDescent="0.25">
      <c r="C13324" s="158" t="s">
        <v>551</v>
      </c>
      <c r="D13324" s="159">
        <v>94.51</v>
      </c>
    </row>
    <row r="13325" spans="3:4" ht="15" hidden="1" customHeight="1" x14ac:dyDescent="0.25">
      <c r="C13325" s="160" t="s">
        <v>539</v>
      </c>
      <c r="D13325" s="161">
        <v>825.72</v>
      </c>
    </row>
    <row r="13326" spans="3:4" ht="15" hidden="1" customHeight="1" x14ac:dyDescent="0.25">
      <c r="C13326" s="158" t="s">
        <v>558</v>
      </c>
      <c r="D13326" s="159">
        <v>518.39</v>
      </c>
    </row>
    <row r="13327" spans="3:4" ht="15" hidden="1" customHeight="1" x14ac:dyDescent="0.25">
      <c r="C13327" s="160" t="s">
        <v>555</v>
      </c>
      <c r="D13327" s="161">
        <v>124.33</v>
      </c>
    </row>
    <row r="13328" spans="3:4" ht="15" hidden="1" customHeight="1" x14ac:dyDescent="0.25">
      <c r="C13328" s="158" t="s">
        <v>545</v>
      </c>
      <c r="D13328" s="159">
        <v>224.35</v>
      </c>
    </row>
    <row r="13329" spans="3:4" ht="15" hidden="1" customHeight="1" x14ac:dyDescent="0.25">
      <c r="C13329" s="160" t="s">
        <v>545</v>
      </c>
      <c r="D13329" s="161">
        <v>818.32</v>
      </c>
    </row>
    <row r="13330" spans="3:4" ht="15" hidden="1" customHeight="1" x14ac:dyDescent="0.25">
      <c r="C13330" s="158" t="s">
        <v>556</v>
      </c>
      <c r="D13330" s="159">
        <v>444.16</v>
      </c>
    </row>
    <row r="13331" spans="3:4" ht="15" hidden="1" customHeight="1" x14ac:dyDescent="0.25">
      <c r="C13331" s="160" t="s">
        <v>558</v>
      </c>
      <c r="D13331" s="161">
        <v>707.88</v>
      </c>
    </row>
    <row r="13332" spans="3:4" ht="15" hidden="1" customHeight="1" x14ac:dyDescent="0.25">
      <c r="C13332" s="158" t="s">
        <v>556</v>
      </c>
      <c r="D13332" s="159">
        <v>37.17</v>
      </c>
    </row>
    <row r="13333" spans="3:4" ht="15" hidden="1" customHeight="1" x14ac:dyDescent="0.25">
      <c r="C13333" s="160" t="s">
        <v>309</v>
      </c>
      <c r="D13333" s="161">
        <v>947.03</v>
      </c>
    </row>
    <row r="13334" spans="3:4" ht="15" hidden="1" customHeight="1" x14ac:dyDescent="0.25">
      <c r="C13334" s="158" t="s">
        <v>541</v>
      </c>
      <c r="D13334" s="159">
        <v>844.22</v>
      </c>
    </row>
    <row r="13335" spans="3:4" ht="15" hidden="1" customHeight="1" x14ac:dyDescent="0.25">
      <c r="C13335" s="160" t="s">
        <v>309</v>
      </c>
      <c r="D13335" s="161">
        <v>666.33</v>
      </c>
    </row>
    <row r="13336" spans="3:4" ht="15" hidden="1" customHeight="1" x14ac:dyDescent="0.25">
      <c r="C13336" s="158" t="s">
        <v>309</v>
      </c>
      <c r="D13336" s="159">
        <v>844.56</v>
      </c>
    </row>
    <row r="13337" spans="3:4" ht="15" hidden="1" customHeight="1" x14ac:dyDescent="0.25">
      <c r="C13337" s="160" t="s">
        <v>545</v>
      </c>
      <c r="D13337" s="161">
        <v>383.78</v>
      </c>
    </row>
    <row r="13338" spans="3:4" ht="15" hidden="1" customHeight="1" x14ac:dyDescent="0.25">
      <c r="C13338" s="158" t="s">
        <v>307</v>
      </c>
      <c r="D13338" s="159">
        <v>1159.78</v>
      </c>
    </row>
    <row r="13339" spans="3:4" ht="15" hidden="1" customHeight="1" x14ac:dyDescent="0.25">
      <c r="C13339" s="160" t="s">
        <v>545</v>
      </c>
      <c r="D13339" s="161">
        <v>592.16999999999996</v>
      </c>
    </row>
    <row r="13340" spans="3:4" ht="15" hidden="1" customHeight="1" x14ac:dyDescent="0.25">
      <c r="C13340" s="158" t="s">
        <v>309</v>
      </c>
      <c r="D13340" s="159">
        <v>695.91</v>
      </c>
    </row>
    <row r="13341" spans="3:4" ht="15" hidden="1" customHeight="1" x14ac:dyDescent="0.25">
      <c r="C13341" s="160" t="s">
        <v>543</v>
      </c>
      <c r="D13341" s="161">
        <v>690.28</v>
      </c>
    </row>
    <row r="13342" spans="3:4" ht="15" hidden="1" customHeight="1" x14ac:dyDescent="0.25">
      <c r="C13342" s="158" t="s">
        <v>549</v>
      </c>
      <c r="D13342" s="159">
        <v>439.13</v>
      </c>
    </row>
    <row r="13343" spans="3:4" ht="15" hidden="1" customHeight="1" x14ac:dyDescent="0.25">
      <c r="C13343" s="160" t="s">
        <v>554</v>
      </c>
      <c r="D13343" s="161">
        <v>1035.8699999999999</v>
      </c>
    </row>
    <row r="13344" spans="3:4" ht="15" hidden="1" customHeight="1" x14ac:dyDescent="0.25">
      <c r="C13344" s="158" t="s">
        <v>547</v>
      </c>
      <c r="D13344" s="159">
        <v>123.34</v>
      </c>
    </row>
    <row r="13345" spans="3:4" ht="15" hidden="1" customHeight="1" x14ac:dyDescent="0.25">
      <c r="C13345" s="160" t="s">
        <v>554</v>
      </c>
      <c r="D13345" s="161">
        <v>517.69000000000005</v>
      </c>
    </row>
    <row r="13346" spans="3:4" ht="15" hidden="1" customHeight="1" x14ac:dyDescent="0.25">
      <c r="C13346" s="158" t="s">
        <v>540</v>
      </c>
      <c r="D13346" s="159">
        <v>649.6</v>
      </c>
    </row>
    <row r="13347" spans="3:4" ht="15" hidden="1" customHeight="1" x14ac:dyDescent="0.25">
      <c r="C13347" s="160" t="s">
        <v>542</v>
      </c>
      <c r="D13347" s="161">
        <v>718.5</v>
      </c>
    </row>
    <row r="13348" spans="3:4" ht="15" hidden="1" customHeight="1" x14ac:dyDescent="0.25">
      <c r="C13348" s="158" t="s">
        <v>547</v>
      </c>
      <c r="D13348" s="159">
        <v>366.79</v>
      </c>
    </row>
    <row r="13349" spans="3:4" ht="15" hidden="1" customHeight="1" x14ac:dyDescent="0.25">
      <c r="C13349" s="160" t="s">
        <v>548</v>
      </c>
      <c r="D13349" s="161">
        <v>577.41</v>
      </c>
    </row>
    <row r="13350" spans="3:4" ht="15" hidden="1" customHeight="1" x14ac:dyDescent="0.25">
      <c r="C13350" s="158" t="s">
        <v>547</v>
      </c>
      <c r="D13350" s="159">
        <v>773.57</v>
      </c>
    </row>
    <row r="13351" spans="3:4" ht="15" hidden="1" customHeight="1" x14ac:dyDescent="0.25">
      <c r="C13351" s="160" t="s">
        <v>539</v>
      </c>
      <c r="D13351" s="161">
        <v>1053.82</v>
      </c>
    </row>
    <row r="13352" spans="3:4" ht="15" hidden="1" customHeight="1" x14ac:dyDescent="0.25">
      <c r="C13352" s="158" t="s">
        <v>541</v>
      </c>
      <c r="D13352" s="159">
        <v>276.22000000000003</v>
      </c>
    </row>
    <row r="13353" spans="3:4" ht="15" hidden="1" customHeight="1" x14ac:dyDescent="0.25">
      <c r="C13353" s="160" t="s">
        <v>544</v>
      </c>
      <c r="D13353" s="161">
        <v>496.68</v>
      </c>
    </row>
    <row r="13354" spans="3:4" ht="15" hidden="1" customHeight="1" x14ac:dyDescent="0.25">
      <c r="C13354" s="158" t="s">
        <v>552</v>
      </c>
      <c r="D13354" s="159">
        <v>603.77</v>
      </c>
    </row>
    <row r="13355" spans="3:4" ht="15" hidden="1" customHeight="1" x14ac:dyDescent="0.25">
      <c r="C13355" s="160" t="s">
        <v>539</v>
      </c>
      <c r="D13355" s="161">
        <v>598.89</v>
      </c>
    </row>
    <row r="13356" spans="3:4" ht="15" hidden="1" customHeight="1" x14ac:dyDescent="0.25">
      <c r="C13356" s="158" t="s">
        <v>542</v>
      </c>
      <c r="D13356" s="159">
        <v>575.01</v>
      </c>
    </row>
    <row r="13357" spans="3:4" ht="15" hidden="1" customHeight="1" x14ac:dyDescent="0.25">
      <c r="C13357" s="160" t="s">
        <v>541</v>
      </c>
      <c r="D13357" s="161">
        <v>756.73</v>
      </c>
    </row>
    <row r="13358" spans="3:4" ht="15" hidden="1" customHeight="1" x14ac:dyDescent="0.25">
      <c r="C13358" s="158" t="s">
        <v>539</v>
      </c>
      <c r="D13358" s="159">
        <v>471.41</v>
      </c>
    </row>
    <row r="13359" spans="3:4" ht="15" hidden="1" customHeight="1" x14ac:dyDescent="0.25">
      <c r="C13359" s="160" t="s">
        <v>540</v>
      </c>
      <c r="D13359" s="161">
        <v>1256.72</v>
      </c>
    </row>
    <row r="13360" spans="3:4" ht="15" hidden="1" customHeight="1" x14ac:dyDescent="0.25">
      <c r="C13360" s="158" t="s">
        <v>308</v>
      </c>
      <c r="D13360" s="159">
        <v>759.19</v>
      </c>
    </row>
    <row r="13361" spans="3:4" ht="15" hidden="1" customHeight="1" x14ac:dyDescent="0.25">
      <c r="C13361" s="160" t="s">
        <v>540</v>
      </c>
      <c r="D13361" s="161">
        <v>256.58999999999997</v>
      </c>
    </row>
    <row r="13362" spans="3:4" ht="15" hidden="1" customHeight="1" x14ac:dyDescent="0.25">
      <c r="C13362" s="158" t="s">
        <v>540</v>
      </c>
      <c r="D13362" s="159">
        <v>641.08000000000004</v>
      </c>
    </row>
    <row r="13363" spans="3:4" ht="15" hidden="1" customHeight="1" x14ac:dyDescent="0.25">
      <c r="C13363" s="160" t="s">
        <v>307</v>
      </c>
      <c r="D13363" s="161">
        <v>904.51</v>
      </c>
    </row>
    <row r="13364" spans="3:4" ht="15" hidden="1" customHeight="1" x14ac:dyDescent="0.25">
      <c r="C13364" s="158" t="s">
        <v>307</v>
      </c>
      <c r="D13364" s="159">
        <v>379.86</v>
      </c>
    </row>
    <row r="13365" spans="3:4" ht="15" hidden="1" customHeight="1" x14ac:dyDescent="0.25">
      <c r="C13365" s="160" t="s">
        <v>312</v>
      </c>
      <c r="D13365" s="161">
        <v>351.26</v>
      </c>
    </row>
    <row r="13366" spans="3:4" ht="15" hidden="1" customHeight="1" x14ac:dyDescent="0.25">
      <c r="C13366" s="158" t="s">
        <v>555</v>
      </c>
      <c r="D13366" s="159">
        <v>315.99</v>
      </c>
    </row>
    <row r="13367" spans="3:4" ht="15" hidden="1" customHeight="1" x14ac:dyDescent="0.25">
      <c r="C13367" s="160" t="s">
        <v>542</v>
      </c>
      <c r="D13367" s="161">
        <v>1258.92</v>
      </c>
    </row>
    <row r="13368" spans="3:4" ht="15" hidden="1" customHeight="1" x14ac:dyDescent="0.25">
      <c r="C13368" s="158" t="s">
        <v>543</v>
      </c>
      <c r="D13368" s="159">
        <v>623.02</v>
      </c>
    </row>
    <row r="13369" spans="3:4" ht="15" hidden="1" customHeight="1" x14ac:dyDescent="0.25">
      <c r="C13369" s="160" t="s">
        <v>549</v>
      </c>
      <c r="D13369" s="161">
        <v>163.28</v>
      </c>
    </row>
    <row r="13370" spans="3:4" ht="15" hidden="1" customHeight="1" x14ac:dyDescent="0.25">
      <c r="C13370" s="158" t="s">
        <v>541</v>
      </c>
      <c r="D13370" s="159">
        <v>816.54</v>
      </c>
    </row>
    <row r="13371" spans="3:4" ht="15" hidden="1" customHeight="1" x14ac:dyDescent="0.25">
      <c r="C13371" s="160" t="s">
        <v>546</v>
      </c>
      <c r="D13371" s="161">
        <v>74.12</v>
      </c>
    </row>
    <row r="13372" spans="3:4" ht="15" hidden="1" customHeight="1" x14ac:dyDescent="0.25">
      <c r="C13372" s="158" t="s">
        <v>540</v>
      </c>
      <c r="D13372" s="159">
        <v>776.05</v>
      </c>
    </row>
    <row r="13373" spans="3:4" ht="15" hidden="1" customHeight="1" x14ac:dyDescent="0.25">
      <c r="C13373" s="160" t="s">
        <v>539</v>
      </c>
      <c r="D13373" s="161">
        <v>630.71</v>
      </c>
    </row>
    <row r="13374" spans="3:4" ht="15" hidden="1" customHeight="1" x14ac:dyDescent="0.25">
      <c r="C13374" s="158" t="s">
        <v>554</v>
      </c>
      <c r="D13374" s="159">
        <v>59.36</v>
      </c>
    </row>
    <row r="13375" spans="3:4" ht="15" hidden="1" customHeight="1" x14ac:dyDescent="0.25">
      <c r="C13375" s="160" t="s">
        <v>548</v>
      </c>
      <c r="D13375" s="161">
        <v>452.92</v>
      </c>
    </row>
    <row r="13376" spans="3:4" ht="15" hidden="1" customHeight="1" x14ac:dyDescent="0.25">
      <c r="C13376" s="158" t="s">
        <v>308</v>
      </c>
      <c r="D13376" s="159">
        <v>1044.27</v>
      </c>
    </row>
    <row r="13377" spans="3:4" ht="15" hidden="1" customHeight="1" x14ac:dyDescent="0.25">
      <c r="C13377" s="160" t="s">
        <v>551</v>
      </c>
      <c r="D13377" s="161">
        <v>1013.91</v>
      </c>
    </row>
    <row r="13378" spans="3:4" ht="15" hidden="1" customHeight="1" x14ac:dyDescent="0.25">
      <c r="C13378" s="158" t="s">
        <v>545</v>
      </c>
      <c r="D13378" s="159">
        <v>146.07</v>
      </c>
    </row>
    <row r="13379" spans="3:4" ht="15" hidden="1" customHeight="1" x14ac:dyDescent="0.25">
      <c r="C13379" s="160" t="s">
        <v>312</v>
      </c>
      <c r="D13379" s="161">
        <v>234.42</v>
      </c>
    </row>
    <row r="13380" spans="3:4" ht="15" hidden="1" customHeight="1" x14ac:dyDescent="0.25">
      <c r="C13380" s="158" t="s">
        <v>547</v>
      </c>
      <c r="D13380" s="159">
        <v>553.29</v>
      </c>
    </row>
    <row r="13381" spans="3:4" ht="15" hidden="1" customHeight="1" x14ac:dyDescent="0.25">
      <c r="C13381" s="160" t="s">
        <v>539</v>
      </c>
      <c r="D13381" s="161">
        <v>761.14</v>
      </c>
    </row>
    <row r="13382" spans="3:4" ht="15" hidden="1" customHeight="1" x14ac:dyDescent="0.25">
      <c r="C13382" s="158" t="s">
        <v>540</v>
      </c>
      <c r="D13382" s="159">
        <v>323.66000000000003</v>
      </c>
    </row>
    <row r="13383" spans="3:4" ht="15" hidden="1" customHeight="1" x14ac:dyDescent="0.25">
      <c r="C13383" s="160" t="s">
        <v>543</v>
      </c>
      <c r="D13383" s="161">
        <v>650.54</v>
      </c>
    </row>
    <row r="13384" spans="3:4" ht="15" hidden="1" customHeight="1" x14ac:dyDescent="0.25">
      <c r="C13384" s="158" t="s">
        <v>545</v>
      </c>
      <c r="D13384" s="159">
        <v>959.88</v>
      </c>
    </row>
    <row r="13385" spans="3:4" ht="15" hidden="1" customHeight="1" x14ac:dyDescent="0.25">
      <c r="C13385" s="160" t="s">
        <v>312</v>
      </c>
      <c r="D13385" s="161">
        <v>1078.6600000000001</v>
      </c>
    </row>
    <row r="13386" spans="3:4" ht="15" hidden="1" customHeight="1" x14ac:dyDescent="0.25">
      <c r="C13386" s="158" t="s">
        <v>549</v>
      </c>
      <c r="D13386" s="159">
        <v>369.36</v>
      </c>
    </row>
    <row r="13387" spans="3:4" ht="15" hidden="1" customHeight="1" x14ac:dyDescent="0.25">
      <c r="C13387" s="160" t="s">
        <v>558</v>
      </c>
      <c r="D13387" s="161">
        <v>180.23</v>
      </c>
    </row>
    <row r="13388" spans="3:4" ht="15" hidden="1" customHeight="1" x14ac:dyDescent="0.25">
      <c r="C13388" s="158" t="s">
        <v>550</v>
      </c>
      <c r="D13388" s="159">
        <v>490.68</v>
      </c>
    </row>
    <row r="13389" spans="3:4" ht="15" hidden="1" customHeight="1" x14ac:dyDescent="0.25">
      <c r="C13389" s="160" t="s">
        <v>540</v>
      </c>
      <c r="D13389" s="161">
        <v>557.71</v>
      </c>
    </row>
    <row r="13390" spans="3:4" ht="15" hidden="1" customHeight="1" x14ac:dyDescent="0.25">
      <c r="C13390" s="158" t="s">
        <v>307</v>
      </c>
      <c r="D13390" s="159">
        <v>774.67</v>
      </c>
    </row>
    <row r="13391" spans="3:4" ht="15" hidden="1" customHeight="1" x14ac:dyDescent="0.25">
      <c r="C13391" s="160" t="s">
        <v>548</v>
      </c>
      <c r="D13391" s="161">
        <v>1079.42</v>
      </c>
    </row>
    <row r="13392" spans="3:4" ht="15" hidden="1" customHeight="1" x14ac:dyDescent="0.25">
      <c r="C13392" s="158" t="s">
        <v>309</v>
      </c>
      <c r="D13392" s="159">
        <v>828.44</v>
      </c>
    </row>
    <row r="13393" spans="3:4" ht="15" hidden="1" customHeight="1" x14ac:dyDescent="0.25">
      <c r="C13393" s="160" t="s">
        <v>543</v>
      </c>
      <c r="D13393" s="161">
        <v>882.66</v>
      </c>
    </row>
    <row r="13394" spans="3:4" ht="15" hidden="1" customHeight="1" x14ac:dyDescent="0.25">
      <c r="C13394" s="158" t="s">
        <v>558</v>
      </c>
      <c r="D13394" s="159">
        <v>734.84</v>
      </c>
    </row>
    <row r="13395" spans="3:4" ht="15" hidden="1" customHeight="1" x14ac:dyDescent="0.25">
      <c r="C13395" s="160" t="s">
        <v>543</v>
      </c>
      <c r="D13395" s="161">
        <v>944.36</v>
      </c>
    </row>
    <row r="13396" spans="3:4" ht="15" hidden="1" customHeight="1" x14ac:dyDescent="0.25">
      <c r="C13396" s="158" t="s">
        <v>546</v>
      </c>
      <c r="D13396" s="159">
        <v>1072</v>
      </c>
    </row>
    <row r="13397" spans="3:4" ht="15" hidden="1" customHeight="1" x14ac:dyDescent="0.25">
      <c r="C13397" s="160" t="s">
        <v>558</v>
      </c>
      <c r="D13397" s="161">
        <v>888.72</v>
      </c>
    </row>
    <row r="13398" spans="3:4" ht="15" hidden="1" customHeight="1" x14ac:dyDescent="0.25">
      <c r="C13398" s="158" t="s">
        <v>539</v>
      </c>
      <c r="D13398" s="159">
        <v>854.81</v>
      </c>
    </row>
    <row r="13399" spans="3:4" ht="15" hidden="1" customHeight="1" x14ac:dyDescent="0.25">
      <c r="C13399" s="160" t="s">
        <v>547</v>
      </c>
      <c r="D13399" s="161">
        <v>373.88</v>
      </c>
    </row>
    <row r="13400" spans="3:4" ht="15" hidden="1" customHeight="1" x14ac:dyDescent="0.25">
      <c r="C13400" s="158" t="s">
        <v>541</v>
      </c>
      <c r="D13400" s="159">
        <v>93.56</v>
      </c>
    </row>
    <row r="13401" spans="3:4" ht="15" hidden="1" customHeight="1" x14ac:dyDescent="0.25">
      <c r="C13401" s="160" t="s">
        <v>551</v>
      </c>
      <c r="D13401" s="161">
        <v>1261.77</v>
      </c>
    </row>
    <row r="13402" spans="3:4" ht="15" hidden="1" customHeight="1" x14ac:dyDescent="0.25">
      <c r="C13402" s="158" t="s">
        <v>539</v>
      </c>
      <c r="D13402" s="159">
        <v>354.99</v>
      </c>
    </row>
    <row r="13403" spans="3:4" ht="15" hidden="1" customHeight="1" x14ac:dyDescent="0.25">
      <c r="C13403" s="160" t="s">
        <v>309</v>
      </c>
      <c r="D13403" s="161">
        <v>624.45000000000005</v>
      </c>
    </row>
    <row r="13404" spans="3:4" ht="15" hidden="1" customHeight="1" x14ac:dyDescent="0.25">
      <c r="C13404" s="158" t="s">
        <v>549</v>
      </c>
      <c r="D13404" s="159">
        <v>218.03</v>
      </c>
    </row>
    <row r="13405" spans="3:4" ht="15" hidden="1" customHeight="1" x14ac:dyDescent="0.25">
      <c r="C13405" s="160" t="s">
        <v>551</v>
      </c>
      <c r="D13405" s="161">
        <v>932.88</v>
      </c>
    </row>
    <row r="13406" spans="3:4" ht="15" hidden="1" customHeight="1" x14ac:dyDescent="0.25">
      <c r="C13406" s="158" t="s">
        <v>553</v>
      </c>
      <c r="D13406" s="159">
        <v>953.61</v>
      </c>
    </row>
    <row r="13407" spans="3:4" ht="15" hidden="1" customHeight="1" x14ac:dyDescent="0.25">
      <c r="C13407" s="160" t="s">
        <v>309</v>
      </c>
      <c r="D13407" s="161">
        <v>1264.21</v>
      </c>
    </row>
    <row r="13408" spans="3:4" ht="15" hidden="1" customHeight="1" x14ac:dyDescent="0.25">
      <c r="C13408" s="158" t="s">
        <v>307</v>
      </c>
      <c r="D13408" s="159">
        <v>1247.77</v>
      </c>
    </row>
    <row r="13409" spans="3:4" ht="15" hidden="1" customHeight="1" x14ac:dyDescent="0.25">
      <c r="C13409" s="160" t="s">
        <v>312</v>
      </c>
      <c r="D13409" s="161">
        <v>290.66000000000003</v>
      </c>
    </row>
    <row r="13410" spans="3:4" ht="15" hidden="1" customHeight="1" x14ac:dyDescent="0.25">
      <c r="C13410" s="158" t="s">
        <v>309</v>
      </c>
      <c r="D13410" s="159">
        <v>198.42</v>
      </c>
    </row>
    <row r="13411" spans="3:4" ht="15" hidden="1" customHeight="1" x14ac:dyDescent="0.25">
      <c r="C13411" s="160" t="s">
        <v>545</v>
      </c>
      <c r="D13411" s="161">
        <v>68.28</v>
      </c>
    </row>
    <row r="13412" spans="3:4" ht="15" hidden="1" customHeight="1" x14ac:dyDescent="0.25">
      <c r="C13412" s="158" t="s">
        <v>548</v>
      </c>
      <c r="D13412" s="159">
        <v>1108.81</v>
      </c>
    </row>
    <row r="13413" spans="3:4" ht="15" hidden="1" customHeight="1" x14ac:dyDescent="0.25">
      <c r="C13413" s="160" t="s">
        <v>539</v>
      </c>
      <c r="D13413" s="161">
        <v>838.72</v>
      </c>
    </row>
    <row r="13414" spans="3:4" ht="15" hidden="1" customHeight="1" x14ac:dyDescent="0.25">
      <c r="C13414" s="158" t="s">
        <v>546</v>
      </c>
      <c r="D13414" s="159">
        <v>273.31</v>
      </c>
    </row>
    <row r="13415" spans="3:4" ht="15" hidden="1" customHeight="1" x14ac:dyDescent="0.25">
      <c r="C13415" s="160" t="s">
        <v>551</v>
      </c>
      <c r="D13415" s="161">
        <v>511.56</v>
      </c>
    </row>
    <row r="13416" spans="3:4" ht="15" hidden="1" customHeight="1" x14ac:dyDescent="0.25">
      <c r="C13416" s="158" t="s">
        <v>309</v>
      </c>
      <c r="D13416" s="159">
        <v>258.35000000000002</v>
      </c>
    </row>
    <row r="13417" spans="3:4" ht="15" hidden="1" customHeight="1" x14ac:dyDescent="0.25">
      <c r="C13417" s="160" t="s">
        <v>551</v>
      </c>
      <c r="D13417" s="161">
        <v>882.4</v>
      </c>
    </row>
    <row r="13418" spans="3:4" ht="15" hidden="1" customHeight="1" x14ac:dyDescent="0.25">
      <c r="C13418" s="158" t="s">
        <v>545</v>
      </c>
      <c r="D13418" s="159">
        <v>999.85</v>
      </c>
    </row>
    <row r="13419" spans="3:4" ht="15" hidden="1" customHeight="1" x14ac:dyDescent="0.25">
      <c r="C13419" s="160" t="s">
        <v>542</v>
      </c>
      <c r="D13419" s="161">
        <v>1068.27</v>
      </c>
    </row>
    <row r="13420" spans="3:4" ht="15" hidden="1" customHeight="1" x14ac:dyDescent="0.25">
      <c r="C13420" s="158" t="s">
        <v>553</v>
      </c>
      <c r="D13420" s="159">
        <v>342.04</v>
      </c>
    </row>
    <row r="13421" spans="3:4" ht="15" hidden="1" customHeight="1" x14ac:dyDescent="0.25">
      <c r="C13421" s="160" t="s">
        <v>539</v>
      </c>
      <c r="D13421" s="161">
        <v>421.61</v>
      </c>
    </row>
    <row r="13422" spans="3:4" ht="15" hidden="1" customHeight="1" x14ac:dyDescent="0.25">
      <c r="C13422" s="158" t="s">
        <v>558</v>
      </c>
      <c r="D13422" s="159">
        <v>376.94</v>
      </c>
    </row>
    <row r="13423" spans="3:4" ht="15" hidden="1" customHeight="1" x14ac:dyDescent="0.25">
      <c r="C13423" s="160" t="s">
        <v>547</v>
      </c>
      <c r="D13423" s="161">
        <v>49.31</v>
      </c>
    </row>
    <row r="13424" spans="3:4" ht="15" hidden="1" customHeight="1" x14ac:dyDescent="0.25">
      <c r="C13424" s="158" t="s">
        <v>552</v>
      </c>
      <c r="D13424" s="159">
        <v>146.51</v>
      </c>
    </row>
    <row r="13425" spans="3:4" ht="15" hidden="1" customHeight="1" x14ac:dyDescent="0.25">
      <c r="C13425" s="160" t="s">
        <v>307</v>
      </c>
      <c r="D13425" s="161">
        <v>192.96</v>
      </c>
    </row>
    <row r="13426" spans="3:4" ht="15" hidden="1" customHeight="1" x14ac:dyDescent="0.25">
      <c r="C13426" s="158" t="s">
        <v>551</v>
      </c>
      <c r="D13426" s="159">
        <v>1014.99</v>
      </c>
    </row>
    <row r="13427" spans="3:4" ht="15" hidden="1" customHeight="1" x14ac:dyDescent="0.25">
      <c r="C13427" s="160" t="s">
        <v>558</v>
      </c>
      <c r="D13427" s="161">
        <v>1233.8499999999999</v>
      </c>
    </row>
    <row r="13428" spans="3:4" ht="15" hidden="1" customHeight="1" x14ac:dyDescent="0.25">
      <c r="C13428" s="158" t="s">
        <v>543</v>
      </c>
      <c r="D13428" s="159">
        <v>489.94</v>
      </c>
    </row>
    <row r="13429" spans="3:4" ht="15" hidden="1" customHeight="1" x14ac:dyDescent="0.25">
      <c r="C13429" s="160" t="s">
        <v>551</v>
      </c>
      <c r="D13429" s="161">
        <v>1104.8399999999999</v>
      </c>
    </row>
    <row r="13430" spans="3:4" ht="15" hidden="1" customHeight="1" x14ac:dyDescent="0.25">
      <c r="C13430" s="158" t="s">
        <v>554</v>
      </c>
      <c r="D13430" s="159">
        <v>391.11</v>
      </c>
    </row>
    <row r="13431" spans="3:4" ht="15" hidden="1" customHeight="1" x14ac:dyDescent="0.25">
      <c r="C13431" s="160" t="s">
        <v>544</v>
      </c>
      <c r="D13431" s="161">
        <v>308.95999999999998</v>
      </c>
    </row>
    <row r="13432" spans="3:4" ht="15" hidden="1" customHeight="1" x14ac:dyDescent="0.25">
      <c r="C13432" s="158" t="s">
        <v>307</v>
      </c>
      <c r="D13432" s="159">
        <v>743.21</v>
      </c>
    </row>
    <row r="13433" spans="3:4" ht="15" hidden="1" customHeight="1" x14ac:dyDescent="0.25">
      <c r="C13433" s="160" t="s">
        <v>539</v>
      </c>
      <c r="D13433" s="161">
        <v>715</v>
      </c>
    </row>
    <row r="13434" spans="3:4" ht="15" hidden="1" customHeight="1" x14ac:dyDescent="0.25">
      <c r="C13434" s="158" t="s">
        <v>539</v>
      </c>
      <c r="D13434" s="159">
        <v>1071.1400000000001</v>
      </c>
    </row>
    <row r="13435" spans="3:4" ht="15" hidden="1" customHeight="1" x14ac:dyDescent="0.25">
      <c r="C13435" s="160" t="s">
        <v>539</v>
      </c>
      <c r="D13435" s="161">
        <v>648.22</v>
      </c>
    </row>
    <row r="13436" spans="3:4" ht="15" hidden="1" customHeight="1" x14ac:dyDescent="0.25">
      <c r="C13436" s="158" t="s">
        <v>553</v>
      </c>
      <c r="D13436" s="159">
        <v>511.02</v>
      </c>
    </row>
    <row r="13437" spans="3:4" ht="15" hidden="1" customHeight="1" x14ac:dyDescent="0.25">
      <c r="C13437" s="160" t="s">
        <v>308</v>
      </c>
      <c r="D13437" s="161">
        <v>507.22</v>
      </c>
    </row>
    <row r="13438" spans="3:4" ht="15" hidden="1" customHeight="1" x14ac:dyDescent="0.25">
      <c r="C13438" s="158" t="s">
        <v>540</v>
      </c>
      <c r="D13438" s="159">
        <v>522.27</v>
      </c>
    </row>
    <row r="13439" spans="3:4" ht="15" hidden="1" customHeight="1" x14ac:dyDescent="0.25">
      <c r="C13439" s="160" t="s">
        <v>307</v>
      </c>
      <c r="D13439" s="161">
        <v>1203.93</v>
      </c>
    </row>
    <row r="13440" spans="3:4" ht="15" hidden="1" customHeight="1" x14ac:dyDescent="0.25">
      <c r="C13440" s="158" t="s">
        <v>557</v>
      </c>
      <c r="D13440" s="159">
        <v>571.63</v>
      </c>
    </row>
    <row r="13441" spans="3:4" ht="15" hidden="1" customHeight="1" x14ac:dyDescent="0.25">
      <c r="C13441" s="160" t="s">
        <v>543</v>
      </c>
      <c r="D13441" s="161">
        <v>925.4</v>
      </c>
    </row>
    <row r="13442" spans="3:4" ht="15" hidden="1" customHeight="1" x14ac:dyDescent="0.25">
      <c r="C13442" s="158" t="s">
        <v>548</v>
      </c>
      <c r="D13442" s="159">
        <v>482.72</v>
      </c>
    </row>
    <row r="13443" spans="3:4" ht="15" hidden="1" customHeight="1" x14ac:dyDescent="0.25">
      <c r="C13443" s="160" t="s">
        <v>539</v>
      </c>
      <c r="D13443" s="161">
        <v>853.25</v>
      </c>
    </row>
    <row r="13444" spans="3:4" ht="15" hidden="1" customHeight="1" x14ac:dyDescent="0.25">
      <c r="C13444" s="158" t="s">
        <v>556</v>
      </c>
      <c r="D13444" s="159">
        <v>49.79</v>
      </c>
    </row>
    <row r="13445" spans="3:4" ht="15" hidden="1" customHeight="1" x14ac:dyDescent="0.25">
      <c r="C13445" s="160" t="s">
        <v>553</v>
      </c>
      <c r="D13445" s="161">
        <v>666.02</v>
      </c>
    </row>
    <row r="13446" spans="3:4" ht="15" hidden="1" customHeight="1" x14ac:dyDescent="0.25">
      <c r="C13446" s="158" t="s">
        <v>542</v>
      </c>
      <c r="D13446" s="159">
        <v>931.16</v>
      </c>
    </row>
    <row r="13447" spans="3:4" ht="15" hidden="1" customHeight="1" x14ac:dyDescent="0.25">
      <c r="C13447" s="160" t="s">
        <v>540</v>
      </c>
      <c r="D13447" s="161">
        <v>653.6</v>
      </c>
    </row>
    <row r="13448" spans="3:4" ht="15" hidden="1" customHeight="1" x14ac:dyDescent="0.25">
      <c r="C13448" s="158" t="s">
        <v>309</v>
      </c>
      <c r="D13448" s="159">
        <v>807.81</v>
      </c>
    </row>
    <row r="13449" spans="3:4" ht="15" hidden="1" customHeight="1" x14ac:dyDescent="0.25">
      <c r="C13449" s="160" t="s">
        <v>558</v>
      </c>
      <c r="D13449" s="161">
        <v>880.84</v>
      </c>
    </row>
    <row r="13450" spans="3:4" ht="15" hidden="1" customHeight="1" x14ac:dyDescent="0.25">
      <c r="C13450" s="158" t="s">
        <v>539</v>
      </c>
      <c r="D13450" s="159">
        <v>819.98</v>
      </c>
    </row>
    <row r="13451" spans="3:4" ht="15" hidden="1" customHeight="1" x14ac:dyDescent="0.25">
      <c r="C13451" s="160" t="s">
        <v>541</v>
      </c>
      <c r="D13451" s="161">
        <v>653.08000000000004</v>
      </c>
    </row>
    <row r="13452" spans="3:4" ht="15" hidden="1" customHeight="1" x14ac:dyDescent="0.25">
      <c r="C13452" s="158" t="s">
        <v>543</v>
      </c>
      <c r="D13452" s="159">
        <v>229.72</v>
      </c>
    </row>
    <row r="13453" spans="3:4" ht="15" hidden="1" customHeight="1" x14ac:dyDescent="0.25">
      <c r="C13453" s="160" t="s">
        <v>544</v>
      </c>
      <c r="D13453" s="161">
        <v>1252.8900000000001</v>
      </c>
    </row>
    <row r="13454" spans="3:4" ht="15" hidden="1" customHeight="1" x14ac:dyDescent="0.25">
      <c r="C13454" s="158" t="s">
        <v>545</v>
      </c>
      <c r="D13454" s="159">
        <v>1076.03</v>
      </c>
    </row>
    <row r="13455" spans="3:4" ht="15" hidden="1" customHeight="1" x14ac:dyDescent="0.25">
      <c r="C13455" s="160" t="s">
        <v>545</v>
      </c>
      <c r="D13455" s="161">
        <v>717.31</v>
      </c>
    </row>
    <row r="13456" spans="3:4" ht="15" hidden="1" customHeight="1" x14ac:dyDescent="0.25">
      <c r="C13456" s="158" t="s">
        <v>545</v>
      </c>
      <c r="D13456" s="159">
        <v>709.55</v>
      </c>
    </row>
    <row r="13457" spans="3:4" ht="15" hidden="1" customHeight="1" x14ac:dyDescent="0.25">
      <c r="C13457" s="160" t="s">
        <v>307</v>
      </c>
      <c r="D13457" s="161">
        <v>306.52</v>
      </c>
    </row>
    <row r="13458" spans="3:4" ht="15" hidden="1" customHeight="1" x14ac:dyDescent="0.25">
      <c r="C13458" s="158" t="s">
        <v>308</v>
      </c>
      <c r="D13458" s="159">
        <v>1038.3699999999999</v>
      </c>
    </row>
    <row r="13459" spans="3:4" ht="15" hidden="1" customHeight="1" x14ac:dyDescent="0.25">
      <c r="C13459" s="160" t="s">
        <v>539</v>
      </c>
      <c r="D13459" s="161">
        <v>430.81</v>
      </c>
    </row>
    <row r="13460" spans="3:4" ht="15" hidden="1" customHeight="1" x14ac:dyDescent="0.25">
      <c r="C13460" s="158" t="s">
        <v>545</v>
      </c>
      <c r="D13460" s="159">
        <v>87.69</v>
      </c>
    </row>
    <row r="13461" spans="3:4" ht="15" hidden="1" customHeight="1" x14ac:dyDescent="0.25">
      <c r="C13461" s="160" t="s">
        <v>552</v>
      </c>
      <c r="D13461" s="161">
        <v>836.93</v>
      </c>
    </row>
    <row r="13462" spans="3:4" ht="15" hidden="1" customHeight="1" x14ac:dyDescent="0.25">
      <c r="C13462" s="158" t="s">
        <v>308</v>
      </c>
      <c r="D13462" s="159">
        <v>65.16</v>
      </c>
    </row>
    <row r="13463" spans="3:4" ht="15" hidden="1" customHeight="1" x14ac:dyDescent="0.25">
      <c r="C13463" s="160" t="s">
        <v>553</v>
      </c>
      <c r="D13463" s="161">
        <v>511.7</v>
      </c>
    </row>
    <row r="13464" spans="3:4" ht="15" hidden="1" customHeight="1" x14ac:dyDescent="0.25">
      <c r="C13464" s="158" t="s">
        <v>549</v>
      </c>
      <c r="D13464" s="159">
        <v>589.83000000000004</v>
      </c>
    </row>
    <row r="13465" spans="3:4" ht="15" hidden="1" customHeight="1" x14ac:dyDescent="0.25">
      <c r="C13465" s="160" t="s">
        <v>312</v>
      </c>
      <c r="D13465" s="161">
        <v>889.5</v>
      </c>
    </row>
    <row r="13466" spans="3:4" ht="15" hidden="1" customHeight="1" x14ac:dyDescent="0.25">
      <c r="C13466" s="158" t="s">
        <v>308</v>
      </c>
      <c r="D13466" s="159">
        <v>1147.31</v>
      </c>
    </row>
    <row r="13467" spans="3:4" ht="15" hidden="1" customHeight="1" x14ac:dyDescent="0.25">
      <c r="C13467" s="160" t="s">
        <v>308</v>
      </c>
      <c r="D13467" s="161">
        <v>323.64</v>
      </c>
    </row>
    <row r="13468" spans="3:4" ht="15" hidden="1" customHeight="1" x14ac:dyDescent="0.25">
      <c r="C13468" s="158" t="s">
        <v>551</v>
      </c>
      <c r="D13468" s="159">
        <v>705.15</v>
      </c>
    </row>
    <row r="13469" spans="3:4" ht="15" hidden="1" customHeight="1" x14ac:dyDescent="0.25">
      <c r="C13469" s="160" t="s">
        <v>307</v>
      </c>
      <c r="D13469" s="161">
        <v>71.849999999999994</v>
      </c>
    </row>
    <row r="13470" spans="3:4" ht="15" hidden="1" customHeight="1" x14ac:dyDescent="0.25">
      <c r="C13470" s="158" t="s">
        <v>548</v>
      </c>
      <c r="D13470" s="159">
        <v>739.99</v>
      </c>
    </row>
    <row r="13471" spans="3:4" ht="15" hidden="1" customHeight="1" x14ac:dyDescent="0.25">
      <c r="C13471" s="160" t="s">
        <v>551</v>
      </c>
      <c r="D13471" s="161">
        <v>713.35</v>
      </c>
    </row>
    <row r="13472" spans="3:4" ht="15" hidden="1" customHeight="1" x14ac:dyDescent="0.25">
      <c r="C13472" s="158" t="s">
        <v>543</v>
      </c>
      <c r="D13472" s="159">
        <v>817.6</v>
      </c>
    </row>
    <row r="13473" spans="3:4" ht="15" hidden="1" customHeight="1" x14ac:dyDescent="0.25">
      <c r="C13473" s="160" t="s">
        <v>552</v>
      </c>
      <c r="D13473" s="161">
        <v>846.28</v>
      </c>
    </row>
    <row r="13474" spans="3:4" ht="15" hidden="1" customHeight="1" x14ac:dyDescent="0.25">
      <c r="C13474" s="158" t="s">
        <v>540</v>
      </c>
      <c r="D13474" s="159">
        <v>1136.56</v>
      </c>
    </row>
    <row r="13475" spans="3:4" ht="15" hidden="1" customHeight="1" x14ac:dyDescent="0.25">
      <c r="C13475" s="160" t="s">
        <v>307</v>
      </c>
      <c r="D13475" s="161">
        <v>719.04</v>
      </c>
    </row>
    <row r="13476" spans="3:4" ht="15" hidden="1" customHeight="1" x14ac:dyDescent="0.25">
      <c r="C13476" s="158" t="s">
        <v>553</v>
      </c>
      <c r="D13476" s="159">
        <v>356.97</v>
      </c>
    </row>
    <row r="13477" spans="3:4" ht="15" hidden="1" customHeight="1" x14ac:dyDescent="0.25">
      <c r="C13477" s="160" t="s">
        <v>309</v>
      </c>
      <c r="D13477" s="161">
        <v>621.09</v>
      </c>
    </row>
    <row r="13478" spans="3:4" ht="15" hidden="1" customHeight="1" x14ac:dyDescent="0.25">
      <c r="C13478" s="158" t="s">
        <v>312</v>
      </c>
      <c r="D13478" s="159">
        <v>698.55</v>
      </c>
    </row>
    <row r="13479" spans="3:4" ht="15" hidden="1" customHeight="1" x14ac:dyDescent="0.25">
      <c r="C13479" s="160" t="s">
        <v>551</v>
      </c>
      <c r="D13479" s="161">
        <v>586.11</v>
      </c>
    </row>
    <row r="13480" spans="3:4" ht="15" hidden="1" customHeight="1" x14ac:dyDescent="0.25">
      <c r="C13480" s="158" t="s">
        <v>540</v>
      </c>
      <c r="D13480" s="159">
        <v>721.47</v>
      </c>
    </row>
    <row r="13481" spans="3:4" ht="15" hidden="1" customHeight="1" x14ac:dyDescent="0.25">
      <c r="C13481" s="160" t="s">
        <v>540</v>
      </c>
      <c r="D13481" s="161">
        <v>773.44</v>
      </c>
    </row>
    <row r="13482" spans="3:4" ht="15" hidden="1" customHeight="1" x14ac:dyDescent="0.25">
      <c r="C13482" s="158" t="s">
        <v>312</v>
      </c>
      <c r="D13482" s="159">
        <v>210.13</v>
      </c>
    </row>
    <row r="13483" spans="3:4" ht="15" hidden="1" customHeight="1" x14ac:dyDescent="0.25">
      <c r="C13483" s="160" t="s">
        <v>553</v>
      </c>
      <c r="D13483" s="161">
        <v>762.95</v>
      </c>
    </row>
    <row r="13484" spans="3:4" ht="15" hidden="1" customHeight="1" x14ac:dyDescent="0.25">
      <c r="C13484" s="158" t="s">
        <v>558</v>
      </c>
      <c r="D13484" s="159">
        <v>528.26</v>
      </c>
    </row>
    <row r="13485" spans="3:4" ht="15" hidden="1" customHeight="1" x14ac:dyDescent="0.25">
      <c r="C13485" s="160" t="s">
        <v>539</v>
      </c>
      <c r="D13485" s="161">
        <v>781.88</v>
      </c>
    </row>
    <row r="13486" spans="3:4" ht="15" hidden="1" customHeight="1" x14ac:dyDescent="0.25">
      <c r="C13486" s="158" t="s">
        <v>542</v>
      </c>
      <c r="D13486" s="159">
        <v>810.76</v>
      </c>
    </row>
    <row r="13487" spans="3:4" ht="15" hidden="1" customHeight="1" x14ac:dyDescent="0.25">
      <c r="C13487" s="160" t="s">
        <v>557</v>
      </c>
      <c r="D13487" s="161">
        <v>43.61</v>
      </c>
    </row>
    <row r="13488" spans="3:4" ht="15" hidden="1" customHeight="1" x14ac:dyDescent="0.25">
      <c r="C13488" s="158" t="s">
        <v>555</v>
      </c>
      <c r="D13488" s="159">
        <v>718.23</v>
      </c>
    </row>
    <row r="13489" spans="3:4" ht="15" hidden="1" customHeight="1" x14ac:dyDescent="0.25">
      <c r="C13489" s="160" t="s">
        <v>551</v>
      </c>
      <c r="D13489" s="161">
        <v>1095.1600000000001</v>
      </c>
    </row>
    <row r="13490" spans="3:4" ht="15" hidden="1" customHeight="1" x14ac:dyDescent="0.25">
      <c r="C13490" s="158" t="s">
        <v>309</v>
      </c>
      <c r="D13490" s="159">
        <v>1115.29</v>
      </c>
    </row>
    <row r="13491" spans="3:4" ht="15" hidden="1" customHeight="1" x14ac:dyDescent="0.25">
      <c r="C13491" s="160" t="s">
        <v>546</v>
      </c>
      <c r="D13491" s="161">
        <v>903.34</v>
      </c>
    </row>
    <row r="13492" spans="3:4" ht="15" hidden="1" customHeight="1" x14ac:dyDescent="0.25">
      <c r="C13492" s="158" t="s">
        <v>309</v>
      </c>
      <c r="D13492" s="159">
        <v>1212.3699999999999</v>
      </c>
    </row>
    <row r="13493" spans="3:4" ht="15" hidden="1" customHeight="1" x14ac:dyDescent="0.25">
      <c r="C13493" s="160" t="s">
        <v>546</v>
      </c>
      <c r="D13493" s="161">
        <v>789.13</v>
      </c>
    </row>
    <row r="13494" spans="3:4" ht="15" hidden="1" customHeight="1" x14ac:dyDescent="0.25">
      <c r="C13494" s="158" t="s">
        <v>307</v>
      </c>
      <c r="D13494" s="159">
        <v>302.48</v>
      </c>
    </row>
    <row r="13495" spans="3:4" ht="15" hidden="1" customHeight="1" x14ac:dyDescent="0.25">
      <c r="C13495" s="160" t="s">
        <v>553</v>
      </c>
      <c r="D13495" s="161">
        <v>1211.6099999999999</v>
      </c>
    </row>
    <row r="13496" spans="3:4" ht="15" hidden="1" customHeight="1" x14ac:dyDescent="0.25">
      <c r="C13496" s="158" t="s">
        <v>312</v>
      </c>
      <c r="D13496" s="159">
        <v>253.98</v>
      </c>
    </row>
    <row r="13497" spans="3:4" ht="15" hidden="1" customHeight="1" x14ac:dyDescent="0.25">
      <c r="C13497" s="160" t="s">
        <v>546</v>
      </c>
      <c r="D13497" s="161">
        <v>1149.3800000000001</v>
      </c>
    </row>
    <row r="13498" spans="3:4" ht="15" hidden="1" customHeight="1" x14ac:dyDescent="0.25">
      <c r="C13498" s="158" t="s">
        <v>541</v>
      </c>
      <c r="D13498" s="159">
        <v>655.29</v>
      </c>
    </row>
    <row r="13499" spans="3:4" ht="15" hidden="1" customHeight="1" x14ac:dyDescent="0.25">
      <c r="C13499" s="160" t="s">
        <v>549</v>
      </c>
      <c r="D13499" s="161">
        <v>968.4</v>
      </c>
    </row>
    <row r="13500" spans="3:4" ht="15" hidden="1" customHeight="1" x14ac:dyDescent="0.25">
      <c r="C13500" s="158" t="s">
        <v>540</v>
      </c>
      <c r="D13500" s="159">
        <v>737.53</v>
      </c>
    </row>
    <row r="13501" spans="3:4" ht="15" hidden="1" customHeight="1" x14ac:dyDescent="0.25">
      <c r="C13501" s="160" t="s">
        <v>555</v>
      </c>
      <c r="D13501" s="161">
        <v>912.22</v>
      </c>
    </row>
    <row r="13502" spans="3:4" ht="15" hidden="1" customHeight="1" x14ac:dyDescent="0.25">
      <c r="C13502" s="158" t="s">
        <v>553</v>
      </c>
      <c r="D13502" s="159">
        <v>350.16</v>
      </c>
    </row>
    <row r="13503" spans="3:4" ht="15" hidden="1" customHeight="1" x14ac:dyDescent="0.25">
      <c r="C13503" s="160" t="s">
        <v>549</v>
      </c>
      <c r="D13503" s="161">
        <v>359.58</v>
      </c>
    </row>
    <row r="13504" spans="3:4" ht="15" hidden="1" customHeight="1" x14ac:dyDescent="0.25">
      <c r="C13504" s="158" t="s">
        <v>551</v>
      </c>
      <c r="D13504" s="159">
        <v>158.25</v>
      </c>
    </row>
    <row r="13505" spans="3:4" ht="15" hidden="1" customHeight="1" x14ac:dyDescent="0.25">
      <c r="C13505" s="160" t="s">
        <v>551</v>
      </c>
      <c r="D13505" s="161">
        <v>544.4</v>
      </c>
    </row>
    <row r="13506" spans="3:4" ht="15" hidden="1" customHeight="1" x14ac:dyDescent="0.25">
      <c r="C13506" s="158" t="s">
        <v>543</v>
      </c>
      <c r="D13506" s="159">
        <v>885.66</v>
      </c>
    </row>
    <row r="13507" spans="3:4" ht="15" hidden="1" customHeight="1" x14ac:dyDescent="0.25">
      <c r="C13507" s="160" t="s">
        <v>544</v>
      </c>
      <c r="D13507" s="161">
        <v>601.95000000000005</v>
      </c>
    </row>
    <row r="13508" spans="3:4" ht="15" hidden="1" customHeight="1" x14ac:dyDescent="0.25">
      <c r="C13508" s="158" t="s">
        <v>540</v>
      </c>
      <c r="D13508" s="159">
        <v>439.04</v>
      </c>
    </row>
    <row r="13509" spans="3:4" ht="15" hidden="1" customHeight="1" x14ac:dyDescent="0.25">
      <c r="C13509" s="160" t="s">
        <v>555</v>
      </c>
      <c r="D13509" s="161">
        <v>913.27</v>
      </c>
    </row>
    <row r="13510" spans="3:4" ht="15" hidden="1" customHeight="1" x14ac:dyDescent="0.25">
      <c r="C13510" s="158" t="s">
        <v>552</v>
      </c>
      <c r="D13510" s="159">
        <v>731.66</v>
      </c>
    </row>
    <row r="13511" spans="3:4" ht="15" hidden="1" customHeight="1" x14ac:dyDescent="0.25">
      <c r="C13511" s="160" t="s">
        <v>308</v>
      </c>
      <c r="D13511" s="161">
        <v>1180.31</v>
      </c>
    </row>
    <row r="13512" spans="3:4" ht="15" hidden="1" customHeight="1" x14ac:dyDescent="0.25">
      <c r="C13512" s="158" t="s">
        <v>551</v>
      </c>
      <c r="D13512" s="159">
        <v>846.57</v>
      </c>
    </row>
    <row r="13513" spans="3:4" ht="15" hidden="1" customHeight="1" x14ac:dyDescent="0.25">
      <c r="C13513" s="160" t="s">
        <v>309</v>
      </c>
      <c r="D13513" s="161">
        <v>241.33</v>
      </c>
    </row>
    <row r="13514" spans="3:4" ht="15" hidden="1" customHeight="1" x14ac:dyDescent="0.25">
      <c r="C13514" s="158" t="s">
        <v>558</v>
      </c>
      <c r="D13514" s="159">
        <v>562.63</v>
      </c>
    </row>
    <row r="13515" spans="3:4" ht="15" hidden="1" customHeight="1" x14ac:dyDescent="0.25">
      <c r="C13515" s="160" t="s">
        <v>542</v>
      </c>
      <c r="D13515" s="161">
        <v>1130.02</v>
      </c>
    </row>
    <row r="13516" spans="3:4" ht="15" hidden="1" customHeight="1" x14ac:dyDescent="0.25">
      <c r="C13516" s="158" t="s">
        <v>309</v>
      </c>
      <c r="D13516" s="159">
        <v>638.15</v>
      </c>
    </row>
    <row r="13517" spans="3:4" ht="15" hidden="1" customHeight="1" x14ac:dyDescent="0.25">
      <c r="C13517" s="160" t="s">
        <v>550</v>
      </c>
      <c r="D13517" s="161">
        <v>1199.1500000000001</v>
      </c>
    </row>
    <row r="13518" spans="3:4" ht="15" hidden="1" customHeight="1" x14ac:dyDescent="0.25">
      <c r="C13518" s="158" t="s">
        <v>544</v>
      </c>
      <c r="D13518" s="159">
        <v>467.46</v>
      </c>
    </row>
    <row r="13519" spans="3:4" ht="15" hidden="1" customHeight="1" x14ac:dyDescent="0.25">
      <c r="C13519" s="160" t="s">
        <v>539</v>
      </c>
      <c r="D13519" s="161">
        <v>742.86</v>
      </c>
    </row>
    <row r="13520" spans="3:4" ht="15" hidden="1" customHeight="1" x14ac:dyDescent="0.25">
      <c r="C13520" s="158" t="s">
        <v>312</v>
      </c>
      <c r="D13520" s="159">
        <v>867.91</v>
      </c>
    </row>
    <row r="13521" spans="3:4" ht="15" hidden="1" customHeight="1" x14ac:dyDescent="0.25">
      <c r="C13521" s="160" t="s">
        <v>548</v>
      </c>
      <c r="D13521" s="161">
        <v>340.56</v>
      </c>
    </row>
    <row r="13522" spans="3:4" ht="15" hidden="1" customHeight="1" x14ac:dyDescent="0.25">
      <c r="C13522" s="158" t="s">
        <v>552</v>
      </c>
      <c r="D13522" s="159">
        <v>612.09</v>
      </c>
    </row>
    <row r="13523" spans="3:4" ht="15" hidden="1" customHeight="1" x14ac:dyDescent="0.25">
      <c r="C13523" s="160" t="s">
        <v>551</v>
      </c>
      <c r="D13523" s="161">
        <v>1084.1099999999999</v>
      </c>
    </row>
    <row r="13524" spans="3:4" ht="15" hidden="1" customHeight="1" x14ac:dyDescent="0.25">
      <c r="C13524" s="158" t="s">
        <v>542</v>
      </c>
      <c r="D13524" s="159">
        <v>716.65</v>
      </c>
    </row>
    <row r="13525" spans="3:4" ht="15" hidden="1" customHeight="1" x14ac:dyDescent="0.25">
      <c r="C13525" s="160" t="s">
        <v>552</v>
      </c>
      <c r="D13525" s="161">
        <v>1014.93</v>
      </c>
    </row>
    <row r="13526" spans="3:4" ht="15" hidden="1" customHeight="1" x14ac:dyDescent="0.25">
      <c r="C13526" s="158" t="s">
        <v>552</v>
      </c>
      <c r="D13526" s="159">
        <v>162.74</v>
      </c>
    </row>
    <row r="13527" spans="3:4" ht="15" hidden="1" customHeight="1" x14ac:dyDescent="0.25">
      <c r="C13527" s="160" t="s">
        <v>556</v>
      </c>
      <c r="D13527" s="161">
        <v>661.25</v>
      </c>
    </row>
    <row r="13528" spans="3:4" ht="15" hidden="1" customHeight="1" x14ac:dyDescent="0.25">
      <c r="C13528" s="158" t="s">
        <v>551</v>
      </c>
      <c r="D13528" s="159">
        <v>325.16000000000003</v>
      </c>
    </row>
    <row r="13529" spans="3:4" ht="15" hidden="1" customHeight="1" x14ac:dyDescent="0.25">
      <c r="C13529" s="160" t="s">
        <v>544</v>
      </c>
      <c r="D13529" s="161">
        <v>614.01</v>
      </c>
    </row>
    <row r="13530" spans="3:4" ht="15" hidden="1" customHeight="1" x14ac:dyDescent="0.25">
      <c r="C13530" s="158" t="s">
        <v>545</v>
      </c>
      <c r="D13530" s="159">
        <v>208.49</v>
      </c>
    </row>
    <row r="13531" spans="3:4" ht="15" hidden="1" customHeight="1" x14ac:dyDescent="0.25">
      <c r="C13531" s="160" t="s">
        <v>549</v>
      </c>
      <c r="D13531" s="161">
        <v>27.04</v>
      </c>
    </row>
    <row r="13532" spans="3:4" ht="15" hidden="1" customHeight="1" x14ac:dyDescent="0.25">
      <c r="C13532" s="158" t="s">
        <v>553</v>
      </c>
      <c r="D13532" s="159">
        <v>868.1</v>
      </c>
    </row>
    <row r="13533" spans="3:4" ht="15" hidden="1" customHeight="1" x14ac:dyDescent="0.25">
      <c r="C13533" s="160" t="s">
        <v>546</v>
      </c>
      <c r="D13533" s="161">
        <v>928.74</v>
      </c>
    </row>
    <row r="13534" spans="3:4" ht="15" hidden="1" customHeight="1" x14ac:dyDescent="0.25">
      <c r="C13534" s="158" t="s">
        <v>548</v>
      </c>
      <c r="D13534" s="159">
        <v>994.52</v>
      </c>
    </row>
    <row r="13535" spans="3:4" ht="15" hidden="1" customHeight="1" x14ac:dyDescent="0.25">
      <c r="C13535" s="160" t="s">
        <v>312</v>
      </c>
      <c r="D13535" s="161">
        <v>170.43</v>
      </c>
    </row>
    <row r="13536" spans="3:4" ht="15" hidden="1" customHeight="1" x14ac:dyDescent="0.25">
      <c r="C13536" s="158" t="s">
        <v>552</v>
      </c>
      <c r="D13536" s="159">
        <v>769.59</v>
      </c>
    </row>
    <row r="13537" spans="3:4" ht="15" hidden="1" customHeight="1" x14ac:dyDescent="0.25">
      <c r="C13537" s="160" t="s">
        <v>543</v>
      </c>
      <c r="D13537" s="161">
        <v>615.61</v>
      </c>
    </row>
    <row r="13538" spans="3:4" ht="15" hidden="1" customHeight="1" x14ac:dyDescent="0.25">
      <c r="C13538" s="158" t="s">
        <v>309</v>
      </c>
      <c r="D13538" s="159">
        <v>306.49</v>
      </c>
    </row>
    <row r="13539" spans="3:4" ht="15" hidden="1" customHeight="1" x14ac:dyDescent="0.25">
      <c r="C13539" s="160" t="s">
        <v>309</v>
      </c>
      <c r="D13539" s="161">
        <v>728.99</v>
      </c>
    </row>
    <row r="13540" spans="3:4" ht="15" hidden="1" customHeight="1" x14ac:dyDescent="0.25">
      <c r="C13540" s="158" t="s">
        <v>552</v>
      </c>
      <c r="D13540" s="159">
        <v>260.85000000000002</v>
      </c>
    </row>
    <row r="13541" spans="3:4" ht="15" hidden="1" customHeight="1" x14ac:dyDescent="0.25">
      <c r="C13541" s="160" t="s">
        <v>308</v>
      </c>
      <c r="D13541" s="161">
        <v>562.96</v>
      </c>
    </row>
    <row r="13542" spans="3:4" ht="15" hidden="1" customHeight="1" x14ac:dyDescent="0.25">
      <c r="C13542" s="158" t="s">
        <v>550</v>
      </c>
      <c r="D13542" s="159">
        <v>582.16</v>
      </c>
    </row>
    <row r="13543" spans="3:4" ht="15" hidden="1" customHeight="1" x14ac:dyDescent="0.25">
      <c r="C13543" s="160" t="s">
        <v>309</v>
      </c>
      <c r="D13543" s="161">
        <v>622.74</v>
      </c>
    </row>
    <row r="13544" spans="3:4" ht="15" hidden="1" customHeight="1" x14ac:dyDescent="0.25">
      <c r="C13544" s="158" t="s">
        <v>309</v>
      </c>
      <c r="D13544" s="159">
        <v>1004.41</v>
      </c>
    </row>
    <row r="13545" spans="3:4" ht="15" hidden="1" customHeight="1" x14ac:dyDescent="0.25">
      <c r="C13545" s="160" t="s">
        <v>539</v>
      </c>
      <c r="D13545" s="161">
        <v>1290.05</v>
      </c>
    </row>
    <row r="13546" spans="3:4" ht="15" hidden="1" customHeight="1" x14ac:dyDescent="0.25">
      <c r="C13546" s="158" t="s">
        <v>543</v>
      </c>
      <c r="D13546" s="159">
        <v>1225.31</v>
      </c>
    </row>
    <row r="13547" spans="3:4" ht="15" hidden="1" customHeight="1" x14ac:dyDescent="0.25">
      <c r="C13547" s="160" t="s">
        <v>309</v>
      </c>
      <c r="D13547" s="161">
        <v>381.06</v>
      </c>
    </row>
    <row r="13548" spans="3:4" ht="15" hidden="1" customHeight="1" x14ac:dyDescent="0.25">
      <c r="C13548" s="158" t="s">
        <v>308</v>
      </c>
      <c r="D13548" s="159">
        <v>767.76</v>
      </c>
    </row>
    <row r="13549" spans="3:4" ht="15" hidden="1" customHeight="1" x14ac:dyDescent="0.25">
      <c r="C13549" s="160" t="s">
        <v>542</v>
      </c>
      <c r="D13549" s="161">
        <v>82.2</v>
      </c>
    </row>
    <row r="13550" spans="3:4" ht="15" hidden="1" customHeight="1" x14ac:dyDescent="0.25">
      <c r="C13550" s="158" t="s">
        <v>546</v>
      </c>
      <c r="D13550" s="159">
        <v>84.41</v>
      </c>
    </row>
    <row r="13551" spans="3:4" ht="15" hidden="1" customHeight="1" x14ac:dyDescent="0.25">
      <c r="C13551" s="160" t="s">
        <v>553</v>
      </c>
      <c r="D13551" s="161">
        <v>816.78</v>
      </c>
    </row>
    <row r="13552" spans="3:4" ht="15" hidden="1" customHeight="1" x14ac:dyDescent="0.25">
      <c r="C13552" s="158" t="s">
        <v>551</v>
      </c>
      <c r="D13552" s="159">
        <v>78.569999999999993</v>
      </c>
    </row>
    <row r="13553" spans="3:4" ht="15" hidden="1" customHeight="1" x14ac:dyDescent="0.25">
      <c r="C13553" s="160" t="s">
        <v>549</v>
      </c>
      <c r="D13553" s="161">
        <v>405.78</v>
      </c>
    </row>
    <row r="13554" spans="3:4" ht="15" hidden="1" customHeight="1" x14ac:dyDescent="0.25">
      <c r="C13554" s="158" t="s">
        <v>539</v>
      </c>
      <c r="D13554" s="159">
        <v>754.23</v>
      </c>
    </row>
    <row r="13555" spans="3:4" ht="15" hidden="1" customHeight="1" x14ac:dyDescent="0.25">
      <c r="C13555" s="160" t="s">
        <v>309</v>
      </c>
      <c r="D13555" s="161">
        <v>275.02</v>
      </c>
    </row>
    <row r="13556" spans="3:4" ht="15" hidden="1" customHeight="1" x14ac:dyDescent="0.25">
      <c r="C13556" s="158" t="s">
        <v>307</v>
      </c>
      <c r="D13556" s="159">
        <v>235.09</v>
      </c>
    </row>
    <row r="13557" spans="3:4" ht="15" hidden="1" customHeight="1" x14ac:dyDescent="0.25">
      <c r="C13557" s="160" t="s">
        <v>542</v>
      </c>
      <c r="D13557" s="161">
        <v>988.7</v>
      </c>
    </row>
    <row r="13558" spans="3:4" ht="15" hidden="1" customHeight="1" x14ac:dyDescent="0.25">
      <c r="C13558" s="158" t="s">
        <v>556</v>
      </c>
      <c r="D13558" s="159">
        <v>881.22</v>
      </c>
    </row>
    <row r="13559" spans="3:4" ht="15" hidden="1" customHeight="1" x14ac:dyDescent="0.25">
      <c r="C13559" s="160" t="s">
        <v>545</v>
      </c>
      <c r="D13559" s="161">
        <v>1017.27</v>
      </c>
    </row>
    <row r="13560" spans="3:4" ht="15" hidden="1" customHeight="1" x14ac:dyDescent="0.25">
      <c r="C13560" s="158" t="s">
        <v>558</v>
      </c>
      <c r="D13560" s="159">
        <v>875.41</v>
      </c>
    </row>
    <row r="13561" spans="3:4" ht="15" hidden="1" customHeight="1" x14ac:dyDescent="0.25">
      <c r="C13561" s="160" t="s">
        <v>545</v>
      </c>
      <c r="D13561" s="161">
        <v>962.57</v>
      </c>
    </row>
    <row r="13562" spans="3:4" ht="15" hidden="1" customHeight="1" x14ac:dyDescent="0.25">
      <c r="C13562" s="158" t="s">
        <v>312</v>
      </c>
      <c r="D13562" s="159">
        <v>466.37</v>
      </c>
    </row>
    <row r="13563" spans="3:4" ht="15" hidden="1" customHeight="1" x14ac:dyDescent="0.25">
      <c r="C13563" s="160" t="s">
        <v>543</v>
      </c>
      <c r="D13563" s="161">
        <v>242.83</v>
      </c>
    </row>
    <row r="13564" spans="3:4" ht="15" hidden="1" customHeight="1" x14ac:dyDescent="0.25">
      <c r="C13564" s="158" t="s">
        <v>307</v>
      </c>
      <c r="D13564" s="159">
        <v>677.11</v>
      </c>
    </row>
    <row r="13565" spans="3:4" ht="15" hidden="1" customHeight="1" x14ac:dyDescent="0.25">
      <c r="C13565" s="160" t="s">
        <v>307</v>
      </c>
      <c r="D13565" s="161">
        <v>1093.1300000000001</v>
      </c>
    </row>
    <row r="13566" spans="3:4" ht="15" hidden="1" customHeight="1" x14ac:dyDescent="0.25">
      <c r="C13566" s="158" t="s">
        <v>550</v>
      </c>
      <c r="D13566" s="159">
        <v>915.01</v>
      </c>
    </row>
    <row r="13567" spans="3:4" ht="15" hidden="1" customHeight="1" x14ac:dyDescent="0.25">
      <c r="C13567" s="160" t="s">
        <v>551</v>
      </c>
      <c r="D13567" s="161">
        <v>707.91</v>
      </c>
    </row>
    <row r="13568" spans="3:4" ht="15" hidden="1" customHeight="1" x14ac:dyDescent="0.25">
      <c r="C13568" s="158" t="s">
        <v>542</v>
      </c>
      <c r="D13568" s="159">
        <v>503.43</v>
      </c>
    </row>
    <row r="13569" spans="3:4" ht="15" hidden="1" customHeight="1" x14ac:dyDescent="0.25">
      <c r="C13569" s="160" t="s">
        <v>544</v>
      </c>
      <c r="D13569" s="161">
        <v>216.13</v>
      </c>
    </row>
    <row r="13570" spans="3:4" ht="15" hidden="1" customHeight="1" x14ac:dyDescent="0.25">
      <c r="C13570" s="158" t="s">
        <v>542</v>
      </c>
      <c r="D13570" s="159">
        <v>930.94</v>
      </c>
    </row>
    <row r="13571" spans="3:4" ht="15" hidden="1" customHeight="1" x14ac:dyDescent="0.25">
      <c r="C13571" s="160" t="s">
        <v>552</v>
      </c>
      <c r="D13571" s="161">
        <v>837.13</v>
      </c>
    </row>
    <row r="13572" spans="3:4" ht="15" hidden="1" customHeight="1" x14ac:dyDescent="0.25">
      <c r="C13572" s="158" t="s">
        <v>552</v>
      </c>
      <c r="D13572" s="159">
        <v>753.12</v>
      </c>
    </row>
    <row r="13573" spans="3:4" ht="15" hidden="1" customHeight="1" x14ac:dyDescent="0.25">
      <c r="C13573" s="160" t="s">
        <v>540</v>
      </c>
      <c r="D13573" s="161">
        <v>187.68</v>
      </c>
    </row>
    <row r="13574" spans="3:4" ht="15" hidden="1" customHeight="1" x14ac:dyDescent="0.25">
      <c r="C13574" s="158" t="s">
        <v>542</v>
      </c>
      <c r="D13574" s="159">
        <v>843.56</v>
      </c>
    </row>
    <row r="13575" spans="3:4" ht="15" hidden="1" customHeight="1" x14ac:dyDescent="0.25">
      <c r="C13575" s="160" t="s">
        <v>312</v>
      </c>
      <c r="D13575" s="161">
        <v>64.349999999999994</v>
      </c>
    </row>
    <row r="13576" spans="3:4" ht="15" hidden="1" customHeight="1" x14ac:dyDescent="0.25">
      <c r="C13576" s="158" t="s">
        <v>551</v>
      </c>
      <c r="D13576" s="159">
        <v>929.31</v>
      </c>
    </row>
    <row r="13577" spans="3:4" ht="15" hidden="1" customHeight="1" x14ac:dyDescent="0.25">
      <c r="C13577" s="160" t="s">
        <v>540</v>
      </c>
      <c r="D13577" s="161">
        <v>369.26</v>
      </c>
    </row>
    <row r="13578" spans="3:4" ht="15" hidden="1" customHeight="1" x14ac:dyDescent="0.25">
      <c r="C13578" s="158" t="s">
        <v>554</v>
      </c>
      <c r="D13578" s="159">
        <v>565.17999999999995</v>
      </c>
    </row>
    <row r="13579" spans="3:4" ht="15" hidden="1" customHeight="1" x14ac:dyDescent="0.25">
      <c r="C13579" s="160" t="s">
        <v>556</v>
      </c>
      <c r="D13579" s="161">
        <v>85.43</v>
      </c>
    </row>
    <row r="13580" spans="3:4" ht="15" hidden="1" customHeight="1" x14ac:dyDescent="0.25">
      <c r="C13580" s="158" t="s">
        <v>543</v>
      </c>
      <c r="D13580" s="159">
        <v>57.8</v>
      </c>
    </row>
    <row r="13581" spans="3:4" ht="15" hidden="1" customHeight="1" x14ac:dyDescent="0.25">
      <c r="C13581" s="160" t="s">
        <v>308</v>
      </c>
      <c r="D13581" s="161">
        <v>146.16999999999999</v>
      </c>
    </row>
    <row r="13582" spans="3:4" ht="15" hidden="1" customHeight="1" x14ac:dyDescent="0.25">
      <c r="C13582" s="158" t="s">
        <v>552</v>
      </c>
      <c r="D13582" s="159">
        <v>323.26</v>
      </c>
    </row>
    <row r="13583" spans="3:4" ht="15" hidden="1" customHeight="1" x14ac:dyDescent="0.25">
      <c r="C13583" s="160" t="s">
        <v>549</v>
      </c>
      <c r="D13583" s="161">
        <v>1167.3800000000001</v>
      </c>
    </row>
    <row r="13584" spans="3:4" ht="15" hidden="1" customHeight="1" x14ac:dyDescent="0.25">
      <c r="C13584" s="158" t="s">
        <v>556</v>
      </c>
      <c r="D13584" s="159">
        <v>410.37</v>
      </c>
    </row>
    <row r="13585" spans="3:4" ht="15" hidden="1" customHeight="1" x14ac:dyDescent="0.25">
      <c r="C13585" s="160" t="s">
        <v>312</v>
      </c>
      <c r="D13585" s="161">
        <v>603.12</v>
      </c>
    </row>
    <row r="13586" spans="3:4" ht="15" hidden="1" customHeight="1" x14ac:dyDescent="0.25">
      <c r="C13586" s="158" t="s">
        <v>307</v>
      </c>
      <c r="D13586" s="159">
        <v>923.55</v>
      </c>
    </row>
    <row r="13587" spans="3:4" ht="15" hidden="1" customHeight="1" x14ac:dyDescent="0.25">
      <c r="C13587" s="160" t="s">
        <v>551</v>
      </c>
      <c r="D13587" s="161">
        <v>320.81</v>
      </c>
    </row>
    <row r="13588" spans="3:4" ht="15" hidden="1" customHeight="1" x14ac:dyDescent="0.25">
      <c r="C13588" s="158" t="s">
        <v>553</v>
      </c>
      <c r="D13588" s="159">
        <v>860.3</v>
      </c>
    </row>
    <row r="13589" spans="3:4" ht="15" hidden="1" customHeight="1" x14ac:dyDescent="0.25">
      <c r="C13589" s="160" t="s">
        <v>541</v>
      </c>
      <c r="D13589" s="161">
        <v>1132.5</v>
      </c>
    </row>
    <row r="13590" spans="3:4" ht="15" hidden="1" customHeight="1" x14ac:dyDescent="0.25">
      <c r="C13590" s="158" t="s">
        <v>554</v>
      </c>
      <c r="D13590" s="159">
        <v>1225.3399999999999</v>
      </c>
    </row>
    <row r="13591" spans="3:4" ht="15" hidden="1" customHeight="1" x14ac:dyDescent="0.25">
      <c r="C13591" s="160" t="s">
        <v>558</v>
      </c>
      <c r="D13591" s="161">
        <v>282</v>
      </c>
    </row>
    <row r="13592" spans="3:4" ht="15" hidden="1" customHeight="1" x14ac:dyDescent="0.25">
      <c r="C13592" s="158" t="s">
        <v>309</v>
      </c>
      <c r="D13592" s="159">
        <v>85.83</v>
      </c>
    </row>
    <row r="13593" spans="3:4" ht="15" hidden="1" customHeight="1" x14ac:dyDescent="0.25">
      <c r="C13593" s="160" t="s">
        <v>308</v>
      </c>
      <c r="D13593" s="161">
        <v>1207.99</v>
      </c>
    </row>
    <row r="13594" spans="3:4" ht="15" hidden="1" customHeight="1" x14ac:dyDescent="0.25">
      <c r="C13594" s="158" t="s">
        <v>540</v>
      </c>
      <c r="D13594" s="159">
        <v>66.34</v>
      </c>
    </row>
    <row r="13595" spans="3:4" ht="15" hidden="1" customHeight="1" x14ac:dyDescent="0.25">
      <c r="C13595" s="160" t="s">
        <v>309</v>
      </c>
      <c r="D13595" s="161">
        <v>722.18</v>
      </c>
    </row>
    <row r="13596" spans="3:4" ht="15" hidden="1" customHeight="1" x14ac:dyDescent="0.25">
      <c r="C13596" s="158" t="s">
        <v>552</v>
      </c>
      <c r="D13596" s="159">
        <v>1035.76</v>
      </c>
    </row>
    <row r="13597" spans="3:4" ht="15" hidden="1" customHeight="1" x14ac:dyDescent="0.25">
      <c r="C13597" s="160" t="s">
        <v>309</v>
      </c>
      <c r="D13597" s="161">
        <v>439.13</v>
      </c>
    </row>
    <row r="13598" spans="3:4" ht="15" hidden="1" customHeight="1" x14ac:dyDescent="0.25">
      <c r="C13598" s="158" t="s">
        <v>539</v>
      </c>
      <c r="D13598" s="159">
        <v>257.89</v>
      </c>
    </row>
    <row r="13599" spans="3:4" ht="15" hidden="1" customHeight="1" x14ac:dyDescent="0.25">
      <c r="C13599" s="160" t="s">
        <v>539</v>
      </c>
      <c r="D13599" s="161">
        <v>409.72</v>
      </c>
    </row>
    <row r="13600" spans="3:4" ht="15" hidden="1" customHeight="1" x14ac:dyDescent="0.25">
      <c r="C13600" s="158" t="s">
        <v>545</v>
      </c>
      <c r="D13600" s="159">
        <v>109.89</v>
      </c>
    </row>
    <row r="13601" spans="3:4" ht="15" hidden="1" customHeight="1" x14ac:dyDescent="0.25">
      <c r="C13601" s="160" t="s">
        <v>309</v>
      </c>
      <c r="D13601" s="161">
        <v>528.48</v>
      </c>
    </row>
    <row r="13602" spans="3:4" ht="15" hidden="1" customHeight="1" x14ac:dyDescent="0.25">
      <c r="C13602" s="158" t="s">
        <v>552</v>
      </c>
      <c r="D13602" s="159">
        <v>1178.07</v>
      </c>
    </row>
    <row r="13603" spans="3:4" ht="15" hidden="1" customHeight="1" x14ac:dyDescent="0.25">
      <c r="C13603" s="160" t="s">
        <v>549</v>
      </c>
      <c r="D13603" s="161">
        <v>616.32000000000005</v>
      </c>
    </row>
    <row r="13604" spans="3:4" ht="15" hidden="1" customHeight="1" x14ac:dyDescent="0.25">
      <c r="C13604" s="158" t="s">
        <v>554</v>
      </c>
      <c r="D13604" s="159">
        <v>278.56</v>
      </c>
    </row>
    <row r="13605" spans="3:4" ht="15" hidden="1" customHeight="1" x14ac:dyDescent="0.25">
      <c r="C13605" s="160" t="s">
        <v>545</v>
      </c>
      <c r="D13605" s="161">
        <v>891.9</v>
      </c>
    </row>
    <row r="13606" spans="3:4" ht="15" hidden="1" customHeight="1" x14ac:dyDescent="0.25">
      <c r="C13606" s="158" t="s">
        <v>552</v>
      </c>
      <c r="D13606" s="159">
        <v>452.47</v>
      </c>
    </row>
    <row r="13607" spans="3:4" ht="15" hidden="1" customHeight="1" x14ac:dyDescent="0.25">
      <c r="C13607" s="160" t="s">
        <v>545</v>
      </c>
      <c r="D13607" s="161">
        <v>1140.79</v>
      </c>
    </row>
    <row r="13608" spans="3:4" ht="15" hidden="1" customHeight="1" x14ac:dyDescent="0.25">
      <c r="C13608" s="158" t="s">
        <v>547</v>
      </c>
      <c r="D13608" s="159">
        <v>762.56</v>
      </c>
    </row>
    <row r="13609" spans="3:4" ht="15" hidden="1" customHeight="1" x14ac:dyDescent="0.25">
      <c r="C13609" s="160" t="s">
        <v>312</v>
      </c>
      <c r="D13609" s="161">
        <v>798.63</v>
      </c>
    </row>
    <row r="13610" spans="3:4" ht="15" hidden="1" customHeight="1" x14ac:dyDescent="0.25">
      <c r="C13610" s="158" t="s">
        <v>545</v>
      </c>
      <c r="D13610" s="159">
        <v>1285.4000000000001</v>
      </c>
    </row>
    <row r="13611" spans="3:4" ht="15" hidden="1" customHeight="1" x14ac:dyDescent="0.25">
      <c r="C13611" s="160" t="s">
        <v>542</v>
      </c>
      <c r="D13611" s="161">
        <v>784.63</v>
      </c>
    </row>
    <row r="13612" spans="3:4" ht="15" hidden="1" customHeight="1" x14ac:dyDescent="0.25">
      <c r="C13612" s="158" t="s">
        <v>307</v>
      </c>
      <c r="D13612" s="159">
        <v>67.25</v>
      </c>
    </row>
    <row r="13613" spans="3:4" ht="15" hidden="1" customHeight="1" x14ac:dyDescent="0.25">
      <c r="C13613" s="160" t="s">
        <v>545</v>
      </c>
      <c r="D13613" s="161">
        <v>650.97</v>
      </c>
    </row>
    <row r="13614" spans="3:4" ht="15" hidden="1" customHeight="1" x14ac:dyDescent="0.25">
      <c r="C13614" s="158" t="s">
        <v>547</v>
      </c>
      <c r="D13614" s="159">
        <v>299.06</v>
      </c>
    </row>
    <row r="13615" spans="3:4" ht="15" hidden="1" customHeight="1" x14ac:dyDescent="0.25">
      <c r="C13615" s="160" t="s">
        <v>308</v>
      </c>
      <c r="D13615" s="161">
        <v>1290.1400000000001</v>
      </c>
    </row>
    <row r="13616" spans="3:4" ht="15" hidden="1" customHeight="1" x14ac:dyDescent="0.25">
      <c r="C13616" s="158" t="s">
        <v>308</v>
      </c>
      <c r="D13616" s="159">
        <v>743.12</v>
      </c>
    </row>
    <row r="13617" spans="3:4" ht="15" hidden="1" customHeight="1" x14ac:dyDescent="0.25">
      <c r="C13617" s="160" t="s">
        <v>543</v>
      </c>
      <c r="D13617" s="161">
        <v>418.47</v>
      </c>
    </row>
    <row r="13618" spans="3:4" ht="15" hidden="1" customHeight="1" x14ac:dyDescent="0.25">
      <c r="C13618" s="158" t="s">
        <v>554</v>
      </c>
      <c r="D13618" s="159">
        <v>307.64</v>
      </c>
    </row>
    <row r="13619" spans="3:4" ht="15" hidden="1" customHeight="1" x14ac:dyDescent="0.25">
      <c r="C13619" s="160" t="s">
        <v>552</v>
      </c>
      <c r="D13619" s="161">
        <v>1205.3699999999999</v>
      </c>
    </row>
    <row r="13620" spans="3:4" ht="15" hidden="1" customHeight="1" x14ac:dyDescent="0.25">
      <c r="C13620" s="158" t="s">
        <v>543</v>
      </c>
      <c r="D13620" s="159">
        <v>86.95</v>
      </c>
    </row>
    <row r="13621" spans="3:4" ht="15" hidden="1" customHeight="1" x14ac:dyDescent="0.25">
      <c r="C13621" s="160" t="s">
        <v>546</v>
      </c>
      <c r="D13621" s="161">
        <v>549.16999999999996</v>
      </c>
    </row>
    <row r="13622" spans="3:4" ht="15" hidden="1" customHeight="1" x14ac:dyDescent="0.25">
      <c r="C13622" s="158" t="s">
        <v>312</v>
      </c>
      <c r="D13622" s="159">
        <v>942.33</v>
      </c>
    </row>
    <row r="13623" spans="3:4" ht="15" hidden="1" customHeight="1" x14ac:dyDescent="0.25">
      <c r="C13623" s="160" t="s">
        <v>542</v>
      </c>
      <c r="D13623" s="161">
        <v>927.2</v>
      </c>
    </row>
    <row r="13624" spans="3:4" ht="15" hidden="1" customHeight="1" x14ac:dyDescent="0.25">
      <c r="C13624" s="158" t="s">
        <v>539</v>
      </c>
      <c r="D13624" s="159">
        <v>671.63</v>
      </c>
    </row>
    <row r="13625" spans="3:4" ht="15" hidden="1" customHeight="1" x14ac:dyDescent="0.25">
      <c r="C13625" s="160" t="s">
        <v>546</v>
      </c>
      <c r="D13625" s="161">
        <v>1000.9</v>
      </c>
    </row>
    <row r="13626" spans="3:4" ht="15" hidden="1" customHeight="1" x14ac:dyDescent="0.25">
      <c r="C13626" s="158" t="s">
        <v>542</v>
      </c>
      <c r="D13626" s="159">
        <v>1128.5</v>
      </c>
    </row>
    <row r="13627" spans="3:4" ht="15" hidden="1" customHeight="1" x14ac:dyDescent="0.25">
      <c r="C13627" s="160" t="s">
        <v>543</v>
      </c>
      <c r="D13627" s="161">
        <v>775.16</v>
      </c>
    </row>
    <row r="13628" spans="3:4" ht="15" hidden="1" customHeight="1" x14ac:dyDescent="0.25">
      <c r="C13628" s="158" t="s">
        <v>540</v>
      </c>
      <c r="D13628" s="159">
        <v>227.83</v>
      </c>
    </row>
    <row r="13629" spans="3:4" ht="15" hidden="1" customHeight="1" x14ac:dyDescent="0.25">
      <c r="C13629" s="160" t="s">
        <v>312</v>
      </c>
      <c r="D13629" s="161">
        <v>823.88</v>
      </c>
    </row>
    <row r="13630" spans="3:4" ht="15" hidden="1" customHeight="1" x14ac:dyDescent="0.25">
      <c r="C13630" s="158" t="s">
        <v>545</v>
      </c>
      <c r="D13630" s="159">
        <v>845.49</v>
      </c>
    </row>
    <row r="13631" spans="3:4" ht="15" hidden="1" customHeight="1" x14ac:dyDescent="0.25">
      <c r="C13631" s="160" t="s">
        <v>542</v>
      </c>
      <c r="D13631" s="161">
        <v>830.02</v>
      </c>
    </row>
    <row r="13632" spans="3:4" ht="15" hidden="1" customHeight="1" x14ac:dyDescent="0.25">
      <c r="C13632" s="158" t="s">
        <v>307</v>
      </c>
      <c r="D13632" s="159">
        <v>818</v>
      </c>
    </row>
    <row r="13633" spans="3:4" ht="15" hidden="1" customHeight="1" x14ac:dyDescent="0.25">
      <c r="C13633" s="160" t="s">
        <v>550</v>
      </c>
      <c r="D13633" s="161">
        <v>95</v>
      </c>
    </row>
    <row r="13634" spans="3:4" ht="15" hidden="1" customHeight="1" x14ac:dyDescent="0.25">
      <c r="C13634" s="158" t="s">
        <v>309</v>
      </c>
      <c r="D13634" s="159">
        <v>531.53</v>
      </c>
    </row>
    <row r="13635" spans="3:4" ht="15" hidden="1" customHeight="1" x14ac:dyDescent="0.25">
      <c r="C13635" s="160" t="s">
        <v>550</v>
      </c>
      <c r="D13635" s="161">
        <v>648.36</v>
      </c>
    </row>
    <row r="13636" spans="3:4" ht="15" hidden="1" customHeight="1" x14ac:dyDescent="0.25">
      <c r="C13636" s="158" t="s">
        <v>552</v>
      </c>
      <c r="D13636" s="159">
        <v>443.5</v>
      </c>
    </row>
    <row r="13637" spans="3:4" ht="15" hidden="1" customHeight="1" x14ac:dyDescent="0.25">
      <c r="C13637" s="160" t="s">
        <v>552</v>
      </c>
      <c r="D13637" s="161">
        <v>247.67</v>
      </c>
    </row>
    <row r="13638" spans="3:4" ht="15" hidden="1" customHeight="1" x14ac:dyDescent="0.25">
      <c r="C13638" s="158" t="s">
        <v>543</v>
      </c>
      <c r="D13638" s="159">
        <v>666.3</v>
      </c>
    </row>
    <row r="13639" spans="3:4" ht="15" hidden="1" customHeight="1" x14ac:dyDescent="0.25">
      <c r="C13639" s="160" t="s">
        <v>547</v>
      </c>
      <c r="D13639" s="161">
        <v>532.85</v>
      </c>
    </row>
    <row r="13640" spans="3:4" ht="15" hidden="1" customHeight="1" x14ac:dyDescent="0.25">
      <c r="C13640" s="158" t="s">
        <v>552</v>
      </c>
      <c r="D13640" s="159">
        <v>477.86</v>
      </c>
    </row>
    <row r="13641" spans="3:4" ht="15" hidden="1" customHeight="1" x14ac:dyDescent="0.25">
      <c r="C13641" s="160" t="s">
        <v>557</v>
      </c>
      <c r="D13641" s="161">
        <v>999.6</v>
      </c>
    </row>
    <row r="13642" spans="3:4" ht="15" hidden="1" customHeight="1" x14ac:dyDescent="0.25">
      <c r="C13642" s="158" t="s">
        <v>312</v>
      </c>
      <c r="D13642" s="159">
        <v>692.43</v>
      </c>
    </row>
    <row r="13643" spans="3:4" ht="15" hidden="1" customHeight="1" x14ac:dyDescent="0.25">
      <c r="C13643" s="160" t="s">
        <v>542</v>
      </c>
      <c r="D13643" s="161">
        <v>362.44</v>
      </c>
    </row>
    <row r="13644" spans="3:4" ht="15" hidden="1" customHeight="1" x14ac:dyDescent="0.25">
      <c r="C13644" s="158" t="s">
        <v>552</v>
      </c>
      <c r="D13644" s="159">
        <v>29.64</v>
      </c>
    </row>
    <row r="13645" spans="3:4" ht="15" hidden="1" customHeight="1" x14ac:dyDescent="0.25">
      <c r="C13645" s="160" t="s">
        <v>557</v>
      </c>
      <c r="D13645" s="161">
        <v>561.69000000000005</v>
      </c>
    </row>
    <row r="13646" spans="3:4" ht="15" hidden="1" customHeight="1" x14ac:dyDescent="0.25">
      <c r="C13646" s="158" t="s">
        <v>308</v>
      </c>
      <c r="D13646" s="159">
        <v>738.92</v>
      </c>
    </row>
    <row r="13647" spans="3:4" ht="15" hidden="1" customHeight="1" x14ac:dyDescent="0.25">
      <c r="C13647" s="160" t="s">
        <v>555</v>
      </c>
      <c r="D13647" s="161">
        <v>193.46</v>
      </c>
    </row>
    <row r="13648" spans="3:4" ht="15" hidden="1" customHeight="1" x14ac:dyDescent="0.25">
      <c r="C13648" s="158" t="s">
        <v>307</v>
      </c>
      <c r="D13648" s="159">
        <v>847.98</v>
      </c>
    </row>
    <row r="13649" spans="3:4" ht="15" hidden="1" customHeight="1" x14ac:dyDescent="0.25">
      <c r="C13649" s="160" t="s">
        <v>547</v>
      </c>
      <c r="D13649" s="161">
        <v>758.03</v>
      </c>
    </row>
    <row r="13650" spans="3:4" ht="15" hidden="1" customHeight="1" x14ac:dyDescent="0.25">
      <c r="C13650" s="158" t="s">
        <v>546</v>
      </c>
      <c r="D13650" s="159">
        <v>723.68</v>
      </c>
    </row>
    <row r="13651" spans="3:4" ht="15" hidden="1" customHeight="1" x14ac:dyDescent="0.25">
      <c r="C13651" s="160" t="s">
        <v>543</v>
      </c>
      <c r="D13651" s="161">
        <v>274.77</v>
      </c>
    </row>
    <row r="13652" spans="3:4" ht="15" hidden="1" customHeight="1" x14ac:dyDescent="0.25">
      <c r="C13652" s="158" t="s">
        <v>543</v>
      </c>
      <c r="D13652" s="159">
        <v>1182.79</v>
      </c>
    </row>
    <row r="13653" spans="3:4" ht="15" hidden="1" customHeight="1" x14ac:dyDescent="0.25">
      <c r="C13653" s="160" t="s">
        <v>539</v>
      </c>
      <c r="D13653" s="161">
        <v>682.45</v>
      </c>
    </row>
    <row r="13654" spans="3:4" ht="15" hidden="1" customHeight="1" x14ac:dyDescent="0.25">
      <c r="C13654" s="158" t="s">
        <v>549</v>
      </c>
      <c r="D13654" s="159">
        <v>1106.0899999999999</v>
      </c>
    </row>
    <row r="13655" spans="3:4" ht="15" hidden="1" customHeight="1" x14ac:dyDescent="0.25">
      <c r="C13655" s="160" t="s">
        <v>308</v>
      </c>
      <c r="D13655" s="161">
        <v>615.5</v>
      </c>
    </row>
    <row r="13656" spans="3:4" ht="15" hidden="1" customHeight="1" x14ac:dyDescent="0.25">
      <c r="C13656" s="158" t="s">
        <v>553</v>
      </c>
      <c r="D13656" s="159">
        <v>216.43</v>
      </c>
    </row>
    <row r="13657" spans="3:4" ht="15" hidden="1" customHeight="1" x14ac:dyDescent="0.25">
      <c r="C13657" s="160" t="s">
        <v>556</v>
      </c>
      <c r="D13657" s="161">
        <v>597.29</v>
      </c>
    </row>
    <row r="13658" spans="3:4" ht="15" hidden="1" customHeight="1" x14ac:dyDescent="0.25">
      <c r="C13658" s="158" t="s">
        <v>312</v>
      </c>
      <c r="D13658" s="159">
        <v>418</v>
      </c>
    </row>
    <row r="13659" spans="3:4" ht="15" hidden="1" customHeight="1" x14ac:dyDescent="0.25">
      <c r="C13659" s="160" t="s">
        <v>545</v>
      </c>
      <c r="D13659" s="161">
        <v>988.43</v>
      </c>
    </row>
    <row r="13660" spans="3:4" ht="15" hidden="1" customHeight="1" x14ac:dyDescent="0.25">
      <c r="C13660" s="158" t="s">
        <v>547</v>
      </c>
      <c r="D13660" s="159">
        <v>593.28</v>
      </c>
    </row>
    <row r="13661" spans="3:4" ht="15" hidden="1" customHeight="1" x14ac:dyDescent="0.25">
      <c r="C13661" s="160" t="s">
        <v>540</v>
      </c>
      <c r="D13661" s="161">
        <v>998.16</v>
      </c>
    </row>
    <row r="13662" spans="3:4" ht="15" hidden="1" customHeight="1" x14ac:dyDescent="0.25">
      <c r="C13662" s="158" t="s">
        <v>551</v>
      </c>
      <c r="D13662" s="159">
        <v>314.88</v>
      </c>
    </row>
    <row r="13663" spans="3:4" ht="15" hidden="1" customHeight="1" x14ac:dyDescent="0.25">
      <c r="C13663" s="160" t="s">
        <v>539</v>
      </c>
      <c r="D13663" s="161">
        <v>973.82</v>
      </c>
    </row>
    <row r="13664" spans="3:4" ht="15" hidden="1" customHeight="1" x14ac:dyDescent="0.25">
      <c r="C13664" s="158" t="s">
        <v>553</v>
      </c>
      <c r="D13664" s="159">
        <v>506.68</v>
      </c>
    </row>
    <row r="13665" spans="3:4" ht="15" hidden="1" customHeight="1" x14ac:dyDescent="0.25">
      <c r="C13665" s="160" t="s">
        <v>547</v>
      </c>
      <c r="D13665" s="161">
        <v>1289.54</v>
      </c>
    </row>
    <row r="13666" spans="3:4" ht="15" hidden="1" customHeight="1" x14ac:dyDescent="0.25">
      <c r="C13666" s="158" t="s">
        <v>553</v>
      </c>
      <c r="D13666" s="159">
        <v>1112.0999999999999</v>
      </c>
    </row>
    <row r="13667" spans="3:4" ht="15" hidden="1" customHeight="1" x14ac:dyDescent="0.25">
      <c r="C13667" s="160" t="s">
        <v>558</v>
      </c>
      <c r="D13667" s="161">
        <v>630.80999999999995</v>
      </c>
    </row>
    <row r="13668" spans="3:4" ht="15" hidden="1" customHeight="1" x14ac:dyDescent="0.25">
      <c r="C13668" s="158" t="s">
        <v>307</v>
      </c>
      <c r="D13668" s="159">
        <v>1262.77</v>
      </c>
    </row>
    <row r="13669" spans="3:4" ht="15" hidden="1" customHeight="1" x14ac:dyDescent="0.25">
      <c r="C13669" s="160" t="s">
        <v>551</v>
      </c>
      <c r="D13669" s="161">
        <v>416.74</v>
      </c>
    </row>
    <row r="13670" spans="3:4" ht="15" hidden="1" customHeight="1" x14ac:dyDescent="0.25">
      <c r="C13670" s="158" t="s">
        <v>540</v>
      </c>
      <c r="D13670" s="159">
        <v>295.39999999999998</v>
      </c>
    </row>
    <row r="13671" spans="3:4" ht="15" hidden="1" customHeight="1" x14ac:dyDescent="0.25">
      <c r="C13671" s="160" t="s">
        <v>551</v>
      </c>
      <c r="D13671" s="161">
        <v>272.48</v>
      </c>
    </row>
    <row r="13672" spans="3:4" ht="15" hidden="1" customHeight="1" x14ac:dyDescent="0.25">
      <c r="C13672" s="158" t="s">
        <v>556</v>
      </c>
      <c r="D13672" s="159">
        <v>1035.02</v>
      </c>
    </row>
    <row r="13673" spans="3:4" ht="15" hidden="1" customHeight="1" x14ac:dyDescent="0.25">
      <c r="C13673" s="160" t="s">
        <v>541</v>
      </c>
      <c r="D13673" s="161">
        <v>641</v>
      </c>
    </row>
    <row r="13674" spans="3:4" ht="15" hidden="1" customHeight="1" x14ac:dyDescent="0.25">
      <c r="C13674" s="158" t="s">
        <v>539</v>
      </c>
      <c r="D13674" s="159">
        <v>671.24</v>
      </c>
    </row>
    <row r="13675" spans="3:4" ht="15" hidden="1" customHeight="1" x14ac:dyDescent="0.25">
      <c r="C13675" s="160" t="s">
        <v>308</v>
      </c>
      <c r="D13675" s="161">
        <v>636.59</v>
      </c>
    </row>
    <row r="13676" spans="3:4" ht="15" hidden="1" customHeight="1" x14ac:dyDescent="0.25">
      <c r="C13676" s="158" t="s">
        <v>308</v>
      </c>
      <c r="D13676" s="159">
        <v>898.98</v>
      </c>
    </row>
    <row r="13677" spans="3:4" ht="15" hidden="1" customHeight="1" x14ac:dyDescent="0.25">
      <c r="C13677" s="160" t="s">
        <v>542</v>
      </c>
      <c r="D13677" s="161">
        <v>339.68</v>
      </c>
    </row>
    <row r="13678" spans="3:4" ht="15" hidden="1" customHeight="1" x14ac:dyDescent="0.25">
      <c r="C13678" s="158" t="s">
        <v>307</v>
      </c>
      <c r="D13678" s="159">
        <v>448.49</v>
      </c>
    </row>
    <row r="13679" spans="3:4" ht="15" hidden="1" customHeight="1" x14ac:dyDescent="0.25">
      <c r="C13679" s="160" t="s">
        <v>309</v>
      </c>
      <c r="D13679" s="161">
        <v>345.64</v>
      </c>
    </row>
    <row r="13680" spans="3:4" ht="15" hidden="1" customHeight="1" x14ac:dyDescent="0.25">
      <c r="C13680" s="158" t="s">
        <v>312</v>
      </c>
      <c r="D13680" s="159">
        <v>581.66</v>
      </c>
    </row>
    <row r="13681" spans="3:4" ht="15" hidden="1" customHeight="1" x14ac:dyDescent="0.25">
      <c r="C13681" s="160" t="s">
        <v>544</v>
      </c>
      <c r="D13681" s="161">
        <v>1058.73</v>
      </c>
    </row>
    <row r="13682" spans="3:4" ht="15" hidden="1" customHeight="1" x14ac:dyDescent="0.25">
      <c r="C13682" s="158" t="s">
        <v>549</v>
      </c>
      <c r="D13682" s="159">
        <v>645.24</v>
      </c>
    </row>
    <row r="13683" spans="3:4" ht="15" hidden="1" customHeight="1" x14ac:dyDescent="0.25">
      <c r="C13683" s="160" t="s">
        <v>545</v>
      </c>
      <c r="D13683" s="161">
        <v>306.58999999999997</v>
      </c>
    </row>
    <row r="13684" spans="3:4" ht="15" hidden="1" customHeight="1" x14ac:dyDescent="0.25">
      <c r="C13684" s="158" t="s">
        <v>553</v>
      </c>
      <c r="D13684" s="159">
        <v>265.70999999999998</v>
      </c>
    </row>
    <row r="13685" spans="3:4" ht="15" hidden="1" customHeight="1" x14ac:dyDescent="0.25">
      <c r="C13685" s="160" t="s">
        <v>553</v>
      </c>
      <c r="D13685" s="161">
        <v>784.55</v>
      </c>
    </row>
    <row r="13686" spans="3:4" ht="15" hidden="1" customHeight="1" x14ac:dyDescent="0.25">
      <c r="C13686" s="158" t="s">
        <v>539</v>
      </c>
      <c r="D13686" s="159">
        <v>641.78</v>
      </c>
    </row>
    <row r="13687" spans="3:4" ht="15" hidden="1" customHeight="1" x14ac:dyDescent="0.25">
      <c r="C13687" s="160" t="s">
        <v>552</v>
      </c>
      <c r="D13687" s="161">
        <v>748.17</v>
      </c>
    </row>
    <row r="13688" spans="3:4" ht="15" hidden="1" customHeight="1" x14ac:dyDescent="0.25">
      <c r="C13688" s="158" t="s">
        <v>540</v>
      </c>
      <c r="D13688" s="159">
        <v>503.05</v>
      </c>
    </row>
    <row r="13689" spans="3:4" ht="15" hidden="1" customHeight="1" x14ac:dyDescent="0.25">
      <c r="C13689" s="160" t="s">
        <v>552</v>
      </c>
      <c r="D13689" s="161">
        <v>684.42</v>
      </c>
    </row>
    <row r="13690" spans="3:4" ht="15" hidden="1" customHeight="1" x14ac:dyDescent="0.25">
      <c r="C13690" s="158" t="s">
        <v>540</v>
      </c>
      <c r="D13690" s="159">
        <v>1130.9100000000001</v>
      </c>
    </row>
    <row r="13691" spans="3:4" ht="15" hidden="1" customHeight="1" x14ac:dyDescent="0.25">
      <c r="C13691" s="160" t="s">
        <v>549</v>
      </c>
      <c r="D13691" s="161">
        <v>192.05</v>
      </c>
    </row>
    <row r="13692" spans="3:4" ht="15" hidden="1" customHeight="1" x14ac:dyDescent="0.25">
      <c r="C13692" s="158" t="s">
        <v>553</v>
      </c>
      <c r="D13692" s="159">
        <v>839.03</v>
      </c>
    </row>
    <row r="13693" spans="3:4" ht="15" hidden="1" customHeight="1" x14ac:dyDescent="0.25">
      <c r="C13693" s="160" t="s">
        <v>551</v>
      </c>
      <c r="D13693" s="161">
        <v>448.29</v>
      </c>
    </row>
    <row r="13694" spans="3:4" ht="15" hidden="1" customHeight="1" x14ac:dyDescent="0.25">
      <c r="C13694" s="158" t="s">
        <v>557</v>
      </c>
      <c r="D13694" s="159">
        <v>543.74</v>
      </c>
    </row>
    <row r="13695" spans="3:4" ht="15" hidden="1" customHeight="1" x14ac:dyDescent="0.25">
      <c r="C13695" s="160" t="s">
        <v>554</v>
      </c>
      <c r="D13695" s="161">
        <v>806.98</v>
      </c>
    </row>
    <row r="13696" spans="3:4" ht="15" hidden="1" customHeight="1" x14ac:dyDescent="0.25">
      <c r="C13696" s="158" t="s">
        <v>539</v>
      </c>
      <c r="D13696" s="159">
        <v>408.58</v>
      </c>
    </row>
    <row r="13697" spans="3:4" ht="15" hidden="1" customHeight="1" x14ac:dyDescent="0.25">
      <c r="C13697" s="160" t="s">
        <v>543</v>
      </c>
      <c r="D13697" s="161">
        <v>1265.23</v>
      </c>
    </row>
    <row r="13698" spans="3:4" ht="15" hidden="1" customHeight="1" x14ac:dyDescent="0.25">
      <c r="C13698" s="158" t="s">
        <v>312</v>
      </c>
      <c r="D13698" s="159">
        <v>855.76</v>
      </c>
    </row>
    <row r="13699" spans="3:4" ht="15" hidden="1" customHeight="1" x14ac:dyDescent="0.25">
      <c r="C13699" s="160" t="s">
        <v>547</v>
      </c>
      <c r="D13699" s="161">
        <v>769.84</v>
      </c>
    </row>
    <row r="13700" spans="3:4" ht="15" hidden="1" customHeight="1" x14ac:dyDescent="0.25">
      <c r="C13700" s="158" t="s">
        <v>540</v>
      </c>
      <c r="D13700" s="159">
        <v>670.28</v>
      </c>
    </row>
    <row r="13701" spans="3:4" ht="15" hidden="1" customHeight="1" x14ac:dyDescent="0.25">
      <c r="C13701" s="160" t="s">
        <v>309</v>
      </c>
      <c r="D13701" s="161">
        <v>814.86</v>
      </c>
    </row>
    <row r="13702" spans="3:4" ht="15" hidden="1" customHeight="1" x14ac:dyDescent="0.25">
      <c r="C13702" s="158" t="s">
        <v>549</v>
      </c>
      <c r="D13702" s="159">
        <v>630.41</v>
      </c>
    </row>
    <row r="13703" spans="3:4" ht="15" hidden="1" customHeight="1" x14ac:dyDescent="0.25">
      <c r="C13703" s="160" t="s">
        <v>542</v>
      </c>
      <c r="D13703" s="161">
        <v>967.82</v>
      </c>
    </row>
    <row r="13704" spans="3:4" ht="15" hidden="1" customHeight="1" x14ac:dyDescent="0.25">
      <c r="C13704" s="158" t="s">
        <v>545</v>
      </c>
      <c r="D13704" s="159">
        <v>68.06</v>
      </c>
    </row>
    <row r="13705" spans="3:4" ht="15" hidden="1" customHeight="1" x14ac:dyDescent="0.25">
      <c r="C13705" s="160" t="s">
        <v>543</v>
      </c>
      <c r="D13705" s="161">
        <v>623.54999999999995</v>
      </c>
    </row>
    <row r="13706" spans="3:4" ht="15" hidden="1" customHeight="1" x14ac:dyDescent="0.25">
      <c r="C13706" s="158" t="s">
        <v>554</v>
      </c>
      <c r="D13706" s="159">
        <v>945.34</v>
      </c>
    </row>
    <row r="13707" spans="3:4" ht="15" hidden="1" customHeight="1" x14ac:dyDescent="0.25">
      <c r="C13707" s="160" t="s">
        <v>312</v>
      </c>
      <c r="D13707" s="161">
        <v>700.6</v>
      </c>
    </row>
    <row r="13708" spans="3:4" ht="15" hidden="1" customHeight="1" x14ac:dyDescent="0.25">
      <c r="C13708" s="158" t="s">
        <v>309</v>
      </c>
      <c r="D13708" s="159">
        <v>618.85</v>
      </c>
    </row>
    <row r="13709" spans="3:4" ht="15" hidden="1" customHeight="1" x14ac:dyDescent="0.25">
      <c r="C13709" s="160" t="s">
        <v>309</v>
      </c>
      <c r="D13709" s="161">
        <v>587.29</v>
      </c>
    </row>
    <row r="13710" spans="3:4" ht="15" hidden="1" customHeight="1" x14ac:dyDescent="0.25">
      <c r="C13710" s="158" t="s">
        <v>553</v>
      </c>
      <c r="D13710" s="159">
        <v>318.10000000000002</v>
      </c>
    </row>
    <row r="13711" spans="3:4" ht="15" hidden="1" customHeight="1" x14ac:dyDescent="0.25">
      <c r="C13711" s="160" t="s">
        <v>551</v>
      </c>
      <c r="D13711" s="161">
        <v>581.80999999999995</v>
      </c>
    </row>
    <row r="13712" spans="3:4" ht="15" hidden="1" customHeight="1" x14ac:dyDescent="0.25">
      <c r="C13712" s="158" t="s">
        <v>539</v>
      </c>
      <c r="D13712" s="159">
        <v>544.16999999999996</v>
      </c>
    </row>
    <row r="13713" spans="3:4" ht="15" hidden="1" customHeight="1" x14ac:dyDescent="0.25">
      <c r="C13713" s="160" t="s">
        <v>554</v>
      </c>
      <c r="D13713" s="161">
        <v>514.29999999999995</v>
      </c>
    </row>
    <row r="13714" spans="3:4" ht="15" hidden="1" customHeight="1" x14ac:dyDescent="0.25">
      <c r="C13714" s="158" t="s">
        <v>308</v>
      </c>
      <c r="D13714" s="159">
        <v>107.34</v>
      </c>
    </row>
    <row r="13715" spans="3:4" ht="15" hidden="1" customHeight="1" x14ac:dyDescent="0.25">
      <c r="C13715" s="160" t="s">
        <v>545</v>
      </c>
      <c r="D13715" s="161">
        <v>899.71</v>
      </c>
    </row>
    <row r="13716" spans="3:4" ht="15" hidden="1" customHeight="1" x14ac:dyDescent="0.25">
      <c r="C13716" s="158" t="s">
        <v>312</v>
      </c>
      <c r="D13716" s="159">
        <v>527.91</v>
      </c>
    </row>
    <row r="13717" spans="3:4" ht="15" hidden="1" customHeight="1" x14ac:dyDescent="0.25">
      <c r="C13717" s="160" t="s">
        <v>553</v>
      </c>
      <c r="D13717" s="161">
        <v>302.68</v>
      </c>
    </row>
    <row r="13718" spans="3:4" ht="15" hidden="1" customHeight="1" x14ac:dyDescent="0.25">
      <c r="C13718" s="158" t="s">
        <v>308</v>
      </c>
      <c r="D13718" s="159">
        <v>568.72</v>
      </c>
    </row>
    <row r="13719" spans="3:4" ht="15" hidden="1" customHeight="1" x14ac:dyDescent="0.25">
      <c r="C13719" s="160" t="s">
        <v>307</v>
      </c>
      <c r="D13719" s="161">
        <v>103.28</v>
      </c>
    </row>
    <row r="13720" spans="3:4" ht="15" hidden="1" customHeight="1" x14ac:dyDescent="0.25">
      <c r="C13720" s="158" t="s">
        <v>549</v>
      </c>
      <c r="D13720" s="159">
        <v>583.24</v>
      </c>
    </row>
    <row r="13721" spans="3:4" ht="15" hidden="1" customHeight="1" x14ac:dyDescent="0.25">
      <c r="C13721" s="160" t="s">
        <v>543</v>
      </c>
      <c r="D13721" s="161">
        <v>114.54</v>
      </c>
    </row>
    <row r="13722" spans="3:4" ht="15" hidden="1" customHeight="1" x14ac:dyDescent="0.25">
      <c r="C13722" s="158" t="s">
        <v>308</v>
      </c>
      <c r="D13722" s="159">
        <v>885.55</v>
      </c>
    </row>
    <row r="13723" spans="3:4" ht="15" hidden="1" customHeight="1" x14ac:dyDescent="0.25">
      <c r="C13723" s="160" t="s">
        <v>540</v>
      </c>
      <c r="D13723" s="161">
        <v>814.01</v>
      </c>
    </row>
    <row r="13724" spans="3:4" ht="15" hidden="1" customHeight="1" x14ac:dyDescent="0.25">
      <c r="C13724" s="158" t="s">
        <v>546</v>
      </c>
      <c r="D13724" s="159">
        <v>1090.6099999999999</v>
      </c>
    </row>
    <row r="13725" spans="3:4" ht="15" hidden="1" customHeight="1" x14ac:dyDescent="0.25">
      <c r="C13725" s="160" t="s">
        <v>552</v>
      </c>
      <c r="D13725" s="161">
        <v>401.22</v>
      </c>
    </row>
    <row r="13726" spans="3:4" ht="15" hidden="1" customHeight="1" x14ac:dyDescent="0.25">
      <c r="C13726" s="158" t="s">
        <v>308</v>
      </c>
      <c r="D13726" s="159">
        <v>645.55999999999995</v>
      </c>
    </row>
    <row r="13727" spans="3:4" ht="15" hidden="1" customHeight="1" x14ac:dyDescent="0.25">
      <c r="C13727" s="160" t="s">
        <v>540</v>
      </c>
      <c r="D13727" s="161">
        <v>467.84</v>
      </c>
    </row>
    <row r="13728" spans="3:4" ht="15" hidden="1" customHeight="1" x14ac:dyDescent="0.25">
      <c r="C13728" s="158" t="s">
        <v>543</v>
      </c>
      <c r="D13728" s="159">
        <v>188.9</v>
      </c>
    </row>
    <row r="13729" spans="3:4" ht="15" hidden="1" customHeight="1" x14ac:dyDescent="0.25">
      <c r="C13729" s="160" t="s">
        <v>549</v>
      </c>
      <c r="D13729" s="161">
        <v>632.1</v>
      </c>
    </row>
    <row r="13730" spans="3:4" ht="15" hidden="1" customHeight="1" x14ac:dyDescent="0.25">
      <c r="C13730" s="158" t="s">
        <v>540</v>
      </c>
      <c r="D13730" s="159">
        <v>1258.8399999999999</v>
      </c>
    </row>
    <row r="13731" spans="3:4" ht="15" hidden="1" customHeight="1" x14ac:dyDescent="0.25">
      <c r="C13731" s="160" t="s">
        <v>544</v>
      </c>
      <c r="D13731" s="161">
        <v>253.03</v>
      </c>
    </row>
    <row r="13732" spans="3:4" ht="15" hidden="1" customHeight="1" x14ac:dyDescent="0.25">
      <c r="C13732" s="158" t="s">
        <v>546</v>
      </c>
      <c r="D13732" s="159">
        <v>1063.45</v>
      </c>
    </row>
    <row r="13733" spans="3:4" ht="15" hidden="1" customHeight="1" x14ac:dyDescent="0.25">
      <c r="C13733" s="160" t="s">
        <v>549</v>
      </c>
      <c r="D13733" s="161">
        <v>251.71</v>
      </c>
    </row>
    <row r="13734" spans="3:4" ht="15" hidden="1" customHeight="1" x14ac:dyDescent="0.25">
      <c r="C13734" s="158" t="s">
        <v>551</v>
      </c>
      <c r="D13734" s="159">
        <v>1094.5999999999999</v>
      </c>
    </row>
    <row r="13735" spans="3:4" ht="15" hidden="1" customHeight="1" x14ac:dyDescent="0.25">
      <c r="C13735" s="160" t="s">
        <v>553</v>
      </c>
      <c r="D13735" s="161">
        <v>1163.74</v>
      </c>
    </row>
    <row r="13736" spans="3:4" ht="15" hidden="1" customHeight="1" x14ac:dyDescent="0.25">
      <c r="C13736" s="158" t="s">
        <v>539</v>
      </c>
      <c r="D13736" s="159">
        <v>587.45000000000005</v>
      </c>
    </row>
    <row r="13737" spans="3:4" ht="15" hidden="1" customHeight="1" x14ac:dyDescent="0.25">
      <c r="C13737" s="160" t="s">
        <v>542</v>
      </c>
      <c r="D13737" s="161">
        <v>18.899999999999999</v>
      </c>
    </row>
    <row r="13738" spans="3:4" ht="15" hidden="1" customHeight="1" x14ac:dyDescent="0.25">
      <c r="C13738" s="158" t="s">
        <v>307</v>
      </c>
      <c r="D13738" s="159">
        <v>1052.98</v>
      </c>
    </row>
    <row r="13739" spans="3:4" ht="15" hidden="1" customHeight="1" x14ac:dyDescent="0.25">
      <c r="C13739" s="160" t="s">
        <v>543</v>
      </c>
      <c r="D13739" s="161">
        <v>787.19</v>
      </c>
    </row>
    <row r="13740" spans="3:4" ht="15" hidden="1" customHeight="1" x14ac:dyDescent="0.25">
      <c r="C13740" s="158" t="s">
        <v>558</v>
      </c>
      <c r="D13740" s="159">
        <v>1092</v>
      </c>
    </row>
    <row r="13741" spans="3:4" ht="15" hidden="1" customHeight="1" x14ac:dyDescent="0.25">
      <c r="C13741" s="160" t="s">
        <v>546</v>
      </c>
      <c r="D13741" s="161">
        <v>76.44</v>
      </c>
    </row>
    <row r="13742" spans="3:4" ht="15" hidden="1" customHeight="1" x14ac:dyDescent="0.25">
      <c r="C13742" s="158" t="s">
        <v>543</v>
      </c>
      <c r="D13742" s="159">
        <v>190.15</v>
      </c>
    </row>
    <row r="13743" spans="3:4" ht="15" hidden="1" customHeight="1" x14ac:dyDescent="0.25">
      <c r="C13743" s="160" t="s">
        <v>555</v>
      </c>
      <c r="D13743" s="161">
        <v>1017.56</v>
      </c>
    </row>
    <row r="13744" spans="3:4" ht="15" hidden="1" customHeight="1" x14ac:dyDescent="0.25">
      <c r="C13744" s="158" t="s">
        <v>312</v>
      </c>
      <c r="D13744" s="159">
        <v>642.14</v>
      </c>
    </row>
    <row r="13745" spans="3:4" ht="15" hidden="1" customHeight="1" x14ac:dyDescent="0.25">
      <c r="C13745" s="160" t="s">
        <v>558</v>
      </c>
      <c r="D13745" s="161">
        <v>93.35</v>
      </c>
    </row>
    <row r="13746" spans="3:4" ht="15" hidden="1" customHeight="1" x14ac:dyDescent="0.25">
      <c r="C13746" s="158" t="s">
        <v>545</v>
      </c>
      <c r="D13746" s="159">
        <v>214.06</v>
      </c>
    </row>
    <row r="13747" spans="3:4" ht="15" hidden="1" customHeight="1" x14ac:dyDescent="0.25">
      <c r="C13747" s="160" t="s">
        <v>539</v>
      </c>
      <c r="D13747" s="161">
        <v>364.86</v>
      </c>
    </row>
    <row r="13748" spans="3:4" ht="15" hidden="1" customHeight="1" x14ac:dyDescent="0.25">
      <c r="C13748" s="158" t="s">
        <v>547</v>
      </c>
      <c r="D13748" s="159">
        <v>22.37</v>
      </c>
    </row>
    <row r="13749" spans="3:4" ht="15" hidden="1" customHeight="1" x14ac:dyDescent="0.25">
      <c r="C13749" s="160" t="s">
        <v>553</v>
      </c>
      <c r="D13749" s="161">
        <v>401.27</v>
      </c>
    </row>
    <row r="13750" spans="3:4" ht="15" hidden="1" customHeight="1" x14ac:dyDescent="0.25">
      <c r="C13750" s="158" t="s">
        <v>542</v>
      </c>
      <c r="D13750" s="159">
        <v>1139.27</v>
      </c>
    </row>
    <row r="13751" spans="3:4" ht="15" hidden="1" customHeight="1" x14ac:dyDescent="0.25">
      <c r="C13751" s="160" t="s">
        <v>547</v>
      </c>
      <c r="D13751" s="161">
        <v>21</v>
      </c>
    </row>
    <row r="13752" spans="3:4" ht="15" hidden="1" customHeight="1" x14ac:dyDescent="0.25">
      <c r="C13752" s="158" t="s">
        <v>549</v>
      </c>
      <c r="D13752" s="159">
        <v>561</v>
      </c>
    </row>
    <row r="13753" spans="3:4" ht="15" hidden="1" customHeight="1" x14ac:dyDescent="0.25">
      <c r="C13753" s="160" t="s">
        <v>544</v>
      </c>
      <c r="D13753" s="161">
        <v>460.49</v>
      </c>
    </row>
    <row r="13754" spans="3:4" ht="15" hidden="1" customHeight="1" x14ac:dyDescent="0.25">
      <c r="C13754" s="158" t="s">
        <v>553</v>
      </c>
      <c r="D13754" s="159">
        <v>632.6</v>
      </c>
    </row>
    <row r="13755" spans="3:4" ht="15" hidden="1" customHeight="1" x14ac:dyDescent="0.25">
      <c r="C13755" s="160" t="s">
        <v>545</v>
      </c>
      <c r="D13755" s="161">
        <v>670.16</v>
      </c>
    </row>
    <row r="13756" spans="3:4" ht="15" hidden="1" customHeight="1" x14ac:dyDescent="0.25">
      <c r="C13756" s="158" t="s">
        <v>312</v>
      </c>
      <c r="D13756" s="159">
        <v>331.55</v>
      </c>
    </row>
    <row r="13757" spans="3:4" ht="15" hidden="1" customHeight="1" x14ac:dyDescent="0.25">
      <c r="C13757" s="160" t="s">
        <v>549</v>
      </c>
      <c r="D13757" s="161">
        <v>730.97</v>
      </c>
    </row>
    <row r="13758" spans="3:4" ht="15" hidden="1" customHeight="1" x14ac:dyDescent="0.25">
      <c r="C13758" s="158" t="s">
        <v>308</v>
      </c>
      <c r="D13758" s="159">
        <v>643.28</v>
      </c>
    </row>
    <row r="13759" spans="3:4" ht="15" hidden="1" customHeight="1" x14ac:dyDescent="0.25">
      <c r="C13759" s="160" t="s">
        <v>309</v>
      </c>
      <c r="D13759" s="161">
        <v>678.5</v>
      </c>
    </row>
    <row r="13760" spans="3:4" ht="15" hidden="1" customHeight="1" x14ac:dyDescent="0.25">
      <c r="C13760" s="158" t="s">
        <v>309</v>
      </c>
      <c r="D13760" s="159">
        <v>96.94</v>
      </c>
    </row>
    <row r="13761" spans="3:4" ht="15" hidden="1" customHeight="1" x14ac:dyDescent="0.25">
      <c r="C13761" s="160" t="s">
        <v>545</v>
      </c>
      <c r="D13761" s="161">
        <v>76.39</v>
      </c>
    </row>
    <row r="13762" spans="3:4" ht="15" hidden="1" customHeight="1" x14ac:dyDescent="0.25">
      <c r="C13762" s="158" t="s">
        <v>540</v>
      </c>
      <c r="D13762" s="159">
        <v>557.47</v>
      </c>
    </row>
    <row r="13763" spans="3:4" ht="15" hidden="1" customHeight="1" x14ac:dyDescent="0.25">
      <c r="C13763" s="160" t="s">
        <v>553</v>
      </c>
      <c r="D13763" s="161">
        <v>423.88</v>
      </c>
    </row>
    <row r="13764" spans="3:4" ht="15" hidden="1" customHeight="1" x14ac:dyDescent="0.25">
      <c r="C13764" s="158" t="s">
        <v>540</v>
      </c>
      <c r="D13764" s="159">
        <v>577.34</v>
      </c>
    </row>
    <row r="13765" spans="3:4" ht="15" hidden="1" customHeight="1" x14ac:dyDescent="0.25">
      <c r="C13765" s="160" t="s">
        <v>312</v>
      </c>
      <c r="D13765" s="161">
        <v>1131.6199999999999</v>
      </c>
    </row>
    <row r="13766" spans="3:4" ht="15" hidden="1" customHeight="1" x14ac:dyDescent="0.25">
      <c r="C13766" s="158" t="s">
        <v>539</v>
      </c>
      <c r="D13766" s="159">
        <v>1256.3800000000001</v>
      </c>
    </row>
    <row r="13767" spans="3:4" ht="15" hidden="1" customHeight="1" x14ac:dyDescent="0.25">
      <c r="C13767" s="160" t="s">
        <v>546</v>
      </c>
      <c r="D13767" s="161">
        <v>630.36</v>
      </c>
    </row>
    <row r="13768" spans="3:4" ht="15" hidden="1" customHeight="1" x14ac:dyDescent="0.25">
      <c r="C13768" s="158" t="s">
        <v>546</v>
      </c>
      <c r="D13768" s="159">
        <v>1137.03</v>
      </c>
    </row>
    <row r="13769" spans="3:4" ht="15" hidden="1" customHeight="1" x14ac:dyDescent="0.25">
      <c r="C13769" s="160" t="s">
        <v>553</v>
      </c>
      <c r="D13769" s="161">
        <v>801.06</v>
      </c>
    </row>
    <row r="13770" spans="3:4" ht="15" hidden="1" customHeight="1" x14ac:dyDescent="0.25">
      <c r="C13770" s="158" t="s">
        <v>543</v>
      </c>
      <c r="D13770" s="159">
        <v>1280.44</v>
      </c>
    </row>
    <row r="13771" spans="3:4" ht="15" hidden="1" customHeight="1" x14ac:dyDescent="0.25">
      <c r="C13771" s="160" t="s">
        <v>307</v>
      </c>
      <c r="D13771" s="161">
        <v>1051.6199999999999</v>
      </c>
    </row>
    <row r="13772" spans="3:4" ht="15" hidden="1" customHeight="1" x14ac:dyDescent="0.25">
      <c r="C13772" s="158" t="s">
        <v>540</v>
      </c>
      <c r="D13772" s="159">
        <v>703.79</v>
      </c>
    </row>
    <row r="13773" spans="3:4" ht="15" hidden="1" customHeight="1" x14ac:dyDescent="0.25">
      <c r="C13773" s="160" t="s">
        <v>553</v>
      </c>
      <c r="D13773" s="161">
        <v>472.13</v>
      </c>
    </row>
    <row r="13774" spans="3:4" ht="15" hidden="1" customHeight="1" x14ac:dyDescent="0.25">
      <c r="C13774" s="158" t="s">
        <v>309</v>
      </c>
      <c r="D13774" s="159">
        <v>224.45</v>
      </c>
    </row>
    <row r="13775" spans="3:4" ht="15" hidden="1" customHeight="1" x14ac:dyDescent="0.25">
      <c r="C13775" s="160" t="s">
        <v>548</v>
      </c>
      <c r="D13775" s="161">
        <v>750.04</v>
      </c>
    </row>
    <row r="13776" spans="3:4" ht="15" hidden="1" customHeight="1" x14ac:dyDescent="0.25">
      <c r="C13776" s="158" t="s">
        <v>549</v>
      </c>
      <c r="D13776" s="159">
        <v>1250.78</v>
      </c>
    </row>
    <row r="13777" spans="3:4" ht="15" hidden="1" customHeight="1" x14ac:dyDescent="0.25">
      <c r="C13777" s="160" t="s">
        <v>553</v>
      </c>
      <c r="D13777" s="161">
        <v>1081.8800000000001</v>
      </c>
    </row>
    <row r="13778" spans="3:4" ht="15" hidden="1" customHeight="1" x14ac:dyDescent="0.25">
      <c r="C13778" s="158" t="s">
        <v>549</v>
      </c>
      <c r="D13778" s="159">
        <v>1010.56</v>
      </c>
    </row>
    <row r="13779" spans="3:4" ht="15" hidden="1" customHeight="1" x14ac:dyDescent="0.25">
      <c r="C13779" s="160" t="s">
        <v>545</v>
      </c>
      <c r="D13779" s="161">
        <v>702.98</v>
      </c>
    </row>
    <row r="13780" spans="3:4" ht="15" hidden="1" customHeight="1" x14ac:dyDescent="0.25">
      <c r="C13780" s="158" t="s">
        <v>554</v>
      </c>
      <c r="D13780" s="159">
        <v>1264.29</v>
      </c>
    </row>
    <row r="13781" spans="3:4" ht="15" hidden="1" customHeight="1" x14ac:dyDescent="0.25">
      <c r="C13781" s="160" t="s">
        <v>307</v>
      </c>
      <c r="D13781" s="161">
        <v>684.67</v>
      </c>
    </row>
    <row r="13782" spans="3:4" ht="15" hidden="1" customHeight="1" x14ac:dyDescent="0.25">
      <c r="C13782" s="158" t="s">
        <v>542</v>
      </c>
      <c r="D13782" s="159">
        <v>623.66999999999996</v>
      </c>
    </row>
    <row r="13783" spans="3:4" ht="15" hidden="1" customHeight="1" x14ac:dyDescent="0.25">
      <c r="C13783" s="160" t="s">
        <v>312</v>
      </c>
      <c r="D13783" s="161">
        <v>1285.8</v>
      </c>
    </row>
    <row r="13784" spans="3:4" ht="15" hidden="1" customHeight="1" x14ac:dyDescent="0.25">
      <c r="C13784" s="158" t="s">
        <v>540</v>
      </c>
      <c r="D13784" s="159">
        <v>487.43</v>
      </c>
    </row>
    <row r="13785" spans="3:4" ht="15" hidden="1" customHeight="1" x14ac:dyDescent="0.25">
      <c r="C13785" s="160" t="s">
        <v>558</v>
      </c>
      <c r="D13785" s="161">
        <v>713.03</v>
      </c>
    </row>
    <row r="13786" spans="3:4" ht="15" hidden="1" customHeight="1" x14ac:dyDescent="0.25">
      <c r="C13786" s="158" t="s">
        <v>556</v>
      </c>
      <c r="D13786" s="159">
        <v>1198.33</v>
      </c>
    </row>
    <row r="13787" spans="3:4" ht="15" hidden="1" customHeight="1" x14ac:dyDescent="0.25">
      <c r="C13787" s="160" t="s">
        <v>540</v>
      </c>
      <c r="D13787" s="161">
        <v>34.99</v>
      </c>
    </row>
    <row r="13788" spans="3:4" ht="15" hidden="1" customHeight="1" x14ac:dyDescent="0.25">
      <c r="C13788" s="158" t="s">
        <v>308</v>
      </c>
      <c r="D13788" s="159">
        <v>551.23</v>
      </c>
    </row>
    <row r="13789" spans="3:4" ht="15" hidden="1" customHeight="1" x14ac:dyDescent="0.25">
      <c r="C13789" s="160" t="s">
        <v>543</v>
      </c>
      <c r="D13789" s="161">
        <v>577.11</v>
      </c>
    </row>
    <row r="13790" spans="3:4" ht="15" hidden="1" customHeight="1" x14ac:dyDescent="0.25">
      <c r="C13790" s="158" t="s">
        <v>556</v>
      </c>
      <c r="D13790" s="159">
        <v>254.45</v>
      </c>
    </row>
    <row r="13791" spans="3:4" ht="15" hidden="1" customHeight="1" x14ac:dyDescent="0.25">
      <c r="C13791" s="160" t="s">
        <v>539</v>
      </c>
      <c r="D13791" s="161">
        <v>1219.3599999999999</v>
      </c>
    </row>
    <row r="13792" spans="3:4" ht="15" hidden="1" customHeight="1" x14ac:dyDescent="0.25">
      <c r="C13792" s="158" t="s">
        <v>543</v>
      </c>
      <c r="D13792" s="159">
        <v>1153.8699999999999</v>
      </c>
    </row>
    <row r="13793" spans="3:4" ht="15" hidden="1" customHeight="1" x14ac:dyDescent="0.25">
      <c r="C13793" s="160" t="s">
        <v>543</v>
      </c>
      <c r="D13793" s="161">
        <v>577.33000000000004</v>
      </c>
    </row>
    <row r="13794" spans="3:4" ht="15" hidden="1" customHeight="1" x14ac:dyDescent="0.25">
      <c r="C13794" s="158" t="s">
        <v>312</v>
      </c>
      <c r="D13794" s="159">
        <v>51.24</v>
      </c>
    </row>
    <row r="13795" spans="3:4" ht="15" hidden="1" customHeight="1" x14ac:dyDescent="0.25">
      <c r="C13795" s="160" t="s">
        <v>552</v>
      </c>
      <c r="D13795" s="161">
        <v>470.18</v>
      </c>
    </row>
    <row r="13796" spans="3:4" ht="15" hidden="1" customHeight="1" x14ac:dyDescent="0.25">
      <c r="C13796" s="158" t="s">
        <v>312</v>
      </c>
      <c r="D13796" s="159">
        <v>303.67</v>
      </c>
    </row>
    <row r="13797" spans="3:4" ht="15" hidden="1" customHeight="1" x14ac:dyDescent="0.25">
      <c r="C13797" s="160" t="s">
        <v>547</v>
      </c>
      <c r="D13797" s="161">
        <v>315.26</v>
      </c>
    </row>
    <row r="13798" spans="3:4" ht="15" hidden="1" customHeight="1" x14ac:dyDescent="0.25">
      <c r="C13798" s="158" t="s">
        <v>312</v>
      </c>
      <c r="D13798" s="159">
        <v>684.35</v>
      </c>
    </row>
    <row r="13799" spans="3:4" ht="15" hidden="1" customHeight="1" x14ac:dyDescent="0.25">
      <c r="C13799" s="160" t="s">
        <v>549</v>
      </c>
      <c r="D13799" s="161">
        <v>1175.1300000000001</v>
      </c>
    </row>
    <row r="13800" spans="3:4" ht="15" hidden="1" customHeight="1" x14ac:dyDescent="0.25">
      <c r="C13800" s="158" t="s">
        <v>544</v>
      </c>
      <c r="D13800" s="159">
        <v>1049.31</v>
      </c>
    </row>
    <row r="13801" spans="3:4" ht="15" hidden="1" customHeight="1" x14ac:dyDescent="0.25">
      <c r="C13801" s="160" t="s">
        <v>539</v>
      </c>
      <c r="D13801" s="161">
        <v>210.19</v>
      </c>
    </row>
    <row r="13802" spans="3:4" ht="15" hidden="1" customHeight="1" x14ac:dyDescent="0.25">
      <c r="C13802" s="158" t="s">
        <v>546</v>
      </c>
      <c r="D13802" s="159">
        <v>82.41</v>
      </c>
    </row>
    <row r="13803" spans="3:4" ht="15" hidden="1" customHeight="1" x14ac:dyDescent="0.25">
      <c r="C13803" s="160" t="s">
        <v>557</v>
      </c>
      <c r="D13803" s="161">
        <v>688.14</v>
      </c>
    </row>
    <row r="13804" spans="3:4" ht="15" hidden="1" customHeight="1" x14ac:dyDescent="0.25">
      <c r="C13804" s="158" t="s">
        <v>552</v>
      </c>
      <c r="D13804" s="159">
        <v>673.69</v>
      </c>
    </row>
    <row r="13805" spans="3:4" ht="15" hidden="1" customHeight="1" x14ac:dyDescent="0.25">
      <c r="C13805" s="160" t="s">
        <v>553</v>
      </c>
      <c r="D13805" s="161">
        <v>1260.9100000000001</v>
      </c>
    </row>
    <row r="13806" spans="3:4" ht="15" hidden="1" customHeight="1" x14ac:dyDescent="0.25">
      <c r="C13806" s="158" t="s">
        <v>545</v>
      </c>
      <c r="D13806" s="159">
        <v>143.56</v>
      </c>
    </row>
    <row r="13807" spans="3:4" ht="15" hidden="1" customHeight="1" x14ac:dyDescent="0.25">
      <c r="C13807" s="160" t="s">
        <v>539</v>
      </c>
      <c r="D13807" s="161">
        <v>1142.32</v>
      </c>
    </row>
    <row r="13808" spans="3:4" ht="15" hidden="1" customHeight="1" x14ac:dyDescent="0.25">
      <c r="C13808" s="158" t="s">
        <v>540</v>
      </c>
      <c r="D13808" s="159">
        <v>1232.48</v>
      </c>
    </row>
    <row r="13809" spans="3:4" ht="15" hidden="1" customHeight="1" x14ac:dyDescent="0.25">
      <c r="C13809" s="160" t="s">
        <v>553</v>
      </c>
      <c r="D13809" s="161">
        <v>621.98</v>
      </c>
    </row>
    <row r="13810" spans="3:4" ht="15" hidden="1" customHeight="1" x14ac:dyDescent="0.25">
      <c r="C13810" s="158" t="s">
        <v>546</v>
      </c>
      <c r="D13810" s="159">
        <v>43.61</v>
      </c>
    </row>
    <row r="13811" spans="3:4" ht="15" hidden="1" customHeight="1" x14ac:dyDescent="0.25">
      <c r="C13811" s="160" t="s">
        <v>312</v>
      </c>
      <c r="D13811" s="161">
        <v>1252.07</v>
      </c>
    </row>
    <row r="13812" spans="3:4" ht="15" hidden="1" customHeight="1" x14ac:dyDescent="0.25">
      <c r="C13812" s="158" t="s">
        <v>544</v>
      </c>
      <c r="D13812" s="159">
        <v>507.4</v>
      </c>
    </row>
    <row r="13813" spans="3:4" ht="15" hidden="1" customHeight="1" x14ac:dyDescent="0.25">
      <c r="C13813" s="160" t="s">
        <v>544</v>
      </c>
      <c r="D13813" s="161">
        <v>581.1</v>
      </c>
    </row>
    <row r="13814" spans="3:4" ht="15" hidden="1" customHeight="1" x14ac:dyDescent="0.25">
      <c r="C13814" s="158" t="s">
        <v>307</v>
      </c>
      <c r="D13814" s="159">
        <v>419.32</v>
      </c>
    </row>
    <row r="13815" spans="3:4" ht="15" hidden="1" customHeight="1" x14ac:dyDescent="0.25">
      <c r="C13815" s="160" t="s">
        <v>545</v>
      </c>
      <c r="D13815" s="161">
        <v>753.62</v>
      </c>
    </row>
    <row r="13816" spans="3:4" ht="15" hidden="1" customHeight="1" x14ac:dyDescent="0.25">
      <c r="C13816" s="158" t="s">
        <v>307</v>
      </c>
      <c r="D13816" s="159">
        <v>353.22</v>
      </c>
    </row>
    <row r="13817" spans="3:4" ht="15" hidden="1" customHeight="1" x14ac:dyDescent="0.25">
      <c r="C13817" s="160" t="s">
        <v>549</v>
      </c>
      <c r="D13817" s="161">
        <v>676.05</v>
      </c>
    </row>
    <row r="13818" spans="3:4" ht="15" hidden="1" customHeight="1" x14ac:dyDescent="0.25">
      <c r="C13818" s="158" t="s">
        <v>551</v>
      </c>
      <c r="D13818" s="159">
        <v>690.41</v>
      </c>
    </row>
    <row r="13819" spans="3:4" ht="15" hidden="1" customHeight="1" x14ac:dyDescent="0.25">
      <c r="C13819" s="160" t="s">
        <v>546</v>
      </c>
      <c r="D13819" s="161">
        <v>1040.6199999999999</v>
      </c>
    </row>
    <row r="13820" spans="3:4" ht="15" hidden="1" customHeight="1" x14ac:dyDescent="0.25">
      <c r="C13820" s="158" t="s">
        <v>540</v>
      </c>
      <c r="D13820" s="159">
        <v>15.88</v>
      </c>
    </row>
    <row r="13821" spans="3:4" ht="15" hidden="1" customHeight="1" x14ac:dyDescent="0.25">
      <c r="C13821" s="160" t="s">
        <v>557</v>
      </c>
      <c r="D13821" s="161">
        <v>547.21</v>
      </c>
    </row>
    <row r="13822" spans="3:4" ht="15" hidden="1" customHeight="1" x14ac:dyDescent="0.25">
      <c r="C13822" s="158" t="s">
        <v>546</v>
      </c>
      <c r="D13822" s="159">
        <v>527.23</v>
      </c>
    </row>
    <row r="13823" spans="3:4" ht="15" hidden="1" customHeight="1" x14ac:dyDescent="0.25">
      <c r="C13823" s="160" t="s">
        <v>542</v>
      </c>
      <c r="D13823" s="161">
        <v>279.97000000000003</v>
      </c>
    </row>
    <row r="13824" spans="3:4" ht="15" hidden="1" customHeight="1" x14ac:dyDescent="0.25">
      <c r="C13824" s="158" t="s">
        <v>550</v>
      </c>
      <c r="D13824" s="159">
        <v>660.87</v>
      </c>
    </row>
    <row r="13825" spans="3:4" ht="15" hidden="1" customHeight="1" x14ac:dyDescent="0.25">
      <c r="C13825" s="160" t="s">
        <v>309</v>
      </c>
      <c r="D13825" s="161">
        <v>1082.3699999999999</v>
      </c>
    </row>
    <row r="13826" spans="3:4" ht="15" hidden="1" customHeight="1" x14ac:dyDescent="0.25">
      <c r="C13826" s="158" t="s">
        <v>309</v>
      </c>
      <c r="D13826" s="159">
        <v>945.44</v>
      </c>
    </row>
    <row r="13827" spans="3:4" ht="15" hidden="1" customHeight="1" x14ac:dyDescent="0.25">
      <c r="C13827" s="160" t="s">
        <v>552</v>
      </c>
      <c r="D13827" s="161">
        <v>774.42</v>
      </c>
    </row>
    <row r="13828" spans="3:4" ht="15" hidden="1" customHeight="1" x14ac:dyDescent="0.25">
      <c r="C13828" s="158" t="s">
        <v>545</v>
      </c>
      <c r="D13828" s="159">
        <v>888.8</v>
      </c>
    </row>
    <row r="13829" spans="3:4" ht="15" hidden="1" customHeight="1" x14ac:dyDescent="0.25">
      <c r="C13829" s="160" t="s">
        <v>312</v>
      </c>
      <c r="D13829" s="161">
        <v>1140.97</v>
      </c>
    </row>
    <row r="13830" spans="3:4" ht="15" hidden="1" customHeight="1" x14ac:dyDescent="0.25">
      <c r="C13830" s="158" t="s">
        <v>552</v>
      </c>
      <c r="D13830" s="159">
        <v>772.19</v>
      </c>
    </row>
    <row r="13831" spans="3:4" ht="15" hidden="1" customHeight="1" x14ac:dyDescent="0.25">
      <c r="C13831" s="160" t="s">
        <v>543</v>
      </c>
      <c r="D13831" s="161">
        <v>75.73</v>
      </c>
    </row>
    <row r="13832" spans="3:4" ht="15" hidden="1" customHeight="1" x14ac:dyDescent="0.25">
      <c r="C13832" s="158" t="s">
        <v>557</v>
      </c>
      <c r="D13832" s="159">
        <v>27.42</v>
      </c>
    </row>
    <row r="13833" spans="3:4" ht="15" hidden="1" customHeight="1" x14ac:dyDescent="0.25">
      <c r="C13833" s="160" t="s">
        <v>540</v>
      </c>
      <c r="D13833" s="161">
        <v>662.8</v>
      </c>
    </row>
    <row r="13834" spans="3:4" ht="15" hidden="1" customHeight="1" x14ac:dyDescent="0.25">
      <c r="C13834" s="158" t="s">
        <v>541</v>
      </c>
      <c r="D13834" s="159">
        <v>482.9</v>
      </c>
    </row>
    <row r="13835" spans="3:4" ht="15" hidden="1" customHeight="1" x14ac:dyDescent="0.25">
      <c r="C13835" s="160" t="s">
        <v>551</v>
      </c>
      <c r="D13835" s="161">
        <v>587.91999999999996</v>
      </c>
    </row>
    <row r="13836" spans="3:4" ht="15" hidden="1" customHeight="1" x14ac:dyDescent="0.25">
      <c r="C13836" s="158" t="s">
        <v>539</v>
      </c>
      <c r="D13836" s="159">
        <v>691.37</v>
      </c>
    </row>
    <row r="13837" spans="3:4" ht="15" hidden="1" customHeight="1" x14ac:dyDescent="0.25">
      <c r="C13837" s="160" t="s">
        <v>553</v>
      </c>
      <c r="D13837" s="161">
        <v>669.45</v>
      </c>
    </row>
    <row r="13838" spans="3:4" ht="15" hidden="1" customHeight="1" x14ac:dyDescent="0.25">
      <c r="C13838" s="158" t="s">
        <v>540</v>
      </c>
      <c r="D13838" s="159">
        <v>543.27</v>
      </c>
    </row>
    <row r="13839" spans="3:4" ht="15" hidden="1" customHeight="1" x14ac:dyDescent="0.25">
      <c r="C13839" s="160" t="s">
        <v>551</v>
      </c>
      <c r="D13839" s="161">
        <v>129.88</v>
      </c>
    </row>
    <row r="13840" spans="3:4" ht="15" hidden="1" customHeight="1" x14ac:dyDescent="0.25">
      <c r="C13840" s="158" t="s">
        <v>541</v>
      </c>
      <c r="D13840" s="159">
        <v>1072.6300000000001</v>
      </c>
    </row>
    <row r="13841" spans="3:4" ht="15" hidden="1" customHeight="1" x14ac:dyDescent="0.25">
      <c r="C13841" s="160" t="s">
        <v>544</v>
      </c>
      <c r="D13841" s="161">
        <v>397.1</v>
      </c>
    </row>
    <row r="13842" spans="3:4" ht="15" hidden="1" customHeight="1" x14ac:dyDescent="0.25">
      <c r="C13842" s="158" t="s">
        <v>544</v>
      </c>
      <c r="D13842" s="159">
        <v>298.17</v>
      </c>
    </row>
    <row r="13843" spans="3:4" ht="15" hidden="1" customHeight="1" x14ac:dyDescent="0.25">
      <c r="C13843" s="160" t="s">
        <v>542</v>
      </c>
      <c r="D13843" s="161">
        <v>1103.05</v>
      </c>
    </row>
    <row r="13844" spans="3:4" ht="15" hidden="1" customHeight="1" x14ac:dyDescent="0.25">
      <c r="C13844" s="158" t="s">
        <v>539</v>
      </c>
      <c r="D13844" s="159">
        <v>723.96</v>
      </c>
    </row>
    <row r="13845" spans="3:4" ht="15" hidden="1" customHeight="1" x14ac:dyDescent="0.25">
      <c r="C13845" s="160" t="s">
        <v>312</v>
      </c>
      <c r="D13845" s="161">
        <v>1276.04</v>
      </c>
    </row>
    <row r="13846" spans="3:4" ht="15" hidden="1" customHeight="1" x14ac:dyDescent="0.25">
      <c r="C13846" s="158" t="s">
        <v>543</v>
      </c>
      <c r="D13846" s="159">
        <v>336.07</v>
      </c>
    </row>
    <row r="13847" spans="3:4" ht="15" hidden="1" customHeight="1" x14ac:dyDescent="0.25">
      <c r="C13847" s="160" t="s">
        <v>551</v>
      </c>
      <c r="D13847" s="161">
        <v>603.32000000000005</v>
      </c>
    </row>
    <row r="13848" spans="3:4" ht="15" hidden="1" customHeight="1" x14ac:dyDescent="0.25">
      <c r="C13848" s="158" t="s">
        <v>546</v>
      </c>
      <c r="D13848" s="159">
        <v>834.78</v>
      </c>
    </row>
    <row r="13849" spans="3:4" ht="15" hidden="1" customHeight="1" x14ac:dyDescent="0.25">
      <c r="C13849" s="160" t="s">
        <v>546</v>
      </c>
      <c r="D13849" s="161">
        <v>884</v>
      </c>
    </row>
    <row r="13850" spans="3:4" ht="15" hidden="1" customHeight="1" x14ac:dyDescent="0.25">
      <c r="C13850" s="158" t="s">
        <v>309</v>
      </c>
      <c r="D13850" s="159">
        <v>629.37</v>
      </c>
    </row>
    <row r="13851" spans="3:4" ht="15" hidden="1" customHeight="1" x14ac:dyDescent="0.25">
      <c r="C13851" s="160" t="s">
        <v>539</v>
      </c>
      <c r="D13851" s="161">
        <v>573.11</v>
      </c>
    </row>
    <row r="13852" spans="3:4" ht="15" hidden="1" customHeight="1" x14ac:dyDescent="0.25">
      <c r="C13852" s="158" t="s">
        <v>550</v>
      </c>
      <c r="D13852" s="159">
        <v>113.17</v>
      </c>
    </row>
    <row r="13853" spans="3:4" ht="15" hidden="1" customHeight="1" x14ac:dyDescent="0.25">
      <c r="C13853" s="160" t="s">
        <v>543</v>
      </c>
      <c r="D13853" s="161">
        <v>507.4</v>
      </c>
    </row>
    <row r="13854" spans="3:4" ht="15" hidden="1" customHeight="1" x14ac:dyDescent="0.25">
      <c r="C13854" s="158" t="s">
        <v>552</v>
      </c>
      <c r="D13854" s="159">
        <v>268.54000000000002</v>
      </c>
    </row>
    <row r="13855" spans="3:4" ht="15" hidden="1" customHeight="1" x14ac:dyDescent="0.25">
      <c r="C13855" s="160" t="s">
        <v>553</v>
      </c>
      <c r="D13855" s="161">
        <v>743.95</v>
      </c>
    </row>
    <row r="13856" spans="3:4" ht="15" hidden="1" customHeight="1" x14ac:dyDescent="0.25">
      <c r="C13856" s="158" t="s">
        <v>541</v>
      </c>
      <c r="D13856" s="159">
        <v>927.96</v>
      </c>
    </row>
    <row r="13857" spans="3:4" ht="15" hidden="1" customHeight="1" x14ac:dyDescent="0.25">
      <c r="C13857" s="160" t="s">
        <v>558</v>
      </c>
      <c r="D13857" s="161">
        <v>704.72</v>
      </c>
    </row>
    <row r="13858" spans="3:4" ht="15" hidden="1" customHeight="1" x14ac:dyDescent="0.25">
      <c r="C13858" s="158" t="s">
        <v>550</v>
      </c>
      <c r="D13858" s="159">
        <v>450.99</v>
      </c>
    </row>
    <row r="13859" spans="3:4" ht="15" hidden="1" customHeight="1" x14ac:dyDescent="0.25">
      <c r="C13859" s="160" t="s">
        <v>543</v>
      </c>
      <c r="D13859" s="161">
        <v>889.61</v>
      </c>
    </row>
    <row r="13860" spans="3:4" ht="15" hidden="1" customHeight="1" x14ac:dyDescent="0.25">
      <c r="C13860" s="158" t="s">
        <v>543</v>
      </c>
      <c r="D13860" s="159">
        <v>625.89</v>
      </c>
    </row>
    <row r="13861" spans="3:4" ht="15" hidden="1" customHeight="1" x14ac:dyDescent="0.25">
      <c r="C13861" s="160" t="s">
        <v>312</v>
      </c>
      <c r="D13861" s="161">
        <v>261.02</v>
      </c>
    </row>
    <row r="13862" spans="3:4" ht="15" hidden="1" customHeight="1" x14ac:dyDescent="0.25">
      <c r="C13862" s="158" t="s">
        <v>541</v>
      </c>
      <c r="D13862" s="159">
        <v>563.80999999999995</v>
      </c>
    </row>
    <row r="13863" spans="3:4" ht="15" hidden="1" customHeight="1" x14ac:dyDescent="0.25">
      <c r="C13863" s="160" t="s">
        <v>307</v>
      </c>
      <c r="D13863" s="161">
        <v>893.5</v>
      </c>
    </row>
    <row r="13864" spans="3:4" ht="15" hidden="1" customHeight="1" x14ac:dyDescent="0.25">
      <c r="C13864" s="158" t="s">
        <v>549</v>
      </c>
      <c r="D13864" s="159">
        <v>230.89</v>
      </c>
    </row>
    <row r="13865" spans="3:4" ht="15" hidden="1" customHeight="1" x14ac:dyDescent="0.25">
      <c r="C13865" s="160" t="s">
        <v>553</v>
      </c>
      <c r="D13865" s="161">
        <v>20.52</v>
      </c>
    </row>
    <row r="13866" spans="3:4" ht="15" hidden="1" customHeight="1" x14ac:dyDescent="0.25">
      <c r="C13866" s="158" t="s">
        <v>309</v>
      </c>
      <c r="D13866" s="159">
        <v>451.05</v>
      </c>
    </row>
    <row r="13867" spans="3:4" ht="15" hidden="1" customHeight="1" x14ac:dyDescent="0.25">
      <c r="C13867" s="160" t="s">
        <v>307</v>
      </c>
      <c r="D13867" s="161">
        <v>506.54</v>
      </c>
    </row>
    <row r="13868" spans="3:4" ht="15" hidden="1" customHeight="1" x14ac:dyDescent="0.25">
      <c r="C13868" s="158" t="s">
        <v>547</v>
      </c>
      <c r="D13868" s="159">
        <v>264.38</v>
      </c>
    </row>
    <row r="13869" spans="3:4" ht="15" hidden="1" customHeight="1" x14ac:dyDescent="0.25">
      <c r="C13869" s="160" t="s">
        <v>553</v>
      </c>
      <c r="D13869" s="161">
        <v>996.88</v>
      </c>
    </row>
    <row r="13870" spans="3:4" ht="15" hidden="1" customHeight="1" x14ac:dyDescent="0.25">
      <c r="C13870" s="158" t="s">
        <v>544</v>
      </c>
      <c r="D13870" s="159">
        <v>294.74</v>
      </c>
    </row>
    <row r="13871" spans="3:4" ht="15" hidden="1" customHeight="1" x14ac:dyDescent="0.25">
      <c r="C13871" s="160" t="s">
        <v>307</v>
      </c>
      <c r="D13871" s="161">
        <v>97.03</v>
      </c>
    </row>
    <row r="13872" spans="3:4" ht="15" hidden="1" customHeight="1" x14ac:dyDescent="0.25">
      <c r="C13872" s="158" t="s">
        <v>542</v>
      </c>
      <c r="D13872" s="159">
        <v>562.07000000000005</v>
      </c>
    </row>
    <row r="13873" spans="3:4" ht="15" hidden="1" customHeight="1" x14ac:dyDescent="0.25">
      <c r="C13873" s="160" t="s">
        <v>544</v>
      </c>
      <c r="D13873" s="161">
        <v>210.55</v>
      </c>
    </row>
    <row r="13874" spans="3:4" ht="15" hidden="1" customHeight="1" x14ac:dyDescent="0.25">
      <c r="C13874" s="158" t="s">
        <v>544</v>
      </c>
      <c r="D13874" s="159">
        <v>592.54</v>
      </c>
    </row>
    <row r="13875" spans="3:4" ht="15" hidden="1" customHeight="1" x14ac:dyDescent="0.25">
      <c r="C13875" s="160" t="s">
        <v>308</v>
      </c>
      <c r="D13875" s="161">
        <v>691</v>
      </c>
    </row>
    <row r="13876" spans="3:4" ht="15" hidden="1" customHeight="1" x14ac:dyDescent="0.25">
      <c r="C13876" s="158" t="s">
        <v>539</v>
      </c>
      <c r="D13876" s="159">
        <v>737.82</v>
      </c>
    </row>
    <row r="13877" spans="3:4" ht="15" hidden="1" customHeight="1" x14ac:dyDescent="0.25">
      <c r="C13877" s="160" t="s">
        <v>312</v>
      </c>
      <c r="D13877" s="161">
        <v>396.77</v>
      </c>
    </row>
    <row r="13878" spans="3:4" ht="15" hidden="1" customHeight="1" x14ac:dyDescent="0.25">
      <c r="C13878" s="158" t="s">
        <v>548</v>
      </c>
      <c r="D13878" s="159">
        <v>672.99</v>
      </c>
    </row>
    <row r="13879" spans="3:4" ht="15" hidden="1" customHeight="1" x14ac:dyDescent="0.25">
      <c r="C13879" s="160" t="s">
        <v>309</v>
      </c>
      <c r="D13879" s="161">
        <v>320.76</v>
      </c>
    </row>
    <row r="13880" spans="3:4" ht="15" hidden="1" customHeight="1" x14ac:dyDescent="0.25">
      <c r="C13880" s="158" t="s">
        <v>547</v>
      </c>
      <c r="D13880" s="159">
        <v>695.18</v>
      </c>
    </row>
    <row r="13881" spans="3:4" ht="15" hidden="1" customHeight="1" x14ac:dyDescent="0.25">
      <c r="C13881" s="160" t="s">
        <v>307</v>
      </c>
      <c r="D13881" s="161">
        <v>447.79</v>
      </c>
    </row>
    <row r="13882" spans="3:4" ht="15" hidden="1" customHeight="1" x14ac:dyDescent="0.25">
      <c r="C13882" s="158" t="s">
        <v>546</v>
      </c>
      <c r="D13882" s="159">
        <v>1132.3499999999999</v>
      </c>
    </row>
    <row r="13883" spans="3:4" ht="15" hidden="1" customHeight="1" x14ac:dyDescent="0.25">
      <c r="C13883" s="160" t="s">
        <v>554</v>
      </c>
      <c r="D13883" s="161">
        <v>58.28</v>
      </c>
    </row>
    <row r="13884" spans="3:4" ht="15" hidden="1" customHeight="1" x14ac:dyDescent="0.25">
      <c r="C13884" s="158" t="s">
        <v>554</v>
      </c>
      <c r="D13884" s="159">
        <v>347.51</v>
      </c>
    </row>
    <row r="13885" spans="3:4" ht="15" hidden="1" customHeight="1" x14ac:dyDescent="0.25">
      <c r="C13885" s="160" t="s">
        <v>312</v>
      </c>
      <c r="D13885" s="161">
        <v>809.68</v>
      </c>
    </row>
    <row r="13886" spans="3:4" ht="15" hidden="1" customHeight="1" x14ac:dyDescent="0.25">
      <c r="C13886" s="158" t="s">
        <v>557</v>
      </c>
      <c r="D13886" s="159">
        <v>236.77</v>
      </c>
    </row>
    <row r="13887" spans="3:4" ht="15" hidden="1" customHeight="1" x14ac:dyDescent="0.25">
      <c r="C13887" s="160" t="s">
        <v>312</v>
      </c>
      <c r="D13887" s="161">
        <v>594.34</v>
      </c>
    </row>
    <row r="13888" spans="3:4" ht="15" hidden="1" customHeight="1" x14ac:dyDescent="0.25">
      <c r="C13888" s="158" t="s">
        <v>542</v>
      </c>
      <c r="D13888" s="159">
        <v>1212.06</v>
      </c>
    </row>
    <row r="13889" spans="3:4" ht="15" hidden="1" customHeight="1" x14ac:dyDescent="0.25">
      <c r="C13889" s="160" t="s">
        <v>554</v>
      </c>
      <c r="D13889" s="161">
        <v>926.29</v>
      </c>
    </row>
    <row r="13890" spans="3:4" ht="15" hidden="1" customHeight="1" x14ac:dyDescent="0.25">
      <c r="C13890" s="158" t="s">
        <v>552</v>
      </c>
      <c r="D13890" s="159">
        <v>212.52</v>
      </c>
    </row>
    <row r="13891" spans="3:4" ht="15" hidden="1" customHeight="1" x14ac:dyDescent="0.25">
      <c r="C13891" s="160" t="s">
        <v>312</v>
      </c>
      <c r="D13891" s="161">
        <v>505.44</v>
      </c>
    </row>
    <row r="13892" spans="3:4" ht="15" hidden="1" customHeight="1" x14ac:dyDescent="0.25">
      <c r="C13892" s="158" t="s">
        <v>552</v>
      </c>
      <c r="D13892" s="159">
        <v>956.7</v>
      </c>
    </row>
    <row r="13893" spans="3:4" ht="15" hidden="1" customHeight="1" x14ac:dyDescent="0.25">
      <c r="C13893" s="160" t="s">
        <v>542</v>
      </c>
      <c r="D13893" s="161">
        <v>1112.57</v>
      </c>
    </row>
    <row r="13894" spans="3:4" ht="15" hidden="1" customHeight="1" x14ac:dyDescent="0.25">
      <c r="C13894" s="158" t="s">
        <v>543</v>
      </c>
      <c r="D13894" s="159">
        <v>958.1</v>
      </c>
    </row>
    <row r="13895" spans="3:4" ht="15" hidden="1" customHeight="1" x14ac:dyDescent="0.25">
      <c r="C13895" s="160" t="s">
        <v>540</v>
      </c>
      <c r="D13895" s="161">
        <v>1183.24</v>
      </c>
    </row>
    <row r="13896" spans="3:4" ht="15" hidden="1" customHeight="1" x14ac:dyDescent="0.25">
      <c r="C13896" s="158" t="s">
        <v>551</v>
      </c>
      <c r="D13896" s="159">
        <v>1115.49</v>
      </c>
    </row>
    <row r="13897" spans="3:4" ht="15" hidden="1" customHeight="1" x14ac:dyDescent="0.25">
      <c r="C13897" s="160" t="s">
        <v>540</v>
      </c>
      <c r="D13897" s="161">
        <v>786.65</v>
      </c>
    </row>
    <row r="13898" spans="3:4" ht="15" hidden="1" customHeight="1" x14ac:dyDescent="0.25">
      <c r="C13898" s="158" t="s">
        <v>549</v>
      </c>
      <c r="D13898" s="159">
        <v>392.31</v>
      </c>
    </row>
    <row r="13899" spans="3:4" ht="15" hidden="1" customHeight="1" x14ac:dyDescent="0.25">
      <c r="C13899" s="160" t="s">
        <v>312</v>
      </c>
      <c r="D13899" s="161">
        <v>832.67</v>
      </c>
    </row>
    <row r="13900" spans="3:4" ht="15" hidden="1" customHeight="1" x14ac:dyDescent="0.25">
      <c r="C13900" s="158" t="s">
        <v>551</v>
      </c>
      <c r="D13900" s="159">
        <v>1244.23</v>
      </c>
    </row>
    <row r="13901" spans="3:4" ht="15" hidden="1" customHeight="1" x14ac:dyDescent="0.25">
      <c r="C13901" s="160" t="s">
        <v>551</v>
      </c>
      <c r="D13901" s="161">
        <v>970.45</v>
      </c>
    </row>
    <row r="13902" spans="3:4" ht="15" hidden="1" customHeight="1" x14ac:dyDescent="0.25">
      <c r="C13902" s="158" t="s">
        <v>542</v>
      </c>
      <c r="D13902" s="159">
        <v>783.66</v>
      </c>
    </row>
    <row r="13903" spans="3:4" ht="15" hidden="1" customHeight="1" x14ac:dyDescent="0.25">
      <c r="C13903" s="160" t="s">
        <v>312</v>
      </c>
      <c r="D13903" s="161">
        <v>803.99</v>
      </c>
    </row>
    <row r="13904" spans="3:4" ht="15" hidden="1" customHeight="1" x14ac:dyDescent="0.25">
      <c r="C13904" s="158" t="s">
        <v>551</v>
      </c>
      <c r="D13904" s="159">
        <v>871.33</v>
      </c>
    </row>
    <row r="13905" spans="3:4" ht="15" hidden="1" customHeight="1" x14ac:dyDescent="0.25">
      <c r="C13905" s="160" t="s">
        <v>551</v>
      </c>
      <c r="D13905" s="161">
        <v>653.74</v>
      </c>
    </row>
    <row r="13906" spans="3:4" ht="15" hidden="1" customHeight="1" x14ac:dyDescent="0.25">
      <c r="C13906" s="158" t="s">
        <v>539</v>
      </c>
      <c r="D13906" s="159">
        <v>536.05999999999995</v>
      </c>
    </row>
    <row r="13907" spans="3:4" ht="15" hidden="1" customHeight="1" x14ac:dyDescent="0.25">
      <c r="C13907" s="160" t="s">
        <v>556</v>
      </c>
      <c r="D13907" s="161">
        <v>1113.95</v>
      </c>
    </row>
    <row r="13908" spans="3:4" ht="15" hidden="1" customHeight="1" x14ac:dyDescent="0.25">
      <c r="C13908" s="158" t="s">
        <v>312</v>
      </c>
      <c r="D13908" s="159">
        <v>728.13</v>
      </c>
    </row>
    <row r="13909" spans="3:4" ht="15" hidden="1" customHeight="1" x14ac:dyDescent="0.25">
      <c r="C13909" s="160" t="s">
        <v>552</v>
      </c>
      <c r="D13909" s="161">
        <v>135.4</v>
      </c>
    </row>
    <row r="13910" spans="3:4" ht="15" hidden="1" customHeight="1" x14ac:dyDescent="0.25">
      <c r="C13910" s="158" t="s">
        <v>549</v>
      </c>
      <c r="D13910" s="159">
        <v>1046.82</v>
      </c>
    </row>
    <row r="13911" spans="3:4" ht="15" hidden="1" customHeight="1" x14ac:dyDescent="0.25">
      <c r="C13911" s="160" t="s">
        <v>552</v>
      </c>
      <c r="D13911" s="161">
        <v>601.02</v>
      </c>
    </row>
    <row r="13912" spans="3:4" ht="15" hidden="1" customHeight="1" x14ac:dyDescent="0.25">
      <c r="C13912" s="158" t="s">
        <v>307</v>
      </c>
      <c r="D13912" s="159">
        <v>417.63</v>
      </c>
    </row>
    <row r="13913" spans="3:4" ht="15" hidden="1" customHeight="1" x14ac:dyDescent="0.25">
      <c r="C13913" s="160" t="s">
        <v>553</v>
      </c>
      <c r="D13913" s="161">
        <v>109.94</v>
      </c>
    </row>
    <row r="13914" spans="3:4" ht="15" hidden="1" customHeight="1" x14ac:dyDescent="0.25">
      <c r="C13914" s="158" t="s">
        <v>544</v>
      </c>
      <c r="D13914" s="159">
        <v>509.3</v>
      </c>
    </row>
    <row r="13915" spans="3:4" ht="15" hidden="1" customHeight="1" x14ac:dyDescent="0.25">
      <c r="C13915" s="160" t="s">
        <v>547</v>
      </c>
      <c r="D13915" s="161">
        <v>744.25</v>
      </c>
    </row>
    <row r="13916" spans="3:4" ht="15" hidden="1" customHeight="1" x14ac:dyDescent="0.25">
      <c r="C13916" s="158" t="s">
        <v>554</v>
      </c>
      <c r="D13916" s="159">
        <v>138.61000000000001</v>
      </c>
    </row>
    <row r="13917" spans="3:4" ht="15" hidden="1" customHeight="1" x14ac:dyDescent="0.25">
      <c r="C13917" s="160" t="s">
        <v>545</v>
      </c>
      <c r="D13917" s="161">
        <v>1041.4100000000001</v>
      </c>
    </row>
    <row r="13918" spans="3:4" ht="15" hidden="1" customHeight="1" x14ac:dyDescent="0.25">
      <c r="C13918" s="158" t="s">
        <v>543</v>
      </c>
      <c r="D13918" s="159">
        <v>131.31</v>
      </c>
    </row>
    <row r="13919" spans="3:4" ht="15" hidden="1" customHeight="1" x14ac:dyDescent="0.25">
      <c r="C13919" s="160" t="s">
        <v>546</v>
      </c>
      <c r="D13919" s="161">
        <v>559.11</v>
      </c>
    </row>
    <row r="13920" spans="3:4" ht="15" hidden="1" customHeight="1" x14ac:dyDescent="0.25">
      <c r="C13920" s="158" t="s">
        <v>312</v>
      </c>
      <c r="D13920" s="159">
        <v>654.28</v>
      </c>
    </row>
    <row r="13921" spans="3:4" ht="15" hidden="1" customHeight="1" x14ac:dyDescent="0.25">
      <c r="C13921" s="160" t="s">
        <v>540</v>
      </c>
      <c r="D13921" s="161">
        <v>294.93</v>
      </c>
    </row>
    <row r="13922" spans="3:4" ht="15" hidden="1" customHeight="1" x14ac:dyDescent="0.25">
      <c r="C13922" s="158" t="s">
        <v>309</v>
      </c>
      <c r="D13922" s="159">
        <v>140.6</v>
      </c>
    </row>
    <row r="13923" spans="3:4" ht="15" hidden="1" customHeight="1" x14ac:dyDescent="0.25">
      <c r="C13923" s="160" t="s">
        <v>543</v>
      </c>
      <c r="D13923" s="161">
        <v>189.27</v>
      </c>
    </row>
    <row r="13924" spans="3:4" ht="15" hidden="1" customHeight="1" x14ac:dyDescent="0.25">
      <c r="C13924" s="158" t="s">
        <v>553</v>
      </c>
      <c r="D13924" s="159">
        <v>300.24</v>
      </c>
    </row>
    <row r="13925" spans="3:4" ht="15" hidden="1" customHeight="1" x14ac:dyDescent="0.25">
      <c r="C13925" s="160" t="s">
        <v>312</v>
      </c>
      <c r="D13925" s="161">
        <v>749.38</v>
      </c>
    </row>
    <row r="13926" spans="3:4" ht="15" hidden="1" customHeight="1" x14ac:dyDescent="0.25">
      <c r="C13926" s="158" t="s">
        <v>307</v>
      </c>
      <c r="D13926" s="159">
        <v>638.5</v>
      </c>
    </row>
    <row r="13927" spans="3:4" ht="15" hidden="1" customHeight="1" x14ac:dyDescent="0.25">
      <c r="C13927" s="160" t="s">
        <v>312</v>
      </c>
      <c r="D13927" s="161">
        <v>666.55</v>
      </c>
    </row>
    <row r="13928" spans="3:4" ht="15" hidden="1" customHeight="1" x14ac:dyDescent="0.25">
      <c r="C13928" s="158" t="s">
        <v>555</v>
      </c>
      <c r="D13928" s="159">
        <v>789.23</v>
      </c>
    </row>
    <row r="13929" spans="3:4" ht="15" hidden="1" customHeight="1" x14ac:dyDescent="0.25">
      <c r="C13929" s="160" t="s">
        <v>541</v>
      </c>
      <c r="D13929" s="161">
        <v>279.39999999999998</v>
      </c>
    </row>
    <row r="13930" spans="3:4" ht="15" hidden="1" customHeight="1" x14ac:dyDescent="0.25">
      <c r="C13930" s="158" t="s">
        <v>543</v>
      </c>
      <c r="D13930" s="159">
        <v>350.77</v>
      </c>
    </row>
    <row r="13931" spans="3:4" ht="15" hidden="1" customHeight="1" x14ac:dyDescent="0.25">
      <c r="C13931" s="160" t="s">
        <v>309</v>
      </c>
      <c r="D13931" s="161">
        <v>166.78</v>
      </c>
    </row>
    <row r="13932" spans="3:4" ht="15" hidden="1" customHeight="1" x14ac:dyDescent="0.25">
      <c r="C13932" s="158" t="s">
        <v>546</v>
      </c>
      <c r="D13932" s="159">
        <v>68.86</v>
      </c>
    </row>
    <row r="13933" spans="3:4" ht="15" hidden="1" customHeight="1" x14ac:dyDescent="0.25">
      <c r="C13933" s="160" t="s">
        <v>549</v>
      </c>
      <c r="D13933" s="161">
        <v>505.51</v>
      </c>
    </row>
    <row r="13934" spans="3:4" ht="15" hidden="1" customHeight="1" x14ac:dyDescent="0.25">
      <c r="C13934" s="158" t="s">
        <v>543</v>
      </c>
      <c r="D13934" s="159">
        <v>178.23</v>
      </c>
    </row>
    <row r="13935" spans="3:4" ht="15" hidden="1" customHeight="1" x14ac:dyDescent="0.25">
      <c r="C13935" s="160" t="s">
        <v>558</v>
      </c>
      <c r="D13935" s="161">
        <v>714.6</v>
      </c>
    </row>
    <row r="13936" spans="3:4" ht="15" hidden="1" customHeight="1" x14ac:dyDescent="0.25">
      <c r="C13936" s="158" t="s">
        <v>550</v>
      </c>
      <c r="D13936" s="159">
        <v>12.8</v>
      </c>
    </row>
    <row r="13937" spans="3:4" ht="15" hidden="1" customHeight="1" x14ac:dyDescent="0.25">
      <c r="C13937" s="160" t="s">
        <v>307</v>
      </c>
      <c r="D13937" s="161">
        <v>36.68</v>
      </c>
    </row>
    <row r="13938" spans="3:4" ht="15" hidden="1" customHeight="1" x14ac:dyDescent="0.25">
      <c r="C13938" s="158" t="s">
        <v>558</v>
      </c>
      <c r="D13938" s="159">
        <v>360.08</v>
      </c>
    </row>
    <row r="13939" spans="3:4" ht="15" hidden="1" customHeight="1" x14ac:dyDescent="0.25">
      <c r="C13939" s="160" t="s">
        <v>312</v>
      </c>
      <c r="D13939" s="161">
        <v>841.88</v>
      </c>
    </row>
    <row r="13940" spans="3:4" ht="15" hidden="1" customHeight="1" x14ac:dyDescent="0.25">
      <c r="C13940" s="158" t="s">
        <v>554</v>
      </c>
      <c r="D13940" s="159">
        <v>1131.58</v>
      </c>
    </row>
    <row r="13941" spans="3:4" ht="15" hidden="1" customHeight="1" x14ac:dyDescent="0.25">
      <c r="C13941" s="160" t="s">
        <v>309</v>
      </c>
      <c r="D13941" s="161">
        <v>278.10000000000002</v>
      </c>
    </row>
    <row r="13942" spans="3:4" ht="15" hidden="1" customHeight="1" x14ac:dyDescent="0.25">
      <c r="C13942" s="158" t="s">
        <v>552</v>
      </c>
      <c r="D13942" s="159">
        <v>333.56</v>
      </c>
    </row>
    <row r="13943" spans="3:4" ht="15" hidden="1" customHeight="1" x14ac:dyDescent="0.25">
      <c r="C13943" s="160" t="s">
        <v>307</v>
      </c>
      <c r="D13943" s="161">
        <v>716.91</v>
      </c>
    </row>
    <row r="13944" spans="3:4" ht="15" hidden="1" customHeight="1" x14ac:dyDescent="0.25">
      <c r="C13944" s="158" t="s">
        <v>312</v>
      </c>
      <c r="D13944" s="159">
        <v>22.15</v>
      </c>
    </row>
    <row r="13945" spans="3:4" ht="15" hidden="1" customHeight="1" x14ac:dyDescent="0.25">
      <c r="C13945" s="160" t="s">
        <v>307</v>
      </c>
      <c r="D13945" s="161">
        <v>575.66</v>
      </c>
    </row>
    <row r="13946" spans="3:4" ht="15" hidden="1" customHeight="1" x14ac:dyDescent="0.25">
      <c r="C13946" s="158" t="s">
        <v>552</v>
      </c>
      <c r="D13946" s="159">
        <v>945.81</v>
      </c>
    </row>
    <row r="13947" spans="3:4" ht="15" hidden="1" customHeight="1" x14ac:dyDescent="0.25">
      <c r="C13947" s="160" t="s">
        <v>554</v>
      </c>
      <c r="D13947" s="161">
        <v>613.12</v>
      </c>
    </row>
    <row r="13948" spans="3:4" ht="15" hidden="1" customHeight="1" x14ac:dyDescent="0.25">
      <c r="C13948" s="158" t="s">
        <v>542</v>
      </c>
      <c r="D13948" s="159">
        <v>974.45</v>
      </c>
    </row>
    <row r="13949" spans="3:4" ht="15" hidden="1" customHeight="1" x14ac:dyDescent="0.25">
      <c r="C13949" s="160" t="s">
        <v>540</v>
      </c>
      <c r="D13949" s="161">
        <v>585.32000000000005</v>
      </c>
    </row>
    <row r="13950" spans="3:4" ht="15" hidden="1" customHeight="1" x14ac:dyDescent="0.25">
      <c r="C13950" s="158" t="s">
        <v>307</v>
      </c>
      <c r="D13950" s="159">
        <v>1025.32</v>
      </c>
    </row>
    <row r="13951" spans="3:4" ht="15" hidden="1" customHeight="1" x14ac:dyDescent="0.25">
      <c r="C13951" s="160" t="s">
        <v>545</v>
      </c>
      <c r="D13951" s="161">
        <v>302.13</v>
      </c>
    </row>
    <row r="13952" spans="3:4" ht="15" hidden="1" customHeight="1" x14ac:dyDescent="0.25">
      <c r="C13952" s="158" t="s">
        <v>543</v>
      </c>
      <c r="D13952" s="159">
        <v>1240.95</v>
      </c>
    </row>
    <row r="13953" spans="3:4" ht="15" hidden="1" customHeight="1" x14ac:dyDescent="0.25">
      <c r="C13953" s="160" t="s">
        <v>309</v>
      </c>
      <c r="D13953" s="161">
        <v>160.58000000000001</v>
      </c>
    </row>
    <row r="13954" spans="3:4" ht="15" hidden="1" customHeight="1" x14ac:dyDescent="0.25">
      <c r="C13954" s="158" t="s">
        <v>555</v>
      </c>
      <c r="D13954" s="159">
        <v>302.05</v>
      </c>
    </row>
    <row r="13955" spans="3:4" ht="15" hidden="1" customHeight="1" x14ac:dyDescent="0.25">
      <c r="C13955" s="160" t="s">
        <v>551</v>
      </c>
      <c r="D13955" s="161">
        <v>1185.0899999999999</v>
      </c>
    </row>
    <row r="13956" spans="3:4" ht="15" hidden="1" customHeight="1" x14ac:dyDescent="0.25">
      <c r="C13956" s="158" t="s">
        <v>552</v>
      </c>
      <c r="D13956" s="159">
        <v>541.79</v>
      </c>
    </row>
    <row r="13957" spans="3:4" ht="15" hidden="1" customHeight="1" x14ac:dyDescent="0.25">
      <c r="C13957" s="160" t="s">
        <v>546</v>
      </c>
      <c r="D13957" s="161">
        <v>309.93</v>
      </c>
    </row>
    <row r="13958" spans="3:4" ht="15" hidden="1" customHeight="1" x14ac:dyDescent="0.25">
      <c r="C13958" s="158" t="s">
        <v>543</v>
      </c>
      <c r="D13958" s="159">
        <v>1064.5999999999999</v>
      </c>
    </row>
    <row r="13959" spans="3:4" ht="15" hidden="1" customHeight="1" x14ac:dyDescent="0.25">
      <c r="C13959" s="160" t="s">
        <v>557</v>
      </c>
      <c r="D13959" s="161">
        <v>835.29</v>
      </c>
    </row>
    <row r="13960" spans="3:4" ht="15" hidden="1" customHeight="1" x14ac:dyDescent="0.25">
      <c r="C13960" s="158" t="s">
        <v>551</v>
      </c>
      <c r="D13960" s="159">
        <v>643.1</v>
      </c>
    </row>
    <row r="13961" spans="3:4" ht="15" hidden="1" customHeight="1" x14ac:dyDescent="0.25">
      <c r="C13961" s="160" t="s">
        <v>542</v>
      </c>
      <c r="D13961" s="161">
        <v>647.96</v>
      </c>
    </row>
    <row r="13962" spans="3:4" ht="15" hidden="1" customHeight="1" x14ac:dyDescent="0.25">
      <c r="C13962" s="158" t="s">
        <v>553</v>
      </c>
      <c r="D13962" s="159">
        <v>1196.0999999999999</v>
      </c>
    </row>
    <row r="13963" spans="3:4" ht="15" hidden="1" customHeight="1" x14ac:dyDescent="0.25">
      <c r="C13963" s="160" t="s">
        <v>552</v>
      </c>
      <c r="D13963" s="161">
        <v>984.34</v>
      </c>
    </row>
    <row r="13964" spans="3:4" ht="15" hidden="1" customHeight="1" x14ac:dyDescent="0.25">
      <c r="C13964" s="158" t="s">
        <v>548</v>
      </c>
      <c r="D13964" s="159">
        <v>264</v>
      </c>
    </row>
    <row r="13965" spans="3:4" ht="15" hidden="1" customHeight="1" x14ac:dyDescent="0.25">
      <c r="C13965" s="160" t="s">
        <v>556</v>
      </c>
      <c r="D13965" s="161">
        <v>903.81</v>
      </c>
    </row>
    <row r="13966" spans="3:4" ht="15" hidden="1" customHeight="1" x14ac:dyDescent="0.25">
      <c r="C13966" s="158" t="s">
        <v>558</v>
      </c>
      <c r="D13966" s="159">
        <v>1134.32</v>
      </c>
    </row>
    <row r="13967" spans="3:4" ht="15" hidden="1" customHeight="1" x14ac:dyDescent="0.25">
      <c r="C13967" s="160" t="s">
        <v>540</v>
      </c>
      <c r="D13967" s="161">
        <v>1236.8</v>
      </c>
    </row>
    <row r="13968" spans="3:4" ht="15" hidden="1" customHeight="1" x14ac:dyDescent="0.25">
      <c r="C13968" s="158" t="s">
        <v>543</v>
      </c>
      <c r="D13968" s="159">
        <v>298.8</v>
      </c>
    </row>
    <row r="13969" spans="3:4" ht="15" hidden="1" customHeight="1" x14ac:dyDescent="0.25">
      <c r="C13969" s="160" t="s">
        <v>546</v>
      </c>
      <c r="D13969" s="161">
        <v>494.41</v>
      </c>
    </row>
    <row r="13970" spans="3:4" ht="15" hidden="1" customHeight="1" x14ac:dyDescent="0.25">
      <c r="C13970" s="158" t="s">
        <v>547</v>
      </c>
      <c r="D13970" s="159">
        <v>371.49</v>
      </c>
    </row>
    <row r="13971" spans="3:4" ht="15" hidden="1" customHeight="1" x14ac:dyDescent="0.25">
      <c r="C13971" s="160" t="s">
        <v>544</v>
      </c>
      <c r="D13971" s="161">
        <v>363.53</v>
      </c>
    </row>
    <row r="13972" spans="3:4" ht="15" hidden="1" customHeight="1" x14ac:dyDescent="0.25">
      <c r="C13972" s="158" t="s">
        <v>549</v>
      </c>
      <c r="D13972" s="159">
        <v>1098.29</v>
      </c>
    </row>
    <row r="13973" spans="3:4" ht="15" hidden="1" customHeight="1" x14ac:dyDescent="0.25">
      <c r="C13973" s="160" t="s">
        <v>547</v>
      </c>
      <c r="D13973" s="161">
        <v>288.42</v>
      </c>
    </row>
    <row r="13974" spans="3:4" ht="15" hidden="1" customHeight="1" x14ac:dyDescent="0.25">
      <c r="C13974" s="158" t="s">
        <v>546</v>
      </c>
      <c r="D13974" s="159">
        <v>495.36</v>
      </c>
    </row>
    <row r="13975" spans="3:4" ht="15" hidden="1" customHeight="1" x14ac:dyDescent="0.25">
      <c r="C13975" s="160" t="s">
        <v>553</v>
      </c>
      <c r="D13975" s="161">
        <v>597.79</v>
      </c>
    </row>
    <row r="13976" spans="3:4" ht="15" hidden="1" customHeight="1" x14ac:dyDescent="0.25">
      <c r="C13976" s="158" t="s">
        <v>540</v>
      </c>
      <c r="D13976" s="159">
        <v>390.04</v>
      </c>
    </row>
    <row r="13977" spans="3:4" ht="15" hidden="1" customHeight="1" x14ac:dyDescent="0.25">
      <c r="C13977" s="160" t="s">
        <v>307</v>
      </c>
      <c r="D13977" s="161">
        <v>1170.6199999999999</v>
      </c>
    </row>
    <row r="13978" spans="3:4" ht="15" hidden="1" customHeight="1" x14ac:dyDescent="0.25">
      <c r="C13978" s="158" t="s">
        <v>550</v>
      </c>
      <c r="D13978" s="159">
        <v>732.13</v>
      </c>
    </row>
    <row r="13979" spans="3:4" ht="15" hidden="1" customHeight="1" x14ac:dyDescent="0.25">
      <c r="C13979" s="160" t="s">
        <v>312</v>
      </c>
      <c r="D13979" s="161">
        <v>737.53</v>
      </c>
    </row>
    <row r="13980" spans="3:4" ht="15" hidden="1" customHeight="1" x14ac:dyDescent="0.25">
      <c r="C13980" s="158" t="s">
        <v>551</v>
      </c>
      <c r="D13980" s="159">
        <v>758.25</v>
      </c>
    </row>
    <row r="13981" spans="3:4" ht="15" hidden="1" customHeight="1" x14ac:dyDescent="0.25">
      <c r="C13981" s="160" t="s">
        <v>307</v>
      </c>
      <c r="D13981" s="161">
        <v>712.34</v>
      </c>
    </row>
    <row r="13982" spans="3:4" ht="15" hidden="1" customHeight="1" x14ac:dyDescent="0.25">
      <c r="C13982" s="158" t="s">
        <v>312</v>
      </c>
      <c r="D13982" s="159">
        <v>886.51</v>
      </c>
    </row>
    <row r="13983" spans="3:4" ht="15" hidden="1" customHeight="1" x14ac:dyDescent="0.25">
      <c r="C13983" s="160" t="s">
        <v>307</v>
      </c>
      <c r="D13983" s="161">
        <v>62.18</v>
      </c>
    </row>
    <row r="13984" spans="3:4" ht="15" hidden="1" customHeight="1" x14ac:dyDescent="0.25">
      <c r="C13984" s="158" t="s">
        <v>549</v>
      </c>
      <c r="D13984" s="159">
        <v>781.09</v>
      </c>
    </row>
    <row r="13985" spans="3:4" ht="15" hidden="1" customHeight="1" x14ac:dyDescent="0.25">
      <c r="C13985" s="160" t="s">
        <v>307</v>
      </c>
      <c r="D13985" s="161">
        <v>218.99</v>
      </c>
    </row>
    <row r="13986" spans="3:4" ht="15" hidden="1" customHeight="1" x14ac:dyDescent="0.25">
      <c r="C13986" s="158" t="s">
        <v>539</v>
      </c>
      <c r="D13986" s="159">
        <v>787.28</v>
      </c>
    </row>
    <row r="13987" spans="3:4" ht="15" hidden="1" customHeight="1" x14ac:dyDescent="0.25">
      <c r="C13987" s="160" t="s">
        <v>309</v>
      </c>
      <c r="D13987" s="161">
        <v>653.44000000000005</v>
      </c>
    </row>
    <row r="13988" spans="3:4" ht="15" hidden="1" customHeight="1" x14ac:dyDescent="0.25">
      <c r="C13988" s="158" t="s">
        <v>307</v>
      </c>
      <c r="D13988" s="159">
        <v>658.49</v>
      </c>
    </row>
    <row r="13989" spans="3:4" ht="15" hidden="1" customHeight="1" x14ac:dyDescent="0.25">
      <c r="C13989" s="160" t="s">
        <v>556</v>
      </c>
      <c r="D13989" s="161">
        <v>539.29999999999995</v>
      </c>
    </row>
    <row r="13990" spans="3:4" ht="15" hidden="1" customHeight="1" x14ac:dyDescent="0.25">
      <c r="C13990" s="158" t="s">
        <v>307</v>
      </c>
      <c r="D13990" s="159">
        <v>166.85</v>
      </c>
    </row>
    <row r="13991" spans="3:4" ht="15" hidden="1" customHeight="1" x14ac:dyDescent="0.25">
      <c r="C13991" s="160" t="s">
        <v>551</v>
      </c>
      <c r="D13991" s="161">
        <v>642.64</v>
      </c>
    </row>
    <row r="13992" spans="3:4" ht="15" hidden="1" customHeight="1" x14ac:dyDescent="0.25">
      <c r="C13992" s="158" t="s">
        <v>551</v>
      </c>
      <c r="D13992" s="159">
        <v>703.22</v>
      </c>
    </row>
    <row r="13993" spans="3:4" ht="15" hidden="1" customHeight="1" x14ac:dyDescent="0.25">
      <c r="C13993" s="160" t="s">
        <v>541</v>
      </c>
      <c r="D13993" s="161">
        <v>1160.8900000000001</v>
      </c>
    </row>
    <row r="13994" spans="3:4" ht="15" hidden="1" customHeight="1" x14ac:dyDescent="0.25">
      <c r="C13994" s="158" t="s">
        <v>540</v>
      </c>
      <c r="D13994" s="159">
        <v>804.95</v>
      </c>
    </row>
    <row r="13995" spans="3:4" ht="15" hidden="1" customHeight="1" x14ac:dyDescent="0.25">
      <c r="C13995" s="160" t="s">
        <v>312</v>
      </c>
      <c r="D13995" s="161">
        <v>710.18</v>
      </c>
    </row>
    <row r="13996" spans="3:4" ht="15" hidden="1" customHeight="1" x14ac:dyDescent="0.25">
      <c r="C13996" s="158" t="s">
        <v>553</v>
      </c>
      <c r="D13996" s="159">
        <v>264.27</v>
      </c>
    </row>
    <row r="13997" spans="3:4" ht="15" hidden="1" customHeight="1" x14ac:dyDescent="0.25">
      <c r="C13997" s="160" t="s">
        <v>541</v>
      </c>
      <c r="D13997" s="161">
        <v>527.87</v>
      </c>
    </row>
    <row r="13998" spans="3:4" ht="15" hidden="1" customHeight="1" x14ac:dyDescent="0.25">
      <c r="C13998" s="158" t="s">
        <v>540</v>
      </c>
      <c r="D13998" s="159">
        <v>398.97</v>
      </c>
    </row>
    <row r="13999" spans="3:4" ht="15" hidden="1" customHeight="1" x14ac:dyDescent="0.25">
      <c r="C13999" s="160" t="s">
        <v>540</v>
      </c>
      <c r="D13999" s="161">
        <v>240.24</v>
      </c>
    </row>
    <row r="14000" spans="3:4" ht="15" hidden="1" customHeight="1" x14ac:dyDescent="0.25">
      <c r="C14000" s="158" t="s">
        <v>545</v>
      </c>
      <c r="D14000" s="159">
        <v>565.52</v>
      </c>
    </row>
    <row r="14001" spans="3:4" ht="15" hidden="1" customHeight="1" x14ac:dyDescent="0.25">
      <c r="C14001" s="160" t="s">
        <v>312</v>
      </c>
      <c r="D14001" s="161">
        <v>529.25</v>
      </c>
    </row>
    <row r="14002" spans="3:4" ht="15" hidden="1" customHeight="1" x14ac:dyDescent="0.25">
      <c r="C14002" s="158" t="s">
        <v>550</v>
      </c>
      <c r="D14002" s="159">
        <v>153.37</v>
      </c>
    </row>
    <row r="14003" spans="3:4" ht="15" hidden="1" customHeight="1" x14ac:dyDescent="0.25">
      <c r="C14003" s="160" t="s">
        <v>540</v>
      </c>
      <c r="D14003" s="161">
        <v>431.32</v>
      </c>
    </row>
    <row r="14004" spans="3:4" ht="15" hidden="1" customHeight="1" x14ac:dyDescent="0.25">
      <c r="C14004" s="158" t="s">
        <v>312</v>
      </c>
      <c r="D14004" s="159">
        <v>134.72999999999999</v>
      </c>
    </row>
    <row r="14005" spans="3:4" ht="15" hidden="1" customHeight="1" x14ac:dyDescent="0.25">
      <c r="C14005" s="160" t="s">
        <v>539</v>
      </c>
      <c r="D14005" s="161">
        <v>560.89</v>
      </c>
    </row>
    <row r="14006" spans="3:4" ht="15" hidden="1" customHeight="1" x14ac:dyDescent="0.25">
      <c r="C14006" s="158" t="s">
        <v>309</v>
      </c>
      <c r="D14006" s="159">
        <v>688.24</v>
      </c>
    </row>
    <row r="14007" spans="3:4" ht="15" hidden="1" customHeight="1" x14ac:dyDescent="0.25">
      <c r="C14007" s="160" t="s">
        <v>551</v>
      </c>
      <c r="D14007" s="161">
        <v>10.92</v>
      </c>
    </row>
    <row r="14008" spans="3:4" ht="15" hidden="1" customHeight="1" x14ac:dyDescent="0.25">
      <c r="C14008" s="158" t="s">
        <v>547</v>
      </c>
      <c r="D14008" s="159">
        <v>438.46</v>
      </c>
    </row>
    <row r="14009" spans="3:4" ht="15" hidden="1" customHeight="1" x14ac:dyDescent="0.25">
      <c r="C14009" s="160" t="s">
        <v>542</v>
      </c>
      <c r="D14009" s="161">
        <v>1218.82</v>
      </c>
    </row>
    <row r="14010" spans="3:4" ht="15" hidden="1" customHeight="1" x14ac:dyDescent="0.25">
      <c r="C14010" s="158" t="s">
        <v>546</v>
      </c>
      <c r="D14010" s="159">
        <v>551.83000000000004</v>
      </c>
    </row>
    <row r="14011" spans="3:4" ht="15" hidden="1" customHeight="1" x14ac:dyDescent="0.25">
      <c r="C14011" s="160" t="s">
        <v>312</v>
      </c>
      <c r="D14011" s="161">
        <v>1035.48</v>
      </c>
    </row>
    <row r="14012" spans="3:4" ht="15" hidden="1" customHeight="1" x14ac:dyDescent="0.25">
      <c r="C14012" s="158" t="s">
        <v>557</v>
      </c>
      <c r="D14012" s="159">
        <v>1254.03</v>
      </c>
    </row>
    <row r="14013" spans="3:4" ht="15" hidden="1" customHeight="1" x14ac:dyDescent="0.25">
      <c r="C14013" s="160" t="s">
        <v>551</v>
      </c>
      <c r="D14013" s="161">
        <v>1077.47</v>
      </c>
    </row>
    <row r="14014" spans="3:4" ht="15" hidden="1" customHeight="1" x14ac:dyDescent="0.25">
      <c r="C14014" s="158" t="s">
        <v>545</v>
      </c>
      <c r="D14014" s="159">
        <v>680.44</v>
      </c>
    </row>
    <row r="14015" spans="3:4" ht="15" hidden="1" customHeight="1" x14ac:dyDescent="0.25">
      <c r="C14015" s="160" t="s">
        <v>546</v>
      </c>
      <c r="D14015" s="161">
        <v>422.08</v>
      </c>
    </row>
    <row r="14016" spans="3:4" ht="15" hidden="1" customHeight="1" x14ac:dyDescent="0.25">
      <c r="C14016" s="158" t="s">
        <v>539</v>
      </c>
      <c r="D14016" s="159">
        <v>594.28</v>
      </c>
    </row>
    <row r="14017" spans="3:4" ht="15" hidden="1" customHeight="1" x14ac:dyDescent="0.25">
      <c r="C14017" s="160" t="s">
        <v>541</v>
      </c>
      <c r="D14017" s="161">
        <v>820.75</v>
      </c>
    </row>
    <row r="14018" spans="3:4" ht="15" hidden="1" customHeight="1" x14ac:dyDescent="0.25">
      <c r="C14018" s="158" t="s">
        <v>308</v>
      </c>
      <c r="D14018" s="159">
        <v>586.79</v>
      </c>
    </row>
    <row r="14019" spans="3:4" ht="15" hidden="1" customHeight="1" x14ac:dyDescent="0.25">
      <c r="C14019" s="160" t="s">
        <v>542</v>
      </c>
      <c r="D14019" s="161">
        <v>756.93</v>
      </c>
    </row>
    <row r="14020" spans="3:4" ht="15" hidden="1" customHeight="1" x14ac:dyDescent="0.25">
      <c r="C14020" s="158" t="s">
        <v>546</v>
      </c>
      <c r="D14020" s="159">
        <v>97.9</v>
      </c>
    </row>
    <row r="14021" spans="3:4" ht="15" hidden="1" customHeight="1" x14ac:dyDescent="0.25">
      <c r="C14021" s="160" t="s">
        <v>557</v>
      </c>
      <c r="D14021" s="161">
        <v>874.24</v>
      </c>
    </row>
    <row r="14022" spans="3:4" ht="15" hidden="1" customHeight="1" x14ac:dyDescent="0.25">
      <c r="C14022" s="158" t="s">
        <v>549</v>
      </c>
      <c r="D14022" s="159">
        <v>958.69</v>
      </c>
    </row>
    <row r="14023" spans="3:4" ht="15" hidden="1" customHeight="1" x14ac:dyDescent="0.25">
      <c r="C14023" s="160" t="s">
        <v>546</v>
      </c>
      <c r="D14023" s="161">
        <v>622.75</v>
      </c>
    </row>
    <row r="14024" spans="3:4" ht="15" hidden="1" customHeight="1" x14ac:dyDescent="0.25">
      <c r="C14024" s="158" t="s">
        <v>309</v>
      </c>
      <c r="D14024" s="159">
        <v>83.3</v>
      </c>
    </row>
    <row r="14025" spans="3:4" ht="15" hidden="1" customHeight="1" x14ac:dyDescent="0.25">
      <c r="C14025" s="160" t="s">
        <v>312</v>
      </c>
      <c r="D14025" s="161">
        <v>32.83</v>
      </c>
    </row>
    <row r="14026" spans="3:4" ht="15" hidden="1" customHeight="1" x14ac:dyDescent="0.25">
      <c r="C14026" s="158" t="s">
        <v>539</v>
      </c>
      <c r="D14026" s="159">
        <v>914.43</v>
      </c>
    </row>
    <row r="14027" spans="3:4" ht="15" hidden="1" customHeight="1" x14ac:dyDescent="0.25">
      <c r="C14027" s="160" t="s">
        <v>551</v>
      </c>
      <c r="D14027" s="161">
        <v>343.49</v>
      </c>
    </row>
    <row r="14028" spans="3:4" ht="15" hidden="1" customHeight="1" x14ac:dyDescent="0.25">
      <c r="C14028" s="158" t="s">
        <v>543</v>
      </c>
      <c r="D14028" s="159">
        <v>1264.08</v>
      </c>
    </row>
    <row r="14029" spans="3:4" ht="15" hidden="1" customHeight="1" x14ac:dyDescent="0.25">
      <c r="C14029" s="160" t="s">
        <v>308</v>
      </c>
      <c r="D14029" s="161">
        <v>543.28</v>
      </c>
    </row>
    <row r="14030" spans="3:4" ht="15" hidden="1" customHeight="1" x14ac:dyDescent="0.25">
      <c r="C14030" s="158" t="s">
        <v>542</v>
      </c>
      <c r="D14030" s="159">
        <v>619.02</v>
      </c>
    </row>
    <row r="14031" spans="3:4" ht="15" hidden="1" customHeight="1" x14ac:dyDescent="0.25">
      <c r="C14031" s="160" t="s">
        <v>545</v>
      </c>
      <c r="D14031" s="161">
        <v>675.18</v>
      </c>
    </row>
    <row r="14032" spans="3:4" ht="15" hidden="1" customHeight="1" x14ac:dyDescent="0.25">
      <c r="C14032" s="158" t="s">
        <v>543</v>
      </c>
      <c r="D14032" s="159">
        <v>645.9</v>
      </c>
    </row>
    <row r="14033" spans="3:4" ht="15" hidden="1" customHeight="1" x14ac:dyDescent="0.25">
      <c r="C14033" s="160" t="s">
        <v>543</v>
      </c>
      <c r="D14033" s="161">
        <v>136.91</v>
      </c>
    </row>
    <row r="14034" spans="3:4" ht="15" hidden="1" customHeight="1" x14ac:dyDescent="0.25">
      <c r="C14034" s="158" t="s">
        <v>552</v>
      </c>
      <c r="D14034" s="159">
        <v>237.3</v>
      </c>
    </row>
    <row r="14035" spans="3:4" ht="15" hidden="1" customHeight="1" x14ac:dyDescent="0.25">
      <c r="C14035" s="160" t="s">
        <v>540</v>
      </c>
      <c r="D14035" s="161">
        <v>1105.17</v>
      </c>
    </row>
    <row r="14036" spans="3:4" ht="15" hidden="1" customHeight="1" x14ac:dyDescent="0.25">
      <c r="C14036" s="158" t="s">
        <v>551</v>
      </c>
      <c r="D14036" s="159">
        <v>1057.6600000000001</v>
      </c>
    </row>
    <row r="14037" spans="3:4" ht="15" hidden="1" customHeight="1" x14ac:dyDescent="0.25">
      <c r="C14037" s="160" t="s">
        <v>542</v>
      </c>
      <c r="D14037" s="161">
        <v>913.22</v>
      </c>
    </row>
    <row r="14038" spans="3:4" ht="15" hidden="1" customHeight="1" x14ac:dyDescent="0.25">
      <c r="C14038" s="158" t="s">
        <v>546</v>
      </c>
      <c r="D14038" s="159">
        <v>418.08</v>
      </c>
    </row>
    <row r="14039" spans="3:4" ht="15" hidden="1" customHeight="1" x14ac:dyDescent="0.25">
      <c r="C14039" s="160" t="s">
        <v>556</v>
      </c>
      <c r="D14039" s="161">
        <v>171.99</v>
      </c>
    </row>
    <row r="14040" spans="3:4" ht="15" hidden="1" customHeight="1" x14ac:dyDescent="0.25">
      <c r="C14040" s="158" t="s">
        <v>549</v>
      </c>
      <c r="D14040" s="159">
        <v>290.74</v>
      </c>
    </row>
    <row r="14041" spans="3:4" ht="15" hidden="1" customHeight="1" x14ac:dyDescent="0.25">
      <c r="C14041" s="160" t="s">
        <v>308</v>
      </c>
      <c r="D14041" s="161">
        <v>847.21</v>
      </c>
    </row>
    <row r="14042" spans="3:4" ht="15" hidden="1" customHeight="1" x14ac:dyDescent="0.25">
      <c r="C14042" s="158" t="s">
        <v>551</v>
      </c>
      <c r="D14042" s="159">
        <v>1101.46</v>
      </c>
    </row>
    <row r="14043" spans="3:4" ht="15" hidden="1" customHeight="1" x14ac:dyDescent="0.25">
      <c r="C14043" s="160" t="s">
        <v>543</v>
      </c>
      <c r="D14043" s="161">
        <v>79.650000000000006</v>
      </c>
    </row>
    <row r="14044" spans="3:4" ht="15" hidden="1" customHeight="1" x14ac:dyDescent="0.25">
      <c r="C14044" s="158" t="s">
        <v>553</v>
      </c>
      <c r="D14044" s="159">
        <v>1196.45</v>
      </c>
    </row>
    <row r="14045" spans="3:4" ht="15" hidden="1" customHeight="1" x14ac:dyDescent="0.25">
      <c r="C14045" s="160" t="s">
        <v>540</v>
      </c>
      <c r="D14045" s="161">
        <v>689.95</v>
      </c>
    </row>
    <row r="14046" spans="3:4" ht="15" hidden="1" customHeight="1" x14ac:dyDescent="0.25">
      <c r="C14046" s="158" t="s">
        <v>543</v>
      </c>
      <c r="D14046" s="159">
        <v>714.26</v>
      </c>
    </row>
    <row r="14047" spans="3:4" ht="15" hidden="1" customHeight="1" x14ac:dyDescent="0.25">
      <c r="C14047" s="160" t="s">
        <v>539</v>
      </c>
      <c r="D14047" s="161">
        <v>611.1</v>
      </c>
    </row>
    <row r="14048" spans="3:4" ht="15" hidden="1" customHeight="1" x14ac:dyDescent="0.25">
      <c r="C14048" s="158" t="s">
        <v>542</v>
      </c>
      <c r="D14048" s="159">
        <v>483.62</v>
      </c>
    </row>
    <row r="14049" spans="3:4" ht="15" hidden="1" customHeight="1" x14ac:dyDescent="0.25">
      <c r="C14049" s="160" t="s">
        <v>308</v>
      </c>
      <c r="D14049" s="161">
        <v>1033.31</v>
      </c>
    </row>
    <row r="14050" spans="3:4" ht="15" hidden="1" customHeight="1" x14ac:dyDescent="0.25">
      <c r="C14050" s="158" t="s">
        <v>312</v>
      </c>
      <c r="D14050" s="159">
        <v>609.35</v>
      </c>
    </row>
    <row r="14051" spans="3:4" ht="15" hidden="1" customHeight="1" x14ac:dyDescent="0.25">
      <c r="C14051" s="160" t="s">
        <v>309</v>
      </c>
      <c r="D14051" s="161">
        <v>11.22</v>
      </c>
    </row>
    <row r="14052" spans="3:4" ht="15" hidden="1" customHeight="1" x14ac:dyDescent="0.25">
      <c r="C14052" s="158" t="s">
        <v>554</v>
      </c>
      <c r="D14052" s="159">
        <v>924.64</v>
      </c>
    </row>
    <row r="14053" spans="3:4" ht="15" hidden="1" customHeight="1" x14ac:dyDescent="0.25">
      <c r="C14053" s="160" t="s">
        <v>551</v>
      </c>
      <c r="D14053" s="161">
        <v>938.84</v>
      </c>
    </row>
    <row r="14054" spans="3:4" ht="15" hidden="1" customHeight="1" x14ac:dyDescent="0.25">
      <c r="C14054" s="158" t="s">
        <v>547</v>
      </c>
      <c r="D14054" s="159">
        <v>298.07</v>
      </c>
    </row>
    <row r="14055" spans="3:4" ht="15" hidden="1" customHeight="1" x14ac:dyDescent="0.25">
      <c r="C14055" s="160" t="s">
        <v>551</v>
      </c>
      <c r="D14055" s="161">
        <v>380.64</v>
      </c>
    </row>
    <row r="14056" spans="3:4" ht="15" hidden="1" customHeight="1" x14ac:dyDescent="0.25">
      <c r="C14056" s="158" t="s">
        <v>308</v>
      </c>
      <c r="D14056" s="159">
        <v>1162.47</v>
      </c>
    </row>
    <row r="14057" spans="3:4" ht="15" hidden="1" customHeight="1" x14ac:dyDescent="0.25">
      <c r="C14057" s="160" t="s">
        <v>553</v>
      </c>
      <c r="D14057" s="161">
        <v>1182.82</v>
      </c>
    </row>
    <row r="14058" spans="3:4" ht="15" hidden="1" customHeight="1" x14ac:dyDescent="0.25">
      <c r="C14058" s="158" t="s">
        <v>312</v>
      </c>
      <c r="D14058" s="159">
        <v>1104.3800000000001</v>
      </c>
    </row>
    <row r="14059" spans="3:4" ht="15" hidden="1" customHeight="1" x14ac:dyDescent="0.25">
      <c r="C14059" s="160" t="s">
        <v>546</v>
      </c>
      <c r="D14059" s="161">
        <v>465.42</v>
      </c>
    </row>
    <row r="14060" spans="3:4" ht="15" hidden="1" customHeight="1" x14ac:dyDescent="0.25">
      <c r="C14060" s="158" t="s">
        <v>552</v>
      </c>
      <c r="D14060" s="159">
        <v>694.93</v>
      </c>
    </row>
    <row r="14061" spans="3:4" ht="15" hidden="1" customHeight="1" x14ac:dyDescent="0.25">
      <c r="C14061" s="160" t="s">
        <v>555</v>
      </c>
      <c r="D14061" s="161">
        <v>933.93</v>
      </c>
    </row>
    <row r="14062" spans="3:4" ht="15" hidden="1" customHeight="1" x14ac:dyDescent="0.25">
      <c r="C14062" s="158" t="s">
        <v>550</v>
      </c>
      <c r="D14062" s="159">
        <v>361.35</v>
      </c>
    </row>
    <row r="14063" spans="3:4" ht="15" hidden="1" customHeight="1" x14ac:dyDescent="0.25">
      <c r="C14063" s="160" t="s">
        <v>307</v>
      </c>
      <c r="D14063" s="161">
        <v>507.48</v>
      </c>
    </row>
    <row r="14064" spans="3:4" ht="15" hidden="1" customHeight="1" x14ac:dyDescent="0.25">
      <c r="C14064" s="158" t="s">
        <v>555</v>
      </c>
      <c r="D14064" s="159">
        <v>170.17</v>
      </c>
    </row>
    <row r="14065" spans="3:4" ht="15" hidden="1" customHeight="1" x14ac:dyDescent="0.25">
      <c r="C14065" s="160" t="s">
        <v>307</v>
      </c>
      <c r="D14065" s="161">
        <v>1159.44</v>
      </c>
    </row>
    <row r="14066" spans="3:4" ht="15" hidden="1" customHeight="1" x14ac:dyDescent="0.25">
      <c r="C14066" s="158" t="s">
        <v>551</v>
      </c>
      <c r="D14066" s="159">
        <v>673.84</v>
      </c>
    </row>
    <row r="14067" spans="3:4" ht="15" hidden="1" customHeight="1" x14ac:dyDescent="0.25">
      <c r="C14067" s="160" t="s">
        <v>312</v>
      </c>
      <c r="D14067" s="161">
        <v>506.28</v>
      </c>
    </row>
    <row r="14068" spans="3:4" ht="15" hidden="1" customHeight="1" x14ac:dyDescent="0.25">
      <c r="C14068" s="158" t="s">
        <v>551</v>
      </c>
      <c r="D14068" s="159">
        <v>1098.95</v>
      </c>
    </row>
    <row r="14069" spans="3:4" ht="15" hidden="1" customHeight="1" x14ac:dyDescent="0.25">
      <c r="C14069" s="160" t="s">
        <v>543</v>
      </c>
      <c r="D14069" s="161">
        <v>661.89</v>
      </c>
    </row>
    <row r="14070" spans="3:4" ht="15" hidden="1" customHeight="1" x14ac:dyDescent="0.25">
      <c r="C14070" s="158" t="s">
        <v>546</v>
      </c>
      <c r="D14070" s="159">
        <v>1045.08</v>
      </c>
    </row>
    <row r="14071" spans="3:4" ht="15" hidden="1" customHeight="1" x14ac:dyDescent="0.25">
      <c r="C14071" s="160" t="s">
        <v>553</v>
      </c>
      <c r="D14071" s="161">
        <v>801.9</v>
      </c>
    </row>
    <row r="14072" spans="3:4" ht="15" hidden="1" customHeight="1" x14ac:dyDescent="0.25">
      <c r="C14072" s="158" t="s">
        <v>554</v>
      </c>
      <c r="D14072" s="159">
        <v>49.38</v>
      </c>
    </row>
    <row r="14073" spans="3:4" ht="15" hidden="1" customHeight="1" x14ac:dyDescent="0.25">
      <c r="C14073" s="160" t="s">
        <v>545</v>
      </c>
      <c r="D14073" s="161">
        <v>868.15</v>
      </c>
    </row>
    <row r="14074" spans="3:4" ht="15" hidden="1" customHeight="1" x14ac:dyDescent="0.25">
      <c r="C14074" s="158" t="s">
        <v>540</v>
      </c>
      <c r="D14074" s="159">
        <v>458.53</v>
      </c>
    </row>
    <row r="14075" spans="3:4" ht="15" hidden="1" customHeight="1" x14ac:dyDescent="0.25">
      <c r="C14075" s="160" t="s">
        <v>542</v>
      </c>
      <c r="D14075" s="161">
        <v>808.59</v>
      </c>
    </row>
    <row r="14076" spans="3:4" ht="15" hidden="1" customHeight="1" x14ac:dyDescent="0.25">
      <c r="C14076" s="158" t="s">
        <v>544</v>
      </c>
      <c r="D14076" s="159">
        <v>117.07</v>
      </c>
    </row>
    <row r="14077" spans="3:4" ht="15" hidden="1" customHeight="1" x14ac:dyDescent="0.25">
      <c r="C14077" s="160" t="s">
        <v>309</v>
      </c>
      <c r="D14077" s="161">
        <v>365.06</v>
      </c>
    </row>
    <row r="14078" spans="3:4" ht="15" hidden="1" customHeight="1" x14ac:dyDescent="0.25">
      <c r="C14078" s="158" t="s">
        <v>545</v>
      </c>
      <c r="D14078" s="159">
        <v>748.15</v>
      </c>
    </row>
    <row r="14079" spans="3:4" ht="15" hidden="1" customHeight="1" x14ac:dyDescent="0.25">
      <c r="C14079" s="160" t="s">
        <v>548</v>
      </c>
      <c r="D14079" s="161">
        <v>615.14</v>
      </c>
    </row>
    <row r="14080" spans="3:4" ht="15" hidden="1" customHeight="1" x14ac:dyDescent="0.25">
      <c r="C14080" s="158" t="s">
        <v>558</v>
      </c>
      <c r="D14080" s="159">
        <v>888.01</v>
      </c>
    </row>
    <row r="14081" spans="3:4" ht="15" hidden="1" customHeight="1" x14ac:dyDescent="0.25">
      <c r="C14081" s="160" t="s">
        <v>539</v>
      </c>
      <c r="D14081" s="161">
        <v>231.07</v>
      </c>
    </row>
    <row r="14082" spans="3:4" ht="15" hidden="1" customHeight="1" x14ac:dyDescent="0.25">
      <c r="C14082" s="158" t="s">
        <v>539</v>
      </c>
      <c r="D14082" s="159">
        <v>671.18</v>
      </c>
    </row>
    <row r="14083" spans="3:4" ht="15" hidden="1" customHeight="1" x14ac:dyDescent="0.25">
      <c r="C14083" s="160" t="s">
        <v>312</v>
      </c>
      <c r="D14083" s="161">
        <v>201.58</v>
      </c>
    </row>
    <row r="14084" spans="3:4" ht="15" hidden="1" customHeight="1" x14ac:dyDescent="0.25">
      <c r="C14084" s="158" t="s">
        <v>308</v>
      </c>
      <c r="D14084" s="159">
        <v>476.4</v>
      </c>
    </row>
    <row r="14085" spans="3:4" ht="15" hidden="1" customHeight="1" x14ac:dyDescent="0.25">
      <c r="C14085" s="160" t="s">
        <v>551</v>
      </c>
      <c r="D14085" s="161">
        <v>142.02000000000001</v>
      </c>
    </row>
    <row r="14086" spans="3:4" ht="15" hidden="1" customHeight="1" x14ac:dyDescent="0.25">
      <c r="C14086" s="158" t="s">
        <v>541</v>
      </c>
      <c r="D14086" s="159">
        <v>1193.0999999999999</v>
      </c>
    </row>
    <row r="14087" spans="3:4" ht="15" hidden="1" customHeight="1" x14ac:dyDescent="0.25">
      <c r="C14087" s="160" t="s">
        <v>309</v>
      </c>
      <c r="D14087" s="161">
        <v>859.59</v>
      </c>
    </row>
    <row r="14088" spans="3:4" ht="15" hidden="1" customHeight="1" x14ac:dyDescent="0.25">
      <c r="C14088" s="158" t="s">
        <v>554</v>
      </c>
      <c r="D14088" s="159">
        <v>632.08000000000004</v>
      </c>
    </row>
    <row r="14089" spans="3:4" ht="15" hidden="1" customHeight="1" x14ac:dyDescent="0.25">
      <c r="C14089" s="160" t="s">
        <v>307</v>
      </c>
      <c r="D14089" s="161">
        <v>413.59</v>
      </c>
    </row>
    <row r="14090" spans="3:4" ht="15" hidden="1" customHeight="1" x14ac:dyDescent="0.25">
      <c r="C14090" s="158" t="s">
        <v>548</v>
      </c>
      <c r="D14090" s="159">
        <v>143.44999999999999</v>
      </c>
    </row>
    <row r="14091" spans="3:4" ht="15" hidden="1" customHeight="1" x14ac:dyDescent="0.25">
      <c r="C14091" s="160" t="s">
        <v>308</v>
      </c>
      <c r="D14091" s="161">
        <v>35.76</v>
      </c>
    </row>
    <row r="14092" spans="3:4" ht="15" hidden="1" customHeight="1" x14ac:dyDescent="0.25">
      <c r="C14092" s="158" t="s">
        <v>553</v>
      </c>
      <c r="D14092" s="159">
        <v>997.64</v>
      </c>
    </row>
    <row r="14093" spans="3:4" ht="15" hidden="1" customHeight="1" x14ac:dyDescent="0.25">
      <c r="C14093" s="160" t="s">
        <v>549</v>
      </c>
      <c r="D14093" s="161">
        <v>1154.83</v>
      </c>
    </row>
    <row r="14094" spans="3:4" ht="15" hidden="1" customHeight="1" x14ac:dyDescent="0.25">
      <c r="C14094" s="158" t="s">
        <v>309</v>
      </c>
      <c r="D14094" s="159">
        <v>618.79</v>
      </c>
    </row>
    <row r="14095" spans="3:4" ht="15" hidden="1" customHeight="1" x14ac:dyDescent="0.25">
      <c r="C14095" s="160" t="s">
        <v>556</v>
      </c>
      <c r="D14095" s="161">
        <v>586.72</v>
      </c>
    </row>
    <row r="14096" spans="3:4" ht="15" hidden="1" customHeight="1" x14ac:dyDescent="0.25">
      <c r="C14096" s="158" t="s">
        <v>544</v>
      </c>
      <c r="D14096" s="159">
        <v>400.09</v>
      </c>
    </row>
    <row r="14097" spans="3:4" ht="15" hidden="1" customHeight="1" x14ac:dyDescent="0.25">
      <c r="C14097" s="160" t="s">
        <v>546</v>
      </c>
      <c r="D14097" s="161">
        <v>262.63</v>
      </c>
    </row>
    <row r="14098" spans="3:4" ht="15" hidden="1" customHeight="1" x14ac:dyDescent="0.25">
      <c r="C14098" s="158" t="s">
        <v>542</v>
      </c>
      <c r="D14098" s="159">
        <v>1109.3900000000001</v>
      </c>
    </row>
    <row r="14099" spans="3:4" ht="15" hidden="1" customHeight="1" x14ac:dyDescent="0.25">
      <c r="C14099" s="160" t="s">
        <v>542</v>
      </c>
      <c r="D14099" s="161">
        <v>815.63</v>
      </c>
    </row>
    <row r="14100" spans="3:4" ht="15" hidden="1" customHeight="1" x14ac:dyDescent="0.25">
      <c r="C14100" s="158" t="s">
        <v>549</v>
      </c>
      <c r="D14100" s="159">
        <v>119.55</v>
      </c>
    </row>
    <row r="14101" spans="3:4" ht="15" hidden="1" customHeight="1" x14ac:dyDescent="0.25">
      <c r="C14101" s="160" t="s">
        <v>542</v>
      </c>
      <c r="D14101" s="161">
        <v>1252.27</v>
      </c>
    </row>
    <row r="14102" spans="3:4" ht="15" hidden="1" customHeight="1" x14ac:dyDescent="0.25">
      <c r="C14102" s="158" t="s">
        <v>312</v>
      </c>
      <c r="D14102" s="159">
        <v>938.09</v>
      </c>
    </row>
    <row r="14103" spans="3:4" ht="15" hidden="1" customHeight="1" x14ac:dyDescent="0.25">
      <c r="C14103" s="160" t="s">
        <v>540</v>
      </c>
      <c r="D14103" s="161">
        <v>978.96</v>
      </c>
    </row>
    <row r="14104" spans="3:4" ht="15" hidden="1" customHeight="1" x14ac:dyDescent="0.25">
      <c r="C14104" s="158" t="s">
        <v>308</v>
      </c>
      <c r="D14104" s="159">
        <v>309.13</v>
      </c>
    </row>
    <row r="14105" spans="3:4" ht="15" hidden="1" customHeight="1" x14ac:dyDescent="0.25">
      <c r="C14105" s="160" t="s">
        <v>551</v>
      </c>
      <c r="D14105" s="161">
        <v>108.97</v>
      </c>
    </row>
    <row r="14106" spans="3:4" ht="15" hidden="1" customHeight="1" x14ac:dyDescent="0.25">
      <c r="C14106" s="158" t="s">
        <v>553</v>
      </c>
      <c r="D14106" s="159">
        <v>494.24</v>
      </c>
    </row>
    <row r="14107" spans="3:4" ht="15" hidden="1" customHeight="1" x14ac:dyDescent="0.25">
      <c r="C14107" s="160" t="s">
        <v>552</v>
      </c>
      <c r="D14107" s="161">
        <v>165.03</v>
      </c>
    </row>
    <row r="14108" spans="3:4" ht="15" hidden="1" customHeight="1" x14ac:dyDescent="0.25">
      <c r="C14108" s="158" t="s">
        <v>545</v>
      </c>
      <c r="D14108" s="159">
        <v>845.73</v>
      </c>
    </row>
    <row r="14109" spans="3:4" ht="15" hidden="1" customHeight="1" x14ac:dyDescent="0.25">
      <c r="C14109" s="160" t="s">
        <v>308</v>
      </c>
      <c r="D14109" s="161">
        <v>608.13</v>
      </c>
    </row>
    <row r="14110" spans="3:4" ht="15" hidden="1" customHeight="1" x14ac:dyDescent="0.25">
      <c r="C14110" s="158" t="s">
        <v>553</v>
      </c>
      <c r="D14110" s="159">
        <v>1184.6199999999999</v>
      </c>
    </row>
    <row r="14111" spans="3:4" ht="15" hidden="1" customHeight="1" x14ac:dyDescent="0.25">
      <c r="C14111" s="160" t="s">
        <v>551</v>
      </c>
      <c r="D14111" s="161">
        <v>490.05</v>
      </c>
    </row>
    <row r="14112" spans="3:4" ht="15" hidden="1" customHeight="1" x14ac:dyDescent="0.25">
      <c r="C14112" s="158" t="s">
        <v>548</v>
      </c>
      <c r="D14112" s="159">
        <v>547.42999999999995</v>
      </c>
    </row>
    <row r="14113" spans="3:4" ht="15" hidden="1" customHeight="1" x14ac:dyDescent="0.25">
      <c r="C14113" s="160" t="s">
        <v>555</v>
      </c>
      <c r="D14113" s="161">
        <v>697.61</v>
      </c>
    </row>
    <row r="14114" spans="3:4" ht="15" hidden="1" customHeight="1" x14ac:dyDescent="0.25">
      <c r="C14114" s="158" t="s">
        <v>542</v>
      </c>
      <c r="D14114" s="159">
        <v>253.38</v>
      </c>
    </row>
    <row r="14115" spans="3:4" ht="15" hidden="1" customHeight="1" x14ac:dyDescent="0.25">
      <c r="C14115" s="160" t="s">
        <v>545</v>
      </c>
      <c r="D14115" s="161">
        <v>867.5</v>
      </c>
    </row>
    <row r="14116" spans="3:4" ht="15" hidden="1" customHeight="1" x14ac:dyDescent="0.25">
      <c r="C14116" s="158" t="s">
        <v>540</v>
      </c>
      <c r="D14116" s="159">
        <v>514.64</v>
      </c>
    </row>
    <row r="14117" spans="3:4" ht="15" hidden="1" customHeight="1" x14ac:dyDescent="0.25">
      <c r="C14117" s="160" t="s">
        <v>541</v>
      </c>
      <c r="D14117" s="161">
        <v>196.99</v>
      </c>
    </row>
    <row r="14118" spans="3:4" ht="15" hidden="1" customHeight="1" x14ac:dyDescent="0.25">
      <c r="C14118" s="158" t="s">
        <v>548</v>
      </c>
      <c r="D14118" s="159">
        <v>626.85</v>
      </c>
    </row>
    <row r="14119" spans="3:4" ht="15" hidden="1" customHeight="1" x14ac:dyDescent="0.25">
      <c r="C14119" s="160" t="s">
        <v>551</v>
      </c>
      <c r="D14119" s="161">
        <v>257.70999999999998</v>
      </c>
    </row>
    <row r="14120" spans="3:4" ht="15" hidden="1" customHeight="1" x14ac:dyDescent="0.25">
      <c r="C14120" s="158" t="s">
        <v>551</v>
      </c>
      <c r="D14120" s="159">
        <v>500.77</v>
      </c>
    </row>
    <row r="14121" spans="3:4" ht="15" hidden="1" customHeight="1" x14ac:dyDescent="0.25">
      <c r="C14121" s="160" t="s">
        <v>546</v>
      </c>
      <c r="D14121" s="161">
        <v>526.36</v>
      </c>
    </row>
    <row r="14122" spans="3:4" ht="15" hidden="1" customHeight="1" x14ac:dyDescent="0.25">
      <c r="C14122" s="158" t="s">
        <v>548</v>
      </c>
      <c r="D14122" s="159">
        <v>68.2</v>
      </c>
    </row>
    <row r="14123" spans="3:4" ht="15" hidden="1" customHeight="1" x14ac:dyDescent="0.25">
      <c r="C14123" s="160" t="s">
        <v>543</v>
      </c>
      <c r="D14123" s="161">
        <v>1134.1400000000001</v>
      </c>
    </row>
    <row r="14124" spans="3:4" ht="15" hidden="1" customHeight="1" x14ac:dyDescent="0.25">
      <c r="C14124" s="158" t="s">
        <v>309</v>
      </c>
      <c r="D14124" s="159">
        <v>745.29</v>
      </c>
    </row>
    <row r="14125" spans="3:4" ht="15" hidden="1" customHeight="1" x14ac:dyDescent="0.25">
      <c r="C14125" s="160" t="s">
        <v>541</v>
      </c>
      <c r="D14125" s="161">
        <v>766.22</v>
      </c>
    </row>
    <row r="14126" spans="3:4" ht="15" hidden="1" customHeight="1" x14ac:dyDescent="0.25">
      <c r="C14126" s="158" t="s">
        <v>549</v>
      </c>
      <c r="D14126" s="159">
        <v>379.57</v>
      </c>
    </row>
    <row r="14127" spans="3:4" ht="15" hidden="1" customHeight="1" x14ac:dyDescent="0.25">
      <c r="C14127" s="160" t="s">
        <v>547</v>
      </c>
      <c r="D14127" s="161">
        <v>736.05</v>
      </c>
    </row>
    <row r="14128" spans="3:4" ht="15" hidden="1" customHeight="1" x14ac:dyDescent="0.25">
      <c r="C14128" s="158" t="s">
        <v>307</v>
      </c>
      <c r="D14128" s="159">
        <v>672.86</v>
      </c>
    </row>
    <row r="14129" spans="3:4" ht="15" hidden="1" customHeight="1" x14ac:dyDescent="0.25">
      <c r="C14129" s="160" t="s">
        <v>308</v>
      </c>
      <c r="D14129" s="161">
        <v>1211.8599999999999</v>
      </c>
    </row>
    <row r="14130" spans="3:4" ht="15" hidden="1" customHeight="1" x14ac:dyDescent="0.25">
      <c r="C14130" s="158" t="s">
        <v>553</v>
      </c>
      <c r="D14130" s="159">
        <v>370.46</v>
      </c>
    </row>
    <row r="14131" spans="3:4" ht="15" hidden="1" customHeight="1" x14ac:dyDescent="0.25">
      <c r="C14131" s="160" t="s">
        <v>554</v>
      </c>
      <c r="D14131" s="161">
        <v>714.19</v>
      </c>
    </row>
    <row r="14132" spans="3:4" ht="15" hidden="1" customHeight="1" x14ac:dyDescent="0.25">
      <c r="C14132" s="158" t="s">
        <v>553</v>
      </c>
      <c r="D14132" s="159">
        <v>689.42</v>
      </c>
    </row>
    <row r="14133" spans="3:4" ht="15" hidden="1" customHeight="1" x14ac:dyDescent="0.25">
      <c r="C14133" s="160" t="s">
        <v>307</v>
      </c>
      <c r="D14133" s="161">
        <v>453.36</v>
      </c>
    </row>
    <row r="14134" spans="3:4" ht="15" hidden="1" customHeight="1" x14ac:dyDescent="0.25">
      <c r="C14134" s="158" t="s">
        <v>543</v>
      </c>
      <c r="D14134" s="159">
        <v>1264.6600000000001</v>
      </c>
    </row>
    <row r="14135" spans="3:4" ht="15" hidden="1" customHeight="1" x14ac:dyDescent="0.25">
      <c r="C14135" s="160" t="s">
        <v>539</v>
      </c>
      <c r="D14135" s="161">
        <v>517.57000000000005</v>
      </c>
    </row>
    <row r="14136" spans="3:4" ht="15" hidden="1" customHeight="1" x14ac:dyDescent="0.25">
      <c r="C14136" s="158" t="s">
        <v>547</v>
      </c>
      <c r="D14136" s="159">
        <v>503.79</v>
      </c>
    </row>
    <row r="14137" spans="3:4" ht="15" hidden="1" customHeight="1" x14ac:dyDescent="0.25">
      <c r="C14137" s="160" t="s">
        <v>547</v>
      </c>
      <c r="D14137" s="161">
        <v>861.79</v>
      </c>
    </row>
    <row r="14138" spans="3:4" ht="15" hidden="1" customHeight="1" x14ac:dyDescent="0.25">
      <c r="C14138" s="158" t="s">
        <v>541</v>
      </c>
      <c r="D14138" s="159">
        <v>1108.82</v>
      </c>
    </row>
    <row r="14139" spans="3:4" ht="15" hidden="1" customHeight="1" x14ac:dyDescent="0.25">
      <c r="C14139" s="160" t="s">
        <v>555</v>
      </c>
      <c r="D14139" s="161">
        <v>855.53</v>
      </c>
    </row>
    <row r="14140" spans="3:4" ht="15" hidden="1" customHeight="1" x14ac:dyDescent="0.25">
      <c r="C14140" s="158" t="s">
        <v>555</v>
      </c>
      <c r="D14140" s="159">
        <v>496.13</v>
      </c>
    </row>
    <row r="14141" spans="3:4" ht="15" hidden="1" customHeight="1" x14ac:dyDescent="0.25">
      <c r="C14141" s="160" t="s">
        <v>547</v>
      </c>
      <c r="D14141" s="161">
        <v>166.63</v>
      </c>
    </row>
    <row r="14142" spans="3:4" ht="15" hidden="1" customHeight="1" x14ac:dyDescent="0.25">
      <c r="C14142" s="158" t="s">
        <v>554</v>
      </c>
      <c r="D14142" s="159">
        <v>762.38</v>
      </c>
    </row>
    <row r="14143" spans="3:4" ht="15" hidden="1" customHeight="1" x14ac:dyDescent="0.25">
      <c r="C14143" s="160" t="s">
        <v>543</v>
      </c>
      <c r="D14143" s="161">
        <v>839.94</v>
      </c>
    </row>
    <row r="14144" spans="3:4" ht="15" hidden="1" customHeight="1" x14ac:dyDescent="0.25">
      <c r="C14144" s="158" t="s">
        <v>545</v>
      </c>
      <c r="D14144" s="159">
        <v>165.83</v>
      </c>
    </row>
    <row r="14145" spans="3:4" ht="15" hidden="1" customHeight="1" x14ac:dyDescent="0.25">
      <c r="C14145" s="160" t="s">
        <v>307</v>
      </c>
      <c r="D14145" s="161">
        <v>1142.29</v>
      </c>
    </row>
    <row r="14146" spans="3:4" ht="15" hidden="1" customHeight="1" x14ac:dyDescent="0.25">
      <c r="C14146" s="158" t="s">
        <v>554</v>
      </c>
      <c r="D14146" s="159">
        <v>683.43</v>
      </c>
    </row>
    <row r="14147" spans="3:4" ht="15" hidden="1" customHeight="1" x14ac:dyDescent="0.25">
      <c r="C14147" s="160" t="s">
        <v>549</v>
      </c>
      <c r="D14147" s="161">
        <v>445.03</v>
      </c>
    </row>
    <row r="14148" spans="3:4" ht="15" hidden="1" customHeight="1" x14ac:dyDescent="0.25">
      <c r="C14148" s="158" t="s">
        <v>543</v>
      </c>
      <c r="D14148" s="159">
        <v>779.97</v>
      </c>
    </row>
    <row r="14149" spans="3:4" ht="15" hidden="1" customHeight="1" x14ac:dyDescent="0.25">
      <c r="C14149" s="160" t="s">
        <v>543</v>
      </c>
      <c r="D14149" s="161">
        <v>1199.79</v>
      </c>
    </row>
    <row r="14150" spans="3:4" ht="15" hidden="1" customHeight="1" x14ac:dyDescent="0.25">
      <c r="C14150" s="158" t="s">
        <v>551</v>
      </c>
      <c r="D14150" s="159">
        <v>709.29</v>
      </c>
    </row>
    <row r="14151" spans="3:4" ht="15" hidden="1" customHeight="1" x14ac:dyDescent="0.25">
      <c r="C14151" s="160" t="s">
        <v>552</v>
      </c>
      <c r="D14151" s="161">
        <v>714.04</v>
      </c>
    </row>
    <row r="14152" spans="3:4" ht="15" hidden="1" customHeight="1" x14ac:dyDescent="0.25">
      <c r="C14152" s="158" t="s">
        <v>553</v>
      </c>
      <c r="D14152" s="159">
        <v>630.38</v>
      </c>
    </row>
    <row r="14153" spans="3:4" ht="15" hidden="1" customHeight="1" x14ac:dyDescent="0.25">
      <c r="C14153" s="160" t="s">
        <v>547</v>
      </c>
      <c r="D14153" s="161">
        <v>809.68</v>
      </c>
    </row>
    <row r="14154" spans="3:4" ht="15" hidden="1" customHeight="1" x14ac:dyDescent="0.25">
      <c r="C14154" s="158" t="s">
        <v>543</v>
      </c>
      <c r="D14154" s="159">
        <v>308.54000000000002</v>
      </c>
    </row>
    <row r="14155" spans="3:4" ht="15" hidden="1" customHeight="1" x14ac:dyDescent="0.25">
      <c r="C14155" s="160" t="s">
        <v>544</v>
      </c>
      <c r="D14155" s="161">
        <v>216.08</v>
      </c>
    </row>
    <row r="14156" spans="3:4" ht="15" hidden="1" customHeight="1" x14ac:dyDescent="0.25">
      <c r="C14156" s="158" t="s">
        <v>542</v>
      </c>
      <c r="D14156" s="159">
        <v>734.07</v>
      </c>
    </row>
    <row r="14157" spans="3:4" ht="15" hidden="1" customHeight="1" x14ac:dyDescent="0.25">
      <c r="C14157" s="160" t="s">
        <v>555</v>
      </c>
      <c r="D14157" s="161">
        <v>326.77999999999997</v>
      </c>
    </row>
    <row r="14158" spans="3:4" ht="15" hidden="1" customHeight="1" x14ac:dyDescent="0.25">
      <c r="C14158" s="158" t="s">
        <v>307</v>
      </c>
      <c r="D14158" s="159">
        <v>512.96</v>
      </c>
    </row>
    <row r="14159" spans="3:4" ht="15" hidden="1" customHeight="1" x14ac:dyDescent="0.25">
      <c r="C14159" s="160" t="s">
        <v>543</v>
      </c>
      <c r="D14159" s="161">
        <v>1226.29</v>
      </c>
    </row>
    <row r="14160" spans="3:4" ht="15" hidden="1" customHeight="1" x14ac:dyDescent="0.25">
      <c r="C14160" s="158" t="s">
        <v>540</v>
      </c>
      <c r="D14160" s="159">
        <v>411.23</v>
      </c>
    </row>
    <row r="14161" spans="3:4" ht="15" hidden="1" customHeight="1" x14ac:dyDescent="0.25">
      <c r="C14161" s="160" t="s">
        <v>546</v>
      </c>
      <c r="D14161" s="161">
        <v>399.4</v>
      </c>
    </row>
    <row r="14162" spans="3:4" ht="15" hidden="1" customHeight="1" x14ac:dyDescent="0.25">
      <c r="C14162" s="158" t="s">
        <v>541</v>
      </c>
      <c r="D14162" s="159">
        <v>615.15</v>
      </c>
    </row>
    <row r="14163" spans="3:4" ht="15" hidden="1" customHeight="1" x14ac:dyDescent="0.25">
      <c r="C14163" s="160" t="s">
        <v>540</v>
      </c>
      <c r="D14163" s="161">
        <v>222.74</v>
      </c>
    </row>
    <row r="14164" spans="3:4" ht="15" hidden="1" customHeight="1" x14ac:dyDescent="0.25">
      <c r="C14164" s="158" t="s">
        <v>542</v>
      </c>
      <c r="D14164" s="159">
        <v>1279.23</v>
      </c>
    </row>
    <row r="14165" spans="3:4" ht="15" hidden="1" customHeight="1" x14ac:dyDescent="0.25">
      <c r="C14165" s="160" t="s">
        <v>552</v>
      </c>
      <c r="D14165" s="161">
        <v>33.5</v>
      </c>
    </row>
    <row r="14166" spans="3:4" ht="15" hidden="1" customHeight="1" x14ac:dyDescent="0.25">
      <c r="C14166" s="158" t="s">
        <v>541</v>
      </c>
      <c r="D14166" s="159">
        <v>245.56</v>
      </c>
    </row>
    <row r="14167" spans="3:4" ht="15" hidden="1" customHeight="1" x14ac:dyDescent="0.25">
      <c r="C14167" s="160" t="s">
        <v>557</v>
      </c>
      <c r="D14167" s="161">
        <v>667.3</v>
      </c>
    </row>
    <row r="14168" spans="3:4" ht="15" hidden="1" customHeight="1" x14ac:dyDescent="0.25">
      <c r="C14168" s="158" t="s">
        <v>309</v>
      </c>
      <c r="D14168" s="159">
        <v>15.78</v>
      </c>
    </row>
    <row r="14169" spans="3:4" ht="15" hidden="1" customHeight="1" x14ac:dyDescent="0.25">
      <c r="C14169" s="160" t="s">
        <v>554</v>
      </c>
      <c r="D14169" s="161">
        <v>197.49</v>
      </c>
    </row>
    <row r="14170" spans="3:4" ht="15" hidden="1" customHeight="1" x14ac:dyDescent="0.25">
      <c r="C14170" s="158" t="s">
        <v>542</v>
      </c>
      <c r="D14170" s="159">
        <v>720.94</v>
      </c>
    </row>
    <row r="14171" spans="3:4" ht="15" hidden="1" customHeight="1" x14ac:dyDescent="0.25">
      <c r="C14171" s="160" t="s">
        <v>308</v>
      </c>
      <c r="D14171" s="161">
        <v>412.24</v>
      </c>
    </row>
    <row r="14172" spans="3:4" ht="15" hidden="1" customHeight="1" x14ac:dyDescent="0.25">
      <c r="C14172" s="158" t="s">
        <v>551</v>
      </c>
      <c r="D14172" s="159">
        <v>781.55</v>
      </c>
    </row>
    <row r="14173" spans="3:4" ht="15" hidden="1" customHeight="1" x14ac:dyDescent="0.25">
      <c r="C14173" s="160" t="s">
        <v>554</v>
      </c>
      <c r="D14173" s="161">
        <v>1123.8399999999999</v>
      </c>
    </row>
    <row r="14174" spans="3:4" ht="15" hidden="1" customHeight="1" x14ac:dyDescent="0.25">
      <c r="C14174" s="158" t="s">
        <v>307</v>
      </c>
      <c r="D14174" s="159">
        <v>872.11</v>
      </c>
    </row>
    <row r="14175" spans="3:4" ht="15" hidden="1" customHeight="1" x14ac:dyDescent="0.25">
      <c r="C14175" s="160" t="s">
        <v>548</v>
      </c>
      <c r="D14175" s="161">
        <v>640.63</v>
      </c>
    </row>
    <row r="14176" spans="3:4" ht="15" hidden="1" customHeight="1" x14ac:dyDescent="0.25">
      <c r="C14176" s="158" t="s">
        <v>312</v>
      </c>
      <c r="D14176" s="159">
        <v>167.13</v>
      </c>
    </row>
    <row r="14177" spans="3:4" ht="15" hidden="1" customHeight="1" x14ac:dyDescent="0.25">
      <c r="C14177" s="160" t="s">
        <v>545</v>
      </c>
      <c r="D14177" s="161">
        <v>783.46</v>
      </c>
    </row>
    <row r="14178" spans="3:4" ht="15" hidden="1" customHeight="1" x14ac:dyDescent="0.25">
      <c r="C14178" s="158" t="s">
        <v>308</v>
      </c>
      <c r="D14178" s="159">
        <v>52.64</v>
      </c>
    </row>
    <row r="14179" spans="3:4" ht="15" hidden="1" customHeight="1" x14ac:dyDescent="0.25">
      <c r="C14179" s="160" t="s">
        <v>550</v>
      </c>
      <c r="D14179" s="161">
        <v>385.01</v>
      </c>
    </row>
    <row r="14180" spans="3:4" ht="15" hidden="1" customHeight="1" x14ac:dyDescent="0.25">
      <c r="C14180" s="158" t="s">
        <v>552</v>
      </c>
      <c r="D14180" s="159">
        <v>591.4</v>
      </c>
    </row>
    <row r="14181" spans="3:4" ht="15" hidden="1" customHeight="1" x14ac:dyDescent="0.25">
      <c r="C14181" s="160" t="s">
        <v>539</v>
      </c>
      <c r="D14181" s="161">
        <v>110.72</v>
      </c>
    </row>
    <row r="14182" spans="3:4" ht="15" hidden="1" customHeight="1" x14ac:dyDescent="0.25">
      <c r="C14182" s="158" t="s">
        <v>541</v>
      </c>
      <c r="D14182" s="159">
        <v>399.09</v>
      </c>
    </row>
    <row r="14183" spans="3:4" ht="15" hidden="1" customHeight="1" x14ac:dyDescent="0.25">
      <c r="C14183" s="160" t="s">
        <v>546</v>
      </c>
      <c r="D14183" s="161">
        <v>1077.42</v>
      </c>
    </row>
    <row r="14184" spans="3:4" ht="15" hidden="1" customHeight="1" x14ac:dyDescent="0.25">
      <c r="C14184" s="158" t="s">
        <v>549</v>
      </c>
      <c r="D14184" s="159">
        <v>729.84</v>
      </c>
    </row>
    <row r="14185" spans="3:4" ht="15" hidden="1" customHeight="1" x14ac:dyDescent="0.25">
      <c r="C14185" s="160" t="s">
        <v>552</v>
      </c>
      <c r="D14185" s="161">
        <v>79.959999999999994</v>
      </c>
    </row>
    <row r="14186" spans="3:4" ht="15" hidden="1" customHeight="1" x14ac:dyDescent="0.25">
      <c r="C14186" s="158" t="s">
        <v>555</v>
      </c>
      <c r="D14186" s="159">
        <v>456.77</v>
      </c>
    </row>
    <row r="14187" spans="3:4" ht="15" hidden="1" customHeight="1" x14ac:dyDescent="0.25">
      <c r="C14187" s="160" t="s">
        <v>552</v>
      </c>
      <c r="D14187" s="161">
        <v>1234.96</v>
      </c>
    </row>
    <row r="14188" spans="3:4" ht="15" hidden="1" customHeight="1" x14ac:dyDescent="0.25">
      <c r="C14188" s="158" t="s">
        <v>555</v>
      </c>
      <c r="D14188" s="159">
        <v>937.62</v>
      </c>
    </row>
    <row r="14189" spans="3:4" ht="15" hidden="1" customHeight="1" x14ac:dyDescent="0.25">
      <c r="C14189" s="160" t="s">
        <v>554</v>
      </c>
      <c r="D14189" s="161">
        <v>327.24</v>
      </c>
    </row>
    <row r="14190" spans="3:4" ht="15" hidden="1" customHeight="1" x14ac:dyDescent="0.25">
      <c r="C14190" s="158" t="s">
        <v>539</v>
      </c>
      <c r="D14190" s="159">
        <v>179.15</v>
      </c>
    </row>
    <row r="14191" spans="3:4" ht="15" hidden="1" customHeight="1" x14ac:dyDescent="0.25">
      <c r="C14191" s="160" t="s">
        <v>547</v>
      </c>
      <c r="D14191" s="161">
        <v>151.84</v>
      </c>
    </row>
    <row r="14192" spans="3:4" ht="15" hidden="1" customHeight="1" x14ac:dyDescent="0.25">
      <c r="C14192" s="158" t="s">
        <v>312</v>
      </c>
      <c r="D14192" s="159">
        <v>1188.1400000000001</v>
      </c>
    </row>
    <row r="14193" spans="3:4" ht="15" hidden="1" customHeight="1" x14ac:dyDescent="0.25">
      <c r="C14193" s="160" t="s">
        <v>308</v>
      </c>
      <c r="D14193" s="161">
        <v>167.18</v>
      </c>
    </row>
    <row r="14194" spans="3:4" ht="15" hidden="1" customHeight="1" x14ac:dyDescent="0.25">
      <c r="C14194" s="158" t="s">
        <v>557</v>
      </c>
      <c r="D14194" s="159">
        <v>111.57</v>
      </c>
    </row>
    <row r="14195" spans="3:4" ht="15" hidden="1" customHeight="1" x14ac:dyDescent="0.25">
      <c r="C14195" s="160" t="s">
        <v>546</v>
      </c>
      <c r="D14195" s="161">
        <v>472.46</v>
      </c>
    </row>
    <row r="14196" spans="3:4" ht="15" hidden="1" customHeight="1" x14ac:dyDescent="0.25">
      <c r="C14196" s="158" t="s">
        <v>547</v>
      </c>
      <c r="D14196" s="159">
        <v>447.66</v>
      </c>
    </row>
    <row r="14197" spans="3:4" ht="15" hidden="1" customHeight="1" x14ac:dyDescent="0.25">
      <c r="C14197" s="160" t="s">
        <v>549</v>
      </c>
      <c r="D14197" s="161">
        <v>616.95000000000005</v>
      </c>
    </row>
    <row r="14198" spans="3:4" ht="15" hidden="1" customHeight="1" x14ac:dyDescent="0.25">
      <c r="C14198" s="158" t="s">
        <v>551</v>
      </c>
      <c r="D14198" s="159">
        <v>571.77</v>
      </c>
    </row>
    <row r="14199" spans="3:4" ht="15" hidden="1" customHeight="1" x14ac:dyDescent="0.25">
      <c r="C14199" s="160" t="s">
        <v>549</v>
      </c>
      <c r="D14199" s="161">
        <v>73.069999999999993</v>
      </c>
    </row>
    <row r="14200" spans="3:4" ht="15" hidden="1" customHeight="1" x14ac:dyDescent="0.25">
      <c r="C14200" s="158" t="s">
        <v>540</v>
      </c>
      <c r="D14200" s="159">
        <v>788.74</v>
      </c>
    </row>
    <row r="14201" spans="3:4" ht="15" hidden="1" customHeight="1" x14ac:dyDescent="0.25">
      <c r="C14201" s="160" t="s">
        <v>547</v>
      </c>
      <c r="D14201" s="161">
        <v>1239.42</v>
      </c>
    </row>
    <row r="14202" spans="3:4" ht="15" hidden="1" customHeight="1" x14ac:dyDescent="0.25">
      <c r="C14202" s="158" t="s">
        <v>554</v>
      </c>
      <c r="D14202" s="159">
        <v>525.02</v>
      </c>
    </row>
    <row r="14203" spans="3:4" ht="15" hidden="1" customHeight="1" x14ac:dyDescent="0.25">
      <c r="C14203" s="160" t="s">
        <v>308</v>
      </c>
      <c r="D14203" s="161">
        <v>818.02</v>
      </c>
    </row>
    <row r="14204" spans="3:4" ht="15" hidden="1" customHeight="1" x14ac:dyDescent="0.25">
      <c r="C14204" s="158" t="s">
        <v>555</v>
      </c>
      <c r="D14204" s="159">
        <v>653.34</v>
      </c>
    </row>
    <row r="14205" spans="3:4" ht="15" hidden="1" customHeight="1" x14ac:dyDescent="0.25">
      <c r="C14205" s="160" t="s">
        <v>542</v>
      </c>
      <c r="D14205" s="161">
        <v>290.51</v>
      </c>
    </row>
    <row r="14206" spans="3:4" ht="15" hidden="1" customHeight="1" x14ac:dyDescent="0.25">
      <c r="C14206" s="158" t="s">
        <v>539</v>
      </c>
      <c r="D14206" s="159">
        <v>89.49</v>
      </c>
    </row>
    <row r="14207" spans="3:4" ht="15" hidden="1" customHeight="1" x14ac:dyDescent="0.25">
      <c r="C14207" s="160" t="s">
        <v>554</v>
      </c>
      <c r="D14207" s="161">
        <v>586.17999999999995</v>
      </c>
    </row>
    <row r="14208" spans="3:4" ht="15" hidden="1" customHeight="1" x14ac:dyDescent="0.25">
      <c r="C14208" s="158" t="s">
        <v>539</v>
      </c>
      <c r="D14208" s="159">
        <v>607.47</v>
      </c>
    </row>
    <row r="14209" spans="3:4" ht="15" hidden="1" customHeight="1" x14ac:dyDescent="0.25">
      <c r="C14209" s="160" t="s">
        <v>540</v>
      </c>
      <c r="D14209" s="161">
        <v>47.47</v>
      </c>
    </row>
    <row r="14210" spans="3:4" ht="15" hidden="1" customHeight="1" x14ac:dyDescent="0.25">
      <c r="C14210" s="158" t="s">
        <v>307</v>
      </c>
      <c r="D14210" s="159">
        <v>882.22</v>
      </c>
    </row>
    <row r="14211" spans="3:4" ht="15" hidden="1" customHeight="1" x14ac:dyDescent="0.25">
      <c r="C14211" s="160" t="s">
        <v>312</v>
      </c>
      <c r="D14211" s="161">
        <v>1045.73</v>
      </c>
    </row>
    <row r="14212" spans="3:4" ht="15" hidden="1" customHeight="1" x14ac:dyDescent="0.25">
      <c r="C14212" s="158" t="s">
        <v>547</v>
      </c>
      <c r="D14212" s="159">
        <v>794.23</v>
      </c>
    </row>
    <row r="14213" spans="3:4" ht="15" hidden="1" customHeight="1" x14ac:dyDescent="0.25">
      <c r="C14213" s="160" t="s">
        <v>555</v>
      </c>
      <c r="D14213" s="161">
        <v>1236.1199999999999</v>
      </c>
    </row>
    <row r="14214" spans="3:4" ht="15" hidden="1" customHeight="1" x14ac:dyDescent="0.25">
      <c r="C14214" s="158" t="s">
        <v>553</v>
      </c>
      <c r="D14214" s="159">
        <v>1068.48</v>
      </c>
    </row>
    <row r="14215" spans="3:4" ht="15" hidden="1" customHeight="1" x14ac:dyDescent="0.25">
      <c r="C14215" s="160" t="s">
        <v>551</v>
      </c>
      <c r="D14215" s="161">
        <v>1172.32</v>
      </c>
    </row>
    <row r="14216" spans="3:4" ht="15" hidden="1" customHeight="1" x14ac:dyDescent="0.25">
      <c r="C14216" s="158" t="s">
        <v>309</v>
      </c>
      <c r="D14216" s="159">
        <v>1293.56</v>
      </c>
    </row>
    <row r="14217" spans="3:4" ht="15" hidden="1" customHeight="1" x14ac:dyDescent="0.25">
      <c r="C14217" s="160" t="s">
        <v>309</v>
      </c>
      <c r="D14217" s="161">
        <v>303.29000000000002</v>
      </c>
    </row>
    <row r="14218" spans="3:4" ht="15" hidden="1" customHeight="1" x14ac:dyDescent="0.25">
      <c r="C14218" s="158" t="s">
        <v>539</v>
      </c>
      <c r="D14218" s="159">
        <v>328.61</v>
      </c>
    </row>
    <row r="14219" spans="3:4" ht="15" hidden="1" customHeight="1" x14ac:dyDescent="0.25">
      <c r="C14219" s="160" t="s">
        <v>542</v>
      </c>
      <c r="D14219" s="161">
        <v>879.76</v>
      </c>
    </row>
    <row r="14220" spans="3:4" ht="15" hidden="1" customHeight="1" x14ac:dyDescent="0.25">
      <c r="C14220" s="158" t="s">
        <v>547</v>
      </c>
      <c r="D14220" s="159">
        <v>619.37</v>
      </c>
    </row>
    <row r="14221" spans="3:4" ht="15" hidden="1" customHeight="1" x14ac:dyDescent="0.25">
      <c r="C14221" s="160" t="s">
        <v>309</v>
      </c>
      <c r="D14221" s="161">
        <v>425.05</v>
      </c>
    </row>
    <row r="14222" spans="3:4" ht="15" hidden="1" customHeight="1" x14ac:dyDescent="0.25">
      <c r="C14222" s="158" t="s">
        <v>549</v>
      </c>
      <c r="D14222" s="159">
        <v>433.01</v>
      </c>
    </row>
    <row r="14223" spans="3:4" ht="15" hidden="1" customHeight="1" x14ac:dyDescent="0.25">
      <c r="C14223" s="160" t="s">
        <v>540</v>
      </c>
      <c r="D14223" s="161">
        <v>449.7</v>
      </c>
    </row>
    <row r="14224" spans="3:4" ht="15" hidden="1" customHeight="1" x14ac:dyDescent="0.25">
      <c r="C14224" s="158" t="s">
        <v>309</v>
      </c>
      <c r="D14224" s="159">
        <v>203.19</v>
      </c>
    </row>
    <row r="14225" spans="3:4" ht="15" hidden="1" customHeight="1" x14ac:dyDescent="0.25">
      <c r="C14225" s="160" t="s">
        <v>552</v>
      </c>
      <c r="D14225" s="161">
        <v>867.37</v>
      </c>
    </row>
    <row r="14226" spans="3:4" ht="15" hidden="1" customHeight="1" x14ac:dyDescent="0.25">
      <c r="C14226" s="158" t="s">
        <v>542</v>
      </c>
      <c r="D14226" s="159">
        <v>993.89</v>
      </c>
    </row>
    <row r="14227" spans="3:4" ht="15" hidden="1" customHeight="1" x14ac:dyDescent="0.25">
      <c r="C14227" s="160" t="s">
        <v>551</v>
      </c>
      <c r="D14227" s="161">
        <v>372.63</v>
      </c>
    </row>
    <row r="14228" spans="3:4" ht="15" hidden="1" customHeight="1" x14ac:dyDescent="0.25">
      <c r="C14228" s="158" t="s">
        <v>553</v>
      </c>
      <c r="D14228" s="159">
        <v>545.84</v>
      </c>
    </row>
    <row r="14229" spans="3:4" ht="15" hidden="1" customHeight="1" x14ac:dyDescent="0.25">
      <c r="C14229" s="160" t="s">
        <v>548</v>
      </c>
      <c r="D14229" s="161">
        <v>872.03</v>
      </c>
    </row>
    <row r="14230" spans="3:4" ht="15" hidden="1" customHeight="1" x14ac:dyDescent="0.25">
      <c r="C14230" s="158" t="s">
        <v>549</v>
      </c>
      <c r="D14230" s="159">
        <v>727.43</v>
      </c>
    </row>
    <row r="14231" spans="3:4" ht="15" hidden="1" customHeight="1" x14ac:dyDescent="0.25">
      <c r="C14231" s="160" t="s">
        <v>552</v>
      </c>
      <c r="D14231" s="161">
        <v>579.85</v>
      </c>
    </row>
    <row r="14232" spans="3:4" ht="15" hidden="1" customHeight="1" x14ac:dyDescent="0.25">
      <c r="C14232" s="158" t="s">
        <v>558</v>
      </c>
      <c r="D14232" s="159">
        <v>753.49</v>
      </c>
    </row>
    <row r="14233" spans="3:4" ht="15" hidden="1" customHeight="1" x14ac:dyDescent="0.25">
      <c r="C14233" s="160" t="s">
        <v>540</v>
      </c>
      <c r="D14233" s="161">
        <v>1110.67</v>
      </c>
    </row>
    <row r="14234" spans="3:4" ht="15" hidden="1" customHeight="1" x14ac:dyDescent="0.25">
      <c r="C14234" s="158" t="s">
        <v>312</v>
      </c>
      <c r="D14234" s="159">
        <v>877.33</v>
      </c>
    </row>
    <row r="14235" spans="3:4" ht="15" hidden="1" customHeight="1" x14ac:dyDescent="0.25">
      <c r="C14235" s="160" t="s">
        <v>549</v>
      </c>
      <c r="D14235" s="161">
        <v>286.95</v>
      </c>
    </row>
    <row r="14236" spans="3:4" ht="15" hidden="1" customHeight="1" x14ac:dyDescent="0.25">
      <c r="C14236" s="158" t="s">
        <v>309</v>
      </c>
      <c r="D14236" s="159">
        <v>929.61</v>
      </c>
    </row>
    <row r="14237" spans="3:4" ht="15" hidden="1" customHeight="1" x14ac:dyDescent="0.25">
      <c r="C14237" s="160" t="s">
        <v>552</v>
      </c>
      <c r="D14237" s="161">
        <v>847.37</v>
      </c>
    </row>
    <row r="14238" spans="3:4" ht="15" hidden="1" customHeight="1" x14ac:dyDescent="0.25">
      <c r="C14238" s="158" t="s">
        <v>540</v>
      </c>
      <c r="D14238" s="159">
        <v>678.99</v>
      </c>
    </row>
    <row r="14239" spans="3:4" ht="15" hidden="1" customHeight="1" x14ac:dyDescent="0.25">
      <c r="C14239" s="160" t="s">
        <v>546</v>
      </c>
      <c r="D14239" s="161">
        <v>1014.94</v>
      </c>
    </row>
    <row r="14240" spans="3:4" ht="15" hidden="1" customHeight="1" x14ac:dyDescent="0.25">
      <c r="C14240" s="158" t="s">
        <v>548</v>
      </c>
      <c r="D14240" s="159">
        <v>1274.8599999999999</v>
      </c>
    </row>
    <row r="14241" spans="3:4" ht="15" hidden="1" customHeight="1" x14ac:dyDescent="0.25">
      <c r="C14241" s="160" t="s">
        <v>542</v>
      </c>
      <c r="D14241" s="161">
        <v>1297.8599999999999</v>
      </c>
    </row>
    <row r="14242" spans="3:4" ht="15" hidden="1" customHeight="1" x14ac:dyDescent="0.25">
      <c r="C14242" s="158" t="s">
        <v>551</v>
      </c>
      <c r="D14242" s="159">
        <v>104.33</v>
      </c>
    </row>
    <row r="14243" spans="3:4" ht="15" hidden="1" customHeight="1" x14ac:dyDescent="0.25">
      <c r="C14243" s="160" t="s">
        <v>554</v>
      </c>
      <c r="D14243" s="161">
        <v>84.97</v>
      </c>
    </row>
    <row r="14244" spans="3:4" ht="15" hidden="1" customHeight="1" x14ac:dyDescent="0.25">
      <c r="C14244" s="158" t="s">
        <v>312</v>
      </c>
      <c r="D14244" s="159">
        <v>219.86</v>
      </c>
    </row>
    <row r="14245" spans="3:4" ht="15" hidden="1" customHeight="1" x14ac:dyDescent="0.25">
      <c r="C14245" s="160" t="s">
        <v>307</v>
      </c>
      <c r="D14245" s="161">
        <v>299.42</v>
      </c>
    </row>
    <row r="14246" spans="3:4" ht="15" hidden="1" customHeight="1" x14ac:dyDescent="0.25">
      <c r="C14246" s="158" t="s">
        <v>557</v>
      </c>
      <c r="D14246" s="159">
        <v>664.23</v>
      </c>
    </row>
    <row r="14247" spans="3:4" ht="15" hidden="1" customHeight="1" x14ac:dyDescent="0.25">
      <c r="C14247" s="160" t="s">
        <v>552</v>
      </c>
      <c r="D14247" s="161">
        <v>1233.43</v>
      </c>
    </row>
    <row r="14248" spans="3:4" ht="15" hidden="1" customHeight="1" x14ac:dyDescent="0.25">
      <c r="C14248" s="158" t="s">
        <v>543</v>
      </c>
      <c r="D14248" s="159">
        <v>412.2</v>
      </c>
    </row>
    <row r="14249" spans="3:4" ht="15" hidden="1" customHeight="1" x14ac:dyDescent="0.25">
      <c r="C14249" s="160" t="s">
        <v>548</v>
      </c>
      <c r="D14249" s="161">
        <v>204.06</v>
      </c>
    </row>
    <row r="14250" spans="3:4" ht="15" hidden="1" customHeight="1" x14ac:dyDescent="0.25">
      <c r="C14250" s="158" t="s">
        <v>539</v>
      </c>
      <c r="D14250" s="159">
        <v>219.82</v>
      </c>
    </row>
    <row r="14251" spans="3:4" ht="15" hidden="1" customHeight="1" x14ac:dyDescent="0.25">
      <c r="C14251" s="160" t="s">
        <v>539</v>
      </c>
      <c r="D14251" s="161">
        <v>291.74</v>
      </c>
    </row>
    <row r="14252" spans="3:4" ht="15" hidden="1" customHeight="1" x14ac:dyDescent="0.25">
      <c r="C14252" s="158" t="s">
        <v>542</v>
      </c>
      <c r="D14252" s="159">
        <v>222.52</v>
      </c>
    </row>
    <row r="14253" spans="3:4" ht="15" hidden="1" customHeight="1" x14ac:dyDescent="0.25">
      <c r="C14253" s="160" t="s">
        <v>539</v>
      </c>
      <c r="D14253" s="161">
        <v>111.37</v>
      </c>
    </row>
    <row r="14254" spans="3:4" ht="15" hidden="1" customHeight="1" x14ac:dyDescent="0.25">
      <c r="C14254" s="158" t="s">
        <v>554</v>
      </c>
      <c r="D14254" s="159">
        <v>589.01</v>
      </c>
    </row>
    <row r="14255" spans="3:4" ht="15" hidden="1" customHeight="1" x14ac:dyDescent="0.25">
      <c r="C14255" s="160" t="s">
        <v>540</v>
      </c>
      <c r="D14255" s="161">
        <v>795.12</v>
      </c>
    </row>
    <row r="14256" spans="3:4" ht="15" hidden="1" customHeight="1" x14ac:dyDescent="0.25">
      <c r="C14256" s="158" t="s">
        <v>548</v>
      </c>
      <c r="D14256" s="159">
        <v>189.31</v>
      </c>
    </row>
    <row r="14257" spans="3:4" ht="15" hidden="1" customHeight="1" x14ac:dyDescent="0.25">
      <c r="C14257" s="160" t="s">
        <v>553</v>
      </c>
      <c r="D14257" s="161">
        <v>597.45000000000005</v>
      </c>
    </row>
    <row r="14258" spans="3:4" ht="15" hidden="1" customHeight="1" x14ac:dyDescent="0.25">
      <c r="C14258" s="158" t="s">
        <v>552</v>
      </c>
      <c r="D14258" s="159">
        <v>866.63</v>
      </c>
    </row>
    <row r="14259" spans="3:4" ht="15" hidden="1" customHeight="1" x14ac:dyDescent="0.25">
      <c r="C14259" s="160" t="s">
        <v>555</v>
      </c>
      <c r="D14259" s="161">
        <v>756.91</v>
      </c>
    </row>
    <row r="14260" spans="3:4" ht="15" hidden="1" customHeight="1" x14ac:dyDescent="0.25">
      <c r="C14260" s="158" t="s">
        <v>539</v>
      </c>
      <c r="D14260" s="159">
        <v>770.74</v>
      </c>
    </row>
    <row r="14261" spans="3:4" ht="15" hidden="1" customHeight="1" x14ac:dyDescent="0.25">
      <c r="C14261" s="160" t="s">
        <v>555</v>
      </c>
      <c r="D14261" s="161">
        <v>660.19</v>
      </c>
    </row>
    <row r="14262" spans="3:4" ht="15" hidden="1" customHeight="1" x14ac:dyDescent="0.25">
      <c r="C14262" s="158" t="s">
        <v>542</v>
      </c>
      <c r="D14262" s="159">
        <v>835.29</v>
      </c>
    </row>
    <row r="14263" spans="3:4" ht="15" hidden="1" customHeight="1" x14ac:dyDescent="0.25">
      <c r="C14263" s="160" t="s">
        <v>542</v>
      </c>
      <c r="D14263" s="161">
        <v>962.64</v>
      </c>
    </row>
    <row r="14264" spans="3:4" ht="15" hidden="1" customHeight="1" x14ac:dyDescent="0.25">
      <c r="C14264" s="158" t="s">
        <v>547</v>
      </c>
      <c r="D14264" s="159">
        <v>712.43</v>
      </c>
    </row>
    <row r="14265" spans="3:4" ht="15" hidden="1" customHeight="1" x14ac:dyDescent="0.25">
      <c r="C14265" s="160" t="s">
        <v>309</v>
      </c>
      <c r="D14265" s="161">
        <v>574.38</v>
      </c>
    </row>
    <row r="14266" spans="3:4" ht="15" hidden="1" customHeight="1" x14ac:dyDescent="0.25">
      <c r="C14266" s="158" t="s">
        <v>312</v>
      </c>
      <c r="D14266" s="159">
        <v>288.63</v>
      </c>
    </row>
    <row r="14267" spans="3:4" ht="15" hidden="1" customHeight="1" x14ac:dyDescent="0.25">
      <c r="C14267" s="160" t="s">
        <v>307</v>
      </c>
      <c r="D14267" s="161">
        <v>956.62</v>
      </c>
    </row>
    <row r="14268" spans="3:4" ht="15" hidden="1" customHeight="1" x14ac:dyDescent="0.25">
      <c r="C14268" s="158" t="s">
        <v>539</v>
      </c>
      <c r="D14268" s="159">
        <v>741.1</v>
      </c>
    </row>
    <row r="14269" spans="3:4" ht="15" hidden="1" customHeight="1" x14ac:dyDescent="0.25">
      <c r="C14269" s="160" t="s">
        <v>543</v>
      </c>
      <c r="D14269" s="161">
        <v>387.03</v>
      </c>
    </row>
    <row r="14270" spans="3:4" ht="15" hidden="1" customHeight="1" x14ac:dyDescent="0.25">
      <c r="C14270" s="158" t="s">
        <v>543</v>
      </c>
      <c r="D14270" s="159">
        <v>597.85</v>
      </c>
    </row>
    <row r="14271" spans="3:4" ht="15" hidden="1" customHeight="1" x14ac:dyDescent="0.25">
      <c r="C14271" s="160" t="s">
        <v>545</v>
      </c>
      <c r="D14271" s="161">
        <v>61.72</v>
      </c>
    </row>
    <row r="14272" spans="3:4" ht="15" hidden="1" customHeight="1" x14ac:dyDescent="0.25">
      <c r="C14272" s="158" t="s">
        <v>543</v>
      </c>
      <c r="D14272" s="159">
        <v>119.85</v>
      </c>
    </row>
    <row r="14273" spans="3:4" ht="15" hidden="1" customHeight="1" x14ac:dyDescent="0.25">
      <c r="C14273" s="160" t="s">
        <v>309</v>
      </c>
      <c r="D14273" s="161">
        <v>613.83000000000004</v>
      </c>
    </row>
    <row r="14274" spans="3:4" ht="15" hidden="1" customHeight="1" x14ac:dyDescent="0.25">
      <c r="C14274" s="158" t="s">
        <v>542</v>
      </c>
      <c r="D14274" s="159">
        <v>885.04</v>
      </c>
    </row>
    <row r="14275" spans="3:4" ht="15" hidden="1" customHeight="1" x14ac:dyDescent="0.25">
      <c r="C14275" s="160" t="s">
        <v>539</v>
      </c>
      <c r="D14275" s="161">
        <v>671.31</v>
      </c>
    </row>
    <row r="14276" spans="3:4" ht="15" hidden="1" customHeight="1" x14ac:dyDescent="0.25">
      <c r="C14276" s="158" t="s">
        <v>545</v>
      </c>
      <c r="D14276" s="159">
        <v>591.33000000000004</v>
      </c>
    </row>
    <row r="14277" spans="3:4" ht="15" hidden="1" customHeight="1" x14ac:dyDescent="0.25">
      <c r="C14277" s="160" t="s">
        <v>309</v>
      </c>
      <c r="D14277" s="161">
        <v>271.88</v>
      </c>
    </row>
    <row r="14278" spans="3:4" ht="15" hidden="1" customHeight="1" x14ac:dyDescent="0.25">
      <c r="C14278" s="158" t="s">
        <v>547</v>
      </c>
      <c r="D14278" s="159">
        <v>1184.82</v>
      </c>
    </row>
    <row r="14279" spans="3:4" ht="15" hidden="1" customHeight="1" x14ac:dyDescent="0.25">
      <c r="C14279" s="160" t="s">
        <v>542</v>
      </c>
      <c r="D14279" s="161">
        <v>44.72</v>
      </c>
    </row>
    <row r="14280" spans="3:4" ht="15" hidden="1" customHeight="1" x14ac:dyDescent="0.25">
      <c r="C14280" s="158" t="s">
        <v>552</v>
      </c>
      <c r="D14280" s="159">
        <v>439.27</v>
      </c>
    </row>
    <row r="14281" spans="3:4" ht="15" hidden="1" customHeight="1" x14ac:dyDescent="0.25">
      <c r="C14281" s="160" t="s">
        <v>312</v>
      </c>
      <c r="D14281" s="161">
        <v>842.88</v>
      </c>
    </row>
    <row r="14282" spans="3:4" ht="15" hidden="1" customHeight="1" x14ac:dyDescent="0.25">
      <c r="C14282" s="158" t="s">
        <v>309</v>
      </c>
      <c r="D14282" s="159">
        <v>1101.0999999999999</v>
      </c>
    </row>
    <row r="14283" spans="3:4" ht="15" hidden="1" customHeight="1" x14ac:dyDescent="0.25">
      <c r="C14283" s="160" t="s">
        <v>312</v>
      </c>
      <c r="D14283" s="161">
        <v>572.24</v>
      </c>
    </row>
    <row r="14284" spans="3:4" ht="15" hidden="1" customHeight="1" x14ac:dyDescent="0.25">
      <c r="C14284" s="158" t="s">
        <v>540</v>
      </c>
      <c r="D14284" s="159">
        <v>313.87</v>
      </c>
    </row>
    <row r="14285" spans="3:4" ht="15" hidden="1" customHeight="1" x14ac:dyDescent="0.25">
      <c r="C14285" s="160" t="s">
        <v>540</v>
      </c>
      <c r="D14285" s="161">
        <v>394.87</v>
      </c>
    </row>
    <row r="14286" spans="3:4" ht="15" hidden="1" customHeight="1" x14ac:dyDescent="0.25">
      <c r="C14286" s="158" t="s">
        <v>549</v>
      </c>
      <c r="D14286" s="159">
        <v>780.15</v>
      </c>
    </row>
    <row r="14287" spans="3:4" ht="15" hidden="1" customHeight="1" x14ac:dyDescent="0.25">
      <c r="C14287" s="160" t="s">
        <v>552</v>
      </c>
      <c r="D14287" s="161">
        <v>1091.6600000000001</v>
      </c>
    </row>
    <row r="14288" spans="3:4" ht="15" hidden="1" customHeight="1" x14ac:dyDescent="0.25">
      <c r="C14288" s="158" t="s">
        <v>552</v>
      </c>
      <c r="D14288" s="159">
        <v>595.02</v>
      </c>
    </row>
    <row r="14289" spans="3:4" ht="15" hidden="1" customHeight="1" x14ac:dyDescent="0.25">
      <c r="C14289" s="160" t="s">
        <v>542</v>
      </c>
      <c r="D14289" s="161">
        <v>532.64</v>
      </c>
    </row>
    <row r="14290" spans="3:4" ht="15" hidden="1" customHeight="1" x14ac:dyDescent="0.25">
      <c r="C14290" s="158" t="s">
        <v>308</v>
      </c>
      <c r="D14290" s="159">
        <v>1121.17</v>
      </c>
    </row>
    <row r="14291" spans="3:4" ht="15" hidden="1" customHeight="1" x14ac:dyDescent="0.25">
      <c r="C14291" s="160" t="s">
        <v>312</v>
      </c>
      <c r="D14291" s="161">
        <v>795.35</v>
      </c>
    </row>
    <row r="14292" spans="3:4" ht="15" hidden="1" customHeight="1" x14ac:dyDescent="0.25">
      <c r="C14292" s="158" t="s">
        <v>544</v>
      </c>
      <c r="D14292" s="159">
        <v>679.08</v>
      </c>
    </row>
    <row r="14293" spans="3:4" ht="15" hidden="1" customHeight="1" x14ac:dyDescent="0.25">
      <c r="C14293" s="160" t="s">
        <v>307</v>
      </c>
      <c r="D14293" s="161">
        <v>857.6</v>
      </c>
    </row>
    <row r="14294" spans="3:4" ht="15" hidden="1" customHeight="1" x14ac:dyDescent="0.25">
      <c r="C14294" s="158" t="s">
        <v>546</v>
      </c>
      <c r="D14294" s="159">
        <v>692.95</v>
      </c>
    </row>
    <row r="14295" spans="3:4" ht="15" hidden="1" customHeight="1" x14ac:dyDescent="0.25">
      <c r="C14295" s="160" t="s">
        <v>312</v>
      </c>
      <c r="D14295" s="161">
        <v>1213.6600000000001</v>
      </c>
    </row>
    <row r="14296" spans="3:4" ht="15" hidden="1" customHeight="1" x14ac:dyDescent="0.25">
      <c r="C14296" s="158" t="s">
        <v>544</v>
      </c>
      <c r="D14296" s="159">
        <v>437.44</v>
      </c>
    </row>
    <row r="14297" spans="3:4" ht="15" hidden="1" customHeight="1" x14ac:dyDescent="0.25">
      <c r="C14297" s="160" t="s">
        <v>545</v>
      </c>
      <c r="D14297" s="161">
        <v>1078.05</v>
      </c>
    </row>
    <row r="14298" spans="3:4" ht="15" hidden="1" customHeight="1" x14ac:dyDescent="0.25">
      <c r="C14298" s="158" t="s">
        <v>307</v>
      </c>
      <c r="D14298" s="159">
        <v>547.84</v>
      </c>
    </row>
    <row r="14299" spans="3:4" ht="15" hidden="1" customHeight="1" x14ac:dyDescent="0.25">
      <c r="C14299" s="160" t="s">
        <v>540</v>
      </c>
      <c r="D14299" s="161">
        <v>1174.3599999999999</v>
      </c>
    </row>
    <row r="14300" spans="3:4" ht="15" hidden="1" customHeight="1" x14ac:dyDescent="0.25">
      <c r="C14300" s="158" t="s">
        <v>550</v>
      </c>
      <c r="D14300" s="159">
        <v>1245.0999999999999</v>
      </c>
    </row>
    <row r="14301" spans="3:4" ht="15" hidden="1" customHeight="1" x14ac:dyDescent="0.25">
      <c r="C14301" s="160" t="s">
        <v>558</v>
      </c>
      <c r="D14301" s="161">
        <v>333.97</v>
      </c>
    </row>
    <row r="14302" spans="3:4" ht="15" hidden="1" customHeight="1" x14ac:dyDescent="0.25">
      <c r="C14302" s="158" t="s">
        <v>307</v>
      </c>
      <c r="D14302" s="159">
        <v>911.71</v>
      </c>
    </row>
    <row r="14303" spans="3:4" ht="15" hidden="1" customHeight="1" x14ac:dyDescent="0.25">
      <c r="C14303" s="160" t="s">
        <v>540</v>
      </c>
      <c r="D14303" s="161">
        <v>561.33000000000004</v>
      </c>
    </row>
    <row r="14304" spans="3:4" ht="15" hidden="1" customHeight="1" x14ac:dyDescent="0.25">
      <c r="C14304" s="158" t="s">
        <v>308</v>
      </c>
      <c r="D14304" s="159">
        <v>1209.8900000000001</v>
      </c>
    </row>
    <row r="14305" spans="3:4" ht="15" hidden="1" customHeight="1" x14ac:dyDescent="0.25">
      <c r="C14305" s="160" t="s">
        <v>309</v>
      </c>
      <c r="D14305" s="161">
        <v>1220.08</v>
      </c>
    </row>
    <row r="14306" spans="3:4" ht="15" hidden="1" customHeight="1" x14ac:dyDescent="0.25">
      <c r="C14306" s="158" t="s">
        <v>542</v>
      </c>
      <c r="D14306" s="159">
        <v>874.6</v>
      </c>
    </row>
    <row r="14307" spans="3:4" ht="15" hidden="1" customHeight="1" x14ac:dyDescent="0.25">
      <c r="C14307" s="160" t="s">
        <v>545</v>
      </c>
      <c r="D14307" s="161">
        <v>1154.1099999999999</v>
      </c>
    </row>
    <row r="14308" spans="3:4" ht="15" hidden="1" customHeight="1" x14ac:dyDescent="0.25">
      <c r="C14308" s="158" t="s">
        <v>544</v>
      </c>
      <c r="D14308" s="159">
        <v>555.34</v>
      </c>
    </row>
    <row r="14309" spans="3:4" ht="15" hidden="1" customHeight="1" x14ac:dyDescent="0.25">
      <c r="C14309" s="160" t="s">
        <v>550</v>
      </c>
      <c r="D14309" s="161">
        <v>934.92</v>
      </c>
    </row>
    <row r="14310" spans="3:4" ht="15" hidden="1" customHeight="1" x14ac:dyDescent="0.25">
      <c r="C14310" s="158" t="s">
        <v>540</v>
      </c>
      <c r="D14310" s="159">
        <v>1122.25</v>
      </c>
    </row>
    <row r="14311" spans="3:4" ht="15" hidden="1" customHeight="1" x14ac:dyDescent="0.25">
      <c r="C14311" s="160" t="s">
        <v>543</v>
      </c>
      <c r="D14311" s="161">
        <v>1093.97</v>
      </c>
    </row>
    <row r="14312" spans="3:4" ht="15" hidden="1" customHeight="1" x14ac:dyDescent="0.25">
      <c r="C14312" s="158" t="s">
        <v>545</v>
      </c>
      <c r="D14312" s="159">
        <v>81.92</v>
      </c>
    </row>
    <row r="14313" spans="3:4" ht="15" hidden="1" customHeight="1" x14ac:dyDescent="0.25">
      <c r="C14313" s="160" t="s">
        <v>308</v>
      </c>
      <c r="D14313" s="161">
        <v>320.32</v>
      </c>
    </row>
    <row r="14314" spans="3:4" ht="15" hidden="1" customHeight="1" x14ac:dyDescent="0.25">
      <c r="C14314" s="158" t="s">
        <v>545</v>
      </c>
      <c r="D14314" s="159">
        <v>1237.54</v>
      </c>
    </row>
    <row r="14315" spans="3:4" ht="15" hidden="1" customHeight="1" x14ac:dyDescent="0.25">
      <c r="C14315" s="160" t="s">
        <v>539</v>
      </c>
      <c r="D14315" s="161">
        <v>341.98</v>
      </c>
    </row>
    <row r="14316" spans="3:4" ht="15" hidden="1" customHeight="1" x14ac:dyDescent="0.25">
      <c r="C14316" s="158" t="s">
        <v>307</v>
      </c>
      <c r="D14316" s="159">
        <v>1227.02</v>
      </c>
    </row>
    <row r="14317" spans="3:4" ht="15" hidden="1" customHeight="1" x14ac:dyDescent="0.25">
      <c r="C14317" s="160" t="s">
        <v>308</v>
      </c>
      <c r="D14317" s="161">
        <v>738.18</v>
      </c>
    </row>
    <row r="14318" spans="3:4" ht="15" hidden="1" customHeight="1" x14ac:dyDescent="0.25">
      <c r="C14318" s="158" t="s">
        <v>547</v>
      </c>
      <c r="D14318" s="159">
        <v>668.37</v>
      </c>
    </row>
    <row r="14319" spans="3:4" ht="15" hidden="1" customHeight="1" x14ac:dyDescent="0.25">
      <c r="C14319" s="160" t="s">
        <v>554</v>
      </c>
      <c r="D14319" s="161">
        <v>279.57</v>
      </c>
    </row>
    <row r="14320" spans="3:4" ht="15" hidden="1" customHeight="1" x14ac:dyDescent="0.25">
      <c r="C14320" s="158" t="s">
        <v>551</v>
      </c>
      <c r="D14320" s="159">
        <v>288.92</v>
      </c>
    </row>
    <row r="14321" spans="3:4" ht="15" hidden="1" customHeight="1" x14ac:dyDescent="0.25">
      <c r="C14321" s="160" t="s">
        <v>554</v>
      </c>
      <c r="D14321" s="161">
        <v>713.05</v>
      </c>
    </row>
    <row r="14322" spans="3:4" ht="15" hidden="1" customHeight="1" x14ac:dyDescent="0.25">
      <c r="C14322" s="158" t="s">
        <v>544</v>
      </c>
      <c r="D14322" s="159">
        <v>692.89</v>
      </c>
    </row>
    <row r="14323" spans="3:4" ht="15" hidden="1" customHeight="1" x14ac:dyDescent="0.25">
      <c r="C14323" s="160" t="s">
        <v>312</v>
      </c>
      <c r="D14323" s="161">
        <v>504.05</v>
      </c>
    </row>
    <row r="14324" spans="3:4" ht="15" hidden="1" customHeight="1" x14ac:dyDescent="0.25">
      <c r="C14324" s="158" t="s">
        <v>552</v>
      </c>
      <c r="D14324" s="159">
        <v>170.43</v>
      </c>
    </row>
    <row r="14325" spans="3:4" ht="15" hidden="1" customHeight="1" x14ac:dyDescent="0.25">
      <c r="C14325" s="160" t="s">
        <v>307</v>
      </c>
      <c r="D14325" s="161">
        <v>855.7</v>
      </c>
    </row>
    <row r="14326" spans="3:4" ht="15" hidden="1" customHeight="1" x14ac:dyDescent="0.25">
      <c r="C14326" s="158" t="s">
        <v>543</v>
      </c>
      <c r="D14326" s="159">
        <v>601.76</v>
      </c>
    </row>
    <row r="14327" spans="3:4" ht="15" hidden="1" customHeight="1" x14ac:dyDescent="0.25">
      <c r="C14327" s="160" t="s">
        <v>553</v>
      </c>
      <c r="D14327" s="161">
        <v>1286.8800000000001</v>
      </c>
    </row>
    <row r="14328" spans="3:4" ht="15" hidden="1" customHeight="1" x14ac:dyDescent="0.25">
      <c r="C14328" s="158" t="s">
        <v>552</v>
      </c>
      <c r="D14328" s="159">
        <v>1020.88</v>
      </c>
    </row>
    <row r="14329" spans="3:4" ht="15" hidden="1" customHeight="1" x14ac:dyDescent="0.25">
      <c r="C14329" s="160" t="s">
        <v>543</v>
      </c>
      <c r="D14329" s="161">
        <v>284.24</v>
      </c>
    </row>
    <row r="14330" spans="3:4" ht="15" hidden="1" customHeight="1" x14ac:dyDescent="0.25">
      <c r="C14330" s="158" t="s">
        <v>307</v>
      </c>
      <c r="D14330" s="159">
        <v>786.33</v>
      </c>
    </row>
    <row r="14331" spans="3:4" ht="15" hidden="1" customHeight="1" x14ac:dyDescent="0.25">
      <c r="C14331" s="160" t="s">
        <v>548</v>
      </c>
      <c r="D14331" s="161">
        <v>789.47</v>
      </c>
    </row>
    <row r="14332" spans="3:4" ht="15" hidden="1" customHeight="1" x14ac:dyDescent="0.25">
      <c r="C14332" s="158" t="s">
        <v>555</v>
      </c>
      <c r="D14332" s="159">
        <v>473.38</v>
      </c>
    </row>
    <row r="14333" spans="3:4" ht="15" hidden="1" customHeight="1" x14ac:dyDescent="0.25">
      <c r="C14333" s="160" t="s">
        <v>539</v>
      </c>
      <c r="D14333" s="161">
        <v>617.55999999999995</v>
      </c>
    </row>
    <row r="14334" spans="3:4" ht="15" hidden="1" customHeight="1" x14ac:dyDescent="0.25">
      <c r="C14334" s="158" t="s">
        <v>553</v>
      </c>
      <c r="D14334" s="159">
        <v>219.38</v>
      </c>
    </row>
    <row r="14335" spans="3:4" ht="15" hidden="1" customHeight="1" x14ac:dyDescent="0.25">
      <c r="C14335" s="160" t="s">
        <v>307</v>
      </c>
      <c r="D14335" s="161">
        <v>1206.55</v>
      </c>
    </row>
    <row r="14336" spans="3:4" ht="15" hidden="1" customHeight="1" x14ac:dyDescent="0.25">
      <c r="C14336" s="158" t="s">
        <v>547</v>
      </c>
      <c r="D14336" s="159">
        <v>230.09</v>
      </c>
    </row>
    <row r="14337" spans="3:4" ht="15" hidden="1" customHeight="1" x14ac:dyDescent="0.25">
      <c r="C14337" s="160" t="s">
        <v>553</v>
      </c>
      <c r="D14337" s="161">
        <v>683.41</v>
      </c>
    </row>
    <row r="14338" spans="3:4" ht="15" hidden="1" customHeight="1" x14ac:dyDescent="0.25">
      <c r="C14338" s="158" t="s">
        <v>549</v>
      </c>
      <c r="D14338" s="159">
        <v>491.77</v>
      </c>
    </row>
    <row r="14339" spans="3:4" ht="15" hidden="1" customHeight="1" x14ac:dyDescent="0.25">
      <c r="C14339" s="160" t="s">
        <v>546</v>
      </c>
      <c r="D14339" s="161">
        <v>669.37</v>
      </c>
    </row>
    <row r="14340" spans="3:4" ht="15" hidden="1" customHeight="1" x14ac:dyDescent="0.25">
      <c r="C14340" s="158" t="s">
        <v>308</v>
      </c>
      <c r="D14340" s="159">
        <v>1256.96</v>
      </c>
    </row>
    <row r="14341" spans="3:4" ht="15" hidden="1" customHeight="1" x14ac:dyDescent="0.25">
      <c r="C14341" s="160" t="s">
        <v>552</v>
      </c>
      <c r="D14341" s="161">
        <v>699.42</v>
      </c>
    </row>
    <row r="14342" spans="3:4" ht="15" hidden="1" customHeight="1" x14ac:dyDescent="0.25">
      <c r="C14342" s="158" t="s">
        <v>308</v>
      </c>
      <c r="D14342" s="159">
        <v>601.91999999999996</v>
      </c>
    </row>
    <row r="14343" spans="3:4" ht="15" hidden="1" customHeight="1" x14ac:dyDescent="0.25">
      <c r="C14343" s="160" t="s">
        <v>552</v>
      </c>
      <c r="D14343" s="161">
        <v>128.12</v>
      </c>
    </row>
    <row r="14344" spans="3:4" ht="15" hidden="1" customHeight="1" x14ac:dyDescent="0.25">
      <c r="C14344" s="158" t="s">
        <v>553</v>
      </c>
      <c r="D14344" s="159">
        <v>867.03</v>
      </c>
    </row>
    <row r="14345" spans="3:4" ht="15" hidden="1" customHeight="1" x14ac:dyDescent="0.25">
      <c r="C14345" s="160" t="s">
        <v>540</v>
      </c>
      <c r="D14345" s="161">
        <v>323.77999999999997</v>
      </c>
    </row>
    <row r="14346" spans="3:4" ht="15" hidden="1" customHeight="1" x14ac:dyDescent="0.25">
      <c r="C14346" s="158" t="s">
        <v>552</v>
      </c>
      <c r="D14346" s="159">
        <v>1058.2</v>
      </c>
    </row>
    <row r="14347" spans="3:4" ht="15" hidden="1" customHeight="1" x14ac:dyDescent="0.25">
      <c r="C14347" s="160" t="s">
        <v>547</v>
      </c>
      <c r="D14347" s="161">
        <v>771.47</v>
      </c>
    </row>
    <row r="14348" spans="3:4" ht="15" hidden="1" customHeight="1" x14ac:dyDescent="0.25">
      <c r="C14348" s="158" t="s">
        <v>544</v>
      </c>
      <c r="D14348" s="159">
        <v>300.56</v>
      </c>
    </row>
    <row r="14349" spans="3:4" ht="15" hidden="1" customHeight="1" x14ac:dyDescent="0.25">
      <c r="C14349" s="160" t="s">
        <v>551</v>
      </c>
      <c r="D14349" s="161">
        <v>379.53</v>
      </c>
    </row>
    <row r="14350" spans="3:4" ht="15" hidden="1" customHeight="1" x14ac:dyDescent="0.25">
      <c r="C14350" s="158" t="s">
        <v>556</v>
      </c>
      <c r="D14350" s="159">
        <v>515.28</v>
      </c>
    </row>
    <row r="14351" spans="3:4" ht="15" hidden="1" customHeight="1" x14ac:dyDescent="0.25">
      <c r="C14351" s="160" t="s">
        <v>539</v>
      </c>
      <c r="D14351" s="161">
        <v>163.54</v>
      </c>
    </row>
    <row r="14352" spans="3:4" ht="15" hidden="1" customHeight="1" x14ac:dyDescent="0.25">
      <c r="C14352" s="158" t="s">
        <v>546</v>
      </c>
      <c r="D14352" s="159">
        <v>1285.47</v>
      </c>
    </row>
    <row r="14353" spans="3:4" ht="15" hidden="1" customHeight="1" x14ac:dyDescent="0.25">
      <c r="C14353" s="160" t="s">
        <v>554</v>
      </c>
      <c r="D14353" s="161">
        <v>498.75</v>
      </c>
    </row>
    <row r="14354" spans="3:4" ht="15" hidden="1" customHeight="1" x14ac:dyDescent="0.25">
      <c r="C14354" s="158" t="s">
        <v>543</v>
      </c>
      <c r="D14354" s="159">
        <v>574.75</v>
      </c>
    </row>
    <row r="14355" spans="3:4" ht="15" hidden="1" customHeight="1" x14ac:dyDescent="0.25">
      <c r="C14355" s="160" t="s">
        <v>543</v>
      </c>
      <c r="D14355" s="161">
        <v>612.6</v>
      </c>
    </row>
    <row r="14356" spans="3:4" ht="15" hidden="1" customHeight="1" x14ac:dyDescent="0.25">
      <c r="C14356" s="158" t="s">
        <v>549</v>
      </c>
      <c r="D14356" s="159">
        <v>731.13</v>
      </c>
    </row>
    <row r="14357" spans="3:4" ht="15" hidden="1" customHeight="1" x14ac:dyDescent="0.25">
      <c r="C14357" s="160" t="s">
        <v>546</v>
      </c>
      <c r="D14357" s="161">
        <v>1132.8</v>
      </c>
    </row>
    <row r="14358" spans="3:4" ht="15" hidden="1" customHeight="1" x14ac:dyDescent="0.25">
      <c r="C14358" s="158" t="s">
        <v>539</v>
      </c>
      <c r="D14358" s="159">
        <v>11.37</v>
      </c>
    </row>
    <row r="14359" spans="3:4" ht="15" hidden="1" customHeight="1" x14ac:dyDescent="0.25">
      <c r="C14359" s="160" t="s">
        <v>547</v>
      </c>
      <c r="D14359" s="161">
        <v>98.32</v>
      </c>
    </row>
    <row r="14360" spans="3:4" ht="15" hidden="1" customHeight="1" x14ac:dyDescent="0.25">
      <c r="C14360" s="158" t="s">
        <v>539</v>
      </c>
      <c r="D14360" s="159">
        <v>762.22</v>
      </c>
    </row>
    <row r="14361" spans="3:4" ht="15" hidden="1" customHeight="1" x14ac:dyDescent="0.25">
      <c r="C14361" s="160" t="s">
        <v>552</v>
      </c>
      <c r="D14361" s="161">
        <v>293.51</v>
      </c>
    </row>
    <row r="14362" spans="3:4" ht="15" hidden="1" customHeight="1" x14ac:dyDescent="0.25">
      <c r="C14362" s="158" t="s">
        <v>312</v>
      </c>
      <c r="D14362" s="159">
        <v>984.02</v>
      </c>
    </row>
    <row r="14363" spans="3:4" ht="15" hidden="1" customHeight="1" x14ac:dyDescent="0.25">
      <c r="C14363" s="160" t="s">
        <v>551</v>
      </c>
      <c r="D14363" s="161">
        <v>536.28</v>
      </c>
    </row>
    <row r="14364" spans="3:4" ht="15" hidden="1" customHeight="1" x14ac:dyDescent="0.25">
      <c r="C14364" s="158" t="s">
        <v>547</v>
      </c>
      <c r="D14364" s="159">
        <v>362.99</v>
      </c>
    </row>
    <row r="14365" spans="3:4" ht="15" hidden="1" customHeight="1" x14ac:dyDescent="0.25">
      <c r="C14365" s="160" t="s">
        <v>553</v>
      </c>
      <c r="D14365" s="161">
        <v>1216.29</v>
      </c>
    </row>
    <row r="14366" spans="3:4" ht="15" hidden="1" customHeight="1" x14ac:dyDescent="0.25">
      <c r="C14366" s="158" t="s">
        <v>308</v>
      </c>
      <c r="D14366" s="159">
        <v>604.07000000000005</v>
      </c>
    </row>
    <row r="14367" spans="3:4" ht="15" hidden="1" customHeight="1" x14ac:dyDescent="0.25">
      <c r="C14367" s="160" t="s">
        <v>308</v>
      </c>
      <c r="D14367" s="161">
        <v>735.71</v>
      </c>
    </row>
    <row r="14368" spans="3:4" ht="15" hidden="1" customHeight="1" x14ac:dyDescent="0.25">
      <c r="C14368" s="158" t="s">
        <v>556</v>
      </c>
      <c r="D14368" s="159">
        <v>1082.3599999999999</v>
      </c>
    </row>
    <row r="14369" spans="3:4" ht="15" hidden="1" customHeight="1" x14ac:dyDescent="0.25">
      <c r="C14369" s="160" t="s">
        <v>546</v>
      </c>
      <c r="D14369" s="161">
        <v>315</v>
      </c>
    </row>
    <row r="14370" spans="3:4" ht="15" hidden="1" customHeight="1" x14ac:dyDescent="0.25">
      <c r="C14370" s="158" t="s">
        <v>308</v>
      </c>
      <c r="D14370" s="159">
        <v>127.99</v>
      </c>
    </row>
    <row r="14371" spans="3:4" ht="15" hidden="1" customHeight="1" x14ac:dyDescent="0.25">
      <c r="C14371" s="160" t="s">
        <v>545</v>
      </c>
      <c r="D14371" s="161">
        <v>59.71</v>
      </c>
    </row>
    <row r="14372" spans="3:4" ht="15" hidden="1" customHeight="1" x14ac:dyDescent="0.25">
      <c r="C14372" s="158" t="s">
        <v>543</v>
      </c>
      <c r="D14372" s="159">
        <v>1120.97</v>
      </c>
    </row>
    <row r="14373" spans="3:4" ht="15" hidden="1" customHeight="1" x14ac:dyDescent="0.25">
      <c r="C14373" s="160" t="s">
        <v>552</v>
      </c>
      <c r="D14373" s="161">
        <v>158.63</v>
      </c>
    </row>
    <row r="14374" spans="3:4" ht="15" hidden="1" customHeight="1" x14ac:dyDescent="0.25">
      <c r="C14374" s="158" t="s">
        <v>308</v>
      </c>
      <c r="D14374" s="159">
        <v>511.32</v>
      </c>
    </row>
    <row r="14375" spans="3:4" ht="15" hidden="1" customHeight="1" x14ac:dyDescent="0.25">
      <c r="C14375" s="160" t="s">
        <v>543</v>
      </c>
      <c r="D14375" s="161">
        <v>457.06</v>
      </c>
    </row>
    <row r="14376" spans="3:4" ht="15" hidden="1" customHeight="1" x14ac:dyDescent="0.25">
      <c r="C14376" s="158" t="s">
        <v>549</v>
      </c>
      <c r="D14376" s="159">
        <v>316.17</v>
      </c>
    </row>
    <row r="14377" spans="3:4" ht="15" hidden="1" customHeight="1" x14ac:dyDescent="0.25">
      <c r="C14377" s="160" t="s">
        <v>549</v>
      </c>
      <c r="D14377" s="161">
        <v>22.35</v>
      </c>
    </row>
    <row r="14378" spans="3:4" ht="15" hidden="1" customHeight="1" x14ac:dyDescent="0.25">
      <c r="C14378" s="158" t="s">
        <v>546</v>
      </c>
      <c r="D14378" s="159">
        <v>585.80999999999995</v>
      </c>
    </row>
    <row r="14379" spans="3:4" ht="15" hidden="1" customHeight="1" x14ac:dyDescent="0.25">
      <c r="C14379" s="160" t="s">
        <v>555</v>
      </c>
      <c r="D14379" s="161">
        <v>1149.45</v>
      </c>
    </row>
    <row r="14380" spans="3:4" ht="15" hidden="1" customHeight="1" x14ac:dyDescent="0.25">
      <c r="C14380" s="158" t="s">
        <v>307</v>
      </c>
      <c r="D14380" s="159">
        <v>1290.48</v>
      </c>
    </row>
    <row r="14381" spans="3:4" ht="15" hidden="1" customHeight="1" x14ac:dyDescent="0.25">
      <c r="C14381" s="160" t="s">
        <v>550</v>
      </c>
      <c r="D14381" s="161">
        <v>641.72</v>
      </c>
    </row>
    <row r="14382" spans="3:4" ht="15" hidden="1" customHeight="1" x14ac:dyDescent="0.25">
      <c r="C14382" s="158" t="s">
        <v>541</v>
      </c>
      <c r="D14382" s="159">
        <v>508.96</v>
      </c>
    </row>
    <row r="14383" spans="3:4" ht="15" hidden="1" customHeight="1" x14ac:dyDescent="0.25">
      <c r="C14383" s="160" t="s">
        <v>549</v>
      </c>
      <c r="D14383" s="161">
        <v>465.55</v>
      </c>
    </row>
    <row r="14384" spans="3:4" ht="15" hidden="1" customHeight="1" x14ac:dyDescent="0.25">
      <c r="C14384" s="158" t="s">
        <v>542</v>
      </c>
      <c r="D14384" s="159">
        <v>73.459999999999994</v>
      </c>
    </row>
    <row r="14385" spans="3:4" ht="15" hidden="1" customHeight="1" x14ac:dyDescent="0.25">
      <c r="C14385" s="160" t="s">
        <v>312</v>
      </c>
      <c r="D14385" s="161">
        <v>212.48</v>
      </c>
    </row>
    <row r="14386" spans="3:4" ht="15" hidden="1" customHeight="1" x14ac:dyDescent="0.25">
      <c r="C14386" s="158" t="s">
        <v>546</v>
      </c>
      <c r="D14386" s="159">
        <v>647.89</v>
      </c>
    </row>
    <row r="14387" spans="3:4" ht="15" hidden="1" customHeight="1" x14ac:dyDescent="0.25">
      <c r="C14387" s="160" t="s">
        <v>539</v>
      </c>
      <c r="D14387" s="161">
        <v>549.73</v>
      </c>
    </row>
    <row r="14388" spans="3:4" ht="15" hidden="1" customHeight="1" x14ac:dyDescent="0.25">
      <c r="C14388" s="158" t="s">
        <v>543</v>
      </c>
      <c r="D14388" s="159">
        <v>585.89</v>
      </c>
    </row>
    <row r="14389" spans="3:4" ht="15" hidden="1" customHeight="1" x14ac:dyDescent="0.25">
      <c r="C14389" s="160" t="s">
        <v>551</v>
      </c>
      <c r="D14389" s="161">
        <v>355.67</v>
      </c>
    </row>
    <row r="14390" spans="3:4" ht="15" hidden="1" customHeight="1" x14ac:dyDescent="0.25">
      <c r="C14390" s="158" t="s">
        <v>546</v>
      </c>
      <c r="D14390" s="159">
        <v>1098.2</v>
      </c>
    </row>
    <row r="14391" spans="3:4" ht="15" hidden="1" customHeight="1" x14ac:dyDescent="0.25">
      <c r="C14391" s="160" t="s">
        <v>552</v>
      </c>
      <c r="D14391" s="161">
        <v>1098.8900000000001</v>
      </c>
    </row>
    <row r="14392" spans="3:4" ht="15" hidden="1" customHeight="1" x14ac:dyDescent="0.25">
      <c r="C14392" s="158" t="s">
        <v>545</v>
      </c>
      <c r="D14392" s="159">
        <v>443</v>
      </c>
    </row>
    <row r="14393" spans="3:4" ht="15" hidden="1" customHeight="1" x14ac:dyDescent="0.25">
      <c r="C14393" s="160" t="s">
        <v>549</v>
      </c>
      <c r="D14393" s="161">
        <v>755.71</v>
      </c>
    </row>
    <row r="14394" spans="3:4" ht="15" hidden="1" customHeight="1" x14ac:dyDescent="0.25">
      <c r="C14394" s="158" t="s">
        <v>543</v>
      </c>
      <c r="D14394" s="159">
        <v>775.66</v>
      </c>
    </row>
    <row r="14395" spans="3:4" ht="15" hidden="1" customHeight="1" x14ac:dyDescent="0.25">
      <c r="C14395" s="160" t="s">
        <v>543</v>
      </c>
      <c r="D14395" s="161">
        <v>632.98</v>
      </c>
    </row>
    <row r="14396" spans="3:4" ht="15" hidden="1" customHeight="1" x14ac:dyDescent="0.25">
      <c r="C14396" s="158" t="s">
        <v>307</v>
      </c>
      <c r="D14396" s="159">
        <v>943.33</v>
      </c>
    </row>
    <row r="14397" spans="3:4" ht="15" hidden="1" customHeight="1" x14ac:dyDescent="0.25">
      <c r="C14397" s="160" t="s">
        <v>549</v>
      </c>
      <c r="D14397" s="161">
        <v>10.36</v>
      </c>
    </row>
    <row r="14398" spans="3:4" ht="15" hidden="1" customHeight="1" x14ac:dyDescent="0.25">
      <c r="C14398" s="158" t="s">
        <v>543</v>
      </c>
      <c r="D14398" s="159">
        <v>602.54999999999995</v>
      </c>
    </row>
    <row r="14399" spans="3:4" ht="15" hidden="1" customHeight="1" x14ac:dyDescent="0.25">
      <c r="C14399" s="160" t="s">
        <v>544</v>
      </c>
      <c r="D14399" s="161">
        <v>387.99</v>
      </c>
    </row>
    <row r="14400" spans="3:4" ht="15" hidden="1" customHeight="1" x14ac:dyDescent="0.25">
      <c r="C14400" s="158" t="s">
        <v>555</v>
      </c>
      <c r="D14400" s="159">
        <v>308.08999999999997</v>
      </c>
    </row>
    <row r="14401" spans="3:4" ht="15" hidden="1" customHeight="1" x14ac:dyDescent="0.25">
      <c r="C14401" s="160" t="s">
        <v>545</v>
      </c>
      <c r="D14401" s="161">
        <v>842.27</v>
      </c>
    </row>
    <row r="14402" spans="3:4" ht="15" hidden="1" customHeight="1" x14ac:dyDescent="0.25">
      <c r="C14402" s="158" t="s">
        <v>539</v>
      </c>
      <c r="D14402" s="159">
        <v>789.05</v>
      </c>
    </row>
    <row r="14403" spans="3:4" ht="15" hidden="1" customHeight="1" x14ac:dyDescent="0.25">
      <c r="C14403" s="160" t="s">
        <v>551</v>
      </c>
      <c r="D14403" s="161">
        <v>186.93</v>
      </c>
    </row>
    <row r="14404" spans="3:4" ht="15" hidden="1" customHeight="1" x14ac:dyDescent="0.25">
      <c r="C14404" s="158" t="s">
        <v>540</v>
      </c>
      <c r="D14404" s="159">
        <v>124.03</v>
      </c>
    </row>
    <row r="14405" spans="3:4" ht="15" hidden="1" customHeight="1" x14ac:dyDescent="0.25">
      <c r="C14405" s="160" t="s">
        <v>551</v>
      </c>
      <c r="D14405" s="161">
        <v>894.29</v>
      </c>
    </row>
    <row r="14406" spans="3:4" ht="15" hidden="1" customHeight="1" x14ac:dyDescent="0.25">
      <c r="C14406" s="158" t="s">
        <v>547</v>
      </c>
      <c r="D14406" s="159">
        <v>581.25</v>
      </c>
    </row>
    <row r="14407" spans="3:4" ht="15" hidden="1" customHeight="1" x14ac:dyDescent="0.25">
      <c r="C14407" s="160" t="s">
        <v>307</v>
      </c>
      <c r="D14407" s="161">
        <v>297.44</v>
      </c>
    </row>
    <row r="14408" spans="3:4" ht="15" hidden="1" customHeight="1" x14ac:dyDescent="0.25">
      <c r="C14408" s="158" t="s">
        <v>540</v>
      </c>
      <c r="D14408" s="159">
        <v>130.55000000000001</v>
      </c>
    </row>
    <row r="14409" spans="3:4" ht="15" hidden="1" customHeight="1" x14ac:dyDescent="0.25">
      <c r="C14409" s="160" t="s">
        <v>549</v>
      </c>
      <c r="D14409" s="161">
        <v>37.479999999999997</v>
      </c>
    </row>
    <row r="14410" spans="3:4" ht="15" hidden="1" customHeight="1" x14ac:dyDescent="0.25">
      <c r="C14410" s="158" t="s">
        <v>542</v>
      </c>
      <c r="D14410" s="159">
        <v>1113.43</v>
      </c>
    </row>
    <row r="14411" spans="3:4" ht="15" hidden="1" customHeight="1" x14ac:dyDescent="0.25">
      <c r="C14411" s="160" t="s">
        <v>546</v>
      </c>
      <c r="D14411" s="161">
        <v>1251.54</v>
      </c>
    </row>
    <row r="14412" spans="3:4" ht="15" hidden="1" customHeight="1" x14ac:dyDescent="0.25">
      <c r="C14412" s="158" t="s">
        <v>547</v>
      </c>
      <c r="D14412" s="159">
        <v>206.88</v>
      </c>
    </row>
    <row r="14413" spans="3:4" ht="15" hidden="1" customHeight="1" x14ac:dyDescent="0.25">
      <c r="C14413" s="160" t="s">
        <v>543</v>
      </c>
      <c r="D14413" s="161">
        <v>566.4</v>
      </c>
    </row>
    <row r="14414" spans="3:4" ht="15" hidden="1" customHeight="1" x14ac:dyDescent="0.25">
      <c r="C14414" s="158" t="s">
        <v>539</v>
      </c>
      <c r="D14414" s="159">
        <v>465.22</v>
      </c>
    </row>
    <row r="14415" spans="3:4" ht="15" hidden="1" customHeight="1" x14ac:dyDescent="0.25">
      <c r="C14415" s="160" t="s">
        <v>543</v>
      </c>
      <c r="D14415" s="161">
        <v>450.52</v>
      </c>
    </row>
    <row r="14416" spans="3:4" ht="15" hidden="1" customHeight="1" x14ac:dyDescent="0.25">
      <c r="C14416" s="158" t="s">
        <v>540</v>
      </c>
      <c r="D14416" s="159">
        <v>508.62</v>
      </c>
    </row>
    <row r="14417" spans="3:4" ht="15" hidden="1" customHeight="1" x14ac:dyDescent="0.25">
      <c r="C14417" s="160" t="s">
        <v>547</v>
      </c>
      <c r="D14417" s="161">
        <v>92.09</v>
      </c>
    </row>
    <row r="14418" spans="3:4" ht="15" hidden="1" customHeight="1" x14ac:dyDescent="0.25">
      <c r="C14418" s="158" t="s">
        <v>307</v>
      </c>
      <c r="D14418" s="159">
        <v>1092.6300000000001</v>
      </c>
    </row>
    <row r="14419" spans="3:4" ht="15" hidden="1" customHeight="1" x14ac:dyDescent="0.25">
      <c r="C14419" s="160" t="s">
        <v>312</v>
      </c>
      <c r="D14419" s="161">
        <v>247.38</v>
      </c>
    </row>
    <row r="14420" spans="3:4" ht="15" hidden="1" customHeight="1" x14ac:dyDescent="0.25">
      <c r="C14420" s="158" t="s">
        <v>551</v>
      </c>
      <c r="D14420" s="159">
        <v>1270.3399999999999</v>
      </c>
    </row>
    <row r="14421" spans="3:4" ht="15" hidden="1" customHeight="1" x14ac:dyDescent="0.25">
      <c r="C14421" s="160" t="s">
        <v>551</v>
      </c>
      <c r="D14421" s="161">
        <v>652.25</v>
      </c>
    </row>
    <row r="14422" spans="3:4" ht="15" hidden="1" customHeight="1" x14ac:dyDescent="0.25">
      <c r="C14422" s="158" t="s">
        <v>551</v>
      </c>
      <c r="D14422" s="159">
        <v>1069.3699999999999</v>
      </c>
    </row>
    <row r="14423" spans="3:4" ht="15" hidden="1" customHeight="1" x14ac:dyDescent="0.25">
      <c r="C14423" s="160" t="s">
        <v>546</v>
      </c>
      <c r="D14423" s="161">
        <v>456.64</v>
      </c>
    </row>
    <row r="14424" spans="3:4" ht="15" hidden="1" customHeight="1" x14ac:dyDescent="0.25">
      <c r="C14424" s="158" t="s">
        <v>542</v>
      </c>
      <c r="D14424" s="159">
        <v>665.97</v>
      </c>
    </row>
    <row r="14425" spans="3:4" ht="15" hidden="1" customHeight="1" x14ac:dyDescent="0.25">
      <c r="C14425" s="160" t="s">
        <v>545</v>
      </c>
      <c r="D14425" s="161">
        <v>969.85</v>
      </c>
    </row>
    <row r="14426" spans="3:4" ht="15" hidden="1" customHeight="1" x14ac:dyDescent="0.25">
      <c r="C14426" s="158" t="s">
        <v>307</v>
      </c>
      <c r="D14426" s="159">
        <v>999.17</v>
      </c>
    </row>
    <row r="14427" spans="3:4" ht="15" hidden="1" customHeight="1" x14ac:dyDescent="0.25">
      <c r="C14427" s="160" t="s">
        <v>309</v>
      </c>
      <c r="D14427" s="161">
        <v>458.01</v>
      </c>
    </row>
    <row r="14428" spans="3:4" ht="15" hidden="1" customHeight="1" x14ac:dyDescent="0.25">
      <c r="C14428" s="158" t="s">
        <v>307</v>
      </c>
      <c r="D14428" s="159">
        <v>680.84</v>
      </c>
    </row>
    <row r="14429" spans="3:4" ht="15" hidden="1" customHeight="1" x14ac:dyDescent="0.25">
      <c r="C14429" s="160" t="s">
        <v>551</v>
      </c>
      <c r="D14429" s="161">
        <v>327.91</v>
      </c>
    </row>
    <row r="14430" spans="3:4" ht="15" hidden="1" customHeight="1" x14ac:dyDescent="0.25">
      <c r="C14430" s="158" t="s">
        <v>545</v>
      </c>
      <c r="D14430" s="159">
        <v>1157.3599999999999</v>
      </c>
    </row>
    <row r="14431" spans="3:4" ht="15" hidden="1" customHeight="1" x14ac:dyDescent="0.25">
      <c r="C14431" s="160" t="s">
        <v>552</v>
      </c>
      <c r="D14431" s="161">
        <v>1167.19</v>
      </c>
    </row>
    <row r="14432" spans="3:4" ht="15" hidden="1" customHeight="1" x14ac:dyDescent="0.25">
      <c r="C14432" s="158" t="s">
        <v>550</v>
      </c>
      <c r="D14432" s="159">
        <v>521.27</v>
      </c>
    </row>
    <row r="14433" spans="3:4" ht="15" hidden="1" customHeight="1" x14ac:dyDescent="0.25">
      <c r="C14433" s="160" t="s">
        <v>543</v>
      </c>
      <c r="D14433" s="161">
        <v>177.71</v>
      </c>
    </row>
    <row r="14434" spans="3:4" ht="15" hidden="1" customHeight="1" x14ac:dyDescent="0.25">
      <c r="C14434" s="158" t="s">
        <v>553</v>
      </c>
      <c r="D14434" s="159">
        <v>1245.92</v>
      </c>
    </row>
    <row r="14435" spans="3:4" ht="15" hidden="1" customHeight="1" x14ac:dyDescent="0.25">
      <c r="C14435" s="160" t="s">
        <v>539</v>
      </c>
      <c r="D14435" s="161">
        <v>921.19</v>
      </c>
    </row>
    <row r="14436" spans="3:4" ht="15" hidden="1" customHeight="1" x14ac:dyDescent="0.25">
      <c r="C14436" s="158" t="s">
        <v>544</v>
      </c>
      <c r="D14436" s="159">
        <v>467.73</v>
      </c>
    </row>
    <row r="14437" spans="3:4" ht="15" hidden="1" customHeight="1" x14ac:dyDescent="0.25">
      <c r="C14437" s="160" t="s">
        <v>558</v>
      </c>
      <c r="D14437" s="161">
        <v>364.41</v>
      </c>
    </row>
    <row r="14438" spans="3:4" ht="15" hidden="1" customHeight="1" x14ac:dyDescent="0.25">
      <c r="C14438" s="158" t="s">
        <v>553</v>
      </c>
      <c r="D14438" s="159">
        <v>708.57</v>
      </c>
    </row>
    <row r="14439" spans="3:4" ht="15" hidden="1" customHeight="1" x14ac:dyDescent="0.25">
      <c r="C14439" s="160" t="s">
        <v>545</v>
      </c>
      <c r="D14439" s="161">
        <v>388.95</v>
      </c>
    </row>
    <row r="14440" spans="3:4" ht="15" hidden="1" customHeight="1" x14ac:dyDescent="0.25">
      <c r="C14440" s="158" t="s">
        <v>540</v>
      </c>
      <c r="D14440" s="159">
        <v>1014.17</v>
      </c>
    </row>
    <row r="14441" spans="3:4" ht="15" hidden="1" customHeight="1" x14ac:dyDescent="0.25">
      <c r="C14441" s="160" t="s">
        <v>542</v>
      </c>
      <c r="D14441" s="161">
        <v>1004.65</v>
      </c>
    </row>
    <row r="14442" spans="3:4" ht="15" hidden="1" customHeight="1" x14ac:dyDescent="0.25">
      <c r="C14442" s="158" t="s">
        <v>548</v>
      </c>
      <c r="D14442" s="159">
        <v>838.48</v>
      </c>
    </row>
    <row r="14443" spans="3:4" ht="15" hidden="1" customHeight="1" x14ac:dyDescent="0.25">
      <c r="C14443" s="160" t="s">
        <v>545</v>
      </c>
      <c r="D14443" s="161">
        <v>77.41</v>
      </c>
    </row>
    <row r="14444" spans="3:4" ht="15" hidden="1" customHeight="1" x14ac:dyDescent="0.25">
      <c r="C14444" s="158" t="s">
        <v>309</v>
      </c>
      <c r="D14444" s="159">
        <v>478.61</v>
      </c>
    </row>
    <row r="14445" spans="3:4" ht="15" hidden="1" customHeight="1" x14ac:dyDescent="0.25">
      <c r="C14445" s="160" t="s">
        <v>545</v>
      </c>
      <c r="D14445" s="161">
        <v>192.49</v>
      </c>
    </row>
    <row r="14446" spans="3:4" ht="15" hidden="1" customHeight="1" x14ac:dyDescent="0.25">
      <c r="C14446" s="158" t="s">
        <v>546</v>
      </c>
      <c r="D14446" s="159">
        <v>356.71</v>
      </c>
    </row>
    <row r="14447" spans="3:4" ht="15" hidden="1" customHeight="1" x14ac:dyDescent="0.25">
      <c r="C14447" s="160" t="s">
        <v>546</v>
      </c>
      <c r="D14447" s="161">
        <v>991.76</v>
      </c>
    </row>
    <row r="14448" spans="3:4" ht="15" hidden="1" customHeight="1" x14ac:dyDescent="0.25">
      <c r="C14448" s="158" t="s">
        <v>307</v>
      </c>
      <c r="D14448" s="159">
        <v>828.02</v>
      </c>
    </row>
    <row r="14449" spans="3:4" ht="15" hidden="1" customHeight="1" x14ac:dyDescent="0.25">
      <c r="C14449" s="160" t="s">
        <v>547</v>
      </c>
      <c r="D14449" s="161">
        <v>35.89</v>
      </c>
    </row>
    <row r="14450" spans="3:4" ht="15" hidden="1" customHeight="1" x14ac:dyDescent="0.25">
      <c r="C14450" s="158" t="s">
        <v>547</v>
      </c>
      <c r="D14450" s="159">
        <v>1123.31</v>
      </c>
    </row>
    <row r="14451" spans="3:4" ht="15" hidden="1" customHeight="1" x14ac:dyDescent="0.25">
      <c r="C14451" s="160" t="s">
        <v>308</v>
      </c>
      <c r="D14451" s="161">
        <v>630.01</v>
      </c>
    </row>
    <row r="14452" spans="3:4" ht="15" hidden="1" customHeight="1" x14ac:dyDescent="0.25">
      <c r="C14452" s="158" t="s">
        <v>549</v>
      </c>
      <c r="D14452" s="159">
        <v>779.39</v>
      </c>
    </row>
    <row r="14453" spans="3:4" ht="15" hidden="1" customHeight="1" x14ac:dyDescent="0.25">
      <c r="C14453" s="160" t="s">
        <v>312</v>
      </c>
      <c r="D14453" s="161">
        <v>806.42</v>
      </c>
    </row>
    <row r="14454" spans="3:4" ht="15" hidden="1" customHeight="1" x14ac:dyDescent="0.25">
      <c r="C14454" s="158" t="s">
        <v>545</v>
      </c>
      <c r="D14454" s="159">
        <v>565.42999999999995</v>
      </c>
    </row>
    <row r="14455" spans="3:4" ht="15" hidden="1" customHeight="1" x14ac:dyDescent="0.25">
      <c r="C14455" s="160" t="s">
        <v>542</v>
      </c>
      <c r="D14455" s="161">
        <v>624.86</v>
      </c>
    </row>
    <row r="14456" spans="3:4" ht="15" hidden="1" customHeight="1" x14ac:dyDescent="0.25">
      <c r="C14456" s="158" t="s">
        <v>546</v>
      </c>
      <c r="D14456" s="159">
        <v>831.62</v>
      </c>
    </row>
    <row r="14457" spans="3:4" ht="15" hidden="1" customHeight="1" x14ac:dyDescent="0.25">
      <c r="C14457" s="160" t="s">
        <v>312</v>
      </c>
      <c r="D14457" s="161">
        <v>363.58</v>
      </c>
    </row>
    <row r="14458" spans="3:4" ht="15" hidden="1" customHeight="1" x14ac:dyDescent="0.25">
      <c r="C14458" s="158" t="s">
        <v>308</v>
      </c>
      <c r="D14458" s="159">
        <v>801.76</v>
      </c>
    </row>
    <row r="14459" spans="3:4" ht="15" hidden="1" customHeight="1" x14ac:dyDescent="0.25">
      <c r="C14459" s="160" t="s">
        <v>539</v>
      </c>
      <c r="D14459" s="161">
        <v>1026.58</v>
      </c>
    </row>
    <row r="14460" spans="3:4" ht="15" hidden="1" customHeight="1" x14ac:dyDescent="0.25">
      <c r="C14460" s="158" t="s">
        <v>545</v>
      </c>
      <c r="D14460" s="159">
        <v>1115.92</v>
      </c>
    </row>
    <row r="14461" spans="3:4" ht="15" hidden="1" customHeight="1" x14ac:dyDescent="0.25">
      <c r="C14461" s="160" t="s">
        <v>543</v>
      </c>
      <c r="D14461" s="161">
        <v>598.12</v>
      </c>
    </row>
    <row r="14462" spans="3:4" ht="15" hidden="1" customHeight="1" x14ac:dyDescent="0.25">
      <c r="C14462" s="158" t="s">
        <v>307</v>
      </c>
      <c r="D14462" s="159">
        <v>385.58</v>
      </c>
    </row>
    <row r="14463" spans="3:4" ht="15" hidden="1" customHeight="1" x14ac:dyDescent="0.25">
      <c r="C14463" s="160" t="s">
        <v>309</v>
      </c>
      <c r="D14463" s="161">
        <v>528.88</v>
      </c>
    </row>
    <row r="14464" spans="3:4" ht="15" hidden="1" customHeight="1" x14ac:dyDescent="0.25">
      <c r="C14464" s="158" t="s">
        <v>312</v>
      </c>
      <c r="D14464" s="159">
        <v>893.21</v>
      </c>
    </row>
    <row r="14465" spans="3:4" ht="15" hidden="1" customHeight="1" x14ac:dyDescent="0.25">
      <c r="C14465" s="160" t="s">
        <v>545</v>
      </c>
      <c r="D14465" s="161">
        <v>213.45</v>
      </c>
    </row>
    <row r="14466" spans="3:4" ht="15" hidden="1" customHeight="1" x14ac:dyDescent="0.25">
      <c r="C14466" s="158" t="s">
        <v>554</v>
      </c>
      <c r="D14466" s="159">
        <v>701.29</v>
      </c>
    </row>
    <row r="14467" spans="3:4" ht="15" hidden="1" customHeight="1" x14ac:dyDescent="0.25">
      <c r="C14467" s="160" t="s">
        <v>312</v>
      </c>
      <c r="D14467" s="161">
        <v>580.26</v>
      </c>
    </row>
    <row r="14468" spans="3:4" ht="15" hidden="1" customHeight="1" x14ac:dyDescent="0.25">
      <c r="C14468" s="158" t="s">
        <v>545</v>
      </c>
      <c r="D14468" s="159">
        <v>1272.08</v>
      </c>
    </row>
    <row r="14469" spans="3:4" ht="15" hidden="1" customHeight="1" x14ac:dyDescent="0.25">
      <c r="C14469" s="160" t="s">
        <v>307</v>
      </c>
      <c r="D14469" s="161">
        <v>1252.22</v>
      </c>
    </row>
    <row r="14470" spans="3:4" ht="15" hidden="1" customHeight="1" x14ac:dyDescent="0.25">
      <c r="C14470" s="158" t="s">
        <v>309</v>
      </c>
      <c r="D14470" s="159">
        <v>711.71</v>
      </c>
    </row>
    <row r="14471" spans="3:4" ht="15" hidden="1" customHeight="1" x14ac:dyDescent="0.25">
      <c r="C14471" s="160" t="s">
        <v>548</v>
      </c>
      <c r="D14471" s="161">
        <v>1042.19</v>
      </c>
    </row>
    <row r="14472" spans="3:4" ht="15" hidden="1" customHeight="1" x14ac:dyDescent="0.25">
      <c r="C14472" s="158" t="s">
        <v>543</v>
      </c>
      <c r="D14472" s="159">
        <v>548.57000000000005</v>
      </c>
    </row>
    <row r="14473" spans="3:4" ht="15" hidden="1" customHeight="1" x14ac:dyDescent="0.25">
      <c r="C14473" s="160" t="s">
        <v>540</v>
      </c>
      <c r="D14473" s="161">
        <v>1036.3499999999999</v>
      </c>
    </row>
    <row r="14474" spans="3:4" ht="15" hidden="1" customHeight="1" x14ac:dyDescent="0.25">
      <c r="C14474" s="158" t="s">
        <v>548</v>
      </c>
      <c r="D14474" s="159">
        <v>900.31</v>
      </c>
    </row>
    <row r="14475" spans="3:4" ht="15" hidden="1" customHeight="1" x14ac:dyDescent="0.25">
      <c r="C14475" s="160" t="s">
        <v>555</v>
      </c>
      <c r="D14475" s="161">
        <v>34.26</v>
      </c>
    </row>
    <row r="14476" spans="3:4" ht="15" hidden="1" customHeight="1" x14ac:dyDescent="0.25">
      <c r="C14476" s="158" t="s">
        <v>539</v>
      </c>
      <c r="D14476" s="159">
        <v>325.18</v>
      </c>
    </row>
    <row r="14477" spans="3:4" ht="15" hidden="1" customHeight="1" x14ac:dyDescent="0.25">
      <c r="C14477" s="160" t="s">
        <v>558</v>
      </c>
      <c r="D14477" s="161">
        <v>304.77999999999997</v>
      </c>
    </row>
    <row r="14478" spans="3:4" ht="15" hidden="1" customHeight="1" x14ac:dyDescent="0.25">
      <c r="C14478" s="158" t="s">
        <v>553</v>
      </c>
      <c r="D14478" s="159">
        <v>59.49</v>
      </c>
    </row>
    <row r="14479" spans="3:4" ht="15" hidden="1" customHeight="1" x14ac:dyDescent="0.25">
      <c r="C14479" s="160" t="s">
        <v>541</v>
      </c>
      <c r="D14479" s="161">
        <v>870.13</v>
      </c>
    </row>
    <row r="14480" spans="3:4" ht="15" hidden="1" customHeight="1" x14ac:dyDescent="0.25">
      <c r="C14480" s="158" t="s">
        <v>554</v>
      </c>
      <c r="D14480" s="159">
        <v>1281.23</v>
      </c>
    </row>
    <row r="14481" spans="3:4" ht="15" hidden="1" customHeight="1" x14ac:dyDescent="0.25">
      <c r="C14481" s="160" t="s">
        <v>308</v>
      </c>
      <c r="D14481" s="161">
        <v>708.6</v>
      </c>
    </row>
    <row r="14482" spans="3:4" ht="15" hidden="1" customHeight="1" x14ac:dyDescent="0.25">
      <c r="C14482" s="158" t="s">
        <v>543</v>
      </c>
      <c r="D14482" s="159">
        <v>309.77999999999997</v>
      </c>
    </row>
    <row r="14483" spans="3:4" ht="15" hidden="1" customHeight="1" x14ac:dyDescent="0.25">
      <c r="C14483" s="160" t="s">
        <v>550</v>
      </c>
      <c r="D14483" s="161">
        <v>452.22</v>
      </c>
    </row>
    <row r="14484" spans="3:4" ht="15" hidden="1" customHeight="1" x14ac:dyDescent="0.25">
      <c r="C14484" s="158" t="s">
        <v>547</v>
      </c>
      <c r="D14484" s="159">
        <v>420.37</v>
      </c>
    </row>
    <row r="14485" spans="3:4" ht="15" hidden="1" customHeight="1" x14ac:dyDescent="0.25">
      <c r="C14485" s="160" t="s">
        <v>547</v>
      </c>
      <c r="D14485" s="161">
        <v>914.91</v>
      </c>
    </row>
    <row r="14486" spans="3:4" ht="15" hidden="1" customHeight="1" x14ac:dyDescent="0.25">
      <c r="C14486" s="158" t="s">
        <v>555</v>
      </c>
      <c r="D14486" s="159">
        <v>794.83</v>
      </c>
    </row>
    <row r="14487" spans="3:4" ht="15" hidden="1" customHeight="1" x14ac:dyDescent="0.25">
      <c r="C14487" s="160" t="s">
        <v>554</v>
      </c>
      <c r="D14487" s="161">
        <v>538.89</v>
      </c>
    </row>
    <row r="14488" spans="3:4" ht="15" hidden="1" customHeight="1" x14ac:dyDescent="0.25">
      <c r="C14488" s="158" t="s">
        <v>552</v>
      </c>
      <c r="D14488" s="159">
        <v>245.37</v>
      </c>
    </row>
    <row r="14489" spans="3:4" ht="15" hidden="1" customHeight="1" x14ac:dyDescent="0.25">
      <c r="C14489" s="160" t="s">
        <v>543</v>
      </c>
      <c r="D14489" s="161">
        <v>792.65</v>
      </c>
    </row>
    <row r="14490" spans="3:4" ht="15" hidden="1" customHeight="1" x14ac:dyDescent="0.25">
      <c r="C14490" s="158" t="s">
        <v>546</v>
      </c>
      <c r="D14490" s="159">
        <v>1012.88</v>
      </c>
    </row>
    <row r="14491" spans="3:4" ht="15" hidden="1" customHeight="1" x14ac:dyDescent="0.25">
      <c r="C14491" s="160" t="s">
        <v>541</v>
      </c>
      <c r="D14491" s="161">
        <v>588.59</v>
      </c>
    </row>
    <row r="14492" spans="3:4" ht="15" hidden="1" customHeight="1" x14ac:dyDescent="0.25">
      <c r="C14492" s="158" t="s">
        <v>552</v>
      </c>
      <c r="D14492" s="159">
        <v>660.58</v>
      </c>
    </row>
    <row r="14493" spans="3:4" ht="15" hidden="1" customHeight="1" x14ac:dyDescent="0.25">
      <c r="C14493" s="160" t="s">
        <v>552</v>
      </c>
      <c r="D14493" s="161">
        <v>430.93</v>
      </c>
    </row>
    <row r="14494" spans="3:4" ht="15" hidden="1" customHeight="1" x14ac:dyDescent="0.25">
      <c r="C14494" s="158" t="s">
        <v>309</v>
      </c>
      <c r="D14494" s="159">
        <v>709.91</v>
      </c>
    </row>
    <row r="14495" spans="3:4" ht="15" hidden="1" customHeight="1" x14ac:dyDescent="0.25">
      <c r="C14495" s="160" t="s">
        <v>545</v>
      </c>
      <c r="D14495" s="161">
        <v>401.1</v>
      </c>
    </row>
    <row r="14496" spans="3:4" ht="15" hidden="1" customHeight="1" x14ac:dyDescent="0.25">
      <c r="C14496" s="158" t="s">
        <v>309</v>
      </c>
      <c r="D14496" s="159">
        <v>878.33</v>
      </c>
    </row>
    <row r="14497" spans="3:4" ht="15" hidden="1" customHeight="1" x14ac:dyDescent="0.25">
      <c r="C14497" s="160" t="s">
        <v>555</v>
      </c>
      <c r="D14497" s="161">
        <v>1233.8699999999999</v>
      </c>
    </row>
    <row r="14498" spans="3:4" ht="15" hidden="1" customHeight="1" x14ac:dyDescent="0.25">
      <c r="C14498" s="158" t="s">
        <v>544</v>
      </c>
      <c r="D14498" s="159">
        <v>972.97</v>
      </c>
    </row>
    <row r="14499" spans="3:4" ht="15" hidden="1" customHeight="1" x14ac:dyDescent="0.25">
      <c r="C14499" s="160" t="s">
        <v>542</v>
      </c>
      <c r="D14499" s="161">
        <v>782.29</v>
      </c>
    </row>
    <row r="14500" spans="3:4" ht="15" hidden="1" customHeight="1" x14ac:dyDescent="0.25">
      <c r="C14500" s="158" t="s">
        <v>547</v>
      </c>
      <c r="D14500" s="159">
        <v>366.87</v>
      </c>
    </row>
    <row r="14501" spans="3:4" ht="15" hidden="1" customHeight="1" x14ac:dyDescent="0.25">
      <c r="C14501" s="160" t="s">
        <v>554</v>
      </c>
      <c r="D14501" s="161">
        <v>926.82</v>
      </c>
    </row>
    <row r="14502" spans="3:4" ht="15" hidden="1" customHeight="1" x14ac:dyDescent="0.25">
      <c r="C14502" s="158" t="s">
        <v>544</v>
      </c>
      <c r="D14502" s="159">
        <v>1075.53</v>
      </c>
    </row>
    <row r="14503" spans="3:4" ht="15" hidden="1" customHeight="1" x14ac:dyDescent="0.25">
      <c r="C14503" s="160" t="s">
        <v>541</v>
      </c>
      <c r="D14503" s="161">
        <v>552.23</v>
      </c>
    </row>
    <row r="14504" spans="3:4" ht="15" hidden="1" customHeight="1" x14ac:dyDescent="0.25">
      <c r="C14504" s="158" t="s">
        <v>308</v>
      </c>
      <c r="D14504" s="159">
        <v>1081.53</v>
      </c>
    </row>
    <row r="14505" spans="3:4" ht="15" hidden="1" customHeight="1" x14ac:dyDescent="0.25">
      <c r="C14505" s="160" t="s">
        <v>547</v>
      </c>
      <c r="D14505" s="161">
        <v>834.82</v>
      </c>
    </row>
    <row r="14506" spans="3:4" ht="15" hidden="1" customHeight="1" x14ac:dyDescent="0.25">
      <c r="C14506" s="158" t="s">
        <v>554</v>
      </c>
      <c r="D14506" s="159">
        <v>710.39</v>
      </c>
    </row>
    <row r="14507" spans="3:4" ht="15" hidden="1" customHeight="1" x14ac:dyDescent="0.25">
      <c r="C14507" s="160" t="s">
        <v>309</v>
      </c>
      <c r="D14507" s="161">
        <v>1248.23</v>
      </c>
    </row>
    <row r="14508" spans="3:4" ht="15" hidden="1" customHeight="1" x14ac:dyDescent="0.25">
      <c r="C14508" s="158" t="s">
        <v>544</v>
      </c>
      <c r="D14508" s="159">
        <v>507.62</v>
      </c>
    </row>
    <row r="14509" spans="3:4" ht="15" hidden="1" customHeight="1" x14ac:dyDescent="0.25">
      <c r="C14509" s="160" t="s">
        <v>550</v>
      </c>
      <c r="D14509" s="161">
        <v>599.39</v>
      </c>
    </row>
    <row r="14510" spans="3:4" ht="15" hidden="1" customHeight="1" x14ac:dyDescent="0.25">
      <c r="C14510" s="158" t="s">
        <v>553</v>
      </c>
      <c r="D14510" s="159">
        <v>1131.42</v>
      </c>
    </row>
    <row r="14511" spans="3:4" ht="15" hidden="1" customHeight="1" x14ac:dyDescent="0.25">
      <c r="C14511" s="160" t="s">
        <v>308</v>
      </c>
      <c r="D14511" s="161">
        <v>556.48</v>
      </c>
    </row>
    <row r="14512" spans="3:4" ht="15" hidden="1" customHeight="1" x14ac:dyDescent="0.25">
      <c r="C14512" s="158" t="s">
        <v>543</v>
      </c>
      <c r="D14512" s="159">
        <v>236.14</v>
      </c>
    </row>
    <row r="14513" spans="3:4" ht="15" hidden="1" customHeight="1" x14ac:dyDescent="0.25">
      <c r="C14513" s="160" t="s">
        <v>542</v>
      </c>
      <c r="D14513" s="161">
        <v>706.37</v>
      </c>
    </row>
    <row r="14514" spans="3:4" ht="15" hidden="1" customHeight="1" x14ac:dyDescent="0.25">
      <c r="C14514" s="158" t="s">
        <v>312</v>
      </c>
      <c r="D14514" s="159">
        <v>787.51</v>
      </c>
    </row>
    <row r="14515" spans="3:4" ht="15" hidden="1" customHeight="1" x14ac:dyDescent="0.25">
      <c r="C14515" s="160" t="s">
        <v>546</v>
      </c>
      <c r="D14515" s="161">
        <v>574.58000000000004</v>
      </c>
    </row>
    <row r="14516" spans="3:4" ht="15" hidden="1" customHeight="1" x14ac:dyDescent="0.25">
      <c r="C14516" s="158" t="s">
        <v>544</v>
      </c>
      <c r="D14516" s="159">
        <v>250.54</v>
      </c>
    </row>
    <row r="14517" spans="3:4" ht="15" hidden="1" customHeight="1" x14ac:dyDescent="0.25">
      <c r="C14517" s="160" t="s">
        <v>551</v>
      </c>
      <c r="D14517" s="161">
        <v>898.89</v>
      </c>
    </row>
    <row r="14518" spans="3:4" ht="15" hidden="1" customHeight="1" x14ac:dyDescent="0.25">
      <c r="C14518" s="158" t="s">
        <v>547</v>
      </c>
      <c r="D14518" s="159">
        <v>320.74</v>
      </c>
    </row>
    <row r="14519" spans="3:4" ht="15" hidden="1" customHeight="1" x14ac:dyDescent="0.25">
      <c r="C14519" s="160" t="s">
        <v>543</v>
      </c>
      <c r="D14519" s="161">
        <v>1120.69</v>
      </c>
    </row>
    <row r="14520" spans="3:4" ht="15" hidden="1" customHeight="1" x14ac:dyDescent="0.25">
      <c r="C14520" s="158" t="s">
        <v>546</v>
      </c>
      <c r="D14520" s="159">
        <v>595.52</v>
      </c>
    </row>
    <row r="14521" spans="3:4" ht="15" hidden="1" customHeight="1" x14ac:dyDescent="0.25">
      <c r="C14521" s="160" t="s">
        <v>546</v>
      </c>
      <c r="D14521" s="161">
        <v>864.83</v>
      </c>
    </row>
    <row r="14522" spans="3:4" ht="15" hidden="1" customHeight="1" x14ac:dyDescent="0.25">
      <c r="C14522" s="158" t="s">
        <v>541</v>
      </c>
      <c r="D14522" s="159">
        <v>549.44000000000005</v>
      </c>
    </row>
    <row r="14523" spans="3:4" ht="15" hidden="1" customHeight="1" x14ac:dyDescent="0.25">
      <c r="C14523" s="160" t="s">
        <v>545</v>
      </c>
      <c r="D14523" s="161">
        <v>568.28</v>
      </c>
    </row>
    <row r="14524" spans="3:4" ht="15" hidden="1" customHeight="1" x14ac:dyDescent="0.25">
      <c r="C14524" s="158" t="s">
        <v>543</v>
      </c>
      <c r="D14524" s="159">
        <v>540.53</v>
      </c>
    </row>
    <row r="14525" spans="3:4" ht="15" hidden="1" customHeight="1" x14ac:dyDescent="0.25">
      <c r="C14525" s="160" t="s">
        <v>555</v>
      </c>
      <c r="D14525" s="161">
        <v>522.1</v>
      </c>
    </row>
    <row r="14526" spans="3:4" ht="15" hidden="1" customHeight="1" x14ac:dyDescent="0.25">
      <c r="C14526" s="158" t="s">
        <v>547</v>
      </c>
      <c r="D14526" s="159">
        <v>652.42999999999995</v>
      </c>
    </row>
    <row r="14527" spans="3:4" ht="15" hidden="1" customHeight="1" x14ac:dyDescent="0.25">
      <c r="C14527" s="160" t="s">
        <v>557</v>
      </c>
      <c r="D14527" s="161">
        <v>532.38</v>
      </c>
    </row>
    <row r="14528" spans="3:4" ht="15" hidden="1" customHeight="1" x14ac:dyDescent="0.25">
      <c r="C14528" s="158" t="s">
        <v>543</v>
      </c>
      <c r="D14528" s="159">
        <v>25.13</v>
      </c>
    </row>
    <row r="14529" spans="3:4" ht="15" hidden="1" customHeight="1" x14ac:dyDescent="0.25">
      <c r="C14529" s="160" t="s">
        <v>549</v>
      </c>
      <c r="D14529" s="161">
        <v>577.63</v>
      </c>
    </row>
    <row r="14530" spans="3:4" ht="15" hidden="1" customHeight="1" x14ac:dyDescent="0.25">
      <c r="C14530" s="158" t="s">
        <v>545</v>
      </c>
      <c r="D14530" s="159">
        <v>641.34</v>
      </c>
    </row>
    <row r="14531" spans="3:4" ht="15" hidden="1" customHeight="1" x14ac:dyDescent="0.25">
      <c r="C14531" s="160" t="s">
        <v>547</v>
      </c>
      <c r="D14531" s="161">
        <v>634.63</v>
      </c>
    </row>
    <row r="14532" spans="3:4" ht="15" hidden="1" customHeight="1" x14ac:dyDescent="0.25">
      <c r="C14532" s="158" t="s">
        <v>545</v>
      </c>
      <c r="D14532" s="159">
        <v>1295.33</v>
      </c>
    </row>
    <row r="14533" spans="3:4" ht="15" hidden="1" customHeight="1" x14ac:dyDescent="0.25">
      <c r="C14533" s="160" t="s">
        <v>312</v>
      </c>
      <c r="D14533" s="161">
        <v>1000.8</v>
      </c>
    </row>
    <row r="14534" spans="3:4" ht="15" hidden="1" customHeight="1" x14ac:dyDescent="0.25">
      <c r="C14534" s="158" t="s">
        <v>544</v>
      </c>
      <c r="D14534" s="159">
        <v>509.36</v>
      </c>
    </row>
    <row r="14535" spans="3:4" ht="15" hidden="1" customHeight="1" x14ac:dyDescent="0.25">
      <c r="C14535" s="160" t="s">
        <v>543</v>
      </c>
      <c r="D14535" s="161">
        <v>398.93</v>
      </c>
    </row>
    <row r="14536" spans="3:4" ht="15" hidden="1" customHeight="1" x14ac:dyDescent="0.25">
      <c r="C14536" s="158" t="s">
        <v>540</v>
      </c>
      <c r="D14536" s="159">
        <v>334.94</v>
      </c>
    </row>
    <row r="14537" spans="3:4" ht="15" hidden="1" customHeight="1" x14ac:dyDescent="0.25">
      <c r="C14537" s="160" t="s">
        <v>540</v>
      </c>
      <c r="D14537" s="161">
        <v>365.54</v>
      </c>
    </row>
    <row r="14538" spans="3:4" ht="15" hidden="1" customHeight="1" x14ac:dyDescent="0.25">
      <c r="C14538" s="158" t="s">
        <v>546</v>
      </c>
      <c r="D14538" s="159">
        <v>687.64</v>
      </c>
    </row>
    <row r="14539" spans="3:4" ht="15" hidden="1" customHeight="1" x14ac:dyDescent="0.25">
      <c r="C14539" s="160" t="s">
        <v>548</v>
      </c>
      <c r="D14539" s="161">
        <v>628.85</v>
      </c>
    </row>
    <row r="14540" spans="3:4" ht="15" hidden="1" customHeight="1" x14ac:dyDescent="0.25">
      <c r="C14540" s="158" t="s">
        <v>308</v>
      </c>
      <c r="D14540" s="159">
        <v>584.14</v>
      </c>
    </row>
    <row r="14541" spans="3:4" ht="15" hidden="1" customHeight="1" x14ac:dyDescent="0.25">
      <c r="C14541" s="160" t="s">
        <v>307</v>
      </c>
      <c r="D14541" s="161">
        <v>1286.33</v>
      </c>
    </row>
    <row r="14542" spans="3:4" ht="15" hidden="1" customHeight="1" x14ac:dyDescent="0.25">
      <c r="C14542" s="158" t="s">
        <v>541</v>
      </c>
      <c r="D14542" s="159">
        <v>304.48</v>
      </c>
    </row>
    <row r="14543" spans="3:4" ht="15" hidden="1" customHeight="1" x14ac:dyDescent="0.25">
      <c r="C14543" s="160" t="s">
        <v>309</v>
      </c>
      <c r="D14543" s="161">
        <v>537.65</v>
      </c>
    </row>
    <row r="14544" spans="3:4" ht="15" hidden="1" customHeight="1" x14ac:dyDescent="0.25">
      <c r="C14544" s="158" t="s">
        <v>309</v>
      </c>
      <c r="D14544" s="159">
        <v>556.67999999999995</v>
      </c>
    </row>
    <row r="14545" spans="3:4" ht="15" hidden="1" customHeight="1" x14ac:dyDescent="0.25">
      <c r="C14545" s="160" t="s">
        <v>543</v>
      </c>
      <c r="D14545" s="161">
        <v>725.79</v>
      </c>
    </row>
    <row r="14546" spans="3:4" ht="15" hidden="1" customHeight="1" x14ac:dyDescent="0.25">
      <c r="C14546" s="158" t="s">
        <v>551</v>
      </c>
      <c r="D14546" s="159">
        <v>451.04</v>
      </c>
    </row>
    <row r="14547" spans="3:4" ht="15" hidden="1" customHeight="1" x14ac:dyDescent="0.25">
      <c r="C14547" s="160" t="s">
        <v>558</v>
      </c>
      <c r="D14547" s="161">
        <v>1088.94</v>
      </c>
    </row>
    <row r="14548" spans="3:4" ht="15" hidden="1" customHeight="1" x14ac:dyDescent="0.25">
      <c r="C14548" s="158" t="s">
        <v>543</v>
      </c>
      <c r="D14548" s="159">
        <v>270.89999999999998</v>
      </c>
    </row>
    <row r="14549" spans="3:4" ht="15" hidden="1" customHeight="1" x14ac:dyDescent="0.25">
      <c r="C14549" s="160" t="s">
        <v>308</v>
      </c>
      <c r="D14549" s="161">
        <v>308.94</v>
      </c>
    </row>
    <row r="14550" spans="3:4" ht="15" hidden="1" customHeight="1" x14ac:dyDescent="0.25">
      <c r="C14550" s="158" t="s">
        <v>308</v>
      </c>
      <c r="D14550" s="159">
        <v>235.86</v>
      </c>
    </row>
    <row r="14551" spans="3:4" ht="15" hidden="1" customHeight="1" x14ac:dyDescent="0.25">
      <c r="C14551" s="160" t="s">
        <v>553</v>
      </c>
      <c r="D14551" s="161">
        <v>120.41</v>
      </c>
    </row>
    <row r="14552" spans="3:4" ht="15" hidden="1" customHeight="1" x14ac:dyDescent="0.25">
      <c r="C14552" s="158" t="s">
        <v>540</v>
      </c>
      <c r="D14552" s="159">
        <v>220.12</v>
      </c>
    </row>
    <row r="14553" spans="3:4" ht="15" hidden="1" customHeight="1" x14ac:dyDescent="0.25">
      <c r="C14553" s="160" t="s">
        <v>557</v>
      </c>
      <c r="D14553" s="161">
        <v>820.39</v>
      </c>
    </row>
    <row r="14554" spans="3:4" ht="15" hidden="1" customHeight="1" x14ac:dyDescent="0.25">
      <c r="C14554" s="158" t="s">
        <v>547</v>
      </c>
      <c r="D14554" s="159">
        <v>801.19</v>
      </c>
    </row>
    <row r="14555" spans="3:4" ht="15" hidden="1" customHeight="1" x14ac:dyDescent="0.25">
      <c r="C14555" s="160" t="s">
        <v>549</v>
      </c>
      <c r="D14555" s="161">
        <v>398.6</v>
      </c>
    </row>
    <row r="14556" spans="3:4" ht="15" hidden="1" customHeight="1" x14ac:dyDescent="0.25">
      <c r="C14556" s="158" t="s">
        <v>547</v>
      </c>
      <c r="D14556" s="159">
        <v>38.76</v>
      </c>
    </row>
    <row r="14557" spans="3:4" ht="15" hidden="1" customHeight="1" x14ac:dyDescent="0.25">
      <c r="C14557" s="160" t="s">
        <v>558</v>
      </c>
      <c r="D14557" s="161">
        <v>356.76</v>
      </c>
    </row>
    <row r="14558" spans="3:4" ht="15" hidden="1" customHeight="1" x14ac:dyDescent="0.25">
      <c r="C14558" s="158" t="s">
        <v>312</v>
      </c>
      <c r="D14558" s="159">
        <v>511.6</v>
      </c>
    </row>
    <row r="14559" spans="3:4" ht="15" hidden="1" customHeight="1" x14ac:dyDescent="0.25">
      <c r="C14559" s="160" t="s">
        <v>545</v>
      </c>
      <c r="D14559" s="161">
        <v>1116.01</v>
      </c>
    </row>
    <row r="14560" spans="3:4" ht="15" hidden="1" customHeight="1" x14ac:dyDescent="0.25">
      <c r="C14560" s="158" t="s">
        <v>551</v>
      </c>
      <c r="D14560" s="159">
        <v>549.84</v>
      </c>
    </row>
    <row r="14561" spans="3:4" ht="15" hidden="1" customHeight="1" x14ac:dyDescent="0.25">
      <c r="C14561" s="160" t="s">
        <v>312</v>
      </c>
      <c r="D14561" s="161">
        <v>796.09</v>
      </c>
    </row>
    <row r="14562" spans="3:4" ht="15" hidden="1" customHeight="1" x14ac:dyDescent="0.25">
      <c r="C14562" s="158" t="s">
        <v>309</v>
      </c>
      <c r="D14562" s="159">
        <v>297.74</v>
      </c>
    </row>
    <row r="14563" spans="3:4" ht="15" hidden="1" customHeight="1" x14ac:dyDescent="0.25">
      <c r="C14563" s="160" t="s">
        <v>551</v>
      </c>
      <c r="D14563" s="161">
        <v>402.79</v>
      </c>
    </row>
    <row r="14564" spans="3:4" ht="15" hidden="1" customHeight="1" x14ac:dyDescent="0.25">
      <c r="C14564" s="158" t="s">
        <v>549</v>
      </c>
      <c r="D14564" s="159">
        <v>762.14</v>
      </c>
    </row>
    <row r="14565" spans="3:4" ht="15" hidden="1" customHeight="1" x14ac:dyDescent="0.25">
      <c r="C14565" s="160" t="s">
        <v>545</v>
      </c>
      <c r="D14565" s="161">
        <v>1105.95</v>
      </c>
    </row>
    <row r="14566" spans="3:4" ht="15" hidden="1" customHeight="1" x14ac:dyDescent="0.25">
      <c r="C14566" s="158" t="s">
        <v>551</v>
      </c>
      <c r="D14566" s="159">
        <v>1220.67</v>
      </c>
    </row>
    <row r="14567" spans="3:4" ht="15" hidden="1" customHeight="1" x14ac:dyDescent="0.25">
      <c r="C14567" s="160" t="s">
        <v>308</v>
      </c>
      <c r="D14567" s="161">
        <v>1058.55</v>
      </c>
    </row>
    <row r="14568" spans="3:4" ht="15" hidden="1" customHeight="1" x14ac:dyDescent="0.25">
      <c r="C14568" s="158" t="s">
        <v>547</v>
      </c>
      <c r="D14568" s="159">
        <v>1293.82</v>
      </c>
    </row>
    <row r="14569" spans="3:4" ht="15" hidden="1" customHeight="1" x14ac:dyDescent="0.25">
      <c r="C14569" s="160" t="s">
        <v>308</v>
      </c>
      <c r="D14569" s="161">
        <v>496.32</v>
      </c>
    </row>
    <row r="14570" spans="3:4" ht="15" hidden="1" customHeight="1" x14ac:dyDescent="0.25">
      <c r="C14570" s="158" t="s">
        <v>309</v>
      </c>
      <c r="D14570" s="159">
        <v>517.63</v>
      </c>
    </row>
    <row r="14571" spans="3:4" ht="15" hidden="1" customHeight="1" x14ac:dyDescent="0.25">
      <c r="C14571" s="160" t="s">
        <v>553</v>
      </c>
      <c r="D14571" s="161">
        <v>400.12</v>
      </c>
    </row>
    <row r="14572" spans="3:4" ht="15" hidden="1" customHeight="1" x14ac:dyDescent="0.25">
      <c r="C14572" s="158" t="s">
        <v>540</v>
      </c>
      <c r="D14572" s="159">
        <v>318.35000000000002</v>
      </c>
    </row>
    <row r="14573" spans="3:4" ht="15" hidden="1" customHeight="1" x14ac:dyDescent="0.25">
      <c r="C14573" s="160" t="s">
        <v>552</v>
      </c>
      <c r="D14573" s="161">
        <v>640.99</v>
      </c>
    </row>
    <row r="14574" spans="3:4" ht="15" hidden="1" customHeight="1" x14ac:dyDescent="0.25">
      <c r="C14574" s="158" t="s">
        <v>548</v>
      </c>
      <c r="D14574" s="159">
        <v>550.84</v>
      </c>
    </row>
    <row r="14575" spans="3:4" ht="15" hidden="1" customHeight="1" x14ac:dyDescent="0.25">
      <c r="C14575" s="160" t="s">
        <v>554</v>
      </c>
      <c r="D14575" s="161">
        <v>236.84</v>
      </c>
    </row>
    <row r="14576" spans="3:4" ht="15" hidden="1" customHeight="1" x14ac:dyDescent="0.25">
      <c r="C14576" s="158" t="s">
        <v>553</v>
      </c>
      <c r="D14576" s="159">
        <v>736.01</v>
      </c>
    </row>
    <row r="14577" spans="3:4" ht="15" hidden="1" customHeight="1" x14ac:dyDescent="0.25">
      <c r="C14577" s="160" t="s">
        <v>542</v>
      </c>
      <c r="D14577" s="161">
        <v>412.69</v>
      </c>
    </row>
    <row r="14578" spans="3:4" ht="15" hidden="1" customHeight="1" x14ac:dyDescent="0.25">
      <c r="C14578" s="158" t="s">
        <v>539</v>
      </c>
      <c r="D14578" s="159">
        <v>617.07000000000005</v>
      </c>
    </row>
    <row r="14579" spans="3:4" ht="15" hidden="1" customHeight="1" x14ac:dyDescent="0.25">
      <c r="C14579" s="160" t="s">
        <v>557</v>
      </c>
      <c r="D14579" s="161">
        <v>440.48</v>
      </c>
    </row>
    <row r="14580" spans="3:4" ht="15" hidden="1" customHeight="1" x14ac:dyDescent="0.25">
      <c r="C14580" s="158" t="s">
        <v>545</v>
      </c>
      <c r="D14580" s="159">
        <v>94.64</v>
      </c>
    </row>
    <row r="14581" spans="3:4" ht="15" hidden="1" customHeight="1" x14ac:dyDescent="0.25">
      <c r="C14581" s="160" t="s">
        <v>558</v>
      </c>
      <c r="D14581" s="161">
        <v>175.77</v>
      </c>
    </row>
    <row r="14582" spans="3:4" ht="15" hidden="1" customHeight="1" x14ac:dyDescent="0.25">
      <c r="C14582" s="158" t="s">
        <v>543</v>
      </c>
      <c r="D14582" s="159">
        <v>667.19</v>
      </c>
    </row>
    <row r="14583" spans="3:4" ht="15" hidden="1" customHeight="1" x14ac:dyDescent="0.25">
      <c r="C14583" s="160" t="s">
        <v>550</v>
      </c>
      <c r="D14583" s="161">
        <v>344.33</v>
      </c>
    </row>
    <row r="14584" spans="3:4" ht="15" hidden="1" customHeight="1" x14ac:dyDescent="0.25">
      <c r="C14584" s="158" t="s">
        <v>540</v>
      </c>
      <c r="D14584" s="159">
        <v>1061.32</v>
      </c>
    </row>
    <row r="14585" spans="3:4" ht="15" hidden="1" customHeight="1" x14ac:dyDescent="0.25">
      <c r="C14585" s="160" t="s">
        <v>309</v>
      </c>
      <c r="D14585" s="161">
        <v>550.48</v>
      </c>
    </row>
    <row r="14586" spans="3:4" ht="15" hidden="1" customHeight="1" x14ac:dyDescent="0.25">
      <c r="C14586" s="158" t="s">
        <v>558</v>
      </c>
      <c r="D14586" s="159">
        <v>623.77</v>
      </c>
    </row>
    <row r="14587" spans="3:4" ht="15" hidden="1" customHeight="1" x14ac:dyDescent="0.25">
      <c r="C14587" s="160" t="s">
        <v>312</v>
      </c>
      <c r="D14587" s="161">
        <v>11.22</v>
      </c>
    </row>
    <row r="14588" spans="3:4" ht="15" hidden="1" customHeight="1" x14ac:dyDescent="0.25">
      <c r="C14588" s="158" t="s">
        <v>544</v>
      </c>
      <c r="D14588" s="159">
        <v>1161.25</v>
      </c>
    </row>
    <row r="14589" spans="3:4" ht="15" hidden="1" customHeight="1" x14ac:dyDescent="0.25">
      <c r="C14589" s="160" t="s">
        <v>543</v>
      </c>
      <c r="D14589" s="161">
        <v>1043.1300000000001</v>
      </c>
    </row>
    <row r="14590" spans="3:4" ht="15" hidden="1" customHeight="1" x14ac:dyDescent="0.25">
      <c r="C14590" s="158" t="s">
        <v>548</v>
      </c>
      <c r="D14590" s="159">
        <v>1011.85</v>
      </c>
    </row>
    <row r="14591" spans="3:4" ht="15" hidden="1" customHeight="1" x14ac:dyDescent="0.25">
      <c r="C14591" s="160" t="s">
        <v>542</v>
      </c>
      <c r="D14591" s="161">
        <v>422.11</v>
      </c>
    </row>
    <row r="14592" spans="3:4" ht="15" hidden="1" customHeight="1" x14ac:dyDescent="0.25">
      <c r="C14592" s="158" t="s">
        <v>309</v>
      </c>
      <c r="D14592" s="159">
        <v>918.43</v>
      </c>
    </row>
    <row r="14593" spans="3:4" ht="15" hidden="1" customHeight="1" x14ac:dyDescent="0.25">
      <c r="C14593" s="160" t="s">
        <v>545</v>
      </c>
      <c r="D14593" s="161">
        <v>153.75</v>
      </c>
    </row>
    <row r="14594" spans="3:4" ht="15" hidden="1" customHeight="1" x14ac:dyDescent="0.25">
      <c r="C14594" s="158" t="s">
        <v>544</v>
      </c>
      <c r="D14594" s="159">
        <v>494.86</v>
      </c>
    </row>
    <row r="14595" spans="3:4" ht="15" hidden="1" customHeight="1" x14ac:dyDescent="0.25">
      <c r="C14595" s="160" t="s">
        <v>551</v>
      </c>
      <c r="D14595" s="161">
        <v>869.7</v>
      </c>
    </row>
    <row r="14596" spans="3:4" ht="15" hidden="1" customHeight="1" x14ac:dyDescent="0.25">
      <c r="C14596" s="158" t="s">
        <v>551</v>
      </c>
      <c r="D14596" s="159">
        <v>256.36</v>
      </c>
    </row>
    <row r="14597" spans="3:4" ht="15" hidden="1" customHeight="1" x14ac:dyDescent="0.25">
      <c r="C14597" s="160" t="s">
        <v>549</v>
      </c>
      <c r="D14597" s="161">
        <v>427.62</v>
      </c>
    </row>
    <row r="14598" spans="3:4" ht="15" hidden="1" customHeight="1" x14ac:dyDescent="0.25">
      <c r="C14598" s="158" t="s">
        <v>307</v>
      </c>
      <c r="D14598" s="159">
        <v>757.54</v>
      </c>
    </row>
    <row r="14599" spans="3:4" ht="15" hidden="1" customHeight="1" x14ac:dyDescent="0.25">
      <c r="C14599" s="160" t="s">
        <v>545</v>
      </c>
      <c r="D14599" s="161">
        <v>895.56</v>
      </c>
    </row>
    <row r="14600" spans="3:4" ht="15" hidden="1" customHeight="1" x14ac:dyDescent="0.25">
      <c r="C14600" s="158" t="s">
        <v>308</v>
      </c>
      <c r="D14600" s="159">
        <v>358.29</v>
      </c>
    </row>
    <row r="14601" spans="3:4" ht="15" hidden="1" customHeight="1" x14ac:dyDescent="0.25">
      <c r="C14601" s="160" t="s">
        <v>551</v>
      </c>
      <c r="D14601" s="161">
        <v>366.19</v>
      </c>
    </row>
    <row r="14602" spans="3:4" ht="15" hidden="1" customHeight="1" x14ac:dyDescent="0.25">
      <c r="C14602" s="158" t="s">
        <v>555</v>
      </c>
      <c r="D14602" s="159">
        <v>1095.27</v>
      </c>
    </row>
    <row r="14603" spans="3:4" ht="15" hidden="1" customHeight="1" x14ac:dyDescent="0.25">
      <c r="C14603" s="160" t="s">
        <v>552</v>
      </c>
      <c r="D14603" s="161">
        <v>593.73</v>
      </c>
    </row>
    <row r="14604" spans="3:4" ht="15" hidden="1" customHeight="1" x14ac:dyDescent="0.25">
      <c r="C14604" s="158" t="s">
        <v>549</v>
      </c>
      <c r="D14604" s="159">
        <v>1201.8499999999999</v>
      </c>
    </row>
    <row r="14605" spans="3:4" ht="15" hidden="1" customHeight="1" x14ac:dyDescent="0.25">
      <c r="C14605" s="160" t="s">
        <v>549</v>
      </c>
      <c r="D14605" s="161">
        <v>42.19</v>
      </c>
    </row>
    <row r="14606" spans="3:4" ht="15" hidden="1" customHeight="1" x14ac:dyDescent="0.25">
      <c r="C14606" s="158" t="s">
        <v>552</v>
      </c>
      <c r="D14606" s="159">
        <v>1288.82</v>
      </c>
    </row>
    <row r="14607" spans="3:4" ht="15" hidden="1" customHeight="1" x14ac:dyDescent="0.25">
      <c r="C14607" s="160" t="s">
        <v>549</v>
      </c>
      <c r="D14607" s="161">
        <v>910.48</v>
      </c>
    </row>
    <row r="14608" spans="3:4" ht="15" hidden="1" customHeight="1" x14ac:dyDescent="0.25">
      <c r="C14608" s="158" t="s">
        <v>312</v>
      </c>
      <c r="D14608" s="159">
        <v>185.71</v>
      </c>
    </row>
    <row r="14609" spans="3:4" ht="15" hidden="1" customHeight="1" x14ac:dyDescent="0.25">
      <c r="C14609" s="160" t="s">
        <v>542</v>
      </c>
      <c r="D14609" s="161">
        <v>1096.6500000000001</v>
      </c>
    </row>
    <row r="14610" spans="3:4" ht="15" hidden="1" customHeight="1" x14ac:dyDescent="0.25">
      <c r="C14610" s="158" t="s">
        <v>308</v>
      </c>
      <c r="D14610" s="159">
        <v>604.11</v>
      </c>
    </row>
    <row r="14611" spans="3:4" ht="15" hidden="1" customHeight="1" x14ac:dyDescent="0.25">
      <c r="C14611" s="160" t="s">
        <v>546</v>
      </c>
      <c r="D14611" s="161">
        <v>142.83000000000001</v>
      </c>
    </row>
    <row r="14612" spans="3:4" ht="15" hidden="1" customHeight="1" x14ac:dyDescent="0.25">
      <c r="C14612" s="158" t="s">
        <v>539</v>
      </c>
      <c r="D14612" s="159">
        <v>169.81</v>
      </c>
    </row>
    <row r="14613" spans="3:4" ht="15" hidden="1" customHeight="1" x14ac:dyDescent="0.25">
      <c r="C14613" s="160" t="s">
        <v>542</v>
      </c>
      <c r="D14613" s="161">
        <v>885.27</v>
      </c>
    </row>
    <row r="14614" spans="3:4" ht="15" hidden="1" customHeight="1" x14ac:dyDescent="0.25">
      <c r="C14614" s="158" t="s">
        <v>546</v>
      </c>
      <c r="D14614" s="159">
        <v>902.22</v>
      </c>
    </row>
    <row r="14615" spans="3:4" ht="15" hidden="1" customHeight="1" x14ac:dyDescent="0.25">
      <c r="C14615" s="160" t="s">
        <v>551</v>
      </c>
      <c r="D14615" s="161">
        <v>220.99</v>
      </c>
    </row>
    <row r="14616" spans="3:4" ht="15" hidden="1" customHeight="1" x14ac:dyDescent="0.25">
      <c r="C14616" s="158" t="s">
        <v>545</v>
      </c>
      <c r="D14616" s="159">
        <v>556.34</v>
      </c>
    </row>
    <row r="14617" spans="3:4" ht="15" hidden="1" customHeight="1" x14ac:dyDescent="0.25">
      <c r="C14617" s="160" t="s">
        <v>554</v>
      </c>
      <c r="D14617" s="161">
        <v>1017.8</v>
      </c>
    </row>
    <row r="14618" spans="3:4" ht="15" hidden="1" customHeight="1" x14ac:dyDescent="0.25">
      <c r="C14618" s="158" t="s">
        <v>308</v>
      </c>
      <c r="D14618" s="159">
        <v>466.36</v>
      </c>
    </row>
    <row r="14619" spans="3:4" ht="15" hidden="1" customHeight="1" x14ac:dyDescent="0.25">
      <c r="C14619" s="160" t="s">
        <v>549</v>
      </c>
      <c r="D14619" s="161">
        <v>1031.8499999999999</v>
      </c>
    </row>
    <row r="14620" spans="3:4" ht="15" hidden="1" customHeight="1" x14ac:dyDescent="0.25">
      <c r="C14620" s="158" t="s">
        <v>547</v>
      </c>
      <c r="D14620" s="159">
        <v>89.87</v>
      </c>
    </row>
    <row r="14621" spans="3:4" ht="15" hidden="1" customHeight="1" x14ac:dyDescent="0.25">
      <c r="C14621" s="160" t="s">
        <v>543</v>
      </c>
      <c r="D14621" s="161">
        <v>513.66</v>
      </c>
    </row>
    <row r="14622" spans="3:4" ht="15" hidden="1" customHeight="1" x14ac:dyDescent="0.25">
      <c r="C14622" s="158" t="s">
        <v>540</v>
      </c>
      <c r="D14622" s="159">
        <v>1212.46</v>
      </c>
    </row>
    <row r="14623" spans="3:4" ht="15" hidden="1" customHeight="1" x14ac:dyDescent="0.25">
      <c r="C14623" s="160" t="s">
        <v>309</v>
      </c>
      <c r="D14623" s="161">
        <v>373.34</v>
      </c>
    </row>
    <row r="14624" spans="3:4" ht="15" hidden="1" customHeight="1" x14ac:dyDescent="0.25">
      <c r="C14624" s="158" t="s">
        <v>540</v>
      </c>
      <c r="D14624" s="159">
        <v>40.479999999999997</v>
      </c>
    </row>
    <row r="14625" spans="3:4" ht="15" hidden="1" customHeight="1" x14ac:dyDescent="0.25">
      <c r="C14625" s="160" t="s">
        <v>551</v>
      </c>
      <c r="D14625" s="161">
        <v>564.23</v>
      </c>
    </row>
    <row r="14626" spans="3:4" ht="15" hidden="1" customHeight="1" x14ac:dyDescent="0.25">
      <c r="C14626" s="158" t="s">
        <v>547</v>
      </c>
      <c r="D14626" s="159">
        <v>387.1</v>
      </c>
    </row>
    <row r="14627" spans="3:4" ht="15" hidden="1" customHeight="1" x14ac:dyDescent="0.25">
      <c r="C14627" s="160" t="s">
        <v>540</v>
      </c>
      <c r="D14627" s="161">
        <v>362.47</v>
      </c>
    </row>
    <row r="14628" spans="3:4" ht="15" hidden="1" customHeight="1" x14ac:dyDescent="0.25">
      <c r="C14628" s="158" t="s">
        <v>557</v>
      </c>
      <c r="D14628" s="159">
        <v>541.53</v>
      </c>
    </row>
    <row r="14629" spans="3:4" ht="15" hidden="1" customHeight="1" x14ac:dyDescent="0.25">
      <c r="C14629" s="160" t="s">
        <v>549</v>
      </c>
      <c r="D14629" s="161">
        <v>757.22</v>
      </c>
    </row>
    <row r="14630" spans="3:4" ht="15" hidden="1" customHeight="1" x14ac:dyDescent="0.25">
      <c r="C14630" s="158" t="s">
        <v>551</v>
      </c>
      <c r="D14630" s="159">
        <v>908.57</v>
      </c>
    </row>
    <row r="14631" spans="3:4" ht="15" hidden="1" customHeight="1" x14ac:dyDescent="0.25">
      <c r="C14631" s="160" t="s">
        <v>309</v>
      </c>
      <c r="D14631" s="161">
        <v>711.41</v>
      </c>
    </row>
    <row r="14632" spans="3:4" ht="15" hidden="1" customHeight="1" x14ac:dyDescent="0.25">
      <c r="C14632" s="158" t="s">
        <v>307</v>
      </c>
      <c r="D14632" s="159">
        <v>149.32</v>
      </c>
    </row>
    <row r="14633" spans="3:4" ht="15" hidden="1" customHeight="1" x14ac:dyDescent="0.25">
      <c r="C14633" s="160" t="s">
        <v>550</v>
      </c>
      <c r="D14633" s="161">
        <v>591.96</v>
      </c>
    </row>
    <row r="14634" spans="3:4" ht="15" hidden="1" customHeight="1" x14ac:dyDescent="0.25">
      <c r="C14634" s="158" t="s">
        <v>543</v>
      </c>
      <c r="D14634" s="159">
        <v>519.6</v>
      </c>
    </row>
    <row r="14635" spans="3:4" ht="15" hidden="1" customHeight="1" x14ac:dyDescent="0.25">
      <c r="C14635" s="160" t="s">
        <v>545</v>
      </c>
      <c r="D14635" s="161">
        <v>947.85</v>
      </c>
    </row>
    <row r="14636" spans="3:4" ht="15" hidden="1" customHeight="1" x14ac:dyDescent="0.25">
      <c r="C14636" s="158" t="s">
        <v>307</v>
      </c>
      <c r="D14636" s="159">
        <v>1140.81</v>
      </c>
    </row>
    <row r="14637" spans="3:4" ht="15" hidden="1" customHeight="1" x14ac:dyDescent="0.25">
      <c r="C14637" s="160" t="s">
        <v>540</v>
      </c>
      <c r="D14637" s="161">
        <v>790.37</v>
      </c>
    </row>
    <row r="14638" spans="3:4" ht="15" hidden="1" customHeight="1" x14ac:dyDescent="0.25">
      <c r="C14638" s="158" t="s">
        <v>545</v>
      </c>
      <c r="D14638" s="159">
        <v>934.25</v>
      </c>
    </row>
    <row r="14639" spans="3:4" ht="15" hidden="1" customHeight="1" x14ac:dyDescent="0.25">
      <c r="C14639" s="160" t="s">
        <v>552</v>
      </c>
      <c r="D14639" s="161">
        <v>1085.94</v>
      </c>
    </row>
    <row r="14640" spans="3:4" ht="15" hidden="1" customHeight="1" x14ac:dyDescent="0.25">
      <c r="C14640" s="158" t="s">
        <v>547</v>
      </c>
      <c r="D14640" s="159">
        <v>996.65</v>
      </c>
    </row>
    <row r="14641" spans="3:4" ht="15" hidden="1" customHeight="1" x14ac:dyDescent="0.25">
      <c r="C14641" s="160" t="s">
        <v>542</v>
      </c>
      <c r="D14641" s="161">
        <v>21.71</v>
      </c>
    </row>
    <row r="14642" spans="3:4" ht="15" hidden="1" customHeight="1" x14ac:dyDescent="0.25">
      <c r="C14642" s="158" t="s">
        <v>312</v>
      </c>
      <c r="D14642" s="159">
        <v>687.52</v>
      </c>
    </row>
    <row r="14643" spans="3:4" ht="15" hidden="1" customHeight="1" x14ac:dyDescent="0.25">
      <c r="C14643" s="160" t="s">
        <v>545</v>
      </c>
      <c r="D14643" s="161">
        <v>283.61</v>
      </c>
    </row>
    <row r="14644" spans="3:4" ht="15" hidden="1" customHeight="1" x14ac:dyDescent="0.25">
      <c r="C14644" s="158" t="s">
        <v>552</v>
      </c>
      <c r="D14644" s="159">
        <v>925.43</v>
      </c>
    </row>
    <row r="14645" spans="3:4" ht="15" hidden="1" customHeight="1" x14ac:dyDescent="0.25">
      <c r="C14645" s="160" t="s">
        <v>549</v>
      </c>
      <c r="D14645" s="161">
        <v>958.71</v>
      </c>
    </row>
    <row r="14646" spans="3:4" ht="15" hidden="1" customHeight="1" x14ac:dyDescent="0.25">
      <c r="C14646" s="158" t="s">
        <v>547</v>
      </c>
      <c r="D14646" s="159">
        <v>604.51</v>
      </c>
    </row>
    <row r="14647" spans="3:4" ht="15" hidden="1" customHeight="1" x14ac:dyDescent="0.25">
      <c r="C14647" s="160" t="s">
        <v>552</v>
      </c>
      <c r="D14647" s="161">
        <v>978.82</v>
      </c>
    </row>
    <row r="14648" spans="3:4" ht="15" hidden="1" customHeight="1" x14ac:dyDescent="0.25">
      <c r="C14648" s="158" t="s">
        <v>550</v>
      </c>
      <c r="D14648" s="159">
        <v>582.87</v>
      </c>
    </row>
    <row r="14649" spans="3:4" ht="15" hidden="1" customHeight="1" x14ac:dyDescent="0.25">
      <c r="C14649" s="160" t="s">
        <v>549</v>
      </c>
      <c r="D14649" s="161">
        <v>455.08</v>
      </c>
    </row>
    <row r="14650" spans="3:4" ht="15" hidden="1" customHeight="1" x14ac:dyDescent="0.25">
      <c r="C14650" s="158" t="s">
        <v>558</v>
      </c>
      <c r="D14650" s="159">
        <v>304.7</v>
      </c>
    </row>
    <row r="14651" spans="3:4" ht="15" hidden="1" customHeight="1" x14ac:dyDescent="0.25">
      <c r="C14651" s="160" t="s">
        <v>307</v>
      </c>
      <c r="D14651" s="161">
        <v>1092.71</v>
      </c>
    </row>
    <row r="14652" spans="3:4" ht="15" hidden="1" customHeight="1" x14ac:dyDescent="0.25">
      <c r="C14652" s="158" t="s">
        <v>553</v>
      </c>
      <c r="D14652" s="159">
        <v>738.81</v>
      </c>
    </row>
    <row r="14653" spans="3:4" ht="15" hidden="1" customHeight="1" x14ac:dyDescent="0.25">
      <c r="C14653" s="160" t="s">
        <v>546</v>
      </c>
      <c r="D14653" s="161">
        <v>557.6</v>
      </c>
    </row>
    <row r="14654" spans="3:4" ht="15" hidden="1" customHeight="1" x14ac:dyDescent="0.25">
      <c r="C14654" s="158" t="s">
        <v>545</v>
      </c>
      <c r="D14654" s="159">
        <v>1295.21</v>
      </c>
    </row>
    <row r="14655" spans="3:4" ht="15" hidden="1" customHeight="1" x14ac:dyDescent="0.25">
      <c r="C14655" s="160" t="s">
        <v>547</v>
      </c>
      <c r="D14655" s="161">
        <v>123.21</v>
      </c>
    </row>
    <row r="14656" spans="3:4" ht="15" hidden="1" customHeight="1" x14ac:dyDescent="0.25">
      <c r="C14656" s="158" t="s">
        <v>543</v>
      </c>
      <c r="D14656" s="159">
        <v>1080.77</v>
      </c>
    </row>
    <row r="14657" spans="3:4" ht="15" hidden="1" customHeight="1" x14ac:dyDescent="0.25">
      <c r="C14657" s="160" t="s">
        <v>547</v>
      </c>
      <c r="D14657" s="161">
        <v>621.70000000000005</v>
      </c>
    </row>
    <row r="14658" spans="3:4" ht="15" hidden="1" customHeight="1" x14ac:dyDescent="0.25">
      <c r="C14658" s="158" t="s">
        <v>545</v>
      </c>
      <c r="D14658" s="159">
        <v>742.77</v>
      </c>
    </row>
    <row r="14659" spans="3:4" ht="15" hidden="1" customHeight="1" x14ac:dyDescent="0.25">
      <c r="C14659" s="160" t="s">
        <v>543</v>
      </c>
      <c r="D14659" s="161">
        <v>333.14</v>
      </c>
    </row>
    <row r="14660" spans="3:4" ht="15" hidden="1" customHeight="1" x14ac:dyDescent="0.25">
      <c r="C14660" s="158" t="s">
        <v>539</v>
      </c>
      <c r="D14660" s="159">
        <v>736.09</v>
      </c>
    </row>
    <row r="14661" spans="3:4" ht="15" hidden="1" customHeight="1" x14ac:dyDescent="0.25">
      <c r="C14661" s="160" t="s">
        <v>554</v>
      </c>
      <c r="D14661" s="161">
        <v>190.77</v>
      </c>
    </row>
    <row r="14662" spans="3:4" ht="15" hidden="1" customHeight="1" x14ac:dyDescent="0.25">
      <c r="C14662" s="158" t="s">
        <v>545</v>
      </c>
      <c r="D14662" s="159">
        <v>390.16</v>
      </c>
    </row>
    <row r="14663" spans="3:4" ht="15" hidden="1" customHeight="1" x14ac:dyDescent="0.25">
      <c r="C14663" s="160" t="s">
        <v>545</v>
      </c>
      <c r="D14663" s="161">
        <v>422.19</v>
      </c>
    </row>
    <row r="14664" spans="3:4" ht="15" hidden="1" customHeight="1" x14ac:dyDescent="0.25">
      <c r="C14664" s="158" t="s">
        <v>312</v>
      </c>
      <c r="D14664" s="159">
        <v>257.22000000000003</v>
      </c>
    </row>
    <row r="14665" spans="3:4" ht="15" hidden="1" customHeight="1" x14ac:dyDescent="0.25">
      <c r="C14665" s="160" t="s">
        <v>308</v>
      </c>
      <c r="D14665" s="161">
        <v>556.78</v>
      </c>
    </row>
    <row r="14666" spans="3:4" ht="15" hidden="1" customHeight="1" x14ac:dyDescent="0.25">
      <c r="C14666" s="158" t="s">
        <v>546</v>
      </c>
      <c r="D14666" s="159">
        <v>426.79</v>
      </c>
    </row>
    <row r="14667" spans="3:4" ht="15" hidden="1" customHeight="1" x14ac:dyDescent="0.25">
      <c r="C14667" s="160" t="s">
        <v>553</v>
      </c>
      <c r="D14667" s="161">
        <v>650.48</v>
      </c>
    </row>
    <row r="14668" spans="3:4" ht="15" hidden="1" customHeight="1" x14ac:dyDescent="0.25">
      <c r="C14668" s="158" t="s">
        <v>545</v>
      </c>
      <c r="D14668" s="159">
        <v>48.59</v>
      </c>
    </row>
    <row r="14669" spans="3:4" ht="15" hidden="1" customHeight="1" x14ac:dyDescent="0.25">
      <c r="C14669" s="160" t="s">
        <v>547</v>
      </c>
      <c r="D14669" s="161">
        <v>373.05</v>
      </c>
    </row>
    <row r="14670" spans="3:4" ht="15" hidden="1" customHeight="1" x14ac:dyDescent="0.25">
      <c r="C14670" s="158" t="s">
        <v>308</v>
      </c>
      <c r="D14670" s="159">
        <v>1138.1400000000001</v>
      </c>
    </row>
    <row r="14671" spans="3:4" ht="15" hidden="1" customHeight="1" x14ac:dyDescent="0.25">
      <c r="C14671" s="160" t="s">
        <v>551</v>
      </c>
      <c r="D14671" s="161">
        <v>254.97</v>
      </c>
    </row>
    <row r="14672" spans="3:4" ht="15" hidden="1" customHeight="1" x14ac:dyDescent="0.25">
      <c r="C14672" s="158" t="s">
        <v>551</v>
      </c>
      <c r="D14672" s="159">
        <v>80.56</v>
      </c>
    </row>
    <row r="14673" spans="3:4" ht="15" hidden="1" customHeight="1" x14ac:dyDescent="0.25">
      <c r="C14673" s="160" t="s">
        <v>542</v>
      </c>
      <c r="D14673" s="161">
        <v>172.91</v>
      </c>
    </row>
    <row r="14674" spans="3:4" ht="15" hidden="1" customHeight="1" x14ac:dyDescent="0.25">
      <c r="C14674" s="158" t="s">
        <v>541</v>
      </c>
      <c r="D14674" s="159">
        <v>120.63</v>
      </c>
    </row>
    <row r="14675" spans="3:4" ht="15" hidden="1" customHeight="1" x14ac:dyDescent="0.25">
      <c r="C14675" s="160" t="s">
        <v>543</v>
      </c>
      <c r="D14675" s="161">
        <v>763.65</v>
      </c>
    </row>
    <row r="14676" spans="3:4" ht="15" hidden="1" customHeight="1" x14ac:dyDescent="0.25">
      <c r="C14676" s="158" t="s">
        <v>551</v>
      </c>
      <c r="D14676" s="159">
        <v>542.16999999999996</v>
      </c>
    </row>
    <row r="14677" spans="3:4" ht="15" hidden="1" customHeight="1" x14ac:dyDescent="0.25">
      <c r="C14677" s="160" t="s">
        <v>547</v>
      </c>
      <c r="D14677" s="161">
        <v>667.2</v>
      </c>
    </row>
    <row r="14678" spans="3:4" ht="15" hidden="1" customHeight="1" x14ac:dyDescent="0.25">
      <c r="C14678" s="158" t="s">
        <v>543</v>
      </c>
      <c r="D14678" s="159">
        <v>54.11</v>
      </c>
    </row>
    <row r="14679" spans="3:4" ht="15" hidden="1" customHeight="1" x14ac:dyDescent="0.25">
      <c r="C14679" s="160" t="s">
        <v>307</v>
      </c>
      <c r="D14679" s="161">
        <v>342.13</v>
      </c>
    </row>
    <row r="14680" spans="3:4" ht="15" hidden="1" customHeight="1" x14ac:dyDescent="0.25">
      <c r="C14680" s="158" t="s">
        <v>549</v>
      </c>
      <c r="D14680" s="159">
        <v>757.88</v>
      </c>
    </row>
    <row r="14681" spans="3:4" ht="15" hidden="1" customHeight="1" x14ac:dyDescent="0.25">
      <c r="C14681" s="160" t="s">
        <v>545</v>
      </c>
      <c r="D14681" s="161">
        <v>477.67</v>
      </c>
    </row>
    <row r="14682" spans="3:4" ht="15" hidden="1" customHeight="1" x14ac:dyDescent="0.25">
      <c r="C14682" s="158" t="s">
        <v>539</v>
      </c>
      <c r="D14682" s="159">
        <v>1262.44</v>
      </c>
    </row>
    <row r="14683" spans="3:4" ht="15" hidden="1" customHeight="1" x14ac:dyDescent="0.25">
      <c r="C14683" s="160" t="s">
        <v>539</v>
      </c>
      <c r="D14683" s="161">
        <v>806.56</v>
      </c>
    </row>
    <row r="14684" spans="3:4" ht="15" hidden="1" customHeight="1" x14ac:dyDescent="0.25">
      <c r="C14684" s="158" t="s">
        <v>547</v>
      </c>
      <c r="D14684" s="159">
        <v>831.49</v>
      </c>
    </row>
    <row r="14685" spans="3:4" ht="15" hidden="1" customHeight="1" x14ac:dyDescent="0.25">
      <c r="C14685" s="160" t="s">
        <v>307</v>
      </c>
      <c r="D14685" s="161">
        <v>886.06</v>
      </c>
    </row>
    <row r="14686" spans="3:4" ht="15" hidden="1" customHeight="1" x14ac:dyDescent="0.25">
      <c r="C14686" s="158" t="s">
        <v>312</v>
      </c>
      <c r="D14686" s="159">
        <v>690.79</v>
      </c>
    </row>
    <row r="14687" spans="3:4" ht="15" hidden="1" customHeight="1" x14ac:dyDescent="0.25">
      <c r="C14687" s="160" t="s">
        <v>555</v>
      </c>
      <c r="D14687" s="161">
        <v>889.94</v>
      </c>
    </row>
    <row r="14688" spans="3:4" ht="15" hidden="1" customHeight="1" x14ac:dyDescent="0.25">
      <c r="C14688" s="158" t="s">
        <v>553</v>
      </c>
      <c r="D14688" s="159">
        <v>247.13</v>
      </c>
    </row>
    <row r="14689" spans="3:4" ht="15" hidden="1" customHeight="1" x14ac:dyDescent="0.25">
      <c r="C14689" s="160" t="s">
        <v>540</v>
      </c>
      <c r="D14689" s="161">
        <v>395.64</v>
      </c>
    </row>
    <row r="14690" spans="3:4" ht="15" hidden="1" customHeight="1" x14ac:dyDescent="0.25">
      <c r="C14690" s="158" t="s">
        <v>309</v>
      </c>
      <c r="D14690" s="159">
        <v>643.44000000000005</v>
      </c>
    </row>
    <row r="14691" spans="3:4" ht="15" hidden="1" customHeight="1" x14ac:dyDescent="0.25">
      <c r="C14691" s="160" t="s">
        <v>541</v>
      </c>
      <c r="D14691" s="161">
        <v>714.09</v>
      </c>
    </row>
    <row r="14692" spans="3:4" ht="15" hidden="1" customHeight="1" x14ac:dyDescent="0.25">
      <c r="C14692" s="158" t="s">
        <v>312</v>
      </c>
      <c r="D14692" s="159">
        <v>468.74</v>
      </c>
    </row>
    <row r="14693" spans="3:4" ht="15" hidden="1" customHeight="1" x14ac:dyDescent="0.25">
      <c r="C14693" s="160" t="s">
        <v>546</v>
      </c>
      <c r="D14693" s="161">
        <v>897.13</v>
      </c>
    </row>
    <row r="14694" spans="3:4" ht="15" hidden="1" customHeight="1" x14ac:dyDescent="0.25">
      <c r="C14694" s="158" t="s">
        <v>545</v>
      </c>
      <c r="D14694" s="159">
        <v>35.54</v>
      </c>
    </row>
    <row r="14695" spans="3:4" ht="15" hidden="1" customHeight="1" x14ac:dyDescent="0.25">
      <c r="C14695" s="160" t="s">
        <v>546</v>
      </c>
      <c r="D14695" s="161">
        <v>688.15</v>
      </c>
    </row>
    <row r="14696" spans="3:4" ht="15" hidden="1" customHeight="1" x14ac:dyDescent="0.25">
      <c r="C14696" s="158" t="s">
        <v>557</v>
      </c>
      <c r="D14696" s="159">
        <v>741.14</v>
      </c>
    </row>
    <row r="14697" spans="3:4" ht="15" hidden="1" customHeight="1" x14ac:dyDescent="0.25">
      <c r="C14697" s="160" t="s">
        <v>307</v>
      </c>
      <c r="D14697" s="161">
        <v>1070.95</v>
      </c>
    </row>
    <row r="14698" spans="3:4" ht="15" hidden="1" customHeight="1" x14ac:dyDescent="0.25">
      <c r="C14698" s="158" t="s">
        <v>543</v>
      </c>
      <c r="D14698" s="159">
        <v>686.66</v>
      </c>
    </row>
    <row r="14699" spans="3:4" ht="15" hidden="1" customHeight="1" x14ac:dyDescent="0.25">
      <c r="C14699" s="160" t="s">
        <v>555</v>
      </c>
      <c r="D14699" s="161">
        <v>1214.8399999999999</v>
      </c>
    </row>
    <row r="14700" spans="3:4" ht="15" hidden="1" customHeight="1" x14ac:dyDescent="0.25">
      <c r="C14700" s="158" t="s">
        <v>542</v>
      </c>
      <c r="D14700" s="159">
        <v>55.76</v>
      </c>
    </row>
    <row r="14701" spans="3:4" ht="15" hidden="1" customHeight="1" x14ac:dyDescent="0.25">
      <c r="C14701" s="160" t="s">
        <v>552</v>
      </c>
      <c r="D14701" s="161">
        <v>233.7</v>
      </c>
    </row>
    <row r="14702" spans="3:4" ht="15" hidden="1" customHeight="1" x14ac:dyDescent="0.25">
      <c r="C14702" s="158" t="s">
        <v>553</v>
      </c>
      <c r="D14702" s="159">
        <v>498.71</v>
      </c>
    </row>
    <row r="14703" spans="3:4" ht="15" hidden="1" customHeight="1" x14ac:dyDescent="0.25">
      <c r="C14703" s="160" t="s">
        <v>540</v>
      </c>
      <c r="D14703" s="161">
        <v>427.69</v>
      </c>
    </row>
    <row r="14704" spans="3:4" ht="15" hidden="1" customHeight="1" x14ac:dyDescent="0.25">
      <c r="C14704" s="158" t="s">
        <v>540</v>
      </c>
      <c r="D14704" s="159">
        <v>535.41</v>
      </c>
    </row>
    <row r="14705" spans="3:4" ht="15" hidden="1" customHeight="1" x14ac:dyDescent="0.25">
      <c r="C14705" s="160" t="s">
        <v>551</v>
      </c>
      <c r="D14705" s="161">
        <v>748.15</v>
      </c>
    </row>
    <row r="14706" spans="3:4" ht="15" hidden="1" customHeight="1" x14ac:dyDescent="0.25">
      <c r="C14706" s="158" t="s">
        <v>542</v>
      </c>
      <c r="D14706" s="159">
        <v>764.04</v>
      </c>
    </row>
    <row r="14707" spans="3:4" ht="15" hidden="1" customHeight="1" x14ac:dyDescent="0.25">
      <c r="C14707" s="160" t="s">
        <v>543</v>
      </c>
      <c r="D14707" s="161">
        <v>223.63</v>
      </c>
    </row>
    <row r="14708" spans="3:4" ht="15" hidden="1" customHeight="1" x14ac:dyDescent="0.25">
      <c r="C14708" s="158" t="s">
        <v>543</v>
      </c>
      <c r="D14708" s="159">
        <v>566.29</v>
      </c>
    </row>
    <row r="14709" spans="3:4" ht="15" hidden="1" customHeight="1" x14ac:dyDescent="0.25">
      <c r="C14709" s="160" t="s">
        <v>551</v>
      </c>
      <c r="D14709" s="161">
        <v>354.19</v>
      </c>
    </row>
    <row r="14710" spans="3:4" ht="15" hidden="1" customHeight="1" x14ac:dyDescent="0.25">
      <c r="C14710" s="158" t="s">
        <v>307</v>
      </c>
      <c r="D14710" s="159">
        <v>1067.8599999999999</v>
      </c>
    </row>
    <row r="14711" spans="3:4" ht="15" hidden="1" customHeight="1" x14ac:dyDescent="0.25">
      <c r="C14711" s="160" t="s">
        <v>308</v>
      </c>
      <c r="D14711" s="161">
        <v>581.74</v>
      </c>
    </row>
    <row r="14712" spans="3:4" ht="15" hidden="1" customHeight="1" x14ac:dyDescent="0.25">
      <c r="C14712" s="158" t="s">
        <v>307</v>
      </c>
      <c r="D14712" s="159">
        <v>403.61</v>
      </c>
    </row>
    <row r="14713" spans="3:4" ht="15" hidden="1" customHeight="1" x14ac:dyDescent="0.25">
      <c r="C14713" s="160" t="s">
        <v>309</v>
      </c>
      <c r="D14713" s="161">
        <v>1008.77</v>
      </c>
    </row>
    <row r="14714" spans="3:4" ht="15" hidden="1" customHeight="1" x14ac:dyDescent="0.25">
      <c r="C14714" s="158" t="s">
        <v>307</v>
      </c>
      <c r="D14714" s="159">
        <v>150.72999999999999</v>
      </c>
    </row>
    <row r="14715" spans="3:4" ht="15" hidden="1" customHeight="1" x14ac:dyDescent="0.25">
      <c r="C14715" s="160" t="s">
        <v>540</v>
      </c>
      <c r="D14715" s="161">
        <v>682.81</v>
      </c>
    </row>
    <row r="14716" spans="3:4" ht="15" hidden="1" customHeight="1" x14ac:dyDescent="0.25">
      <c r="C14716" s="158" t="s">
        <v>312</v>
      </c>
      <c r="D14716" s="159">
        <v>1233</v>
      </c>
    </row>
    <row r="14717" spans="3:4" ht="15" hidden="1" customHeight="1" x14ac:dyDescent="0.25">
      <c r="C14717" s="160" t="s">
        <v>549</v>
      </c>
      <c r="D14717" s="161">
        <v>37.270000000000003</v>
      </c>
    </row>
    <row r="14718" spans="3:4" ht="15" hidden="1" customHeight="1" x14ac:dyDescent="0.25">
      <c r="C14718" s="158" t="s">
        <v>549</v>
      </c>
      <c r="D14718" s="159">
        <v>1284.02</v>
      </c>
    </row>
    <row r="14719" spans="3:4" ht="15" hidden="1" customHeight="1" x14ac:dyDescent="0.25">
      <c r="C14719" s="160" t="s">
        <v>549</v>
      </c>
      <c r="D14719" s="161">
        <v>687.41</v>
      </c>
    </row>
    <row r="14720" spans="3:4" ht="15" hidden="1" customHeight="1" x14ac:dyDescent="0.25">
      <c r="C14720" s="158" t="s">
        <v>555</v>
      </c>
      <c r="D14720" s="159">
        <v>752.05</v>
      </c>
    </row>
    <row r="14721" spans="3:4" ht="15" hidden="1" customHeight="1" x14ac:dyDescent="0.25">
      <c r="C14721" s="160" t="s">
        <v>549</v>
      </c>
      <c r="D14721" s="161">
        <v>1166.1199999999999</v>
      </c>
    </row>
    <row r="14722" spans="3:4" ht="15" hidden="1" customHeight="1" x14ac:dyDescent="0.25">
      <c r="C14722" s="158" t="s">
        <v>307</v>
      </c>
      <c r="D14722" s="159">
        <v>34.61</v>
      </c>
    </row>
    <row r="14723" spans="3:4" ht="15" hidden="1" customHeight="1" x14ac:dyDescent="0.25">
      <c r="C14723" s="160" t="s">
        <v>541</v>
      </c>
      <c r="D14723" s="161">
        <v>1024.8</v>
      </c>
    </row>
    <row r="14724" spans="3:4" ht="15" hidden="1" customHeight="1" x14ac:dyDescent="0.25">
      <c r="C14724" s="158" t="s">
        <v>552</v>
      </c>
      <c r="D14724" s="159">
        <v>472.68</v>
      </c>
    </row>
    <row r="14725" spans="3:4" ht="15" hidden="1" customHeight="1" x14ac:dyDescent="0.25">
      <c r="C14725" s="160" t="s">
        <v>540</v>
      </c>
      <c r="D14725" s="161">
        <v>1244.3399999999999</v>
      </c>
    </row>
    <row r="14726" spans="3:4" ht="15" hidden="1" customHeight="1" x14ac:dyDescent="0.25">
      <c r="C14726" s="158" t="s">
        <v>549</v>
      </c>
      <c r="D14726" s="159">
        <v>1116.54</v>
      </c>
    </row>
    <row r="14727" spans="3:4" ht="15" hidden="1" customHeight="1" x14ac:dyDescent="0.25">
      <c r="C14727" s="160" t="s">
        <v>539</v>
      </c>
      <c r="D14727" s="161">
        <v>392.43</v>
      </c>
    </row>
    <row r="14728" spans="3:4" ht="15" hidden="1" customHeight="1" x14ac:dyDescent="0.25">
      <c r="C14728" s="158" t="s">
        <v>544</v>
      </c>
      <c r="D14728" s="159">
        <v>921.93</v>
      </c>
    </row>
    <row r="14729" spans="3:4" ht="15" hidden="1" customHeight="1" x14ac:dyDescent="0.25">
      <c r="C14729" s="160" t="s">
        <v>542</v>
      </c>
      <c r="D14729" s="161">
        <v>1201.32</v>
      </c>
    </row>
    <row r="14730" spans="3:4" ht="15" hidden="1" customHeight="1" x14ac:dyDescent="0.25">
      <c r="C14730" s="158" t="s">
        <v>312</v>
      </c>
      <c r="D14730" s="159">
        <v>1285.5</v>
      </c>
    </row>
    <row r="14731" spans="3:4" ht="15" hidden="1" customHeight="1" x14ac:dyDescent="0.25">
      <c r="C14731" s="160" t="s">
        <v>558</v>
      </c>
      <c r="D14731" s="161">
        <v>630.94000000000005</v>
      </c>
    </row>
    <row r="14732" spans="3:4" ht="15" hidden="1" customHeight="1" x14ac:dyDescent="0.25">
      <c r="C14732" s="158" t="s">
        <v>312</v>
      </c>
      <c r="D14732" s="159">
        <v>484.21</v>
      </c>
    </row>
    <row r="14733" spans="3:4" ht="15" hidden="1" customHeight="1" x14ac:dyDescent="0.25">
      <c r="C14733" s="160" t="s">
        <v>549</v>
      </c>
      <c r="D14733" s="161">
        <v>652.88</v>
      </c>
    </row>
    <row r="14734" spans="3:4" ht="15" hidden="1" customHeight="1" x14ac:dyDescent="0.25">
      <c r="C14734" s="158" t="s">
        <v>553</v>
      </c>
      <c r="D14734" s="159">
        <v>1220.22</v>
      </c>
    </row>
    <row r="14735" spans="3:4" ht="15" hidden="1" customHeight="1" x14ac:dyDescent="0.25">
      <c r="C14735" s="160" t="s">
        <v>307</v>
      </c>
      <c r="D14735" s="161">
        <v>241.61</v>
      </c>
    </row>
    <row r="14736" spans="3:4" ht="15" hidden="1" customHeight="1" x14ac:dyDescent="0.25">
      <c r="C14736" s="158" t="s">
        <v>553</v>
      </c>
      <c r="D14736" s="159">
        <v>470.49</v>
      </c>
    </row>
    <row r="14737" spans="3:4" ht="15" hidden="1" customHeight="1" x14ac:dyDescent="0.25">
      <c r="C14737" s="160" t="s">
        <v>542</v>
      </c>
      <c r="D14737" s="161">
        <v>1250.26</v>
      </c>
    </row>
    <row r="14738" spans="3:4" ht="15" hidden="1" customHeight="1" x14ac:dyDescent="0.25">
      <c r="C14738" s="158" t="s">
        <v>549</v>
      </c>
      <c r="D14738" s="159">
        <v>343.46</v>
      </c>
    </row>
    <row r="14739" spans="3:4" ht="15" hidden="1" customHeight="1" x14ac:dyDescent="0.25">
      <c r="C14739" s="160" t="s">
        <v>545</v>
      </c>
      <c r="D14739" s="161">
        <v>1106.77</v>
      </c>
    </row>
    <row r="14740" spans="3:4" ht="15" hidden="1" customHeight="1" x14ac:dyDescent="0.25">
      <c r="C14740" s="158" t="s">
        <v>312</v>
      </c>
      <c r="D14740" s="159">
        <v>1156.73</v>
      </c>
    </row>
    <row r="14741" spans="3:4" ht="15" hidden="1" customHeight="1" x14ac:dyDescent="0.25">
      <c r="C14741" s="160" t="s">
        <v>558</v>
      </c>
      <c r="D14741" s="161">
        <v>1132.0899999999999</v>
      </c>
    </row>
    <row r="14742" spans="3:4" ht="15" hidden="1" customHeight="1" x14ac:dyDescent="0.25">
      <c r="C14742" s="158" t="s">
        <v>554</v>
      </c>
      <c r="D14742" s="159">
        <v>369.03</v>
      </c>
    </row>
    <row r="14743" spans="3:4" ht="15" hidden="1" customHeight="1" x14ac:dyDescent="0.25">
      <c r="C14743" s="160" t="s">
        <v>551</v>
      </c>
      <c r="D14743" s="161">
        <v>552.13</v>
      </c>
    </row>
    <row r="14744" spans="3:4" ht="15" hidden="1" customHeight="1" x14ac:dyDescent="0.25">
      <c r="C14744" s="158" t="s">
        <v>549</v>
      </c>
      <c r="D14744" s="159">
        <v>758.01</v>
      </c>
    </row>
    <row r="14745" spans="3:4" ht="15" hidden="1" customHeight="1" x14ac:dyDescent="0.25">
      <c r="C14745" s="160" t="s">
        <v>554</v>
      </c>
      <c r="D14745" s="161">
        <v>1051.6199999999999</v>
      </c>
    </row>
    <row r="14746" spans="3:4" ht="15" hidden="1" customHeight="1" x14ac:dyDescent="0.25">
      <c r="C14746" s="158" t="s">
        <v>312</v>
      </c>
      <c r="D14746" s="159">
        <v>1247.0899999999999</v>
      </c>
    </row>
    <row r="14747" spans="3:4" ht="15" hidden="1" customHeight="1" x14ac:dyDescent="0.25">
      <c r="C14747" s="160" t="s">
        <v>307</v>
      </c>
      <c r="D14747" s="161">
        <v>360.4</v>
      </c>
    </row>
    <row r="14748" spans="3:4" ht="15" hidden="1" customHeight="1" x14ac:dyDescent="0.25">
      <c r="C14748" s="158" t="s">
        <v>307</v>
      </c>
      <c r="D14748" s="159">
        <v>618.91</v>
      </c>
    </row>
    <row r="14749" spans="3:4" ht="15" hidden="1" customHeight="1" x14ac:dyDescent="0.25">
      <c r="C14749" s="160" t="s">
        <v>557</v>
      </c>
      <c r="D14749" s="161">
        <v>1157.31</v>
      </c>
    </row>
    <row r="14750" spans="3:4" ht="15" hidden="1" customHeight="1" x14ac:dyDescent="0.25">
      <c r="C14750" s="158" t="s">
        <v>556</v>
      </c>
      <c r="D14750" s="159">
        <v>320.29000000000002</v>
      </c>
    </row>
    <row r="14751" spans="3:4" ht="15" hidden="1" customHeight="1" x14ac:dyDescent="0.25">
      <c r="C14751" s="160" t="s">
        <v>551</v>
      </c>
      <c r="D14751" s="161">
        <v>499.23</v>
      </c>
    </row>
    <row r="14752" spans="3:4" ht="15" hidden="1" customHeight="1" x14ac:dyDescent="0.25">
      <c r="C14752" s="158" t="s">
        <v>540</v>
      </c>
      <c r="D14752" s="159">
        <v>774.2</v>
      </c>
    </row>
    <row r="14753" spans="3:4" ht="15" hidden="1" customHeight="1" x14ac:dyDescent="0.25">
      <c r="C14753" s="160" t="s">
        <v>549</v>
      </c>
      <c r="D14753" s="161">
        <v>1078.9100000000001</v>
      </c>
    </row>
    <row r="14754" spans="3:4" ht="15" hidden="1" customHeight="1" x14ac:dyDescent="0.25">
      <c r="C14754" s="158" t="s">
        <v>547</v>
      </c>
      <c r="D14754" s="159">
        <v>566.77</v>
      </c>
    </row>
    <row r="14755" spans="3:4" ht="15" hidden="1" customHeight="1" x14ac:dyDescent="0.25">
      <c r="C14755" s="160" t="s">
        <v>540</v>
      </c>
      <c r="D14755" s="161">
        <v>580.41999999999996</v>
      </c>
    </row>
    <row r="14756" spans="3:4" ht="15" hidden="1" customHeight="1" x14ac:dyDescent="0.25">
      <c r="C14756" s="158" t="s">
        <v>544</v>
      </c>
      <c r="D14756" s="159">
        <v>373.56</v>
      </c>
    </row>
    <row r="14757" spans="3:4" ht="15" hidden="1" customHeight="1" x14ac:dyDescent="0.25">
      <c r="C14757" s="160" t="s">
        <v>539</v>
      </c>
      <c r="D14757" s="161">
        <v>569.76</v>
      </c>
    </row>
    <row r="14758" spans="3:4" ht="15" hidden="1" customHeight="1" x14ac:dyDescent="0.25">
      <c r="C14758" s="158" t="s">
        <v>550</v>
      </c>
      <c r="D14758" s="159">
        <v>1153.24</v>
      </c>
    </row>
    <row r="14759" spans="3:4" ht="15" hidden="1" customHeight="1" x14ac:dyDescent="0.25">
      <c r="C14759" s="160" t="s">
        <v>308</v>
      </c>
      <c r="D14759" s="161">
        <v>297.97000000000003</v>
      </c>
    </row>
    <row r="14760" spans="3:4" ht="15" hidden="1" customHeight="1" x14ac:dyDescent="0.25">
      <c r="C14760" s="158" t="s">
        <v>546</v>
      </c>
      <c r="D14760" s="159">
        <v>866.06</v>
      </c>
    </row>
    <row r="14761" spans="3:4" ht="15" hidden="1" customHeight="1" x14ac:dyDescent="0.25">
      <c r="C14761" s="160" t="s">
        <v>547</v>
      </c>
      <c r="D14761" s="161">
        <v>762.04</v>
      </c>
    </row>
    <row r="14762" spans="3:4" ht="15" hidden="1" customHeight="1" x14ac:dyDescent="0.25">
      <c r="C14762" s="158" t="s">
        <v>548</v>
      </c>
      <c r="D14762" s="159">
        <v>353.71</v>
      </c>
    </row>
    <row r="14763" spans="3:4" ht="15" hidden="1" customHeight="1" x14ac:dyDescent="0.25">
      <c r="C14763" s="160" t="s">
        <v>540</v>
      </c>
      <c r="D14763" s="161">
        <v>365.45</v>
      </c>
    </row>
    <row r="14764" spans="3:4" ht="15" hidden="1" customHeight="1" x14ac:dyDescent="0.25">
      <c r="C14764" s="158" t="s">
        <v>308</v>
      </c>
      <c r="D14764" s="159">
        <v>1085.44</v>
      </c>
    </row>
    <row r="14765" spans="3:4" ht="15" hidden="1" customHeight="1" x14ac:dyDescent="0.25">
      <c r="C14765" s="160" t="s">
        <v>553</v>
      </c>
      <c r="D14765" s="161">
        <v>569.47</v>
      </c>
    </row>
    <row r="14766" spans="3:4" ht="15" hidden="1" customHeight="1" x14ac:dyDescent="0.25">
      <c r="C14766" s="158" t="s">
        <v>542</v>
      </c>
      <c r="D14766" s="159">
        <v>815.05</v>
      </c>
    </row>
    <row r="14767" spans="3:4" ht="15" hidden="1" customHeight="1" x14ac:dyDescent="0.25">
      <c r="C14767" s="160" t="s">
        <v>546</v>
      </c>
      <c r="D14767" s="161">
        <v>791.8</v>
      </c>
    </row>
    <row r="14768" spans="3:4" ht="15" hidden="1" customHeight="1" x14ac:dyDescent="0.25">
      <c r="C14768" s="158" t="s">
        <v>542</v>
      </c>
      <c r="D14768" s="159">
        <v>475.64</v>
      </c>
    </row>
    <row r="14769" spans="3:4" ht="15" hidden="1" customHeight="1" x14ac:dyDescent="0.25">
      <c r="C14769" s="160" t="s">
        <v>544</v>
      </c>
      <c r="D14769" s="161">
        <v>205.85</v>
      </c>
    </row>
    <row r="14770" spans="3:4" ht="15" hidden="1" customHeight="1" x14ac:dyDescent="0.25">
      <c r="C14770" s="158" t="s">
        <v>552</v>
      </c>
      <c r="D14770" s="159">
        <v>409.89</v>
      </c>
    </row>
    <row r="14771" spans="3:4" ht="15" hidden="1" customHeight="1" x14ac:dyDescent="0.25">
      <c r="C14771" s="160" t="s">
        <v>547</v>
      </c>
      <c r="D14771" s="161">
        <v>494.81</v>
      </c>
    </row>
    <row r="14772" spans="3:4" ht="15" hidden="1" customHeight="1" x14ac:dyDescent="0.25">
      <c r="C14772" s="158" t="s">
        <v>553</v>
      </c>
      <c r="D14772" s="159">
        <v>272.54000000000002</v>
      </c>
    </row>
    <row r="14773" spans="3:4" ht="15" hidden="1" customHeight="1" x14ac:dyDescent="0.25">
      <c r="C14773" s="160" t="s">
        <v>546</v>
      </c>
      <c r="D14773" s="161">
        <v>457.87</v>
      </c>
    </row>
    <row r="14774" spans="3:4" ht="15" hidden="1" customHeight="1" x14ac:dyDescent="0.25">
      <c r="C14774" s="158" t="s">
        <v>309</v>
      </c>
      <c r="D14774" s="159">
        <v>665.26</v>
      </c>
    </row>
    <row r="14775" spans="3:4" ht="15" hidden="1" customHeight="1" x14ac:dyDescent="0.25">
      <c r="C14775" s="160" t="s">
        <v>547</v>
      </c>
      <c r="D14775" s="161">
        <v>646.37</v>
      </c>
    </row>
    <row r="14776" spans="3:4" ht="15" hidden="1" customHeight="1" x14ac:dyDescent="0.25">
      <c r="C14776" s="158" t="s">
        <v>556</v>
      </c>
      <c r="D14776" s="159">
        <v>262.86</v>
      </c>
    </row>
    <row r="14777" spans="3:4" ht="15" hidden="1" customHeight="1" x14ac:dyDescent="0.25">
      <c r="C14777" s="160" t="s">
        <v>551</v>
      </c>
      <c r="D14777" s="161">
        <v>450.57</v>
      </c>
    </row>
    <row r="14778" spans="3:4" ht="15" hidden="1" customHeight="1" x14ac:dyDescent="0.25">
      <c r="C14778" s="158" t="s">
        <v>308</v>
      </c>
      <c r="D14778" s="159">
        <v>708.74</v>
      </c>
    </row>
    <row r="14779" spans="3:4" ht="15" hidden="1" customHeight="1" x14ac:dyDescent="0.25">
      <c r="C14779" s="160" t="s">
        <v>308</v>
      </c>
      <c r="D14779" s="161">
        <v>686.93</v>
      </c>
    </row>
    <row r="14780" spans="3:4" ht="15" hidden="1" customHeight="1" x14ac:dyDescent="0.25">
      <c r="C14780" s="158" t="s">
        <v>544</v>
      </c>
      <c r="D14780" s="159">
        <v>721.54</v>
      </c>
    </row>
    <row r="14781" spans="3:4" ht="15" hidden="1" customHeight="1" x14ac:dyDescent="0.25">
      <c r="C14781" s="160" t="s">
        <v>547</v>
      </c>
      <c r="D14781" s="161">
        <v>515.74</v>
      </c>
    </row>
    <row r="14782" spans="3:4" ht="15" hidden="1" customHeight="1" x14ac:dyDescent="0.25">
      <c r="C14782" s="158" t="s">
        <v>546</v>
      </c>
      <c r="D14782" s="159">
        <v>574.69000000000005</v>
      </c>
    </row>
    <row r="14783" spans="3:4" ht="15" hidden="1" customHeight="1" x14ac:dyDescent="0.25">
      <c r="C14783" s="160" t="s">
        <v>546</v>
      </c>
      <c r="D14783" s="161">
        <v>659.76</v>
      </c>
    </row>
    <row r="14784" spans="3:4" ht="15" hidden="1" customHeight="1" x14ac:dyDescent="0.25">
      <c r="C14784" s="158" t="s">
        <v>312</v>
      </c>
      <c r="D14784" s="159">
        <v>892.9</v>
      </c>
    </row>
    <row r="14785" spans="3:4" ht="15" hidden="1" customHeight="1" x14ac:dyDescent="0.25">
      <c r="C14785" s="160" t="s">
        <v>544</v>
      </c>
      <c r="D14785" s="161">
        <v>786.62</v>
      </c>
    </row>
    <row r="14786" spans="3:4" ht="15" hidden="1" customHeight="1" x14ac:dyDescent="0.25">
      <c r="C14786" s="158" t="s">
        <v>312</v>
      </c>
      <c r="D14786" s="159">
        <v>784.29</v>
      </c>
    </row>
    <row r="14787" spans="3:4" ht="15" hidden="1" customHeight="1" x14ac:dyDescent="0.25">
      <c r="C14787" s="160" t="s">
        <v>309</v>
      </c>
      <c r="D14787" s="161">
        <v>1242.97</v>
      </c>
    </row>
    <row r="14788" spans="3:4" ht="15" hidden="1" customHeight="1" x14ac:dyDescent="0.25">
      <c r="C14788" s="158" t="s">
        <v>312</v>
      </c>
      <c r="D14788" s="159">
        <v>1208.97</v>
      </c>
    </row>
    <row r="14789" spans="3:4" ht="15" hidden="1" customHeight="1" x14ac:dyDescent="0.25">
      <c r="C14789" s="160" t="s">
        <v>546</v>
      </c>
      <c r="D14789" s="161">
        <v>1048.1099999999999</v>
      </c>
    </row>
    <row r="14790" spans="3:4" ht="15" hidden="1" customHeight="1" x14ac:dyDescent="0.25">
      <c r="C14790" s="158" t="s">
        <v>552</v>
      </c>
      <c r="D14790" s="159">
        <v>1072.3599999999999</v>
      </c>
    </row>
    <row r="14791" spans="3:4" ht="15" hidden="1" customHeight="1" x14ac:dyDescent="0.25">
      <c r="C14791" s="160" t="s">
        <v>540</v>
      </c>
      <c r="D14791" s="161">
        <v>855.47</v>
      </c>
    </row>
    <row r="14792" spans="3:4" ht="15" hidden="1" customHeight="1" x14ac:dyDescent="0.25">
      <c r="C14792" s="158" t="s">
        <v>309</v>
      </c>
      <c r="D14792" s="159">
        <v>180.34</v>
      </c>
    </row>
    <row r="14793" spans="3:4" ht="15" hidden="1" customHeight="1" x14ac:dyDescent="0.25">
      <c r="C14793" s="160" t="s">
        <v>545</v>
      </c>
      <c r="D14793" s="161">
        <v>1199.95</v>
      </c>
    </row>
    <row r="14794" spans="3:4" ht="15" hidden="1" customHeight="1" x14ac:dyDescent="0.25">
      <c r="C14794" s="158" t="s">
        <v>549</v>
      </c>
      <c r="D14794" s="159">
        <v>310.27999999999997</v>
      </c>
    </row>
    <row r="14795" spans="3:4" ht="15" hidden="1" customHeight="1" x14ac:dyDescent="0.25">
      <c r="C14795" s="160" t="s">
        <v>545</v>
      </c>
      <c r="D14795" s="161">
        <v>889.12</v>
      </c>
    </row>
    <row r="14796" spans="3:4" ht="15" hidden="1" customHeight="1" x14ac:dyDescent="0.25">
      <c r="C14796" s="158" t="s">
        <v>549</v>
      </c>
      <c r="D14796" s="159">
        <v>686.01</v>
      </c>
    </row>
    <row r="14797" spans="3:4" ht="15" hidden="1" customHeight="1" x14ac:dyDescent="0.25">
      <c r="C14797" s="160" t="s">
        <v>542</v>
      </c>
      <c r="D14797" s="161">
        <v>70.489999999999995</v>
      </c>
    </row>
    <row r="14798" spans="3:4" ht="15" hidden="1" customHeight="1" x14ac:dyDescent="0.25">
      <c r="C14798" s="158" t="s">
        <v>307</v>
      </c>
      <c r="D14798" s="159">
        <v>924.96</v>
      </c>
    </row>
    <row r="14799" spans="3:4" ht="15" hidden="1" customHeight="1" x14ac:dyDescent="0.25">
      <c r="C14799" s="160" t="s">
        <v>549</v>
      </c>
      <c r="D14799" s="161">
        <v>443.14</v>
      </c>
    </row>
    <row r="14800" spans="3:4" ht="15" hidden="1" customHeight="1" x14ac:dyDescent="0.25">
      <c r="C14800" s="158" t="s">
        <v>555</v>
      </c>
      <c r="D14800" s="159">
        <v>1219.9000000000001</v>
      </c>
    </row>
    <row r="14801" spans="3:4" ht="15" hidden="1" customHeight="1" x14ac:dyDescent="0.25">
      <c r="C14801" s="160" t="s">
        <v>307</v>
      </c>
      <c r="D14801" s="161">
        <v>1107.56</v>
      </c>
    </row>
    <row r="14802" spans="3:4" ht="15" hidden="1" customHeight="1" x14ac:dyDescent="0.25">
      <c r="C14802" s="158" t="s">
        <v>545</v>
      </c>
      <c r="D14802" s="159">
        <v>1090.27</v>
      </c>
    </row>
    <row r="14803" spans="3:4" ht="15" hidden="1" customHeight="1" x14ac:dyDescent="0.25">
      <c r="C14803" s="160" t="s">
        <v>545</v>
      </c>
      <c r="D14803" s="161">
        <v>808.96</v>
      </c>
    </row>
    <row r="14804" spans="3:4" ht="15" hidden="1" customHeight="1" x14ac:dyDescent="0.25">
      <c r="C14804" s="158" t="s">
        <v>552</v>
      </c>
      <c r="D14804" s="159">
        <v>481.95</v>
      </c>
    </row>
    <row r="14805" spans="3:4" ht="15" hidden="1" customHeight="1" x14ac:dyDescent="0.25">
      <c r="C14805" s="160" t="s">
        <v>543</v>
      </c>
      <c r="D14805" s="161">
        <v>899.95</v>
      </c>
    </row>
    <row r="14806" spans="3:4" ht="15" hidden="1" customHeight="1" x14ac:dyDescent="0.25">
      <c r="C14806" s="158" t="s">
        <v>552</v>
      </c>
      <c r="D14806" s="159">
        <v>401.79</v>
      </c>
    </row>
    <row r="14807" spans="3:4" ht="15" hidden="1" customHeight="1" x14ac:dyDescent="0.25">
      <c r="C14807" s="160" t="s">
        <v>544</v>
      </c>
      <c r="D14807" s="161">
        <v>682.18</v>
      </c>
    </row>
    <row r="14808" spans="3:4" ht="15" hidden="1" customHeight="1" x14ac:dyDescent="0.25">
      <c r="C14808" s="158" t="s">
        <v>539</v>
      </c>
      <c r="D14808" s="159">
        <v>219.07</v>
      </c>
    </row>
    <row r="14809" spans="3:4" ht="15" hidden="1" customHeight="1" x14ac:dyDescent="0.25">
      <c r="C14809" s="160" t="s">
        <v>557</v>
      </c>
      <c r="D14809" s="161">
        <v>1201.98</v>
      </c>
    </row>
    <row r="14810" spans="3:4" ht="15" hidden="1" customHeight="1" x14ac:dyDescent="0.25">
      <c r="C14810" s="158" t="s">
        <v>556</v>
      </c>
      <c r="D14810" s="159">
        <v>705.66</v>
      </c>
    </row>
    <row r="14811" spans="3:4" ht="15" hidden="1" customHeight="1" x14ac:dyDescent="0.25">
      <c r="C14811" s="160" t="s">
        <v>552</v>
      </c>
      <c r="D14811" s="161">
        <v>896.17</v>
      </c>
    </row>
    <row r="14812" spans="3:4" ht="15" hidden="1" customHeight="1" x14ac:dyDescent="0.25">
      <c r="C14812" s="158" t="s">
        <v>543</v>
      </c>
      <c r="D14812" s="159">
        <v>1073.5999999999999</v>
      </c>
    </row>
    <row r="14813" spans="3:4" ht="15" hidden="1" customHeight="1" x14ac:dyDescent="0.25">
      <c r="C14813" s="160" t="s">
        <v>540</v>
      </c>
      <c r="D14813" s="161">
        <v>837.4</v>
      </c>
    </row>
    <row r="14814" spans="3:4" ht="15" hidden="1" customHeight="1" x14ac:dyDescent="0.25">
      <c r="C14814" s="158" t="s">
        <v>553</v>
      </c>
      <c r="D14814" s="159">
        <v>739.43</v>
      </c>
    </row>
    <row r="14815" spans="3:4" ht="15" hidden="1" customHeight="1" x14ac:dyDescent="0.25">
      <c r="C14815" s="160" t="s">
        <v>547</v>
      </c>
      <c r="D14815" s="161">
        <v>569.91999999999996</v>
      </c>
    </row>
    <row r="14816" spans="3:4" ht="15" hidden="1" customHeight="1" x14ac:dyDescent="0.25">
      <c r="C14816" s="158" t="s">
        <v>551</v>
      </c>
      <c r="D14816" s="159">
        <v>1292.48</v>
      </c>
    </row>
    <row r="14817" spans="3:4" ht="15" hidden="1" customHeight="1" x14ac:dyDescent="0.25">
      <c r="C14817" s="160" t="s">
        <v>309</v>
      </c>
      <c r="D14817" s="161">
        <v>705.49</v>
      </c>
    </row>
    <row r="14818" spans="3:4" ht="15" hidden="1" customHeight="1" x14ac:dyDescent="0.25">
      <c r="C14818" s="158" t="s">
        <v>551</v>
      </c>
      <c r="D14818" s="159">
        <v>174.02</v>
      </c>
    </row>
    <row r="14819" spans="3:4" ht="15" hidden="1" customHeight="1" x14ac:dyDescent="0.25">
      <c r="C14819" s="160" t="s">
        <v>308</v>
      </c>
      <c r="D14819" s="161">
        <v>768.71</v>
      </c>
    </row>
    <row r="14820" spans="3:4" ht="15" hidden="1" customHeight="1" x14ac:dyDescent="0.25">
      <c r="C14820" s="158" t="s">
        <v>544</v>
      </c>
      <c r="D14820" s="159">
        <v>700.69</v>
      </c>
    </row>
    <row r="14821" spans="3:4" ht="15" hidden="1" customHeight="1" x14ac:dyDescent="0.25">
      <c r="C14821" s="160" t="s">
        <v>552</v>
      </c>
      <c r="D14821" s="161">
        <v>151.21</v>
      </c>
    </row>
    <row r="14822" spans="3:4" ht="15" hidden="1" customHeight="1" x14ac:dyDescent="0.25">
      <c r="C14822" s="158" t="s">
        <v>312</v>
      </c>
      <c r="D14822" s="159">
        <v>611.39</v>
      </c>
    </row>
    <row r="14823" spans="3:4" ht="15" hidden="1" customHeight="1" x14ac:dyDescent="0.25">
      <c r="C14823" s="160" t="s">
        <v>553</v>
      </c>
      <c r="D14823" s="161">
        <v>66.13</v>
      </c>
    </row>
    <row r="14824" spans="3:4" ht="15" hidden="1" customHeight="1" x14ac:dyDescent="0.25">
      <c r="C14824" s="158" t="s">
        <v>552</v>
      </c>
      <c r="D14824" s="159">
        <v>670.34</v>
      </c>
    </row>
    <row r="14825" spans="3:4" ht="15" hidden="1" customHeight="1" x14ac:dyDescent="0.25">
      <c r="C14825" s="160" t="s">
        <v>307</v>
      </c>
      <c r="D14825" s="161">
        <v>502.43</v>
      </c>
    </row>
    <row r="14826" spans="3:4" ht="15" hidden="1" customHeight="1" x14ac:dyDescent="0.25">
      <c r="C14826" s="158" t="s">
        <v>307</v>
      </c>
      <c r="D14826" s="159">
        <v>1298.73</v>
      </c>
    </row>
    <row r="14827" spans="3:4" ht="15" hidden="1" customHeight="1" x14ac:dyDescent="0.25">
      <c r="C14827" s="160" t="s">
        <v>553</v>
      </c>
      <c r="D14827" s="161">
        <v>658.12</v>
      </c>
    </row>
    <row r="14828" spans="3:4" ht="15" hidden="1" customHeight="1" x14ac:dyDescent="0.25">
      <c r="C14828" s="158" t="s">
        <v>547</v>
      </c>
      <c r="D14828" s="159">
        <v>163.84</v>
      </c>
    </row>
    <row r="14829" spans="3:4" ht="15" hidden="1" customHeight="1" x14ac:dyDescent="0.25">
      <c r="C14829" s="160" t="s">
        <v>553</v>
      </c>
      <c r="D14829" s="161">
        <v>952.36</v>
      </c>
    </row>
    <row r="14830" spans="3:4" ht="15" hidden="1" customHeight="1" x14ac:dyDescent="0.25">
      <c r="C14830" s="158" t="s">
        <v>547</v>
      </c>
      <c r="D14830" s="159">
        <v>94.89</v>
      </c>
    </row>
    <row r="14831" spans="3:4" ht="15" hidden="1" customHeight="1" x14ac:dyDescent="0.25">
      <c r="C14831" s="160" t="s">
        <v>540</v>
      </c>
      <c r="D14831" s="161">
        <v>287.12</v>
      </c>
    </row>
    <row r="14832" spans="3:4" ht="15" hidden="1" customHeight="1" x14ac:dyDescent="0.25">
      <c r="C14832" s="158" t="s">
        <v>540</v>
      </c>
      <c r="D14832" s="159">
        <v>95.05</v>
      </c>
    </row>
    <row r="14833" spans="3:4" ht="15" hidden="1" customHeight="1" x14ac:dyDescent="0.25">
      <c r="C14833" s="160" t="s">
        <v>551</v>
      </c>
      <c r="D14833" s="161">
        <v>1111.48</v>
      </c>
    </row>
    <row r="14834" spans="3:4" ht="15" hidden="1" customHeight="1" x14ac:dyDescent="0.25">
      <c r="C14834" s="158" t="s">
        <v>553</v>
      </c>
      <c r="D14834" s="159">
        <v>107.17</v>
      </c>
    </row>
    <row r="14835" spans="3:4" ht="15" hidden="1" customHeight="1" x14ac:dyDescent="0.25">
      <c r="C14835" s="160" t="s">
        <v>547</v>
      </c>
      <c r="D14835" s="161">
        <v>684.61</v>
      </c>
    </row>
    <row r="14836" spans="3:4" ht="15" hidden="1" customHeight="1" x14ac:dyDescent="0.25">
      <c r="C14836" s="158" t="s">
        <v>544</v>
      </c>
      <c r="D14836" s="159">
        <v>494.4</v>
      </c>
    </row>
    <row r="14837" spans="3:4" ht="15" hidden="1" customHeight="1" x14ac:dyDescent="0.25">
      <c r="C14837" s="160" t="s">
        <v>309</v>
      </c>
      <c r="D14837" s="161">
        <v>611.08000000000004</v>
      </c>
    </row>
    <row r="14838" spans="3:4" ht="15" hidden="1" customHeight="1" x14ac:dyDescent="0.25">
      <c r="C14838" s="158" t="s">
        <v>553</v>
      </c>
      <c r="D14838" s="159">
        <v>436.05</v>
      </c>
    </row>
    <row r="14839" spans="3:4" ht="15" hidden="1" customHeight="1" x14ac:dyDescent="0.25">
      <c r="C14839" s="160" t="s">
        <v>309</v>
      </c>
      <c r="D14839" s="161">
        <v>422.52</v>
      </c>
    </row>
    <row r="14840" spans="3:4" ht="15" hidden="1" customHeight="1" x14ac:dyDescent="0.25">
      <c r="C14840" s="158" t="s">
        <v>541</v>
      </c>
      <c r="D14840" s="159">
        <v>441.88</v>
      </c>
    </row>
    <row r="14841" spans="3:4" ht="15" hidden="1" customHeight="1" x14ac:dyDescent="0.25">
      <c r="C14841" s="160" t="s">
        <v>307</v>
      </c>
      <c r="D14841" s="161">
        <v>712.43</v>
      </c>
    </row>
    <row r="14842" spans="3:4" ht="15" hidden="1" customHeight="1" x14ac:dyDescent="0.25">
      <c r="C14842" s="158" t="s">
        <v>309</v>
      </c>
      <c r="D14842" s="159">
        <v>439.79</v>
      </c>
    </row>
    <row r="14843" spans="3:4" ht="15" hidden="1" customHeight="1" x14ac:dyDescent="0.25">
      <c r="C14843" s="160" t="s">
        <v>312</v>
      </c>
      <c r="D14843" s="161">
        <v>341.42</v>
      </c>
    </row>
    <row r="14844" spans="3:4" ht="15" hidden="1" customHeight="1" x14ac:dyDescent="0.25">
      <c r="C14844" s="158" t="s">
        <v>312</v>
      </c>
      <c r="D14844" s="159">
        <v>1023.23</v>
      </c>
    </row>
    <row r="14845" spans="3:4" ht="15" hidden="1" customHeight="1" x14ac:dyDescent="0.25">
      <c r="C14845" s="160" t="s">
        <v>307</v>
      </c>
      <c r="D14845" s="161">
        <v>1238.8</v>
      </c>
    </row>
    <row r="14846" spans="3:4" ht="15" hidden="1" customHeight="1" x14ac:dyDescent="0.25">
      <c r="C14846" s="158" t="s">
        <v>545</v>
      </c>
      <c r="D14846" s="159">
        <v>636.54999999999995</v>
      </c>
    </row>
    <row r="14847" spans="3:4" ht="15" hidden="1" customHeight="1" x14ac:dyDescent="0.25">
      <c r="C14847" s="160" t="s">
        <v>556</v>
      </c>
      <c r="D14847" s="161">
        <v>938.38</v>
      </c>
    </row>
    <row r="14848" spans="3:4" ht="15" hidden="1" customHeight="1" x14ac:dyDescent="0.25">
      <c r="C14848" s="158" t="s">
        <v>543</v>
      </c>
      <c r="D14848" s="159">
        <v>507.17</v>
      </c>
    </row>
    <row r="14849" spans="3:4" ht="15" hidden="1" customHeight="1" x14ac:dyDescent="0.25">
      <c r="C14849" s="160" t="s">
        <v>551</v>
      </c>
      <c r="D14849" s="161">
        <v>277.67</v>
      </c>
    </row>
    <row r="14850" spans="3:4" ht="15" hidden="1" customHeight="1" x14ac:dyDescent="0.25">
      <c r="C14850" s="158" t="s">
        <v>546</v>
      </c>
      <c r="D14850" s="159">
        <v>22.01</v>
      </c>
    </row>
    <row r="14851" spans="3:4" ht="15" hidden="1" customHeight="1" x14ac:dyDescent="0.25">
      <c r="C14851" s="160" t="s">
        <v>551</v>
      </c>
      <c r="D14851" s="161">
        <v>907.23</v>
      </c>
    </row>
    <row r="14852" spans="3:4" ht="15" hidden="1" customHeight="1" x14ac:dyDescent="0.25">
      <c r="C14852" s="158" t="s">
        <v>546</v>
      </c>
      <c r="D14852" s="159">
        <v>1066.95</v>
      </c>
    </row>
    <row r="14853" spans="3:4" ht="15" hidden="1" customHeight="1" x14ac:dyDescent="0.25">
      <c r="C14853" s="160" t="s">
        <v>546</v>
      </c>
      <c r="D14853" s="161">
        <v>586.49</v>
      </c>
    </row>
    <row r="14854" spans="3:4" ht="15" hidden="1" customHeight="1" x14ac:dyDescent="0.25">
      <c r="C14854" s="158" t="s">
        <v>553</v>
      </c>
      <c r="D14854" s="159">
        <v>109.09</v>
      </c>
    </row>
    <row r="14855" spans="3:4" ht="15" hidden="1" customHeight="1" x14ac:dyDescent="0.25">
      <c r="C14855" s="160" t="s">
        <v>539</v>
      </c>
      <c r="D14855" s="161">
        <v>1073.6400000000001</v>
      </c>
    </row>
    <row r="14856" spans="3:4" ht="15" hidden="1" customHeight="1" x14ac:dyDescent="0.25">
      <c r="C14856" s="158" t="s">
        <v>543</v>
      </c>
      <c r="D14856" s="159">
        <v>209.82</v>
      </c>
    </row>
    <row r="14857" spans="3:4" ht="15" hidden="1" customHeight="1" x14ac:dyDescent="0.25">
      <c r="C14857" s="160" t="s">
        <v>545</v>
      </c>
      <c r="D14857" s="161">
        <v>511.87</v>
      </c>
    </row>
    <row r="14858" spans="3:4" ht="15" hidden="1" customHeight="1" x14ac:dyDescent="0.25">
      <c r="C14858" s="158" t="s">
        <v>307</v>
      </c>
      <c r="D14858" s="159">
        <v>907.71</v>
      </c>
    </row>
    <row r="14859" spans="3:4" ht="15" hidden="1" customHeight="1" x14ac:dyDescent="0.25">
      <c r="C14859" s="160" t="s">
        <v>542</v>
      </c>
      <c r="D14859" s="161">
        <v>325.10000000000002</v>
      </c>
    </row>
    <row r="14860" spans="3:4" ht="15" hidden="1" customHeight="1" x14ac:dyDescent="0.25">
      <c r="C14860" s="158" t="s">
        <v>552</v>
      </c>
      <c r="D14860" s="159">
        <v>1287.28</v>
      </c>
    </row>
    <row r="14861" spans="3:4" ht="15" hidden="1" customHeight="1" x14ac:dyDescent="0.25">
      <c r="C14861" s="160" t="s">
        <v>556</v>
      </c>
      <c r="D14861" s="161">
        <v>606.80999999999995</v>
      </c>
    </row>
    <row r="14862" spans="3:4" ht="15" hidden="1" customHeight="1" x14ac:dyDescent="0.25">
      <c r="C14862" s="158" t="s">
        <v>541</v>
      </c>
      <c r="D14862" s="159">
        <v>474.04</v>
      </c>
    </row>
    <row r="14863" spans="3:4" ht="15" hidden="1" customHeight="1" x14ac:dyDescent="0.25">
      <c r="C14863" s="160" t="s">
        <v>549</v>
      </c>
      <c r="D14863" s="161">
        <v>469.25</v>
      </c>
    </row>
    <row r="14864" spans="3:4" ht="15" hidden="1" customHeight="1" x14ac:dyDescent="0.25">
      <c r="C14864" s="158" t="s">
        <v>547</v>
      </c>
      <c r="D14864" s="159">
        <v>504.66</v>
      </c>
    </row>
    <row r="14865" spans="3:4" ht="15" hidden="1" customHeight="1" x14ac:dyDescent="0.25">
      <c r="C14865" s="160" t="s">
        <v>539</v>
      </c>
      <c r="D14865" s="161">
        <v>579.46</v>
      </c>
    </row>
    <row r="14866" spans="3:4" ht="15" hidden="1" customHeight="1" x14ac:dyDescent="0.25">
      <c r="C14866" s="158" t="s">
        <v>549</v>
      </c>
      <c r="D14866" s="159">
        <v>699.93</v>
      </c>
    </row>
    <row r="14867" spans="3:4" ht="15" hidden="1" customHeight="1" x14ac:dyDescent="0.25">
      <c r="C14867" s="160" t="s">
        <v>549</v>
      </c>
      <c r="D14867" s="161">
        <v>34.1</v>
      </c>
    </row>
    <row r="14868" spans="3:4" ht="15" hidden="1" customHeight="1" x14ac:dyDescent="0.25">
      <c r="C14868" s="158" t="s">
        <v>307</v>
      </c>
      <c r="D14868" s="159">
        <v>1107.3699999999999</v>
      </c>
    </row>
    <row r="14869" spans="3:4" ht="15" hidden="1" customHeight="1" x14ac:dyDescent="0.25">
      <c r="C14869" s="160" t="s">
        <v>308</v>
      </c>
      <c r="D14869" s="161">
        <v>1099.23</v>
      </c>
    </row>
    <row r="14870" spans="3:4" ht="15" hidden="1" customHeight="1" x14ac:dyDescent="0.25">
      <c r="C14870" s="158" t="s">
        <v>557</v>
      </c>
      <c r="D14870" s="159">
        <v>954.87</v>
      </c>
    </row>
    <row r="14871" spans="3:4" ht="15" hidden="1" customHeight="1" x14ac:dyDescent="0.25">
      <c r="C14871" s="160" t="s">
        <v>541</v>
      </c>
      <c r="D14871" s="161">
        <v>1250.81</v>
      </c>
    </row>
    <row r="14872" spans="3:4" ht="15" hidden="1" customHeight="1" x14ac:dyDescent="0.25">
      <c r="C14872" s="158" t="s">
        <v>549</v>
      </c>
      <c r="D14872" s="159">
        <v>729.49</v>
      </c>
    </row>
    <row r="14873" spans="3:4" ht="15" hidden="1" customHeight="1" x14ac:dyDescent="0.25">
      <c r="C14873" s="160" t="s">
        <v>551</v>
      </c>
      <c r="D14873" s="161">
        <v>686.32</v>
      </c>
    </row>
    <row r="14874" spans="3:4" ht="15" hidden="1" customHeight="1" x14ac:dyDescent="0.25">
      <c r="C14874" s="158" t="s">
        <v>542</v>
      </c>
      <c r="D14874" s="159">
        <v>488.43</v>
      </c>
    </row>
    <row r="14875" spans="3:4" ht="15" hidden="1" customHeight="1" x14ac:dyDescent="0.25">
      <c r="C14875" s="160" t="s">
        <v>543</v>
      </c>
      <c r="D14875" s="161">
        <v>66.84</v>
      </c>
    </row>
    <row r="14876" spans="3:4" ht="15" hidden="1" customHeight="1" x14ac:dyDescent="0.25">
      <c r="C14876" s="158" t="s">
        <v>542</v>
      </c>
      <c r="D14876" s="159">
        <v>732</v>
      </c>
    </row>
    <row r="14877" spans="3:4" ht="15" hidden="1" customHeight="1" x14ac:dyDescent="0.25">
      <c r="C14877" s="160" t="s">
        <v>545</v>
      </c>
      <c r="D14877" s="161">
        <v>1021.6</v>
      </c>
    </row>
    <row r="14878" spans="3:4" ht="15" hidden="1" customHeight="1" x14ac:dyDescent="0.25">
      <c r="C14878" s="158" t="s">
        <v>542</v>
      </c>
      <c r="D14878" s="159">
        <v>806.57</v>
      </c>
    </row>
    <row r="14879" spans="3:4" ht="15" hidden="1" customHeight="1" x14ac:dyDescent="0.25">
      <c r="C14879" s="160" t="s">
        <v>547</v>
      </c>
      <c r="D14879" s="161">
        <v>72.61</v>
      </c>
    </row>
    <row r="14880" spans="3:4" ht="15" hidden="1" customHeight="1" x14ac:dyDescent="0.25">
      <c r="C14880" s="158" t="s">
        <v>542</v>
      </c>
      <c r="D14880" s="159">
        <v>1256.3399999999999</v>
      </c>
    </row>
    <row r="14881" spans="3:4" ht="15" hidden="1" customHeight="1" x14ac:dyDescent="0.25">
      <c r="C14881" s="160" t="s">
        <v>555</v>
      </c>
      <c r="D14881" s="161">
        <v>827.51</v>
      </c>
    </row>
    <row r="14882" spans="3:4" ht="15" hidden="1" customHeight="1" x14ac:dyDescent="0.25">
      <c r="C14882" s="158" t="s">
        <v>539</v>
      </c>
      <c r="D14882" s="159">
        <v>1231.81</v>
      </c>
    </row>
    <row r="14883" spans="3:4" ht="15" hidden="1" customHeight="1" x14ac:dyDescent="0.25">
      <c r="C14883" s="160" t="s">
        <v>540</v>
      </c>
      <c r="D14883" s="161">
        <v>564.97</v>
      </c>
    </row>
    <row r="14884" spans="3:4" ht="15" hidden="1" customHeight="1" x14ac:dyDescent="0.25">
      <c r="C14884" s="158" t="s">
        <v>545</v>
      </c>
      <c r="D14884" s="159">
        <v>450.79</v>
      </c>
    </row>
    <row r="14885" spans="3:4" ht="15" hidden="1" customHeight="1" x14ac:dyDescent="0.25">
      <c r="C14885" s="160" t="s">
        <v>309</v>
      </c>
      <c r="D14885" s="161">
        <v>276.43</v>
      </c>
    </row>
    <row r="14886" spans="3:4" ht="15" hidden="1" customHeight="1" x14ac:dyDescent="0.25">
      <c r="C14886" s="158" t="s">
        <v>308</v>
      </c>
      <c r="D14886" s="159">
        <v>321.10000000000002</v>
      </c>
    </row>
    <row r="14887" spans="3:4" ht="15" hidden="1" customHeight="1" x14ac:dyDescent="0.25">
      <c r="C14887" s="160" t="s">
        <v>312</v>
      </c>
      <c r="D14887" s="161">
        <v>763.07</v>
      </c>
    </row>
    <row r="14888" spans="3:4" ht="15" hidden="1" customHeight="1" x14ac:dyDescent="0.25">
      <c r="C14888" s="158" t="s">
        <v>312</v>
      </c>
      <c r="D14888" s="159">
        <v>859.89</v>
      </c>
    </row>
    <row r="14889" spans="3:4" ht="15" hidden="1" customHeight="1" x14ac:dyDescent="0.25">
      <c r="C14889" s="160" t="s">
        <v>543</v>
      </c>
      <c r="D14889" s="161">
        <v>1184.48</v>
      </c>
    </row>
    <row r="14890" spans="3:4" ht="15" hidden="1" customHeight="1" x14ac:dyDescent="0.25">
      <c r="C14890" s="158" t="s">
        <v>549</v>
      </c>
      <c r="D14890" s="159">
        <v>246.2</v>
      </c>
    </row>
    <row r="14891" spans="3:4" ht="15" hidden="1" customHeight="1" x14ac:dyDescent="0.25">
      <c r="C14891" s="160" t="s">
        <v>307</v>
      </c>
      <c r="D14891" s="161">
        <v>1284.6099999999999</v>
      </c>
    </row>
    <row r="14892" spans="3:4" ht="15" hidden="1" customHeight="1" x14ac:dyDescent="0.25">
      <c r="C14892" s="158" t="s">
        <v>551</v>
      </c>
      <c r="D14892" s="159">
        <v>860.05</v>
      </c>
    </row>
    <row r="14893" spans="3:4" ht="15" hidden="1" customHeight="1" x14ac:dyDescent="0.25">
      <c r="C14893" s="160" t="s">
        <v>549</v>
      </c>
      <c r="D14893" s="161">
        <v>787.39</v>
      </c>
    </row>
    <row r="14894" spans="3:4" ht="15" hidden="1" customHeight="1" x14ac:dyDescent="0.25">
      <c r="C14894" s="158" t="s">
        <v>309</v>
      </c>
      <c r="D14894" s="159">
        <v>93.09</v>
      </c>
    </row>
    <row r="14895" spans="3:4" ht="15" hidden="1" customHeight="1" x14ac:dyDescent="0.25">
      <c r="C14895" s="160" t="s">
        <v>547</v>
      </c>
      <c r="D14895" s="161">
        <v>23.27</v>
      </c>
    </row>
    <row r="14896" spans="3:4" ht="15" hidden="1" customHeight="1" x14ac:dyDescent="0.25">
      <c r="C14896" s="158" t="s">
        <v>308</v>
      </c>
      <c r="D14896" s="159">
        <v>994.77</v>
      </c>
    </row>
    <row r="14897" spans="3:4" ht="15" hidden="1" customHeight="1" x14ac:dyDescent="0.25">
      <c r="C14897" s="160" t="s">
        <v>307</v>
      </c>
      <c r="D14897" s="161">
        <v>343.76</v>
      </c>
    </row>
    <row r="14898" spans="3:4" ht="15" hidden="1" customHeight="1" x14ac:dyDescent="0.25">
      <c r="C14898" s="158" t="s">
        <v>550</v>
      </c>
      <c r="D14898" s="159">
        <v>594.52</v>
      </c>
    </row>
    <row r="14899" spans="3:4" ht="15" hidden="1" customHeight="1" x14ac:dyDescent="0.25">
      <c r="C14899" s="160" t="s">
        <v>548</v>
      </c>
      <c r="D14899" s="161">
        <v>1146.06</v>
      </c>
    </row>
    <row r="14900" spans="3:4" ht="15" hidden="1" customHeight="1" x14ac:dyDescent="0.25">
      <c r="C14900" s="158" t="s">
        <v>545</v>
      </c>
      <c r="D14900" s="159">
        <v>451</v>
      </c>
    </row>
    <row r="14901" spans="3:4" ht="15" hidden="1" customHeight="1" x14ac:dyDescent="0.25">
      <c r="C14901" s="160" t="s">
        <v>551</v>
      </c>
      <c r="D14901" s="161">
        <v>590.12</v>
      </c>
    </row>
    <row r="14902" spans="3:4" ht="15" hidden="1" customHeight="1" x14ac:dyDescent="0.25">
      <c r="C14902" s="158" t="s">
        <v>545</v>
      </c>
      <c r="D14902" s="159">
        <v>752.81</v>
      </c>
    </row>
    <row r="14903" spans="3:4" ht="15" hidden="1" customHeight="1" x14ac:dyDescent="0.25">
      <c r="C14903" s="160" t="s">
        <v>553</v>
      </c>
      <c r="D14903" s="161">
        <v>525.65</v>
      </c>
    </row>
    <row r="14904" spans="3:4" ht="15" hidden="1" customHeight="1" x14ac:dyDescent="0.25">
      <c r="C14904" s="158" t="s">
        <v>558</v>
      </c>
      <c r="D14904" s="159">
        <v>611.71</v>
      </c>
    </row>
    <row r="14905" spans="3:4" ht="15" hidden="1" customHeight="1" x14ac:dyDescent="0.25">
      <c r="C14905" s="160" t="s">
        <v>556</v>
      </c>
      <c r="D14905" s="161">
        <v>1022</v>
      </c>
    </row>
    <row r="14906" spans="3:4" ht="15" hidden="1" customHeight="1" x14ac:dyDescent="0.25">
      <c r="C14906" s="158" t="s">
        <v>557</v>
      </c>
      <c r="D14906" s="159">
        <v>1165.6400000000001</v>
      </c>
    </row>
    <row r="14907" spans="3:4" ht="15" hidden="1" customHeight="1" x14ac:dyDescent="0.25">
      <c r="C14907" s="160" t="s">
        <v>309</v>
      </c>
      <c r="D14907" s="161">
        <v>972.79</v>
      </c>
    </row>
    <row r="14908" spans="3:4" ht="15" hidden="1" customHeight="1" x14ac:dyDescent="0.25">
      <c r="C14908" s="158" t="s">
        <v>555</v>
      </c>
      <c r="D14908" s="159">
        <v>285.23</v>
      </c>
    </row>
    <row r="14909" spans="3:4" ht="15" hidden="1" customHeight="1" x14ac:dyDescent="0.25">
      <c r="C14909" s="160" t="s">
        <v>549</v>
      </c>
      <c r="D14909" s="161">
        <v>100.24</v>
      </c>
    </row>
    <row r="14910" spans="3:4" ht="15" hidden="1" customHeight="1" x14ac:dyDescent="0.25">
      <c r="C14910" s="158" t="s">
        <v>553</v>
      </c>
      <c r="D14910" s="159">
        <v>431.57</v>
      </c>
    </row>
    <row r="14911" spans="3:4" ht="15" hidden="1" customHeight="1" x14ac:dyDescent="0.25">
      <c r="C14911" s="160" t="s">
        <v>549</v>
      </c>
      <c r="D14911" s="161">
        <v>644.72</v>
      </c>
    </row>
    <row r="14912" spans="3:4" ht="15" hidden="1" customHeight="1" x14ac:dyDescent="0.25">
      <c r="C14912" s="158" t="s">
        <v>539</v>
      </c>
      <c r="D14912" s="159">
        <v>627.28</v>
      </c>
    </row>
    <row r="14913" spans="3:4" ht="15" hidden="1" customHeight="1" x14ac:dyDescent="0.25">
      <c r="C14913" s="160" t="s">
        <v>544</v>
      </c>
      <c r="D14913" s="161">
        <v>858.44</v>
      </c>
    </row>
    <row r="14914" spans="3:4" ht="15" hidden="1" customHeight="1" x14ac:dyDescent="0.25">
      <c r="C14914" s="158" t="s">
        <v>540</v>
      </c>
      <c r="D14914" s="159">
        <v>1236.25</v>
      </c>
    </row>
    <row r="14915" spans="3:4" ht="15" hidden="1" customHeight="1" x14ac:dyDescent="0.25">
      <c r="C14915" s="160" t="s">
        <v>551</v>
      </c>
      <c r="D14915" s="161">
        <v>981.47</v>
      </c>
    </row>
    <row r="14916" spans="3:4" ht="15" hidden="1" customHeight="1" x14ac:dyDescent="0.25">
      <c r="C14916" s="158" t="s">
        <v>312</v>
      </c>
      <c r="D14916" s="159">
        <v>981.53</v>
      </c>
    </row>
    <row r="14917" spans="3:4" ht="15" hidden="1" customHeight="1" x14ac:dyDescent="0.25">
      <c r="C14917" s="160" t="s">
        <v>540</v>
      </c>
      <c r="D14917" s="161">
        <v>1035.27</v>
      </c>
    </row>
    <row r="14918" spans="3:4" ht="15" hidden="1" customHeight="1" x14ac:dyDescent="0.25">
      <c r="C14918" s="158" t="s">
        <v>557</v>
      </c>
      <c r="D14918" s="159">
        <v>238.32</v>
      </c>
    </row>
    <row r="14919" spans="3:4" ht="15" hidden="1" customHeight="1" x14ac:dyDescent="0.25">
      <c r="C14919" s="160" t="s">
        <v>542</v>
      </c>
      <c r="D14919" s="161">
        <v>736.16</v>
      </c>
    </row>
    <row r="14920" spans="3:4" ht="15" hidden="1" customHeight="1" x14ac:dyDescent="0.25">
      <c r="C14920" s="158" t="s">
        <v>541</v>
      </c>
      <c r="D14920" s="159">
        <v>1179</v>
      </c>
    </row>
    <row r="14921" spans="3:4" ht="15" hidden="1" customHeight="1" x14ac:dyDescent="0.25">
      <c r="C14921" s="160" t="s">
        <v>552</v>
      </c>
      <c r="D14921" s="161">
        <v>647.91</v>
      </c>
    </row>
    <row r="14922" spans="3:4" ht="15" hidden="1" customHeight="1" x14ac:dyDescent="0.25">
      <c r="C14922" s="158" t="s">
        <v>539</v>
      </c>
      <c r="D14922" s="159">
        <v>577.6</v>
      </c>
    </row>
    <row r="14923" spans="3:4" ht="15" hidden="1" customHeight="1" x14ac:dyDescent="0.25">
      <c r="C14923" s="160" t="s">
        <v>542</v>
      </c>
      <c r="D14923" s="161">
        <v>736.71</v>
      </c>
    </row>
    <row r="14924" spans="3:4" ht="15" hidden="1" customHeight="1" x14ac:dyDescent="0.25">
      <c r="C14924" s="158" t="s">
        <v>551</v>
      </c>
      <c r="D14924" s="159">
        <v>118.51</v>
      </c>
    </row>
    <row r="14925" spans="3:4" ht="15" hidden="1" customHeight="1" x14ac:dyDescent="0.25">
      <c r="C14925" s="160" t="s">
        <v>547</v>
      </c>
      <c r="D14925" s="161">
        <v>392.31</v>
      </c>
    </row>
    <row r="14926" spans="3:4" ht="15" hidden="1" customHeight="1" x14ac:dyDescent="0.25">
      <c r="C14926" s="158" t="s">
        <v>540</v>
      </c>
      <c r="D14926" s="159">
        <v>500.65</v>
      </c>
    </row>
    <row r="14927" spans="3:4" ht="15" hidden="1" customHeight="1" x14ac:dyDescent="0.25">
      <c r="C14927" s="160" t="s">
        <v>308</v>
      </c>
      <c r="D14927" s="161">
        <v>599.94000000000005</v>
      </c>
    </row>
    <row r="14928" spans="3:4" ht="15" hidden="1" customHeight="1" x14ac:dyDescent="0.25">
      <c r="C14928" s="158" t="s">
        <v>551</v>
      </c>
      <c r="D14928" s="159">
        <v>430.87</v>
      </c>
    </row>
    <row r="14929" spans="3:4" ht="15" hidden="1" customHeight="1" x14ac:dyDescent="0.25">
      <c r="C14929" s="160" t="s">
        <v>546</v>
      </c>
      <c r="D14929" s="161">
        <v>351.87</v>
      </c>
    </row>
    <row r="14930" spans="3:4" ht="15" hidden="1" customHeight="1" x14ac:dyDescent="0.25">
      <c r="C14930" s="158" t="s">
        <v>557</v>
      </c>
      <c r="D14930" s="159">
        <v>468.81</v>
      </c>
    </row>
    <row r="14931" spans="3:4" ht="15" hidden="1" customHeight="1" x14ac:dyDescent="0.25">
      <c r="C14931" s="160" t="s">
        <v>545</v>
      </c>
      <c r="D14931" s="161">
        <v>1190.76</v>
      </c>
    </row>
    <row r="14932" spans="3:4" ht="15" hidden="1" customHeight="1" x14ac:dyDescent="0.25">
      <c r="C14932" s="158" t="s">
        <v>546</v>
      </c>
      <c r="D14932" s="159">
        <v>434.55</v>
      </c>
    </row>
    <row r="14933" spans="3:4" ht="15" hidden="1" customHeight="1" x14ac:dyDescent="0.25">
      <c r="C14933" s="160" t="s">
        <v>547</v>
      </c>
      <c r="D14933" s="161">
        <v>931.34</v>
      </c>
    </row>
    <row r="14934" spans="3:4" ht="15" hidden="1" customHeight="1" x14ac:dyDescent="0.25">
      <c r="C14934" s="158" t="s">
        <v>553</v>
      </c>
      <c r="D14934" s="159">
        <v>468.5</v>
      </c>
    </row>
    <row r="14935" spans="3:4" ht="15" hidden="1" customHeight="1" x14ac:dyDescent="0.25">
      <c r="C14935" s="160" t="s">
        <v>549</v>
      </c>
      <c r="D14935" s="161">
        <v>129.66</v>
      </c>
    </row>
    <row r="14936" spans="3:4" ht="15" hidden="1" customHeight="1" x14ac:dyDescent="0.25">
      <c r="C14936" s="158" t="s">
        <v>541</v>
      </c>
      <c r="D14936" s="159">
        <v>1130.45</v>
      </c>
    </row>
    <row r="14937" spans="3:4" ht="15" hidden="1" customHeight="1" x14ac:dyDescent="0.25">
      <c r="C14937" s="160" t="s">
        <v>547</v>
      </c>
      <c r="D14937" s="161">
        <v>778.06</v>
      </c>
    </row>
    <row r="14938" spans="3:4" ht="15" hidden="1" customHeight="1" x14ac:dyDescent="0.25">
      <c r="C14938" s="158" t="s">
        <v>539</v>
      </c>
      <c r="D14938" s="159">
        <v>1252.6500000000001</v>
      </c>
    </row>
    <row r="14939" spans="3:4" ht="15" hidden="1" customHeight="1" x14ac:dyDescent="0.25">
      <c r="C14939" s="160" t="s">
        <v>547</v>
      </c>
      <c r="D14939" s="161">
        <v>872.29</v>
      </c>
    </row>
    <row r="14940" spans="3:4" ht="15" hidden="1" customHeight="1" x14ac:dyDescent="0.25">
      <c r="C14940" s="158" t="s">
        <v>541</v>
      </c>
      <c r="D14940" s="159">
        <v>377.96</v>
      </c>
    </row>
    <row r="14941" spans="3:4" ht="15" hidden="1" customHeight="1" x14ac:dyDescent="0.25">
      <c r="C14941" s="160" t="s">
        <v>549</v>
      </c>
      <c r="D14941" s="161">
        <v>1016.92</v>
      </c>
    </row>
    <row r="14942" spans="3:4" ht="15" hidden="1" customHeight="1" x14ac:dyDescent="0.25">
      <c r="C14942" s="158" t="s">
        <v>312</v>
      </c>
      <c r="D14942" s="159">
        <v>518.4</v>
      </c>
    </row>
    <row r="14943" spans="3:4" ht="15" hidden="1" customHeight="1" x14ac:dyDescent="0.25">
      <c r="C14943" s="160" t="s">
        <v>307</v>
      </c>
      <c r="D14943" s="161">
        <v>892.83</v>
      </c>
    </row>
    <row r="14944" spans="3:4" ht="15" hidden="1" customHeight="1" x14ac:dyDescent="0.25">
      <c r="C14944" s="158" t="s">
        <v>547</v>
      </c>
      <c r="D14944" s="159">
        <v>271.52</v>
      </c>
    </row>
    <row r="14945" spans="3:4" ht="15" hidden="1" customHeight="1" x14ac:dyDescent="0.25">
      <c r="C14945" s="160" t="s">
        <v>547</v>
      </c>
      <c r="D14945" s="161">
        <v>297.39999999999998</v>
      </c>
    </row>
    <row r="14946" spans="3:4" ht="15" hidden="1" customHeight="1" x14ac:dyDescent="0.25">
      <c r="C14946" s="158" t="s">
        <v>309</v>
      </c>
      <c r="D14946" s="159">
        <v>701.04</v>
      </c>
    </row>
    <row r="14947" spans="3:4" ht="15" hidden="1" customHeight="1" x14ac:dyDescent="0.25">
      <c r="C14947" s="160" t="s">
        <v>309</v>
      </c>
      <c r="D14947" s="161">
        <v>378.6</v>
      </c>
    </row>
    <row r="14948" spans="3:4" ht="15" hidden="1" customHeight="1" x14ac:dyDescent="0.25">
      <c r="C14948" s="158" t="s">
        <v>554</v>
      </c>
      <c r="D14948" s="159">
        <v>109.49</v>
      </c>
    </row>
    <row r="14949" spans="3:4" ht="15" hidden="1" customHeight="1" x14ac:dyDescent="0.25">
      <c r="C14949" s="160" t="s">
        <v>539</v>
      </c>
      <c r="D14949" s="161">
        <v>1282.55</v>
      </c>
    </row>
    <row r="14950" spans="3:4" ht="15" hidden="1" customHeight="1" x14ac:dyDescent="0.25">
      <c r="C14950" s="158" t="s">
        <v>308</v>
      </c>
      <c r="D14950" s="159">
        <v>259.20999999999998</v>
      </c>
    </row>
    <row r="14951" spans="3:4" ht="15" hidden="1" customHeight="1" x14ac:dyDescent="0.25">
      <c r="C14951" s="160" t="s">
        <v>549</v>
      </c>
      <c r="D14951" s="161">
        <v>1260.92</v>
      </c>
    </row>
    <row r="14952" spans="3:4" ht="15" hidden="1" customHeight="1" x14ac:dyDescent="0.25">
      <c r="C14952" s="158" t="s">
        <v>554</v>
      </c>
      <c r="D14952" s="159">
        <v>412.9</v>
      </c>
    </row>
    <row r="14953" spans="3:4" ht="15" hidden="1" customHeight="1" x14ac:dyDescent="0.25">
      <c r="C14953" s="160" t="s">
        <v>540</v>
      </c>
      <c r="D14953" s="161">
        <v>203.13</v>
      </c>
    </row>
    <row r="14954" spans="3:4" ht="15" hidden="1" customHeight="1" x14ac:dyDescent="0.25">
      <c r="C14954" s="158" t="s">
        <v>307</v>
      </c>
      <c r="D14954" s="159">
        <v>1236.77</v>
      </c>
    </row>
    <row r="14955" spans="3:4" ht="15" hidden="1" customHeight="1" x14ac:dyDescent="0.25">
      <c r="C14955" s="160" t="s">
        <v>553</v>
      </c>
      <c r="D14955" s="161">
        <v>962.5</v>
      </c>
    </row>
    <row r="14956" spans="3:4" ht="15" hidden="1" customHeight="1" x14ac:dyDescent="0.25">
      <c r="C14956" s="158" t="s">
        <v>549</v>
      </c>
      <c r="D14956" s="159">
        <v>508.76</v>
      </c>
    </row>
    <row r="14957" spans="3:4" ht="15" hidden="1" customHeight="1" x14ac:dyDescent="0.25">
      <c r="C14957" s="160" t="s">
        <v>542</v>
      </c>
      <c r="D14957" s="161">
        <v>419.82</v>
      </c>
    </row>
    <row r="14958" spans="3:4" ht="15" hidden="1" customHeight="1" x14ac:dyDescent="0.25">
      <c r="C14958" s="158" t="s">
        <v>543</v>
      </c>
      <c r="D14958" s="159">
        <v>321.48</v>
      </c>
    </row>
    <row r="14959" spans="3:4" ht="15" hidden="1" customHeight="1" x14ac:dyDescent="0.25">
      <c r="C14959" s="160" t="s">
        <v>308</v>
      </c>
      <c r="D14959" s="161">
        <v>1268.6500000000001</v>
      </c>
    </row>
    <row r="14960" spans="3:4" ht="15" hidden="1" customHeight="1" x14ac:dyDescent="0.25">
      <c r="C14960" s="158" t="s">
        <v>552</v>
      </c>
      <c r="D14960" s="159">
        <v>609.88</v>
      </c>
    </row>
    <row r="14961" spans="3:4" ht="15" hidden="1" customHeight="1" x14ac:dyDescent="0.25">
      <c r="C14961" s="160" t="s">
        <v>312</v>
      </c>
      <c r="D14961" s="161">
        <v>306.68</v>
      </c>
    </row>
    <row r="14962" spans="3:4" ht="15" hidden="1" customHeight="1" x14ac:dyDescent="0.25">
      <c r="C14962" s="158" t="s">
        <v>540</v>
      </c>
      <c r="D14962" s="159">
        <v>176.29</v>
      </c>
    </row>
    <row r="14963" spans="3:4" ht="15" hidden="1" customHeight="1" x14ac:dyDescent="0.25">
      <c r="C14963" s="160" t="s">
        <v>549</v>
      </c>
      <c r="D14963" s="161">
        <v>333.59</v>
      </c>
    </row>
    <row r="14964" spans="3:4" ht="15" hidden="1" customHeight="1" x14ac:dyDescent="0.25">
      <c r="C14964" s="158" t="s">
        <v>549</v>
      </c>
      <c r="D14964" s="159">
        <v>397.05</v>
      </c>
    </row>
    <row r="14965" spans="3:4" ht="15" hidden="1" customHeight="1" x14ac:dyDescent="0.25">
      <c r="C14965" s="160" t="s">
        <v>558</v>
      </c>
      <c r="D14965" s="161">
        <v>208.59</v>
      </c>
    </row>
    <row r="14966" spans="3:4" ht="15" hidden="1" customHeight="1" x14ac:dyDescent="0.25">
      <c r="C14966" s="158" t="s">
        <v>545</v>
      </c>
      <c r="D14966" s="159">
        <v>624.97</v>
      </c>
    </row>
    <row r="14967" spans="3:4" ht="15" hidden="1" customHeight="1" x14ac:dyDescent="0.25">
      <c r="C14967" s="160" t="s">
        <v>540</v>
      </c>
      <c r="D14967" s="161">
        <v>282.45999999999998</v>
      </c>
    </row>
    <row r="14968" spans="3:4" ht="15" hidden="1" customHeight="1" x14ac:dyDescent="0.25">
      <c r="C14968" s="158" t="s">
        <v>307</v>
      </c>
      <c r="D14968" s="159">
        <v>532.24</v>
      </c>
    </row>
    <row r="14969" spans="3:4" ht="15" hidden="1" customHeight="1" x14ac:dyDescent="0.25">
      <c r="C14969" s="160" t="s">
        <v>547</v>
      </c>
      <c r="D14969" s="161">
        <v>108.18</v>
      </c>
    </row>
    <row r="14970" spans="3:4" ht="15" hidden="1" customHeight="1" x14ac:dyDescent="0.25">
      <c r="C14970" s="158" t="s">
        <v>545</v>
      </c>
      <c r="D14970" s="159">
        <v>1204.6300000000001</v>
      </c>
    </row>
    <row r="14971" spans="3:4" ht="15" hidden="1" customHeight="1" x14ac:dyDescent="0.25">
      <c r="C14971" s="160" t="s">
        <v>541</v>
      </c>
      <c r="D14971" s="161">
        <v>316.31</v>
      </c>
    </row>
    <row r="14972" spans="3:4" ht="15" hidden="1" customHeight="1" x14ac:dyDescent="0.25">
      <c r="C14972" s="158" t="s">
        <v>551</v>
      </c>
      <c r="D14972" s="159">
        <v>1045.3800000000001</v>
      </c>
    </row>
    <row r="14973" spans="3:4" ht="15" hidden="1" customHeight="1" x14ac:dyDescent="0.25">
      <c r="C14973" s="160" t="s">
        <v>309</v>
      </c>
      <c r="D14973" s="161">
        <v>110.74</v>
      </c>
    </row>
    <row r="14974" spans="3:4" ht="15" hidden="1" customHeight="1" x14ac:dyDescent="0.25">
      <c r="C14974" s="158" t="s">
        <v>557</v>
      </c>
      <c r="D14974" s="159">
        <v>803.63</v>
      </c>
    </row>
    <row r="14975" spans="3:4" ht="15" hidden="1" customHeight="1" x14ac:dyDescent="0.25">
      <c r="C14975" s="160" t="s">
        <v>556</v>
      </c>
      <c r="D14975" s="161">
        <v>670.95</v>
      </c>
    </row>
    <row r="14976" spans="3:4" ht="15" hidden="1" customHeight="1" x14ac:dyDescent="0.25">
      <c r="C14976" s="158" t="s">
        <v>549</v>
      </c>
      <c r="D14976" s="159">
        <v>253.64</v>
      </c>
    </row>
    <row r="14977" spans="3:4" ht="15" hidden="1" customHeight="1" x14ac:dyDescent="0.25">
      <c r="C14977" s="160" t="s">
        <v>544</v>
      </c>
      <c r="D14977" s="161">
        <v>367.32</v>
      </c>
    </row>
    <row r="14978" spans="3:4" ht="15" hidden="1" customHeight="1" x14ac:dyDescent="0.25">
      <c r="C14978" s="158" t="s">
        <v>555</v>
      </c>
      <c r="D14978" s="159">
        <v>847.14</v>
      </c>
    </row>
    <row r="14979" spans="3:4" ht="15" hidden="1" customHeight="1" x14ac:dyDescent="0.25">
      <c r="C14979" s="160" t="s">
        <v>540</v>
      </c>
      <c r="D14979" s="161">
        <v>552.78</v>
      </c>
    </row>
    <row r="14980" spans="3:4" ht="15" hidden="1" customHeight="1" x14ac:dyDescent="0.25">
      <c r="C14980" s="158" t="s">
        <v>542</v>
      </c>
      <c r="D14980" s="159">
        <v>1296.53</v>
      </c>
    </row>
    <row r="14981" spans="3:4" ht="15" hidden="1" customHeight="1" x14ac:dyDescent="0.25">
      <c r="C14981" s="160" t="s">
        <v>539</v>
      </c>
      <c r="D14981" s="161">
        <v>673.5</v>
      </c>
    </row>
    <row r="14982" spans="3:4" ht="15" hidden="1" customHeight="1" x14ac:dyDescent="0.25">
      <c r="C14982" s="158" t="s">
        <v>541</v>
      </c>
      <c r="D14982" s="159">
        <v>463.47</v>
      </c>
    </row>
    <row r="14983" spans="3:4" ht="15" hidden="1" customHeight="1" x14ac:dyDescent="0.25">
      <c r="C14983" s="160" t="s">
        <v>544</v>
      </c>
      <c r="D14983" s="161">
        <v>1286.27</v>
      </c>
    </row>
    <row r="14984" spans="3:4" ht="15" hidden="1" customHeight="1" x14ac:dyDescent="0.25">
      <c r="C14984" s="158" t="s">
        <v>308</v>
      </c>
      <c r="D14984" s="159">
        <v>505.95</v>
      </c>
    </row>
    <row r="14985" spans="3:4" ht="15" hidden="1" customHeight="1" x14ac:dyDescent="0.25">
      <c r="C14985" s="160" t="s">
        <v>547</v>
      </c>
      <c r="D14985" s="161">
        <v>620.39</v>
      </c>
    </row>
    <row r="14986" spans="3:4" ht="15" hidden="1" customHeight="1" x14ac:dyDescent="0.25">
      <c r="C14986" s="158" t="s">
        <v>549</v>
      </c>
      <c r="D14986" s="159">
        <v>49.36</v>
      </c>
    </row>
    <row r="14987" spans="3:4" ht="15" hidden="1" customHeight="1" x14ac:dyDescent="0.25">
      <c r="C14987" s="160" t="s">
        <v>308</v>
      </c>
      <c r="D14987" s="161">
        <v>577.94000000000005</v>
      </c>
    </row>
    <row r="14988" spans="3:4" ht="15" hidden="1" customHeight="1" x14ac:dyDescent="0.25">
      <c r="C14988" s="158" t="s">
        <v>553</v>
      </c>
      <c r="D14988" s="159">
        <v>161.46</v>
      </c>
    </row>
    <row r="14989" spans="3:4" ht="15" hidden="1" customHeight="1" x14ac:dyDescent="0.25">
      <c r="C14989" s="160" t="s">
        <v>546</v>
      </c>
      <c r="D14989" s="161">
        <v>823.88</v>
      </c>
    </row>
    <row r="14990" spans="3:4" ht="15" hidden="1" customHeight="1" x14ac:dyDescent="0.25">
      <c r="C14990" s="158" t="s">
        <v>551</v>
      </c>
      <c r="D14990" s="159">
        <v>336.89</v>
      </c>
    </row>
    <row r="14991" spans="3:4" ht="15" hidden="1" customHeight="1" x14ac:dyDescent="0.25">
      <c r="C14991" s="160" t="s">
        <v>544</v>
      </c>
      <c r="D14991" s="161">
        <v>201.86</v>
      </c>
    </row>
    <row r="14992" spans="3:4" ht="15" hidden="1" customHeight="1" x14ac:dyDescent="0.25">
      <c r="C14992" s="158" t="s">
        <v>545</v>
      </c>
      <c r="D14992" s="159">
        <v>1079.7</v>
      </c>
    </row>
    <row r="14993" spans="3:4" ht="15" hidden="1" customHeight="1" x14ac:dyDescent="0.25">
      <c r="C14993" s="160" t="s">
        <v>556</v>
      </c>
      <c r="D14993" s="161">
        <v>414.86</v>
      </c>
    </row>
    <row r="14994" spans="3:4" ht="15" hidden="1" customHeight="1" x14ac:dyDescent="0.25">
      <c r="C14994" s="158" t="s">
        <v>553</v>
      </c>
      <c r="D14994" s="159">
        <v>751.81</v>
      </c>
    </row>
    <row r="14995" spans="3:4" ht="15" hidden="1" customHeight="1" x14ac:dyDescent="0.25">
      <c r="C14995" s="160" t="s">
        <v>542</v>
      </c>
      <c r="D14995" s="161">
        <v>836.47</v>
      </c>
    </row>
    <row r="14996" spans="3:4" ht="15" hidden="1" customHeight="1" x14ac:dyDescent="0.25">
      <c r="C14996" s="158" t="s">
        <v>545</v>
      </c>
      <c r="D14996" s="159">
        <v>778.88</v>
      </c>
    </row>
    <row r="14997" spans="3:4" ht="15" hidden="1" customHeight="1" x14ac:dyDescent="0.25">
      <c r="C14997" s="160" t="s">
        <v>542</v>
      </c>
      <c r="D14997" s="161">
        <v>514.42999999999995</v>
      </c>
    </row>
    <row r="14998" spans="3:4" ht="15" hidden="1" customHeight="1" x14ac:dyDescent="0.25">
      <c r="C14998" s="158" t="s">
        <v>544</v>
      </c>
      <c r="D14998" s="159">
        <v>1275.1099999999999</v>
      </c>
    </row>
    <row r="14999" spans="3:4" ht="15" hidden="1" customHeight="1" x14ac:dyDescent="0.25">
      <c r="C14999" s="160" t="s">
        <v>548</v>
      </c>
      <c r="D14999" s="161">
        <v>1252.3900000000001</v>
      </c>
    </row>
    <row r="15000" spans="3:4" ht="15" hidden="1" customHeight="1" x14ac:dyDescent="0.25">
      <c r="C15000" s="158" t="s">
        <v>545</v>
      </c>
      <c r="D15000" s="159">
        <v>1037.23</v>
      </c>
    </row>
    <row r="15001" spans="3:4" ht="15" hidden="1" customHeight="1" x14ac:dyDescent="0.25">
      <c r="C15001" s="160" t="s">
        <v>312</v>
      </c>
      <c r="D15001" s="161">
        <v>74.2</v>
      </c>
    </row>
    <row r="15002" spans="3:4" ht="15" hidden="1" customHeight="1" x14ac:dyDescent="0.25">
      <c r="C15002" s="158" t="s">
        <v>539</v>
      </c>
      <c r="D15002" s="159">
        <v>678.54</v>
      </c>
    </row>
    <row r="15003" spans="3:4" ht="15" hidden="1" customHeight="1" x14ac:dyDescent="0.25">
      <c r="C15003" s="160" t="s">
        <v>545</v>
      </c>
      <c r="D15003" s="161">
        <v>864.86</v>
      </c>
    </row>
    <row r="15004" spans="3:4" ht="15" hidden="1" customHeight="1" x14ac:dyDescent="0.25">
      <c r="C15004" s="158" t="s">
        <v>539</v>
      </c>
      <c r="D15004" s="159">
        <v>212.16</v>
      </c>
    </row>
    <row r="15005" spans="3:4" ht="15" hidden="1" customHeight="1" x14ac:dyDescent="0.25">
      <c r="C15005" s="160" t="s">
        <v>543</v>
      </c>
      <c r="D15005" s="161">
        <v>621.24</v>
      </c>
    </row>
    <row r="15006" spans="3:4" ht="15" hidden="1" customHeight="1" x14ac:dyDescent="0.25">
      <c r="C15006" s="158" t="s">
        <v>540</v>
      </c>
      <c r="D15006" s="159">
        <v>472.91</v>
      </c>
    </row>
    <row r="15007" spans="3:4" ht="15" hidden="1" customHeight="1" x14ac:dyDescent="0.25">
      <c r="C15007" s="160" t="s">
        <v>539</v>
      </c>
      <c r="D15007" s="161">
        <v>537.75</v>
      </c>
    </row>
    <row r="15008" spans="3:4" ht="15" hidden="1" customHeight="1" x14ac:dyDescent="0.25">
      <c r="C15008" s="158" t="s">
        <v>548</v>
      </c>
      <c r="D15008" s="159">
        <v>617.47</v>
      </c>
    </row>
    <row r="15009" spans="3:4" ht="15" hidden="1" customHeight="1" x14ac:dyDescent="0.25">
      <c r="C15009" s="160" t="s">
        <v>553</v>
      </c>
      <c r="D15009" s="161">
        <v>1285.26</v>
      </c>
    </row>
    <row r="15010" spans="3:4" ht="15" hidden="1" customHeight="1" x14ac:dyDescent="0.25">
      <c r="C15010" s="158" t="s">
        <v>539</v>
      </c>
      <c r="D15010" s="159">
        <v>428.69</v>
      </c>
    </row>
    <row r="15011" spans="3:4" ht="15" hidden="1" customHeight="1" x14ac:dyDescent="0.25">
      <c r="C15011" s="160" t="s">
        <v>540</v>
      </c>
      <c r="D15011" s="161">
        <v>240.73</v>
      </c>
    </row>
    <row r="15012" spans="3:4" ht="15" hidden="1" customHeight="1" x14ac:dyDescent="0.25">
      <c r="C15012" s="158" t="s">
        <v>307</v>
      </c>
      <c r="D15012" s="159">
        <v>518.82000000000005</v>
      </c>
    </row>
    <row r="15013" spans="3:4" ht="15" hidden="1" customHeight="1" x14ac:dyDescent="0.25">
      <c r="C15013" s="160" t="s">
        <v>557</v>
      </c>
      <c r="D15013" s="161">
        <v>256.76</v>
      </c>
    </row>
    <row r="15014" spans="3:4" ht="15" hidden="1" customHeight="1" x14ac:dyDescent="0.25">
      <c r="C15014" s="158" t="s">
        <v>549</v>
      </c>
      <c r="D15014" s="159">
        <v>936.96</v>
      </c>
    </row>
    <row r="15015" spans="3:4" ht="15" hidden="1" customHeight="1" x14ac:dyDescent="0.25">
      <c r="C15015" s="160" t="s">
        <v>539</v>
      </c>
      <c r="D15015" s="161">
        <v>1055.6500000000001</v>
      </c>
    </row>
    <row r="15016" spans="3:4" ht="15" hidden="1" customHeight="1" x14ac:dyDescent="0.25">
      <c r="C15016" s="158" t="s">
        <v>539</v>
      </c>
      <c r="D15016" s="159">
        <v>366.54</v>
      </c>
    </row>
    <row r="15017" spans="3:4" ht="15" hidden="1" customHeight="1" x14ac:dyDescent="0.25">
      <c r="C15017" s="160" t="s">
        <v>551</v>
      </c>
      <c r="D15017" s="161">
        <v>123.36</v>
      </c>
    </row>
    <row r="15018" spans="3:4" ht="15" hidden="1" customHeight="1" x14ac:dyDescent="0.25">
      <c r="C15018" s="158" t="s">
        <v>544</v>
      </c>
      <c r="D15018" s="159">
        <v>163.44999999999999</v>
      </c>
    </row>
    <row r="15019" spans="3:4" ht="15" hidden="1" customHeight="1" x14ac:dyDescent="0.25">
      <c r="C15019" s="160" t="s">
        <v>545</v>
      </c>
      <c r="D15019" s="161">
        <v>754.54</v>
      </c>
    </row>
    <row r="15020" spans="3:4" ht="15" hidden="1" customHeight="1" x14ac:dyDescent="0.25">
      <c r="C15020" s="158" t="s">
        <v>556</v>
      </c>
      <c r="D15020" s="159">
        <v>46.92</v>
      </c>
    </row>
    <row r="15021" spans="3:4" ht="15" hidden="1" customHeight="1" x14ac:dyDescent="0.25">
      <c r="C15021" s="160" t="s">
        <v>546</v>
      </c>
      <c r="D15021" s="161">
        <v>1210.1600000000001</v>
      </c>
    </row>
    <row r="15022" spans="3:4" ht="15" hidden="1" customHeight="1" x14ac:dyDescent="0.25">
      <c r="C15022" s="158" t="s">
        <v>558</v>
      </c>
      <c r="D15022" s="159">
        <v>675.35</v>
      </c>
    </row>
    <row r="15023" spans="3:4" ht="15" hidden="1" customHeight="1" x14ac:dyDescent="0.25">
      <c r="C15023" s="160" t="s">
        <v>309</v>
      </c>
      <c r="D15023" s="161">
        <v>1161.98</v>
      </c>
    </row>
    <row r="15024" spans="3:4" ht="15" hidden="1" customHeight="1" x14ac:dyDescent="0.25">
      <c r="C15024" s="158" t="s">
        <v>540</v>
      </c>
      <c r="D15024" s="159">
        <v>277.17</v>
      </c>
    </row>
    <row r="15025" spans="3:4" ht="15" hidden="1" customHeight="1" x14ac:dyDescent="0.25">
      <c r="C15025" s="160" t="s">
        <v>554</v>
      </c>
      <c r="D15025" s="161">
        <v>466.4</v>
      </c>
    </row>
    <row r="15026" spans="3:4" ht="15" hidden="1" customHeight="1" x14ac:dyDescent="0.25">
      <c r="C15026" s="158" t="s">
        <v>542</v>
      </c>
      <c r="D15026" s="159">
        <v>753.59</v>
      </c>
    </row>
    <row r="15027" spans="3:4" ht="15" hidden="1" customHeight="1" x14ac:dyDescent="0.25">
      <c r="C15027" s="160" t="s">
        <v>542</v>
      </c>
      <c r="D15027" s="161">
        <v>359.11</v>
      </c>
    </row>
    <row r="15028" spans="3:4" ht="15" hidden="1" customHeight="1" x14ac:dyDescent="0.25">
      <c r="C15028" s="158" t="s">
        <v>543</v>
      </c>
      <c r="D15028" s="159">
        <v>1108.3399999999999</v>
      </c>
    </row>
    <row r="15029" spans="3:4" ht="15" hidden="1" customHeight="1" x14ac:dyDescent="0.25">
      <c r="C15029" s="160" t="s">
        <v>555</v>
      </c>
      <c r="D15029" s="161">
        <v>1031.8499999999999</v>
      </c>
    </row>
    <row r="15030" spans="3:4" ht="15" hidden="1" customHeight="1" x14ac:dyDescent="0.25">
      <c r="C15030" s="158" t="s">
        <v>555</v>
      </c>
      <c r="D15030" s="159">
        <v>1122.29</v>
      </c>
    </row>
    <row r="15031" spans="3:4" ht="15" hidden="1" customHeight="1" x14ac:dyDescent="0.25">
      <c r="C15031" s="160" t="s">
        <v>307</v>
      </c>
      <c r="D15031" s="161">
        <v>712.72</v>
      </c>
    </row>
    <row r="15032" spans="3:4" ht="15" hidden="1" customHeight="1" x14ac:dyDescent="0.25">
      <c r="C15032" s="158" t="s">
        <v>549</v>
      </c>
      <c r="D15032" s="159">
        <v>325.58999999999997</v>
      </c>
    </row>
    <row r="15033" spans="3:4" ht="15" hidden="1" customHeight="1" x14ac:dyDescent="0.25">
      <c r="C15033" s="160" t="s">
        <v>540</v>
      </c>
      <c r="D15033" s="161">
        <v>787.15</v>
      </c>
    </row>
    <row r="15034" spans="3:4" ht="15" hidden="1" customHeight="1" x14ac:dyDescent="0.25">
      <c r="C15034" s="158" t="s">
        <v>550</v>
      </c>
      <c r="D15034" s="159">
        <v>529.58000000000004</v>
      </c>
    </row>
    <row r="15035" spans="3:4" ht="15" hidden="1" customHeight="1" x14ac:dyDescent="0.25">
      <c r="C15035" s="160" t="s">
        <v>539</v>
      </c>
      <c r="D15035" s="161">
        <v>1173.32</v>
      </c>
    </row>
    <row r="15036" spans="3:4" ht="15" hidden="1" customHeight="1" x14ac:dyDescent="0.25">
      <c r="C15036" s="158" t="s">
        <v>551</v>
      </c>
      <c r="D15036" s="159">
        <v>831.9</v>
      </c>
    </row>
    <row r="15037" spans="3:4" ht="15" hidden="1" customHeight="1" x14ac:dyDescent="0.25">
      <c r="C15037" s="160" t="s">
        <v>549</v>
      </c>
      <c r="D15037" s="161">
        <v>285.86</v>
      </c>
    </row>
    <row r="15038" spans="3:4" ht="15" hidden="1" customHeight="1" x14ac:dyDescent="0.25">
      <c r="C15038" s="158" t="s">
        <v>312</v>
      </c>
      <c r="D15038" s="159">
        <v>350.26</v>
      </c>
    </row>
    <row r="15039" spans="3:4" ht="15" hidden="1" customHeight="1" x14ac:dyDescent="0.25">
      <c r="C15039" s="160" t="s">
        <v>546</v>
      </c>
      <c r="D15039" s="161">
        <v>428.77</v>
      </c>
    </row>
    <row r="15040" spans="3:4" ht="15" hidden="1" customHeight="1" x14ac:dyDescent="0.25">
      <c r="C15040" s="158" t="s">
        <v>542</v>
      </c>
      <c r="D15040" s="159">
        <v>913.64</v>
      </c>
    </row>
    <row r="15041" spans="3:4" ht="15" hidden="1" customHeight="1" x14ac:dyDescent="0.25">
      <c r="C15041" s="160" t="s">
        <v>546</v>
      </c>
      <c r="D15041" s="161">
        <v>995.46</v>
      </c>
    </row>
    <row r="15042" spans="3:4" ht="15" hidden="1" customHeight="1" x14ac:dyDescent="0.25">
      <c r="C15042" s="158" t="s">
        <v>546</v>
      </c>
      <c r="D15042" s="159">
        <v>1274.1199999999999</v>
      </c>
    </row>
    <row r="15043" spans="3:4" ht="15" hidden="1" customHeight="1" x14ac:dyDescent="0.25">
      <c r="C15043" s="160" t="s">
        <v>545</v>
      </c>
      <c r="D15043" s="161">
        <v>1188.1300000000001</v>
      </c>
    </row>
    <row r="15044" spans="3:4" ht="15" hidden="1" customHeight="1" x14ac:dyDescent="0.25">
      <c r="C15044" s="158" t="s">
        <v>540</v>
      </c>
      <c r="D15044" s="159">
        <v>864.65</v>
      </c>
    </row>
    <row r="15045" spans="3:4" ht="15" hidden="1" customHeight="1" x14ac:dyDescent="0.25">
      <c r="C15045" s="160" t="s">
        <v>558</v>
      </c>
      <c r="D15045" s="161">
        <v>237.68</v>
      </c>
    </row>
    <row r="15046" spans="3:4" ht="15" hidden="1" customHeight="1" x14ac:dyDescent="0.25">
      <c r="C15046" s="158" t="s">
        <v>540</v>
      </c>
      <c r="D15046" s="159">
        <v>829.02</v>
      </c>
    </row>
    <row r="15047" spans="3:4" ht="15" hidden="1" customHeight="1" x14ac:dyDescent="0.25">
      <c r="C15047" s="160" t="s">
        <v>309</v>
      </c>
      <c r="D15047" s="161">
        <v>725.55</v>
      </c>
    </row>
    <row r="15048" spans="3:4" ht="15" hidden="1" customHeight="1" x14ac:dyDescent="0.25">
      <c r="C15048" s="158" t="s">
        <v>309</v>
      </c>
      <c r="D15048" s="159">
        <v>47.73</v>
      </c>
    </row>
    <row r="15049" spans="3:4" ht="15" hidden="1" customHeight="1" x14ac:dyDescent="0.25">
      <c r="C15049" s="160" t="s">
        <v>545</v>
      </c>
      <c r="D15049" s="161">
        <v>870.93</v>
      </c>
    </row>
    <row r="15050" spans="3:4" ht="15" hidden="1" customHeight="1" x14ac:dyDescent="0.25">
      <c r="C15050" s="158" t="s">
        <v>539</v>
      </c>
      <c r="D15050" s="159">
        <v>467.28</v>
      </c>
    </row>
    <row r="15051" spans="3:4" ht="15" hidden="1" customHeight="1" x14ac:dyDescent="0.25">
      <c r="C15051" s="160" t="s">
        <v>543</v>
      </c>
      <c r="D15051" s="161">
        <v>1028.6400000000001</v>
      </c>
    </row>
    <row r="15052" spans="3:4" ht="15" hidden="1" customHeight="1" x14ac:dyDescent="0.25">
      <c r="C15052" s="158" t="s">
        <v>308</v>
      </c>
      <c r="D15052" s="159">
        <v>596.86</v>
      </c>
    </row>
    <row r="15053" spans="3:4" ht="15" hidden="1" customHeight="1" x14ac:dyDescent="0.25">
      <c r="C15053" s="160" t="s">
        <v>552</v>
      </c>
      <c r="D15053" s="161">
        <v>904.53</v>
      </c>
    </row>
    <row r="15054" spans="3:4" ht="15" hidden="1" customHeight="1" x14ac:dyDescent="0.25">
      <c r="C15054" s="158" t="s">
        <v>539</v>
      </c>
      <c r="D15054" s="159">
        <v>275.81</v>
      </c>
    </row>
    <row r="15055" spans="3:4" ht="15" hidden="1" customHeight="1" x14ac:dyDescent="0.25">
      <c r="C15055" s="160" t="s">
        <v>548</v>
      </c>
      <c r="D15055" s="161">
        <v>275.48</v>
      </c>
    </row>
    <row r="15056" spans="3:4" ht="15" hidden="1" customHeight="1" x14ac:dyDescent="0.25">
      <c r="C15056" s="158" t="s">
        <v>544</v>
      </c>
      <c r="D15056" s="159">
        <v>294.81</v>
      </c>
    </row>
    <row r="15057" spans="3:4" ht="15" hidden="1" customHeight="1" x14ac:dyDescent="0.25">
      <c r="C15057" s="160" t="s">
        <v>541</v>
      </c>
      <c r="D15057" s="161">
        <v>927.8</v>
      </c>
    </row>
    <row r="15058" spans="3:4" ht="15" hidden="1" customHeight="1" x14ac:dyDescent="0.25">
      <c r="C15058" s="158" t="s">
        <v>547</v>
      </c>
      <c r="D15058" s="159">
        <v>1006.7</v>
      </c>
    </row>
    <row r="15059" spans="3:4" ht="15" hidden="1" customHeight="1" x14ac:dyDescent="0.25">
      <c r="C15059" s="160" t="s">
        <v>545</v>
      </c>
      <c r="D15059" s="161">
        <v>441.53</v>
      </c>
    </row>
    <row r="15060" spans="3:4" ht="15" hidden="1" customHeight="1" x14ac:dyDescent="0.25">
      <c r="C15060" s="158" t="s">
        <v>543</v>
      </c>
      <c r="D15060" s="159">
        <v>696.33</v>
      </c>
    </row>
    <row r="15061" spans="3:4" ht="15" hidden="1" customHeight="1" x14ac:dyDescent="0.25">
      <c r="C15061" s="160" t="s">
        <v>553</v>
      </c>
      <c r="D15061" s="161">
        <v>534.35</v>
      </c>
    </row>
    <row r="15062" spans="3:4" ht="15" hidden="1" customHeight="1" x14ac:dyDescent="0.25">
      <c r="C15062" s="158" t="s">
        <v>557</v>
      </c>
      <c r="D15062" s="159">
        <v>1151.55</v>
      </c>
    </row>
    <row r="15063" spans="3:4" ht="15" hidden="1" customHeight="1" x14ac:dyDescent="0.25">
      <c r="C15063" s="160" t="s">
        <v>309</v>
      </c>
      <c r="D15063" s="161">
        <v>707.36</v>
      </c>
    </row>
    <row r="15064" spans="3:4" ht="15" hidden="1" customHeight="1" x14ac:dyDescent="0.25">
      <c r="C15064" s="158" t="s">
        <v>312</v>
      </c>
      <c r="D15064" s="159">
        <v>803.52</v>
      </c>
    </row>
    <row r="15065" spans="3:4" ht="15" hidden="1" customHeight="1" x14ac:dyDescent="0.25">
      <c r="C15065" s="160" t="s">
        <v>542</v>
      </c>
      <c r="D15065" s="161">
        <v>297.02999999999997</v>
      </c>
    </row>
    <row r="15066" spans="3:4" ht="15" hidden="1" customHeight="1" x14ac:dyDescent="0.25">
      <c r="C15066" s="158" t="s">
        <v>549</v>
      </c>
      <c r="D15066" s="159">
        <v>620.49</v>
      </c>
    </row>
    <row r="15067" spans="3:4" ht="15" hidden="1" customHeight="1" x14ac:dyDescent="0.25">
      <c r="C15067" s="160" t="s">
        <v>556</v>
      </c>
      <c r="D15067" s="161">
        <v>759</v>
      </c>
    </row>
    <row r="15068" spans="3:4" ht="15" hidden="1" customHeight="1" x14ac:dyDescent="0.25">
      <c r="C15068" s="158" t="s">
        <v>312</v>
      </c>
      <c r="D15068" s="159">
        <v>183.27</v>
      </c>
    </row>
    <row r="15069" spans="3:4" ht="15" hidden="1" customHeight="1" x14ac:dyDescent="0.25">
      <c r="C15069" s="160" t="s">
        <v>307</v>
      </c>
      <c r="D15069" s="161">
        <v>869.41</v>
      </c>
    </row>
    <row r="15070" spans="3:4" ht="15" hidden="1" customHeight="1" x14ac:dyDescent="0.25">
      <c r="C15070" s="158" t="s">
        <v>312</v>
      </c>
      <c r="D15070" s="159">
        <v>223.52</v>
      </c>
    </row>
    <row r="15071" spans="3:4" ht="15" hidden="1" customHeight="1" x14ac:dyDescent="0.25">
      <c r="C15071" s="160" t="s">
        <v>543</v>
      </c>
      <c r="D15071" s="161">
        <v>644.32000000000005</v>
      </c>
    </row>
    <row r="15072" spans="3:4" ht="15" hidden="1" customHeight="1" x14ac:dyDescent="0.25">
      <c r="C15072" s="158" t="s">
        <v>307</v>
      </c>
      <c r="D15072" s="159">
        <v>866.76</v>
      </c>
    </row>
    <row r="15073" spans="3:4" ht="15" hidden="1" customHeight="1" x14ac:dyDescent="0.25">
      <c r="C15073" s="160" t="s">
        <v>308</v>
      </c>
      <c r="D15073" s="161">
        <v>1092.33</v>
      </c>
    </row>
    <row r="15074" spans="3:4" ht="15" hidden="1" customHeight="1" x14ac:dyDescent="0.25">
      <c r="C15074" s="158" t="s">
        <v>308</v>
      </c>
      <c r="D15074" s="159">
        <v>425.41</v>
      </c>
    </row>
    <row r="15075" spans="3:4" ht="15" hidden="1" customHeight="1" x14ac:dyDescent="0.25">
      <c r="C15075" s="160" t="s">
        <v>546</v>
      </c>
      <c r="D15075" s="161">
        <v>674.84</v>
      </c>
    </row>
    <row r="15076" spans="3:4" ht="15" hidden="1" customHeight="1" x14ac:dyDescent="0.25">
      <c r="C15076" s="158" t="s">
        <v>556</v>
      </c>
      <c r="D15076" s="159">
        <v>1085.76</v>
      </c>
    </row>
    <row r="15077" spans="3:4" ht="15" hidden="1" customHeight="1" x14ac:dyDescent="0.25">
      <c r="C15077" s="160" t="s">
        <v>553</v>
      </c>
      <c r="D15077" s="161">
        <v>91.58</v>
      </c>
    </row>
    <row r="15078" spans="3:4" ht="15" hidden="1" customHeight="1" x14ac:dyDescent="0.25">
      <c r="C15078" s="158" t="s">
        <v>545</v>
      </c>
      <c r="D15078" s="159">
        <v>474.17</v>
      </c>
    </row>
    <row r="15079" spans="3:4" ht="15" hidden="1" customHeight="1" x14ac:dyDescent="0.25">
      <c r="C15079" s="160" t="s">
        <v>555</v>
      </c>
      <c r="D15079" s="161">
        <v>776.25</v>
      </c>
    </row>
    <row r="15080" spans="3:4" ht="15" hidden="1" customHeight="1" x14ac:dyDescent="0.25">
      <c r="C15080" s="158" t="s">
        <v>553</v>
      </c>
      <c r="D15080" s="159">
        <v>581.41</v>
      </c>
    </row>
    <row r="15081" spans="3:4" ht="15" hidden="1" customHeight="1" x14ac:dyDescent="0.25">
      <c r="C15081" s="160" t="s">
        <v>553</v>
      </c>
      <c r="D15081" s="161">
        <v>418.7</v>
      </c>
    </row>
    <row r="15082" spans="3:4" ht="15" hidden="1" customHeight="1" x14ac:dyDescent="0.25">
      <c r="C15082" s="158" t="s">
        <v>312</v>
      </c>
      <c r="D15082" s="159">
        <v>214.58</v>
      </c>
    </row>
    <row r="15083" spans="3:4" ht="15" hidden="1" customHeight="1" x14ac:dyDescent="0.25">
      <c r="C15083" s="160" t="s">
        <v>308</v>
      </c>
      <c r="D15083" s="161">
        <v>173.32</v>
      </c>
    </row>
    <row r="15084" spans="3:4" ht="15" hidden="1" customHeight="1" x14ac:dyDescent="0.25">
      <c r="C15084" s="158" t="s">
        <v>549</v>
      </c>
      <c r="D15084" s="159">
        <v>296.68</v>
      </c>
    </row>
    <row r="15085" spans="3:4" ht="15" hidden="1" customHeight="1" x14ac:dyDescent="0.25">
      <c r="C15085" s="160" t="s">
        <v>541</v>
      </c>
      <c r="D15085" s="161">
        <v>247.36</v>
      </c>
    </row>
    <row r="15086" spans="3:4" ht="15" hidden="1" customHeight="1" x14ac:dyDescent="0.25">
      <c r="C15086" s="158" t="s">
        <v>308</v>
      </c>
      <c r="D15086" s="159">
        <v>920.47</v>
      </c>
    </row>
    <row r="15087" spans="3:4" ht="15" hidden="1" customHeight="1" x14ac:dyDescent="0.25">
      <c r="C15087" s="160" t="s">
        <v>309</v>
      </c>
      <c r="D15087" s="161">
        <v>809.05</v>
      </c>
    </row>
    <row r="15088" spans="3:4" ht="15" hidden="1" customHeight="1" x14ac:dyDescent="0.25">
      <c r="C15088" s="158" t="s">
        <v>547</v>
      </c>
      <c r="D15088" s="159">
        <v>941.5</v>
      </c>
    </row>
    <row r="15089" spans="3:4" ht="15" hidden="1" customHeight="1" x14ac:dyDescent="0.25">
      <c r="C15089" s="160" t="s">
        <v>553</v>
      </c>
      <c r="D15089" s="161">
        <v>718.58</v>
      </c>
    </row>
    <row r="15090" spans="3:4" ht="15" hidden="1" customHeight="1" x14ac:dyDescent="0.25">
      <c r="C15090" s="158" t="s">
        <v>546</v>
      </c>
      <c r="D15090" s="159">
        <v>1166.6199999999999</v>
      </c>
    </row>
    <row r="15091" spans="3:4" ht="15" hidden="1" customHeight="1" x14ac:dyDescent="0.25">
      <c r="C15091" s="160" t="s">
        <v>307</v>
      </c>
      <c r="D15091" s="161">
        <v>1020.07</v>
      </c>
    </row>
    <row r="15092" spans="3:4" ht="15" hidden="1" customHeight="1" x14ac:dyDescent="0.25">
      <c r="C15092" s="158" t="s">
        <v>543</v>
      </c>
      <c r="D15092" s="159">
        <v>1254.96</v>
      </c>
    </row>
    <row r="15093" spans="3:4" ht="15" hidden="1" customHeight="1" x14ac:dyDescent="0.25">
      <c r="C15093" s="160" t="s">
        <v>546</v>
      </c>
      <c r="D15093" s="161">
        <v>735.13</v>
      </c>
    </row>
    <row r="15094" spans="3:4" ht="15" hidden="1" customHeight="1" x14ac:dyDescent="0.25">
      <c r="C15094" s="158" t="s">
        <v>542</v>
      </c>
      <c r="D15094" s="159">
        <v>566.15</v>
      </c>
    </row>
    <row r="15095" spans="3:4" ht="15" hidden="1" customHeight="1" x14ac:dyDescent="0.25">
      <c r="C15095" s="160" t="s">
        <v>307</v>
      </c>
      <c r="D15095" s="161">
        <v>1176.73</v>
      </c>
    </row>
    <row r="15096" spans="3:4" ht="15" hidden="1" customHeight="1" x14ac:dyDescent="0.25">
      <c r="C15096" s="158" t="s">
        <v>546</v>
      </c>
      <c r="D15096" s="159">
        <v>1151.49</v>
      </c>
    </row>
    <row r="15097" spans="3:4" ht="15" hidden="1" customHeight="1" x14ac:dyDescent="0.25">
      <c r="C15097" s="160" t="s">
        <v>552</v>
      </c>
      <c r="D15097" s="161">
        <v>1244.56</v>
      </c>
    </row>
    <row r="15098" spans="3:4" ht="15" hidden="1" customHeight="1" x14ac:dyDescent="0.25">
      <c r="C15098" s="158" t="s">
        <v>308</v>
      </c>
      <c r="D15098" s="159">
        <v>1041.1300000000001</v>
      </c>
    </row>
    <row r="15099" spans="3:4" ht="15" hidden="1" customHeight="1" x14ac:dyDescent="0.25">
      <c r="C15099" s="160" t="s">
        <v>547</v>
      </c>
      <c r="D15099" s="161">
        <v>223.67</v>
      </c>
    </row>
    <row r="15100" spans="3:4" ht="15" hidden="1" customHeight="1" x14ac:dyDescent="0.25">
      <c r="C15100" s="158" t="s">
        <v>547</v>
      </c>
      <c r="D15100" s="159">
        <v>880.83</v>
      </c>
    </row>
    <row r="15101" spans="3:4" ht="15" hidden="1" customHeight="1" x14ac:dyDescent="0.25">
      <c r="C15101" s="160" t="s">
        <v>553</v>
      </c>
      <c r="D15101" s="161">
        <v>630.72</v>
      </c>
    </row>
    <row r="15102" spans="3:4" ht="15" hidden="1" customHeight="1" x14ac:dyDescent="0.25">
      <c r="C15102" s="158" t="s">
        <v>308</v>
      </c>
      <c r="D15102" s="159">
        <v>1178.21</v>
      </c>
    </row>
    <row r="15103" spans="3:4" ht="15" hidden="1" customHeight="1" x14ac:dyDescent="0.25">
      <c r="C15103" s="160" t="s">
        <v>309</v>
      </c>
      <c r="D15103" s="161">
        <v>330.34</v>
      </c>
    </row>
    <row r="15104" spans="3:4" ht="15" hidden="1" customHeight="1" x14ac:dyDescent="0.25">
      <c r="C15104" s="158" t="s">
        <v>547</v>
      </c>
      <c r="D15104" s="159">
        <v>81.569999999999993</v>
      </c>
    </row>
    <row r="15105" spans="3:4" ht="15" hidden="1" customHeight="1" x14ac:dyDescent="0.25">
      <c r="C15105" s="160" t="s">
        <v>547</v>
      </c>
      <c r="D15105" s="161">
        <v>635.63</v>
      </c>
    </row>
    <row r="15106" spans="3:4" ht="15" hidden="1" customHeight="1" x14ac:dyDescent="0.25">
      <c r="C15106" s="158" t="s">
        <v>543</v>
      </c>
      <c r="D15106" s="159">
        <v>658.79</v>
      </c>
    </row>
    <row r="15107" spans="3:4" ht="15" hidden="1" customHeight="1" x14ac:dyDescent="0.25">
      <c r="C15107" s="160" t="s">
        <v>552</v>
      </c>
      <c r="D15107" s="161">
        <v>429.89</v>
      </c>
    </row>
    <row r="15108" spans="3:4" ht="15" hidden="1" customHeight="1" x14ac:dyDescent="0.25">
      <c r="C15108" s="158" t="s">
        <v>543</v>
      </c>
      <c r="D15108" s="159">
        <v>886.5</v>
      </c>
    </row>
    <row r="15109" spans="3:4" ht="15" hidden="1" customHeight="1" x14ac:dyDescent="0.25">
      <c r="C15109" s="160" t="s">
        <v>551</v>
      </c>
      <c r="D15109" s="161">
        <v>691.5</v>
      </c>
    </row>
    <row r="15110" spans="3:4" ht="15" hidden="1" customHeight="1" x14ac:dyDescent="0.25">
      <c r="C15110" s="158" t="s">
        <v>543</v>
      </c>
      <c r="D15110" s="159">
        <v>298.13</v>
      </c>
    </row>
    <row r="15111" spans="3:4" ht="15" hidden="1" customHeight="1" x14ac:dyDescent="0.25">
      <c r="C15111" s="160" t="s">
        <v>539</v>
      </c>
      <c r="D15111" s="161">
        <v>625.85</v>
      </c>
    </row>
    <row r="15112" spans="3:4" ht="15" hidden="1" customHeight="1" x14ac:dyDescent="0.25">
      <c r="C15112" s="158" t="s">
        <v>553</v>
      </c>
      <c r="D15112" s="159">
        <v>1157.3699999999999</v>
      </c>
    </row>
    <row r="15113" spans="3:4" ht="15" hidden="1" customHeight="1" x14ac:dyDescent="0.25">
      <c r="C15113" s="160" t="s">
        <v>540</v>
      </c>
      <c r="D15113" s="161">
        <v>611.37</v>
      </c>
    </row>
    <row r="15114" spans="3:4" ht="15" hidden="1" customHeight="1" x14ac:dyDescent="0.25">
      <c r="C15114" s="158" t="s">
        <v>540</v>
      </c>
      <c r="D15114" s="159">
        <v>151.51</v>
      </c>
    </row>
    <row r="15115" spans="3:4" ht="15" hidden="1" customHeight="1" x14ac:dyDescent="0.25">
      <c r="C15115" s="160" t="s">
        <v>539</v>
      </c>
      <c r="D15115" s="161">
        <v>811.43</v>
      </c>
    </row>
    <row r="15116" spans="3:4" ht="15" hidden="1" customHeight="1" x14ac:dyDescent="0.25">
      <c r="C15116" s="158" t="s">
        <v>548</v>
      </c>
      <c r="D15116" s="159">
        <v>781.65</v>
      </c>
    </row>
    <row r="15117" spans="3:4" ht="15" hidden="1" customHeight="1" x14ac:dyDescent="0.25">
      <c r="C15117" s="160" t="s">
        <v>312</v>
      </c>
      <c r="D15117" s="161">
        <v>366.29</v>
      </c>
    </row>
    <row r="15118" spans="3:4" ht="15" hidden="1" customHeight="1" x14ac:dyDescent="0.25">
      <c r="C15118" s="158" t="s">
        <v>553</v>
      </c>
      <c r="D15118" s="159">
        <v>478.08</v>
      </c>
    </row>
    <row r="15119" spans="3:4" ht="15" hidden="1" customHeight="1" x14ac:dyDescent="0.25">
      <c r="C15119" s="160" t="s">
        <v>554</v>
      </c>
      <c r="D15119" s="161">
        <v>1160.19</v>
      </c>
    </row>
    <row r="15120" spans="3:4" ht="15" hidden="1" customHeight="1" x14ac:dyDescent="0.25">
      <c r="C15120" s="158" t="s">
        <v>309</v>
      </c>
      <c r="D15120" s="159">
        <v>514.6</v>
      </c>
    </row>
    <row r="15121" spans="3:4" ht="15" hidden="1" customHeight="1" x14ac:dyDescent="0.25">
      <c r="C15121" s="160" t="s">
        <v>551</v>
      </c>
      <c r="D15121" s="161">
        <v>538.85</v>
      </c>
    </row>
    <row r="15122" spans="3:4" ht="15" hidden="1" customHeight="1" x14ac:dyDescent="0.25">
      <c r="C15122" s="158" t="s">
        <v>552</v>
      </c>
      <c r="D15122" s="159">
        <v>428.23</v>
      </c>
    </row>
    <row r="15123" spans="3:4" ht="15" hidden="1" customHeight="1" x14ac:dyDescent="0.25">
      <c r="C15123" s="160" t="s">
        <v>545</v>
      </c>
      <c r="D15123" s="161">
        <v>1002.39</v>
      </c>
    </row>
    <row r="15124" spans="3:4" ht="15" hidden="1" customHeight="1" x14ac:dyDescent="0.25">
      <c r="C15124" s="158" t="s">
        <v>546</v>
      </c>
      <c r="D15124" s="159">
        <v>194.99</v>
      </c>
    </row>
    <row r="15125" spans="3:4" ht="15" hidden="1" customHeight="1" x14ac:dyDescent="0.25">
      <c r="C15125" s="160" t="s">
        <v>542</v>
      </c>
      <c r="D15125" s="161">
        <v>899.65</v>
      </c>
    </row>
    <row r="15126" spans="3:4" ht="15" hidden="1" customHeight="1" x14ac:dyDescent="0.25">
      <c r="C15126" s="158" t="s">
        <v>312</v>
      </c>
      <c r="D15126" s="159">
        <v>798.18</v>
      </c>
    </row>
    <row r="15127" spans="3:4" ht="15" hidden="1" customHeight="1" x14ac:dyDescent="0.25">
      <c r="C15127" s="160" t="s">
        <v>558</v>
      </c>
      <c r="D15127" s="161">
        <v>570.86</v>
      </c>
    </row>
    <row r="15128" spans="3:4" ht="15" hidden="1" customHeight="1" x14ac:dyDescent="0.25">
      <c r="C15128" s="158" t="s">
        <v>540</v>
      </c>
      <c r="D15128" s="159">
        <v>1030.48</v>
      </c>
    </row>
    <row r="15129" spans="3:4" ht="15" hidden="1" customHeight="1" x14ac:dyDescent="0.25">
      <c r="C15129" s="160" t="s">
        <v>551</v>
      </c>
      <c r="D15129" s="161">
        <v>839.41</v>
      </c>
    </row>
    <row r="15130" spans="3:4" ht="15" hidden="1" customHeight="1" x14ac:dyDescent="0.25">
      <c r="C15130" s="158" t="s">
        <v>555</v>
      </c>
      <c r="D15130" s="159">
        <v>802.41</v>
      </c>
    </row>
    <row r="15131" spans="3:4" ht="15" hidden="1" customHeight="1" x14ac:dyDescent="0.25">
      <c r="C15131" s="160" t="s">
        <v>548</v>
      </c>
      <c r="D15131" s="161">
        <v>615.66999999999996</v>
      </c>
    </row>
    <row r="15132" spans="3:4" ht="15" hidden="1" customHeight="1" x14ac:dyDescent="0.25">
      <c r="C15132" s="158" t="s">
        <v>545</v>
      </c>
      <c r="D15132" s="159">
        <v>604.84</v>
      </c>
    </row>
    <row r="15133" spans="3:4" ht="15" hidden="1" customHeight="1" x14ac:dyDescent="0.25">
      <c r="C15133" s="160" t="s">
        <v>552</v>
      </c>
      <c r="D15133" s="161">
        <v>756.57</v>
      </c>
    </row>
    <row r="15134" spans="3:4" ht="15" hidden="1" customHeight="1" x14ac:dyDescent="0.25">
      <c r="C15134" s="158" t="s">
        <v>312</v>
      </c>
      <c r="D15134" s="159">
        <v>614.66999999999996</v>
      </c>
    </row>
    <row r="15135" spans="3:4" ht="15" hidden="1" customHeight="1" x14ac:dyDescent="0.25">
      <c r="C15135" s="160" t="s">
        <v>307</v>
      </c>
      <c r="D15135" s="161">
        <v>1080.3399999999999</v>
      </c>
    </row>
    <row r="15136" spans="3:4" ht="15" hidden="1" customHeight="1" x14ac:dyDescent="0.25">
      <c r="C15136" s="158" t="s">
        <v>543</v>
      </c>
      <c r="D15136" s="159">
        <v>310.64999999999998</v>
      </c>
    </row>
    <row r="15137" spans="3:4" ht="15" hidden="1" customHeight="1" x14ac:dyDescent="0.25">
      <c r="C15137" s="160" t="s">
        <v>553</v>
      </c>
      <c r="D15137" s="161">
        <v>410.46</v>
      </c>
    </row>
    <row r="15138" spans="3:4" ht="15" hidden="1" customHeight="1" x14ac:dyDescent="0.25">
      <c r="C15138" s="158" t="s">
        <v>555</v>
      </c>
      <c r="D15138" s="159">
        <v>435.83</v>
      </c>
    </row>
    <row r="15139" spans="3:4" ht="15" hidden="1" customHeight="1" x14ac:dyDescent="0.25">
      <c r="C15139" s="160" t="s">
        <v>542</v>
      </c>
      <c r="D15139" s="161">
        <v>632.91999999999996</v>
      </c>
    </row>
    <row r="15140" spans="3:4" ht="15" hidden="1" customHeight="1" x14ac:dyDescent="0.25">
      <c r="C15140" s="158" t="s">
        <v>540</v>
      </c>
      <c r="D15140" s="159">
        <v>843.66</v>
      </c>
    </row>
    <row r="15141" spans="3:4" ht="15" hidden="1" customHeight="1" x14ac:dyDescent="0.25">
      <c r="C15141" s="160" t="s">
        <v>309</v>
      </c>
      <c r="D15141" s="161">
        <v>514.29</v>
      </c>
    </row>
    <row r="15142" spans="3:4" ht="15" hidden="1" customHeight="1" x14ac:dyDescent="0.25">
      <c r="C15142" s="158" t="s">
        <v>546</v>
      </c>
      <c r="D15142" s="159">
        <v>429.92</v>
      </c>
    </row>
    <row r="15143" spans="3:4" ht="15" hidden="1" customHeight="1" x14ac:dyDescent="0.25">
      <c r="C15143" s="160" t="s">
        <v>541</v>
      </c>
      <c r="D15143" s="161">
        <v>1249.56</v>
      </c>
    </row>
    <row r="15144" spans="3:4" ht="15" hidden="1" customHeight="1" x14ac:dyDescent="0.25">
      <c r="C15144" s="158" t="s">
        <v>541</v>
      </c>
      <c r="D15144" s="159">
        <v>622.58000000000004</v>
      </c>
    </row>
    <row r="15145" spans="3:4" ht="15" hidden="1" customHeight="1" x14ac:dyDescent="0.25">
      <c r="C15145" s="160" t="s">
        <v>557</v>
      </c>
      <c r="D15145" s="161">
        <v>798.09</v>
      </c>
    </row>
    <row r="15146" spans="3:4" ht="15" hidden="1" customHeight="1" x14ac:dyDescent="0.25">
      <c r="C15146" s="158" t="s">
        <v>552</v>
      </c>
      <c r="D15146" s="159">
        <v>1074.76</v>
      </c>
    </row>
    <row r="15147" spans="3:4" ht="15" hidden="1" customHeight="1" x14ac:dyDescent="0.25">
      <c r="C15147" s="160" t="s">
        <v>545</v>
      </c>
      <c r="D15147" s="161">
        <v>453.94</v>
      </c>
    </row>
    <row r="15148" spans="3:4" ht="15" hidden="1" customHeight="1" x14ac:dyDescent="0.25">
      <c r="C15148" s="158" t="s">
        <v>558</v>
      </c>
      <c r="D15148" s="159">
        <v>302.99</v>
      </c>
    </row>
    <row r="15149" spans="3:4" ht="15" hidden="1" customHeight="1" x14ac:dyDescent="0.25">
      <c r="C15149" s="160" t="s">
        <v>556</v>
      </c>
      <c r="D15149" s="161">
        <v>578.66</v>
      </c>
    </row>
    <row r="15150" spans="3:4" ht="15" hidden="1" customHeight="1" x14ac:dyDescent="0.25">
      <c r="C15150" s="158" t="s">
        <v>549</v>
      </c>
      <c r="D15150" s="159">
        <v>994.02</v>
      </c>
    </row>
    <row r="15151" spans="3:4" ht="15" hidden="1" customHeight="1" x14ac:dyDescent="0.25">
      <c r="C15151" s="160" t="s">
        <v>549</v>
      </c>
      <c r="D15151" s="161">
        <v>692.49</v>
      </c>
    </row>
    <row r="15152" spans="3:4" ht="15" hidden="1" customHeight="1" x14ac:dyDescent="0.25">
      <c r="C15152" s="158" t="s">
        <v>546</v>
      </c>
      <c r="D15152" s="159">
        <v>970.29</v>
      </c>
    </row>
    <row r="15153" spans="3:4" ht="15" hidden="1" customHeight="1" x14ac:dyDescent="0.25">
      <c r="C15153" s="160" t="s">
        <v>307</v>
      </c>
      <c r="D15153" s="161">
        <v>870.78</v>
      </c>
    </row>
    <row r="15154" spans="3:4" ht="15" hidden="1" customHeight="1" x14ac:dyDescent="0.25">
      <c r="C15154" s="158" t="s">
        <v>543</v>
      </c>
      <c r="D15154" s="159">
        <v>99.09</v>
      </c>
    </row>
    <row r="15155" spans="3:4" ht="15" hidden="1" customHeight="1" x14ac:dyDescent="0.25">
      <c r="C15155" s="160" t="s">
        <v>307</v>
      </c>
      <c r="D15155" s="161">
        <v>316.31</v>
      </c>
    </row>
    <row r="15156" spans="3:4" ht="15" hidden="1" customHeight="1" x14ac:dyDescent="0.25">
      <c r="C15156" s="158" t="s">
        <v>555</v>
      </c>
      <c r="D15156" s="159">
        <v>263.49</v>
      </c>
    </row>
    <row r="15157" spans="3:4" ht="15" hidden="1" customHeight="1" x14ac:dyDescent="0.25">
      <c r="C15157" s="160" t="s">
        <v>547</v>
      </c>
      <c r="D15157" s="161">
        <v>1033.06</v>
      </c>
    </row>
    <row r="15158" spans="3:4" ht="15" hidden="1" customHeight="1" x14ac:dyDescent="0.25">
      <c r="C15158" s="158" t="s">
        <v>557</v>
      </c>
      <c r="D15158" s="159">
        <v>1085.54</v>
      </c>
    </row>
    <row r="15159" spans="3:4" ht="15" hidden="1" customHeight="1" x14ac:dyDescent="0.25">
      <c r="C15159" s="160" t="s">
        <v>540</v>
      </c>
      <c r="D15159" s="161">
        <v>912.25</v>
      </c>
    </row>
    <row r="15160" spans="3:4" ht="15" hidden="1" customHeight="1" x14ac:dyDescent="0.25">
      <c r="C15160" s="158" t="s">
        <v>545</v>
      </c>
      <c r="D15160" s="159">
        <v>909.55</v>
      </c>
    </row>
    <row r="15161" spans="3:4" ht="15" hidden="1" customHeight="1" x14ac:dyDescent="0.25">
      <c r="C15161" s="160" t="s">
        <v>307</v>
      </c>
      <c r="D15161" s="161">
        <v>946.17</v>
      </c>
    </row>
    <row r="15162" spans="3:4" ht="15" hidden="1" customHeight="1" x14ac:dyDescent="0.25">
      <c r="C15162" s="158" t="s">
        <v>558</v>
      </c>
      <c r="D15162" s="159">
        <v>607.16</v>
      </c>
    </row>
    <row r="15163" spans="3:4" ht="15" hidden="1" customHeight="1" x14ac:dyDescent="0.25">
      <c r="C15163" s="160" t="s">
        <v>549</v>
      </c>
      <c r="D15163" s="161">
        <v>1089.3599999999999</v>
      </c>
    </row>
    <row r="15164" spans="3:4" ht="15" hidden="1" customHeight="1" x14ac:dyDescent="0.25">
      <c r="C15164" s="158" t="s">
        <v>540</v>
      </c>
      <c r="D15164" s="159">
        <v>890.42</v>
      </c>
    </row>
    <row r="15165" spans="3:4" ht="15" hidden="1" customHeight="1" x14ac:dyDescent="0.25">
      <c r="C15165" s="160" t="s">
        <v>539</v>
      </c>
      <c r="D15165" s="161">
        <v>864.48</v>
      </c>
    </row>
    <row r="15166" spans="3:4" ht="15" hidden="1" customHeight="1" x14ac:dyDescent="0.25">
      <c r="C15166" s="158" t="s">
        <v>556</v>
      </c>
      <c r="D15166" s="159">
        <v>878.96</v>
      </c>
    </row>
    <row r="15167" spans="3:4" ht="15" hidden="1" customHeight="1" x14ac:dyDescent="0.25">
      <c r="C15167" s="160" t="s">
        <v>542</v>
      </c>
      <c r="D15167" s="161">
        <v>1194.17</v>
      </c>
    </row>
    <row r="15168" spans="3:4" ht="15" hidden="1" customHeight="1" x14ac:dyDescent="0.25">
      <c r="C15168" s="158" t="s">
        <v>546</v>
      </c>
      <c r="D15168" s="159">
        <v>751.61</v>
      </c>
    </row>
    <row r="15169" spans="3:4" ht="15" hidden="1" customHeight="1" x14ac:dyDescent="0.25">
      <c r="C15169" s="160" t="s">
        <v>309</v>
      </c>
      <c r="D15169" s="161">
        <v>1205.02</v>
      </c>
    </row>
    <row r="15170" spans="3:4" ht="15" hidden="1" customHeight="1" x14ac:dyDescent="0.25">
      <c r="C15170" s="158" t="s">
        <v>309</v>
      </c>
      <c r="D15170" s="159">
        <v>563.27</v>
      </c>
    </row>
    <row r="15171" spans="3:4" ht="15" hidden="1" customHeight="1" x14ac:dyDescent="0.25">
      <c r="C15171" s="160" t="s">
        <v>543</v>
      </c>
      <c r="D15171" s="161">
        <v>461.26</v>
      </c>
    </row>
    <row r="15172" spans="3:4" ht="15" hidden="1" customHeight="1" x14ac:dyDescent="0.25">
      <c r="C15172" s="158" t="s">
        <v>542</v>
      </c>
      <c r="D15172" s="159">
        <v>520.15</v>
      </c>
    </row>
    <row r="15173" spans="3:4" ht="15" hidden="1" customHeight="1" x14ac:dyDescent="0.25">
      <c r="C15173" s="160" t="s">
        <v>544</v>
      </c>
      <c r="D15173" s="161">
        <v>1146.46</v>
      </c>
    </row>
    <row r="15174" spans="3:4" ht="15" hidden="1" customHeight="1" x14ac:dyDescent="0.25">
      <c r="C15174" s="158" t="s">
        <v>552</v>
      </c>
      <c r="D15174" s="159">
        <v>224.87</v>
      </c>
    </row>
    <row r="15175" spans="3:4" ht="15" hidden="1" customHeight="1" x14ac:dyDescent="0.25">
      <c r="C15175" s="160" t="s">
        <v>553</v>
      </c>
      <c r="D15175" s="161">
        <v>574.97</v>
      </c>
    </row>
    <row r="15176" spans="3:4" ht="15" hidden="1" customHeight="1" x14ac:dyDescent="0.25">
      <c r="C15176" s="158" t="s">
        <v>546</v>
      </c>
      <c r="D15176" s="159">
        <v>1213.25</v>
      </c>
    </row>
    <row r="15177" spans="3:4" ht="15" hidden="1" customHeight="1" x14ac:dyDescent="0.25">
      <c r="C15177" s="160" t="s">
        <v>542</v>
      </c>
      <c r="D15177" s="161">
        <v>622.04999999999995</v>
      </c>
    </row>
    <row r="15178" spans="3:4" ht="15" hidden="1" customHeight="1" x14ac:dyDescent="0.25">
      <c r="C15178" s="158" t="s">
        <v>549</v>
      </c>
      <c r="D15178" s="159">
        <v>804.89</v>
      </c>
    </row>
    <row r="15179" spans="3:4" ht="15" hidden="1" customHeight="1" x14ac:dyDescent="0.25">
      <c r="C15179" s="160" t="s">
        <v>308</v>
      </c>
      <c r="D15179" s="161">
        <v>870.26</v>
      </c>
    </row>
    <row r="15180" spans="3:4" ht="15" hidden="1" customHeight="1" x14ac:dyDescent="0.25">
      <c r="C15180" s="158" t="s">
        <v>543</v>
      </c>
      <c r="D15180" s="159">
        <v>643.46</v>
      </c>
    </row>
    <row r="15181" spans="3:4" ht="15" hidden="1" customHeight="1" x14ac:dyDescent="0.25">
      <c r="C15181" s="160" t="s">
        <v>556</v>
      </c>
      <c r="D15181" s="161">
        <v>192.08</v>
      </c>
    </row>
    <row r="15182" spans="3:4" ht="15" hidden="1" customHeight="1" x14ac:dyDescent="0.25">
      <c r="C15182" s="158" t="s">
        <v>543</v>
      </c>
      <c r="D15182" s="159">
        <v>683.08</v>
      </c>
    </row>
    <row r="15183" spans="3:4" ht="15" hidden="1" customHeight="1" x14ac:dyDescent="0.25">
      <c r="C15183" s="160" t="s">
        <v>541</v>
      </c>
      <c r="D15183" s="161">
        <v>1214.01</v>
      </c>
    </row>
    <row r="15184" spans="3:4" ht="15" hidden="1" customHeight="1" x14ac:dyDescent="0.25">
      <c r="C15184" s="158" t="s">
        <v>549</v>
      </c>
      <c r="D15184" s="159">
        <v>1172.74</v>
      </c>
    </row>
    <row r="15185" spans="3:4" ht="15" hidden="1" customHeight="1" x14ac:dyDescent="0.25">
      <c r="C15185" s="160" t="s">
        <v>540</v>
      </c>
      <c r="D15185" s="161">
        <v>994.98</v>
      </c>
    </row>
    <row r="15186" spans="3:4" ht="15" hidden="1" customHeight="1" x14ac:dyDescent="0.25">
      <c r="C15186" s="158" t="s">
        <v>557</v>
      </c>
      <c r="D15186" s="159">
        <v>728.25</v>
      </c>
    </row>
    <row r="15187" spans="3:4" ht="15" hidden="1" customHeight="1" x14ac:dyDescent="0.25">
      <c r="C15187" s="160" t="s">
        <v>555</v>
      </c>
      <c r="D15187" s="161">
        <v>870.71</v>
      </c>
    </row>
    <row r="15188" spans="3:4" ht="15" hidden="1" customHeight="1" x14ac:dyDescent="0.25">
      <c r="C15188" s="158" t="s">
        <v>547</v>
      </c>
      <c r="D15188" s="159">
        <v>1202.55</v>
      </c>
    </row>
    <row r="15189" spans="3:4" ht="15" hidden="1" customHeight="1" x14ac:dyDescent="0.25">
      <c r="C15189" s="160" t="s">
        <v>308</v>
      </c>
      <c r="D15189" s="161">
        <v>556.38</v>
      </c>
    </row>
    <row r="15190" spans="3:4" ht="15" hidden="1" customHeight="1" x14ac:dyDescent="0.25">
      <c r="C15190" s="158" t="s">
        <v>543</v>
      </c>
      <c r="D15190" s="159">
        <v>1263.24</v>
      </c>
    </row>
    <row r="15191" spans="3:4" ht="15" hidden="1" customHeight="1" x14ac:dyDescent="0.25">
      <c r="C15191" s="160" t="s">
        <v>543</v>
      </c>
      <c r="D15191" s="161">
        <v>429.78</v>
      </c>
    </row>
    <row r="15192" spans="3:4" ht="15" hidden="1" customHeight="1" x14ac:dyDescent="0.25">
      <c r="C15192" s="158" t="s">
        <v>553</v>
      </c>
      <c r="D15192" s="159">
        <v>540.74</v>
      </c>
    </row>
    <row r="15193" spans="3:4" ht="15" hidden="1" customHeight="1" x14ac:dyDescent="0.25">
      <c r="C15193" s="160" t="s">
        <v>551</v>
      </c>
      <c r="D15193" s="161">
        <v>684.28</v>
      </c>
    </row>
    <row r="15194" spans="3:4" ht="15" hidden="1" customHeight="1" x14ac:dyDescent="0.25">
      <c r="C15194" s="158" t="s">
        <v>551</v>
      </c>
      <c r="D15194" s="159">
        <v>1248.3599999999999</v>
      </c>
    </row>
    <row r="15195" spans="3:4" ht="15" hidden="1" customHeight="1" x14ac:dyDescent="0.25">
      <c r="C15195" s="160" t="s">
        <v>551</v>
      </c>
      <c r="D15195" s="161">
        <v>187.23</v>
      </c>
    </row>
    <row r="15196" spans="3:4" ht="15" hidden="1" customHeight="1" x14ac:dyDescent="0.25">
      <c r="C15196" s="158" t="s">
        <v>307</v>
      </c>
      <c r="D15196" s="159">
        <v>619.1</v>
      </c>
    </row>
    <row r="15197" spans="3:4" ht="15" hidden="1" customHeight="1" x14ac:dyDescent="0.25">
      <c r="C15197" s="160" t="s">
        <v>308</v>
      </c>
      <c r="D15197" s="161">
        <v>345.08</v>
      </c>
    </row>
    <row r="15198" spans="3:4" ht="15" hidden="1" customHeight="1" x14ac:dyDescent="0.25">
      <c r="C15198" s="158" t="s">
        <v>547</v>
      </c>
      <c r="D15198" s="159">
        <v>1250.1600000000001</v>
      </c>
    </row>
    <row r="15199" spans="3:4" ht="15" hidden="1" customHeight="1" x14ac:dyDescent="0.25">
      <c r="C15199" s="160" t="s">
        <v>548</v>
      </c>
      <c r="D15199" s="161">
        <v>618.11</v>
      </c>
    </row>
    <row r="15200" spans="3:4" ht="15" hidden="1" customHeight="1" x14ac:dyDescent="0.25">
      <c r="C15200" s="158" t="s">
        <v>553</v>
      </c>
      <c r="D15200" s="159">
        <v>478.12</v>
      </c>
    </row>
    <row r="15201" spans="3:4" ht="15" hidden="1" customHeight="1" x14ac:dyDescent="0.25">
      <c r="C15201" s="160" t="s">
        <v>546</v>
      </c>
      <c r="D15201" s="161">
        <v>342.05</v>
      </c>
    </row>
    <row r="15202" spans="3:4" ht="15" hidden="1" customHeight="1" x14ac:dyDescent="0.25">
      <c r="C15202" s="158" t="s">
        <v>307</v>
      </c>
      <c r="D15202" s="159">
        <v>1021.34</v>
      </c>
    </row>
    <row r="15203" spans="3:4" ht="15" hidden="1" customHeight="1" x14ac:dyDescent="0.25">
      <c r="C15203" s="160" t="s">
        <v>546</v>
      </c>
      <c r="D15203" s="161">
        <v>718.31</v>
      </c>
    </row>
    <row r="15204" spans="3:4" ht="15" hidden="1" customHeight="1" x14ac:dyDescent="0.25">
      <c r="C15204" s="158" t="s">
        <v>540</v>
      </c>
      <c r="D15204" s="159">
        <v>340.82</v>
      </c>
    </row>
    <row r="15205" spans="3:4" ht="15" hidden="1" customHeight="1" x14ac:dyDescent="0.25">
      <c r="C15205" s="160" t="s">
        <v>549</v>
      </c>
      <c r="D15205" s="161">
        <v>653.84</v>
      </c>
    </row>
    <row r="15206" spans="3:4" ht="15" hidden="1" customHeight="1" x14ac:dyDescent="0.25">
      <c r="C15206" s="158" t="s">
        <v>544</v>
      </c>
      <c r="D15206" s="159">
        <v>426.07</v>
      </c>
    </row>
    <row r="15207" spans="3:4" ht="15" hidden="1" customHeight="1" x14ac:dyDescent="0.25">
      <c r="C15207" s="160" t="s">
        <v>553</v>
      </c>
      <c r="D15207" s="161">
        <v>780.5</v>
      </c>
    </row>
    <row r="15208" spans="3:4" ht="15" hidden="1" customHeight="1" x14ac:dyDescent="0.25">
      <c r="C15208" s="158" t="s">
        <v>553</v>
      </c>
      <c r="D15208" s="159">
        <v>536.77</v>
      </c>
    </row>
    <row r="15209" spans="3:4" ht="15" hidden="1" customHeight="1" x14ac:dyDescent="0.25">
      <c r="C15209" s="160" t="s">
        <v>551</v>
      </c>
      <c r="D15209" s="161">
        <v>1285.03</v>
      </c>
    </row>
    <row r="15210" spans="3:4" ht="15" hidden="1" customHeight="1" x14ac:dyDescent="0.25">
      <c r="C15210" s="158" t="s">
        <v>545</v>
      </c>
      <c r="D15210" s="159">
        <v>1075</v>
      </c>
    </row>
    <row r="15211" spans="3:4" ht="15" hidden="1" customHeight="1" x14ac:dyDescent="0.25">
      <c r="C15211" s="160" t="s">
        <v>545</v>
      </c>
      <c r="D15211" s="161">
        <v>765.82</v>
      </c>
    </row>
    <row r="15212" spans="3:4" ht="15" hidden="1" customHeight="1" x14ac:dyDescent="0.25">
      <c r="C15212" s="158" t="s">
        <v>312</v>
      </c>
      <c r="D15212" s="159">
        <v>730.94</v>
      </c>
    </row>
    <row r="15213" spans="3:4" ht="15" hidden="1" customHeight="1" x14ac:dyDescent="0.25">
      <c r="C15213" s="160" t="s">
        <v>542</v>
      </c>
      <c r="D15213" s="161">
        <v>918.22</v>
      </c>
    </row>
    <row r="15214" spans="3:4" ht="15" hidden="1" customHeight="1" x14ac:dyDescent="0.25">
      <c r="C15214" s="158" t="s">
        <v>552</v>
      </c>
      <c r="D15214" s="159">
        <v>484.17</v>
      </c>
    </row>
    <row r="15215" spans="3:4" ht="15" hidden="1" customHeight="1" x14ac:dyDescent="0.25">
      <c r="C15215" s="160" t="s">
        <v>309</v>
      </c>
      <c r="D15215" s="161">
        <v>1275.02</v>
      </c>
    </row>
    <row r="15216" spans="3:4" ht="15" hidden="1" customHeight="1" x14ac:dyDescent="0.25">
      <c r="C15216" s="158" t="s">
        <v>542</v>
      </c>
      <c r="D15216" s="159">
        <v>661.81</v>
      </c>
    </row>
    <row r="15217" spans="3:4" ht="15" hidden="1" customHeight="1" x14ac:dyDescent="0.25">
      <c r="C15217" s="160" t="s">
        <v>308</v>
      </c>
      <c r="D15217" s="161">
        <v>447.58</v>
      </c>
    </row>
    <row r="15218" spans="3:4" ht="15" hidden="1" customHeight="1" x14ac:dyDescent="0.25">
      <c r="C15218" s="158" t="s">
        <v>312</v>
      </c>
      <c r="D15218" s="159">
        <v>218.85</v>
      </c>
    </row>
    <row r="15219" spans="3:4" ht="15" hidden="1" customHeight="1" x14ac:dyDescent="0.25">
      <c r="C15219" s="160" t="s">
        <v>551</v>
      </c>
      <c r="D15219" s="161">
        <v>186.24</v>
      </c>
    </row>
    <row r="15220" spans="3:4" ht="15" hidden="1" customHeight="1" x14ac:dyDescent="0.25">
      <c r="C15220" s="158" t="s">
        <v>545</v>
      </c>
      <c r="D15220" s="159">
        <v>658.36</v>
      </c>
    </row>
    <row r="15221" spans="3:4" ht="15" hidden="1" customHeight="1" x14ac:dyDescent="0.25">
      <c r="C15221" s="160" t="s">
        <v>553</v>
      </c>
      <c r="D15221" s="161">
        <v>658.73</v>
      </c>
    </row>
    <row r="15222" spans="3:4" ht="15" hidden="1" customHeight="1" x14ac:dyDescent="0.25">
      <c r="C15222" s="158" t="s">
        <v>547</v>
      </c>
      <c r="D15222" s="159">
        <v>636.74</v>
      </c>
    </row>
    <row r="15223" spans="3:4" ht="15" hidden="1" customHeight="1" x14ac:dyDescent="0.25">
      <c r="C15223" s="160" t="s">
        <v>549</v>
      </c>
      <c r="D15223" s="161">
        <v>692.95</v>
      </c>
    </row>
    <row r="15224" spans="3:4" ht="15" hidden="1" customHeight="1" x14ac:dyDescent="0.25">
      <c r="C15224" s="158" t="s">
        <v>547</v>
      </c>
      <c r="D15224" s="159">
        <v>317.72000000000003</v>
      </c>
    </row>
    <row r="15225" spans="3:4" ht="15" hidden="1" customHeight="1" x14ac:dyDescent="0.25">
      <c r="C15225" s="160" t="s">
        <v>547</v>
      </c>
      <c r="D15225" s="161">
        <v>890.16</v>
      </c>
    </row>
    <row r="15226" spans="3:4" ht="15" hidden="1" customHeight="1" x14ac:dyDescent="0.25">
      <c r="C15226" s="158" t="s">
        <v>540</v>
      </c>
      <c r="D15226" s="159">
        <v>433.12</v>
      </c>
    </row>
    <row r="15227" spans="3:4" ht="15" hidden="1" customHeight="1" x14ac:dyDescent="0.25">
      <c r="C15227" s="160" t="s">
        <v>545</v>
      </c>
      <c r="D15227" s="161">
        <v>812.09</v>
      </c>
    </row>
    <row r="15228" spans="3:4" ht="15" hidden="1" customHeight="1" x14ac:dyDescent="0.25">
      <c r="C15228" s="158" t="s">
        <v>308</v>
      </c>
      <c r="D15228" s="159">
        <v>834.8</v>
      </c>
    </row>
    <row r="15229" spans="3:4" ht="15" hidden="1" customHeight="1" x14ac:dyDescent="0.25">
      <c r="C15229" s="160" t="s">
        <v>308</v>
      </c>
      <c r="D15229" s="161">
        <v>912.85</v>
      </c>
    </row>
    <row r="15230" spans="3:4" ht="15" hidden="1" customHeight="1" x14ac:dyDescent="0.25">
      <c r="C15230" s="158" t="s">
        <v>307</v>
      </c>
      <c r="D15230" s="159">
        <v>159.88999999999999</v>
      </c>
    </row>
    <row r="15231" spans="3:4" ht="15" hidden="1" customHeight="1" x14ac:dyDescent="0.25">
      <c r="C15231" s="160" t="s">
        <v>545</v>
      </c>
      <c r="D15231" s="161">
        <v>1073.42</v>
      </c>
    </row>
    <row r="15232" spans="3:4" ht="15" hidden="1" customHeight="1" x14ac:dyDescent="0.25">
      <c r="C15232" s="158" t="s">
        <v>549</v>
      </c>
      <c r="D15232" s="159">
        <v>1194.8900000000001</v>
      </c>
    </row>
    <row r="15233" spans="3:4" ht="15" hidden="1" customHeight="1" x14ac:dyDescent="0.25">
      <c r="C15233" s="160" t="s">
        <v>553</v>
      </c>
      <c r="D15233" s="161">
        <v>463.88</v>
      </c>
    </row>
    <row r="15234" spans="3:4" ht="15" hidden="1" customHeight="1" x14ac:dyDescent="0.25">
      <c r="C15234" s="158" t="s">
        <v>540</v>
      </c>
      <c r="D15234" s="159">
        <v>1179.47</v>
      </c>
    </row>
    <row r="15235" spans="3:4" ht="15" hidden="1" customHeight="1" x14ac:dyDescent="0.25">
      <c r="C15235" s="160" t="s">
        <v>542</v>
      </c>
      <c r="D15235" s="161">
        <v>1024.19</v>
      </c>
    </row>
    <row r="15236" spans="3:4" ht="15" hidden="1" customHeight="1" x14ac:dyDescent="0.25">
      <c r="C15236" s="158" t="s">
        <v>309</v>
      </c>
      <c r="D15236" s="159">
        <v>470.22</v>
      </c>
    </row>
    <row r="15237" spans="3:4" ht="15" hidden="1" customHeight="1" x14ac:dyDescent="0.25">
      <c r="C15237" s="160" t="s">
        <v>307</v>
      </c>
      <c r="D15237" s="161">
        <v>286.04000000000002</v>
      </c>
    </row>
    <row r="15238" spans="3:4" ht="15" hidden="1" customHeight="1" x14ac:dyDescent="0.25">
      <c r="C15238" s="158" t="s">
        <v>312</v>
      </c>
      <c r="D15238" s="159">
        <v>856.56</v>
      </c>
    </row>
    <row r="15239" spans="3:4" ht="15" hidden="1" customHeight="1" x14ac:dyDescent="0.25">
      <c r="C15239" s="160" t="s">
        <v>553</v>
      </c>
      <c r="D15239" s="161">
        <v>931.1</v>
      </c>
    </row>
    <row r="15240" spans="3:4" ht="15" hidden="1" customHeight="1" x14ac:dyDescent="0.25">
      <c r="C15240" s="158" t="s">
        <v>543</v>
      </c>
      <c r="D15240" s="159">
        <v>704.26</v>
      </c>
    </row>
    <row r="15241" spans="3:4" ht="15" hidden="1" customHeight="1" x14ac:dyDescent="0.25">
      <c r="C15241" s="160" t="s">
        <v>546</v>
      </c>
      <c r="D15241" s="161">
        <v>680.23</v>
      </c>
    </row>
    <row r="15242" spans="3:4" ht="15" hidden="1" customHeight="1" x14ac:dyDescent="0.25">
      <c r="C15242" s="158" t="s">
        <v>542</v>
      </c>
      <c r="D15242" s="159">
        <v>466.86</v>
      </c>
    </row>
    <row r="15243" spans="3:4" ht="15" hidden="1" customHeight="1" x14ac:dyDescent="0.25">
      <c r="C15243" s="160" t="s">
        <v>552</v>
      </c>
      <c r="D15243" s="161">
        <v>81.45</v>
      </c>
    </row>
    <row r="15244" spans="3:4" ht="15" hidden="1" customHeight="1" x14ac:dyDescent="0.25">
      <c r="C15244" s="158" t="s">
        <v>558</v>
      </c>
      <c r="D15244" s="159">
        <v>172.85</v>
      </c>
    </row>
    <row r="15245" spans="3:4" ht="15" hidden="1" customHeight="1" x14ac:dyDescent="0.25">
      <c r="C15245" s="160" t="s">
        <v>546</v>
      </c>
      <c r="D15245" s="161">
        <v>985.31</v>
      </c>
    </row>
    <row r="15246" spans="3:4" ht="15" hidden="1" customHeight="1" x14ac:dyDescent="0.25">
      <c r="C15246" s="158" t="s">
        <v>547</v>
      </c>
      <c r="D15246" s="159">
        <v>298.39</v>
      </c>
    </row>
    <row r="15247" spans="3:4" ht="15" hidden="1" customHeight="1" x14ac:dyDescent="0.25">
      <c r="C15247" s="160" t="s">
        <v>552</v>
      </c>
      <c r="D15247" s="161">
        <v>603.52</v>
      </c>
    </row>
    <row r="15248" spans="3:4" ht="15" hidden="1" customHeight="1" x14ac:dyDescent="0.25">
      <c r="C15248" s="158" t="s">
        <v>547</v>
      </c>
      <c r="D15248" s="159">
        <v>1010.43</v>
      </c>
    </row>
    <row r="15249" spans="3:4" ht="15" hidden="1" customHeight="1" x14ac:dyDescent="0.25">
      <c r="C15249" s="160" t="s">
        <v>549</v>
      </c>
      <c r="D15249" s="161">
        <v>413.24</v>
      </c>
    </row>
    <row r="15250" spans="3:4" ht="15" hidden="1" customHeight="1" x14ac:dyDescent="0.25">
      <c r="C15250" s="158" t="s">
        <v>543</v>
      </c>
      <c r="D15250" s="159">
        <v>121.72</v>
      </c>
    </row>
    <row r="15251" spans="3:4" ht="15" hidden="1" customHeight="1" x14ac:dyDescent="0.25">
      <c r="C15251" s="160" t="s">
        <v>556</v>
      </c>
      <c r="D15251" s="161">
        <v>29.03</v>
      </c>
    </row>
    <row r="15252" spans="3:4" ht="15" hidden="1" customHeight="1" x14ac:dyDescent="0.25">
      <c r="C15252" s="158" t="s">
        <v>548</v>
      </c>
      <c r="D15252" s="159">
        <v>540.41</v>
      </c>
    </row>
    <row r="15253" spans="3:4" ht="15" hidden="1" customHeight="1" x14ac:dyDescent="0.25">
      <c r="C15253" s="160" t="s">
        <v>541</v>
      </c>
      <c r="D15253" s="161">
        <v>134.22999999999999</v>
      </c>
    </row>
    <row r="15254" spans="3:4" ht="15" hidden="1" customHeight="1" x14ac:dyDescent="0.25">
      <c r="C15254" s="158" t="s">
        <v>307</v>
      </c>
      <c r="D15254" s="159">
        <v>950.31</v>
      </c>
    </row>
    <row r="15255" spans="3:4" ht="15" hidden="1" customHeight="1" x14ac:dyDescent="0.25">
      <c r="C15255" s="160" t="s">
        <v>549</v>
      </c>
      <c r="D15255" s="161">
        <v>552.58000000000004</v>
      </c>
    </row>
    <row r="15256" spans="3:4" ht="15" hidden="1" customHeight="1" x14ac:dyDescent="0.25">
      <c r="C15256" s="158" t="s">
        <v>547</v>
      </c>
      <c r="D15256" s="159">
        <v>422.67</v>
      </c>
    </row>
    <row r="15257" spans="3:4" ht="15" hidden="1" customHeight="1" x14ac:dyDescent="0.25">
      <c r="C15257" s="160" t="s">
        <v>553</v>
      </c>
      <c r="D15257" s="161">
        <v>534.47</v>
      </c>
    </row>
    <row r="15258" spans="3:4" ht="15" hidden="1" customHeight="1" x14ac:dyDescent="0.25">
      <c r="C15258" s="158" t="s">
        <v>545</v>
      </c>
      <c r="D15258" s="159">
        <v>702.69</v>
      </c>
    </row>
    <row r="15259" spans="3:4" ht="15" hidden="1" customHeight="1" x14ac:dyDescent="0.25">
      <c r="C15259" s="160" t="s">
        <v>553</v>
      </c>
      <c r="D15259" s="161">
        <v>953.22</v>
      </c>
    </row>
    <row r="15260" spans="3:4" ht="15" hidden="1" customHeight="1" x14ac:dyDescent="0.25">
      <c r="C15260" s="158" t="s">
        <v>549</v>
      </c>
      <c r="D15260" s="159">
        <v>1170.99</v>
      </c>
    </row>
    <row r="15261" spans="3:4" ht="15" hidden="1" customHeight="1" x14ac:dyDescent="0.25">
      <c r="C15261" s="160" t="s">
        <v>555</v>
      </c>
      <c r="D15261" s="161">
        <v>694.08</v>
      </c>
    </row>
    <row r="15262" spans="3:4" ht="15" hidden="1" customHeight="1" x14ac:dyDescent="0.25">
      <c r="C15262" s="158" t="s">
        <v>551</v>
      </c>
      <c r="D15262" s="159">
        <v>631</v>
      </c>
    </row>
    <row r="15263" spans="3:4" ht="15" hidden="1" customHeight="1" x14ac:dyDescent="0.25">
      <c r="C15263" s="160" t="s">
        <v>549</v>
      </c>
      <c r="D15263" s="161">
        <v>347.23</v>
      </c>
    </row>
    <row r="15264" spans="3:4" ht="15" hidden="1" customHeight="1" x14ac:dyDescent="0.25">
      <c r="C15264" s="158" t="s">
        <v>549</v>
      </c>
      <c r="D15264" s="159">
        <v>405.74</v>
      </c>
    </row>
    <row r="15265" spans="3:4" ht="15" hidden="1" customHeight="1" x14ac:dyDescent="0.25">
      <c r="C15265" s="160" t="s">
        <v>549</v>
      </c>
      <c r="D15265" s="161">
        <v>332.49</v>
      </c>
    </row>
    <row r="15266" spans="3:4" ht="15" hidden="1" customHeight="1" x14ac:dyDescent="0.25">
      <c r="C15266" s="158" t="s">
        <v>548</v>
      </c>
      <c r="D15266" s="159">
        <v>110.11</v>
      </c>
    </row>
    <row r="15267" spans="3:4" ht="15" hidden="1" customHeight="1" x14ac:dyDescent="0.25">
      <c r="C15267" s="160" t="s">
        <v>549</v>
      </c>
      <c r="D15267" s="161">
        <v>801.65</v>
      </c>
    </row>
    <row r="15268" spans="3:4" ht="15" hidden="1" customHeight="1" x14ac:dyDescent="0.25">
      <c r="C15268" s="158" t="s">
        <v>543</v>
      </c>
      <c r="D15268" s="159">
        <v>977.99</v>
      </c>
    </row>
    <row r="15269" spans="3:4" ht="15" hidden="1" customHeight="1" x14ac:dyDescent="0.25">
      <c r="C15269" s="160" t="s">
        <v>547</v>
      </c>
      <c r="D15269" s="161">
        <v>725.36</v>
      </c>
    </row>
    <row r="15270" spans="3:4" ht="15" hidden="1" customHeight="1" x14ac:dyDescent="0.25">
      <c r="C15270" s="158" t="s">
        <v>541</v>
      </c>
      <c r="D15270" s="159">
        <v>434.72</v>
      </c>
    </row>
    <row r="15271" spans="3:4" ht="15" hidden="1" customHeight="1" x14ac:dyDescent="0.25">
      <c r="C15271" s="160" t="s">
        <v>550</v>
      </c>
      <c r="D15271" s="161">
        <v>1245.79</v>
      </c>
    </row>
    <row r="15272" spans="3:4" ht="15" hidden="1" customHeight="1" x14ac:dyDescent="0.25">
      <c r="C15272" s="158" t="s">
        <v>550</v>
      </c>
      <c r="D15272" s="159">
        <v>676.1</v>
      </c>
    </row>
    <row r="15273" spans="3:4" ht="15" hidden="1" customHeight="1" x14ac:dyDescent="0.25">
      <c r="C15273" s="160" t="s">
        <v>548</v>
      </c>
      <c r="D15273" s="161">
        <v>297.17</v>
      </c>
    </row>
    <row r="15274" spans="3:4" ht="15" hidden="1" customHeight="1" x14ac:dyDescent="0.25">
      <c r="C15274" s="158" t="s">
        <v>558</v>
      </c>
      <c r="D15274" s="159">
        <v>622.61</v>
      </c>
    </row>
    <row r="15275" spans="3:4" ht="15" hidden="1" customHeight="1" x14ac:dyDescent="0.25">
      <c r="C15275" s="160" t="s">
        <v>312</v>
      </c>
      <c r="D15275" s="161">
        <v>22.51</v>
      </c>
    </row>
    <row r="15276" spans="3:4" ht="15" hidden="1" customHeight="1" x14ac:dyDescent="0.25">
      <c r="C15276" s="158" t="s">
        <v>307</v>
      </c>
      <c r="D15276" s="159">
        <v>135.27000000000001</v>
      </c>
    </row>
    <row r="15277" spans="3:4" ht="15" hidden="1" customHeight="1" x14ac:dyDescent="0.25">
      <c r="C15277" s="160" t="s">
        <v>542</v>
      </c>
      <c r="D15277" s="161">
        <v>918.19</v>
      </c>
    </row>
    <row r="15278" spans="3:4" ht="15" hidden="1" customHeight="1" x14ac:dyDescent="0.25">
      <c r="C15278" s="158" t="s">
        <v>552</v>
      </c>
      <c r="D15278" s="159">
        <v>665.17</v>
      </c>
    </row>
    <row r="15279" spans="3:4" ht="15" hidden="1" customHeight="1" x14ac:dyDescent="0.25">
      <c r="C15279" s="160" t="s">
        <v>309</v>
      </c>
      <c r="D15279" s="161">
        <v>946.79</v>
      </c>
    </row>
    <row r="15280" spans="3:4" ht="15" hidden="1" customHeight="1" x14ac:dyDescent="0.25">
      <c r="C15280" s="158" t="s">
        <v>307</v>
      </c>
      <c r="D15280" s="159">
        <v>162.47</v>
      </c>
    </row>
    <row r="15281" spans="3:4" ht="15" hidden="1" customHeight="1" x14ac:dyDescent="0.25">
      <c r="C15281" s="160" t="s">
        <v>545</v>
      </c>
      <c r="D15281" s="161">
        <v>331.14</v>
      </c>
    </row>
    <row r="15282" spans="3:4" ht="15" hidden="1" customHeight="1" x14ac:dyDescent="0.25">
      <c r="C15282" s="158" t="s">
        <v>546</v>
      </c>
      <c r="D15282" s="159">
        <v>553.23</v>
      </c>
    </row>
    <row r="15283" spans="3:4" ht="15" hidden="1" customHeight="1" x14ac:dyDescent="0.25">
      <c r="C15283" s="160" t="s">
        <v>551</v>
      </c>
      <c r="D15283" s="161">
        <v>724.12</v>
      </c>
    </row>
    <row r="15284" spans="3:4" ht="15" hidden="1" customHeight="1" x14ac:dyDescent="0.25">
      <c r="C15284" s="158" t="s">
        <v>546</v>
      </c>
      <c r="D15284" s="159">
        <v>726.16</v>
      </c>
    </row>
    <row r="15285" spans="3:4" ht="15" hidden="1" customHeight="1" x14ac:dyDescent="0.25">
      <c r="C15285" s="160" t="s">
        <v>307</v>
      </c>
      <c r="D15285" s="161">
        <v>1285.5899999999999</v>
      </c>
    </row>
    <row r="15286" spans="3:4" ht="15" hidden="1" customHeight="1" x14ac:dyDescent="0.25">
      <c r="C15286" s="158" t="s">
        <v>553</v>
      </c>
      <c r="D15286" s="159">
        <v>621.86</v>
      </c>
    </row>
    <row r="15287" spans="3:4" ht="15" hidden="1" customHeight="1" x14ac:dyDescent="0.25">
      <c r="C15287" s="160" t="s">
        <v>557</v>
      </c>
      <c r="D15287" s="161">
        <v>299.32</v>
      </c>
    </row>
    <row r="15288" spans="3:4" ht="15" hidden="1" customHeight="1" x14ac:dyDescent="0.25">
      <c r="C15288" s="158" t="s">
        <v>307</v>
      </c>
      <c r="D15288" s="159">
        <v>930.52</v>
      </c>
    </row>
    <row r="15289" spans="3:4" ht="15" hidden="1" customHeight="1" x14ac:dyDescent="0.25">
      <c r="C15289" s="160" t="s">
        <v>551</v>
      </c>
      <c r="D15289" s="161">
        <v>757.79</v>
      </c>
    </row>
    <row r="15290" spans="3:4" ht="15" hidden="1" customHeight="1" x14ac:dyDescent="0.25">
      <c r="C15290" s="158" t="s">
        <v>307</v>
      </c>
      <c r="D15290" s="159">
        <v>551.83000000000004</v>
      </c>
    </row>
    <row r="15291" spans="3:4" ht="15" hidden="1" customHeight="1" x14ac:dyDescent="0.25">
      <c r="C15291" s="160" t="s">
        <v>543</v>
      </c>
      <c r="D15291" s="161">
        <v>1271.6300000000001</v>
      </c>
    </row>
    <row r="15292" spans="3:4" ht="15" hidden="1" customHeight="1" x14ac:dyDescent="0.25">
      <c r="C15292" s="158" t="s">
        <v>541</v>
      </c>
      <c r="D15292" s="159">
        <v>677.91</v>
      </c>
    </row>
    <row r="15293" spans="3:4" ht="15" hidden="1" customHeight="1" x14ac:dyDescent="0.25">
      <c r="C15293" s="160" t="s">
        <v>312</v>
      </c>
      <c r="D15293" s="161">
        <v>146.11000000000001</v>
      </c>
    </row>
    <row r="15294" spans="3:4" ht="15" hidden="1" customHeight="1" x14ac:dyDescent="0.25">
      <c r="C15294" s="158" t="s">
        <v>307</v>
      </c>
      <c r="D15294" s="159">
        <v>442.78</v>
      </c>
    </row>
    <row r="15295" spans="3:4" ht="15" hidden="1" customHeight="1" x14ac:dyDescent="0.25">
      <c r="C15295" s="160" t="s">
        <v>553</v>
      </c>
      <c r="D15295" s="161">
        <v>681.97</v>
      </c>
    </row>
    <row r="15296" spans="3:4" ht="15" hidden="1" customHeight="1" x14ac:dyDescent="0.25">
      <c r="C15296" s="158" t="s">
        <v>312</v>
      </c>
      <c r="D15296" s="159">
        <v>543.6</v>
      </c>
    </row>
    <row r="15297" spans="3:4" ht="15" hidden="1" customHeight="1" x14ac:dyDescent="0.25">
      <c r="C15297" s="160" t="s">
        <v>549</v>
      </c>
      <c r="D15297" s="161">
        <v>928.43</v>
      </c>
    </row>
    <row r="15298" spans="3:4" ht="15" hidden="1" customHeight="1" x14ac:dyDescent="0.25">
      <c r="C15298" s="158" t="s">
        <v>553</v>
      </c>
      <c r="D15298" s="159">
        <v>60.8</v>
      </c>
    </row>
    <row r="15299" spans="3:4" ht="15" hidden="1" customHeight="1" x14ac:dyDescent="0.25">
      <c r="C15299" s="160" t="s">
        <v>308</v>
      </c>
      <c r="D15299" s="161">
        <v>749.52</v>
      </c>
    </row>
    <row r="15300" spans="3:4" ht="15" hidden="1" customHeight="1" x14ac:dyDescent="0.25">
      <c r="C15300" s="158" t="s">
        <v>551</v>
      </c>
      <c r="D15300" s="159">
        <v>1261.93</v>
      </c>
    </row>
    <row r="15301" spans="3:4" ht="15" hidden="1" customHeight="1" x14ac:dyDescent="0.25">
      <c r="C15301" s="160" t="s">
        <v>307</v>
      </c>
      <c r="D15301" s="161">
        <v>150.82</v>
      </c>
    </row>
    <row r="15302" spans="3:4" ht="15" hidden="1" customHeight="1" x14ac:dyDescent="0.25">
      <c r="C15302" s="158" t="s">
        <v>557</v>
      </c>
      <c r="D15302" s="159">
        <v>87.73</v>
      </c>
    </row>
    <row r="15303" spans="3:4" ht="15" hidden="1" customHeight="1" x14ac:dyDescent="0.25">
      <c r="C15303" s="160" t="s">
        <v>542</v>
      </c>
      <c r="D15303" s="161">
        <v>890.14</v>
      </c>
    </row>
    <row r="15304" spans="3:4" ht="15" hidden="1" customHeight="1" x14ac:dyDescent="0.25">
      <c r="C15304" s="158" t="s">
        <v>545</v>
      </c>
      <c r="D15304" s="159">
        <v>133.05000000000001</v>
      </c>
    </row>
    <row r="15305" spans="3:4" ht="15" hidden="1" customHeight="1" x14ac:dyDescent="0.25">
      <c r="C15305" s="160" t="s">
        <v>549</v>
      </c>
      <c r="D15305" s="161">
        <v>469.86</v>
      </c>
    </row>
    <row r="15306" spans="3:4" ht="15" hidden="1" customHeight="1" x14ac:dyDescent="0.25">
      <c r="C15306" s="158" t="s">
        <v>549</v>
      </c>
      <c r="D15306" s="159">
        <v>627.30999999999995</v>
      </c>
    </row>
    <row r="15307" spans="3:4" ht="15" hidden="1" customHeight="1" x14ac:dyDescent="0.25">
      <c r="C15307" s="160" t="s">
        <v>312</v>
      </c>
      <c r="D15307" s="161">
        <v>322.38</v>
      </c>
    </row>
    <row r="15308" spans="3:4" ht="15" hidden="1" customHeight="1" x14ac:dyDescent="0.25">
      <c r="C15308" s="158" t="s">
        <v>543</v>
      </c>
      <c r="D15308" s="159">
        <v>76.5</v>
      </c>
    </row>
    <row r="15309" spans="3:4" ht="15" hidden="1" customHeight="1" x14ac:dyDescent="0.25">
      <c r="C15309" s="160" t="s">
        <v>552</v>
      </c>
      <c r="D15309" s="161">
        <v>592.71</v>
      </c>
    </row>
    <row r="15310" spans="3:4" ht="15" hidden="1" customHeight="1" x14ac:dyDescent="0.25">
      <c r="C15310" s="158" t="s">
        <v>551</v>
      </c>
      <c r="D15310" s="159">
        <v>1037.3699999999999</v>
      </c>
    </row>
    <row r="15311" spans="3:4" ht="15" hidden="1" customHeight="1" x14ac:dyDescent="0.25">
      <c r="C15311" s="160" t="s">
        <v>312</v>
      </c>
      <c r="D15311" s="161">
        <v>430.93</v>
      </c>
    </row>
    <row r="15312" spans="3:4" ht="15" hidden="1" customHeight="1" x14ac:dyDescent="0.25">
      <c r="C15312" s="158" t="s">
        <v>545</v>
      </c>
      <c r="D15312" s="159">
        <v>77.47</v>
      </c>
    </row>
    <row r="15313" spans="3:4" ht="15" hidden="1" customHeight="1" x14ac:dyDescent="0.25">
      <c r="C15313" s="160" t="s">
        <v>543</v>
      </c>
      <c r="D15313" s="161">
        <v>389.88</v>
      </c>
    </row>
    <row r="15314" spans="3:4" ht="15" hidden="1" customHeight="1" x14ac:dyDescent="0.25">
      <c r="C15314" s="158" t="s">
        <v>554</v>
      </c>
      <c r="D15314" s="159">
        <v>452.62</v>
      </c>
    </row>
    <row r="15315" spans="3:4" ht="15" hidden="1" customHeight="1" x14ac:dyDescent="0.25">
      <c r="C15315" s="160" t="s">
        <v>308</v>
      </c>
      <c r="D15315" s="161">
        <v>43.04</v>
      </c>
    </row>
    <row r="15316" spans="3:4" ht="15" hidden="1" customHeight="1" x14ac:dyDescent="0.25">
      <c r="C15316" s="158" t="s">
        <v>312</v>
      </c>
      <c r="D15316" s="159">
        <v>768.71</v>
      </c>
    </row>
    <row r="15317" spans="3:4" ht="15" hidden="1" customHeight="1" x14ac:dyDescent="0.25">
      <c r="C15317" s="160" t="s">
        <v>309</v>
      </c>
      <c r="D15317" s="161">
        <v>1167.79</v>
      </c>
    </row>
    <row r="15318" spans="3:4" ht="15" hidden="1" customHeight="1" x14ac:dyDescent="0.25">
      <c r="C15318" s="158" t="s">
        <v>558</v>
      </c>
      <c r="D15318" s="159">
        <v>722.27</v>
      </c>
    </row>
    <row r="15319" spans="3:4" ht="15" hidden="1" customHeight="1" x14ac:dyDescent="0.25">
      <c r="C15319" s="160" t="s">
        <v>545</v>
      </c>
      <c r="D15319" s="161">
        <v>1144.97</v>
      </c>
    </row>
    <row r="15320" spans="3:4" ht="15" hidden="1" customHeight="1" x14ac:dyDescent="0.25">
      <c r="C15320" s="158" t="s">
        <v>307</v>
      </c>
      <c r="D15320" s="159">
        <v>265.55</v>
      </c>
    </row>
    <row r="15321" spans="3:4" ht="15" hidden="1" customHeight="1" x14ac:dyDescent="0.25">
      <c r="C15321" s="160" t="s">
        <v>553</v>
      </c>
      <c r="D15321" s="161">
        <v>472.64</v>
      </c>
    </row>
    <row r="15322" spans="3:4" ht="15" hidden="1" customHeight="1" x14ac:dyDescent="0.25">
      <c r="C15322" s="158" t="s">
        <v>312</v>
      </c>
      <c r="D15322" s="159">
        <v>550.84</v>
      </c>
    </row>
    <row r="15323" spans="3:4" ht="15" hidden="1" customHeight="1" x14ac:dyDescent="0.25">
      <c r="C15323" s="160" t="s">
        <v>548</v>
      </c>
      <c r="D15323" s="161">
        <v>487.42</v>
      </c>
    </row>
    <row r="15324" spans="3:4" ht="15" hidden="1" customHeight="1" x14ac:dyDescent="0.25">
      <c r="C15324" s="158" t="s">
        <v>545</v>
      </c>
      <c r="D15324" s="159">
        <v>984.17</v>
      </c>
    </row>
    <row r="15325" spans="3:4" ht="15" hidden="1" customHeight="1" x14ac:dyDescent="0.25">
      <c r="C15325" s="160" t="s">
        <v>307</v>
      </c>
      <c r="D15325" s="161">
        <v>625.34</v>
      </c>
    </row>
    <row r="15326" spans="3:4" ht="15" hidden="1" customHeight="1" x14ac:dyDescent="0.25">
      <c r="C15326" s="158" t="s">
        <v>551</v>
      </c>
      <c r="D15326" s="159">
        <v>571.09</v>
      </c>
    </row>
    <row r="15327" spans="3:4" ht="15" hidden="1" customHeight="1" x14ac:dyDescent="0.25">
      <c r="C15327" s="160" t="s">
        <v>308</v>
      </c>
      <c r="D15327" s="161">
        <v>286.25</v>
      </c>
    </row>
    <row r="15328" spans="3:4" ht="15" hidden="1" customHeight="1" x14ac:dyDescent="0.25">
      <c r="C15328" s="158" t="s">
        <v>557</v>
      </c>
      <c r="D15328" s="159">
        <v>720.14</v>
      </c>
    </row>
    <row r="15329" spans="3:4" ht="15" hidden="1" customHeight="1" x14ac:dyDescent="0.25">
      <c r="C15329" s="160" t="s">
        <v>544</v>
      </c>
      <c r="D15329" s="161">
        <v>419.16</v>
      </c>
    </row>
    <row r="15330" spans="3:4" ht="15" hidden="1" customHeight="1" x14ac:dyDescent="0.25">
      <c r="C15330" s="158" t="s">
        <v>553</v>
      </c>
      <c r="D15330" s="159">
        <v>153.13999999999999</v>
      </c>
    </row>
    <row r="15331" spans="3:4" ht="15" hidden="1" customHeight="1" x14ac:dyDescent="0.25">
      <c r="C15331" s="160" t="s">
        <v>556</v>
      </c>
      <c r="D15331" s="161">
        <v>153.29</v>
      </c>
    </row>
    <row r="15332" spans="3:4" ht="15" hidden="1" customHeight="1" x14ac:dyDescent="0.25">
      <c r="C15332" s="158" t="s">
        <v>309</v>
      </c>
      <c r="D15332" s="159">
        <v>735.29</v>
      </c>
    </row>
    <row r="15333" spans="3:4" ht="15" hidden="1" customHeight="1" x14ac:dyDescent="0.25">
      <c r="C15333" s="160" t="s">
        <v>539</v>
      </c>
      <c r="D15333" s="161">
        <v>683.33</v>
      </c>
    </row>
    <row r="15334" spans="3:4" ht="15" hidden="1" customHeight="1" x14ac:dyDescent="0.25">
      <c r="C15334" s="158" t="s">
        <v>555</v>
      </c>
      <c r="D15334" s="159">
        <v>216.34</v>
      </c>
    </row>
    <row r="15335" spans="3:4" ht="15" hidden="1" customHeight="1" x14ac:dyDescent="0.25">
      <c r="C15335" s="160" t="s">
        <v>308</v>
      </c>
      <c r="D15335" s="161">
        <v>158.4</v>
      </c>
    </row>
    <row r="15336" spans="3:4" ht="15" hidden="1" customHeight="1" x14ac:dyDescent="0.25">
      <c r="C15336" s="158" t="s">
        <v>549</v>
      </c>
      <c r="D15336" s="159">
        <v>421.66</v>
      </c>
    </row>
    <row r="15337" spans="3:4" ht="15" hidden="1" customHeight="1" x14ac:dyDescent="0.25">
      <c r="C15337" s="160" t="s">
        <v>540</v>
      </c>
      <c r="D15337" s="161">
        <v>1151.26</v>
      </c>
    </row>
    <row r="15338" spans="3:4" ht="15" hidden="1" customHeight="1" x14ac:dyDescent="0.25">
      <c r="C15338" s="158" t="s">
        <v>551</v>
      </c>
      <c r="D15338" s="159">
        <v>632.47</v>
      </c>
    </row>
    <row r="15339" spans="3:4" ht="15" hidden="1" customHeight="1" x14ac:dyDescent="0.25">
      <c r="C15339" s="160" t="s">
        <v>551</v>
      </c>
      <c r="D15339" s="161">
        <v>373.21</v>
      </c>
    </row>
    <row r="15340" spans="3:4" ht="15" hidden="1" customHeight="1" x14ac:dyDescent="0.25">
      <c r="C15340" s="158" t="s">
        <v>545</v>
      </c>
      <c r="D15340" s="159">
        <v>527.62</v>
      </c>
    </row>
    <row r="15341" spans="3:4" ht="15" hidden="1" customHeight="1" x14ac:dyDescent="0.25">
      <c r="C15341" s="160" t="s">
        <v>551</v>
      </c>
      <c r="D15341" s="161">
        <v>641.64</v>
      </c>
    </row>
    <row r="15342" spans="3:4" ht="15" hidden="1" customHeight="1" x14ac:dyDescent="0.25">
      <c r="C15342" s="158" t="s">
        <v>552</v>
      </c>
      <c r="D15342" s="159">
        <v>752.15</v>
      </c>
    </row>
    <row r="15343" spans="3:4" ht="15" hidden="1" customHeight="1" x14ac:dyDescent="0.25">
      <c r="C15343" s="160" t="s">
        <v>545</v>
      </c>
      <c r="D15343" s="161">
        <v>548.47</v>
      </c>
    </row>
    <row r="15344" spans="3:4" ht="15" hidden="1" customHeight="1" x14ac:dyDescent="0.25">
      <c r="C15344" s="158" t="s">
        <v>551</v>
      </c>
      <c r="D15344" s="159">
        <v>155.03</v>
      </c>
    </row>
    <row r="15345" spans="3:4" ht="15" hidden="1" customHeight="1" x14ac:dyDescent="0.25">
      <c r="C15345" s="160" t="s">
        <v>312</v>
      </c>
      <c r="D15345" s="161">
        <v>1088.49</v>
      </c>
    </row>
    <row r="15346" spans="3:4" ht="15" hidden="1" customHeight="1" x14ac:dyDescent="0.25">
      <c r="C15346" s="158" t="s">
        <v>540</v>
      </c>
      <c r="D15346" s="159">
        <v>260.8</v>
      </c>
    </row>
    <row r="15347" spans="3:4" ht="15" hidden="1" customHeight="1" x14ac:dyDescent="0.25">
      <c r="C15347" s="160" t="s">
        <v>309</v>
      </c>
      <c r="D15347" s="161">
        <v>719.19</v>
      </c>
    </row>
    <row r="15348" spans="3:4" ht="15" hidden="1" customHeight="1" x14ac:dyDescent="0.25">
      <c r="C15348" s="158" t="s">
        <v>308</v>
      </c>
      <c r="D15348" s="159">
        <v>529.70000000000005</v>
      </c>
    </row>
    <row r="15349" spans="3:4" ht="15" hidden="1" customHeight="1" x14ac:dyDescent="0.25">
      <c r="C15349" s="160" t="s">
        <v>551</v>
      </c>
      <c r="D15349" s="161">
        <v>651.11</v>
      </c>
    </row>
    <row r="15350" spans="3:4" ht="15" hidden="1" customHeight="1" x14ac:dyDescent="0.25">
      <c r="C15350" s="158" t="s">
        <v>551</v>
      </c>
      <c r="D15350" s="159">
        <v>1002.86</v>
      </c>
    </row>
    <row r="15351" spans="3:4" ht="15" hidden="1" customHeight="1" x14ac:dyDescent="0.25">
      <c r="C15351" s="160" t="s">
        <v>554</v>
      </c>
      <c r="D15351" s="161">
        <v>838.68</v>
      </c>
    </row>
    <row r="15352" spans="3:4" ht="15" hidden="1" customHeight="1" x14ac:dyDescent="0.25">
      <c r="C15352" s="158" t="s">
        <v>545</v>
      </c>
      <c r="D15352" s="159">
        <v>1139.6600000000001</v>
      </c>
    </row>
    <row r="15353" spans="3:4" ht="15" hidden="1" customHeight="1" x14ac:dyDescent="0.25">
      <c r="C15353" s="160" t="s">
        <v>307</v>
      </c>
      <c r="D15353" s="161">
        <v>1289.06</v>
      </c>
    </row>
    <row r="15354" spans="3:4" ht="15" hidden="1" customHeight="1" x14ac:dyDescent="0.25">
      <c r="C15354" s="158" t="s">
        <v>542</v>
      </c>
      <c r="D15354" s="159">
        <v>1264.71</v>
      </c>
    </row>
    <row r="15355" spans="3:4" ht="15" hidden="1" customHeight="1" x14ac:dyDescent="0.25">
      <c r="C15355" s="160" t="s">
        <v>539</v>
      </c>
      <c r="D15355" s="161">
        <v>431.42</v>
      </c>
    </row>
    <row r="15356" spans="3:4" ht="15" hidden="1" customHeight="1" x14ac:dyDescent="0.25">
      <c r="C15356" s="158" t="s">
        <v>307</v>
      </c>
      <c r="D15356" s="159">
        <v>745.09</v>
      </c>
    </row>
    <row r="15357" spans="3:4" ht="15" hidden="1" customHeight="1" x14ac:dyDescent="0.25">
      <c r="C15357" s="160" t="s">
        <v>546</v>
      </c>
      <c r="D15357" s="161">
        <v>767.66</v>
      </c>
    </row>
    <row r="15358" spans="3:4" ht="15" hidden="1" customHeight="1" x14ac:dyDescent="0.25">
      <c r="C15358" s="158" t="s">
        <v>553</v>
      </c>
      <c r="D15358" s="159">
        <v>600.55999999999995</v>
      </c>
    </row>
    <row r="15359" spans="3:4" ht="15" hidden="1" customHeight="1" x14ac:dyDescent="0.25">
      <c r="C15359" s="160" t="s">
        <v>542</v>
      </c>
      <c r="D15359" s="161">
        <v>1214.8399999999999</v>
      </c>
    </row>
    <row r="15360" spans="3:4" ht="15" hidden="1" customHeight="1" x14ac:dyDescent="0.25">
      <c r="C15360" s="158" t="s">
        <v>544</v>
      </c>
      <c r="D15360" s="159">
        <v>988.53</v>
      </c>
    </row>
    <row r="15361" spans="3:4" ht="15" hidden="1" customHeight="1" x14ac:dyDescent="0.25">
      <c r="C15361" s="160" t="s">
        <v>307</v>
      </c>
      <c r="D15361" s="161">
        <v>684.4</v>
      </c>
    </row>
    <row r="15362" spans="3:4" ht="15" hidden="1" customHeight="1" x14ac:dyDescent="0.25">
      <c r="C15362" s="158" t="s">
        <v>547</v>
      </c>
      <c r="D15362" s="159">
        <v>516.34</v>
      </c>
    </row>
    <row r="15363" spans="3:4" ht="15" hidden="1" customHeight="1" x14ac:dyDescent="0.25">
      <c r="C15363" s="160" t="s">
        <v>555</v>
      </c>
      <c r="D15363" s="161">
        <v>739.04</v>
      </c>
    </row>
    <row r="15364" spans="3:4" ht="15" hidden="1" customHeight="1" x14ac:dyDescent="0.25">
      <c r="C15364" s="158" t="s">
        <v>540</v>
      </c>
      <c r="D15364" s="159">
        <v>538.58000000000004</v>
      </c>
    </row>
    <row r="15365" spans="3:4" ht="15" hidden="1" customHeight="1" x14ac:dyDescent="0.25">
      <c r="C15365" s="160" t="s">
        <v>539</v>
      </c>
      <c r="D15365" s="161">
        <v>1146.78</v>
      </c>
    </row>
    <row r="15366" spans="3:4" ht="15" hidden="1" customHeight="1" x14ac:dyDescent="0.25">
      <c r="C15366" s="158" t="s">
        <v>543</v>
      </c>
      <c r="D15366" s="159">
        <v>194.66</v>
      </c>
    </row>
    <row r="15367" spans="3:4" ht="15" hidden="1" customHeight="1" x14ac:dyDescent="0.25">
      <c r="C15367" s="160" t="s">
        <v>539</v>
      </c>
      <c r="D15367" s="161">
        <v>757.19</v>
      </c>
    </row>
    <row r="15368" spans="3:4" ht="15" hidden="1" customHeight="1" x14ac:dyDescent="0.25">
      <c r="C15368" s="158" t="s">
        <v>543</v>
      </c>
      <c r="D15368" s="159">
        <v>98.72</v>
      </c>
    </row>
    <row r="15369" spans="3:4" ht="15" hidden="1" customHeight="1" x14ac:dyDescent="0.25">
      <c r="C15369" s="160" t="s">
        <v>551</v>
      </c>
      <c r="D15369" s="161">
        <v>483.62</v>
      </c>
    </row>
    <row r="15370" spans="3:4" ht="15" hidden="1" customHeight="1" x14ac:dyDescent="0.25">
      <c r="C15370" s="158" t="s">
        <v>307</v>
      </c>
      <c r="D15370" s="159">
        <v>1057.42</v>
      </c>
    </row>
    <row r="15371" spans="3:4" ht="15" hidden="1" customHeight="1" x14ac:dyDescent="0.25">
      <c r="C15371" s="160" t="s">
        <v>558</v>
      </c>
      <c r="D15371" s="161">
        <v>127.45</v>
      </c>
    </row>
    <row r="15372" spans="3:4" ht="15" hidden="1" customHeight="1" x14ac:dyDescent="0.25">
      <c r="C15372" s="158" t="s">
        <v>545</v>
      </c>
      <c r="D15372" s="159">
        <v>575.77</v>
      </c>
    </row>
    <row r="15373" spans="3:4" ht="15" hidden="1" customHeight="1" x14ac:dyDescent="0.25">
      <c r="C15373" s="160" t="s">
        <v>309</v>
      </c>
      <c r="D15373" s="161">
        <v>831.22</v>
      </c>
    </row>
    <row r="15374" spans="3:4" ht="15" hidden="1" customHeight="1" x14ac:dyDescent="0.25">
      <c r="C15374" s="158" t="s">
        <v>549</v>
      </c>
      <c r="D15374" s="159">
        <v>714.01</v>
      </c>
    </row>
    <row r="15375" spans="3:4" ht="15" hidden="1" customHeight="1" x14ac:dyDescent="0.25">
      <c r="C15375" s="160" t="s">
        <v>539</v>
      </c>
      <c r="D15375" s="161">
        <v>761.07</v>
      </c>
    </row>
    <row r="15376" spans="3:4" ht="15" hidden="1" customHeight="1" x14ac:dyDescent="0.25">
      <c r="C15376" s="158" t="s">
        <v>307</v>
      </c>
      <c r="D15376" s="159">
        <v>503.43</v>
      </c>
    </row>
    <row r="15377" spans="3:4" ht="15" hidden="1" customHeight="1" x14ac:dyDescent="0.25">
      <c r="C15377" s="160" t="s">
        <v>547</v>
      </c>
      <c r="D15377" s="161">
        <v>483.63</v>
      </c>
    </row>
    <row r="15378" spans="3:4" ht="15" hidden="1" customHeight="1" x14ac:dyDescent="0.25">
      <c r="C15378" s="158" t="s">
        <v>539</v>
      </c>
      <c r="D15378" s="159">
        <v>14.25</v>
      </c>
    </row>
    <row r="15379" spans="3:4" ht="15" hidden="1" customHeight="1" x14ac:dyDescent="0.25">
      <c r="C15379" s="160" t="s">
        <v>551</v>
      </c>
      <c r="D15379" s="161">
        <v>725.83</v>
      </c>
    </row>
    <row r="15380" spans="3:4" ht="15" hidden="1" customHeight="1" x14ac:dyDescent="0.25">
      <c r="C15380" s="158" t="s">
        <v>539</v>
      </c>
      <c r="D15380" s="159">
        <v>655.89</v>
      </c>
    </row>
    <row r="15381" spans="3:4" ht="15" hidden="1" customHeight="1" x14ac:dyDescent="0.25">
      <c r="C15381" s="160" t="s">
        <v>558</v>
      </c>
      <c r="D15381" s="161">
        <v>529.17999999999995</v>
      </c>
    </row>
    <row r="15382" spans="3:4" ht="15" hidden="1" customHeight="1" x14ac:dyDescent="0.25">
      <c r="C15382" s="158" t="s">
        <v>542</v>
      </c>
      <c r="D15382" s="159">
        <v>109.16</v>
      </c>
    </row>
    <row r="15383" spans="3:4" ht="15" hidden="1" customHeight="1" x14ac:dyDescent="0.25">
      <c r="C15383" s="160" t="s">
        <v>539</v>
      </c>
      <c r="D15383" s="161">
        <v>397.17</v>
      </c>
    </row>
    <row r="15384" spans="3:4" ht="15" hidden="1" customHeight="1" x14ac:dyDescent="0.25">
      <c r="C15384" s="158" t="s">
        <v>542</v>
      </c>
      <c r="D15384" s="159">
        <v>592.03</v>
      </c>
    </row>
    <row r="15385" spans="3:4" ht="15" hidden="1" customHeight="1" x14ac:dyDescent="0.25">
      <c r="C15385" s="160" t="s">
        <v>558</v>
      </c>
      <c r="D15385" s="161">
        <v>492.85</v>
      </c>
    </row>
    <row r="15386" spans="3:4" ht="15" hidden="1" customHeight="1" x14ac:dyDescent="0.25">
      <c r="C15386" s="158" t="s">
        <v>551</v>
      </c>
      <c r="D15386" s="159">
        <v>112.41</v>
      </c>
    </row>
    <row r="15387" spans="3:4" ht="15" hidden="1" customHeight="1" x14ac:dyDescent="0.25">
      <c r="C15387" s="160" t="s">
        <v>309</v>
      </c>
      <c r="D15387" s="161">
        <v>875.42</v>
      </c>
    </row>
    <row r="15388" spans="3:4" ht="15" hidden="1" customHeight="1" x14ac:dyDescent="0.25">
      <c r="C15388" s="158" t="s">
        <v>542</v>
      </c>
      <c r="D15388" s="159">
        <v>297.16000000000003</v>
      </c>
    </row>
    <row r="15389" spans="3:4" ht="15" hidden="1" customHeight="1" x14ac:dyDescent="0.25">
      <c r="C15389" s="160" t="s">
        <v>554</v>
      </c>
      <c r="D15389" s="161">
        <v>659.42</v>
      </c>
    </row>
    <row r="15390" spans="3:4" ht="15" hidden="1" customHeight="1" x14ac:dyDescent="0.25">
      <c r="C15390" s="158" t="s">
        <v>307</v>
      </c>
      <c r="D15390" s="159">
        <v>976.92</v>
      </c>
    </row>
    <row r="15391" spans="3:4" ht="15" hidden="1" customHeight="1" x14ac:dyDescent="0.25">
      <c r="C15391" s="160" t="s">
        <v>309</v>
      </c>
      <c r="D15391" s="161">
        <v>1242.6199999999999</v>
      </c>
    </row>
    <row r="15392" spans="3:4" ht="15" hidden="1" customHeight="1" x14ac:dyDescent="0.25">
      <c r="C15392" s="158" t="s">
        <v>545</v>
      </c>
      <c r="D15392" s="159">
        <v>1120.4000000000001</v>
      </c>
    </row>
    <row r="15393" spans="3:4" ht="15" hidden="1" customHeight="1" x14ac:dyDescent="0.25">
      <c r="C15393" s="160" t="s">
        <v>554</v>
      </c>
      <c r="D15393" s="161">
        <v>577.39</v>
      </c>
    </row>
    <row r="15394" spans="3:4" ht="15" hidden="1" customHeight="1" x14ac:dyDescent="0.25">
      <c r="C15394" s="158" t="s">
        <v>539</v>
      </c>
      <c r="D15394" s="159">
        <v>372.39</v>
      </c>
    </row>
    <row r="15395" spans="3:4" ht="15" hidden="1" customHeight="1" x14ac:dyDescent="0.25">
      <c r="C15395" s="160" t="s">
        <v>308</v>
      </c>
      <c r="D15395" s="161">
        <v>1013.35</v>
      </c>
    </row>
    <row r="15396" spans="3:4" ht="15" hidden="1" customHeight="1" x14ac:dyDescent="0.25">
      <c r="C15396" s="158" t="s">
        <v>309</v>
      </c>
      <c r="D15396" s="159">
        <v>353.88</v>
      </c>
    </row>
    <row r="15397" spans="3:4" ht="15" hidden="1" customHeight="1" x14ac:dyDescent="0.25">
      <c r="C15397" s="160" t="s">
        <v>307</v>
      </c>
      <c r="D15397" s="161">
        <v>948.68</v>
      </c>
    </row>
    <row r="15398" spans="3:4" ht="15" hidden="1" customHeight="1" x14ac:dyDescent="0.25">
      <c r="C15398" s="158" t="s">
        <v>549</v>
      </c>
      <c r="D15398" s="159">
        <v>725.65</v>
      </c>
    </row>
    <row r="15399" spans="3:4" ht="15" hidden="1" customHeight="1" x14ac:dyDescent="0.25">
      <c r="C15399" s="160" t="s">
        <v>545</v>
      </c>
      <c r="D15399" s="161">
        <v>676.93</v>
      </c>
    </row>
    <row r="15400" spans="3:4" ht="15" hidden="1" customHeight="1" x14ac:dyDescent="0.25">
      <c r="C15400" s="158" t="s">
        <v>546</v>
      </c>
      <c r="D15400" s="159">
        <v>347.61</v>
      </c>
    </row>
    <row r="15401" spans="3:4" ht="15" hidden="1" customHeight="1" x14ac:dyDescent="0.25">
      <c r="C15401" s="160" t="s">
        <v>551</v>
      </c>
      <c r="D15401" s="161">
        <v>415.82</v>
      </c>
    </row>
    <row r="15402" spans="3:4" ht="15" hidden="1" customHeight="1" x14ac:dyDescent="0.25">
      <c r="C15402" s="158" t="s">
        <v>551</v>
      </c>
      <c r="D15402" s="159">
        <v>1291.6300000000001</v>
      </c>
    </row>
    <row r="15403" spans="3:4" ht="15" hidden="1" customHeight="1" x14ac:dyDescent="0.25">
      <c r="C15403" s="160" t="s">
        <v>540</v>
      </c>
      <c r="D15403" s="161">
        <v>337.78</v>
      </c>
    </row>
    <row r="15404" spans="3:4" ht="15" hidden="1" customHeight="1" x14ac:dyDescent="0.25">
      <c r="C15404" s="158" t="s">
        <v>309</v>
      </c>
      <c r="D15404" s="159">
        <v>1253.5899999999999</v>
      </c>
    </row>
    <row r="15405" spans="3:4" ht="15" hidden="1" customHeight="1" x14ac:dyDescent="0.25">
      <c r="C15405" s="160" t="s">
        <v>556</v>
      </c>
      <c r="D15405" s="161">
        <v>919.99</v>
      </c>
    </row>
    <row r="15406" spans="3:4" ht="15" hidden="1" customHeight="1" x14ac:dyDescent="0.25">
      <c r="C15406" s="158" t="s">
        <v>551</v>
      </c>
      <c r="D15406" s="159">
        <v>907.45</v>
      </c>
    </row>
    <row r="15407" spans="3:4" ht="15" hidden="1" customHeight="1" x14ac:dyDescent="0.25">
      <c r="C15407" s="160" t="s">
        <v>546</v>
      </c>
      <c r="D15407" s="161">
        <v>582.62</v>
      </c>
    </row>
    <row r="15408" spans="3:4" ht="15" hidden="1" customHeight="1" x14ac:dyDescent="0.25">
      <c r="C15408" s="158" t="s">
        <v>308</v>
      </c>
      <c r="D15408" s="159">
        <v>1069.42</v>
      </c>
    </row>
    <row r="15409" spans="3:4" ht="15" hidden="1" customHeight="1" x14ac:dyDescent="0.25">
      <c r="C15409" s="160" t="s">
        <v>553</v>
      </c>
      <c r="D15409" s="161">
        <v>640.95000000000005</v>
      </c>
    </row>
    <row r="15410" spans="3:4" ht="15" hidden="1" customHeight="1" x14ac:dyDescent="0.25">
      <c r="C15410" s="158" t="s">
        <v>308</v>
      </c>
      <c r="D15410" s="159">
        <v>644.78</v>
      </c>
    </row>
    <row r="15411" spans="3:4" ht="15" hidden="1" customHeight="1" x14ac:dyDescent="0.25">
      <c r="C15411" s="160" t="s">
        <v>308</v>
      </c>
      <c r="D15411" s="161">
        <v>70.88</v>
      </c>
    </row>
    <row r="15412" spans="3:4" ht="15" hidden="1" customHeight="1" x14ac:dyDescent="0.25">
      <c r="C15412" s="158" t="s">
        <v>312</v>
      </c>
      <c r="D15412" s="159">
        <v>512.1</v>
      </c>
    </row>
    <row r="15413" spans="3:4" ht="15" hidden="1" customHeight="1" x14ac:dyDescent="0.25">
      <c r="C15413" s="160" t="s">
        <v>540</v>
      </c>
      <c r="D15413" s="161">
        <v>216.73</v>
      </c>
    </row>
    <row r="15414" spans="3:4" ht="15" hidden="1" customHeight="1" x14ac:dyDescent="0.25">
      <c r="C15414" s="158" t="s">
        <v>553</v>
      </c>
      <c r="D15414" s="159">
        <v>999.74</v>
      </c>
    </row>
    <row r="15415" spans="3:4" ht="15" hidden="1" customHeight="1" x14ac:dyDescent="0.25">
      <c r="C15415" s="160" t="s">
        <v>549</v>
      </c>
      <c r="D15415" s="161">
        <v>436.87</v>
      </c>
    </row>
    <row r="15416" spans="3:4" ht="15" hidden="1" customHeight="1" x14ac:dyDescent="0.25">
      <c r="C15416" s="158" t="s">
        <v>557</v>
      </c>
      <c r="D15416" s="159">
        <v>513.91999999999996</v>
      </c>
    </row>
    <row r="15417" spans="3:4" ht="15" hidden="1" customHeight="1" x14ac:dyDescent="0.25">
      <c r="C15417" s="160" t="s">
        <v>309</v>
      </c>
      <c r="D15417" s="161">
        <v>500.7</v>
      </c>
    </row>
    <row r="15418" spans="3:4" ht="15" hidden="1" customHeight="1" x14ac:dyDescent="0.25">
      <c r="C15418" s="158" t="s">
        <v>539</v>
      </c>
      <c r="D15418" s="159">
        <v>822.02</v>
      </c>
    </row>
    <row r="15419" spans="3:4" ht="15" hidden="1" customHeight="1" x14ac:dyDescent="0.25">
      <c r="C15419" s="160" t="s">
        <v>309</v>
      </c>
      <c r="D15419" s="161">
        <v>978.3</v>
      </c>
    </row>
    <row r="15420" spans="3:4" ht="15" hidden="1" customHeight="1" x14ac:dyDescent="0.25">
      <c r="C15420" s="158" t="s">
        <v>547</v>
      </c>
      <c r="D15420" s="159">
        <v>405.64</v>
      </c>
    </row>
    <row r="15421" spans="3:4" ht="15" hidden="1" customHeight="1" x14ac:dyDescent="0.25">
      <c r="C15421" s="160" t="s">
        <v>553</v>
      </c>
      <c r="D15421" s="161">
        <v>796.78</v>
      </c>
    </row>
    <row r="15422" spans="3:4" ht="15" hidden="1" customHeight="1" x14ac:dyDescent="0.25">
      <c r="C15422" s="158" t="s">
        <v>544</v>
      </c>
      <c r="D15422" s="159">
        <v>545.61</v>
      </c>
    </row>
    <row r="15423" spans="3:4" ht="15" hidden="1" customHeight="1" x14ac:dyDescent="0.25">
      <c r="C15423" s="160" t="s">
        <v>547</v>
      </c>
      <c r="D15423" s="161">
        <v>438.59</v>
      </c>
    </row>
    <row r="15424" spans="3:4" ht="15" hidden="1" customHeight="1" x14ac:dyDescent="0.25">
      <c r="C15424" s="158" t="s">
        <v>548</v>
      </c>
      <c r="D15424" s="159">
        <v>316.20999999999998</v>
      </c>
    </row>
    <row r="15425" spans="3:4" ht="15" hidden="1" customHeight="1" x14ac:dyDescent="0.25">
      <c r="C15425" s="160" t="s">
        <v>312</v>
      </c>
      <c r="D15425" s="161">
        <v>498.54</v>
      </c>
    </row>
    <row r="15426" spans="3:4" ht="15" hidden="1" customHeight="1" x14ac:dyDescent="0.25">
      <c r="C15426" s="158" t="s">
        <v>553</v>
      </c>
      <c r="D15426" s="159">
        <v>1232.1500000000001</v>
      </c>
    </row>
    <row r="15427" spans="3:4" ht="15" hidden="1" customHeight="1" x14ac:dyDescent="0.25">
      <c r="C15427" s="160" t="s">
        <v>307</v>
      </c>
      <c r="D15427" s="161">
        <v>1299.67</v>
      </c>
    </row>
    <row r="15428" spans="3:4" ht="15" hidden="1" customHeight="1" x14ac:dyDescent="0.25">
      <c r="C15428" s="158" t="s">
        <v>541</v>
      </c>
      <c r="D15428" s="159">
        <v>1160.28</v>
      </c>
    </row>
    <row r="15429" spans="3:4" ht="15" hidden="1" customHeight="1" x14ac:dyDescent="0.25">
      <c r="C15429" s="160" t="s">
        <v>539</v>
      </c>
      <c r="D15429" s="161">
        <v>812.45</v>
      </c>
    </row>
    <row r="15430" spans="3:4" ht="15" hidden="1" customHeight="1" x14ac:dyDescent="0.25">
      <c r="C15430" s="158" t="s">
        <v>549</v>
      </c>
      <c r="D15430" s="159">
        <v>211.67</v>
      </c>
    </row>
    <row r="15431" spans="3:4" ht="15" hidden="1" customHeight="1" x14ac:dyDescent="0.25">
      <c r="C15431" s="160" t="s">
        <v>543</v>
      </c>
      <c r="D15431" s="161">
        <v>935</v>
      </c>
    </row>
    <row r="15432" spans="3:4" ht="15" hidden="1" customHeight="1" x14ac:dyDescent="0.25">
      <c r="C15432" s="158" t="s">
        <v>539</v>
      </c>
      <c r="D15432" s="159">
        <v>609.13</v>
      </c>
    </row>
    <row r="15433" spans="3:4" ht="15" hidden="1" customHeight="1" x14ac:dyDescent="0.25">
      <c r="C15433" s="160" t="s">
        <v>547</v>
      </c>
      <c r="D15433" s="161">
        <v>436.04</v>
      </c>
    </row>
    <row r="15434" spans="3:4" ht="15" hidden="1" customHeight="1" x14ac:dyDescent="0.25">
      <c r="C15434" s="158" t="s">
        <v>552</v>
      </c>
      <c r="D15434" s="159">
        <v>676.89</v>
      </c>
    </row>
    <row r="15435" spans="3:4" ht="15" hidden="1" customHeight="1" x14ac:dyDescent="0.25">
      <c r="C15435" s="160" t="s">
        <v>540</v>
      </c>
      <c r="D15435" s="161">
        <v>1036.29</v>
      </c>
    </row>
    <row r="15436" spans="3:4" ht="15" hidden="1" customHeight="1" x14ac:dyDescent="0.25">
      <c r="C15436" s="158" t="s">
        <v>543</v>
      </c>
      <c r="D15436" s="159">
        <v>764.3</v>
      </c>
    </row>
    <row r="15437" spans="3:4" ht="15" hidden="1" customHeight="1" x14ac:dyDescent="0.25">
      <c r="C15437" s="160" t="s">
        <v>552</v>
      </c>
      <c r="D15437" s="161">
        <v>942.09</v>
      </c>
    </row>
    <row r="15438" spans="3:4" ht="15" hidden="1" customHeight="1" x14ac:dyDescent="0.25">
      <c r="C15438" s="158" t="s">
        <v>542</v>
      </c>
      <c r="D15438" s="159">
        <v>660.85</v>
      </c>
    </row>
    <row r="15439" spans="3:4" ht="15" hidden="1" customHeight="1" x14ac:dyDescent="0.25">
      <c r="C15439" s="160" t="s">
        <v>540</v>
      </c>
      <c r="D15439" s="161">
        <v>1059.93</v>
      </c>
    </row>
    <row r="15440" spans="3:4" ht="15" hidden="1" customHeight="1" x14ac:dyDescent="0.25">
      <c r="C15440" s="158" t="s">
        <v>549</v>
      </c>
      <c r="D15440" s="159">
        <v>708.26</v>
      </c>
    </row>
    <row r="15441" spans="3:4" ht="15" hidden="1" customHeight="1" x14ac:dyDescent="0.25">
      <c r="C15441" s="160" t="s">
        <v>552</v>
      </c>
      <c r="D15441" s="161">
        <v>698.12</v>
      </c>
    </row>
    <row r="15442" spans="3:4" ht="15" hidden="1" customHeight="1" x14ac:dyDescent="0.25">
      <c r="C15442" s="158" t="s">
        <v>556</v>
      </c>
      <c r="D15442" s="159">
        <v>555.04</v>
      </c>
    </row>
    <row r="15443" spans="3:4" ht="15" hidden="1" customHeight="1" x14ac:dyDescent="0.25">
      <c r="C15443" s="160" t="s">
        <v>544</v>
      </c>
      <c r="D15443" s="161">
        <v>1263.93</v>
      </c>
    </row>
    <row r="15444" spans="3:4" ht="15" hidden="1" customHeight="1" x14ac:dyDescent="0.25">
      <c r="C15444" s="158" t="s">
        <v>543</v>
      </c>
      <c r="D15444" s="159">
        <v>1264.96</v>
      </c>
    </row>
    <row r="15445" spans="3:4" ht="15" hidden="1" customHeight="1" x14ac:dyDescent="0.25">
      <c r="C15445" s="160" t="s">
        <v>546</v>
      </c>
      <c r="D15445" s="161">
        <v>800.43</v>
      </c>
    </row>
    <row r="15446" spans="3:4" ht="15" hidden="1" customHeight="1" x14ac:dyDescent="0.25">
      <c r="C15446" s="158" t="s">
        <v>551</v>
      </c>
      <c r="D15446" s="159">
        <v>472.19</v>
      </c>
    </row>
    <row r="15447" spans="3:4" ht="15" hidden="1" customHeight="1" x14ac:dyDescent="0.25">
      <c r="C15447" s="160" t="s">
        <v>312</v>
      </c>
      <c r="D15447" s="161">
        <v>523.52</v>
      </c>
    </row>
    <row r="15448" spans="3:4" ht="15" hidden="1" customHeight="1" x14ac:dyDescent="0.25">
      <c r="C15448" s="158" t="s">
        <v>307</v>
      </c>
      <c r="D15448" s="159">
        <v>645.79</v>
      </c>
    </row>
    <row r="15449" spans="3:4" ht="15" hidden="1" customHeight="1" x14ac:dyDescent="0.25">
      <c r="C15449" s="160" t="s">
        <v>553</v>
      </c>
      <c r="D15449" s="161">
        <v>549.87</v>
      </c>
    </row>
    <row r="15450" spans="3:4" ht="15" hidden="1" customHeight="1" x14ac:dyDescent="0.25">
      <c r="C15450" s="158" t="s">
        <v>308</v>
      </c>
      <c r="D15450" s="159">
        <v>56.55</v>
      </c>
    </row>
    <row r="15451" spans="3:4" ht="15" hidden="1" customHeight="1" x14ac:dyDescent="0.25">
      <c r="C15451" s="160" t="s">
        <v>542</v>
      </c>
      <c r="D15451" s="161">
        <v>1016.14</v>
      </c>
    </row>
    <row r="15452" spans="3:4" ht="15" hidden="1" customHeight="1" x14ac:dyDescent="0.25">
      <c r="C15452" s="158" t="s">
        <v>551</v>
      </c>
      <c r="D15452" s="159">
        <v>789.11</v>
      </c>
    </row>
    <row r="15453" spans="3:4" ht="15" hidden="1" customHeight="1" x14ac:dyDescent="0.25">
      <c r="C15453" s="160" t="s">
        <v>312</v>
      </c>
      <c r="D15453" s="161">
        <v>226.66</v>
      </c>
    </row>
    <row r="15454" spans="3:4" ht="15" hidden="1" customHeight="1" x14ac:dyDescent="0.25">
      <c r="C15454" s="158" t="s">
        <v>307</v>
      </c>
      <c r="D15454" s="159">
        <v>1099.55</v>
      </c>
    </row>
    <row r="15455" spans="3:4" ht="15" hidden="1" customHeight="1" x14ac:dyDescent="0.25">
      <c r="C15455" s="160" t="s">
        <v>308</v>
      </c>
      <c r="D15455" s="161">
        <v>270.08</v>
      </c>
    </row>
    <row r="15456" spans="3:4" ht="15" hidden="1" customHeight="1" x14ac:dyDescent="0.25">
      <c r="C15456" s="158" t="s">
        <v>542</v>
      </c>
      <c r="D15456" s="159">
        <v>906.88</v>
      </c>
    </row>
    <row r="15457" spans="3:4" ht="15" hidden="1" customHeight="1" x14ac:dyDescent="0.25">
      <c r="C15457" s="160" t="s">
        <v>543</v>
      </c>
      <c r="D15457" s="161">
        <v>548.92999999999995</v>
      </c>
    </row>
    <row r="15458" spans="3:4" ht="15" hidden="1" customHeight="1" x14ac:dyDescent="0.25">
      <c r="C15458" s="158" t="s">
        <v>545</v>
      </c>
      <c r="D15458" s="159">
        <v>783.32</v>
      </c>
    </row>
    <row r="15459" spans="3:4" ht="15" hidden="1" customHeight="1" x14ac:dyDescent="0.25">
      <c r="C15459" s="160" t="s">
        <v>555</v>
      </c>
      <c r="D15459" s="161">
        <v>1160.26</v>
      </c>
    </row>
    <row r="15460" spans="3:4" ht="15" hidden="1" customHeight="1" x14ac:dyDescent="0.25">
      <c r="C15460" s="158" t="s">
        <v>312</v>
      </c>
      <c r="D15460" s="159">
        <v>1271.93</v>
      </c>
    </row>
    <row r="15461" spans="3:4" ht="15" hidden="1" customHeight="1" x14ac:dyDescent="0.25">
      <c r="C15461" s="160" t="s">
        <v>307</v>
      </c>
      <c r="D15461" s="161">
        <v>1211.3</v>
      </c>
    </row>
    <row r="15462" spans="3:4" ht="15" hidden="1" customHeight="1" x14ac:dyDescent="0.25">
      <c r="C15462" s="158" t="s">
        <v>308</v>
      </c>
      <c r="D15462" s="159">
        <v>677.72</v>
      </c>
    </row>
    <row r="15463" spans="3:4" ht="15" hidden="1" customHeight="1" x14ac:dyDescent="0.25">
      <c r="C15463" s="160" t="s">
        <v>539</v>
      </c>
      <c r="D15463" s="161">
        <v>838.8</v>
      </c>
    </row>
    <row r="15464" spans="3:4" ht="15" hidden="1" customHeight="1" x14ac:dyDescent="0.25">
      <c r="C15464" s="158" t="s">
        <v>309</v>
      </c>
      <c r="D15464" s="159">
        <v>768.06</v>
      </c>
    </row>
    <row r="15465" spans="3:4" ht="15" hidden="1" customHeight="1" x14ac:dyDescent="0.25">
      <c r="C15465" s="160" t="s">
        <v>312</v>
      </c>
      <c r="D15465" s="161">
        <v>588.4</v>
      </c>
    </row>
    <row r="15466" spans="3:4" ht="15" hidden="1" customHeight="1" x14ac:dyDescent="0.25">
      <c r="C15466" s="158" t="s">
        <v>550</v>
      </c>
      <c r="D15466" s="159">
        <v>521.26</v>
      </c>
    </row>
    <row r="15467" spans="3:4" ht="15" hidden="1" customHeight="1" x14ac:dyDescent="0.25">
      <c r="C15467" s="160" t="s">
        <v>544</v>
      </c>
      <c r="D15467" s="161">
        <v>760.35</v>
      </c>
    </row>
    <row r="15468" spans="3:4" ht="15" hidden="1" customHeight="1" x14ac:dyDescent="0.25">
      <c r="C15468" s="158" t="s">
        <v>549</v>
      </c>
      <c r="D15468" s="159">
        <v>1113.58</v>
      </c>
    </row>
    <row r="15469" spans="3:4" ht="15" hidden="1" customHeight="1" x14ac:dyDescent="0.25">
      <c r="C15469" s="160" t="s">
        <v>542</v>
      </c>
      <c r="D15469" s="161">
        <v>975.9</v>
      </c>
    </row>
    <row r="15470" spans="3:4" ht="15" hidden="1" customHeight="1" x14ac:dyDescent="0.25">
      <c r="C15470" s="158" t="s">
        <v>556</v>
      </c>
      <c r="D15470" s="159">
        <v>305.12</v>
      </c>
    </row>
    <row r="15471" spans="3:4" ht="15" hidden="1" customHeight="1" x14ac:dyDescent="0.25">
      <c r="C15471" s="160" t="s">
        <v>541</v>
      </c>
      <c r="D15471" s="161">
        <v>493.37</v>
      </c>
    </row>
    <row r="15472" spans="3:4" ht="15" hidden="1" customHeight="1" x14ac:dyDescent="0.25">
      <c r="C15472" s="158" t="s">
        <v>539</v>
      </c>
      <c r="D15472" s="159">
        <v>504.26</v>
      </c>
    </row>
    <row r="15473" spans="3:4" ht="15" hidden="1" customHeight="1" x14ac:dyDescent="0.25">
      <c r="C15473" s="160" t="s">
        <v>307</v>
      </c>
      <c r="D15473" s="161">
        <v>268.19</v>
      </c>
    </row>
    <row r="15474" spans="3:4" ht="15" hidden="1" customHeight="1" x14ac:dyDescent="0.25">
      <c r="C15474" s="158" t="s">
        <v>549</v>
      </c>
      <c r="D15474" s="159">
        <v>278.38</v>
      </c>
    </row>
    <row r="15475" spans="3:4" ht="15" hidden="1" customHeight="1" x14ac:dyDescent="0.25">
      <c r="C15475" s="160" t="s">
        <v>539</v>
      </c>
      <c r="D15475" s="161">
        <v>181.83</v>
      </c>
    </row>
    <row r="15476" spans="3:4" ht="15" hidden="1" customHeight="1" x14ac:dyDescent="0.25">
      <c r="C15476" s="158" t="s">
        <v>308</v>
      </c>
      <c r="D15476" s="159">
        <v>963.52</v>
      </c>
    </row>
    <row r="15477" spans="3:4" ht="15" hidden="1" customHeight="1" x14ac:dyDescent="0.25">
      <c r="C15477" s="160" t="s">
        <v>550</v>
      </c>
      <c r="D15477" s="161">
        <v>358.57</v>
      </c>
    </row>
    <row r="15478" spans="3:4" ht="15" hidden="1" customHeight="1" x14ac:dyDescent="0.25">
      <c r="C15478" s="158" t="s">
        <v>552</v>
      </c>
      <c r="D15478" s="159">
        <v>1114.8499999999999</v>
      </c>
    </row>
    <row r="15479" spans="3:4" ht="15" hidden="1" customHeight="1" x14ac:dyDescent="0.25">
      <c r="C15479" s="160" t="s">
        <v>552</v>
      </c>
      <c r="D15479" s="161">
        <v>588.44000000000005</v>
      </c>
    </row>
    <row r="15480" spans="3:4" ht="15" hidden="1" customHeight="1" x14ac:dyDescent="0.25">
      <c r="C15480" s="158" t="s">
        <v>550</v>
      </c>
      <c r="D15480" s="159">
        <v>455.56</v>
      </c>
    </row>
    <row r="15481" spans="3:4" ht="15" hidden="1" customHeight="1" x14ac:dyDescent="0.25">
      <c r="C15481" s="160" t="s">
        <v>545</v>
      </c>
      <c r="D15481" s="161">
        <v>1179.95</v>
      </c>
    </row>
    <row r="15482" spans="3:4" ht="15" hidden="1" customHeight="1" x14ac:dyDescent="0.25">
      <c r="C15482" s="158" t="s">
        <v>556</v>
      </c>
      <c r="D15482" s="159">
        <v>922.15</v>
      </c>
    </row>
    <row r="15483" spans="3:4" ht="15" hidden="1" customHeight="1" x14ac:dyDescent="0.25">
      <c r="C15483" s="160" t="s">
        <v>555</v>
      </c>
      <c r="D15483" s="161">
        <v>440.79</v>
      </c>
    </row>
    <row r="15484" spans="3:4" ht="15" hidden="1" customHeight="1" x14ac:dyDescent="0.25">
      <c r="C15484" s="158" t="s">
        <v>544</v>
      </c>
      <c r="D15484" s="159">
        <v>738.72</v>
      </c>
    </row>
    <row r="15485" spans="3:4" ht="15" hidden="1" customHeight="1" x14ac:dyDescent="0.25">
      <c r="C15485" s="160" t="s">
        <v>308</v>
      </c>
      <c r="D15485" s="161">
        <v>130.09</v>
      </c>
    </row>
    <row r="15486" spans="3:4" ht="15" hidden="1" customHeight="1" x14ac:dyDescent="0.25">
      <c r="C15486" s="158" t="s">
        <v>555</v>
      </c>
      <c r="D15486" s="159">
        <v>20.14</v>
      </c>
    </row>
    <row r="15487" spans="3:4" ht="15" hidden="1" customHeight="1" x14ac:dyDescent="0.25">
      <c r="C15487" s="160" t="s">
        <v>549</v>
      </c>
      <c r="D15487" s="161">
        <v>719.99</v>
      </c>
    </row>
    <row r="15488" spans="3:4" ht="15" hidden="1" customHeight="1" x14ac:dyDescent="0.25">
      <c r="C15488" s="158" t="s">
        <v>546</v>
      </c>
      <c r="D15488" s="159">
        <v>538.27</v>
      </c>
    </row>
    <row r="15489" spans="3:4" ht="15" hidden="1" customHeight="1" x14ac:dyDescent="0.25">
      <c r="C15489" s="160" t="s">
        <v>308</v>
      </c>
      <c r="D15489" s="161">
        <v>498.07</v>
      </c>
    </row>
    <row r="15490" spans="3:4" ht="15" hidden="1" customHeight="1" x14ac:dyDescent="0.25">
      <c r="C15490" s="158" t="s">
        <v>551</v>
      </c>
      <c r="D15490" s="159">
        <v>904.52</v>
      </c>
    </row>
    <row r="15491" spans="3:4" ht="15" hidden="1" customHeight="1" x14ac:dyDescent="0.25">
      <c r="C15491" s="160" t="s">
        <v>539</v>
      </c>
      <c r="D15491" s="161">
        <v>1172.9100000000001</v>
      </c>
    </row>
    <row r="15492" spans="3:4" ht="15" hidden="1" customHeight="1" x14ac:dyDescent="0.25">
      <c r="C15492" s="158" t="s">
        <v>540</v>
      </c>
      <c r="D15492" s="159">
        <v>503.04</v>
      </c>
    </row>
    <row r="15493" spans="3:4" ht="15" hidden="1" customHeight="1" x14ac:dyDescent="0.25">
      <c r="C15493" s="160" t="s">
        <v>551</v>
      </c>
      <c r="D15493" s="161">
        <v>1198.19</v>
      </c>
    </row>
    <row r="15494" spans="3:4" ht="15" hidden="1" customHeight="1" x14ac:dyDescent="0.25">
      <c r="C15494" s="158" t="s">
        <v>540</v>
      </c>
      <c r="D15494" s="159">
        <v>431.85</v>
      </c>
    </row>
    <row r="15495" spans="3:4" ht="15" hidden="1" customHeight="1" x14ac:dyDescent="0.25">
      <c r="C15495" s="160" t="s">
        <v>555</v>
      </c>
      <c r="D15495" s="161">
        <v>1103.8699999999999</v>
      </c>
    </row>
    <row r="15496" spans="3:4" ht="15" hidden="1" customHeight="1" x14ac:dyDescent="0.25">
      <c r="C15496" s="158" t="s">
        <v>540</v>
      </c>
      <c r="D15496" s="159">
        <v>1177.3</v>
      </c>
    </row>
    <row r="15497" spans="3:4" ht="15" hidden="1" customHeight="1" x14ac:dyDescent="0.25">
      <c r="C15497" s="160" t="s">
        <v>309</v>
      </c>
      <c r="D15497" s="161">
        <v>305.52</v>
      </c>
    </row>
    <row r="15498" spans="3:4" ht="15" hidden="1" customHeight="1" x14ac:dyDescent="0.25">
      <c r="C15498" s="158" t="s">
        <v>307</v>
      </c>
      <c r="D15498" s="159">
        <v>161.22999999999999</v>
      </c>
    </row>
    <row r="15499" spans="3:4" ht="15" hidden="1" customHeight="1" x14ac:dyDescent="0.25">
      <c r="C15499" s="160" t="s">
        <v>547</v>
      </c>
      <c r="D15499" s="161">
        <v>184.6</v>
      </c>
    </row>
    <row r="15500" spans="3:4" ht="15" hidden="1" customHeight="1" x14ac:dyDescent="0.25">
      <c r="C15500" s="158" t="s">
        <v>546</v>
      </c>
      <c r="D15500" s="159">
        <v>1006.32</v>
      </c>
    </row>
    <row r="15501" spans="3:4" ht="15" hidden="1" customHeight="1" x14ac:dyDescent="0.25">
      <c r="C15501" s="160" t="s">
        <v>307</v>
      </c>
      <c r="D15501" s="161">
        <v>720.19</v>
      </c>
    </row>
    <row r="15502" spans="3:4" ht="15" hidden="1" customHeight="1" x14ac:dyDescent="0.25">
      <c r="C15502" s="158" t="s">
        <v>550</v>
      </c>
      <c r="D15502" s="159">
        <v>704.79</v>
      </c>
    </row>
    <row r="15503" spans="3:4" ht="15" hidden="1" customHeight="1" x14ac:dyDescent="0.25">
      <c r="C15503" s="160" t="s">
        <v>309</v>
      </c>
      <c r="D15503" s="161">
        <v>544.86</v>
      </c>
    </row>
    <row r="15504" spans="3:4" ht="15" hidden="1" customHeight="1" x14ac:dyDescent="0.25">
      <c r="C15504" s="158" t="s">
        <v>547</v>
      </c>
      <c r="D15504" s="159">
        <v>495.21</v>
      </c>
    </row>
    <row r="15505" spans="3:4" ht="15" hidden="1" customHeight="1" x14ac:dyDescent="0.25">
      <c r="C15505" s="160" t="s">
        <v>540</v>
      </c>
      <c r="D15505" s="161">
        <v>571.04</v>
      </c>
    </row>
    <row r="15506" spans="3:4" ht="15" hidden="1" customHeight="1" x14ac:dyDescent="0.25">
      <c r="C15506" s="158" t="s">
        <v>552</v>
      </c>
      <c r="D15506" s="159">
        <v>689.99</v>
      </c>
    </row>
    <row r="15507" spans="3:4" ht="15" hidden="1" customHeight="1" x14ac:dyDescent="0.25">
      <c r="C15507" s="160" t="s">
        <v>539</v>
      </c>
      <c r="D15507" s="161">
        <v>693.12</v>
      </c>
    </row>
    <row r="15508" spans="3:4" ht="15" hidden="1" customHeight="1" x14ac:dyDescent="0.25">
      <c r="C15508" s="158" t="s">
        <v>552</v>
      </c>
      <c r="D15508" s="159">
        <v>328.3</v>
      </c>
    </row>
    <row r="15509" spans="3:4" ht="15" hidden="1" customHeight="1" x14ac:dyDescent="0.25">
      <c r="C15509" s="160" t="s">
        <v>547</v>
      </c>
      <c r="D15509" s="161">
        <v>772.07</v>
      </c>
    </row>
    <row r="15510" spans="3:4" ht="15" hidden="1" customHeight="1" x14ac:dyDescent="0.25">
      <c r="C15510" s="158" t="s">
        <v>542</v>
      </c>
      <c r="D15510" s="159">
        <v>1213.74</v>
      </c>
    </row>
    <row r="15511" spans="3:4" ht="15" hidden="1" customHeight="1" x14ac:dyDescent="0.25">
      <c r="C15511" s="160" t="s">
        <v>543</v>
      </c>
      <c r="D15511" s="161">
        <v>702.54</v>
      </c>
    </row>
    <row r="15512" spans="3:4" ht="15" hidden="1" customHeight="1" x14ac:dyDescent="0.25">
      <c r="C15512" s="158" t="s">
        <v>307</v>
      </c>
      <c r="D15512" s="159">
        <v>439.25</v>
      </c>
    </row>
    <row r="15513" spans="3:4" ht="15" hidden="1" customHeight="1" x14ac:dyDescent="0.25">
      <c r="C15513" s="160" t="s">
        <v>552</v>
      </c>
      <c r="D15513" s="161">
        <v>746.34</v>
      </c>
    </row>
    <row r="15514" spans="3:4" ht="15" hidden="1" customHeight="1" x14ac:dyDescent="0.25">
      <c r="C15514" s="158" t="s">
        <v>544</v>
      </c>
      <c r="D15514" s="159">
        <v>1025.27</v>
      </c>
    </row>
    <row r="15515" spans="3:4" ht="15" hidden="1" customHeight="1" x14ac:dyDescent="0.25">
      <c r="C15515" s="160" t="s">
        <v>551</v>
      </c>
      <c r="D15515" s="161">
        <v>510.64</v>
      </c>
    </row>
    <row r="15516" spans="3:4" ht="15" hidden="1" customHeight="1" x14ac:dyDescent="0.25">
      <c r="C15516" s="158" t="s">
        <v>539</v>
      </c>
      <c r="D15516" s="159">
        <v>357.62</v>
      </c>
    </row>
    <row r="15517" spans="3:4" ht="15" hidden="1" customHeight="1" x14ac:dyDescent="0.25">
      <c r="C15517" s="160" t="s">
        <v>548</v>
      </c>
      <c r="D15517" s="161">
        <v>748.38</v>
      </c>
    </row>
    <row r="15518" spans="3:4" ht="15" hidden="1" customHeight="1" x14ac:dyDescent="0.25">
      <c r="C15518" s="158" t="s">
        <v>309</v>
      </c>
      <c r="D15518" s="159">
        <v>237.55</v>
      </c>
    </row>
    <row r="15519" spans="3:4" ht="15" hidden="1" customHeight="1" x14ac:dyDescent="0.25">
      <c r="C15519" s="160" t="s">
        <v>552</v>
      </c>
      <c r="D15519" s="161">
        <v>528.64</v>
      </c>
    </row>
    <row r="15520" spans="3:4" ht="15" hidden="1" customHeight="1" x14ac:dyDescent="0.25">
      <c r="C15520" s="158" t="s">
        <v>555</v>
      </c>
      <c r="D15520" s="159">
        <v>984.46</v>
      </c>
    </row>
    <row r="15521" spans="3:4" ht="15" hidden="1" customHeight="1" x14ac:dyDescent="0.25">
      <c r="C15521" s="160" t="s">
        <v>541</v>
      </c>
      <c r="D15521" s="161">
        <v>100.15</v>
      </c>
    </row>
    <row r="15522" spans="3:4" ht="15" hidden="1" customHeight="1" x14ac:dyDescent="0.25">
      <c r="C15522" s="158" t="s">
        <v>556</v>
      </c>
      <c r="D15522" s="159">
        <v>401.63</v>
      </c>
    </row>
    <row r="15523" spans="3:4" ht="15" hidden="1" customHeight="1" x14ac:dyDescent="0.25">
      <c r="C15523" s="160" t="s">
        <v>541</v>
      </c>
      <c r="D15523" s="161">
        <v>277.55</v>
      </c>
    </row>
    <row r="15524" spans="3:4" ht="15" hidden="1" customHeight="1" x14ac:dyDescent="0.25">
      <c r="C15524" s="158" t="s">
        <v>549</v>
      </c>
      <c r="D15524" s="159">
        <v>832.08</v>
      </c>
    </row>
    <row r="15525" spans="3:4" ht="15" hidden="1" customHeight="1" x14ac:dyDescent="0.25">
      <c r="C15525" s="160" t="s">
        <v>551</v>
      </c>
      <c r="D15525" s="161">
        <v>1016.22</v>
      </c>
    </row>
    <row r="15526" spans="3:4" ht="15" hidden="1" customHeight="1" x14ac:dyDescent="0.25">
      <c r="C15526" s="158" t="s">
        <v>549</v>
      </c>
      <c r="D15526" s="159">
        <v>754.87</v>
      </c>
    </row>
    <row r="15527" spans="3:4" ht="15" hidden="1" customHeight="1" x14ac:dyDescent="0.25">
      <c r="C15527" s="160" t="s">
        <v>553</v>
      </c>
      <c r="D15527" s="161">
        <v>91.7</v>
      </c>
    </row>
    <row r="15528" spans="3:4" ht="15" hidden="1" customHeight="1" x14ac:dyDescent="0.25">
      <c r="C15528" s="158" t="s">
        <v>546</v>
      </c>
      <c r="D15528" s="159">
        <v>836.7</v>
      </c>
    </row>
    <row r="15529" spans="3:4" ht="15" hidden="1" customHeight="1" x14ac:dyDescent="0.25">
      <c r="C15529" s="160" t="s">
        <v>551</v>
      </c>
      <c r="D15529" s="161">
        <v>932.49</v>
      </c>
    </row>
    <row r="15530" spans="3:4" ht="15" hidden="1" customHeight="1" x14ac:dyDescent="0.25">
      <c r="C15530" s="158" t="s">
        <v>556</v>
      </c>
      <c r="D15530" s="159">
        <v>818.84</v>
      </c>
    </row>
    <row r="15531" spans="3:4" ht="15" hidden="1" customHeight="1" x14ac:dyDescent="0.25">
      <c r="C15531" s="160" t="s">
        <v>540</v>
      </c>
      <c r="D15531" s="161">
        <v>594.92999999999995</v>
      </c>
    </row>
    <row r="15532" spans="3:4" ht="15" hidden="1" customHeight="1" x14ac:dyDescent="0.25">
      <c r="C15532" s="158" t="s">
        <v>543</v>
      </c>
      <c r="D15532" s="159">
        <v>865.78</v>
      </c>
    </row>
    <row r="15533" spans="3:4" ht="15" hidden="1" customHeight="1" x14ac:dyDescent="0.25">
      <c r="C15533" s="160" t="s">
        <v>307</v>
      </c>
      <c r="D15533" s="161">
        <v>511.98</v>
      </c>
    </row>
    <row r="15534" spans="3:4" ht="15" hidden="1" customHeight="1" x14ac:dyDescent="0.25">
      <c r="C15534" s="158" t="s">
        <v>544</v>
      </c>
      <c r="D15534" s="159">
        <v>411.94</v>
      </c>
    </row>
    <row r="15535" spans="3:4" ht="15" hidden="1" customHeight="1" x14ac:dyDescent="0.25">
      <c r="C15535" s="160" t="s">
        <v>543</v>
      </c>
      <c r="D15535" s="161">
        <v>591.34</v>
      </c>
    </row>
    <row r="15536" spans="3:4" ht="15" hidden="1" customHeight="1" x14ac:dyDescent="0.25">
      <c r="C15536" s="158" t="s">
        <v>548</v>
      </c>
      <c r="D15536" s="159">
        <v>1107.43</v>
      </c>
    </row>
    <row r="15537" spans="3:4" ht="15" hidden="1" customHeight="1" x14ac:dyDescent="0.25">
      <c r="C15537" s="160" t="s">
        <v>554</v>
      </c>
      <c r="D15537" s="161">
        <v>78.959999999999994</v>
      </c>
    </row>
    <row r="15538" spans="3:4" ht="15" hidden="1" customHeight="1" x14ac:dyDescent="0.25">
      <c r="C15538" s="158" t="s">
        <v>551</v>
      </c>
      <c r="D15538" s="159">
        <v>994.45</v>
      </c>
    </row>
    <row r="15539" spans="3:4" ht="15" hidden="1" customHeight="1" x14ac:dyDescent="0.25">
      <c r="C15539" s="160" t="s">
        <v>549</v>
      </c>
      <c r="D15539" s="161">
        <v>315.87</v>
      </c>
    </row>
    <row r="15540" spans="3:4" ht="15" hidden="1" customHeight="1" x14ac:dyDescent="0.25">
      <c r="C15540" s="158" t="s">
        <v>548</v>
      </c>
      <c r="D15540" s="159">
        <v>1097.45</v>
      </c>
    </row>
    <row r="15541" spans="3:4" ht="15" hidden="1" customHeight="1" x14ac:dyDescent="0.25">
      <c r="C15541" s="160" t="s">
        <v>309</v>
      </c>
      <c r="D15541" s="161">
        <v>630.04999999999995</v>
      </c>
    </row>
    <row r="15542" spans="3:4" ht="15" hidden="1" customHeight="1" x14ac:dyDescent="0.25">
      <c r="C15542" s="158" t="s">
        <v>557</v>
      </c>
      <c r="D15542" s="159">
        <v>747.2</v>
      </c>
    </row>
    <row r="15543" spans="3:4" ht="15" hidden="1" customHeight="1" x14ac:dyDescent="0.25">
      <c r="C15543" s="160" t="s">
        <v>547</v>
      </c>
      <c r="D15543" s="161">
        <v>125.64</v>
      </c>
    </row>
    <row r="15544" spans="3:4" ht="15" hidden="1" customHeight="1" x14ac:dyDescent="0.25">
      <c r="C15544" s="158" t="s">
        <v>543</v>
      </c>
      <c r="D15544" s="159">
        <v>978.89</v>
      </c>
    </row>
    <row r="15545" spans="3:4" ht="15" hidden="1" customHeight="1" x14ac:dyDescent="0.25">
      <c r="C15545" s="160" t="s">
        <v>539</v>
      </c>
      <c r="D15545" s="161">
        <v>413.57</v>
      </c>
    </row>
    <row r="15546" spans="3:4" ht="15" hidden="1" customHeight="1" x14ac:dyDescent="0.25">
      <c r="C15546" s="158" t="s">
        <v>546</v>
      </c>
      <c r="D15546" s="159">
        <v>773.28</v>
      </c>
    </row>
    <row r="15547" spans="3:4" ht="15" hidden="1" customHeight="1" x14ac:dyDescent="0.25">
      <c r="C15547" s="160" t="s">
        <v>539</v>
      </c>
      <c r="D15547" s="161">
        <v>1103.8699999999999</v>
      </c>
    </row>
    <row r="15548" spans="3:4" ht="15" hidden="1" customHeight="1" x14ac:dyDescent="0.25">
      <c r="C15548" s="158" t="s">
        <v>555</v>
      </c>
      <c r="D15548" s="159">
        <v>740.71</v>
      </c>
    </row>
    <row r="15549" spans="3:4" ht="15" hidden="1" customHeight="1" x14ac:dyDescent="0.25">
      <c r="C15549" s="160" t="s">
        <v>308</v>
      </c>
      <c r="D15549" s="161">
        <v>702.75</v>
      </c>
    </row>
    <row r="15550" spans="3:4" ht="15" hidden="1" customHeight="1" x14ac:dyDescent="0.25">
      <c r="C15550" s="158" t="s">
        <v>552</v>
      </c>
      <c r="D15550" s="159">
        <v>333.88</v>
      </c>
    </row>
    <row r="15551" spans="3:4" ht="15" hidden="1" customHeight="1" x14ac:dyDescent="0.25">
      <c r="C15551" s="160" t="s">
        <v>551</v>
      </c>
      <c r="D15551" s="161">
        <v>969.3</v>
      </c>
    </row>
    <row r="15552" spans="3:4" ht="15" hidden="1" customHeight="1" x14ac:dyDescent="0.25">
      <c r="C15552" s="158" t="s">
        <v>543</v>
      </c>
      <c r="D15552" s="159">
        <v>553.04</v>
      </c>
    </row>
    <row r="15553" spans="3:4" ht="15" hidden="1" customHeight="1" x14ac:dyDescent="0.25">
      <c r="C15553" s="160" t="s">
        <v>540</v>
      </c>
      <c r="D15553" s="161">
        <v>1065.9100000000001</v>
      </c>
    </row>
    <row r="15554" spans="3:4" ht="15" hidden="1" customHeight="1" x14ac:dyDescent="0.25">
      <c r="C15554" s="158" t="s">
        <v>312</v>
      </c>
      <c r="D15554" s="159">
        <v>1176.52</v>
      </c>
    </row>
    <row r="15555" spans="3:4" ht="15" hidden="1" customHeight="1" x14ac:dyDescent="0.25">
      <c r="C15555" s="160" t="s">
        <v>312</v>
      </c>
      <c r="D15555" s="161">
        <v>901.99</v>
      </c>
    </row>
    <row r="15556" spans="3:4" ht="15" hidden="1" customHeight="1" x14ac:dyDescent="0.25">
      <c r="C15556" s="158" t="s">
        <v>546</v>
      </c>
      <c r="D15556" s="159">
        <v>767.63</v>
      </c>
    </row>
    <row r="15557" spans="3:4" ht="15" hidden="1" customHeight="1" x14ac:dyDescent="0.25">
      <c r="C15557" s="160" t="s">
        <v>309</v>
      </c>
      <c r="D15557" s="161">
        <v>207.28</v>
      </c>
    </row>
    <row r="15558" spans="3:4" ht="15" hidden="1" customHeight="1" x14ac:dyDescent="0.25">
      <c r="C15558" s="158" t="s">
        <v>545</v>
      </c>
      <c r="D15558" s="159">
        <v>876.49</v>
      </c>
    </row>
    <row r="15559" spans="3:4" ht="15" hidden="1" customHeight="1" x14ac:dyDescent="0.25">
      <c r="C15559" s="160" t="s">
        <v>309</v>
      </c>
      <c r="D15559" s="161">
        <v>671.34</v>
      </c>
    </row>
    <row r="15560" spans="3:4" ht="15" hidden="1" customHeight="1" x14ac:dyDescent="0.25">
      <c r="C15560" s="158" t="s">
        <v>541</v>
      </c>
      <c r="D15560" s="159">
        <v>663.51</v>
      </c>
    </row>
    <row r="15561" spans="3:4" ht="15" hidden="1" customHeight="1" x14ac:dyDescent="0.25">
      <c r="C15561" s="160" t="s">
        <v>550</v>
      </c>
      <c r="D15561" s="161">
        <v>83.69</v>
      </c>
    </row>
    <row r="15562" spans="3:4" ht="15" hidden="1" customHeight="1" x14ac:dyDescent="0.25">
      <c r="C15562" s="158" t="s">
        <v>308</v>
      </c>
      <c r="D15562" s="159">
        <v>470.91</v>
      </c>
    </row>
    <row r="15563" spans="3:4" ht="15" hidden="1" customHeight="1" x14ac:dyDescent="0.25">
      <c r="C15563" s="160" t="s">
        <v>548</v>
      </c>
      <c r="D15563" s="161">
        <v>557.58000000000004</v>
      </c>
    </row>
    <row r="15564" spans="3:4" ht="15" hidden="1" customHeight="1" x14ac:dyDescent="0.25">
      <c r="C15564" s="158" t="s">
        <v>543</v>
      </c>
      <c r="D15564" s="159">
        <v>556.95000000000005</v>
      </c>
    </row>
    <row r="15565" spans="3:4" ht="15" hidden="1" customHeight="1" x14ac:dyDescent="0.25">
      <c r="C15565" s="160" t="s">
        <v>539</v>
      </c>
      <c r="D15565" s="161">
        <v>61.98</v>
      </c>
    </row>
    <row r="15566" spans="3:4" ht="15" hidden="1" customHeight="1" x14ac:dyDescent="0.25">
      <c r="C15566" s="158" t="s">
        <v>308</v>
      </c>
      <c r="D15566" s="159">
        <v>655.46</v>
      </c>
    </row>
    <row r="15567" spans="3:4" ht="15" hidden="1" customHeight="1" x14ac:dyDescent="0.25">
      <c r="C15567" s="160" t="s">
        <v>308</v>
      </c>
      <c r="D15567" s="161">
        <v>166.14</v>
      </c>
    </row>
    <row r="15568" spans="3:4" ht="15" hidden="1" customHeight="1" x14ac:dyDescent="0.25">
      <c r="C15568" s="158" t="s">
        <v>549</v>
      </c>
      <c r="D15568" s="159">
        <v>1108.5899999999999</v>
      </c>
    </row>
    <row r="15569" spans="3:4" ht="15" hidden="1" customHeight="1" x14ac:dyDescent="0.25">
      <c r="C15569" s="160" t="s">
        <v>307</v>
      </c>
      <c r="D15569" s="161">
        <v>788.18</v>
      </c>
    </row>
    <row r="15570" spans="3:4" ht="15" hidden="1" customHeight="1" x14ac:dyDescent="0.25">
      <c r="C15570" s="158" t="s">
        <v>312</v>
      </c>
      <c r="D15570" s="159">
        <v>683.56</v>
      </c>
    </row>
    <row r="15571" spans="3:4" ht="15" hidden="1" customHeight="1" x14ac:dyDescent="0.25">
      <c r="C15571" s="160" t="s">
        <v>545</v>
      </c>
      <c r="D15571" s="161">
        <v>738.42</v>
      </c>
    </row>
    <row r="15572" spans="3:4" ht="15" hidden="1" customHeight="1" x14ac:dyDescent="0.25">
      <c r="C15572" s="158" t="s">
        <v>307</v>
      </c>
      <c r="D15572" s="159">
        <v>979.37</v>
      </c>
    </row>
    <row r="15573" spans="3:4" ht="15" hidden="1" customHeight="1" x14ac:dyDescent="0.25">
      <c r="C15573" s="160" t="s">
        <v>553</v>
      </c>
      <c r="D15573" s="161">
        <v>600.62</v>
      </c>
    </row>
    <row r="15574" spans="3:4" ht="15" hidden="1" customHeight="1" x14ac:dyDescent="0.25">
      <c r="C15574" s="158" t="s">
        <v>545</v>
      </c>
      <c r="D15574" s="159">
        <v>1169.28</v>
      </c>
    </row>
    <row r="15575" spans="3:4" ht="15" hidden="1" customHeight="1" x14ac:dyDescent="0.25">
      <c r="C15575" s="160" t="s">
        <v>558</v>
      </c>
      <c r="D15575" s="161">
        <v>453.84</v>
      </c>
    </row>
    <row r="15576" spans="3:4" ht="15" hidden="1" customHeight="1" x14ac:dyDescent="0.25">
      <c r="C15576" s="158" t="s">
        <v>554</v>
      </c>
      <c r="D15576" s="159">
        <v>198.51</v>
      </c>
    </row>
    <row r="15577" spans="3:4" ht="15" hidden="1" customHeight="1" x14ac:dyDescent="0.25">
      <c r="C15577" s="160" t="s">
        <v>542</v>
      </c>
      <c r="D15577" s="161">
        <v>126.16</v>
      </c>
    </row>
    <row r="15578" spans="3:4" ht="15" hidden="1" customHeight="1" x14ac:dyDescent="0.25">
      <c r="C15578" s="158" t="s">
        <v>308</v>
      </c>
      <c r="D15578" s="159">
        <v>538.95000000000005</v>
      </c>
    </row>
    <row r="15579" spans="3:4" ht="15" hidden="1" customHeight="1" x14ac:dyDescent="0.25">
      <c r="C15579" s="160" t="s">
        <v>545</v>
      </c>
      <c r="D15579" s="161">
        <v>1128.75</v>
      </c>
    </row>
    <row r="15580" spans="3:4" ht="15" hidden="1" customHeight="1" x14ac:dyDescent="0.25">
      <c r="C15580" s="158" t="s">
        <v>556</v>
      </c>
      <c r="D15580" s="159">
        <v>135.77000000000001</v>
      </c>
    </row>
    <row r="15581" spans="3:4" ht="15" hidden="1" customHeight="1" x14ac:dyDescent="0.25">
      <c r="C15581" s="160" t="s">
        <v>555</v>
      </c>
      <c r="D15581" s="161">
        <v>1222.42</v>
      </c>
    </row>
    <row r="15582" spans="3:4" ht="15" hidden="1" customHeight="1" x14ac:dyDescent="0.25">
      <c r="C15582" s="158" t="s">
        <v>545</v>
      </c>
      <c r="D15582" s="159">
        <v>295.62</v>
      </c>
    </row>
    <row r="15583" spans="3:4" ht="15" hidden="1" customHeight="1" x14ac:dyDescent="0.25">
      <c r="C15583" s="160" t="s">
        <v>307</v>
      </c>
      <c r="D15583" s="161">
        <v>1155.76</v>
      </c>
    </row>
    <row r="15584" spans="3:4" ht="15" hidden="1" customHeight="1" x14ac:dyDescent="0.25">
      <c r="C15584" s="158" t="s">
        <v>545</v>
      </c>
      <c r="D15584" s="159">
        <v>43.23</v>
      </c>
    </row>
    <row r="15585" spans="3:4" ht="15" hidden="1" customHeight="1" x14ac:dyDescent="0.25">
      <c r="C15585" s="160" t="s">
        <v>553</v>
      </c>
      <c r="D15585" s="161">
        <v>282.08999999999997</v>
      </c>
    </row>
    <row r="15586" spans="3:4" ht="15" hidden="1" customHeight="1" x14ac:dyDescent="0.25">
      <c r="C15586" s="158" t="s">
        <v>540</v>
      </c>
      <c r="D15586" s="159">
        <v>131.36000000000001</v>
      </c>
    </row>
    <row r="15587" spans="3:4" ht="15" hidden="1" customHeight="1" x14ac:dyDescent="0.25">
      <c r="C15587" s="160" t="s">
        <v>312</v>
      </c>
      <c r="D15587" s="161">
        <v>59.61</v>
      </c>
    </row>
    <row r="15588" spans="3:4" ht="15" hidden="1" customHeight="1" x14ac:dyDescent="0.25">
      <c r="C15588" s="158" t="s">
        <v>551</v>
      </c>
      <c r="D15588" s="159">
        <v>1151.73</v>
      </c>
    </row>
    <row r="15589" spans="3:4" ht="15" hidden="1" customHeight="1" x14ac:dyDescent="0.25">
      <c r="C15589" s="160" t="s">
        <v>307</v>
      </c>
      <c r="D15589" s="161">
        <v>1251.71</v>
      </c>
    </row>
    <row r="15590" spans="3:4" ht="15" hidden="1" customHeight="1" x14ac:dyDescent="0.25">
      <c r="C15590" s="158" t="s">
        <v>558</v>
      </c>
      <c r="D15590" s="159">
        <v>411.97</v>
      </c>
    </row>
    <row r="15591" spans="3:4" ht="15" hidden="1" customHeight="1" x14ac:dyDescent="0.25">
      <c r="C15591" s="160" t="s">
        <v>549</v>
      </c>
      <c r="D15591" s="161">
        <v>338.19</v>
      </c>
    </row>
    <row r="15592" spans="3:4" ht="15" hidden="1" customHeight="1" x14ac:dyDescent="0.25">
      <c r="C15592" s="158" t="s">
        <v>545</v>
      </c>
      <c r="D15592" s="159">
        <v>341.68</v>
      </c>
    </row>
    <row r="15593" spans="3:4" ht="15" hidden="1" customHeight="1" x14ac:dyDescent="0.25">
      <c r="C15593" s="160" t="s">
        <v>545</v>
      </c>
      <c r="D15593" s="161">
        <v>929.1</v>
      </c>
    </row>
    <row r="15594" spans="3:4" ht="15" hidden="1" customHeight="1" x14ac:dyDescent="0.25">
      <c r="C15594" s="158" t="s">
        <v>546</v>
      </c>
      <c r="D15594" s="159">
        <v>603.47</v>
      </c>
    </row>
    <row r="15595" spans="3:4" ht="15" hidden="1" customHeight="1" x14ac:dyDescent="0.25">
      <c r="C15595" s="160" t="s">
        <v>540</v>
      </c>
      <c r="D15595" s="161">
        <v>330.09</v>
      </c>
    </row>
    <row r="15596" spans="3:4" ht="15" hidden="1" customHeight="1" x14ac:dyDescent="0.25">
      <c r="C15596" s="158" t="s">
        <v>549</v>
      </c>
      <c r="D15596" s="159">
        <v>258.92</v>
      </c>
    </row>
    <row r="15597" spans="3:4" ht="15" hidden="1" customHeight="1" x14ac:dyDescent="0.25">
      <c r="C15597" s="160" t="s">
        <v>542</v>
      </c>
      <c r="D15597" s="161">
        <v>317.01</v>
      </c>
    </row>
    <row r="15598" spans="3:4" ht="15" hidden="1" customHeight="1" x14ac:dyDescent="0.25">
      <c r="C15598" s="158" t="s">
        <v>307</v>
      </c>
      <c r="D15598" s="159">
        <v>488.86</v>
      </c>
    </row>
    <row r="15599" spans="3:4" ht="15" hidden="1" customHeight="1" x14ac:dyDescent="0.25">
      <c r="C15599" s="160" t="s">
        <v>540</v>
      </c>
      <c r="D15599" s="161">
        <v>968.54</v>
      </c>
    </row>
    <row r="15600" spans="3:4" ht="15" hidden="1" customHeight="1" x14ac:dyDescent="0.25">
      <c r="C15600" s="158" t="s">
        <v>308</v>
      </c>
      <c r="D15600" s="159">
        <v>156.52000000000001</v>
      </c>
    </row>
    <row r="15601" spans="3:4" ht="15" hidden="1" customHeight="1" x14ac:dyDescent="0.25">
      <c r="C15601" s="160" t="s">
        <v>307</v>
      </c>
      <c r="D15601" s="161">
        <v>1195.18</v>
      </c>
    </row>
    <row r="15602" spans="3:4" ht="15" hidden="1" customHeight="1" x14ac:dyDescent="0.25">
      <c r="C15602" s="158" t="s">
        <v>540</v>
      </c>
      <c r="D15602" s="159">
        <v>466.99</v>
      </c>
    </row>
    <row r="15603" spans="3:4" ht="15" hidden="1" customHeight="1" x14ac:dyDescent="0.25">
      <c r="C15603" s="160" t="s">
        <v>549</v>
      </c>
      <c r="D15603" s="161">
        <v>1003.64</v>
      </c>
    </row>
    <row r="15604" spans="3:4" ht="15" hidden="1" customHeight="1" x14ac:dyDescent="0.25">
      <c r="C15604" s="158" t="s">
        <v>543</v>
      </c>
      <c r="D15604" s="159">
        <v>706.14</v>
      </c>
    </row>
    <row r="15605" spans="3:4" ht="15" hidden="1" customHeight="1" x14ac:dyDescent="0.25">
      <c r="C15605" s="160" t="s">
        <v>552</v>
      </c>
      <c r="D15605" s="161">
        <v>116.5</v>
      </c>
    </row>
    <row r="15606" spans="3:4" ht="15" hidden="1" customHeight="1" x14ac:dyDescent="0.25">
      <c r="C15606" s="158" t="s">
        <v>307</v>
      </c>
      <c r="D15606" s="159">
        <v>941.3</v>
      </c>
    </row>
    <row r="15607" spans="3:4" ht="15" hidden="1" customHeight="1" x14ac:dyDescent="0.25">
      <c r="C15607" s="160" t="s">
        <v>555</v>
      </c>
      <c r="D15607" s="161">
        <v>765.68</v>
      </c>
    </row>
    <row r="15608" spans="3:4" ht="15" hidden="1" customHeight="1" x14ac:dyDescent="0.25">
      <c r="C15608" s="158" t="s">
        <v>309</v>
      </c>
      <c r="D15608" s="159">
        <v>376.18</v>
      </c>
    </row>
    <row r="15609" spans="3:4" ht="15" hidden="1" customHeight="1" x14ac:dyDescent="0.25">
      <c r="C15609" s="160" t="s">
        <v>551</v>
      </c>
      <c r="D15609" s="161">
        <v>355.87</v>
      </c>
    </row>
    <row r="15610" spans="3:4" ht="15" hidden="1" customHeight="1" x14ac:dyDescent="0.25">
      <c r="C15610" s="158" t="s">
        <v>545</v>
      </c>
      <c r="D15610" s="159">
        <v>505.9</v>
      </c>
    </row>
    <row r="15611" spans="3:4" ht="15" hidden="1" customHeight="1" x14ac:dyDescent="0.25">
      <c r="C15611" s="160" t="s">
        <v>309</v>
      </c>
      <c r="D15611" s="161">
        <v>704.93</v>
      </c>
    </row>
    <row r="15612" spans="3:4" ht="15" hidden="1" customHeight="1" x14ac:dyDescent="0.25">
      <c r="C15612" s="158" t="s">
        <v>546</v>
      </c>
      <c r="D15612" s="159">
        <v>11.17</v>
      </c>
    </row>
    <row r="15613" spans="3:4" ht="15" hidden="1" customHeight="1" x14ac:dyDescent="0.25">
      <c r="C15613" s="160" t="s">
        <v>557</v>
      </c>
      <c r="D15613" s="161">
        <v>688.74</v>
      </c>
    </row>
    <row r="15614" spans="3:4" ht="15" hidden="1" customHeight="1" x14ac:dyDescent="0.25">
      <c r="C15614" s="158" t="s">
        <v>551</v>
      </c>
      <c r="D15614" s="159">
        <v>700.12</v>
      </c>
    </row>
    <row r="15615" spans="3:4" ht="15" hidden="1" customHeight="1" x14ac:dyDescent="0.25">
      <c r="C15615" s="160" t="s">
        <v>540</v>
      </c>
      <c r="D15615" s="161">
        <v>105.29</v>
      </c>
    </row>
    <row r="15616" spans="3:4" ht="15" hidden="1" customHeight="1" x14ac:dyDescent="0.25">
      <c r="C15616" s="158" t="s">
        <v>544</v>
      </c>
      <c r="D15616" s="159">
        <v>980.44</v>
      </c>
    </row>
    <row r="15617" spans="3:4" ht="15" hidden="1" customHeight="1" x14ac:dyDescent="0.25">
      <c r="C15617" s="160" t="s">
        <v>545</v>
      </c>
      <c r="D15617" s="161">
        <v>982.48</v>
      </c>
    </row>
    <row r="15618" spans="3:4" ht="15" hidden="1" customHeight="1" x14ac:dyDescent="0.25">
      <c r="C15618" s="158" t="s">
        <v>307</v>
      </c>
      <c r="D15618" s="159">
        <v>178.68</v>
      </c>
    </row>
    <row r="15619" spans="3:4" ht="15" hidden="1" customHeight="1" x14ac:dyDescent="0.25">
      <c r="C15619" s="160" t="s">
        <v>307</v>
      </c>
      <c r="D15619" s="161">
        <v>1232.78</v>
      </c>
    </row>
    <row r="15620" spans="3:4" ht="15" hidden="1" customHeight="1" x14ac:dyDescent="0.25">
      <c r="C15620" s="158" t="s">
        <v>555</v>
      </c>
      <c r="D15620" s="159">
        <v>236.25</v>
      </c>
    </row>
    <row r="15621" spans="3:4" ht="15" hidden="1" customHeight="1" x14ac:dyDescent="0.25">
      <c r="C15621" s="160" t="s">
        <v>312</v>
      </c>
      <c r="D15621" s="161">
        <v>283.38</v>
      </c>
    </row>
    <row r="15622" spans="3:4" ht="15" hidden="1" customHeight="1" x14ac:dyDescent="0.25">
      <c r="C15622" s="158" t="s">
        <v>554</v>
      </c>
      <c r="D15622" s="159">
        <v>715.71</v>
      </c>
    </row>
    <row r="15623" spans="3:4" ht="15" hidden="1" customHeight="1" x14ac:dyDescent="0.25">
      <c r="C15623" s="160" t="s">
        <v>551</v>
      </c>
      <c r="D15623" s="161">
        <v>189.01</v>
      </c>
    </row>
    <row r="15624" spans="3:4" ht="15" hidden="1" customHeight="1" x14ac:dyDescent="0.25">
      <c r="C15624" s="158" t="s">
        <v>551</v>
      </c>
      <c r="D15624" s="159">
        <v>273.64</v>
      </c>
    </row>
    <row r="15625" spans="3:4" ht="15" hidden="1" customHeight="1" x14ac:dyDescent="0.25">
      <c r="C15625" s="160" t="s">
        <v>556</v>
      </c>
      <c r="D15625" s="161">
        <v>255.9</v>
      </c>
    </row>
    <row r="15626" spans="3:4" ht="15" hidden="1" customHeight="1" x14ac:dyDescent="0.25">
      <c r="C15626" s="158" t="s">
        <v>550</v>
      </c>
      <c r="D15626" s="159">
        <v>73.62</v>
      </c>
    </row>
    <row r="15627" spans="3:4" ht="15" hidden="1" customHeight="1" x14ac:dyDescent="0.25">
      <c r="C15627" s="160" t="s">
        <v>550</v>
      </c>
      <c r="D15627" s="161">
        <v>1245.04</v>
      </c>
    </row>
    <row r="15628" spans="3:4" ht="15" hidden="1" customHeight="1" x14ac:dyDescent="0.25">
      <c r="C15628" s="158" t="s">
        <v>552</v>
      </c>
      <c r="D15628" s="159">
        <v>1244.07</v>
      </c>
    </row>
    <row r="15629" spans="3:4" ht="15" hidden="1" customHeight="1" x14ac:dyDescent="0.25">
      <c r="C15629" s="160" t="s">
        <v>312</v>
      </c>
      <c r="D15629" s="161">
        <v>806.8</v>
      </c>
    </row>
    <row r="15630" spans="3:4" ht="15" hidden="1" customHeight="1" x14ac:dyDescent="0.25">
      <c r="C15630" s="158" t="s">
        <v>308</v>
      </c>
      <c r="D15630" s="159">
        <v>978.66</v>
      </c>
    </row>
    <row r="15631" spans="3:4" ht="15" hidden="1" customHeight="1" x14ac:dyDescent="0.25">
      <c r="C15631" s="160" t="s">
        <v>312</v>
      </c>
      <c r="D15631" s="161">
        <v>655.15</v>
      </c>
    </row>
    <row r="15632" spans="3:4" ht="15" hidden="1" customHeight="1" x14ac:dyDescent="0.25">
      <c r="C15632" s="158" t="s">
        <v>551</v>
      </c>
      <c r="D15632" s="159">
        <v>632.13</v>
      </c>
    </row>
    <row r="15633" spans="3:4" ht="15" hidden="1" customHeight="1" x14ac:dyDescent="0.25">
      <c r="C15633" s="160" t="s">
        <v>552</v>
      </c>
      <c r="D15633" s="161">
        <v>680.03</v>
      </c>
    </row>
    <row r="15634" spans="3:4" ht="15" hidden="1" customHeight="1" x14ac:dyDescent="0.25">
      <c r="C15634" s="158" t="s">
        <v>539</v>
      </c>
      <c r="D15634" s="159">
        <v>258.16000000000003</v>
      </c>
    </row>
    <row r="15635" spans="3:4" ht="15" hidden="1" customHeight="1" x14ac:dyDescent="0.25">
      <c r="C15635" s="160" t="s">
        <v>549</v>
      </c>
      <c r="D15635" s="161">
        <v>305.14999999999998</v>
      </c>
    </row>
    <row r="15636" spans="3:4" ht="15" hidden="1" customHeight="1" x14ac:dyDescent="0.25">
      <c r="C15636" s="158" t="s">
        <v>308</v>
      </c>
      <c r="D15636" s="159">
        <v>577.92999999999995</v>
      </c>
    </row>
    <row r="15637" spans="3:4" ht="15" hidden="1" customHeight="1" x14ac:dyDescent="0.25">
      <c r="C15637" s="160" t="s">
        <v>558</v>
      </c>
      <c r="D15637" s="161">
        <v>554.01</v>
      </c>
    </row>
    <row r="15638" spans="3:4" ht="15" hidden="1" customHeight="1" x14ac:dyDescent="0.25">
      <c r="C15638" s="158" t="s">
        <v>545</v>
      </c>
      <c r="D15638" s="159">
        <v>1085.75</v>
      </c>
    </row>
    <row r="15639" spans="3:4" ht="15" hidden="1" customHeight="1" x14ac:dyDescent="0.25">
      <c r="C15639" s="160" t="s">
        <v>312</v>
      </c>
      <c r="D15639" s="161">
        <v>650.51</v>
      </c>
    </row>
    <row r="15640" spans="3:4" ht="15" hidden="1" customHeight="1" x14ac:dyDescent="0.25">
      <c r="C15640" s="158" t="s">
        <v>308</v>
      </c>
      <c r="D15640" s="159">
        <v>703.84</v>
      </c>
    </row>
    <row r="15641" spans="3:4" ht="15" hidden="1" customHeight="1" x14ac:dyDescent="0.25">
      <c r="C15641" s="160" t="s">
        <v>546</v>
      </c>
      <c r="D15641" s="161">
        <v>830.72</v>
      </c>
    </row>
    <row r="15642" spans="3:4" ht="15" hidden="1" customHeight="1" x14ac:dyDescent="0.25">
      <c r="C15642" s="158" t="s">
        <v>542</v>
      </c>
      <c r="D15642" s="159">
        <v>245.42</v>
      </c>
    </row>
    <row r="15643" spans="3:4" ht="15" hidden="1" customHeight="1" x14ac:dyDescent="0.25">
      <c r="C15643" s="160" t="s">
        <v>312</v>
      </c>
      <c r="D15643" s="161">
        <v>1139.1099999999999</v>
      </c>
    </row>
    <row r="15644" spans="3:4" ht="15" hidden="1" customHeight="1" x14ac:dyDescent="0.25">
      <c r="C15644" s="158" t="s">
        <v>545</v>
      </c>
      <c r="D15644" s="159">
        <v>989.44</v>
      </c>
    </row>
    <row r="15645" spans="3:4" ht="15" hidden="1" customHeight="1" x14ac:dyDescent="0.25">
      <c r="C15645" s="160" t="s">
        <v>307</v>
      </c>
      <c r="D15645" s="161">
        <v>353.33</v>
      </c>
    </row>
    <row r="15646" spans="3:4" ht="15" hidden="1" customHeight="1" x14ac:dyDescent="0.25">
      <c r="C15646" s="158" t="s">
        <v>545</v>
      </c>
      <c r="D15646" s="159">
        <v>1257.07</v>
      </c>
    </row>
    <row r="15647" spans="3:4" ht="15" hidden="1" customHeight="1" x14ac:dyDescent="0.25">
      <c r="C15647" s="160" t="s">
        <v>543</v>
      </c>
      <c r="D15647" s="161">
        <v>86.03</v>
      </c>
    </row>
    <row r="15648" spans="3:4" ht="15" hidden="1" customHeight="1" x14ac:dyDescent="0.25">
      <c r="C15648" s="158" t="s">
        <v>307</v>
      </c>
      <c r="D15648" s="159">
        <v>72.12</v>
      </c>
    </row>
    <row r="15649" spans="3:4" ht="15" hidden="1" customHeight="1" x14ac:dyDescent="0.25">
      <c r="C15649" s="160" t="s">
        <v>554</v>
      </c>
      <c r="D15649" s="161">
        <v>696.47</v>
      </c>
    </row>
    <row r="15650" spans="3:4" ht="15" hidden="1" customHeight="1" x14ac:dyDescent="0.25">
      <c r="C15650" s="158" t="s">
        <v>539</v>
      </c>
      <c r="D15650" s="159">
        <v>1178.3499999999999</v>
      </c>
    </row>
    <row r="15651" spans="3:4" ht="15" hidden="1" customHeight="1" x14ac:dyDescent="0.25">
      <c r="C15651" s="160" t="s">
        <v>550</v>
      </c>
      <c r="D15651" s="161">
        <v>917.57</v>
      </c>
    </row>
    <row r="15652" spans="3:4" ht="15" hidden="1" customHeight="1" x14ac:dyDescent="0.25">
      <c r="C15652" s="158" t="s">
        <v>542</v>
      </c>
      <c r="D15652" s="159">
        <v>939.95</v>
      </c>
    </row>
    <row r="15653" spans="3:4" ht="15" hidden="1" customHeight="1" x14ac:dyDescent="0.25">
      <c r="C15653" s="160" t="s">
        <v>547</v>
      </c>
      <c r="D15653" s="161">
        <v>545.41999999999996</v>
      </c>
    </row>
    <row r="15654" spans="3:4" ht="15" hidden="1" customHeight="1" x14ac:dyDescent="0.25">
      <c r="C15654" s="158" t="s">
        <v>542</v>
      </c>
      <c r="D15654" s="159">
        <v>291.64999999999998</v>
      </c>
    </row>
    <row r="15655" spans="3:4" ht="15" hidden="1" customHeight="1" x14ac:dyDescent="0.25">
      <c r="C15655" s="160" t="s">
        <v>542</v>
      </c>
      <c r="D15655" s="161">
        <v>897.6</v>
      </c>
    </row>
    <row r="15656" spans="3:4" ht="15" hidden="1" customHeight="1" x14ac:dyDescent="0.25">
      <c r="C15656" s="158" t="s">
        <v>307</v>
      </c>
      <c r="D15656" s="159">
        <v>622.4</v>
      </c>
    </row>
    <row r="15657" spans="3:4" ht="15" hidden="1" customHeight="1" x14ac:dyDescent="0.25">
      <c r="C15657" s="160" t="s">
        <v>540</v>
      </c>
      <c r="D15657" s="161">
        <v>384.61</v>
      </c>
    </row>
    <row r="15658" spans="3:4" ht="15" hidden="1" customHeight="1" x14ac:dyDescent="0.25">
      <c r="C15658" s="158" t="s">
        <v>540</v>
      </c>
      <c r="D15658" s="159">
        <v>631.29</v>
      </c>
    </row>
    <row r="15659" spans="3:4" ht="15" hidden="1" customHeight="1" x14ac:dyDescent="0.25">
      <c r="C15659" s="160" t="s">
        <v>540</v>
      </c>
      <c r="D15659" s="161">
        <v>480.52</v>
      </c>
    </row>
    <row r="15660" spans="3:4" ht="15" hidden="1" customHeight="1" x14ac:dyDescent="0.25">
      <c r="C15660" s="158" t="s">
        <v>549</v>
      </c>
      <c r="D15660" s="159">
        <v>33.619999999999997</v>
      </c>
    </row>
    <row r="15661" spans="3:4" ht="15" hidden="1" customHeight="1" x14ac:dyDescent="0.25">
      <c r="C15661" s="160" t="s">
        <v>540</v>
      </c>
      <c r="D15661" s="161">
        <v>563.69000000000005</v>
      </c>
    </row>
    <row r="15662" spans="3:4" ht="15" hidden="1" customHeight="1" x14ac:dyDescent="0.25">
      <c r="C15662" s="158" t="s">
        <v>555</v>
      </c>
      <c r="D15662" s="159">
        <v>1056.74</v>
      </c>
    </row>
    <row r="15663" spans="3:4" ht="15" hidden="1" customHeight="1" x14ac:dyDescent="0.25">
      <c r="C15663" s="160" t="s">
        <v>553</v>
      </c>
      <c r="D15663" s="161">
        <v>531.45000000000005</v>
      </c>
    </row>
    <row r="15664" spans="3:4" ht="15" hidden="1" customHeight="1" x14ac:dyDescent="0.25">
      <c r="C15664" s="158" t="s">
        <v>547</v>
      </c>
      <c r="D15664" s="159">
        <v>1143.8900000000001</v>
      </c>
    </row>
    <row r="15665" spans="3:4" ht="15" hidden="1" customHeight="1" x14ac:dyDescent="0.25">
      <c r="C15665" s="160" t="s">
        <v>546</v>
      </c>
      <c r="D15665" s="161">
        <v>78.819999999999993</v>
      </c>
    </row>
    <row r="15666" spans="3:4" ht="15" hidden="1" customHeight="1" x14ac:dyDescent="0.25">
      <c r="C15666" s="158" t="s">
        <v>542</v>
      </c>
      <c r="D15666" s="159">
        <v>495.83</v>
      </c>
    </row>
    <row r="15667" spans="3:4" ht="15" hidden="1" customHeight="1" x14ac:dyDescent="0.25">
      <c r="C15667" s="160" t="s">
        <v>556</v>
      </c>
      <c r="D15667" s="161">
        <v>462.48</v>
      </c>
    </row>
    <row r="15668" spans="3:4" ht="15" hidden="1" customHeight="1" x14ac:dyDescent="0.25">
      <c r="C15668" s="158" t="s">
        <v>551</v>
      </c>
      <c r="D15668" s="159">
        <v>1013.77</v>
      </c>
    </row>
    <row r="15669" spans="3:4" ht="15" hidden="1" customHeight="1" x14ac:dyDescent="0.25">
      <c r="C15669" s="160" t="s">
        <v>546</v>
      </c>
      <c r="D15669" s="161">
        <v>1265.9000000000001</v>
      </c>
    </row>
    <row r="15670" spans="3:4" ht="15" hidden="1" customHeight="1" x14ac:dyDescent="0.25">
      <c r="C15670" s="158" t="s">
        <v>543</v>
      </c>
      <c r="D15670" s="159">
        <v>1016.9</v>
      </c>
    </row>
    <row r="15671" spans="3:4" ht="15" hidden="1" customHeight="1" x14ac:dyDescent="0.25">
      <c r="C15671" s="160" t="s">
        <v>539</v>
      </c>
      <c r="D15671" s="161">
        <v>1258.17</v>
      </c>
    </row>
    <row r="15672" spans="3:4" ht="15" hidden="1" customHeight="1" x14ac:dyDescent="0.25">
      <c r="C15672" s="158" t="s">
        <v>549</v>
      </c>
      <c r="D15672" s="159">
        <v>1066.58</v>
      </c>
    </row>
    <row r="15673" spans="3:4" ht="15" hidden="1" customHeight="1" x14ac:dyDescent="0.25">
      <c r="C15673" s="160" t="s">
        <v>551</v>
      </c>
      <c r="D15673" s="161">
        <v>711.74</v>
      </c>
    </row>
    <row r="15674" spans="3:4" ht="15" hidden="1" customHeight="1" x14ac:dyDescent="0.25">
      <c r="C15674" s="158" t="s">
        <v>551</v>
      </c>
      <c r="D15674" s="159">
        <v>808.17</v>
      </c>
    </row>
    <row r="15675" spans="3:4" ht="15" hidden="1" customHeight="1" x14ac:dyDescent="0.25">
      <c r="C15675" s="160" t="s">
        <v>312</v>
      </c>
      <c r="D15675" s="161">
        <v>1124.1300000000001</v>
      </c>
    </row>
    <row r="15676" spans="3:4" ht="15" hidden="1" customHeight="1" x14ac:dyDescent="0.25">
      <c r="C15676" s="158" t="s">
        <v>553</v>
      </c>
      <c r="D15676" s="159">
        <v>709.4</v>
      </c>
    </row>
    <row r="15677" spans="3:4" ht="15" hidden="1" customHeight="1" x14ac:dyDescent="0.25">
      <c r="C15677" s="160" t="s">
        <v>543</v>
      </c>
      <c r="D15677" s="161">
        <v>672.91</v>
      </c>
    </row>
    <row r="15678" spans="3:4" ht="15" hidden="1" customHeight="1" x14ac:dyDescent="0.25">
      <c r="C15678" s="158" t="s">
        <v>545</v>
      </c>
      <c r="D15678" s="159">
        <v>729.34</v>
      </c>
    </row>
    <row r="15679" spans="3:4" ht="15" hidden="1" customHeight="1" x14ac:dyDescent="0.25">
      <c r="C15679" s="160" t="s">
        <v>309</v>
      </c>
      <c r="D15679" s="161">
        <v>759.04</v>
      </c>
    </row>
    <row r="15680" spans="3:4" ht="15" hidden="1" customHeight="1" x14ac:dyDescent="0.25">
      <c r="C15680" s="158" t="s">
        <v>553</v>
      </c>
      <c r="D15680" s="159">
        <v>491.36</v>
      </c>
    </row>
    <row r="15681" spans="3:4" ht="15" hidden="1" customHeight="1" x14ac:dyDescent="0.25">
      <c r="C15681" s="160" t="s">
        <v>549</v>
      </c>
      <c r="D15681" s="161">
        <v>617.91999999999996</v>
      </c>
    </row>
    <row r="15682" spans="3:4" ht="15" hidden="1" customHeight="1" x14ac:dyDescent="0.25">
      <c r="C15682" s="158" t="s">
        <v>549</v>
      </c>
      <c r="D15682" s="159">
        <v>72.849999999999994</v>
      </c>
    </row>
    <row r="15683" spans="3:4" ht="15" hidden="1" customHeight="1" x14ac:dyDescent="0.25">
      <c r="C15683" s="160" t="s">
        <v>552</v>
      </c>
      <c r="D15683" s="161">
        <v>398.14</v>
      </c>
    </row>
    <row r="15684" spans="3:4" ht="15" hidden="1" customHeight="1" x14ac:dyDescent="0.25">
      <c r="C15684" s="158" t="s">
        <v>312</v>
      </c>
      <c r="D15684" s="159">
        <v>639.17999999999995</v>
      </c>
    </row>
    <row r="15685" spans="3:4" ht="15" hidden="1" customHeight="1" x14ac:dyDescent="0.25">
      <c r="C15685" s="160" t="s">
        <v>553</v>
      </c>
      <c r="D15685" s="161">
        <v>836.61</v>
      </c>
    </row>
    <row r="15686" spans="3:4" ht="15" hidden="1" customHeight="1" x14ac:dyDescent="0.25">
      <c r="C15686" s="158" t="s">
        <v>539</v>
      </c>
      <c r="D15686" s="159">
        <v>635.41</v>
      </c>
    </row>
    <row r="15687" spans="3:4" ht="15" hidden="1" customHeight="1" x14ac:dyDescent="0.25">
      <c r="C15687" s="160" t="s">
        <v>546</v>
      </c>
      <c r="D15687" s="161">
        <v>572.95000000000005</v>
      </c>
    </row>
    <row r="15688" spans="3:4" ht="15" hidden="1" customHeight="1" x14ac:dyDescent="0.25">
      <c r="C15688" s="158" t="s">
        <v>551</v>
      </c>
      <c r="D15688" s="159">
        <v>479.21</v>
      </c>
    </row>
    <row r="15689" spans="3:4" ht="15" hidden="1" customHeight="1" x14ac:dyDescent="0.25">
      <c r="C15689" s="160" t="s">
        <v>552</v>
      </c>
      <c r="D15689" s="161">
        <v>750.04</v>
      </c>
    </row>
    <row r="15690" spans="3:4" ht="15" hidden="1" customHeight="1" x14ac:dyDescent="0.25">
      <c r="C15690" s="158" t="s">
        <v>539</v>
      </c>
      <c r="D15690" s="159">
        <v>270.45999999999998</v>
      </c>
    </row>
    <row r="15691" spans="3:4" ht="15" hidden="1" customHeight="1" x14ac:dyDescent="0.25">
      <c r="C15691" s="160" t="s">
        <v>309</v>
      </c>
      <c r="D15691" s="161">
        <v>763.92</v>
      </c>
    </row>
    <row r="15692" spans="3:4" ht="15" hidden="1" customHeight="1" x14ac:dyDescent="0.25">
      <c r="C15692" s="158" t="s">
        <v>543</v>
      </c>
      <c r="D15692" s="159">
        <v>1035.3399999999999</v>
      </c>
    </row>
    <row r="15693" spans="3:4" ht="15" hidden="1" customHeight="1" x14ac:dyDescent="0.25">
      <c r="C15693" s="160" t="s">
        <v>545</v>
      </c>
      <c r="D15693" s="161">
        <v>536.65</v>
      </c>
    </row>
    <row r="15694" spans="3:4" ht="15" hidden="1" customHeight="1" x14ac:dyDescent="0.25">
      <c r="C15694" s="158" t="s">
        <v>558</v>
      </c>
      <c r="D15694" s="159">
        <v>1203.25</v>
      </c>
    </row>
    <row r="15695" spans="3:4" ht="15" hidden="1" customHeight="1" x14ac:dyDescent="0.25">
      <c r="C15695" s="160" t="s">
        <v>544</v>
      </c>
      <c r="D15695" s="161">
        <v>569.53</v>
      </c>
    </row>
    <row r="15696" spans="3:4" ht="15" hidden="1" customHeight="1" x14ac:dyDescent="0.25">
      <c r="C15696" s="158" t="s">
        <v>557</v>
      </c>
      <c r="D15696" s="159">
        <v>960.88</v>
      </c>
    </row>
    <row r="15697" spans="3:4" ht="15" hidden="1" customHeight="1" x14ac:dyDescent="0.25">
      <c r="C15697" s="160" t="s">
        <v>544</v>
      </c>
      <c r="D15697" s="161">
        <v>879.37</v>
      </c>
    </row>
    <row r="15698" spans="3:4" ht="15" hidden="1" customHeight="1" x14ac:dyDescent="0.25">
      <c r="C15698" s="158" t="s">
        <v>308</v>
      </c>
      <c r="D15698" s="159">
        <v>349.57</v>
      </c>
    </row>
    <row r="15699" spans="3:4" ht="15" hidden="1" customHeight="1" x14ac:dyDescent="0.25">
      <c r="C15699" s="160" t="s">
        <v>544</v>
      </c>
      <c r="D15699" s="161">
        <v>553.29999999999995</v>
      </c>
    </row>
    <row r="15700" spans="3:4" ht="15" hidden="1" customHeight="1" x14ac:dyDescent="0.25">
      <c r="C15700" s="158" t="s">
        <v>308</v>
      </c>
      <c r="D15700" s="159">
        <v>385.55</v>
      </c>
    </row>
    <row r="15701" spans="3:4" ht="15" hidden="1" customHeight="1" x14ac:dyDescent="0.25">
      <c r="C15701" s="160" t="s">
        <v>539</v>
      </c>
      <c r="D15701" s="161">
        <v>539.61</v>
      </c>
    </row>
    <row r="15702" spans="3:4" ht="15" hidden="1" customHeight="1" x14ac:dyDescent="0.25">
      <c r="C15702" s="158" t="s">
        <v>549</v>
      </c>
      <c r="D15702" s="159">
        <v>965.62</v>
      </c>
    </row>
    <row r="15703" spans="3:4" ht="15" hidden="1" customHeight="1" x14ac:dyDescent="0.25">
      <c r="C15703" s="160" t="s">
        <v>546</v>
      </c>
      <c r="D15703" s="161">
        <v>135.51</v>
      </c>
    </row>
    <row r="15704" spans="3:4" ht="15" hidden="1" customHeight="1" x14ac:dyDescent="0.25">
      <c r="C15704" s="158" t="s">
        <v>545</v>
      </c>
      <c r="D15704" s="159">
        <v>997.46</v>
      </c>
    </row>
    <row r="15705" spans="3:4" ht="15" hidden="1" customHeight="1" x14ac:dyDescent="0.25">
      <c r="C15705" s="160" t="s">
        <v>552</v>
      </c>
      <c r="D15705" s="161">
        <v>412.33</v>
      </c>
    </row>
    <row r="15706" spans="3:4" ht="15" hidden="1" customHeight="1" x14ac:dyDescent="0.25">
      <c r="C15706" s="158" t="s">
        <v>312</v>
      </c>
      <c r="D15706" s="159">
        <v>851.46</v>
      </c>
    </row>
    <row r="15707" spans="3:4" ht="15" hidden="1" customHeight="1" x14ac:dyDescent="0.25">
      <c r="C15707" s="160" t="s">
        <v>307</v>
      </c>
      <c r="D15707" s="161">
        <v>626.1</v>
      </c>
    </row>
    <row r="15708" spans="3:4" ht="15" hidden="1" customHeight="1" x14ac:dyDescent="0.25">
      <c r="C15708" s="158" t="s">
        <v>540</v>
      </c>
      <c r="D15708" s="159">
        <v>191.08</v>
      </c>
    </row>
    <row r="15709" spans="3:4" ht="15" hidden="1" customHeight="1" x14ac:dyDescent="0.25">
      <c r="C15709" s="160" t="s">
        <v>552</v>
      </c>
      <c r="D15709" s="161">
        <v>158.55000000000001</v>
      </c>
    </row>
    <row r="15710" spans="3:4" ht="15" hidden="1" customHeight="1" x14ac:dyDescent="0.25">
      <c r="C15710" s="158" t="s">
        <v>312</v>
      </c>
      <c r="D15710" s="159">
        <v>1134.54</v>
      </c>
    </row>
    <row r="15711" spans="3:4" ht="15" hidden="1" customHeight="1" x14ac:dyDescent="0.25">
      <c r="C15711" s="160" t="s">
        <v>309</v>
      </c>
      <c r="D15711" s="161">
        <v>691.55</v>
      </c>
    </row>
    <row r="15712" spans="3:4" ht="15" hidden="1" customHeight="1" x14ac:dyDescent="0.25">
      <c r="C15712" s="158" t="s">
        <v>539</v>
      </c>
      <c r="D15712" s="159">
        <v>163.52000000000001</v>
      </c>
    </row>
    <row r="15713" spans="3:4" ht="15" hidden="1" customHeight="1" x14ac:dyDescent="0.25">
      <c r="C15713" s="160" t="s">
        <v>309</v>
      </c>
      <c r="D15713" s="161">
        <v>290.99</v>
      </c>
    </row>
    <row r="15714" spans="3:4" ht="15" hidden="1" customHeight="1" x14ac:dyDescent="0.25">
      <c r="C15714" s="158" t="s">
        <v>549</v>
      </c>
      <c r="D15714" s="159">
        <v>294.73</v>
      </c>
    </row>
    <row r="15715" spans="3:4" ht="15" hidden="1" customHeight="1" x14ac:dyDescent="0.25">
      <c r="C15715" s="160" t="s">
        <v>553</v>
      </c>
      <c r="D15715" s="161">
        <v>667.2</v>
      </c>
    </row>
    <row r="15716" spans="3:4" ht="15" hidden="1" customHeight="1" x14ac:dyDescent="0.25">
      <c r="C15716" s="158" t="s">
        <v>556</v>
      </c>
      <c r="D15716" s="159">
        <v>989.83</v>
      </c>
    </row>
    <row r="15717" spans="3:4" ht="15" hidden="1" customHeight="1" x14ac:dyDescent="0.25">
      <c r="C15717" s="160" t="s">
        <v>540</v>
      </c>
      <c r="D15717" s="161">
        <v>838.37</v>
      </c>
    </row>
    <row r="15718" spans="3:4" ht="15" hidden="1" customHeight="1" x14ac:dyDescent="0.25">
      <c r="C15718" s="158" t="s">
        <v>552</v>
      </c>
      <c r="D15718" s="159">
        <v>483.15</v>
      </c>
    </row>
    <row r="15719" spans="3:4" ht="15" hidden="1" customHeight="1" x14ac:dyDescent="0.25">
      <c r="C15719" s="160" t="s">
        <v>552</v>
      </c>
      <c r="D15719" s="161">
        <v>955.43</v>
      </c>
    </row>
    <row r="15720" spans="3:4" ht="15" hidden="1" customHeight="1" x14ac:dyDescent="0.25">
      <c r="C15720" s="158" t="s">
        <v>545</v>
      </c>
      <c r="D15720" s="159">
        <v>974.17</v>
      </c>
    </row>
    <row r="15721" spans="3:4" ht="15" hidden="1" customHeight="1" x14ac:dyDescent="0.25">
      <c r="C15721" s="160" t="s">
        <v>312</v>
      </c>
      <c r="D15721" s="161">
        <v>662.64</v>
      </c>
    </row>
    <row r="15722" spans="3:4" ht="15" hidden="1" customHeight="1" x14ac:dyDescent="0.25">
      <c r="C15722" s="158" t="s">
        <v>308</v>
      </c>
      <c r="D15722" s="159">
        <v>420.43</v>
      </c>
    </row>
    <row r="15723" spans="3:4" ht="15" hidden="1" customHeight="1" x14ac:dyDescent="0.25">
      <c r="C15723" s="160" t="s">
        <v>542</v>
      </c>
      <c r="D15723" s="161">
        <v>313.74</v>
      </c>
    </row>
    <row r="15724" spans="3:4" ht="15" hidden="1" customHeight="1" x14ac:dyDescent="0.25">
      <c r="C15724" s="158" t="s">
        <v>552</v>
      </c>
      <c r="D15724" s="159">
        <v>915.37</v>
      </c>
    </row>
    <row r="15725" spans="3:4" ht="15" hidden="1" customHeight="1" x14ac:dyDescent="0.25">
      <c r="C15725" s="160" t="s">
        <v>312</v>
      </c>
      <c r="D15725" s="161">
        <v>430.93</v>
      </c>
    </row>
    <row r="15726" spans="3:4" ht="15" hidden="1" customHeight="1" x14ac:dyDescent="0.25">
      <c r="C15726" s="158" t="s">
        <v>312</v>
      </c>
      <c r="D15726" s="159">
        <v>16.079999999999998</v>
      </c>
    </row>
    <row r="15727" spans="3:4" ht="15" hidden="1" customHeight="1" x14ac:dyDescent="0.25">
      <c r="C15727" s="160" t="s">
        <v>547</v>
      </c>
      <c r="D15727" s="161">
        <v>427.73</v>
      </c>
    </row>
    <row r="15728" spans="3:4" ht="15" hidden="1" customHeight="1" x14ac:dyDescent="0.25">
      <c r="C15728" s="158" t="s">
        <v>545</v>
      </c>
      <c r="D15728" s="159">
        <v>23.5</v>
      </c>
    </row>
    <row r="15729" spans="3:4" ht="15" hidden="1" customHeight="1" x14ac:dyDescent="0.25">
      <c r="C15729" s="160" t="s">
        <v>551</v>
      </c>
      <c r="D15729" s="161">
        <v>738.43</v>
      </c>
    </row>
    <row r="15730" spans="3:4" ht="15" hidden="1" customHeight="1" x14ac:dyDescent="0.25">
      <c r="C15730" s="158" t="s">
        <v>307</v>
      </c>
      <c r="D15730" s="159">
        <v>956.62</v>
      </c>
    </row>
    <row r="15731" spans="3:4" ht="15" hidden="1" customHeight="1" x14ac:dyDescent="0.25">
      <c r="C15731" s="160" t="s">
        <v>545</v>
      </c>
      <c r="D15731" s="161">
        <v>1194.6500000000001</v>
      </c>
    </row>
    <row r="15732" spans="3:4" ht="15" hidden="1" customHeight="1" x14ac:dyDescent="0.25">
      <c r="C15732" s="158" t="s">
        <v>542</v>
      </c>
      <c r="D15732" s="159">
        <v>110.78</v>
      </c>
    </row>
    <row r="15733" spans="3:4" ht="15" hidden="1" customHeight="1" x14ac:dyDescent="0.25">
      <c r="C15733" s="160" t="s">
        <v>547</v>
      </c>
      <c r="D15733" s="161">
        <v>336.81</v>
      </c>
    </row>
    <row r="15734" spans="3:4" ht="15" hidden="1" customHeight="1" x14ac:dyDescent="0.25">
      <c r="C15734" s="158" t="s">
        <v>543</v>
      </c>
      <c r="D15734" s="159">
        <v>1069.56</v>
      </c>
    </row>
    <row r="15735" spans="3:4" ht="15" hidden="1" customHeight="1" x14ac:dyDescent="0.25">
      <c r="C15735" s="160" t="s">
        <v>543</v>
      </c>
      <c r="D15735" s="161">
        <v>854.21</v>
      </c>
    </row>
    <row r="15736" spans="3:4" ht="15" hidden="1" customHeight="1" x14ac:dyDescent="0.25">
      <c r="C15736" s="158" t="s">
        <v>552</v>
      </c>
      <c r="D15736" s="159">
        <v>82.42</v>
      </c>
    </row>
    <row r="15737" spans="3:4" ht="15" hidden="1" customHeight="1" x14ac:dyDescent="0.25">
      <c r="C15737" s="160" t="s">
        <v>542</v>
      </c>
      <c r="D15737" s="161">
        <v>992.12</v>
      </c>
    </row>
    <row r="15738" spans="3:4" ht="15" hidden="1" customHeight="1" x14ac:dyDescent="0.25">
      <c r="C15738" s="158" t="s">
        <v>551</v>
      </c>
      <c r="D15738" s="159">
        <v>595.01</v>
      </c>
    </row>
    <row r="15739" spans="3:4" ht="15" hidden="1" customHeight="1" x14ac:dyDescent="0.25">
      <c r="C15739" s="160" t="s">
        <v>547</v>
      </c>
      <c r="D15739" s="161">
        <v>130.41</v>
      </c>
    </row>
    <row r="15740" spans="3:4" ht="15" hidden="1" customHeight="1" x14ac:dyDescent="0.25">
      <c r="C15740" s="158" t="s">
        <v>312</v>
      </c>
      <c r="D15740" s="159">
        <v>533.39</v>
      </c>
    </row>
    <row r="15741" spans="3:4" ht="15" hidden="1" customHeight="1" x14ac:dyDescent="0.25">
      <c r="C15741" s="160" t="s">
        <v>554</v>
      </c>
      <c r="D15741" s="161">
        <v>799.33</v>
      </c>
    </row>
    <row r="15742" spans="3:4" ht="15" hidden="1" customHeight="1" x14ac:dyDescent="0.25">
      <c r="C15742" s="158" t="s">
        <v>547</v>
      </c>
      <c r="D15742" s="159">
        <v>282.41000000000003</v>
      </c>
    </row>
    <row r="15743" spans="3:4" ht="15" hidden="1" customHeight="1" x14ac:dyDescent="0.25">
      <c r="C15743" s="160" t="s">
        <v>539</v>
      </c>
      <c r="D15743" s="161">
        <v>567.92999999999995</v>
      </c>
    </row>
    <row r="15744" spans="3:4" ht="15" hidden="1" customHeight="1" x14ac:dyDescent="0.25">
      <c r="C15744" s="158" t="s">
        <v>550</v>
      </c>
      <c r="D15744" s="159">
        <v>560.46</v>
      </c>
    </row>
    <row r="15745" spans="3:4" ht="15" hidden="1" customHeight="1" x14ac:dyDescent="0.25">
      <c r="C15745" s="160" t="s">
        <v>547</v>
      </c>
      <c r="D15745" s="161">
        <v>329.33</v>
      </c>
    </row>
    <row r="15746" spans="3:4" ht="15" hidden="1" customHeight="1" x14ac:dyDescent="0.25">
      <c r="C15746" s="158" t="s">
        <v>309</v>
      </c>
      <c r="D15746" s="159">
        <v>959.74</v>
      </c>
    </row>
    <row r="15747" spans="3:4" ht="15" hidden="1" customHeight="1" x14ac:dyDescent="0.25">
      <c r="C15747" s="160" t="s">
        <v>556</v>
      </c>
      <c r="D15747" s="161">
        <v>527.97</v>
      </c>
    </row>
    <row r="15748" spans="3:4" ht="15" hidden="1" customHeight="1" x14ac:dyDescent="0.25">
      <c r="C15748" s="158" t="s">
        <v>553</v>
      </c>
      <c r="D15748" s="159">
        <v>645.57000000000005</v>
      </c>
    </row>
    <row r="15749" spans="3:4" ht="15" hidden="1" customHeight="1" x14ac:dyDescent="0.25">
      <c r="C15749" s="160" t="s">
        <v>309</v>
      </c>
      <c r="D15749" s="161">
        <v>486.39</v>
      </c>
    </row>
    <row r="15750" spans="3:4" ht="15" hidden="1" customHeight="1" x14ac:dyDescent="0.25">
      <c r="C15750" s="158" t="s">
        <v>547</v>
      </c>
      <c r="D15750" s="159">
        <v>996.46</v>
      </c>
    </row>
    <row r="15751" spans="3:4" ht="15" hidden="1" customHeight="1" x14ac:dyDescent="0.25">
      <c r="C15751" s="160" t="s">
        <v>553</v>
      </c>
      <c r="D15751" s="161">
        <v>642.46</v>
      </c>
    </row>
    <row r="15752" spans="3:4" ht="15" hidden="1" customHeight="1" x14ac:dyDescent="0.25">
      <c r="C15752" s="158" t="s">
        <v>546</v>
      </c>
      <c r="D15752" s="159">
        <v>415.01</v>
      </c>
    </row>
    <row r="15753" spans="3:4" ht="15" hidden="1" customHeight="1" x14ac:dyDescent="0.25">
      <c r="C15753" s="160" t="s">
        <v>555</v>
      </c>
      <c r="D15753" s="161">
        <v>75.23</v>
      </c>
    </row>
    <row r="15754" spans="3:4" ht="15" hidden="1" customHeight="1" x14ac:dyDescent="0.25">
      <c r="C15754" s="158" t="s">
        <v>307</v>
      </c>
      <c r="D15754" s="159">
        <v>1213.92</v>
      </c>
    </row>
    <row r="15755" spans="3:4" ht="15" hidden="1" customHeight="1" x14ac:dyDescent="0.25">
      <c r="C15755" s="160" t="s">
        <v>307</v>
      </c>
      <c r="D15755" s="161">
        <v>993.6</v>
      </c>
    </row>
    <row r="15756" spans="3:4" ht="15" hidden="1" customHeight="1" x14ac:dyDescent="0.25">
      <c r="C15756" s="158" t="s">
        <v>552</v>
      </c>
      <c r="D15756" s="159">
        <v>1113.8399999999999</v>
      </c>
    </row>
    <row r="15757" spans="3:4" ht="15" hidden="1" customHeight="1" x14ac:dyDescent="0.25">
      <c r="C15757" s="160" t="s">
        <v>553</v>
      </c>
      <c r="D15757" s="161">
        <v>306.83</v>
      </c>
    </row>
    <row r="15758" spans="3:4" ht="15" hidden="1" customHeight="1" x14ac:dyDescent="0.25">
      <c r="C15758" s="158" t="s">
        <v>312</v>
      </c>
      <c r="D15758" s="159">
        <v>784.44</v>
      </c>
    </row>
    <row r="15759" spans="3:4" ht="15" hidden="1" customHeight="1" x14ac:dyDescent="0.25">
      <c r="C15759" s="160" t="s">
        <v>543</v>
      </c>
      <c r="D15759" s="161">
        <v>1080.58</v>
      </c>
    </row>
    <row r="15760" spans="3:4" ht="15" hidden="1" customHeight="1" x14ac:dyDescent="0.25">
      <c r="C15760" s="158" t="s">
        <v>544</v>
      </c>
      <c r="D15760" s="159">
        <v>1248.42</v>
      </c>
    </row>
    <row r="15761" spans="3:4" ht="15" hidden="1" customHeight="1" x14ac:dyDescent="0.25">
      <c r="C15761" s="160" t="s">
        <v>309</v>
      </c>
      <c r="D15761" s="161">
        <v>1037.57</v>
      </c>
    </row>
    <row r="15762" spans="3:4" ht="15" hidden="1" customHeight="1" x14ac:dyDescent="0.25">
      <c r="C15762" s="158" t="s">
        <v>539</v>
      </c>
      <c r="D15762" s="159">
        <v>440.32</v>
      </c>
    </row>
    <row r="15763" spans="3:4" ht="15" hidden="1" customHeight="1" x14ac:dyDescent="0.25">
      <c r="C15763" s="160" t="s">
        <v>546</v>
      </c>
      <c r="D15763" s="161">
        <v>149.79</v>
      </c>
    </row>
    <row r="15764" spans="3:4" ht="15" hidden="1" customHeight="1" x14ac:dyDescent="0.25">
      <c r="C15764" s="158" t="s">
        <v>308</v>
      </c>
      <c r="D15764" s="159">
        <v>438.95</v>
      </c>
    </row>
    <row r="15765" spans="3:4" ht="15" hidden="1" customHeight="1" x14ac:dyDescent="0.25">
      <c r="C15765" s="160" t="s">
        <v>309</v>
      </c>
      <c r="D15765" s="161">
        <v>1249.51</v>
      </c>
    </row>
    <row r="15766" spans="3:4" ht="15" hidden="1" customHeight="1" x14ac:dyDescent="0.25">
      <c r="C15766" s="158" t="s">
        <v>308</v>
      </c>
      <c r="D15766" s="159">
        <v>374.65</v>
      </c>
    </row>
    <row r="15767" spans="3:4" ht="15" hidden="1" customHeight="1" x14ac:dyDescent="0.25">
      <c r="C15767" s="160" t="s">
        <v>549</v>
      </c>
      <c r="D15767" s="161">
        <v>567.04999999999995</v>
      </c>
    </row>
    <row r="15768" spans="3:4" ht="15" hidden="1" customHeight="1" x14ac:dyDescent="0.25">
      <c r="C15768" s="158" t="s">
        <v>552</v>
      </c>
      <c r="D15768" s="159">
        <v>398.18</v>
      </c>
    </row>
    <row r="15769" spans="3:4" ht="15" hidden="1" customHeight="1" x14ac:dyDescent="0.25">
      <c r="C15769" s="160" t="s">
        <v>546</v>
      </c>
      <c r="D15769" s="161">
        <v>945.55</v>
      </c>
    </row>
    <row r="15770" spans="3:4" ht="15" hidden="1" customHeight="1" x14ac:dyDescent="0.25">
      <c r="C15770" s="158" t="s">
        <v>546</v>
      </c>
      <c r="D15770" s="159">
        <v>426.49</v>
      </c>
    </row>
    <row r="15771" spans="3:4" ht="15" hidden="1" customHeight="1" x14ac:dyDescent="0.25">
      <c r="C15771" s="160" t="s">
        <v>554</v>
      </c>
      <c r="D15771" s="161">
        <v>531.58000000000004</v>
      </c>
    </row>
    <row r="15772" spans="3:4" ht="15" hidden="1" customHeight="1" x14ac:dyDescent="0.25">
      <c r="C15772" s="158" t="s">
        <v>542</v>
      </c>
      <c r="D15772" s="159">
        <v>940.32</v>
      </c>
    </row>
    <row r="15773" spans="3:4" ht="15" hidden="1" customHeight="1" x14ac:dyDescent="0.25">
      <c r="C15773" s="160" t="s">
        <v>307</v>
      </c>
      <c r="D15773" s="161">
        <v>1121.44</v>
      </c>
    </row>
    <row r="15774" spans="3:4" ht="15" hidden="1" customHeight="1" x14ac:dyDescent="0.25">
      <c r="C15774" s="158" t="s">
        <v>545</v>
      </c>
      <c r="D15774" s="159">
        <v>64.040000000000006</v>
      </c>
    </row>
    <row r="15775" spans="3:4" ht="15" hidden="1" customHeight="1" x14ac:dyDescent="0.25">
      <c r="C15775" s="160" t="s">
        <v>554</v>
      </c>
      <c r="D15775" s="161">
        <v>1141.1199999999999</v>
      </c>
    </row>
    <row r="15776" spans="3:4" ht="15" hidden="1" customHeight="1" x14ac:dyDescent="0.25">
      <c r="C15776" s="158" t="s">
        <v>554</v>
      </c>
      <c r="D15776" s="159">
        <v>546.02</v>
      </c>
    </row>
    <row r="15777" spans="3:4" ht="15" hidden="1" customHeight="1" x14ac:dyDescent="0.25">
      <c r="C15777" s="160" t="s">
        <v>545</v>
      </c>
      <c r="D15777" s="161">
        <v>672.15</v>
      </c>
    </row>
    <row r="15778" spans="3:4" ht="15" hidden="1" customHeight="1" x14ac:dyDescent="0.25">
      <c r="C15778" s="158" t="s">
        <v>545</v>
      </c>
      <c r="D15778" s="159">
        <v>756.65</v>
      </c>
    </row>
    <row r="15779" spans="3:4" ht="15" hidden="1" customHeight="1" x14ac:dyDescent="0.25">
      <c r="C15779" s="160" t="s">
        <v>312</v>
      </c>
      <c r="D15779" s="161">
        <v>508.11</v>
      </c>
    </row>
    <row r="15780" spans="3:4" ht="15" hidden="1" customHeight="1" x14ac:dyDescent="0.25">
      <c r="C15780" s="158" t="s">
        <v>549</v>
      </c>
      <c r="D15780" s="159">
        <v>173.22</v>
      </c>
    </row>
    <row r="15781" spans="3:4" ht="15" hidden="1" customHeight="1" x14ac:dyDescent="0.25">
      <c r="C15781" s="160" t="s">
        <v>309</v>
      </c>
      <c r="D15781" s="161">
        <v>258.32</v>
      </c>
    </row>
    <row r="15782" spans="3:4" ht="15" hidden="1" customHeight="1" x14ac:dyDescent="0.25">
      <c r="C15782" s="158" t="s">
        <v>308</v>
      </c>
      <c r="D15782" s="159">
        <v>747.62</v>
      </c>
    </row>
    <row r="15783" spans="3:4" ht="15" hidden="1" customHeight="1" x14ac:dyDescent="0.25">
      <c r="C15783" s="160" t="s">
        <v>558</v>
      </c>
      <c r="D15783" s="161">
        <v>1112.3399999999999</v>
      </c>
    </row>
    <row r="15784" spans="3:4" ht="15" hidden="1" customHeight="1" x14ac:dyDescent="0.25">
      <c r="C15784" s="158" t="s">
        <v>308</v>
      </c>
      <c r="D15784" s="159">
        <v>914.16</v>
      </c>
    </row>
    <row r="15785" spans="3:4" ht="15" hidden="1" customHeight="1" x14ac:dyDescent="0.25">
      <c r="C15785" s="160" t="s">
        <v>551</v>
      </c>
      <c r="D15785" s="161">
        <v>680.23</v>
      </c>
    </row>
    <row r="15786" spans="3:4" ht="15" hidden="1" customHeight="1" x14ac:dyDescent="0.25">
      <c r="C15786" s="158" t="s">
        <v>544</v>
      </c>
      <c r="D15786" s="159">
        <v>334.12</v>
      </c>
    </row>
    <row r="15787" spans="3:4" ht="15" hidden="1" customHeight="1" x14ac:dyDescent="0.25">
      <c r="C15787" s="160" t="s">
        <v>552</v>
      </c>
      <c r="D15787" s="161">
        <v>382.47</v>
      </c>
    </row>
    <row r="15788" spans="3:4" ht="15" hidden="1" customHeight="1" x14ac:dyDescent="0.25">
      <c r="C15788" s="158" t="s">
        <v>553</v>
      </c>
      <c r="D15788" s="159">
        <v>432.56</v>
      </c>
    </row>
    <row r="15789" spans="3:4" ht="15" hidden="1" customHeight="1" x14ac:dyDescent="0.25">
      <c r="C15789" s="160" t="s">
        <v>542</v>
      </c>
      <c r="D15789" s="161">
        <v>112.83</v>
      </c>
    </row>
    <row r="15790" spans="3:4" ht="15" hidden="1" customHeight="1" x14ac:dyDescent="0.25">
      <c r="C15790" s="158" t="s">
        <v>555</v>
      </c>
      <c r="D15790" s="159">
        <v>10.85</v>
      </c>
    </row>
    <row r="15791" spans="3:4" ht="15" hidden="1" customHeight="1" x14ac:dyDescent="0.25">
      <c r="C15791" s="160" t="s">
        <v>539</v>
      </c>
      <c r="D15791" s="161">
        <v>663.29</v>
      </c>
    </row>
    <row r="15792" spans="3:4" ht="15" hidden="1" customHeight="1" x14ac:dyDescent="0.25">
      <c r="C15792" s="158" t="s">
        <v>553</v>
      </c>
      <c r="D15792" s="159">
        <v>489.94</v>
      </c>
    </row>
    <row r="15793" spans="3:4" ht="15" hidden="1" customHeight="1" x14ac:dyDescent="0.25">
      <c r="C15793" s="160" t="s">
        <v>308</v>
      </c>
      <c r="D15793" s="161">
        <v>386.03</v>
      </c>
    </row>
    <row r="15794" spans="3:4" ht="15" hidden="1" customHeight="1" x14ac:dyDescent="0.25">
      <c r="C15794" s="158" t="s">
        <v>551</v>
      </c>
      <c r="D15794" s="159">
        <v>1083.3900000000001</v>
      </c>
    </row>
    <row r="15795" spans="3:4" ht="15" hidden="1" customHeight="1" x14ac:dyDescent="0.25">
      <c r="C15795" s="160" t="s">
        <v>546</v>
      </c>
      <c r="D15795" s="161">
        <v>1058.23</v>
      </c>
    </row>
    <row r="15796" spans="3:4" ht="15" hidden="1" customHeight="1" x14ac:dyDescent="0.25">
      <c r="C15796" s="158" t="s">
        <v>550</v>
      </c>
      <c r="D15796" s="159">
        <v>722.4</v>
      </c>
    </row>
    <row r="15797" spans="3:4" ht="15" hidden="1" customHeight="1" x14ac:dyDescent="0.25">
      <c r="C15797" s="160" t="s">
        <v>540</v>
      </c>
      <c r="D15797" s="161">
        <v>890.17</v>
      </c>
    </row>
    <row r="15798" spans="3:4" ht="15" hidden="1" customHeight="1" x14ac:dyDescent="0.25">
      <c r="C15798" s="158" t="s">
        <v>550</v>
      </c>
      <c r="D15798" s="159">
        <v>378.71</v>
      </c>
    </row>
    <row r="15799" spans="3:4" ht="15" hidden="1" customHeight="1" x14ac:dyDescent="0.25">
      <c r="C15799" s="160" t="s">
        <v>554</v>
      </c>
      <c r="D15799" s="161">
        <v>337.96</v>
      </c>
    </row>
    <row r="15800" spans="3:4" ht="15" hidden="1" customHeight="1" x14ac:dyDescent="0.25">
      <c r="C15800" s="158" t="s">
        <v>540</v>
      </c>
      <c r="D15800" s="159">
        <v>121.61</v>
      </c>
    </row>
    <row r="15801" spans="3:4" ht="15" hidden="1" customHeight="1" x14ac:dyDescent="0.25">
      <c r="C15801" s="160" t="s">
        <v>309</v>
      </c>
      <c r="D15801" s="161">
        <v>962.3</v>
      </c>
    </row>
    <row r="15802" spans="3:4" ht="15" hidden="1" customHeight="1" x14ac:dyDescent="0.25">
      <c r="C15802" s="158" t="s">
        <v>550</v>
      </c>
      <c r="D15802" s="159">
        <v>53.76</v>
      </c>
    </row>
    <row r="15803" spans="3:4" ht="15" hidden="1" customHeight="1" x14ac:dyDescent="0.25">
      <c r="C15803" s="160" t="s">
        <v>546</v>
      </c>
      <c r="D15803" s="161">
        <v>517.75</v>
      </c>
    </row>
    <row r="15804" spans="3:4" ht="15" hidden="1" customHeight="1" x14ac:dyDescent="0.25">
      <c r="C15804" s="158" t="s">
        <v>557</v>
      </c>
      <c r="D15804" s="159">
        <v>97.18</v>
      </c>
    </row>
    <row r="15805" spans="3:4" ht="15" hidden="1" customHeight="1" x14ac:dyDescent="0.25">
      <c r="C15805" s="160" t="s">
        <v>547</v>
      </c>
      <c r="D15805" s="161">
        <v>1205.06</v>
      </c>
    </row>
    <row r="15806" spans="3:4" ht="15" hidden="1" customHeight="1" x14ac:dyDescent="0.25">
      <c r="C15806" s="158" t="s">
        <v>557</v>
      </c>
      <c r="D15806" s="159">
        <v>228.15</v>
      </c>
    </row>
    <row r="15807" spans="3:4" ht="15" hidden="1" customHeight="1" x14ac:dyDescent="0.25">
      <c r="C15807" s="160" t="s">
        <v>550</v>
      </c>
      <c r="D15807" s="161">
        <v>885.42</v>
      </c>
    </row>
    <row r="15808" spans="3:4" ht="15" hidden="1" customHeight="1" x14ac:dyDescent="0.25">
      <c r="C15808" s="158" t="s">
        <v>548</v>
      </c>
      <c r="D15808" s="159">
        <v>283.38</v>
      </c>
    </row>
    <row r="15809" spans="3:4" ht="15" hidden="1" customHeight="1" x14ac:dyDescent="0.25">
      <c r="C15809" s="160" t="s">
        <v>309</v>
      </c>
      <c r="D15809" s="161">
        <v>664.14</v>
      </c>
    </row>
    <row r="15810" spans="3:4" ht="15" hidden="1" customHeight="1" x14ac:dyDescent="0.25">
      <c r="C15810" s="158" t="s">
        <v>308</v>
      </c>
      <c r="D15810" s="159">
        <v>651.86</v>
      </c>
    </row>
    <row r="15811" spans="3:4" ht="15" hidden="1" customHeight="1" x14ac:dyDescent="0.25">
      <c r="C15811" s="160" t="s">
        <v>307</v>
      </c>
      <c r="D15811" s="161">
        <v>1261.53</v>
      </c>
    </row>
    <row r="15812" spans="3:4" ht="15" hidden="1" customHeight="1" x14ac:dyDescent="0.25">
      <c r="C15812" s="158" t="s">
        <v>307</v>
      </c>
      <c r="D15812" s="159">
        <v>395.94</v>
      </c>
    </row>
    <row r="15813" spans="3:4" ht="15" hidden="1" customHeight="1" x14ac:dyDescent="0.25">
      <c r="C15813" s="160" t="s">
        <v>547</v>
      </c>
      <c r="D15813" s="161">
        <v>1299.93</v>
      </c>
    </row>
    <row r="15814" spans="3:4" ht="15" hidden="1" customHeight="1" x14ac:dyDescent="0.25">
      <c r="C15814" s="158" t="s">
        <v>546</v>
      </c>
      <c r="D15814" s="159">
        <v>303.39</v>
      </c>
    </row>
    <row r="15815" spans="3:4" ht="15" hidden="1" customHeight="1" x14ac:dyDescent="0.25">
      <c r="C15815" s="160" t="s">
        <v>557</v>
      </c>
      <c r="D15815" s="161">
        <v>527.70000000000005</v>
      </c>
    </row>
    <row r="15816" spans="3:4" ht="15" hidden="1" customHeight="1" x14ac:dyDescent="0.25">
      <c r="C15816" s="158" t="s">
        <v>308</v>
      </c>
      <c r="D15816" s="159">
        <v>1284.93</v>
      </c>
    </row>
    <row r="15817" spans="3:4" ht="15" hidden="1" customHeight="1" x14ac:dyDescent="0.25">
      <c r="C15817" s="160" t="s">
        <v>539</v>
      </c>
      <c r="D15817" s="161">
        <v>707.76</v>
      </c>
    </row>
    <row r="15818" spans="3:4" ht="15" hidden="1" customHeight="1" x14ac:dyDescent="0.25">
      <c r="C15818" s="158" t="s">
        <v>308</v>
      </c>
      <c r="D15818" s="159">
        <v>288.51</v>
      </c>
    </row>
    <row r="15819" spans="3:4" ht="15" hidden="1" customHeight="1" x14ac:dyDescent="0.25">
      <c r="C15819" s="160" t="s">
        <v>549</v>
      </c>
      <c r="D15819" s="161">
        <v>913.09</v>
      </c>
    </row>
    <row r="15820" spans="3:4" ht="15" hidden="1" customHeight="1" x14ac:dyDescent="0.25">
      <c r="C15820" s="158" t="s">
        <v>548</v>
      </c>
      <c r="D15820" s="159">
        <v>426.02</v>
      </c>
    </row>
    <row r="15821" spans="3:4" ht="15" hidden="1" customHeight="1" x14ac:dyDescent="0.25">
      <c r="C15821" s="160" t="s">
        <v>312</v>
      </c>
      <c r="D15821" s="161">
        <v>1048.56</v>
      </c>
    </row>
    <row r="15822" spans="3:4" ht="15" hidden="1" customHeight="1" x14ac:dyDescent="0.25">
      <c r="C15822" s="158" t="s">
        <v>549</v>
      </c>
      <c r="D15822" s="159">
        <v>378.23</v>
      </c>
    </row>
    <row r="15823" spans="3:4" ht="15" hidden="1" customHeight="1" x14ac:dyDescent="0.25">
      <c r="C15823" s="160" t="s">
        <v>307</v>
      </c>
      <c r="D15823" s="161">
        <v>600.48</v>
      </c>
    </row>
    <row r="15824" spans="3:4" ht="15" hidden="1" customHeight="1" x14ac:dyDescent="0.25">
      <c r="C15824" s="158" t="s">
        <v>554</v>
      </c>
      <c r="D15824" s="159">
        <v>931.14</v>
      </c>
    </row>
    <row r="15825" spans="3:4" ht="15" hidden="1" customHeight="1" x14ac:dyDescent="0.25">
      <c r="C15825" s="160" t="s">
        <v>552</v>
      </c>
      <c r="D15825" s="161">
        <v>1043.49</v>
      </c>
    </row>
    <row r="15826" spans="3:4" ht="15" hidden="1" customHeight="1" x14ac:dyDescent="0.25">
      <c r="C15826" s="158" t="s">
        <v>542</v>
      </c>
      <c r="D15826" s="159">
        <v>529.04</v>
      </c>
    </row>
    <row r="15827" spans="3:4" ht="15" hidden="1" customHeight="1" x14ac:dyDescent="0.25">
      <c r="C15827" s="160" t="s">
        <v>545</v>
      </c>
      <c r="D15827" s="161">
        <v>197.01</v>
      </c>
    </row>
    <row r="15828" spans="3:4" ht="15" hidden="1" customHeight="1" x14ac:dyDescent="0.25">
      <c r="C15828" s="158" t="s">
        <v>539</v>
      </c>
      <c r="D15828" s="159">
        <v>445.02</v>
      </c>
    </row>
    <row r="15829" spans="3:4" ht="15" hidden="1" customHeight="1" x14ac:dyDescent="0.25">
      <c r="C15829" s="160" t="s">
        <v>546</v>
      </c>
      <c r="D15829" s="161">
        <v>396.32</v>
      </c>
    </row>
    <row r="15830" spans="3:4" ht="15" hidden="1" customHeight="1" x14ac:dyDescent="0.25">
      <c r="C15830" s="158" t="s">
        <v>551</v>
      </c>
      <c r="D15830" s="159">
        <v>1225.9100000000001</v>
      </c>
    </row>
    <row r="15831" spans="3:4" ht="15" hidden="1" customHeight="1" x14ac:dyDescent="0.25">
      <c r="C15831" s="160" t="s">
        <v>312</v>
      </c>
      <c r="D15831" s="161">
        <v>689.79</v>
      </c>
    </row>
    <row r="15832" spans="3:4" ht="15" hidden="1" customHeight="1" x14ac:dyDescent="0.25">
      <c r="C15832" s="158" t="s">
        <v>540</v>
      </c>
      <c r="D15832" s="159">
        <v>1232.56</v>
      </c>
    </row>
    <row r="15833" spans="3:4" ht="15" hidden="1" customHeight="1" x14ac:dyDescent="0.25">
      <c r="C15833" s="160" t="s">
        <v>540</v>
      </c>
      <c r="D15833" s="161">
        <v>1111.19</v>
      </c>
    </row>
    <row r="15834" spans="3:4" ht="15" hidden="1" customHeight="1" x14ac:dyDescent="0.25">
      <c r="C15834" s="158" t="s">
        <v>550</v>
      </c>
      <c r="D15834" s="159">
        <v>336.24</v>
      </c>
    </row>
    <row r="15835" spans="3:4" ht="15" hidden="1" customHeight="1" x14ac:dyDescent="0.25">
      <c r="C15835" s="160" t="s">
        <v>556</v>
      </c>
      <c r="D15835" s="161">
        <v>1117.58</v>
      </c>
    </row>
    <row r="15836" spans="3:4" ht="15" hidden="1" customHeight="1" x14ac:dyDescent="0.25">
      <c r="C15836" s="158" t="s">
        <v>554</v>
      </c>
      <c r="D15836" s="159">
        <v>538.41</v>
      </c>
    </row>
    <row r="15837" spans="3:4" ht="15" hidden="1" customHeight="1" x14ac:dyDescent="0.25">
      <c r="C15837" s="160" t="s">
        <v>309</v>
      </c>
      <c r="D15837" s="161">
        <v>555.37</v>
      </c>
    </row>
    <row r="15838" spans="3:4" ht="15" hidden="1" customHeight="1" x14ac:dyDescent="0.25">
      <c r="C15838" s="158" t="s">
        <v>312</v>
      </c>
      <c r="D15838" s="159">
        <v>900.99</v>
      </c>
    </row>
    <row r="15839" spans="3:4" ht="15" hidden="1" customHeight="1" x14ac:dyDescent="0.25">
      <c r="C15839" s="160" t="s">
        <v>546</v>
      </c>
      <c r="D15839" s="161">
        <v>1219.53</v>
      </c>
    </row>
    <row r="15840" spans="3:4" ht="15" hidden="1" customHeight="1" x14ac:dyDescent="0.25">
      <c r="C15840" s="158" t="s">
        <v>309</v>
      </c>
      <c r="D15840" s="159">
        <v>1175.8699999999999</v>
      </c>
    </row>
    <row r="15841" spans="3:4" ht="15" hidden="1" customHeight="1" x14ac:dyDescent="0.25">
      <c r="C15841" s="160" t="s">
        <v>540</v>
      </c>
      <c r="D15841" s="161">
        <v>597.30999999999995</v>
      </c>
    </row>
    <row r="15842" spans="3:4" ht="15" hidden="1" customHeight="1" x14ac:dyDescent="0.25">
      <c r="C15842" s="158" t="s">
        <v>552</v>
      </c>
      <c r="D15842" s="159">
        <v>638.33000000000004</v>
      </c>
    </row>
    <row r="15843" spans="3:4" ht="15" hidden="1" customHeight="1" x14ac:dyDescent="0.25">
      <c r="C15843" s="160" t="s">
        <v>307</v>
      </c>
      <c r="D15843" s="161">
        <v>648.14</v>
      </c>
    </row>
    <row r="15844" spans="3:4" ht="15" hidden="1" customHeight="1" x14ac:dyDescent="0.25">
      <c r="C15844" s="158" t="s">
        <v>539</v>
      </c>
      <c r="D15844" s="159">
        <v>90.52</v>
      </c>
    </row>
    <row r="15845" spans="3:4" ht="15" hidden="1" customHeight="1" x14ac:dyDescent="0.25">
      <c r="C15845" s="160" t="s">
        <v>539</v>
      </c>
      <c r="D15845" s="161">
        <v>518.11</v>
      </c>
    </row>
    <row r="15846" spans="3:4" ht="15" hidden="1" customHeight="1" x14ac:dyDescent="0.25">
      <c r="C15846" s="158" t="s">
        <v>558</v>
      </c>
      <c r="D15846" s="159">
        <v>1245.25</v>
      </c>
    </row>
    <row r="15847" spans="3:4" ht="15" hidden="1" customHeight="1" x14ac:dyDescent="0.25">
      <c r="C15847" s="160" t="s">
        <v>547</v>
      </c>
      <c r="D15847" s="161">
        <v>1036.5</v>
      </c>
    </row>
    <row r="15848" spans="3:4" ht="15" hidden="1" customHeight="1" x14ac:dyDescent="0.25">
      <c r="C15848" s="158" t="s">
        <v>539</v>
      </c>
      <c r="D15848" s="159">
        <v>72.47</v>
      </c>
    </row>
    <row r="15849" spans="3:4" ht="15" hidden="1" customHeight="1" x14ac:dyDescent="0.25">
      <c r="C15849" s="160" t="s">
        <v>552</v>
      </c>
      <c r="D15849" s="161">
        <v>289.39</v>
      </c>
    </row>
    <row r="15850" spans="3:4" ht="15" hidden="1" customHeight="1" x14ac:dyDescent="0.25">
      <c r="C15850" s="158" t="s">
        <v>543</v>
      </c>
      <c r="D15850" s="159">
        <v>981.95</v>
      </c>
    </row>
    <row r="15851" spans="3:4" ht="15" hidden="1" customHeight="1" x14ac:dyDescent="0.25">
      <c r="C15851" s="160" t="s">
        <v>312</v>
      </c>
      <c r="D15851" s="161">
        <v>523.79999999999995</v>
      </c>
    </row>
    <row r="15852" spans="3:4" ht="15" hidden="1" customHeight="1" x14ac:dyDescent="0.25">
      <c r="C15852" s="158" t="s">
        <v>544</v>
      </c>
      <c r="D15852" s="159">
        <v>350.05</v>
      </c>
    </row>
    <row r="15853" spans="3:4" ht="15" hidden="1" customHeight="1" x14ac:dyDescent="0.25">
      <c r="C15853" s="160" t="s">
        <v>547</v>
      </c>
      <c r="D15853" s="161">
        <v>181.65</v>
      </c>
    </row>
    <row r="15854" spans="3:4" ht="15" hidden="1" customHeight="1" x14ac:dyDescent="0.25">
      <c r="C15854" s="158" t="s">
        <v>556</v>
      </c>
      <c r="D15854" s="159">
        <v>1056.8800000000001</v>
      </c>
    </row>
    <row r="15855" spans="3:4" ht="15" hidden="1" customHeight="1" x14ac:dyDescent="0.25">
      <c r="C15855" s="160" t="s">
        <v>539</v>
      </c>
      <c r="D15855" s="161">
        <v>483.67</v>
      </c>
    </row>
    <row r="15856" spans="3:4" ht="15" hidden="1" customHeight="1" x14ac:dyDescent="0.25">
      <c r="C15856" s="158" t="s">
        <v>551</v>
      </c>
      <c r="D15856" s="159">
        <v>608.27</v>
      </c>
    </row>
    <row r="15857" spans="3:4" ht="15" hidden="1" customHeight="1" x14ac:dyDescent="0.25">
      <c r="C15857" s="160" t="s">
        <v>547</v>
      </c>
      <c r="D15857" s="161">
        <v>516.73</v>
      </c>
    </row>
    <row r="15858" spans="3:4" ht="15" hidden="1" customHeight="1" x14ac:dyDescent="0.25">
      <c r="C15858" s="158" t="s">
        <v>552</v>
      </c>
      <c r="D15858" s="159">
        <v>1229.7</v>
      </c>
    </row>
    <row r="15859" spans="3:4" ht="15" hidden="1" customHeight="1" x14ac:dyDescent="0.25">
      <c r="C15859" s="160" t="s">
        <v>308</v>
      </c>
      <c r="D15859" s="161">
        <v>875.02</v>
      </c>
    </row>
    <row r="15860" spans="3:4" ht="15" hidden="1" customHeight="1" x14ac:dyDescent="0.25">
      <c r="C15860" s="158" t="s">
        <v>309</v>
      </c>
      <c r="D15860" s="159">
        <v>290.27999999999997</v>
      </c>
    </row>
    <row r="15861" spans="3:4" ht="15" hidden="1" customHeight="1" x14ac:dyDescent="0.25">
      <c r="C15861" s="160" t="s">
        <v>309</v>
      </c>
      <c r="D15861" s="161">
        <v>278.10000000000002</v>
      </c>
    </row>
    <row r="15862" spans="3:4" ht="15" hidden="1" customHeight="1" x14ac:dyDescent="0.25">
      <c r="C15862" s="158" t="s">
        <v>542</v>
      </c>
      <c r="D15862" s="159">
        <v>864.3</v>
      </c>
    </row>
    <row r="15863" spans="3:4" ht="15" hidden="1" customHeight="1" x14ac:dyDescent="0.25">
      <c r="C15863" s="160" t="s">
        <v>547</v>
      </c>
      <c r="D15863" s="161">
        <v>712.06</v>
      </c>
    </row>
    <row r="15864" spans="3:4" ht="15" hidden="1" customHeight="1" x14ac:dyDescent="0.25">
      <c r="C15864" s="158" t="s">
        <v>309</v>
      </c>
      <c r="D15864" s="159">
        <v>656.74</v>
      </c>
    </row>
    <row r="15865" spans="3:4" ht="15" hidden="1" customHeight="1" x14ac:dyDescent="0.25">
      <c r="C15865" s="160" t="s">
        <v>307</v>
      </c>
      <c r="D15865" s="161">
        <v>716.13</v>
      </c>
    </row>
    <row r="15866" spans="3:4" ht="15" hidden="1" customHeight="1" x14ac:dyDescent="0.25">
      <c r="C15866" s="158" t="s">
        <v>540</v>
      </c>
      <c r="D15866" s="159">
        <v>36.58</v>
      </c>
    </row>
    <row r="15867" spans="3:4" ht="15" hidden="1" customHeight="1" x14ac:dyDescent="0.25">
      <c r="C15867" s="160" t="s">
        <v>539</v>
      </c>
      <c r="D15867" s="161">
        <v>459.62</v>
      </c>
    </row>
    <row r="15868" spans="3:4" ht="15" hidden="1" customHeight="1" x14ac:dyDescent="0.25">
      <c r="C15868" s="158" t="s">
        <v>312</v>
      </c>
      <c r="D15868" s="159">
        <v>182.64</v>
      </c>
    </row>
    <row r="15869" spans="3:4" ht="15" hidden="1" customHeight="1" x14ac:dyDescent="0.25">
      <c r="C15869" s="160" t="s">
        <v>558</v>
      </c>
      <c r="D15869" s="161">
        <v>300.66000000000003</v>
      </c>
    </row>
    <row r="15870" spans="3:4" ht="15" hidden="1" customHeight="1" x14ac:dyDescent="0.25">
      <c r="C15870" s="158" t="s">
        <v>553</v>
      </c>
      <c r="D15870" s="159">
        <v>953.44</v>
      </c>
    </row>
    <row r="15871" spans="3:4" ht="15" hidden="1" customHeight="1" x14ac:dyDescent="0.25">
      <c r="C15871" s="160" t="s">
        <v>553</v>
      </c>
      <c r="D15871" s="161">
        <v>1291.93</v>
      </c>
    </row>
    <row r="15872" spans="3:4" ht="15" hidden="1" customHeight="1" x14ac:dyDescent="0.25">
      <c r="C15872" s="158" t="s">
        <v>546</v>
      </c>
      <c r="D15872" s="159">
        <v>477.38</v>
      </c>
    </row>
    <row r="15873" spans="3:4" ht="15" hidden="1" customHeight="1" x14ac:dyDescent="0.25">
      <c r="C15873" s="160" t="s">
        <v>552</v>
      </c>
      <c r="D15873" s="161">
        <v>882.28</v>
      </c>
    </row>
    <row r="15874" spans="3:4" ht="15" hidden="1" customHeight="1" x14ac:dyDescent="0.25">
      <c r="C15874" s="158" t="s">
        <v>309</v>
      </c>
      <c r="D15874" s="159">
        <v>749.22</v>
      </c>
    </row>
    <row r="15875" spans="3:4" ht="15" hidden="1" customHeight="1" x14ac:dyDescent="0.25">
      <c r="C15875" s="160" t="s">
        <v>547</v>
      </c>
      <c r="D15875" s="161">
        <v>774.62</v>
      </c>
    </row>
    <row r="15876" spans="3:4" ht="15" hidden="1" customHeight="1" x14ac:dyDescent="0.25">
      <c r="C15876" s="158" t="s">
        <v>552</v>
      </c>
      <c r="D15876" s="159">
        <v>276.63</v>
      </c>
    </row>
    <row r="15877" spans="3:4" ht="15" hidden="1" customHeight="1" x14ac:dyDescent="0.25">
      <c r="C15877" s="160" t="s">
        <v>546</v>
      </c>
      <c r="D15877" s="161">
        <v>70.27</v>
      </c>
    </row>
    <row r="15878" spans="3:4" ht="15" hidden="1" customHeight="1" x14ac:dyDescent="0.25">
      <c r="C15878" s="158" t="s">
        <v>541</v>
      </c>
      <c r="D15878" s="159">
        <v>314.25</v>
      </c>
    </row>
    <row r="15879" spans="3:4" ht="15" hidden="1" customHeight="1" x14ac:dyDescent="0.25">
      <c r="C15879" s="160" t="s">
        <v>545</v>
      </c>
      <c r="D15879" s="161">
        <v>763.05</v>
      </c>
    </row>
    <row r="15880" spans="3:4" ht="15" hidden="1" customHeight="1" x14ac:dyDescent="0.25">
      <c r="C15880" s="158" t="s">
        <v>539</v>
      </c>
      <c r="D15880" s="159">
        <v>389.05</v>
      </c>
    </row>
    <row r="15881" spans="3:4" ht="15" hidden="1" customHeight="1" x14ac:dyDescent="0.25">
      <c r="C15881" s="160" t="s">
        <v>558</v>
      </c>
      <c r="D15881" s="161">
        <v>531.59</v>
      </c>
    </row>
    <row r="15882" spans="3:4" ht="15" hidden="1" customHeight="1" x14ac:dyDescent="0.25">
      <c r="C15882" s="158" t="s">
        <v>546</v>
      </c>
      <c r="D15882" s="159">
        <v>602.12</v>
      </c>
    </row>
    <row r="15883" spans="3:4" ht="15" hidden="1" customHeight="1" x14ac:dyDescent="0.25">
      <c r="C15883" s="160" t="s">
        <v>552</v>
      </c>
      <c r="D15883" s="161">
        <v>1065.75</v>
      </c>
    </row>
    <row r="15884" spans="3:4" ht="15" hidden="1" customHeight="1" x14ac:dyDescent="0.25">
      <c r="C15884" s="158" t="s">
        <v>545</v>
      </c>
      <c r="D15884" s="159">
        <v>183.55</v>
      </c>
    </row>
    <row r="15885" spans="3:4" ht="15" hidden="1" customHeight="1" x14ac:dyDescent="0.25">
      <c r="C15885" s="160" t="s">
        <v>554</v>
      </c>
      <c r="D15885" s="161">
        <v>635.54</v>
      </c>
    </row>
    <row r="15886" spans="3:4" ht="15" hidden="1" customHeight="1" x14ac:dyDescent="0.25">
      <c r="C15886" s="158" t="s">
        <v>552</v>
      </c>
      <c r="D15886" s="159">
        <v>943.15</v>
      </c>
    </row>
    <row r="15887" spans="3:4" ht="15" hidden="1" customHeight="1" x14ac:dyDescent="0.25">
      <c r="C15887" s="160" t="s">
        <v>546</v>
      </c>
      <c r="D15887" s="161">
        <v>479.5</v>
      </c>
    </row>
    <row r="15888" spans="3:4" ht="15" hidden="1" customHeight="1" x14ac:dyDescent="0.25">
      <c r="C15888" s="158" t="s">
        <v>553</v>
      </c>
      <c r="D15888" s="159">
        <v>666.34</v>
      </c>
    </row>
    <row r="15889" spans="3:4" ht="15" hidden="1" customHeight="1" x14ac:dyDescent="0.25">
      <c r="C15889" s="160" t="s">
        <v>549</v>
      </c>
      <c r="D15889" s="161">
        <v>131.25</v>
      </c>
    </row>
    <row r="15890" spans="3:4" ht="15" hidden="1" customHeight="1" x14ac:dyDescent="0.25">
      <c r="C15890" s="158" t="s">
        <v>307</v>
      </c>
      <c r="D15890" s="159">
        <v>909.7</v>
      </c>
    </row>
    <row r="15891" spans="3:4" ht="15" hidden="1" customHeight="1" x14ac:dyDescent="0.25">
      <c r="C15891" s="160" t="s">
        <v>545</v>
      </c>
      <c r="D15891" s="161">
        <v>695.4</v>
      </c>
    </row>
    <row r="15892" spans="3:4" ht="15" hidden="1" customHeight="1" x14ac:dyDescent="0.25">
      <c r="C15892" s="158" t="s">
        <v>550</v>
      </c>
      <c r="D15892" s="159">
        <v>500.16</v>
      </c>
    </row>
    <row r="15893" spans="3:4" ht="15" hidden="1" customHeight="1" x14ac:dyDescent="0.25">
      <c r="C15893" s="160" t="s">
        <v>540</v>
      </c>
      <c r="D15893" s="161">
        <v>585.36</v>
      </c>
    </row>
    <row r="15894" spans="3:4" ht="15" hidden="1" customHeight="1" x14ac:dyDescent="0.25">
      <c r="C15894" s="158" t="s">
        <v>541</v>
      </c>
      <c r="D15894" s="159">
        <v>865.01</v>
      </c>
    </row>
    <row r="15895" spans="3:4" ht="15" hidden="1" customHeight="1" x14ac:dyDescent="0.25">
      <c r="C15895" s="160" t="s">
        <v>540</v>
      </c>
      <c r="D15895" s="161">
        <v>1281.04</v>
      </c>
    </row>
    <row r="15896" spans="3:4" ht="15" hidden="1" customHeight="1" x14ac:dyDescent="0.25">
      <c r="C15896" s="158" t="s">
        <v>309</v>
      </c>
      <c r="D15896" s="159">
        <v>855.98</v>
      </c>
    </row>
    <row r="15897" spans="3:4" ht="15" hidden="1" customHeight="1" x14ac:dyDescent="0.25">
      <c r="C15897" s="160" t="s">
        <v>545</v>
      </c>
      <c r="D15897" s="161">
        <v>40.840000000000003</v>
      </c>
    </row>
    <row r="15898" spans="3:4" ht="15" hidden="1" customHeight="1" x14ac:dyDescent="0.25">
      <c r="C15898" s="158" t="s">
        <v>544</v>
      </c>
      <c r="D15898" s="159">
        <v>732.32</v>
      </c>
    </row>
    <row r="15899" spans="3:4" ht="15" hidden="1" customHeight="1" x14ac:dyDescent="0.25">
      <c r="C15899" s="160" t="s">
        <v>546</v>
      </c>
      <c r="D15899" s="161">
        <v>328.52</v>
      </c>
    </row>
    <row r="15900" spans="3:4" ht="15" hidden="1" customHeight="1" x14ac:dyDescent="0.25">
      <c r="C15900" s="158" t="s">
        <v>558</v>
      </c>
      <c r="D15900" s="159">
        <v>1073.77</v>
      </c>
    </row>
    <row r="15901" spans="3:4" ht="15" hidden="1" customHeight="1" x14ac:dyDescent="0.25">
      <c r="C15901" s="160" t="s">
        <v>553</v>
      </c>
      <c r="D15901" s="161">
        <v>505.69</v>
      </c>
    </row>
    <row r="15902" spans="3:4" ht="15" hidden="1" customHeight="1" x14ac:dyDescent="0.25">
      <c r="C15902" s="158" t="s">
        <v>546</v>
      </c>
      <c r="D15902" s="159">
        <v>1022.44</v>
      </c>
    </row>
    <row r="15903" spans="3:4" ht="15" hidden="1" customHeight="1" x14ac:dyDescent="0.25">
      <c r="C15903" s="160" t="s">
        <v>546</v>
      </c>
      <c r="D15903" s="161">
        <v>264.86</v>
      </c>
    </row>
    <row r="15904" spans="3:4" ht="15" hidden="1" customHeight="1" x14ac:dyDescent="0.25">
      <c r="C15904" s="158" t="s">
        <v>539</v>
      </c>
      <c r="D15904" s="159">
        <v>620.41999999999996</v>
      </c>
    </row>
    <row r="15905" spans="3:4" ht="15" hidden="1" customHeight="1" x14ac:dyDescent="0.25">
      <c r="C15905" s="160" t="s">
        <v>307</v>
      </c>
      <c r="D15905" s="161">
        <v>471.64</v>
      </c>
    </row>
    <row r="15906" spans="3:4" ht="15" hidden="1" customHeight="1" x14ac:dyDescent="0.25">
      <c r="C15906" s="158" t="s">
        <v>546</v>
      </c>
      <c r="D15906" s="159">
        <v>691.54</v>
      </c>
    </row>
    <row r="15907" spans="3:4" ht="15" hidden="1" customHeight="1" x14ac:dyDescent="0.25">
      <c r="C15907" s="160" t="s">
        <v>539</v>
      </c>
      <c r="D15907" s="161">
        <v>634.05999999999995</v>
      </c>
    </row>
    <row r="15908" spans="3:4" ht="15" hidden="1" customHeight="1" x14ac:dyDescent="0.25">
      <c r="C15908" s="158" t="s">
        <v>546</v>
      </c>
      <c r="D15908" s="159">
        <v>784.89</v>
      </c>
    </row>
    <row r="15909" spans="3:4" ht="15" hidden="1" customHeight="1" x14ac:dyDescent="0.25">
      <c r="C15909" s="160" t="s">
        <v>308</v>
      </c>
      <c r="D15909" s="161">
        <v>209.25</v>
      </c>
    </row>
    <row r="15910" spans="3:4" ht="15" hidden="1" customHeight="1" x14ac:dyDescent="0.25">
      <c r="C15910" s="158" t="s">
        <v>547</v>
      </c>
      <c r="D15910" s="159">
        <v>1151.93</v>
      </c>
    </row>
    <row r="15911" spans="3:4" ht="15" hidden="1" customHeight="1" x14ac:dyDescent="0.25">
      <c r="C15911" s="160" t="s">
        <v>550</v>
      </c>
      <c r="D15911" s="161">
        <v>1228.24</v>
      </c>
    </row>
    <row r="15912" spans="3:4" ht="15" hidden="1" customHeight="1" x14ac:dyDescent="0.25">
      <c r="C15912" s="158" t="s">
        <v>544</v>
      </c>
      <c r="D15912" s="159">
        <v>861.43</v>
      </c>
    </row>
    <row r="15913" spans="3:4" ht="15" hidden="1" customHeight="1" x14ac:dyDescent="0.25">
      <c r="C15913" s="160" t="s">
        <v>553</v>
      </c>
      <c r="D15913" s="161">
        <v>137.62</v>
      </c>
    </row>
    <row r="15914" spans="3:4" ht="15" hidden="1" customHeight="1" x14ac:dyDescent="0.25">
      <c r="C15914" s="158" t="s">
        <v>552</v>
      </c>
      <c r="D15914" s="159">
        <v>956.66</v>
      </c>
    </row>
    <row r="15915" spans="3:4" ht="15" hidden="1" customHeight="1" x14ac:dyDescent="0.25">
      <c r="C15915" s="160" t="s">
        <v>548</v>
      </c>
      <c r="D15915" s="161">
        <v>895.53</v>
      </c>
    </row>
    <row r="15916" spans="3:4" ht="15" hidden="1" customHeight="1" x14ac:dyDescent="0.25">
      <c r="C15916" s="158" t="s">
        <v>553</v>
      </c>
      <c r="D15916" s="159">
        <v>897.76</v>
      </c>
    </row>
    <row r="15917" spans="3:4" ht="15" hidden="1" customHeight="1" x14ac:dyDescent="0.25">
      <c r="C15917" s="160" t="s">
        <v>546</v>
      </c>
      <c r="D15917" s="161">
        <v>369.48</v>
      </c>
    </row>
    <row r="15918" spans="3:4" ht="15" hidden="1" customHeight="1" x14ac:dyDescent="0.25">
      <c r="C15918" s="158" t="s">
        <v>307</v>
      </c>
      <c r="D15918" s="159">
        <v>68.44</v>
      </c>
    </row>
    <row r="15919" spans="3:4" ht="15" hidden="1" customHeight="1" x14ac:dyDescent="0.25">
      <c r="C15919" s="160" t="s">
        <v>549</v>
      </c>
      <c r="D15919" s="161">
        <v>378.36</v>
      </c>
    </row>
    <row r="15920" spans="3:4" ht="15" hidden="1" customHeight="1" x14ac:dyDescent="0.25">
      <c r="C15920" s="158" t="s">
        <v>308</v>
      </c>
      <c r="D15920" s="159">
        <v>613.24</v>
      </c>
    </row>
    <row r="15921" spans="3:4" ht="15" hidden="1" customHeight="1" x14ac:dyDescent="0.25">
      <c r="C15921" s="160" t="s">
        <v>540</v>
      </c>
      <c r="D15921" s="161">
        <v>442.43</v>
      </c>
    </row>
    <row r="15922" spans="3:4" ht="15" hidden="1" customHeight="1" x14ac:dyDescent="0.25">
      <c r="C15922" s="158" t="s">
        <v>547</v>
      </c>
      <c r="D15922" s="159">
        <v>267.67</v>
      </c>
    </row>
    <row r="15923" spans="3:4" ht="15" hidden="1" customHeight="1" x14ac:dyDescent="0.25">
      <c r="C15923" s="160" t="s">
        <v>540</v>
      </c>
      <c r="D15923" s="161">
        <v>238.16</v>
      </c>
    </row>
    <row r="15924" spans="3:4" ht="15" hidden="1" customHeight="1" x14ac:dyDescent="0.25">
      <c r="C15924" s="158" t="s">
        <v>541</v>
      </c>
      <c r="D15924" s="159">
        <v>262.38</v>
      </c>
    </row>
    <row r="15925" spans="3:4" ht="15" hidden="1" customHeight="1" x14ac:dyDescent="0.25">
      <c r="C15925" s="160" t="s">
        <v>543</v>
      </c>
      <c r="D15925" s="161">
        <v>92.71</v>
      </c>
    </row>
    <row r="15926" spans="3:4" ht="15" hidden="1" customHeight="1" x14ac:dyDescent="0.25">
      <c r="C15926" s="158" t="s">
        <v>549</v>
      </c>
      <c r="D15926" s="159">
        <v>628.99</v>
      </c>
    </row>
    <row r="15927" spans="3:4" ht="15" hidden="1" customHeight="1" x14ac:dyDescent="0.25">
      <c r="C15927" s="160" t="s">
        <v>544</v>
      </c>
      <c r="D15927" s="161">
        <v>862.51</v>
      </c>
    </row>
    <row r="15928" spans="3:4" ht="15" hidden="1" customHeight="1" x14ac:dyDescent="0.25">
      <c r="C15928" s="158" t="s">
        <v>312</v>
      </c>
      <c r="D15928" s="159">
        <v>1177.0899999999999</v>
      </c>
    </row>
    <row r="15929" spans="3:4" ht="15" hidden="1" customHeight="1" x14ac:dyDescent="0.25">
      <c r="C15929" s="160" t="s">
        <v>540</v>
      </c>
      <c r="D15929" s="161">
        <v>1219.69</v>
      </c>
    </row>
    <row r="15930" spans="3:4" ht="15" hidden="1" customHeight="1" x14ac:dyDescent="0.25">
      <c r="C15930" s="158" t="s">
        <v>309</v>
      </c>
      <c r="D15930" s="159">
        <v>969.37</v>
      </c>
    </row>
    <row r="15931" spans="3:4" ht="15" hidden="1" customHeight="1" x14ac:dyDescent="0.25">
      <c r="C15931" s="160" t="s">
        <v>542</v>
      </c>
      <c r="D15931" s="161">
        <v>498.37</v>
      </c>
    </row>
    <row r="15932" spans="3:4" ht="15" hidden="1" customHeight="1" x14ac:dyDescent="0.25">
      <c r="C15932" s="158" t="s">
        <v>544</v>
      </c>
      <c r="D15932" s="159">
        <v>1256.98</v>
      </c>
    </row>
    <row r="15933" spans="3:4" ht="15" hidden="1" customHeight="1" x14ac:dyDescent="0.25">
      <c r="C15933" s="160" t="s">
        <v>552</v>
      </c>
      <c r="D15933" s="161">
        <v>202.54</v>
      </c>
    </row>
    <row r="15934" spans="3:4" ht="15" hidden="1" customHeight="1" x14ac:dyDescent="0.25">
      <c r="C15934" s="158" t="s">
        <v>554</v>
      </c>
      <c r="D15934" s="159">
        <v>1220.98</v>
      </c>
    </row>
    <row r="15935" spans="3:4" ht="15" hidden="1" customHeight="1" x14ac:dyDescent="0.25">
      <c r="C15935" s="160" t="s">
        <v>545</v>
      </c>
      <c r="D15935" s="161">
        <v>838.61</v>
      </c>
    </row>
    <row r="15936" spans="3:4" ht="15" hidden="1" customHeight="1" x14ac:dyDescent="0.25">
      <c r="C15936" s="158" t="s">
        <v>551</v>
      </c>
      <c r="D15936" s="159">
        <v>747.62</v>
      </c>
    </row>
    <row r="15937" spans="3:4" ht="15" hidden="1" customHeight="1" x14ac:dyDescent="0.25">
      <c r="C15937" s="160" t="s">
        <v>544</v>
      </c>
      <c r="D15937" s="161">
        <v>1104.1199999999999</v>
      </c>
    </row>
    <row r="15938" spans="3:4" ht="15" hidden="1" customHeight="1" x14ac:dyDescent="0.25">
      <c r="C15938" s="158" t="s">
        <v>546</v>
      </c>
      <c r="D15938" s="159">
        <v>382.72</v>
      </c>
    </row>
    <row r="15939" spans="3:4" ht="15" hidden="1" customHeight="1" x14ac:dyDescent="0.25">
      <c r="C15939" s="160" t="s">
        <v>555</v>
      </c>
      <c r="D15939" s="161">
        <v>538.34</v>
      </c>
    </row>
    <row r="15940" spans="3:4" ht="15" hidden="1" customHeight="1" x14ac:dyDescent="0.25">
      <c r="C15940" s="158" t="s">
        <v>548</v>
      </c>
      <c r="D15940" s="159">
        <v>552.97</v>
      </c>
    </row>
    <row r="15941" spans="3:4" ht="15" hidden="1" customHeight="1" x14ac:dyDescent="0.25">
      <c r="C15941" s="160" t="s">
        <v>551</v>
      </c>
      <c r="D15941" s="161">
        <v>711.35</v>
      </c>
    </row>
    <row r="15942" spans="3:4" ht="15" hidden="1" customHeight="1" x14ac:dyDescent="0.25">
      <c r="C15942" s="158" t="s">
        <v>312</v>
      </c>
      <c r="D15942" s="159">
        <v>62.41</v>
      </c>
    </row>
    <row r="15943" spans="3:4" ht="15" hidden="1" customHeight="1" x14ac:dyDescent="0.25">
      <c r="C15943" s="160" t="s">
        <v>540</v>
      </c>
      <c r="D15943" s="161">
        <v>629.76</v>
      </c>
    </row>
    <row r="15944" spans="3:4" ht="15" hidden="1" customHeight="1" x14ac:dyDescent="0.25">
      <c r="C15944" s="158" t="s">
        <v>541</v>
      </c>
      <c r="D15944" s="159">
        <v>759</v>
      </c>
    </row>
    <row r="15945" spans="3:4" ht="15" hidden="1" customHeight="1" x14ac:dyDescent="0.25">
      <c r="C15945" s="160" t="s">
        <v>546</v>
      </c>
      <c r="D15945" s="161">
        <v>664.5</v>
      </c>
    </row>
    <row r="15946" spans="3:4" ht="15" hidden="1" customHeight="1" x14ac:dyDescent="0.25">
      <c r="C15946" s="158" t="s">
        <v>307</v>
      </c>
      <c r="D15946" s="159">
        <v>1238.28</v>
      </c>
    </row>
    <row r="15947" spans="3:4" ht="15" hidden="1" customHeight="1" x14ac:dyDescent="0.25">
      <c r="C15947" s="160" t="s">
        <v>545</v>
      </c>
      <c r="D15947" s="161">
        <v>188.24</v>
      </c>
    </row>
    <row r="15948" spans="3:4" ht="15" hidden="1" customHeight="1" x14ac:dyDescent="0.25">
      <c r="C15948" s="158" t="s">
        <v>558</v>
      </c>
      <c r="D15948" s="159">
        <v>629.78</v>
      </c>
    </row>
    <row r="15949" spans="3:4" ht="15" hidden="1" customHeight="1" x14ac:dyDescent="0.25">
      <c r="C15949" s="160" t="s">
        <v>308</v>
      </c>
      <c r="D15949" s="161">
        <v>367.32</v>
      </c>
    </row>
    <row r="15950" spans="3:4" ht="15" hidden="1" customHeight="1" x14ac:dyDescent="0.25">
      <c r="C15950" s="158" t="s">
        <v>557</v>
      </c>
      <c r="D15950" s="159">
        <v>481.55</v>
      </c>
    </row>
    <row r="15951" spans="3:4" ht="15" hidden="1" customHeight="1" x14ac:dyDescent="0.25">
      <c r="C15951" s="160" t="s">
        <v>312</v>
      </c>
      <c r="D15951" s="161">
        <v>885.85</v>
      </c>
    </row>
    <row r="15952" spans="3:4" ht="15" hidden="1" customHeight="1" x14ac:dyDescent="0.25">
      <c r="C15952" s="158" t="s">
        <v>307</v>
      </c>
      <c r="D15952" s="159">
        <v>885.06</v>
      </c>
    </row>
    <row r="15953" spans="3:4" ht="15" hidden="1" customHeight="1" x14ac:dyDescent="0.25">
      <c r="C15953" s="160" t="s">
        <v>307</v>
      </c>
      <c r="D15953" s="161">
        <v>707.95</v>
      </c>
    </row>
    <row r="15954" spans="3:4" ht="15" hidden="1" customHeight="1" x14ac:dyDescent="0.25">
      <c r="C15954" s="158" t="s">
        <v>546</v>
      </c>
      <c r="D15954" s="159">
        <v>417.68</v>
      </c>
    </row>
    <row r="15955" spans="3:4" ht="15" hidden="1" customHeight="1" x14ac:dyDescent="0.25">
      <c r="C15955" s="160" t="s">
        <v>542</v>
      </c>
      <c r="D15955" s="161">
        <v>1111.04</v>
      </c>
    </row>
    <row r="15956" spans="3:4" ht="15" hidden="1" customHeight="1" x14ac:dyDescent="0.25">
      <c r="C15956" s="158" t="s">
        <v>542</v>
      </c>
      <c r="D15956" s="159">
        <v>1245.31</v>
      </c>
    </row>
    <row r="15957" spans="3:4" ht="15" hidden="1" customHeight="1" x14ac:dyDescent="0.25">
      <c r="C15957" s="160" t="s">
        <v>545</v>
      </c>
      <c r="D15957" s="161">
        <v>716.04</v>
      </c>
    </row>
    <row r="15958" spans="3:4" ht="15" hidden="1" customHeight="1" x14ac:dyDescent="0.25">
      <c r="C15958" s="158" t="s">
        <v>308</v>
      </c>
      <c r="D15958" s="159">
        <v>1281.02</v>
      </c>
    </row>
    <row r="15959" spans="3:4" ht="15" hidden="1" customHeight="1" x14ac:dyDescent="0.25">
      <c r="C15959" s="160" t="s">
        <v>553</v>
      </c>
      <c r="D15959" s="161">
        <v>286.82</v>
      </c>
    </row>
    <row r="15960" spans="3:4" ht="15" hidden="1" customHeight="1" x14ac:dyDescent="0.25">
      <c r="C15960" s="158" t="s">
        <v>540</v>
      </c>
      <c r="D15960" s="159">
        <v>426.9</v>
      </c>
    </row>
    <row r="15961" spans="3:4" ht="15" hidden="1" customHeight="1" x14ac:dyDescent="0.25">
      <c r="C15961" s="160" t="s">
        <v>547</v>
      </c>
      <c r="D15961" s="161">
        <v>730.18</v>
      </c>
    </row>
    <row r="15962" spans="3:4" ht="15" hidden="1" customHeight="1" x14ac:dyDescent="0.25">
      <c r="C15962" s="158" t="s">
        <v>553</v>
      </c>
      <c r="D15962" s="159">
        <v>795.16</v>
      </c>
    </row>
    <row r="15963" spans="3:4" ht="15" hidden="1" customHeight="1" x14ac:dyDescent="0.25">
      <c r="C15963" s="160" t="s">
        <v>551</v>
      </c>
      <c r="D15963" s="161">
        <v>681.23</v>
      </c>
    </row>
    <row r="15964" spans="3:4" ht="15" hidden="1" customHeight="1" x14ac:dyDescent="0.25">
      <c r="C15964" s="158" t="s">
        <v>545</v>
      </c>
      <c r="D15964" s="159">
        <v>705.86</v>
      </c>
    </row>
    <row r="15965" spans="3:4" ht="15" hidden="1" customHeight="1" x14ac:dyDescent="0.25">
      <c r="C15965" s="160" t="s">
        <v>551</v>
      </c>
      <c r="D15965" s="161">
        <v>708.14</v>
      </c>
    </row>
    <row r="15966" spans="3:4" ht="15" hidden="1" customHeight="1" x14ac:dyDescent="0.25">
      <c r="C15966" s="158" t="s">
        <v>308</v>
      </c>
      <c r="D15966" s="159">
        <v>1164.01</v>
      </c>
    </row>
    <row r="15967" spans="3:4" ht="15" hidden="1" customHeight="1" x14ac:dyDescent="0.25">
      <c r="C15967" s="160" t="s">
        <v>307</v>
      </c>
      <c r="D15967" s="161">
        <v>792.68</v>
      </c>
    </row>
    <row r="15968" spans="3:4" ht="15" hidden="1" customHeight="1" x14ac:dyDescent="0.25">
      <c r="C15968" s="158" t="s">
        <v>556</v>
      </c>
      <c r="D15968" s="159">
        <v>884.96</v>
      </c>
    </row>
    <row r="15969" spans="3:4" ht="15" hidden="1" customHeight="1" x14ac:dyDescent="0.25">
      <c r="C15969" s="160" t="s">
        <v>553</v>
      </c>
      <c r="D15969" s="161">
        <v>475.67</v>
      </c>
    </row>
    <row r="15970" spans="3:4" ht="15" hidden="1" customHeight="1" x14ac:dyDescent="0.25">
      <c r="C15970" s="158" t="s">
        <v>307</v>
      </c>
      <c r="D15970" s="159">
        <v>315.14999999999998</v>
      </c>
    </row>
    <row r="15971" spans="3:4" ht="15" hidden="1" customHeight="1" x14ac:dyDescent="0.25">
      <c r="C15971" s="160" t="s">
        <v>553</v>
      </c>
      <c r="D15971" s="161">
        <v>664.94</v>
      </c>
    </row>
    <row r="15972" spans="3:4" ht="15" hidden="1" customHeight="1" x14ac:dyDescent="0.25">
      <c r="C15972" s="158" t="s">
        <v>552</v>
      </c>
      <c r="D15972" s="159">
        <v>43.37</v>
      </c>
    </row>
    <row r="15973" spans="3:4" ht="15" hidden="1" customHeight="1" x14ac:dyDescent="0.25">
      <c r="C15973" s="160" t="s">
        <v>551</v>
      </c>
      <c r="D15973" s="161">
        <v>722.23</v>
      </c>
    </row>
    <row r="15974" spans="3:4" ht="15" hidden="1" customHeight="1" x14ac:dyDescent="0.25">
      <c r="C15974" s="158" t="s">
        <v>554</v>
      </c>
      <c r="D15974" s="159">
        <v>1116.79</v>
      </c>
    </row>
    <row r="15975" spans="3:4" ht="15" hidden="1" customHeight="1" x14ac:dyDescent="0.25">
      <c r="C15975" s="160" t="s">
        <v>546</v>
      </c>
      <c r="D15975" s="161">
        <v>842.98</v>
      </c>
    </row>
    <row r="15976" spans="3:4" ht="15" hidden="1" customHeight="1" x14ac:dyDescent="0.25">
      <c r="C15976" s="158" t="s">
        <v>546</v>
      </c>
      <c r="D15976" s="159">
        <v>1290.8699999999999</v>
      </c>
    </row>
    <row r="15977" spans="3:4" ht="15" hidden="1" customHeight="1" x14ac:dyDescent="0.25">
      <c r="C15977" s="160" t="s">
        <v>547</v>
      </c>
      <c r="D15977" s="161">
        <v>573.66999999999996</v>
      </c>
    </row>
    <row r="15978" spans="3:4" ht="15" hidden="1" customHeight="1" x14ac:dyDescent="0.25">
      <c r="C15978" s="158" t="s">
        <v>545</v>
      </c>
      <c r="D15978" s="159">
        <v>305.16000000000003</v>
      </c>
    </row>
    <row r="15979" spans="3:4" ht="15" hidden="1" customHeight="1" x14ac:dyDescent="0.25">
      <c r="C15979" s="160" t="s">
        <v>552</v>
      </c>
      <c r="D15979" s="161">
        <v>1194.8900000000001</v>
      </c>
    </row>
    <row r="15980" spans="3:4" ht="15" hidden="1" customHeight="1" x14ac:dyDescent="0.25">
      <c r="C15980" s="158" t="s">
        <v>309</v>
      </c>
      <c r="D15980" s="159">
        <v>1242.21</v>
      </c>
    </row>
    <row r="15981" spans="3:4" ht="15" hidden="1" customHeight="1" x14ac:dyDescent="0.25">
      <c r="C15981" s="160" t="s">
        <v>539</v>
      </c>
      <c r="D15981" s="161">
        <v>329.99</v>
      </c>
    </row>
    <row r="15982" spans="3:4" ht="15" hidden="1" customHeight="1" x14ac:dyDescent="0.25">
      <c r="C15982" s="158" t="s">
        <v>541</v>
      </c>
      <c r="D15982" s="159">
        <v>249.37</v>
      </c>
    </row>
    <row r="15983" spans="3:4" ht="15" hidden="1" customHeight="1" x14ac:dyDescent="0.25">
      <c r="C15983" s="160" t="s">
        <v>546</v>
      </c>
      <c r="D15983" s="161">
        <v>1299.25</v>
      </c>
    </row>
    <row r="15984" spans="3:4" ht="15" hidden="1" customHeight="1" x14ac:dyDescent="0.25">
      <c r="C15984" s="158" t="s">
        <v>312</v>
      </c>
      <c r="D15984" s="159">
        <v>652.41999999999996</v>
      </c>
    </row>
    <row r="15985" spans="3:4" ht="15" hidden="1" customHeight="1" x14ac:dyDescent="0.25">
      <c r="C15985" s="160" t="s">
        <v>551</v>
      </c>
      <c r="D15985" s="161">
        <v>766.98</v>
      </c>
    </row>
    <row r="15986" spans="3:4" ht="15" hidden="1" customHeight="1" x14ac:dyDescent="0.25">
      <c r="C15986" s="158" t="s">
        <v>307</v>
      </c>
      <c r="D15986" s="159">
        <v>843.82</v>
      </c>
    </row>
    <row r="15987" spans="3:4" ht="15" hidden="1" customHeight="1" x14ac:dyDescent="0.25">
      <c r="C15987" s="160" t="s">
        <v>552</v>
      </c>
      <c r="D15987" s="161">
        <v>79.31</v>
      </c>
    </row>
    <row r="15988" spans="3:4" ht="15" hidden="1" customHeight="1" x14ac:dyDescent="0.25">
      <c r="C15988" s="158" t="s">
        <v>309</v>
      </c>
      <c r="D15988" s="159">
        <v>483.25</v>
      </c>
    </row>
    <row r="15989" spans="3:4" ht="15" hidden="1" customHeight="1" x14ac:dyDescent="0.25">
      <c r="C15989" s="160" t="s">
        <v>546</v>
      </c>
      <c r="D15989" s="161">
        <v>630.05999999999995</v>
      </c>
    </row>
    <row r="15990" spans="3:4" ht="15" hidden="1" customHeight="1" x14ac:dyDescent="0.25">
      <c r="C15990" s="158" t="s">
        <v>550</v>
      </c>
      <c r="D15990" s="159">
        <v>740.3</v>
      </c>
    </row>
    <row r="15991" spans="3:4" ht="15" hidden="1" customHeight="1" x14ac:dyDescent="0.25">
      <c r="C15991" s="160" t="s">
        <v>307</v>
      </c>
      <c r="D15991" s="161">
        <v>605.91999999999996</v>
      </c>
    </row>
    <row r="15992" spans="3:4" ht="15" hidden="1" customHeight="1" x14ac:dyDescent="0.25">
      <c r="C15992" s="158" t="s">
        <v>542</v>
      </c>
      <c r="D15992" s="159">
        <v>883.78</v>
      </c>
    </row>
    <row r="15993" spans="3:4" ht="15" hidden="1" customHeight="1" x14ac:dyDescent="0.25">
      <c r="C15993" s="160" t="s">
        <v>543</v>
      </c>
      <c r="D15993" s="161">
        <v>1152.3399999999999</v>
      </c>
    </row>
    <row r="15994" spans="3:4" ht="15" hidden="1" customHeight="1" x14ac:dyDescent="0.25">
      <c r="C15994" s="158" t="s">
        <v>549</v>
      </c>
      <c r="D15994" s="159">
        <v>602.66</v>
      </c>
    </row>
    <row r="15995" spans="3:4" ht="15" hidden="1" customHeight="1" x14ac:dyDescent="0.25">
      <c r="C15995" s="160" t="s">
        <v>309</v>
      </c>
      <c r="D15995" s="161">
        <v>399.57</v>
      </c>
    </row>
    <row r="15996" spans="3:4" ht="15" hidden="1" customHeight="1" x14ac:dyDescent="0.25">
      <c r="C15996" s="158" t="s">
        <v>308</v>
      </c>
      <c r="D15996" s="159">
        <v>383.79</v>
      </c>
    </row>
    <row r="15997" spans="3:4" ht="15" hidden="1" customHeight="1" x14ac:dyDescent="0.25">
      <c r="C15997" s="160" t="s">
        <v>547</v>
      </c>
      <c r="D15997" s="161">
        <v>1000.43</v>
      </c>
    </row>
    <row r="15998" spans="3:4" ht="15" hidden="1" customHeight="1" x14ac:dyDescent="0.25">
      <c r="C15998" s="158" t="s">
        <v>540</v>
      </c>
      <c r="D15998" s="159">
        <v>442.25</v>
      </c>
    </row>
    <row r="15999" spans="3:4" ht="15" hidden="1" customHeight="1" x14ac:dyDescent="0.25">
      <c r="C15999" s="160" t="s">
        <v>542</v>
      </c>
      <c r="D15999" s="161">
        <v>1001.33</v>
      </c>
    </row>
    <row r="16000" spans="3:4" ht="15" hidden="1" customHeight="1" x14ac:dyDescent="0.25">
      <c r="C16000" s="158" t="s">
        <v>540</v>
      </c>
      <c r="D16000" s="159">
        <v>218.51</v>
      </c>
    </row>
    <row r="16001" spans="3:4" ht="15" hidden="1" customHeight="1" x14ac:dyDescent="0.25">
      <c r="C16001" s="160" t="s">
        <v>549</v>
      </c>
      <c r="D16001" s="161">
        <v>271.26</v>
      </c>
    </row>
    <row r="16002" spans="3:4" ht="15" hidden="1" customHeight="1" x14ac:dyDescent="0.25">
      <c r="C16002" s="158" t="s">
        <v>548</v>
      </c>
      <c r="D16002" s="159">
        <v>116.69</v>
      </c>
    </row>
    <row r="16003" spans="3:4" ht="15" hidden="1" customHeight="1" x14ac:dyDescent="0.25">
      <c r="C16003" s="160" t="s">
        <v>312</v>
      </c>
      <c r="D16003" s="161">
        <v>332.91</v>
      </c>
    </row>
    <row r="16004" spans="3:4" ht="15" hidden="1" customHeight="1" x14ac:dyDescent="0.25">
      <c r="C16004" s="158" t="s">
        <v>544</v>
      </c>
      <c r="D16004" s="159">
        <v>911.41</v>
      </c>
    </row>
    <row r="16005" spans="3:4" ht="15" hidden="1" customHeight="1" x14ac:dyDescent="0.25">
      <c r="C16005" s="160" t="s">
        <v>539</v>
      </c>
      <c r="D16005" s="161">
        <v>399.3</v>
      </c>
    </row>
    <row r="16006" spans="3:4" ht="15" hidden="1" customHeight="1" x14ac:dyDescent="0.25">
      <c r="C16006" s="158" t="s">
        <v>549</v>
      </c>
      <c r="D16006" s="159">
        <v>602.9</v>
      </c>
    </row>
    <row r="16007" spans="3:4" ht="15" hidden="1" customHeight="1" x14ac:dyDescent="0.25">
      <c r="C16007" s="160" t="s">
        <v>308</v>
      </c>
      <c r="D16007" s="161">
        <v>668.25</v>
      </c>
    </row>
    <row r="16008" spans="3:4" ht="15" hidden="1" customHeight="1" x14ac:dyDescent="0.25">
      <c r="C16008" s="158" t="s">
        <v>553</v>
      </c>
      <c r="D16008" s="159">
        <v>134.31</v>
      </c>
    </row>
    <row r="16009" spans="3:4" ht="15" hidden="1" customHeight="1" x14ac:dyDescent="0.25">
      <c r="C16009" s="160" t="s">
        <v>558</v>
      </c>
      <c r="D16009" s="161">
        <v>403.85</v>
      </c>
    </row>
    <row r="16010" spans="3:4" ht="15" hidden="1" customHeight="1" x14ac:dyDescent="0.25">
      <c r="C16010" s="158" t="s">
        <v>312</v>
      </c>
      <c r="D16010" s="159">
        <v>983.99</v>
      </c>
    </row>
    <row r="16011" spans="3:4" ht="15" hidden="1" customHeight="1" x14ac:dyDescent="0.25">
      <c r="C16011" s="160" t="s">
        <v>553</v>
      </c>
      <c r="D16011" s="161">
        <v>815.82</v>
      </c>
    </row>
    <row r="16012" spans="3:4" ht="15" hidden="1" customHeight="1" x14ac:dyDescent="0.25">
      <c r="C16012" s="158" t="s">
        <v>547</v>
      </c>
      <c r="D16012" s="159">
        <v>1195.57</v>
      </c>
    </row>
    <row r="16013" spans="3:4" ht="15" hidden="1" customHeight="1" x14ac:dyDescent="0.25">
      <c r="C16013" s="160" t="s">
        <v>551</v>
      </c>
      <c r="D16013" s="161">
        <v>1247.58</v>
      </c>
    </row>
    <row r="16014" spans="3:4" ht="15" hidden="1" customHeight="1" x14ac:dyDescent="0.25">
      <c r="C16014" s="158" t="s">
        <v>551</v>
      </c>
      <c r="D16014" s="159">
        <v>134.78</v>
      </c>
    </row>
    <row r="16015" spans="3:4" ht="15" hidden="1" customHeight="1" x14ac:dyDescent="0.25">
      <c r="C16015" s="160" t="s">
        <v>542</v>
      </c>
      <c r="D16015" s="161">
        <v>187.33</v>
      </c>
    </row>
    <row r="16016" spans="3:4" ht="15" hidden="1" customHeight="1" x14ac:dyDescent="0.25">
      <c r="C16016" s="158" t="s">
        <v>540</v>
      </c>
      <c r="D16016" s="159">
        <v>1085.08</v>
      </c>
    </row>
    <row r="16017" spans="3:4" ht="15" hidden="1" customHeight="1" x14ac:dyDescent="0.25">
      <c r="C16017" s="160" t="s">
        <v>548</v>
      </c>
      <c r="D16017" s="161">
        <v>364.82</v>
      </c>
    </row>
    <row r="16018" spans="3:4" ht="15" hidden="1" customHeight="1" x14ac:dyDescent="0.25">
      <c r="C16018" s="158" t="s">
        <v>308</v>
      </c>
      <c r="D16018" s="159">
        <v>511.27</v>
      </c>
    </row>
    <row r="16019" spans="3:4" ht="15" hidden="1" customHeight="1" x14ac:dyDescent="0.25">
      <c r="C16019" s="160" t="s">
        <v>308</v>
      </c>
      <c r="D16019" s="161">
        <v>670.24</v>
      </c>
    </row>
    <row r="16020" spans="3:4" ht="15" hidden="1" customHeight="1" x14ac:dyDescent="0.25">
      <c r="C16020" s="158" t="s">
        <v>547</v>
      </c>
      <c r="D16020" s="159">
        <v>522.36</v>
      </c>
    </row>
    <row r="16021" spans="3:4" ht="15" hidden="1" customHeight="1" x14ac:dyDescent="0.25">
      <c r="C16021" s="160" t="s">
        <v>552</v>
      </c>
      <c r="D16021" s="161">
        <v>765.91</v>
      </c>
    </row>
    <row r="16022" spans="3:4" ht="15" hidden="1" customHeight="1" x14ac:dyDescent="0.25">
      <c r="C16022" s="158" t="s">
        <v>554</v>
      </c>
      <c r="D16022" s="159">
        <v>680.92</v>
      </c>
    </row>
    <row r="16023" spans="3:4" ht="15" hidden="1" customHeight="1" x14ac:dyDescent="0.25">
      <c r="C16023" s="160" t="s">
        <v>557</v>
      </c>
      <c r="D16023" s="161">
        <v>507.5</v>
      </c>
    </row>
    <row r="16024" spans="3:4" ht="15" hidden="1" customHeight="1" x14ac:dyDescent="0.25">
      <c r="C16024" s="158" t="s">
        <v>547</v>
      </c>
      <c r="D16024" s="159">
        <v>705.33</v>
      </c>
    </row>
    <row r="16025" spans="3:4" ht="15" hidden="1" customHeight="1" x14ac:dyDescent="0.25">
      <c r="C16025" s="160" t="s">
        <v>555</v>
      </c>
      <c r="D16025" s="161">
        <v>582.20000000000005</v>
      </c>
    </row>
    <row r="16026" spans="3:4" ht="15" hidden="1" customHeight="1" x14ac:dyDescent="0.25">
      <c r="C16026" s="158" t="s">
        <v>552</v>
      </c>
      <c r="D16026" s="159">
        <v>428.18</v>
      </c>
    </row>
    <row r="16027" spans="3:4" ht="15" hidden="1" customHeight="1" x14ac:dyDescent="0.25">
      <c r="C16027" s="160" t="s">
        <v>546</v>
      </c>
      <c r="D16027" s="161">
        <v>68.900000000000006</v>
      </c>
    </row>
    <row r="16028" spans="3:4" ht="15" hidden="1" customHeight="1" x14ac:dyDescent="0.25">
      <c r="C16028" s="158" t="s">
        <v>553</v>
      </c>
      <c r="D16028" s="159">
        <v>1048.3399999999999</v>
      </c>
    </row>
    <row r="16029" spans="3:4" ht="15" hidden="1" customHeight="1" x14ac:dyDescent="0.25">
      <c r="C16029" s="160" t="s">
        <v>553</v>
      </c>
      <c r="D16029" s="161">
        <v>643.64</v>
      </c>
    </row>
    <row r="16030" spans="3:4" ht="15" hidden="1" customHeight="1" x14ac:dyDescent="0.25">
      <c r="C16030" s="158" t="s">
        <v>549</v>
      </c>
      <c r="D16030" s="159">
        <v>74.23</v>
      </c>
    </row>
    <row r="16031" spans="3:4" ht="15" hidden="1" customHeight="1" x14ac:dyDescent="0.25">
      <c r="C16031" s="160" t="s">
        <v>308</v>
      </c>
      <c r="D16031" s="161">
        <v>798.34</v>
      </c>
    </row>
    <row r="16032" spans="3:4" ht="15" hidden="1" customHeight="1" x14ac:dyDescent="0.25">
      <c r="C16032" s="158" t="s">
        <v>551</v>
      </c>
      <c r="D16032" s="159">
        <v>1051.75</v>
      </c>
    </row>
    <row r="16033" spans="3:4" ht="15" hidden="1" customHeight="1" x14ac:dyDescent="0.25">
      <c r="C16033" s="160" t="s">
        <v>547</v>
      </c>
      <c r="D16033" s="161">
        <v>453.37</v>
      </c>
    </row>
    <row r="16034" spans="3:4" ht="15" hidden="1" customHeight="1" x14ac:dyDescent="0.25">
      <c r="C16034" s="158" t="s">
        <v>539</v>
      </c>
      <c r="D16034" s="159">
        <v>38.9</v>
      </c>
    </row>
    <row r="16035" spans="3:4" ht="15" hidden="1" customHeight="1" x14ac:dyDescent="0.25">
      <c r="C16035" s="160" t="s">
        <v>551</v>
      </c>
      <c r="D16035" s="161">
        <v>1017.27</v>
      </c>
    </row>
    <row r="16036" spans="3:4" ht="15" hidden="1" customHeight="1" x14ac:dyDescent="0.25">
      <c r="C16036" s="158" t="s">
        <v>308</v>
      </c>
      <c r="D16036" s="159">
        <v>1006.55</v>
      </c>
    </row>
    <row r="16037" spans="3:4" ht="15" hidden="1" customHeight="1" x14ac:dyDescent="0.25">
      <c r="C16037" s="160" t="s">
        <v>551</v>
      </c>
      <c r="D16037" s="161">
        <v>1036.29</v>
      </c>
    </row>
    <row r="16038" spans="3:4" ht="15" hidden="1" customHeight="1" x14ac:dyDescent="0.25">
      <c r="C16038" s="158" t="s">
        <v>544</v>
      </c>
      <c r="D16038" s="159">
        <v>514.91999999999996</v>
      </c>
    </row>
    <row r="16039" spans="3:4" ht="15" hidden="1" customHeight="1" x14ac:dyDescent="0.25">
      <c r="C16039" s="160" t="s">
        <v>553</v>
      </c>
      <c r="D16039" s="161">
        <v>477.18</v>
      </c>
    </row>
    <row r="16040" spans="3:4" ht="15" hidden="1" customHeight="1" x14ac:dyDescent="0.25">
      <c r="C16040" s="158" t="s">
        <v>540</v>
      </c>
      <c r="D16040" s="159">
        <v>275.99</v>
      </c>
    </row>
    <row r="16041" spans="3:4" ht="15" hidden="1" customHeight="1" x14ac:dyDescent="0.25">
      <c r="C16041" s="160" t="s">
        <v>308</v>
      </c>
      <c r="D16041" s="161">
        <v>509.08</v>
      </c>
    </row>
    <row r="16042" spans="3:4" ht="15" hidden="1" customHeight="1" x14ac:dyDescent="0.25">
      <c r="C16042" s="158" t="s">
        <v>542</v>
      </c>
      <c r="D16042" s="159">
        <v>189.59</v>
      </c>
    </row>
    <row r="16043" spans="3:4" ht="15" hidden="1" customHeight="1" x14ac:dyDescent="0.25">
      <c r="C16043" s="160" t="s">
        <v>312</v>
      </c>
      <c r="D16043" s="161">
        <v>767.38</v>
      </c>
    </row>
    <row r="16044" spans="3:4" ht="15" hidden="1" customHeight="1" x14ac:dyDescent="0.25">
      <c r="C16044" s="158" t="s">
        <v>558</v>
      </c>
      <c r="D16044" s="159">
        <v>415.8</v>
      </c>
    </row>
    <row r="16045" spans="3:4" ht="15" hidden="1" customHeight="1" x14ac:dyDescent="0.25">
      <c r="C16045" s="160" t="s">
        <v>545</v>
      </c>
      <c r="D16045" s="161">
        <v>169.91</v>
      </c>
    </row>
    <row r="16046" spans="3:4" ht="15" hidden="1" customHeight="1" x14ac:dyDescent="0.25">
      <c r="C16046" s="158" t="s">
        <v>309</v>
      </c>
      <c r="D16046" s="159">
        <v>862.05</v>
      </c>
    </row>
    <row r="16047" spans="3:4" ht="15" hidden="1" customHeight="1" x14ac:dyDescent="0.25">
      <c r="C16047" s="160" t="s">
        <v>541</v>
      </c>
      <c r="D16047" s="161">
        <v>1131.92</v>
      </c>
    </row>
    <row r="16048" spans="3:4" ht="15" hidden="1" customHeight="1" x14ac:dyDescent="0.25">
      <c r="C16048" s="158" t="s">
        <v>312</v>
      </c>
      <c r="D16048" s="159">
        <v>669.16</v>
      </c>
    </row>
    <row r="16049" spans="3:4" ht="15" hidden="1" customHeight="1" x14ac:dyDescent="0.25">
      <c r="C16049" s="160" t="s">
        <v>545</v>
      </c>
      <c r="D16049" s="161">
        <v>1145.1199999999999</v>
      </c>
    </row>
    <row r="16050" spans="3:4" ht="15" hidden="1" customHeight="1" x14ac:dyDescent="0.25">
      <c r="C16050" s="158" t="s">
        <v>556</v>
      </c>
      <c r="D16050" s="159">
        <v>148.13999999999999</v>
      </c>
    </row>
    <row r="16051" spans="3:4" ht="15" hidden="1" customHeight="1" x14ac:dyDescent="0.25">
      <c r="C16051" s="160" t="s">
        <v>552</v>
      </c>
      <c r="D16051" s="161">
        <v>68.52</v>
      </c>
    </row>
    <row r="16052" spans="3:4" ht="15" hidden="1" customHeight="1" x14ac:dyDescent="0.25">
      <c r="C16052" s="158" t="s">
        <v>552</v>
      </c>
      <c r="D16052" s="159">
        <v>127.1</v>
      </c>
    </row>
    <row r="16053" spans="3:4" ht="15" hidden="1" customHeight="1" x14ac:dyDescent="0.25">
      <c r="C16053" s="160" t="s">
        <v>546</v>
      </c>
      <c r="D16053" s="161">
        <v>372.04</v>
      </c>
    </row>
    <row r="16054" spans="3:4" ht="15" hidden="1" customHeight="1" x14ac:dyDescent="0.25">
      <c r="C16054" s="158" t="s">
        <v>549</v>
      </c>
      <c r="D16054" s="159">
        <v>1154</v>
      </c>
    </row>
    <row r="16055" spans="3:4" ht="15" hidden="1" customHeight="1" x14ac:dyDescent="0.25">
      <c r="C16055" s="160" t="s">
        <v>547</v>
      </c>
      <c r="D16055" s="161">
        <v>466.35</v>
      </c>
    </row>
    <row r="16056" spans="3:4" ht="15" hidden="1" customHeight="1" x14ac:dyDescent="0.25">
      <c r="C16056" s="158" t="s">
        <v>547</v>
      </c>
      <c r="D16056" s="159">
        <v>710.46</v>
      </c>
    </row>
    <row r="16057" spans="3:4" ht="15" hidden="1" customHeight="1" x14ac:dyDescent="0.25">
      <c r="C16057" s="160" t="s">
        <v>542</v>
      </c>
      <c r="D16057" s="161">
        <v>1283.8900000000001</v>
      </c>
    </row>
    <row r="16058" spans="3:4" ht="15" hidden="1" customHeight="1" x14ac:dyDescent="0.25">
      <c r="C16058" s="158" t="s">
        <v>552</v>
      </c>
      <c r="D16058" s="159">
        <v>480.31</v>
      </c>
    </row>
    <row r="16059" spans="3:4" ht="15" hidden="1" customHeight="1" x14ac:dyDescent="0.25">
      <c r="C16059" s="160" t="s">
        <v>309</v>
      </c>
      <c r="D16059" s="161">
        <v>783.96</v>
      </c>
    </row>
    <row r="16060" spans="3:4" ht="15" hidden="1" customHeight="1" x14ac:dyDescent="0.25">
      <c r="C16060" s="158" t="s">
        <v>307</v>
      </c>
      <c r="D16060" s="159">
        <v>201.17</v>
      </c>
    </row>
    <row r="16061" spans="3:4" ht="15" hidden="1" customHeight="1" x14ac:dyDescent="0.25">
      <c r="C16061" s="160" t="s">
        <v>552</v>
      </c>
      <c r="D16061" s="161">
        <v>880.63</v>
      </c>
    </row>
    <row r="16062" spans="3:4" ht="15" hidden="1" customHeight="1" x14ac:dyDescent="0.25">
      <c r="C16062" s="158" t="s">
        <v>547</v>
      </c>
      <c r="D16062" s="159">
        <v>1037.4100000000001</v>
      </c>
    </row>
    <row r="16063" spans="3:4" ht="15" hidden="1" customHeight="1" x14ac:dyDescent="0.25">
      <c r="C16063" s="160" t="s">
        <v>558</v>
      </c>
      <c r="D16063" s="161">
        <v>196.56</v>
      </c>
    </row>
    <row r="16064" spans="3:4" ht="15" hidden="1" customHeight="1" x14ac:dyDescent="0.25">
      <c r="C16064" s="158" t="s">
        <v>550</v>
      </c>
      <c r="D16064" s="159">
        <v>920.97</v>
      </c>
    </row>
    <row r="16065" spans="3:4" ht="15" hidden="1" customHeight="1" x14ac:dyDescent="0.25">
      <c r="C16065" s="160" t="s">
        <v>539</v>
      </c>
      <c r="D16065" s="161">
        <v>1129.21</v>
      </c>
    </row>
    <row r="16066" spans="3:4" ht="15" hidden="1" customHeight="1" x14ac:dyDescent="0.25">
      <c r="C16066" s="158" t="s">
        <v>544</v>
      </c>
      <c r="D16066" s="159">
        <v>1106.1300000000001</v>
      </c>
    </row>
    <row r="16067" spans="3:4" ht="15" hidden="1" customHeight="1" x14ac:dyDescent="0.25">
      <c r="C16067" s="160" t="s">
        <v>541</v>
      </c>
      <c r="D16067" s="161">
        <v>733.98</v>
      </c>
    </row>
    <row r="16068" spans="3:4" ht="15" hidden="1" customHeight="1" x14ac:dyDescent="0.25">
      <c r="C16068" s="158" t="s">
        <v>309</v>
      </c>
      <c r="D16068" s="159">
        <v>546.73</v>
      </c>
    </row>
    <row r="16069" spans="3:4" ht="15" hidden="1" customHeight="1" x14ac:dyDescent="0.25">
      <c r="C16069" s="160" t="s">
        <v>553</v>
      </c>
      <c r="D16069" s="161">
        <v>816.4</v>
      </c>
    </row>
    <row r="16070" spans="3:4" ht="15" hidden="1" customHeight="1" x14ac:dyDescent="0.25">
      <c r="C16070" s="158" t="s">
        <v>308</v>
      </c>
      <c r="D16070" s="159">
        <v>107.94</v>
      </c>
    </row>
    <row r="16071" spans="3:4" ht="15" hidden="1" customHeight="1" x14ac:dyDescent="0.25">
      <c r="C16071" s="160" t="s">
        <v>553</v>
      </c>
      <c r="D16071" s="161">
        <v>72.33</v>
      </c>
    </row>
    <row r="16072" spans="3:4" ht="15" hidden="1" customHeight="1" x14ac:dyDescent="0.25">
      <c r="C16072" s="158" t="s">
        <v>551</v>
      </c>
      <c r="D16072" s="159">
        <v>466.7</v>
      </c>
    </row>
    <row r="16073" spans="3:4" ht="15" hidden="1" customHeight="1" x14ac:dyDescent="0.25">
      <c r="C16073" s="160" t="s">
        <v>540</v>
      </c>
      <c r="D16073" s="161">
        <v>942.57</v>
      </c>
    </row>
    <row r="16074" spans="3:4" ht="15" hidden="1" customHeight="1" x14ac:dyDescent="0.25">
      <c r="C16074" s="158" t="s">
        <v>547</v>
      </c>
      <c r="D16074" s="159">
        <v>629.16999999999996</v>
      </c>
    </row>
    <row r="16075" spans="3:4" ht="15" hidden="1" customHeight="1" x14ac:dyDescent="0.25">
      <c r="C16075" s="160" t="s">
        <v>548</v>
      </c>
      <c r="D16075" s="161">
        <v>621.22</v>
      </c>
    </row>
    <row r="16076" spans="3:4" ht="15" hidden="1" customHeight="1" x14ac:dyDescent="0.25">
      <c r="C16076" s="158" t="s">
        <v>546</v>
      </c>
      <c r="D16076" s="159">
        <v>750.35</v>
      </c>
    </row>
    <row r="16077" spans="3:4" ht="15" hidden="1" customHeight="1" x14ac:dyDescent="0.25">
      <c r="C16077" s="160" t="s">
        <v>552</v>
      </c>
      <c r="D16077" s="161">
        <v>941.6</v>
      </c>
    </row>
    <row r="16078" spans="3:4" ht="15" hidden="1" customHeight="1" x14ac:dyDescent="0.25">
      <c r="C16078" s="158" t="s">
        <v>553</v>
      </c>
      <c r="D16078" s="159">
        <v>561.96</v>
      </c>
    </row>
    <row r="16079" spans="3:4" ht="15" hidden="1" customHeight="1" x14ac:dyDescent="0.25">
      <c r="C16079" s="160" t="s">
        <v>551</v>
      </c>
      <c r="D16079" s="161">
        <v>959.7</v>
      </c>
    </row>
    <row r="16080" spans="3:4" ht="15" hidden="1" customHeight="1" x14ac:dyDescent="0.25">
      <c r="C16080" s="158" t="s">
        <v>558</v>
      </c>
      <c r="D16080" s="159">
        <v>137.24</v>
      </c>
    </row>
    <row r="16081" spans="3:4" ht="15" hidden="1" customHeight="1" x14ac:dyDescent="0.25">
      <c r="C16081" s="160" t="s">
        <v>549</v>
      </c>
      <c r="D16081" s="161">
        <v>437.93</v>
      </c>
    </row>
    <row r="16082" spans="3:4" ht="15" hidden="1" customHeight="1" x14ac:dyDescent="0.25">
      <c r="C16082" s="158" t="s">
        <v>545</v>
      </c>
      <c r="D16082" s="159">
        <v>653.82000000000005</v>
      </c>
    </row>
    <row r="16083" spans="3:4" ht="15" hidden="1" customHeight="1" x14ac:dyDescent="0.25">
      <c r="C16083" s="160" t="s">
        <v>544</v>
      </c>
      <c r="D16083" s="161">
        <v>272.49</v>
      </c>
    </row>
    <row r="16084" spans="3:4" ht="15" hidden="1" customHeight="1" x14ac:dyDescent="0.25">
      <c r="C16084" s="158" t="s">
        <v>307</v>
      </c>
      <c r="D16084" s="159">
        <v>35.54</v>
      </c>
    </row>
    <row r="16085" spans="3:4" ht="15" hidden="1" customHeight="1" x14ac:dyDescent="0.25">
      <c r="C16085" s="160" t="s">
        <v>551</v>
      </c>
      <c r="D16085" s="161">
        <v>201.8</v>
      </c>
    </row>
    <row r="16086" spans="3:4" ht="15" hidden="1" customHeight="1" x14ac:dyDescent="0.25">
      <c r="C16086" s="158" t="s">
        <v>550</v>
      </c>
      <c r="D16086" s="159">
        <v>393.76</v>
      </c>
    </row>
    <row r="16087" spans="3:4" ht="15" hidden="1" customHeight="1" x14ac:dyDescent="0.25">
      <c r="C16087" s="160" t="s">
        <v>540</v>
      </c>
      <c r="D16087" s="161">
        <v>1246.75</v>
      </c>
    </row>
    <row r="16088" spans="3:4" ht="15" hidden="1" customHeight="1" x14ac:dyDescent="0.25">
      <c r="C16088" s="158" t="s">
        <v>551</v>
      </c>
      <c r="D16088" s="159">
        <v>567.04</v>
      </c>
    </row>
    <row r="16089" spans="3:4" ht="15" hidden="1" customHeight="1" x14ac:dyDescent="0.25">
      <c r="C16089" s="160" t="s">
        <v>544</v>
      </c>
      <c r="D16089" s="161">
        <v>1231.58</v>
      </c>
    </row>
    <row r="16090" spans="3:4" ht="15" hidden="1" customHeight="1" x14ac:dyDescent="0.25">
      <c r="C16090" s="158" t="s">
        <v>552</v>
      </c>
      <c r="D16090" s="159">
        <v>1145.9100000000001</v>
      </c>
    </row>
    <row r="16091" spans="3:4" ht="15" hidden="1" customHeight="1" x14ac:dyDescent="0.25">
      <c r="C16091" s="160" t="s">
        <v>546</v>
      </c>
      <c r="D16091" s="161">
        <v>968.12</v>
      </c>
    </row>
    <row r="16092" spans="3:4" ht="15" hidden="1" customHeight="1" x14ac:dyDescent="0.25">
      <c r="C16092" s="158" t="s">
        <v>545</v>
      </c>
      <c r="D16092" s="159">
        <v>326.17</v>
      </c>
    </row>
    <row r="16093" spans="3:4" ht="15" hidden="1" customHeight="1" x14ac:dyDescent="0.25">
      <c r="C16093" s="160" t="s">
        <v>547</v>
      </c>
      <c r="D16093" s="161">
        <v>498.5</v>
      </c>
    </row>
    <row r="16094" spans="3:4" ht="15" hidden="1" customHeight="1" x14ac:dyDescent="0.25">
      <c r="C16094" s="158" t="s">
        <v>541</v>
      </c>
      <c r="D16094" s="159">
        <v>155.4</v>
      </c>
    </row>
    <row r="16095" spans="3:4" ht="15" hidden="1" customHeight="1" x14ac:dyDescent="0.25">
      <c r="C16095" s="160" t="s">
        <v>557</v>
      </c>
      <c r="D16095" s="161">
        <v>614.96</v>
      </c>
    </row>
    <row r="16096" spans="3:4" ht="15" hidden="1" customHeight="1" x14ac:dyDescent="0.25">
      <c r="C16096" s="158" t="s">
        <v>553</v>
      </c>
      <c r="D16096" s="159">
        <v>547.1</v>
      </c>
    </row>
    <row r="16097" spans="3:4" ht="15" hidden="1" customHeight="1" x14ac:dyDescent="0.25">
      <c r="C16097" s="160" t="s">
        <v>545</v>
      </c>
      <c r="D16097" s="161">
        <v>734.05</v>
      </c>
    </row>
    <row r="16098" spans="3:4" ht="15" hidden="1" customHeight="1" x14ac:dyDescent="0.25">
      <c r="C16098" s="158" t="s">
        <v>307</v>
      </c>
      <c r="D16098" s="159">
        <v>610.42999999999995</v>
      </c>
    </row>
    <row r="16099" spans="3:4" ht="15" hidden="1" customHeight="1" x14ac:dyDescent="0.25">
      <c r="C16099" s="160" t="s">
        <v>309</v>
      </c>
      <c r="D16099" s="161">
        <v>784</v>
      </c>
    </row>
    <row r="16100" spans="3:4" ht="15" hidden="1" customHeight="1" x14ac:dyDescent="0.25">
      <c r="C16100" s="158" t="s">
        <v>548</v>
      </c>
      <c r="D16100" s="159">
        <v>173.58</v>
      </c>
    </row>
    <row r="16101" spans="3:4" ht="15" hidden="1" customHeight="1" x14ac:dyDescent="0.25">
      <c r="C16101" s="160" t="s">
        <v>549</v>
      </c>
      <c r="D16101" s="161">
        <v>385.84</v>
      </c>
    </row>
    <row r="16102" spans="3:4" ht="15" hidden="1" customHeight="1" x14ac:dyDescent="0.25">
      <c r="C16102" s="158" t="s">
        <v>549</v>
      </c>
      <c r="D16102" s="159">
        <v>216.36</v>
      </c>
    </row>
    <row r="16103" spans="3:4" ht="15" hidden="1" customHeight="1" x14ac:dyDescent="0.25">
      <c r="C16103" s="160" t="s">
        <v>549</v>
      </c>
      <c r="D16103" s="161">
        <v>427.18</v>
      </c>
    </row>
    <row r="16104" spans="3:4" ht="15" hidden="1" customHeight="1" x14ac:dyDescent="0.25">
      <c r="C16104" s="158" t="s">
        <v>558</v>
      </c>
      <c r="D16104" s="159">
        <v>360.87</v>
      </c>
    </row>
    <row r="16105" spans="3:4" ht="15" hidden="1" customHeight="1" x14ac:dyDescent="0.25">
      <c r="C16105" s="160" t="s">
        <v>545</v>
      </c>
      <c r="D16105" s="161">
        <v>545.46</v>
      </c>
    </row>
    <row r="16106" spans="3:4" ht="15" hidden="1" customHeight="1" x14ac:dyDescent="0.25">
      <c r="C16106" s="158" t="s">
        <v>547</v>
      </c>
      <c r="D16106" s="159">
        <v>537.66</v>
      </c>
    </row>
    <row r="16107" spans="3:4" ht="15" hidden="1" customHeight="1" x14ac:dyDescent="0.25">
      <c r="C16107" s="160" t="s">
        <v>543</v>
      </c>
      <c r="D16107" s="161">
        <v>1068.55</v>
      </c>
    </row>
    <row r="16108" spans="3:4" ht="15" hidden="1" customHeight="1" x14ac:dyDescent="0.25">
      <c r="C16108" s="158" t="s">
        <v>308</v>
      </c>
      <c r="D16108" s="159">
        <v>1217.3699999999999</v>
      </c>
    </row>
    <row r="16109" spans="3:4" ht="15" hidden="1" customHeight="1" x14ac:dyDescent="0.25">
      <c r="C16109" s="160" t="s">
        <v>557</v>
      </c>
      <c r="D16109" s="161">
        <v>11.28</v>
      </c>
    </row>
    <row r="16110" spans="3:4" ht="15" hidden="1" customHeight="1" x14ac:dyDescent="0.25">
      <c r="C16110" s="158" t="s">
        <v>307</v>
      </c>
      <c r="D16110" s="159">
        <v>550.28</v>
      </c>
    </row>
    <row r="16111" spans="3:4" ht="15" hidden="1" customHeight="1" x14ac:dyDescent="0.25">
      <c r="C16111" s="160" t="s">
        <v>539</v>
      </c>
      <c r="D16111" s="161">
        <v>730.33</v>
      </c>
    </row>
    <row r="16112" spans="3:4" ht="15" hidden="1" customHeight="1" x14ac:dyDescent="0.25">
      <c r="C16112" s="158" t="s">
        <v>546</v>
      </c>
      <c r="D16112" s="159">
        <v>1298.42</v>
      </c>
    </row>
    <row r="16113" spans="3:4" ht="15" hidden="1" customHeight="1" x14ac:dyDescent="0.25">
      <c r="C16113" s="160" t="s">
        <v>553</v>
      </c>
      <c r="D16113" s="161">
        <v>424.25</v>
      </c>
    </row>
    <row r="16114" spans="3:4" ht="15" hidden="1" customHeight="1" x14ac:dyDescent="0.25">
      <c r="C16114" s="158" t="s">
        <v>553</v>
      </c>
      <c r="D16114" s="159">
        <v>1068.8599999999999</v>
      </c>
    </row>
    <row r="16115" spans="3:4" ht="15" hidden="1" customHeight="1" x14ac:dyDescent="0.25">
      <c r="C16115" s="160" t="s">
        <v>552</v>
      </c>
      <c r="D16115" s="161">
        <v>323.76</v>
      </c>
    </row>
    <row r="16116" spans="3:4" ht="15" hidden="1" customHeight="1" x14ac:dyDescent="0.25">
      <c r="C16116" s="158" t="s">
        <v>541</v>
      </c>
      <c r="D16116" s="159">
        <v>213.19</v>
      </c>
    </row>
    <row r="16117" spans="3:4" ht="15" hidden="1" customHeight="1" x14ac:dyDescent="0.25">
      <c r="C16117" s="160" t="s">
        <v>309</v>
      </c>
      <c r="D16117" s="161">
        <v>79.52</v>
      </c>
    </row>
    <row r="16118" spans="3:4" ht="15" hidden="1" customHeight="1" x14ac:dyDescent="0.25">
      <c r="C16118" s="158" t="s">
        <v>307</v>
      </c>
      <c r="D16118" s="159">
        <v>215.43</v>
      </c>
    </row>
    <row r="16119" spans="3:4" ht="15" hidden="1" customHeight="1" x14ac:dyDescent="0.25">
      <c r="C16119" s="160" t="s">
        <v>549</v>
      </c>
      <c r="D16119" s="161">
        <v>499.04</v>
      </c>
    </row>
    <row r="16120" spans="3:4" ht="15" hidden="1" customHeight="1" x14ac:dyDescent="0.25">
      <c r="C16120" s="158" t="s">
        <v>308</v>
      </c>
      <c r="D16120" s="159">
        <v>1217.6099999999999</v>
      </c>
    </row>
    <row r="16121" spans="3:4" ht="15" hidden="1" customHeight="1" x14ac:dyDescent="0.25">
      <c r="C16121" s="160" t="s">
        <v>551</v>
      </c>
      <c r="D16121" s="161">
        <v>608.62</v>
      </c>
    </row>
    <row r="16122" spans="3:4" ht="15" hidden="1" customHeight="1" x14ac:dyDescent="0.25">
      <c r="C16122" s="158" t="s">
        <v>555</v>
      </c>
      <c r="D16122" s="159">
        <v>1224.3399999999999</v>
      </c>
    </row>
    <row r="16123" spans="3:4" ht="15" hidden="1" customHeight="1" x14ac:dyDescent="0.25">
      <c r="C16123" s="160" t="s">
        <v>543</v>
      </c>
      <c r="D16123" s="161">
        <v>164.54</v>
      </c>
    </row>
    <row r="16124" spans="3:4" ht="15" hidden="1" customHeight="1" x14ac:dyDescent="0.25">
      <c r="C16124" s="158" t="s">
        <v>307</v>
      </c>
      <c r="D16124" s="159">
        <v>842.37</v>
      </c>
    </row>
    <row r="16125" spans="3:4" ht="15" hidden="1" customHeight="1" x14ac:dyDescent="0.25">
      <c r="C16125" s="160" t="s">
        <v>542</v>
      </c>
      <c r="D16125" s="161">
        <v>1035.46</v>
      </c>
    </row>
    <row r="16126" spans="3:4" ht="15" hidden="1" customHeight="1" x14ac:dyDescent="0.25">
      <c r="C16126" s="158" t="s">
        <v>553</v>
      </c>
      <c r="D16126" s="159">
        <v>585.67999999999995</v>
      </c>
    </row>
    <row r="16127" spans="3:4" ht="15" hidden="1" customHeight="1" x14ac:dyDescent="0.25">
      <c r="C16127" s="160" t="s">
        <v>546</v>
      </c>
      <c r="D16127" s="161">
        <v>979.26</v>
      </c>
    </row>
    <row r="16128" spans="3:4" ht="15" hidden="1" customHeight="1" x14ac:dyDescent="0.25">
      <c r="C16128" s="158" t="s">
        <v>543</v>
      </c>
      <c r="D16128" s="159">
        <v>550.13</v>
      </c>
    </row>
    <row r="16129" spans="3:4" ht="15" hidden="1" customHeight="1" x14ac:dyDescent="0.25">
      <c r="C16129" s="160" t="s">
        <v>553</v>
      </c>
      <c r="D16129" s="161">
        <v>699.2</v>
      </c>
    </row>
    <row r="16130" spans="3:4" ht="15" hidden="1" customHeight="1" x14ac:dyDescent="0.25">
      <c r="C16130" s="158" t="s">
        <v>555</v>
      </c>
      <c r="D16130" s="159">
        <v>198.02</v>
      </c>
    </row>
    <row r="16131" spans="3:4" ht="15" hidden="1" customHeight="1" x14ac:dyDescent="0.25">
      <c r="C16131" s="160" t="s">
        <v>308</v>
      </c>
      <c r="D16131" s="161">
        <v>1056.55</v>
      </c>
    </row>
    <row r="16132" spans="3:4" ht="15" hidden="1" customHeight="1" x14ac:dyDescent="0.25">
      <c r="C16132" s="158" t="s">
        <v>554</v>
      </c>
      <c r="D16132" s="159">
        <v>441.53</v>
      </c>
    </row>
    <row r="16133" spans="3:4" ht="15" hidden="1" customHeight="1" x14ac:dyDescent="0.25">
      <c r="C16133" s="160" t="s">
        <v>546</v>
      </c>
      <c r="D16133" s="161">
        <v>46.08</v>
      </c>
    </row>
    <row r="16134" spans="3:4" ht="15" hidden="1" customHeight="1" x14ac:dyDescent="0.25">
      <c r="C16134" s="158" t="s">
        <v>557</v>
      </c>
      <c r="D16134" s="159">
        <v>818.27</v>
      </c>
    </row>
    <row r="16135" spans="3:4" ht="15" hidden="1" customHeight="1" x14ac:dyDescent="0.25">
      <c r="C16135" s="160" t="s">
        <v>544</v>
      </c>
      <c r="D16135" s="161">
        <v>314.48</v>
      </c>
    </row>
    <row r="16136" spans="3:4" ht="15" hidden="1" customHeight="1" x14ac:dyDescent="0.25">
      <c r="C16136" s="158" t="s">
        <v>552</v>
      </c>
      <c r="D16136" s="159">
        <v>520.53</v>
      </c>
    </row>
    <row r="16137" spans="3:4" ht="15" hidden="1" customHeight="1" x14ac:dyDescent="0.25">
      <c r="C16137" s="160" t="s">
        <v>551</v>
      </c>
      <c r="D16137" s="161">
        <v>366.93</v>
      </c>
    </row>
    <row r="16138" spans="3:4" ht="15" hidden="1" customHeight="1" x14ac:dyDescent="0.25">
      <c r="C16138" s="158" t="s">
        <v>549</v>
      </c>
      <c r="D16138" s="159">
        <v>191.47</v>
      </c>
    </row>
    <row r="16139" spans="3:4" ht="15" hidden="1" customHeight="1" x14ac:dyDescent="0.25">
      <c r="C16139" s="160" t="s">
        <v>551</v>
      </c>
      <c r="D16139" s="161">
        <v>881.45</v>
      </c>
    </row>
    <row r="16140" spans="3:4" ht="15" hidden="1" customHeight="1" x14ac:dyDescent="0.25">
      <c r="C16140" s="158" t="s">
        <v>542</v>
      </c>
      <c r="D16140" s="159">
        <v>1096.79</v>
      </c>
    </row>
    <row r="16141" spans="3:4" ht="15" hidden="1" customHeight="1" x14ac:dyDescent="0.25">
      <c r="C16141" s="160" t="s">
        <v>307</v>
      </c>
      <c r="D16141" s="161">
        <v>692.21</v>
      </c>
    </row>
    <row r="16142" spans="3:4" ht="15" hidden="1" customHeight="1" x14ac:dyDescent="0.25">
      <c r="C16142" s="158" t="s">
        <v>540</v>
      </c>
      <c r="D16142" s="159">
        <v>480.86</v>
      </c>
    </row>
    <row r="16143" spans="3:4" ht="15" hidden="1" customHeight="1" x14ac:dyDescent="0.25">
      <c r="C16143" s="160" t="s">
        <v>551</v>
      </c>
      <c r="D16143" s="161">
        <v>574.07000000000005</v>
      </c>
    </row>
    <row r="16144" spans="3:4" ht="15" hidden="1" customHeight="1" x14ac:dyDescent="0.25">
      <c r="C16144" s="158" t="s">
        <v>549</v>
      </c>
      <c r="D16144" s="159">
        <v>676.86</v>
      </c>
    </row>
    <row r="16145" spans="3:4" ht="15" hidden="1" customHeight="1" x14ac:dyDescent="0.25">
      <c r="C16145" s="160" t="s">
        <v>544</v>
      </c>
      <c r="D16145" s="161">
        <v>499.94</v>
      </c>
    </row>
    <row r="16146" spans="3:4" ht="15" hidden="1" customHeight="1" x14ac:dyDescent="0.25">
      <c r="C16146" s="158" t="s">
        <v>550</v>
      </c>
      <c r="D16146" s="159">
        <v>1207.6099999999999</v>
      </c>
    </row>
    <row r="16147" spans="3:4" ht="15" hidden="1" customHeight="1" x14ac:dyDescent="0.25">
      <c r="C16147" s="160" t="s">
        <v>312</v>
      </c>
      <c r="D16147" s="161">
        <v>276.86</v>
      </c>
    </row>
    <row r="16148" spans="3:4" ht="15" hidden="1" customHeight="1" x14ac:dyDescent="0.25">
      <c r="C16148" s="158" t="s">
        <v>545</v>
      </c>
      <c r="D16148" s="159">
        <v>279.2</v>
      </c>
    </row>
    <row r="16149" spans="3:4" ht="15" hidden="1" customHeight="1" x14ac:dyDescent="0.25">
      <c r="C16149" s="160" t="s">
        <v>312</v>
      </c>
      <c r="D16149" s="161">
        <v>567.70000000000005</v>
      </c>
    </row>
    <row r="16150" spans="3:4" ht="15" hidden="1" customHeight="1" x14ac:dyDescent="0.25">
      <c r="C16150" s="158" t="s">
        <v>555</v>
      </c>
      <c r="D16150" s="159">
        <v>221.37</v>
      </c>
    </row>
    <row r="16151" spans="3:4" ht="15" hidden="1" customHeight="1" x14ac:dyDescent="0.25">
      <c r="C16151" s="160" t="s">
        <v>541</v>
      </c>
      <c r="D16151" s="161">
        <v>296.3</v>
      </c>
    </row>
    <row r="16152" spans="3:4" ht="15" hidden="1" customHeight="1" x14ac:dyDescent="0.25">
      <c r="C16152" s="158" t="s">
        <v>545</v>
      </c>
      <c r="D16152" s="159">
        <v>1086.7</v>
      </c>
    </row>
    <row r="16153" spans="3:4" ht="15" hidden="1" customHeight="1" x14ac:dyDescent="0.25">
      <c r="C16153" s="160" t="s">
        <v>547</v>
      </c>
      <c r="D16153" s="161">
        <v>811.7</v>
      </c>
    </row>
    <row r="16154" spans="3:4" ht="15" hidden="1" customHeight="1" x14ac:dyDescent="0.25">
      <c r="C16154" s="158" t="s">
        <v>552</v>
      </c>
      <c r="D16154" s="159">
        <v>812.82</v>
      </c>
    </row>
    <row r="16155" spans="3:4" ht="15" hidden="1" customHeight="1" x14ac:dyDescent="0.25">
      <c r="C16155" s="160" t="s">
        <v>312</v>
      </c>
      <c r="D16155" s="161">
        <v>259.17</v>
      </c>
    </row>
    <row r="16156" spans="3:4" ht="15" hidden="1" customHeight="1" x14ac:dyDescent="0.25">
      <c r="C16156" s="158" t="s">
        <v>309</v>
      </c>
      <c r="D16156" s="159">
        <v>960.5</v>
      </c>
    </row>
    <row r="16157" spans="3:4" ht="15" hidden="1" customHeight="1" x14ac:dyDescent="0.25">
      <c r="C16157" s="160" t="s">
        <v>549</v>
      </c>
      <c r="D16157" s="161">
        <v>622.71</v>
      </c>
    </row>
    <row r="16158" spans="3:4" ht="15" hidden="1" customHeight="1" x14ac:dyDescent="0.25">
      <c r="C16158" s="158" t="s">
        <v>307</v>
      </c>
      <c r="D16158" s="159">
        <v>491.05</v>
      </c>
    </row>
    <row r="16159" spans="3:4" ht="15" hidden="1" customHeight="1" x14ac:dyDescent="0.25">
      <c r="C16159" s="160" t="s">
        <v>553</v>
      </c>
      <c r="D16159" s="161">
        <v>916.96</v>
      </c>
    </row>
    <row r="16160" spans="3:4" ht="15" hidden="1" customHeight="1" x14ac:dyDescent="0.25">
      <c r="C16160" s="158" t="s">
        <v>557</v>
      </c>
      <c r="D16160" s="159">
        <v>1244.68</v>
      </c>
    </row>
    <row r="16161" spans="3:4" ht="15" hidden="1" customHeight="1" x14ac:dyDescent="0.25">
      <c r="C16161" s="160" t="s">
        <v>546</v>
      </c>
      <c r="D16161" s="161">
        <v>332.24</v>
      </c>
    </row>
    <row r="16162" spans="3:4" ht="15" hidden="1" customHeight="1" x14ac:dyDescent="0.25">
      <c r="C16162" s="158" t="s">
        <v>550</v>
      </c>
      <c r="D16162" s="159">
        <v>719.05</v>
      </c>
    </row>
    <row r="16163" spans="3:4" ht="15" hidden="1" customHeight="1" x14ac:dyDescent="0.25">
      <c r="C16163" s="160" t="s">
        <v>553</v>
      </c>
      <c r="D16163" s="161">
        <v>534.91999999999996</v>
      </c>
    </row>
    <row r="16164" spans="3:4" ht="15" hidden="1" customHeight="1" x14ac:dyDescent="0.25">
      <c r="C16164" s="158" t="s">
        <v>542</v>
      </c>
      <c r="D16164" s="159">
        <v>1067.8599999999999</v>
      </c>
    </row>
    <row r="16165" spans="3:4" ht="15" hidden="1" customHeight="1" x14ac:dyDescent="0.25">
      <c r="C16165" s="160" t="s">
        <v>558</v>
      </c>
      <c r="D16165" s="161">
        <v>831.67</v>
      </c>
    </row>
    <row r="16166" spans="3:4" ht="15" hidden="1" customHeight="1" x14ac:dyDescent="0.25">
      <c r="C16166" s="158" t="s">
        <v>546</v>
      </c>
      <c r="D16166" s="159">
        <v>1004.52</v>
      </c>
    </row>
    <row r="16167" spans="3:4" ht="15" hidden="1" customHeight="1" x14ac:dyDescent="0.25">
      <c r="C16167" s="160" t="s">
        <v>545</v>
      </c>
      <c r="D16167" s="161">
        <v>527.04999999999995</v>
      </c>
    </row>
    <row r="16168" spans="3:4" ht="15" hidden="1" customHeight="1" x14ac:dyDescent="0.25">
      <c r="C16168" s="158" t="s">
        <v>539</v>
      </c>
      <c r="D16168" s="159">
        <v>798.56</v>
      </c>
    </row>
    <row r="16169" spans="3:4" ht="15" hidden="1" customHeight="1" x14ac:dyDescent="0.25">
      <c r="C16169" s="160" t="s">
        <v>553</v>
      </c>
      <c r="D16169" s="161">
        <v>64.55</v>
      </c>
    </row>
    <row r="16170" spans="3:4" ht="15" hidden="1" customHeight="1" x14ac:dyDescent="0.25">
      <c r="C16170" s="158" t="s">
        <v>554</v>
      </c>
      <c r="D16170" s="159">
        <v>803.1</v>
      </c>
    </row>
    <row r="16171" spans="3:4" ht="15" hidden="1" customHeight="1" x14ac:dyDescent="0.25">
      <c r="C16171" s="160" t="s">
        <v>553</v>
      </c>
      <c r="D16171" s="161">
        <v>27.52</v>
      </c>
    </row>
    <row r="16172" spans="3:4" ht="15" hidden="1" customHeight="1" x14ac:dyDescent="0.25">
      <c r="C16172" s="158" t="s">
        <v>307</v>
      </c>
      <c r="D16172" s="159">
        <v>672.92</v>
      </c>
    </row>
    <row r="16173" spans="3:4" ht="15" hidden="1" customHeight="1" x14ac:dyDescent="0.25">
      <c r="C16173" s="160" t="s">
        <v>309</v>
      </c>
      <c r="D16173" s="161">
        <v>918.69</v>
      </c>
    </row>
    <row r="16174" spans="3:4" ht="15" hidden="1" customHeight="1" x14ac:dyDescent="0.25">
      <c r="C16174" s="158" t="s">
        <v>312</v>
      </c>
      <c r="D16174" s="159">
        <v>449.8</v>
      </c>
    </row>
    <row r="16175" spans="3:4" ht="15" hidden="1" customHeight="1" x14ac:dyDescent="0.25">
      <c r="C16175" s="160" t="s">
        <v>555</v>
      </c>
      <c r="D16175" s="161">
        <v>906.12</v>
      </c>
    </row>
    <row r="16176" spans="3:4" ht="15" hidden="1" customHeight="1" x14ac:dyDescent="0.25">
      <c r="C16176" s="158" t="s">
        <v>540</v>
      </c>
      <c r="D16176" s="159">
        <v>1220.44</v>
      </c>
    </row>
    <row r="16177" spans="3:4" ht="15" hidden="1" customHeight="1" x14ac:dyDescent="0.25">
      <c r="C16177" s="160" t="s">
        <v>553</v>
      </c>
      <c r="D16177" s="161">
        <v>1278.08</v>
      </c>
    </row>
    <row r="16178" spans="3:4" ht="15" hidden="1" customHeight="1" x14ac:dyDescent="0.25">
      <c r="C16178" s="158" t="s">
        <v>558</v>
      </c>
      <c r="D16178" s="159">
        <v>804.69</v>
      </c>
    </row>
    <row r="16179" spans="3:4" ht="15" hidden="1" customHeight="1" x14ac:dyDescent="0.25">
      <c r="C16179" s="160" t="s">
        <v>539</v>
      </c>
      <c r="D16179" s="161">
        <v>494.14</v>
      </c>
    </row>
    <row r="16180" spans="3:4" ht="15" hidden="1" customHeight="1" x14ac:dyDescent="0.25">
      <c r="C16180" s="158" t="s">
        <v>555</v>
      </c>
      <c r="D16180" s="159">
        <v>183.61</v>
      </c>
    </row>
    <row r="16181" spans="3:4" ht="15" hidden="1" customHeight="1" x14ac:dyDescent="0.25">
      <c r="C16181" s="160" t="s">
        <v>558</v>
      </c>
      <c r="D16181" s="161">
        <v>655.78</v>
      </c>
    </row>
    <row r="16182" spans="3:4" ht="15" hidden="1" customHeight="1" x14ac:dyDescent="0.25">
      <c r="C16182" s="158" t="s">
        <v>541</v>
      </c>
      <c r="D16182" s="159">
        <v>518.36</v>
      </c>
    </row>
    <row r="16183" spans="3:4" ht="15" hidden="1" customHeight="1" x14ac:dyDescent="0.25">
      <c r="C16183" s="160" t="s">
        <v>539</v>
      </c>
      <c r="D16183" s="161">
        <v>1281.53</v>
      </c>
    </row>
    <row r="16184" spans="3:4" ht="15" hidden="1" customHeight="1" x14ac:dyDescent="0.25">
      <c r="C16184" s="158" t="s">
        <v>553</v>
      </c>
      <c r="D16184" s="159">
        <v>984.59</v>
      </c>
    </row>
    <row r="16185" spans="3:4" ht="15" hidden="1" customHeight="1" x14ac:dyDescent="0.25">
      <c r="C16185" s="160" t="s">
        <v>540</v>
      </c>
      <c r="D16185" s="161">
        <v>1124.0899999999999</v>
      </c>
    </row>
    <row r="16186" spans="3:4" ht="15" hidden="1" customHeight="1" x14ac:dyDescent="0.25">
      <c r="C16186" s="158" t="s">
        <v>554</v>
      </c>
      <c r="D16186" s="159">
        <v>1274.77</v>
      </c>
    </row>
    <row r="16187" spans="3:4" ht="15" hidden="1" customHeight="1" x14ac:dyDescent="0.25">
      <c r="C16187" s="160" t="s">
        <v>307</v>
      </c>
      <c r="D16187" s="161">
        <v>762.39</v>
      </c>
    </row>
    <row r="16188" spans="3:4" ht="15" hidden="1" customHeight="1" x14ac:dyDescent="0.25">
      <c r="C16188" s="158" t="s">
        <v>307</v>
      </c>
      <c r="D16188" s="159">
        <v>1199.69</v>
      </c>
    </row>
    <row r="16189" spans="3:4" ht="15" hidden="1" customHeight="1" x14ac:dyDescent="0.25">
      <c r="C16189" s="160" t="s">
        <v>556</v>
      </c>
      <c r="D16189" s="161">
        <v>745.23</v>
      </c>
    </row>
    <row r="16190" spans="3:4" ht="15" hidden="1" customHeight="1" x14ac:dyDescent="0.25">
      <c r="C16190" s="158" t="s">
        <v>539</v>
      </c>
      <c r="D16190" s="159">
        <v>1110.1400000000001</v>
      </c>
    </row>
    <row r="16191" spans="3:4" ht="15" hidden="1" customHeight="1" x14ac:dyDescent="0.25">
      <c r="C16191" s="160" t="s">
        <v>312</v>
      </c>
      <c r="D16191" s="161">
        <v>1072.6199999999999</v>
      </c>
    </row>
    <row r="16192" spans="3:4" ht="15" hidden="1" customHeight="1" x14ac:dyDescent="0.25">
      <c r="C16192" s="158" t="s">
        <v>553</v>
      </c>
      <c r="D16192" s="159">
        <v>80.760000000000005</v>
      </c>
    </row>
    <row r="16193" spans="3:4" ht="15" hidden="1" customHeight="1" x14ac:dyDescent="0.25">
      <c r="C16193" s="160" t="s">
        <v>543</v>
      </c>
      <c r="D16193" s="161">
        <v>367.27</v>
      </c>
    </row>
    <row r="16194" spans="3:4" ht="15" hidden="1" customHeight="1" x14ac:dyDescent="0.25">
      <c r="C16194" s="158" t="s">
        <v>556</v>
      </c>
      <c r="D16194" s="159">
        <v>1195.3699999999999</v>
      </c>
    </row>
    <row r="16195" spans="3:4" ht="15" hidden="1" customHeight="1" x14ac:dyDescent="0.25">
      <c r="C16195" s="160" t="s">
        <v>545</v>
      </c>
      <c r="D16195" s="161">
        <v>1201.42</v>
      </c>
    </row>
    <row r="16196" spans="3:4" ht="15" hidden="1" customHeight="1" x14ac:dyDescent="0.25">
      <c r="C16196" s="158" t="s">
        <v>547</v>
      </c>
      <c r="D16196" s="159">
        <v>663.65</v>
      </c>
    </row>
    <row r="16197" spans="3:4" ht="15" hidden="1" customHeight="1" x14ac:dyDescent="0.25">
      <c r="C16197" s="160" t="s">
        <v>541</v>
      </c>
      <c r="D16197" s="161">
        <v>681.96</v>
      </c>
    </row>
    <row r="16198" spans="3:4" ht="15" hidden="1" customHeight="1" x14ac:dyDescent="0.25">
      <c r="C16198" s="158" t="s">
        <v>542</v>
      </c>
      <c r="D16198" s="159">
        <v>739.19</v>
      </c>
    </row>
    <row r="16199" spans="3:4" ht="15" hidden="1" customHeight="1" x14ac:dyDescent="0.25">
      <c r="C16199" s="160" t="s">
        <v>542</v>
      </c>
      <c r="D16199" s="161">
        <v>762.56</v>
      </c>
    </row>
    <row r="16200" spans="3:4" ht="15" hidden="1" customHeight="1" x14ac:dyDescent="0.25">
      <c r="C16200" s="158" t="s">
        <v>552</v>
      </c>
      <c r="D16200" s="159">
        <v>850.48</v>
      </c>
    </row>
    <row r="16201" spans="3:4" ht="15" hidden="1" customHeight="1" x14ac:dyDescent="0.25">
      <c r="C16201" s="160" t="s">
        <v>555</v>
      </c>
      <c r="D16201" s="161">
        <v>390.67</v>
      </c>
    </row>
    <row r="16202" spans="3:4" ht="15" hidden="1" customHeight="1" x14ac:dyDescent="0.25">
      <c r="C16202" s="158" t="s">
        <v>312</v>
      </c>
      <c r="D16202" s="159">
        <v>138.03</v>
      </c>
    </row>
    <row r="16203" spans="3:4" ht="15" hidden="1" customHeight="1" x14ac:dyDescent="0.25">
      <c r="C16203" s="160" t="s">
        <v>308</v>
      </c>
      <c r="D16203" s="161">
        <v>440.28</v>
      </c>
    </row>
    <row r="16204" spans="3:4" ht="15" hidden="1" customHeight="1" x14ac:dyDescent="0.25">
      <c r="C16204" s="158" t="s">
        <v>549</v>
      </c>
      <c r="D16204" s="159">
        <v>1223.51</v>
      </c>
    </row>
    <row r="16205" spans="3:4" ht="15" hidden="1" customHeight="1" x14ac:dyDescent="0.25">
      <c r="C16205" s="160" t="s">
        <v>554</v>
      </c>
      <c r="D16205" s="161">
        <v>533.34</v>
      </c>
    </row>
    <row r="16206" spans="3:4" ht="15" hidden="1" customHeight="1" x14ac:dyDescent="0.25">
      <c r="C16206" s="158" t="s">
        <v>312</v>
      </c>
      <c r="D16206" s="159">
        <v>1294.52</v>
      </c>
    </row>
    <row r="16207" spans="3:4" ht="15" hidden="1" customHeight="1" x14ac:dyDescent="0.25">
      <c r="C16207" s="160" t="s">
        <v>542</v>
      </c>
      <c r="D16207" s="161">
        <v>277.75</v>
      </c>
    </row>
    <row r="16208" spans="3:4" ht="15" hidden="1" customHeight="1" x14ac:dyDescent="0.25">
      <c r="C16208" s="158" t="s">
        <v>555</v>
      </c>
      <c r="D16208" s="159">
        <v>614.5</v>
      </c>
    </row>
    <row r="16209" spans="3:4" ht="15" hidden="1" customHeight="1" x14ac:dyDescent="0.25">
      <c r="C16209" s="160" t="s">
        <v>308</v>
      </c>
      <c r="D16209" s="161">
        <v>220.09</v>
      </c>
    </row>
    <row r="16210" spans="3:4" ht="15" hidden="1" customHeight="1" x14ac:dyDescent="0.25">
      <c r="C16210" s="158" t="s">
        <v>547</v>
      </c>
      <c r="D16210" s="159">
        <v>693.94</v>
      </c>
    </row>
    <row r="16211" spans="3:4" ht="15" hidden="1" customHeight="1" x14ac:dyDescent="0.25">
      <c r="C16211" s="160" t="s">
        <v>543</v>
      </c>
      <c r="D16211" s="161">
        <v>802.09</v>
      </c>
    </row>
    <row r="16212" spans="3:4" ht="15" hidden="1" customHeight="1" x14ac:dyDescent="0.25">
      <c r="C16212" s="158" t="s">
        <v>542</v>
      </c>
      <c r="D16212" s="159">
        <v>849.41</v>
      </c>
    </row>
    <row r="16213" spans="3:4" ht="15" hidden="1" customHeight="1" x14ac:dyDescent="0.25">
      <c r="C16213" s="160" t="s">
        <v>547</v>
      </c>
      <c r="D16213" s="161">
        <v>802.23</v>
      </c>
    </row>
    <row r="16214" spans="3:4" ht="15" hidden="1" customHeight="1" x14ac:dyDescent="0.25">
      <c r="C16214" s="158" t="s">
        <v>556</v>
      </c>
      <c r="D16214" s="159">
        <v>919.09</v>
      </c>
    </row>
    <row r="16215" spans="3:4" ht="15" hidden="1" customHeight="1" x14ac:dyDescent="0.25">
      <c r="C16215" s="160" t="s">
        <v>553</v>
      </c>
      <c r="D16215" s="161">
        <v>743.04</v>
      </c>
    </row>
    <row r="16216" spans="3:4" ht="15" hidden="1" customHeight="1" x14ac:dyDescent="0.25">
      <c r="C16216" s="158" t="s">
        <v>547</v>
      </c>
      <c r="D16216" s="159">
        <v>467.02</v>
      </c>
    </row>
    <row r="16217" spans="3:4" ht="15" hidden="1" customHeight="1" x14ac:dyDescent="0.25">
      <c r="C16217" s="160" t="s">
        <v>307</v>
      </c>
      <c r="D16217" s="161">
        <v>1215.6199999999999</v>
      </c>
    </row>
    <row r="16218" spans="3:4" ht="15" hidden="1" customHeight="1" x14ac:dyDescent="0.25">
      <c r="C16218" s="158" t="s">
        <v>548</v>
      </c>
      <c r="D16218" s="159">
        <v>1266.3399999999999</v>
      </c>
    </row>
    <row r="16219" spans="3:4" ht="15" hidden="1" customHeight="1" x14ac:dyDescent="0.25">
      <c r="C16219" s="160" t="s">
        <v>541</v>
      </c>
      <c r="D16219" s="161">
        <v>510.25</v>
      </c>
    </row>
    <row r="16220" spans="3:4" ht="15" hidden="1" customHeight="1" x14ac:dyDescent="0.25">
      <c r="C16220" s="158" t="s">
        <v>554</v>
      </c>
      <c r="D16220" s="159">
        <v>145.30000000000001</v>
      </c>
    </row>
    <row r="16221" spans="3:4" ht="15" hidden="1" customHeight="1" x14ac:dyDescent="0.25">
      <c r="C16221" s="160" t="s">
        <v>555</v>
      </c>
      <c r="D16221" s="161">
        <v>905.7</v>
      </c>
    </row>
    <row r="16222" spans="3:4" ht="15" hidden="1" customHeight="1" x14ac:dyDescent="0.25">
      <c r="C16222" s="158" t="s">
        <v>307</v>
      </c>
      <c r="D16222" s="159">
        <v>722.8</v>
      </c>
    </row>
    <row r="16223" spans="3:4" ht="15" hidden="1" customHeight="1" x14ac:dyDescent="0.25">
      <c r="C16223" s="160" t="s">
        <v>551</v>
      </c>
      <c r="D16223" s="161">
        <v>128.62</v>
      </c>
    </row>
    <row r="16224" spans="3:4" ht="15" hidden="1" customHeight="1" x14ac:dyDescent="0.25">
      <c r="C16224" s="158" t="s">
        <v>548</v>
      </c>
      <c r="D16224" s="159">
        <v>843.99</v>
      </c>
    </row>
    <row r="16225" spans="3:4" ht="15" hidden="1" customHeight="1" x14ac:dyDescent="0.25">
      <c r="C16225" s="160" t="s">
        <v>556</v>
      </c>
      <c r="D16225" s="161">
        <v>271.95</v>
      </c>
    </row>
    <row r="16226" spans="3:4" ht="15" hidden="1" customHeight="1" x14ac:dyDescent="0.25">
      <c r="C16226" s="158" t="s">
        <v>542</v>
      </c>
      <c r="D16226" s="159">
        <v>1143.8</v>
      </c>
    </row>
    <row r="16227" spans="3:4" ht="15" hidden="1" customHeight="1" x14ac:dyDescent="0.25">
      <c r="C16227" s="160" t="s">
        <v>540</v>
      </c>
      <c r="D16227" s="161">
        <v>1193.46</v>
      </c>
    </row>
    <row r="16228" spans="3:4" ht="15" hidden="1" customHeight="1" x14ac:dyDescent="0.25">
      <c r="C16228" s="158" t="s">
        <v>548</v>
      </c>
      <c r="D16228" s="159">
        <v>254.42</v>
      </c>
    </row>
    <row r="16229" spans="3:4" ht="15" hidden="1" customHeight="1" x14ac:dyDescent="0.25">
      <c r="C16229" s="160" t="s">
        <v>553</v>
      </c>
      <c r="D16229" s="161">
        <v>442.09</v>
      </c>
    </row>
    <row r="16230" spans="3:4" ht="15" hidden="1" customHeight="1" x14ac:dyDescent="0.25">
      <c r="C16230" s="158" t="s">
        <v>540</v>
      </c>
      <c r="D16230" s="159">
        <v>553.04999999999995</v>
      </c>
    </row>
    <row r="16231" spans="3:4" ht="15" hidden="1" customHeight="1" x14ac:dyDescent="0.25">
      <c r="C16231" s="160" t="s">
        <v>546</v>
      </c>
      <c r="D16231" s="161">
        <v>746.54</v>
      </c>
    </row>
    <row r="16232" spans="3:4" ht="15" hidden="1" customHeight="1" x14ac:dyDescent="0.25">
      <c r="C16232" s="158" t="s">
        <v>547</v>
      </c>
      <c r="D16232" s="159">
        <v>403.19</v>
      </c>
    </row>
    <row r="16233" spans="3:4" ht="15" hidden="1" customHeight="1" x14ac:dyDescent="0.25">
      <c r="C16233" s="160" t="s">
        <v>544</v>
      </c>
      <c r="D16233" s="161">
        <v>280.87</v>
      </c>
    </row>
    <row r="16234" spans="3:4" ht="15" hidden="1" customHeight="1" x14ac:dyDescent="0.25">
      <c r="C16234" s="158" t="s">
        <v>309</v>
      </c>
      <c r="D16234" s="159">
        <v>266.94</v>
      </c>
    </row>
    <row r="16235" spans="3:4" ht="15" hidden="1" customHeight="1" x14ac:dyDescent="0.25">
      <c r="C16235" s="160" t="s">
        <v>312</v>
      </c>
      <c r="D16235" s="161">
        <v>399.76</v>
      </c>
    </row>
    <row r="16236" spans="3:4" ht="15" hidden="1" customHeight="1" x14ac:dyDescent="0.25">
      <c r="C16236" s="158" t="s">
        <v>548</v>
      </c>
      <c r="D16236" s="159">
        <v>1193.82</v>
      </c>
    </row>
    <row r="16237" spans="3:4" ht="15" hidden="1" customHeight="1" x14ac:dyDescent="0.25">
      <c r="C16237" s="160" t="s">
        <v>546</v>
      </c>
      <c r="D16237" s="161">
        <v>399.88</v>
      </c>
    </row>
    <row r="16238" spans="3:4" ht="15" hidden="1" customHeight="1" x14ac:dyDescent="0.25">
      <c r="C16238" s="158" t="s">
        <v>308</v>
      </c>
      <c r="D16238" s="159">
        <v>826.36</v>
      </c>
    </row>
    <row r="16239" spans="3:4" ht="15" hidden="1" customHeight="1" x14ac:dyDescent="0.25">
      <c r="C16239" s="160" t="s">
        <v>551</v>
      </c>
      <c r="D16239" s="161">
        <v>378.33</v>
      </c>
    </row>
    <row r="16240" spans="3:4" ht="15" hidden="1" customHeight="1" x14ac:dyDescent="0.25">
      <c r="C16240" s="158" t="s">
        <v>551</v>
      </c>
      <c r="D16240" s="159">
        <v>170.71</v>
      </c>
    </row>
    <row r="16241" spans="3:4" ht="15" hidden="1" customHeight="1" x14ac:dyDescent="0.25">
      <c r="C16241" s="160" t="s">
        <v>539</v>
      </c>
      <c r="D16241" s="161">
        <v>911.93</v>
      </c>
    </row>
    <row r="16242" spans="3:4" ht="15" hidden="1" customHeight="1" x14ac:dyDescent="0.25">
      <c r="C16242" s="158" t="s">
        <v>307</v>
      </c>
      <c r="D16242" s="159">
        <v>819.69</v>
      </c>
    </row>
    <row r="16243" spans="3:4" ht="15" hidden="1" customHeight="1" x14ac:dyDescent="0.25">
      <c r="C16243" s="160" t="s">
        <v>547</v>
      </c>
      <c r="D16243" s="161">
        <v>747.72</v>
      </c>
    </row>
    <row r="16244" spans="3:4" ht="15" hidden="1" customHeight="1" x14ac:dyDescent="0.25">
      <c r="C16244" s="158" t="s">
        <v>312</v>
      </c>
      <c r="D16244" s="159">
        <v>363.55</v>
      </c>
    </row>
    <row r="16245" spans="3:4" ht="15" hidden="1" customHeight="1" x14ac:dyDescent="0.25">
      <c r="C16245" s="160" t="s">
        <v>543</v>
      </c>
      <c r="D16245" s="161">
        <v>926.84</v>
      </c>
    </row>
    <row r="16246" spans="3:4" ht="15" hidden="1" customHeight="1" x14ac:dyDescent="0.25">
      <c r="C16246" s="158" t="s">
        <v>554</v>
      </c>
      <c r="D16246" s="159">
        <v>1189.9000000000001</v>
      </c>
    </row>
    <row r="16247" spans="3:4" ht="15" hidden="1" customHeight="1" x14ac:dyDescent="0.25">
      <c r="C16247" s="160" t="s">
        <v>553</v>
      </c>
      <c r="D16247" s="161">
        <v>1242.72</v>
      </c>
    </row>
    <row r="16248" spans="3:4" ht="15" hidden="1" customHeight="1" x14ac:dyDescent="0.25">
      <c r="C16248" s="158" t="s">
        <v>309</v>
      </c>
      <c r="D16248" s="159">
        <v>1151.05</v>
      </c>
    </row>
    <row r="16249" spans="3:4" ht="15" hidden="1" customHeight="1" x14ac:dyDescent="0.25">
      <c r="C16249" s="160" t="s">
        <v>553</v>
      </c>
      <c r="D16249" s="161">
        <v>188.92</v>
      </c>
    </row>
    <row r="16250" spans="3:4" ht="15" hidden="1" customHeight="1" x14ac:dyDescent="0.25">
      <c r="C16250" s="158" t="s">
        <v>546</v>
      </c>
      <c r="D16250" s="159">
        <v>437.42</v>
      </c>
    </row>
    <row r="16251" spans="3:4" ht="15" hidden="1" customHeight="1" x14ac:dyDescent="0.25">
      <c r="C16251" s="160" t="s">
        <v>309</v>
      </c>
      <c r="D16251" s="161">
        <v>829.09</v>
      </c>
    </row>
    <row r="16252" spans="3:4" ht="15" hidden="1" customHeight="1" x14ac:dyDescent="0.25">
      <c r="C16252" s="158" t="s">
        <v>542</v>
      </c>
      <c r="D16252" s="159">
        <v>1198.76</v>
      </c>
    </row>
    <row r="16253" spans="3:4" ht="15" hidden="1" customHeight="1" x14ac:dyDescent="0.25">
      <c r="C16253" s="160" t="s">
        <v>556</v>
      </c>
      <c r="D16253" s="161">
        <v>424.08</v>
      </c>
    </row>
    <row r="16254" spans="3:4" ht="15" hidden="1" customHeight="1" x14ac:dyDescent="0.25">
      <c r="C16254" s="158" t="s">
        <v>543</v>
      </c>
      <c r="D16254" s="159">
        <v>198.57</v>
      </c>
    </row>
    <row r="16255" spans="3:4" ht="15" hidden="1" customHeight="1" x14ac:dyDescent="0.25">
      <c r="C16255" s="160" t="s">
        <v>540</v>
      </c>
      <c r="D16255" s="161">
        <v>290.77999999999997</v>
      </c>
    </row>
    <row r="16256" spans="3:4" ht="15" hidden="1" customHeight="1" x14ac:dyDescent="0.25">
      <c r="C16256" s="158" t="s">
        <v>543</v>
      </c>
      <c r="D16256" s="159">
        <v>39.51</v>
      </c>
    </row>
    <row r="16257" spans="3:4" ht="15" hidden="1" customHeight="1" x14ac:dyDescent="0.25">
      <c r="C16257" s="160" t="s">
        <v>553</v>
      </c>
      <c r="D16257" s="161">
        <v>770.7</v>
      </c>
    </row>
    <row r="16258" spans="3:4" ht="15" hidden="1" customHeight="1" x14ac:dyDescent="0.25">
      <c r="C16258" s="158" t="s">
        <v>307</v>
      </c>
      <c r="D16258" s="159">
        <v>1177.6600000000001</v>
      </c>
    </row>
    <row r="16259" spans="3:4" ht="15" hidden="1" customHeight="1" x14ac:dyDescent="0.25">
      <c r="C16259" s="160" t="s">
        <v>540</v>
      </c>
      <c r="D16259" s="161">
        <v>846.42</v>
      </c>
    </row>
    <row r="16260" spans="3:4" ht="15" hidden="1" customHeight="1" x14ac:dyDescent="0.25">
      <c r="C16260" s="158" t="s">
        <v>546</v>
      </c>
      <c r="D16260" s="159">
        <v>967.93</v>
      </c>
    </row>
    <row r="16261" spans="3:4" ht="15" hidden="1" customHeight="1" x14ac:dyDescent="0.25">
      <c r="C16261" s="160" t="s">
        <v>553</v>
      </c>
      <c r="D16261" s="161">
        <v>1297.99</v>
      </c>
    </row>
    <row r="16262" spans="3:4" ht="15" hidden="1" customHeight="1" x14ac:dyDescent="0.25">
      <c r="C16262" s="158" t="s">
        <v>552</v>
      </c>
      <c r="D16262" s="159">
        <v>480.61</v>
      </c>
    </row>
    <row r="16263" spans="3:4" ht="15" hidden="1" customHeight="1" x14ac:dyDescent="0.25">
      <c r="C16263" s="160" t="s">
        <v>545</v>
      </c>
      <c r="D16263" s="161">
        <v>906.2</v>
      </c>
    </row>
    <row r="16264" spans="3:4" ht="15" hidden="1" customHeight="1" x14ac:dyDescent="0.25">
      <c r="C16264" s="158" t="s">
        <v>557</v>
      </c>
      <c r="D16264" s="159">
        <v>370.69</v>
      </c>
    </row>
    <row r="16265" spans="3:4" ht="15" hidden="1" customHeight="1" x14ac:dyDescent="0.25">
      <c r="C16265" s="160" t="s">
        <v>552</v>
      </c>
      <c r="D16265" s="161">
        <v>807.05</v>
      </c>
    </row>
    <row r="16266" spans="3:4" ht="15" hidden="1" customHeight="1" x14ac:dyDescent="0.25">
      <c r="C16266" s="158" t="s">
        <v>556</v>
      </c>
      <c r="D16266" s="159">
        <v>681.44</v>
      </c>
    </row>
    <row r="16267" spans="3:4" ht="15" hidden="1" customHeight="1" x14ac:dyDescent="0.25">
      <c r="C16267" s="160" t="s">
        <v>546</v>
      </c>
      <c r="D16267" s="161">
        <v>346.53</v>
      </c>
    </row>
    <row r="16268" spans="3:4" ht="15" hidden="1" customHeight="1" x14ac:dyDescent="0.25">
      <c r="C16268" s="158" t="s">
        <v>550</v>
      </c>
      <c r="D16268" s="159">
        <v>448.66</v>
      </c>
    </row>
    <row r="16269" spans="3:4" ht="15" hidden="1" customHeight="1" x14ac:dyDescent="0.25">
      <c r="C16269" s="160" t="s">
        <v>312</v>
      </c>
      <c r="D16269" s="161">
        <v>883.62</v>
      </c>
    </row>
    <row r="16270" spans="3:4" ht="15" hidden="1" customHeight="1" x14ac:dyDescent="0.25">
      <c r="C16270" s="158" t="s">
        <v>307</v>
      </c>
      <c r="D16270" s="159">
        <v>1064.3399999999999</v>
      </c>
    </row>
    <row r="16271" spans="3:4" ht="15" hidden="1" customHeight="1" x14ac:dyDescent="0.25">
      <c r="C16271" s="160" t="s">
        <v>549</v>
      </c>
      <c r="D16271" s="161">
        <v>931.53</v>
      </c>
    </row>
    <row r="16272" spans="3:4" ht="15" hidden="1" customHeight="1" x14ac:dyDescent="0.25">
      <c r="C16272" s="158" t="s">
        <v>543</v>
      </c>
      <c r="D16272" s="159">
        <v>721.98</v>
      </c>
    </row>
    <row r="16273" spans="3:4" ht="15" hidden="1" customHeight="1" x14ac:dyDescent="0.25">
      <c r="C16273" s="160" t="s">
        <v>546</v>
      </c>
      <c r="D16273" s="161">
        <v>472.39</v>
      </c>
    </row>
    <row r="16274" spans="3:4" ht="15" hidden="1" customHeight="1" x14ac:dyDescent="0.25">
      <c r="C16274" s="158" t="s">
        <v>558</v>
      </c>
      <c r="D16274" s="159">
        <v>1274.6600000000001</v>
      </c>
    </row>
    <row r="16275" spans="3:4" ht="15" hidden="1" customHeight="1" x14ac:dyDescent="0.25">
      <c r="C16275" s="160" t="s">
        <v>552</v>
      </c>
      <c r="D16275" s="161">
        <v>756.23</v>
      </c>
    </row>
    <row r="16276" spans="3:4" ht="15" hidden="1" customHeight="1" x14ac:dyDescent="0.25">
      <c r="C16276" s="158" t="s">
        <v>557</v>
      </c>
      <c r="D16276" s="159">
        <v>17.62</v>
      </c>
    </row>
    <row r="16277" spans="3:4" ht="15" hidden="1" customHeight="1" x14ac:dyDescent="0.25">
      <c r="C16277" s="160" t="s">
        <v>542</v>
      </c>
      <c r="D16277" s="161">
        <v>1014.89</v>
      </c>
    </row>
    <row r="16278" spans="3:4" ht="15" hidden="1" customHeight="1" x14ac:dyDescent="0.25">
      <c r="C16278" s="158" t="s">
        <v>546</v>
      </c>
      <c r="D16278" s="159">
        <v>691</v>
      </c>
    </row>
    <row r="16279" spans="3:4" ht="15" hidden="1" customHeight="1" x14ac:dyDescent="0.25">
      <c r="C16279" s="160" t="s">
        <v>309</v>
      </c>
      <c r="D16279" s="161">
        <v>521.45000000000005</v>
      </c>
    </row>
    <row r="16280" spans="3:4" ht="15" hidden="1" customHeight="1" x14ac:dyDescent="0.25">
      <c r="C16280" s="158" t="s">
        <v>312</v>
      </c>
      <c r="D16280" s="159">
        <v>1107.48</v>
      </c>
    </row>
    <row r="16281" spans="3:4" ht="15" hidden="1" customHeight="1" x14ac:dyDescent="0.25">
      <c r="C16281" s="160" t="s">
        <v>545</v>
      </c>
      <c r="D16281" s="161">
        <v>545.14</v>
      </c>
    </row>
    <row r="16282" spans="3:4" ht="15" hidden="1" customHeight="1" x14ac:dyDescent="0.25">
      <c r="C16282" s="158" t="s">
        <v>546</v>
      </c>
      <c r="D16282" s="159">
        <v>344.73</v>
      </c>
    </row>
    <row r="16283" spans="3:4" ht="15" hidden="1" customHeight="1" x14ac:dyDescent="0.25">
      <c r="C16283" s="160" t="s">
        <v>553</v>
      </c>
      <c r="D16283" s="161">
        <v>1290.1199999999999</v>
      </c>
    </row>
    <row r="16284" spans="3:4" ht="15" hidden="1" customHeight="1" x14ac:dyDescent="0.25">
      <c r="C16284" s="158" t="s">
        <v>309</v>
      </c>
      <c r="D16284" s="159">
        <v>559.86</v>
      </c>
    </row>
    <row r="16285" spans="3:4" ht="15" hidden="1" customHeight="1" x14ac:dyDescent="0.25">
      <c r="C16285" s="160" t="s">
        <v>547</v>
      </c>
      <c r="D16285" s="161">
        <v>166.57</v>
      </c>
    </row>
    <row r="16286" spans="3:4" ht="15" hidden="1" customHeight="1" x14ac:dyDescent="0.25">
      <c r="C16286" s="158" t="s">
        <v>552</v>
      </c>
      <c r="D16286" s="159">
        <v>1248.6400000000001</v>
      </c>
    </row>
    <row r="16287" spans="3:4" ht="15" hidden="1" customHeight="1" x14ac:dyDescent="0.25">
      <c r="C16287" s="160" t="s">
        <v>557</v>
      </c>
      <c r="D16287" s="161">
        <v>1115.81</v>
      </c>
    </row>
    <row r="16288" spans="3:4" ht="15" hidden="1" customHeight="1" x14ac:dyDescent="0.25">
      <c r="C16288" s="158" t="s">
        <v>555</v>
      </c>
      <c r="D16288" s="159">
        <v>576.75</v>
      </c>
    </row>
    <row r="16289" spans="3:4" ht="15" hidden="1" customHeight="1" x14ac:dyDescent="0.25">
      <c r="C16289" s="160" t="s">
        <v>547</v>
      </c>
      <c r="D16289" s="161">
        <v>320.54000000000002</v>
      </c>
    </row>
    <row r="16290" spans="3:4" ht="15" hidden="1" customHeight="1" x14ac:dyDescent="0.25">
      <c r="C16290" s="158" t="s">
        <v>542</v>
      </c>
      <c r="D16290" s="159">
        <v>1083.9100000000001</v>
      </c>
    </row>
    <row r="16291" spans="3:4" ht="15" hidden="1" customHeight="1" x14ac:dyDescent="0.25">
      <c r="C16291" s="160" t="s">
        <v>543</v>
      </c>
      <c r="D16291" s="161">
        <v>1233.1300000000001</v>
      </c>
    </row>
    <row r="16292" spans="3:4" ht="15" hidden="1" customHeight="1" x14ac:dyDescent="0.25">
      <c r="C16292" s="158" t="s">
        <v>542</v>
      </c>
      <c r="D16292" s="159">
        <v>467.35</v>
      </c>
    </row>
    <row r="16293" spans="3:4" ht="15" hidden="1" customHeight="1" x14ac:dyDescent="0.25">
      <c r="C16293" s="160" t="s">
        <v>550</v>
      </c>
      <c r="D16293" s="161">
        <v>496.55</v>
      </c>
    </row>
    <row r="16294" spans="3:4" ht="15" hidden="1" customHeight="1" x14ac:dyDescent="0.25">
      <c r="C16294" s="158" t="s">
        <v>307</v>
      </c>
      <c r="D16294" s="159">
        <v>227.4</v>
      </c>
    </row>
    <row r="16295" spans="3:4" ht="15" hidden="1" customHeight="1" x14ac:dyDescent="0.25">
      <c r="C16295" s="160" t="s">
        <v>551</v>
      </c>
      <c r="D16295" s="161">
        <v>1043.5899999999999</v>
      </c>
    </row>
    <row r="16296" spans="3:4" ht="15" hidden="1" customHeight="1" x14ac:dyDescent="0.25">
      <c r="C16296" s="158" t="s">
        <v>540</v>
      </c>
      <c r="D16296" s="159">
        <v>1210.7</v>
      </c>
    </row>
    <row r="16297" spans="3:4" ht="15" hidden="1" customHeight="1" x14ac:dyDescent="0.25">
      <c r="C16297" s="160" t="s">
        <v>548</v>
      </c>
      <c r="D16297" s="161">
        <v>756.84</v>
      </c>
    </row>
    <row r="16298" spans="3:4" ht="15" hidden="1" customHeight="1" x14ac:dyDescent="0.25">
      <c r="C16298" s="158" t="s">
        <v>552</v>
      </c>
      <c r="D16298" s="159">
        <v>1082.06</v>
      </c>
    </row>
    <row r="16299" spans="3:4" ht="15" hidden="1" customHeight="1" x14ac:dyDescent="0.25">
      <c r="C16299" s="160" t="s">
        <v>544</v>
      </c>
      <c r="D16299" s="161">
        <v>1243.74</v>
      </c>
    </row>
    <row r="16300" spans="3:4" ht="15" hidden="1" customHeight="1" x14ac:dyDescent="0.25">
      <c r="C16300" s="158" t="s">
        <v>553</v>
      </c>
      <c r="D16300" s="159">
        <v>830.82</v>
      </c>
    </row>
    <row r="16301" spans="3:4" ht="15" hidden="1" customHeight="1" x14ac:dyDescent="0.25">
      <c r="C16301" s="160" t="s">
        <v>309</v>
      </c>
      <c r="D16301" s="161">
        <v>775.85</v>
      </c>
    </row>
    <row r="16302" spans="3:4" ht="15" hidden="1" customHeight="1" x14ac:dyDescent="0.25">
      <c r="C16302" s="158" t="s">
        <v>547</v>
      </c>
      <c r="D16302" s="159">
        <v>441.46</v>
      </c>
    </row>
    <row r="16303" spans="3:4" ht="15" hidden="1" customHeight="1" x14ac:dyDescent="0.25">
      <c r="C16303" s="160" t="s">
        <v>542</v>
      </c>
      <c r="D16303" s="161">
        <v>830.26</v>
      </c>
    </row>
    <row r="16304" spans="3:4" ht="15" hidden="1" customHeight="1" x14ac:dyDescent="0.25">
      <c r="C16304" s="158" t="s">
        <v>546</v>
      </c>
      <c r="D16304" s="159">
        <v>495.61</v>
      </c>
    </row>
    <row r="16305" spans="3:4" ht="15" hidden="1" customHeight="1" x14ac:dyDescent="0.25">
      <c r="C16305" s="160" t="s">
        <v>312</v>
      </c>
      <c r="D16305" s="161">
        <v>835.48</v>
      </c>
    </row>
    <row r="16306" spans="3:4" ht="15" hidden="1" customHeight="1" x14ac:dyDescent="0.25">
      <c r="C16306" s="158" t="s">
        <v>539</v>
      </c>
      <c r="D16306" s="159">
        <v>1035.32</v>
      </c>
    </row>
    <row r="16307" spans="3:4" ht="15" hidden="1" customHeight="1" x14ac:dyDescent="0.25">
      <c r="C16307" s="160" t="s">
        <v>545</v>
      </c>
      <c r="D16307" s="161">
        <v>448.45</v>
      </c>
    </row>
    <row r="16308" spans="3:4" ht="15" hidden="1" customHeight="1" x14ac:dyDescent="0.25">
      <c r="C16308" s="158" t="s">
        <v>545</v>
      </c>
      <c r="D16308" s="159">
        <v>711.27</v>
      </c>
    </row>
    <row r="16309" spans="3:4" ht="15" hidden="1" customHeight="1" x14ac:dyDescent="0.25">
      <c r="C16309" s="160" t="s">
        <v>556</v>
      </c>
      <c r="D16309" s="161">
        <v>1285.8599999999999</v>
      </c>
    </row>
    <row r="16310" spans="3:4" ht="15" hidden="1" customHeight="1" x14ac:dyDescent="0.25">
      <c r="C16310" s="158" t="s">
        <v>307</v>
      </c>
      <c r="D16310" s="159">
        <v>628.41999999999996</v>
      </c>
    </row>
    <row r="16311" spans="3:4" ht="15" hidden="1" customHeight="1" x14ac:dyDescent="0.25">
      <c r="C16311" s="160" t="s">
        <v>543</v>
      </c>
      <c r="D16311" s="161">
        <v>899.54</v>
      </c>
    </row>
    <row r="16312" spans="3:4" ht="15" hidden="1" customHeight="1" x14ac:dyDescent="0.25">
      <c r="C16312" s="158" t="s">
        <v>542</v>
      </c>
      <c r="D16312" s="159">
        <v>1224.0899999999999</v>
      </c>
    </row>
    <row r="16313" spans="3:4" ht="15" hidden="1" customHeight="1" x14ac:dyDescent="0.25">
      <c r="C16313" s="160" t="s">
        <v>307</v>
      </c>
      <c r="D16313" s="161">
        <v>54.39</v>
      </c>
    </row>
    <row r="16314" spans="3:4" ht="15" hidden="1" customHeight="1" x14ac:dyDescent="0.25">
      <c r="C16314" s="158" t="s">
        <v>551</v>
      </c>
      <c r="D16314" s="159">
        <v>758.53</v>
      </c>
    </row>
    <row r="16315" spans="3:4" ht="15" hidden="1" customHeight="1" x14ac:dyDescent="0.25">
      <c r="C16315" s="160" t="s">
        <v>549</v>
      </c>
      <c r="D16315" s="161">
        <v>1066.04</v>
      </c>
    </row>
    <row r="16316" spans="3:4" ht="15" hidden="1" customHeight="1" x14ac:dyDescent="0.25">
      <c r="C16316" s="158" t="s">
        <v>545</v>
      </c>
      <c r="D16316" s="159">
        <v>817.82</v>
      </c>
    </row>
    <row r="16317" spans="3:4" ht="15" hidden="1" customHeight="1" x14ac:dyDescent="0.25">
      <c r="C16317" s="160" t="s">
        <v>309</v>
      </c>
      <c r="D16317" s="161">
        <v>84.71</v>
      </c>
    </row>
    <row r="16318" spans="3:4" ht="15" hidden="1" customHeight="1" x14ac:dyDescent="0.25">
      <c r="C16318" s="158" t="s">
        <v>545</v>
      </c>
      <c r="D16318" s="159">
        <v>938.44</v>
      </c>
    </row>
    <row r="16319" spans="3:4" ht="15" hidden="1" customHeight="1" x14ac:dyDescent="0.25">
      <c r="C16319" s="160" t="s">
        <v>558</v>
      </c>
      <c r="D16319" s="161">
        <v>599.79999999999995</v>
      </c>
    </row>
    <row r="16320" spans="3:4" ht="15" hidden="1" customHeight="1" x14ac:dyDescent="0.25">
      <c r="C16320" s="158" t="s">
        <v>309</v>
      </c>
      <c r="D16320" s="159">
        <v>707.62</v>
      </c>
    </row>
    <row r="16321" spans="3:4" ht="15" hidden="1" customHeight="1" x14ac:dyDescent="0.25">
      <c r="C16321" s="160" t="s">
        <v>554</v>
      </c>
      <c r="D16321" s="161">
        <v>754.32</v>
      </c>
    </row>
    <row r="16322" spans="3:4" ht="15" hidden="1" customHeight="1" x14ac:dyDescent="0.25">
      <c r="C16322" s="158" t="s">
        <v>540</v>
      </c>
      <c r="D16322" s="159">
        <v>592.16999999999996</v>
      </c>
    </row>
    <row r="16323" spans="3:4" ht="15" hidden="1" customHeight="1" x14ac:dyDescent="0.25">
      <c r="C16323" s="160" t="s">
        <v>308</v>
      </c>
      <c r="D16323" s="161">
        <v>1060.77</v>
      </c>
    </row>
    <row r="16324" spans="3:4" ht="15" hidden="1" customHeight="1" x14ac:dyDescent="0.25">
      <c r="C16324" s="158" t="s">
        <v>548</v>
      </c>
      <c r="D16324" s="159">
        <v>679.67</v>
      </c>
    </row>
    <row r="16325" spans="3:4" ht="15" hidden="1" customHeight="1" x14ac:dyDescent="0.25">
      <c r="C16325" s="160" t="s">
        <v>547</v>
      </c>
      <c r="D16325" s="161">
        <v>349.51</v>
      </c>
    </row>
    <row r="16326" spans="3:4" ht="15" hidden="1" customHeight="1" x14ac:dyDescent="0.25">
      <c r="C16326" s="158" t="s">
        <v>542</v>
      </c>
      <c r="D16326" s="159">
        <v>276.33</v>
      </c>
    </row>
    <row r="16327" spans="3:4" ht="15" hidden="1" customHeight="1" x14ac:dyDescent="0.25">
      <c r="C16327" s="160" t="s">
        <v>545</v>
      </c>
      <c r="D16327" s="161">
        <v>613.35</v>
      </c>
    </row>
    <row r="16328" spans="3:4" ht="15" hidden="1" customHeight="1" x14ac:dyDescent="0.25">
      <c r="C16328" s="158" t="s">
        <v>539</v>
      </c>
      <c r="D16328" s="159">
        <v>389.85</v>
      </c>
    </row>
    <row r="16329" spans="3:4" ht="15" hidden="1" customHeight="1" x14ac:dyDescent="0.25">
      <c r="C16329" s="160" t="s">
        <v>308</v>
      </c>
      <c r="D16329" s="161">
        <v>1081.22</v>
      </c>
    </row>
    <row r="16330" spans="3:4" ht="15" hidden="1" customHeight="1" x14ac:dyDescent="0.25">
      <c r="C16330" s="158" t="s">
        <v>545</v>
      </c>
      <c r="D16330" s="159">
        <v>277.95</v>
      </c>
    </row>
    <row r="16331" spans="3:4" ht="15" hidden="1" customHeight="1" x14ac:dyDescent="0.25">
      <c r="C16331" s="160" t="s">
        <v>553</v>
      </c>
      <c r="D16331" s="161">
        <v>24.53</v>
      </c>
    </row>
    <row r="16332" spans="3:4" ht="15" hidden="1" customHeight="1" x14ac:dyDescent="0.25">
      <c r="C16332" s="158" t="s">
        <v>551</v>
      </c>
      <c r="D16332" s="159">
        <v>556.04999999999995</v>
      </c>
    </row>
    <row r="16333" spans="3:4" ht="15" hidden="1" customHeight="1" x14ac:dyDescent="0.25">
      <c r="C16333" s="160" t="s">
        <v>552</v>
      </c>
      <c r="D16333" s="161">
        <v>489.75</v>
      </c>
    </row>
    <row r="16334" spans="3:4" ht="15" hidden="1" customHeight="1" x14ac:dyDescent="0.25">
      <c r="C16334" s="158" t="s">
        <v>309</v>
      </c>
      <c r="D16334" s="159">
        <v>1088.1099999999999</v>
      </c>
    </row>
    <row r="16335" spans="3:4" ht="15" hidden="1" customHeight="1" x14ac:dyDescent="0.25">
      <c r="C16335" s="160" t="s">
        <v>541</v>
      </c>
      <c r="D16335" s="161">
        <v>460.38</v>
      </c>
    </row>
    <row r="16336" spans="3:4" ht="15" hidden="1" customHeight="1" x14ac:dyDescent="0.25">
      <c r="C16336" s="158" t="s">
        <v>547</v>
      </c>
      <c r="D16336" s="159">
        <v>609.33000000000004</v>
      </c>
    </row>
    <row r="16337" spans="3:4" ht="15" hidden="1" customHeight="1" x14ac:dyDescent="0.25">
      <c r="C16337" s="160" t="s">
        <v>308</v>
      </c>
      <c r="D16337" s="161">
        <v>612.26</v>
      </c>
    </row>
    <row r="16338" spans="3:4" ht="15" hidden="1" customHeight="1" x14ac:dyDescent="0.25">
      <c r="C16338" s="158" t="s">
        <v>558</v>
      </c>
      <c r="D16338" s="159">
        <v>959.39</v>
      </c>
    </row>
    <row r="16339" spans="3:4" ht="15" hidden="1" customHeight="1" x14ac:dyDescent="0.25">
      <c r="C16339" s="160" t="s">
        <v>312</v>
      </c>
      <c r="D16339" s="161">
        <v>1238.8599999999999</v>
      </c>
    </row>
    <row r="16340" spans="3:4" ht="15" hidden="1" customHeight="1" x14ac:dyDescent="0.25">
      <c r="C16340" s="158" t="s">
        <v>552</v>
      </c>
      <c r="D16340" s="159">
        <v>391.34</v>
      </c>
    </row>
    <row r="16341" spans="3:4" ht="15" hidden="1" customHeight="1" x14ac:dyDescent="0.25">
      <c r="C16341" s="160" t="s">
        <v>540</v>
      </c>
      <c r="D16341" s="161">
        <v>944.49</v>
      </c>
    </row>
    <row r="16342" spans="3:4" ht="15" hidden="1" customHeight="1" x14ac:dyDescent="0.25">
      <c r="C16342" s="158" t="s">
        <v>547</v>
      </c>
      <c r="D16342" s="159">
        <v>381.71</v>
      </c>
    </row>
    <row r="16343" spans="3:4" ht="15" hidden="1" customHeight="1" x14ac:dyDescent="0.25">
      <c r="C16343" s="160" t="s">
        <v>312</v>
      </c>
      <c r="D16343" s="161">
        <v>134</v>
      </c>
    </row>
    <row r="16344" spans="3:4" ht="15" hidden="1" customHeight="1" x14ac:dyDescent="0.25">
      <c r="C16344" s="158" t="s">
        <v>552</v>
      </c>
      <c r="D16344" s="159">
        <v>778.19</v>
      </c>
    </row>
    <row r="16345" spans="3:4" ht="15" hidden="1" customHeight="1" x14ac:dyDescent="0.25">
      <c r="C16345" s="160" t="s">
        <v>542</v>
      </c>
      <c r="D16345" s="161">
        <v>649.46</v>
      </c>
    </row>
    <row r="16346" spans="3:4" ht="15" hidden="1" customHeight="1" x14ac:dyDescent="0.25">
      <c r="C16346" s="158" t="s">
        <v>307</v>
      </c>
      <c r="D16346" s="159">
        <v>939.71</v>
      </c>
    </row>
    <row r="16347" spans="3:4" ht="15" hidden="1" customHeight="1" x14ac:dyDescent="0.25">
      <c r="C16347" s="160" t="s">
        <v>546</v>
      </c>
      <c r="D16347" s="161">
        <v>402.37</v>
      </c>
    </row>
    <row r="16348" spans="3:4" ht="15" hidden="1" customHeight="1" x14ac:dyDescent="0.25">
      <c r="C16348" s="158" t="s">
        <v>549</v>
      </c>
      <c r="D16348" s="159">
        <v>937.66</v>
      </c>
    </row>
    <row r="16349" spans="3:4" ht="15" hidden="1" customHeight="1" x14ac:dyDescent="0.25">
      <c r="C16349" s="160" t="s">
        <v>539</v>
      </c>
      <c r="D16349" s="161">
        <v>361.6</v>
      </c>
    </row>
    <row r="16350" spans="3:4" ht="15" hidden="1" customHeight="1" x14ac:dyDescent="0.25">
      <c r="C16350" s="158" t="s">
        <v>543</v>
      </c>
      <c r="D16350" s="159">
        <v>381.72</v>
      </c>
    </row>
    <row r="16351" spans="3:4" ht="15" hidden="1" customHeight="1" x14ac:dyDescent="0.25">
      <c r="C16351" s="160" t="s">
        <v>558</v>
      </c>
      <c r="D16351" s="161">
        <v>52.73</v>
      </c>
    </row>
    <row r="16352" spans="3:4" ht="15" hidden="1" customHeight="1" x14ac:dyDescent="0.25">
      <c r="C16352" s="158" t="s">
        <v>544</v>
      </c>
      <c r="D16352" s="159">
        <v>659.53</v>
      </c>
    </row>
    <row r="16353" spans="3:4" ht="15" hidden="1" customHeight="1" x14ac:dyDescent="0.25">
      <c r="C16353" s="160" t="s">
        <v>547</v>
      </c>
      <c r="D16353" s="161">
        <v>686.03</v>
      </c>
    </row>
    <row r="16354" spans="3:4" ht="15" hidden="1" customHeight="1" x14ac:dyDescent="0.25">
      <c r="C16354" s="158" t="s">
        <v>555</v>
      </c>
      <c r="D16354" s="159">
        <v>1035.06</v>
      </c>
    </row>
    <row r="16355" spans="3:4" ht="15" hidden="1" customHeight="1" x14ac:dyDescent="0.25">
      <c r="C16355" s="160" t="s">
        <v>543</v>
      </c>
      <c r="D16355" s="161">
        <v>732.18</v>
      </c>
    </row>
    <row r="16356" spans="3:4" ht="15" hidden="1" customHeight="1" x14ac:dyDescent="0.25">
      <c r="C16356" s="158" t="s">
        <v>546</v>
      </c>
      <c r="D16356" s="159">
        <v>99.92</v>
      </c>
    </row>
    <row r="16357" spans="3:4" ht="15" hidden="1" customHeight="1" x14ac:dyDescent="0.25">
      <c r="C16357" s="160" t="s">
        <v>540</v>
      </c>
      <c r="D16357" s="161">
        <v>717.83</v>
      </c>
    </row>
    <row r="16358" spans="3:4" ht="15" hidden="1" customHeight="1" x14ac:dyDescent="0.25">
      <c r="C16358" s="158" t="s">
        <v>539</v>
      </c>
      <c r="D16358" s="159">
        <v>772.3</v>
      </c>
    </row>
    <row r="16359" spans="3:4" ht="15" hidden="1" customHeight="1" x14ac:dyDescent="0.25">
      <c r="C16359" s="160" t="s">
        <v>308</v>
      </c>
      <c r="D16359" s="161">
        <v>1165.3</v>
      </c>
    </row>
    <row r="16360" spans="3:4" ht="15" hidden="1" customHeight="1" x14ac:dyDescent="0.25">
      <c r="C16360" s="158" t="s">
        <v>553</v>
      </c>
      <c r="D16360" s="159">
        <v>441.12</v>
      </c>
    </row>
    <row r="16361" spans="3:4" ht="15" hidden="1" customHeight="1" x14ac:dyDescent="0.25">
      <c r="C16361" s="160" t="s">
        <v>542</v>
      </c>
      <c r="D16361" s="161">
        <v>751.87</v>
      </c>
    </row>
    <row r="16362" spans="3:4" ht="15" hidden="1" customHeight="1" x14ac:dyDescent="0.25">
      <c r="C16362" s="158" t="s">
        <v>548</v>
      </c>
      <c r="D16362" s="159">
        <v>618.71</v>
      </c>
    </row>
    <row r="16363" spans="3:4" ht="15" hidden="1" customHeight="1" x14ac:dyDescent="0.25">
      <c r="C16363" s="160" t="s">
        <v>312</v>
      </c>
      <c r="D16363" s="161">
        <v>473.49</v>
      </c>
    </row>
    <row r="16364" spans="3:4" ht="15" hidden="1" customHeight="1" x14ac:dyDescent="0.25">
      <c r="C16364" s="158" t="s">
        <v>546</v>
      </c>
      <c r="D16364" s="159">
        <v>946.22</v>
      </c>
    </row>
    <row r="16365" spans="3:4" ht="15" hidden="1" customHeight="1" x14ac:dyDescent="0.25">
      <c r="C16365" s="160" t="s">
        <v>542</v>
      </c>
      <c r="D16365" s="161">
        <v>811.08</v>
      </c>
    </row>
    <row r="16366" spans="3:4" ht="15" hidden="1" customHeight="1" x14ac:dyDescent="0.25">
      <c r="C16366" s="158" t="s">
        <v>552</v>
      </c>
      <c r="D16366" s="159">
        <v>1261.31</v>
      </c>
    </row>
    <row r="16367" spans="3:4" ht="15" hidden="1" customHeight="1" x14ac:dyDescent="0.25">
      <c r="C16367" s="160" t="s">
        <v>550</v>
      </c>
      <c r="D16367" s="161">
        <v>942.75</v>
      </c>
    </row>
    <row r="16368" spans="3:4" ht="15" hidden="1" customHeight="1" x14ac:dyDescent="0.25">
      <c r="C16368" s="158" t="s">
        <v>549</v>
      </c>
      <c r="D16368" s="159">
        <v>1273.55</v>
      </c>
    </row>
    <row r="16369" spans="3:4" ht="15" hidden="1" customHeight="1" x14ac:dyDescent="0.25">
      <c r="C16369" s="160" t="s">
        <v>308</v>
      </c>
      <c r="D16369" s="161">
        <v>774.1</v>
      </c>
    </row>
    <row r="16370" spans="3:4" ht="15" hidden="1" customHeight="1" x14ac:dyDescent="0.25">
      <c r="C16370" s="158" t="s">
        <v>546</v>
      </c>
      <c r="D16370" s="159">
        <v>282.85000000000002</v>
      </c>
    </row>
    <row r="16371" spans="3:4" ht="15" hidden="1" customHeight="1" x14ac:dyDescent="0.25">
      <c r="C16371" s="160" t="s">
        <v>547</v>
      </c>
      <c r="D16371" s="161">
        <v>623.85</v>
      </c>
    </row>
    <row r="16372" spans="3:4" ht="15" hidden="1" customHeight="1" x14ac:dyDescent="0.25">
      <c r="C16372" s="158" t="s">
        <v>551</v>
      </c>
      <c r="D16372" s="159">
        <v>227.78</v>
      </c>
    </row>
    <row r="16373" spans="3:4" ht="15" hidden="1" customHeight="1" x14ac:dyDescent="0.25">
      <c r="C16373" s="160" t="s">
        <v>539</v>
      </c>
      <c r="D16373" s="161">
        <v>931.19</v>
      </c>
    </row>
    <row r="16374" spans="3:4" ht="15" hidden="1" customHeight="1" x14ac:dyDescent="0.25">
      <c r="C16374" s="158" t="s">
        <v>540</v>
      </c>
      <c r="D16374" s="159">
        <v>416.46</v>
      </c>
    </row>
    <row r="16375" spans="3:4" ht="15" hidden="1" customHeight="1" x14ac:dyDescent="0.25">
      <c r="C16375" s="160" t="s">
        <v>547</v>
      </c>
      <c r="D16375" s="161">
        <v>566.03</v>
      </c>
    </row>
    <row r="16376" spans="3:4" ht="15" hidden="1" customHeight="1" x14ac:dyDescent="0.25">
      <c r="C16376" s="158" t="s">
        <v>312</v>
      </c>
      <c r="D16376" s="159">
        <v>479.29</v>
      </c>
    </row>
    <row r="16377" spans="3:4" ht="15" hidden="1" customHeight="1" x14ac:dyDescent="0.25">
      <c r="C16377" s="160" t="s">
        <v>543</v>
      </c>
      <c r="D16377" s="161">
        <v>241.16</v>
      </c>
    </row>
    <row r="16378" spans="3:4" ht="15" hidden="1" customHeight="1" x14ac:dyDescent="0.25">
      <c r="C16378" s="158" t="s">
        <v>540</v>
      </c>
      <c r="D16378" s="159">
        <v>621.88</v>
      </c>
    </row>
    <row r="16379" spans="3:4" ht="15" hidden="1" customHeight="1" x14ac:dyDescent="0.25">
      <c r="C16379" s="160" t="s">
        <v>540</v>
      </c>
      <c r="D16379" s="161">
        <v>558.44000000000005</v>
      </c>
    </row>
    <row r="16380" spans="3:4" ht="15" hidden="1" customHeight="1" x14ac:dyDescent="0.25">
      <c r="C16380" s="158" t="s">
        <v>541</v>
      </c>
      <c r="D16380" s="159">
        <v>672.39</v>
      </c>
    </row>
    <row r="16381" spans="3:4" ht="15" hidden="1" customHeight="1" x14ac:dyDescent="0.25">
      <c r="C16381" s="160" t="s">
        <v>557</v>
      </c>
      <c r="D16381" s="161">
        <v>734.32</v>
      </c>
    </row>
    <row r="16382" spans="3:4" ht="15" hidden="1" customHeight="1" x14ac:dyDescent="0.25">
      <c r="C16382" s="158" t="s">
        <v>307</v>
      </c>
      <c r="D16382" s="159">
        <v>961.31</v>
      </c>
    </row>
    <row r="16383" spans="3:4" ht="15" hidden="1" customHeight="1" x14ac:dyDescent="0.25">
      <c r="C16383" s="160" t="s">
        <v>307</v>
      </c>
      <c r="D16383" s="161">
        <v>1289.6199999999999</v>
      </c>
    </row>
    <row r="16384" spans="3:4" ht="15" hidden="1" customHeight="1" x14ac:dyDescent="0.25">
      <c r="C16384" s="158" t="s">
        <v>551</v>
      </c>
      <c r="D16384" s="159">
        <v>1008.16</v>
      </c>
    </row>
    <row r="16385" spans="3:4" ht="15" hidden="1" customHeight="1" x14ac:dyDescent="0.25">
      <c r="C16385" s="160" t="s">
        <v>309</v>
      </c>
      <c r="D16385" s="161">
        <v>514.80999999999995</v>
      </c>
    </row>
    <row r="16386" spans="3:4" ht="15" hidden="1" customHeight="1" x14ac:dyDescent="0.25">
      <c r="C16386" s="158" t="s">
        <v>553</v>
      </c>
      <c r="D16386" s="159">
        <v>180.98</v>
      </c>
    </row>
    <row r="16387" spans="3:4" ht="15" hidden="1" customHeight="1" x14ac:dyDescent="0.25">
      <c r="C16387" s="160" t="s">
        <v>312</v>
      </c>
      <c r="D16387" s="161">
        <v>1230.26</v>
      </c>
    </row>
    <row r="16388" spans="3:4" ht="15" hidden="1" customHeight="1" x14ac:dyDescent="0.25">
      <c r="C16388" s="158" t="s">
        <v>548</v>
      </c>
      <c r="D16388" s="159">
        <v>575.97</v>
      </c>
    </row>
    <row r="16389" spans="3:4" ht="15" hidden="1" customHeight="1" x14ac:dyDescent="0.25">
      <c r="C16389" s="160" t="s">
        <v>542</v>
      </c>
      <c r="D16389" s="161">
        <v>497.59</v>
      </c>
    </row>
    <row r="16390" spans="3:4" ht="15" hidden="1" customHeight="1" x14ac:dyDescent="0.25">
      <c r="C16390" s="158" t="s">
        <v>552</v>
      </c>
      <c r="D16390" s="159">
        <v>472.12</v>
      </c>
    </row>
    <row r="16391" spans="3:4" ht="15" hidden="1" customHeight="1" x14ac:dyDescent="0.25">
      <c r="C16391" s="160" t="s">
        <v>548</v>
      </c>
      <c r="D16391" s="161">
        <v>1259.3</v>
      </c>
    </row>
    <row r="16392" spans="3:4" ht="15" hidden="1" customHeight="1" x14ac:dyDescent="0.25">
      <c r="C16392" s="158" t="s">
        <v>547</v>
      </c>
      <c r="D16392" s="159">
        <v>1193.82</v>
      </c>
    </row>
    <row r="16393" spans="3:4" ht="15" hidden="1" customHeight="1" x14ac:dyDescent="0.25">
      <c r="C16393" s="160" t="s">
        <v>309</v>
      </c>
      <c r="D16393" s="161">
        <v>571.79</v>
      </c>
    </row>
    <row r="16394" spans="3:4" ht="15" hidden="1" customHeight="1" x14ac:dyDescent="0.25">
      <c r="C16394" s="158" t="s">
        <v>549</v>
      </c>
      <c r="D16394" s="159">
        <v>559.11</v>
      </c>
    </row>
    <row r="16395" spans="3:4" ht="15" hidden="1" customHeight="1" x14ac:dyDescent="0.25">
      <c r="C16395" s="160" t="s">
        <v>547</v>
      </c>
      <c r="D16395" s="161">
        <v>486.13</v>
      </c>
    </row>
    <row r="16396" spans="3:4" ht="15" hidden="1" customHeight="1" x14ac:dyDescent="0.25">
      <c r="C16396" s="158" t="s">
        <v>545</v>
      </c>
      <c r="D16396" s="159">
        <v>758.33</v>
      </c>
    </row>
    <row r="16397" spans="3:4" ht="15" hidden="1" customHeight="1" x14ac:dyDescent="0.25">
      <c r="C16397" s="160" t="s">
        <v>308</v>
      </c>
      <c r="D16397" s="161">
        <v>615.45000000000005</v>
      </c>
    </row>
    <row r="16398" spans="3:4" ht="15" hidden="1" customHeight="1" x14ac:dyDescent="0.25">
      <c r="C16398" s="158" t="s">
        <v>553</v>
      </c>
      <c r="D16398" s="159">
        <v>670.54</v>
      </c>
    </row>
    <row r="16399" spans="3:4" ht="15" hidden="1" customHeight="1" x14ac:dyDescent="0.25">
      <c r="C16399" s="160" t="s">
        <v>548</v>
      </c>
      <c r="D16399" s="161">
        <v>787.34</v>
      </c>
    </row>
    <row r="16400" spans="3:4" ht="15" hidden="1" customHeight="1" x14ac:dyDescent="0.25">
      <c r="C16400" s="158" t="s">
        <v>309</v>
      </c>
      <c r="D16400" s="159">
        <v>741.48</v>
      </c>
    </row>
    <row r="16401" spans="3:4" ht="15" hidden="1" customHeight="1" x14ac:dyDescent="0.25">
      <c r="C16401" s="160" t="s">
        <v>550</v>
      </c>
      <c r="D16401" s="161">
        <v>481.93</v>
      </c>
    </row>
    <row r="16402" spans="3:4" ht="15" hidden="1" customHeight="1" x14ac:dyDescent="0.25">
      <c r="C16402" s="158" t="s">
        <v>549</v>
      </c>
      <c r="D16402" s="159">
        <v>129.28</v>
      </c>
    </row>
    <row r="16403" spans="3:4" ht="15" hidden="1" customHeight="1" x14ac:dyDescent="0.25">
      <c r="C16403" s="160" t="s">
        <v>547</v>
      </c>
      <c r="D16403" s="161">
        <v>516.16999999999996</v>
      </c>
    </row>
    <row r="16404" spans="3:4" ht="15" hidden="1" customHeight="1" x14ac:dyDescent="0.25">
      <c r="C16404" s="158" t="s">
        <v>557</v>
      </c>
      <c r="D16404" s="159">
        <v>511.53</v>
      </c>
    </row>
    <row r="16405" spans="3:4" ht="15" hidden="1" customHeight="1" x14ac:dyDescent="0.25">
      <c r="C16405" s="160" t="s">
        <v>546</v>
      </c>
      <c r="D16405" s="161">
        <v>640.45000000000005</v>
      </c>
    </row>
    <row r="16406" spans="3:4" ht="15" hidden="1" customHeight="1" x14ac:dyDescent="0.25">
      <c r="C16406" s="158" t="s">
        <v>544</v>
      </c>
      <c r="D16406" s="159">
        <v>363.8</v>
      </c>
    </row>
    <row r="16407" spans="3:4" ht="15" hidden="1" customHeight="1" x14ac:dyDescent="0.25">
      <c r="C16407" s="160" t="s">
        <v>546</v>
      </c>
      <c r="D16407" s="161">
        <v>821.9</v>
      </c>
    </row>
    <row r="16408" spans="3:4" ht="15" hidden="1" customHeight="1" x14ac:dyDescent="0.25">
      <c r="C16408" s="158" t="s">
        <v>308</v>
      </c>
      <c r="D16408" s="159">
        <v>457.21</v>
      </c>
    </row>
    <row r="16409" spans="3:4" ht="15" hidden="1" customHeight="1" x14ac:dyDescent="0.25">
      <c r="C16409" s="160" t="s">
        <v>308</v>
      </c>
      <c r="D16409" s="161">
        <v>442.25</v>
      </c>
    </row>
    <row r="16410" spans="3:4" ht="15" hidden="1" customHeight="1" x14ac:dyDescent="0.25">
      <c r="C16410" s="158" t="s">
        <v>549</v>
      </c>
      <c r="D16410" s="159">
        <v>979.64</v>
      </c>
    </row>
    <row r="16411" spans="3:4" ht="15" hidden="1" customHeight="1" x14ac:dyDescent="0.25">
      <c r="C16411" s="160" t="s">
        <v>549</v>
      </c>
      <c r="D16411" s="161">
        <v>349.93</v>
      </c>
    </row>
    <row r="16412" spans="3:4" ht="15" hidden="1" customHeight="1" x14ac:dyDescent="0.25">
      <c r="C16412" s="158" t="s">
        <v>540</v>
      </c>
      <c r="D16412" s="159">
        <v>392.82</v>
      </c>
    </row>
    <row r="16413" spans="3:4" ht="15" hidden="1" customHeight="1" x14ac:dyDescent="0.25">
      <c r="C16413" s="160" t="s">
        <v>307</v>
      </c>
      <c r="D16413" s="161">
        <v>982.92</v>
      </c>
    </row>
    <row r="16414" spans="3:4" ht="15" hidden="1" customHeight="1" x14ac:dyDescent="0.25">
      <c r="C16414" s="158" t="s">
        <v>540</v>
      </c>
      <c r="D16414" s="159">
        <v>408.43</v>
      </c>
    </row>
    <row r="16415" spans="3:4" ht="15" hidden="1" customHeight="1" x14ac:dyDescent="0.25">
      <c r="C16415" s="160" t="s">
        <v>542</v>
      </c>
      <c r="D16415" s="161">
        <v>365.35</v>
      </c>
    </row>
    <row r="16416" spans="3:4" ht="15" hidden="1" customHeight="1" x14ac:dyDescent="0.25">
      <c r="C16416" s="158" t="s">
        <v>309</v>
      </c>
      <c r="D16416" s="159">
        <v>185.2</v>
      </c>
    </row>
    <row r="16417" spans="3:4" ht="15" hidden="1" customHeight="1" x14ac:dyDescent="0.25">
      <c r="C16417" s="160" t="s">
        <v>556</v>
      </c>
      <c r="D16417" s="161">
        <v>487.85</v>
      </c>
    </row>
    <row r="16418" spans="3:4" ht="15" hidden="1" customHeight="1" x14ac:dyDescent="0.25">
      <c r="C16418" s="158" t="s">
        <v>552</v>
      </c>
      <c r="D16418" s="159">
        <v>808.45</v>
      </c>
    </row>
    <row r="16419" spans="3:4" ht="15" hidden="1" customHeight="1" x14ac:dyDescent="0.25">
      <c r="C16419" s="160" t="s">
        <v>545</v>
      </c>
      <c r="D16419" s="161">
        <v>1025.93</v>
      </c>
    </row>
    <row r="16420" spans="3:4" ht="15" hidden="1" customHeight="1" x14ac:dyDescent="0.25">
      <c r="C16420" s="158" t="s">
        <v>307</v>
      </c>
      <c r="D16420" s="159">
        <v>636.29</v>
      </c>
    </row>
    <row r="16421" spans="3:4" ht="15" hidden="1" customHeight="1" x14ac:dyDescent="0.25">
      <c r="C16421" s="160" t="s">
        <v>543</v>
      </c>
      <c r="D16421" s="161">
        <v>633.25</v>
      </c>
    </row>
    <row r="16422" spans="3:4" ht="15" hidden="1" customHeight="1" x14ac:dyDescent="0.25">
      <c r="C16422" s="158" t="s">
        <v>551</v>
      </c>
      <c r="D16422" s="159">
        <v>741.98</v>
      </c>
    </row>
    <row r="16423" spans="3:4" ht="15" hidden="1" customHeight="1" x14ac:dyDescent="0.25">
      <c r="C16423" s="160" t="s">
        <v>547</v>
      </c>
      <c r="D16423" s="161">
        <v>242.02</v>
      </c>
    </row>
    <row r="16424" spans="3:4" ht="15" hidden="1" customHeight="1" x14ac:dyDescent="0.25">
      <c r="C16424" s="158" t="s">
        <v>540</v>
      </c>
      <c r="D16424" s="159">
        <v>1116.5899999999999</v>
      </c>
    </row>
    <row r="16425" spans="3:4" ht="15" hidden="1" customHeight="1" x14ac:dyDescent="0.25">
      <c r="C16425" s="160" t="s">
        <v>549</v>
      </c>
      <c r="D16425" s="161">
        <v>890.93</v>
      </c>
    </row>
    <row r="16426" spans="3:4" ht="15" hidden="1" customHeight="1" x14ac:dyDescent="0.25">
      <c r="C16426" s="158" t="s">
        <v>540</v>
      </c>
      <c r="D16426" s="159">
        <v>858.79</v>
      </c>
    </row>
    <row r="16427" spans="3:4" ht="15" hidden="1" customHeight="1" x14ac:dyDescent="0.25">
      <c r="C16427" s="160" t="s">
        <v>543</v>
      </c>
      <c r="D16427" s="161">
        <v>1000.63</v>
      </c>
    </row>
    <row r="16428" spans="3:4" ht="15" hidden="1" customHeight="1" x14ac:dyDescent="0.25">
      <c r="C16428" s="158" t="s">
        <v>307</v>
      </c>
      <c r="D16428" s="159">
        <v>1089.71</v>
      </c>
    </row>
    <row r="16429" spans="3:4" ht="15" hidden="1" customHeight="1" x14ac:dyDescent="0.25">
      <c r="C16429" s="160" t="s">
        <v>551</v>
      </c>
      <c r="D16429" s="161">
        <v>1180.76</v>
      </c>
    </row>
    <row r="16430" spans="3:4" ht="15" hidden="1" customHeight="1" x14ac:dyDescent="0.25">
      <c r="C16430" s="158" t="s">
        <v>545</v>
      </c>
      <c r="D16430" s="159">
        <v>622.79999999999995</v>
      </c>
    </row>
    <row r="16431" spans="3:4" ht="15" hidden="1" customHeight="1" x14ac:dyDescent="0.25">
      <c r="C16431" s="160" t="s">
        <v>312</v>
      </c>
      <c r="D16431" s="161">
        <v>543.89</v>
      </c>
    </row>
    <row r="16432" spans="3:4" ht="15" hidden="1" customHeight="1" x14ac:dyDescent="0.25">
      <c r="C16432" s="158" t="s">
        <v>309</v>
      </c>
      <c r="D16432" s="159">
        <v>817.96</v>
      </c>
    </row>
    <row r="16433" spans="3:4" ht="15" hidden="1" customHeight="1" x14ac:dyDescent="0.25">
      <c r="C16433" s="160" t="s">
        <v>552</v>
      </c>
      <c r="D16433" s="161">
        <v>835.47</v>
      </c>
    </row>
    <row r="16434" spans="3:4" ht="15" hidden="1" customHeight="1" x14ac:dyDescent="0.25">
      <c r="C16434" s="158" t="s">
        <v>540</v>
      </c>
      <c r="D16434" s="159">
        <v>516.87</v>
      </c>
    </row>
    <row r="16435" spans="3:4" ht="15" hidden="1" customHeight="1" x14ac:dyDescent="0.25">
      <c r="C16435" s="160" t="s">
        <v>540</v>
      </c>
      <c r="D16435" s="161">
        <v>537.26</v>
      </c>
    </row>
    <row r="16436" spans="3:4" ht="15" hidden="1" customHeight="1" x14ac:dyDescent="0.25">
      <c r="C16436" s="158" t="s">
        <v>548</v>
      </c>
      <c r="D16436" s="159">
        <v>783.12</v>
      </c>
    </row>
    <row r="16437" spans="3:4" ht="15" hidden="1" customHeight="1" x14ac:dyDescent="0.25">
      <c r="C16437" s="160" t="s">
        <v>556</v>
      </c>
      <c r="D16437" s="161">
        <v>354.38</v>
      </c>
    </row>
    <row r="16438" spans="3:4" ht="15" hidden="1" customHeight="1" x14ac:dyDescent="0.25">
      <c r="C16438" s="158" t="s">
        <v>546</v>
      </c>
      <c r="D16438" s="159">
        <v>44.53</v>
      </c>
    </row>
    <row r="16439" spans="3:4" ht="15" hidden="1" customHeight="1" x14ac:dyDescent="0.25">
      <c r="C16439" s="160" t="s">
        <v>545</v>
      </c>
      <c r="D16439" s="161">
        <v>706.17</v>
      </c>
    </row>
    <row r="16440" spans="3:4" ht="15" hidden="1" customHeight="1" x14ac:dyDescent="0.25">
      <c r="C16440" s="158" t="s">
        <v>545</v>
      </c>
      <c r="D16440" s="159">
        <v>1214.81</v>
      </c>
    </row>
    <row r="16441" spans="3:4" ht="15" hidden="1" customHeight="1" x14ac:dyDescent="0.25">
      <c r="C16441" s="160" t="s">
        <v>556</v>
      </c>
      <c r="D16441" s="161">
        <v>509.92</v>
      </c>
    </row>
    <row r="16442" spans="3:4" ht="15" hidden="1" customHeight="1" x14ac:dyDescent="0.25">
      <c r="C16442" s="158" t="s">
        <v>546</v>
      </c>
      <c r="D16442" s="159">
        <v>934.24</v>
      </c>
    </row>
    <row r="16443" spans="3:4" ht="15" hidden="1" customHeight="1" x14ac:dyDescent="0.25">
      <c r="C16443" s="160" t="s">
        <v>545</v>
      </c>
      <c r="D16443" s="161">
        <v>1237.72</v>
      </c>
    </row>
    <row r="16444" spans="3:4" ht="15" hidden="1" customHeight="1" x14ac:dyDescent="0.25">
      <c r="C16444" s="158" t="s">
        <v>553</v>
      </c>
      <c r="D16444" s="159">
        <v>224.98</v>
      </c>
    </row>
    <row r="16445" spans="3:4" ht="15" hidden="1" customHeight="1" x14ac:dyDescent="0.25">
      <c r="C16445" s="160" t="s">
        <v>548</v>
      </c>
      <c r="D16445" s="161">
        <v>778.17</v>
      </c>
    </row>
    <row r="16446" spans="3:4" ht="15" hidden="1" customHeight="1" x14ac:dyDescent="0.25">
      <c r="C16446" s="158" t="s">
        <v>549</v>
      </c>
      <c r="D16446" s="159">
        <v>1252.51</v>
      </c>
    </row>
    <row r="16447" spans="3:4" ht="15" hidden="1" customHeight="1" x14ac:dyDescent="0.25">
      <c r="C16447" s="160" t="s">
        <v>543</v>
      </c>
      <c r="D16447" s="161">
        <v>263.67</v>
      </c>
    </row>
    <row r="16448" spans="3:4" ht="15" hidden="1" customHeight="1" x14ac:dyDescent="0.25">
      <c r="C16448" s="158" t="s">
        <v>545</v>
      </c>
      <c r="D16448" s="159">
        <v>497.41</v>
      </c>
    </row>
    <row r="16449" spans="3:4" ht="15" hidden="1" customHeight="1" x14ac:dyDescent="0.25">
      <c r="C16449" s="160" t="s">
        <v>309</v>
      </c>
      <c r="D16449" s="161">
        <v>442.98</v>
      </c>
    </row>
    <row r="16450" spans="3:4" ht="15" hidden="1" customHeight="1" x14ac:dyDescent="0.25">
      <c r="C16450" s="158" t="s">
        <v>553</v>
      </c>
      <c r="D16450" s="159">
        <v>1145.08</v>
      </c>
    </row>
    <row r="16451" spans="3:4" ht="15" hidden="1" customHeight="1" x14ac:dyDescent="0.25">
      <c r="C16451" s="160" t="s">
        <v>553</v>
      </c>
      <c r="D16451" s="161">
        <v>125.92</v>
      </c>
    </row>
    <row r="16452" spans="3:4" ht="15" hidden="1" customHeight="1" x14ac:dyDescent="0.25">
      <c r="C16452" s="158" t="s">
        <v>312</v>
      </c>
      <c r="D16452" s="159">
        <v>1132.77</v>
      </c>
    </row>
    <row r="16453" spans="3:4" ht="15" hidden="1" customHeight="1" x14ac:dyDescent="0.25">
      <c r="C16453" s="160" t="s">
        <v>545</v>
      </c>
      <c r="D16453" s="161">
        <v>642.71</v>
      </c>
    </row>
    <row r="16454" spans="3:4" ht="15" hidden="1" customHeight="1" x14ac:dyDescent="0.25">
      <c r="C16454" s="158" t="s">
        <v>307</v>
      </c>
      <c r="D16454" s="159">
        <v>787.17</v>
      </c>
    </row>
    <row r="16455" spans="3:4" ht="15" hidden="1" customHeight="1" x14ac:dyDescent="0.25">
      <c r="C16455" s="160" t="s">
        <v>547</v>
      </c>
      <c r="D16455" s="161">
        <v>98.13</v>
      </c>
    </row>
    <row r="16456" spans="3:4" ht="15" hidden="1" customHeight="1" x14ac:dyDescent="0.25">
      <c r="C16456" s="158" t="s">
        <v>308</v>
      </c>
      <c r="D16456" s="159">
        <v>902.09</v>
      </c>
    </row>
    <row r="16457" spans="3:4" ht="15" hidden="1" customHeight="1" x14ac:dyDescent="0.25">
      <c r="C16457" s="160" t="s">
        <v>558</v>
      </c>
      <c r="D16457" s="161">
        <v>1178.6099999999999</v>
      </c>
    </row>
    <row r="16458" spans="3:4" ht="15" hidden="1" customHeight="1" x14ac:dyDescent="0.25">
      <c r="C16458" s="158" t="s">
        <v>309</v>
      </c>
      <c r="D16458" s="159">
        <v>721.95</v>
      </c>
    </row>
    <row r="16459" spans="3:4" ht="15" hidden="1" customHeight="1" x14ac:dyDescent="0.25">
      <c r="C16459" s="160" t="s">
        <v>542</v>
      </c>
      <c r="D16459" s="161">
        <v>884.25</v>
      </c>
    </row>
    <row r="16460" spans="3:4" ht="15" hidden="1" customHeight="1" x14ac:dyDescent="0.25">
      <c r="C16460" s="158" t="s">
        <v>551</v>
      </c>
      <c r="D16460" s="159">
        <v>1288.8399999999999</v>
      </c>
    </row>
    <row r="16461" spans="3:4" ht="15" hidden="1" customHeight="1" x14ac:dyDescent="0.25">
      <c r="C16461" s="160" t="s">
        <v>545</v>
      </c>
      <c r="D16461" s="161">
        <v>640.71</v>
      </c>
    </row>
    <row r="16462" spans="3:4" ht="15" hidden="1" customHeight="1" x14ac:dyDescent="0.25">
      <c r="C16462" s="158" t="s">
        <v>542</v>
      </c>
      <c r="D16462" s="159">
        <v>950.2</v>
      </c>
    </row>
    <row r="16463" spans="3:4" ht="15" hidden="1" customHeight="1" x14ac:dyDescent="0.25">
      <c r="C16463" s="160" t="s">
        <v>553</v>
      </c>
      <c r="D16463" s="161">
        <v>250.84</v>
      </c>
    </row>
    <row r="16464" spans="3:4" ht="15" hidden="1" customHeight="1" x14ac:dyDescent="0.25">
      <c r="C16464" s="158" t="s">
        <v>309</v>
      </c>
      <c r="D16464" s="159">
        <v>556.67999999999995</v>
      </c>
    </row>
    <row r="16465" spans="3:4" ht="15" hidden="1" customHeight="1" x14ac:dyDescent="0.25">
      <c r="C16465" s="160" t="s">
        <v>307</v>
      </c>
      <c r="D16465" s="161">
        <v>480.37</v>
      </c>
    </row>
    <row r="16466" spans="3:4" ht="15" hidden="1" customHeight="1" x14ac:dyDescent="0.25">
      <c r="C16466" s="158" t="s">
        <v>551</v>
      </c>
      <c r="D16466" s="159">
        <v>232.6</v>
      </c>
    </row>
    <row r="16467" spans="3:4" ht="15" hidden="1" customHeight="1" x14ac:dyDescent="0.25">
      <c r="C16467" s="160" t="s">
        <v>539</v>
      </c>
      <c r="D16467" s="161">
        <v>668.19</v>
      </c>
    </row>
    <row r="16468" spans="3:4" ht="15" hidden="1" customHeight="1" x14ac:dyDescent="0.25">
      <c r="C16468" s="158" t="s">
        <v>546</v>
      </c>
      <c r="D16468" s="159">
        <v>588.15</v>
      </c>
    </row>
    <row r="16469" spans="3:4" ht="15" hidden="1" customHeight="1" x14ac:dyDescent="0.25">
      <c r="C16469" s="160" t="s">
        <v>545</v>
      </c>
      <c r="D16469" s="161">
        <v>1025.1400000000001</v>
      </c>
    </row>
    <row r="16470" spans="3:4" ht="15" hidden="1" customHeight="1" x14ac:dyDescent="0.25">
      <c r="C16470" s="158" t="s">
        <v>544</v>
      </c>
      <c r="D16470" s="159">
        <v>824.24</v>
      </c>
    </row>
    <row r="16471" spans="3:4" ht="15" hidden="1" customHeight="1" x14ac:dyDescent="0.25">
      <c r="C16471" s="160" t="s">
        <v>558</v>
      </c>
      <c r="D16471" s="161">
        <v>670.92</v>
      </c>
    </row>
    <row r="16472" spans="3:4" ht="15" hidden="1" customHeight="1" x14ac:dyDescent="0.25">
      <c r="C16472" s="158" t="s">
        <v>555</v>
      </c>
      <c r="D16472" s="159">
        <v>603.54999999999995</v>
      </c>
    </row>
    <row r="16473" spans="3:4" ht="15" hidden="1" customHeight="1" x14ac:dyDescent="0.25">
      <c r="C16473" s="160" t="s">
        <v>541</v>
      </c>
      <c r="D16473" s="161">
        <v>1218.9100000000001</v>
      </c>
    </row>
    <row r="16474" spans="3:4" ht="15" hidden="1" customHeight="1" x14ac:dyDescent="0.25">
      <c r="C16474" s="158" t="s">
        <v>542</v>
      </c>
      <c r="D16474" s="159">
        <v>1326.23</v>
      </c>
    </row>
    <row r="16475" spans="3:4" ht="15" hidden="1" customHeight="1" x14ac:dyDescent="0.25">
      <c r="C16475" s="160" t="s">
        <v>552</v>
      </c>
      <c r="D16475" s="161">
        <v>564.92999999999995</v>
      </c>
    </row>
    <row r="16476" spans="3:4" ht="15" hidden="1" customHeight="1" x14ac:dyDescent="0.25">
      <c r="C16476" s="158" t="s">
        <v>547</v>
      </c>
      <c r="D16476" s="159">
        <v>132.58000000000001</v>
      </c>
    </row>
    <row r="16477" spans="3:4" ht="15" hidden="1" customHeight="1" x14ac:dyDescent="0.25">
      <c r="C16477" s="160" t="s">
        <v>550</v>
      </c>
      <c r="D16477" s="161">
        <v>1232.1500000000001</v>
      </c>
    </row>
    <row r="16478" spans="3:4" ht="15" hidden="1" customHeight="1" x14ac:dyDescent="0.25">
      <c r="C16478" s="158" t="s">
        <v>307</v>
      </c>
      <c r="D16478" s="159">
        <v>513.16</v>
      </c>
    </row>
    <row r="16479" spans="3:4" ht="15" hidden="1" customHeight="1" x14ac:dyDescent="0.25">
      <c r="C16479" s="160" t="s">
        <v>312</v>
      </c>
      <c r="D16479" s="161">
        <v>154.75</v>
      </c>
    </row>
    <row r="16480" spans="3:4" ht="15" hidden="1" customHeight="1" x14ac:dyDescent="0.25">
      <c r="C16480" s="158" t="s">
        <v>549</v>
      </c>
      <c r="D16480" s="159">
        <v>552.14</v>
      </c>
    </row>
    <row r="16481" spans="3:4" ht="15" hidden="1" customHeight="1" x14ac:dyDescent="0.25">
      <c r="C16481" s="160" t="s">
        <v>551</v>
      </c>
      <c r="D16481" s="161">
        <v>488.28</v>
      </c>
    </row>
    <row r="16482" spans="3:4" ht="15" hidden="1" customHeight="1" x14ac:dyDescent="0.25">
      <c r="C16482" s="158" t="s">
        <v>546</v>
      </c>
      <c r="D16482" s="159">
        <v>206.52</v>
      </c>
    </row>
    <row r="16483" spans="3:4" ht="15" hidden="1" customHeight="1" x14ac:dyDescent="0.25">
      <c r="C16483" s="160" t="s">
        <v>546</v>
      </c>
      <c r="D16483" s="161">
        <v>1140.72</v>
      </c>
    </row>
    <row r="16484" spans="3:4" ht="15" hidden="1" customHeight="1" x14ac:dyDescent="0.25">
      <c r="C16484" s="158" t="s">
        <v>545</v>
      </c>
      <c r="D16484" s="159">
        <v>110.31</v>
      </c>
    </row>
    <row r="16485" spans="3:4" ht="15" hidden="1" customHeight="1" x14ac:dyDescent="0.25">
      <c r="C16485" s="160" t="s">
        <v>547</v>
      </c>
      <c r="D16485" s="161">
        <v>572.99</v>
      </c>
    </row>
    <row r="16486" spans="3:4" ht="15" hidden="1" customHeight="1" x14ac:dyDescent="0.25">
      <c r="C16486" s="158" t="s">
        <v>542</v>
      </c>
      <c r="D16486" s="159">
        <v>444.3</v>
      </c>
    </row>
    <row r="16487" spans="3:4" ht="15" hidden="1" customHeight="1" x14ac:dyDescent="0.25">
      <c r="C16487" s="160" t="s">
        <v>541</v>
      </c>
      <c r="D16487" s="161">
        <v>219.28</v>
      </c>
    </row>
    <row r="16488" spans="3:4" ht="15" hidden="1" customHeight="1" x14ac:dyDescent="0.25">
      <c r="C16488" s="158" t="s">
        <v>551</v>
      </c>
      <c r="D16488" s="159">
        <v>694.5</v>
      </c>
    </row>
    <row r="16489" spans="3:4" ht="15" hidden="1" customHeight="1" x14ac:dyDescent="0.25">
      <c r="C16489" s="160" t="s">
        <v>550</v>
      </c>
      <c r="D16489" s="161">
        <v>376</v>
      </c>
    </row>
    <row r="16490" spans="3:4" ht="15" hidden="1" customHeight="1" x14ac:dyDescent="0.25">
      <c r="C16490" s="158" t="s">
        <v>558</v>
      </c>
      <c r="D16490" s="159">
        <v>445.29</v>
      </c>
    </row>
    <row r="16491" spans="3:4" ht="15" hidden="1" customHeight="1" x14ac:dyDescent="0.25">
      <c r="C16491" s="160" t="s">
        <v>308</v>
      </c>
      <c r="D16491" s="161">
        <v>270.13</v>
      </c>
    </row>
    <row r="16492" spans="3:4" ht="15" hidden="1" customHeight="1" x14ac:dyDescent="0.25">
      <c r="C16492" s="158" t="s">
        <v>540</v>
      </c>
      <c r="D16492" s="159">
        <v>1236.8599999999999</v>
      </c>
    </row>
    <row r="16493" spans="3:4" ht="15" hidden="1" customHeight="1" x14ac:dyDescent="0.25">
      <c r="C16493" s="160" t="s">
        <v>540</v>
      </c>
      <c r="D16493" s="161">
        <v>497.37</v>
      </c>
    </row>
    <row r="16494" spans="3:4" ht="15" hidden="1" customHeight="1" x14ac:dyDescent="0.25">
      <c r="C16494" s="158" t="s">
        <v>309</v>
      </c>
      <c r="D16494" s="159">
        <v>550.25</v>
      </c>
    </row>
    <row r="16495" spans="3:4" ht="15" hidden="1" customHeight="1" x14ac:dyDescent="0.25">
      <c r="C16495" s="160" t="s">
        <v>551</v>
      </c>
      <c r="D16495" s="161">
        <v>537.82000000000005</v>
      </c>
    </row>
    <row r="16496" spans="3:4" ht="15" hidden="1" customHeight="1" x14ac:dyDescent="0.25">
      <c r="C16496" s="158" t="s">
        <v>553</v>
      </c>
      <c r="D16496" s="159">
        <v>655.56</v>
      </c>
    </row>
    <row r="16497" spans="3:4" ht="15" hidden="1" customHeight="1" x14ac:dyDescent="0.25">
      <c r="C16497" s="160" t="s">
        <v>540</v>
      </c>
      <c r="D16497" s="161">
        <v>1095.25</v>
      </c>
    </row>
    <row r="16498" spans="3:4" ht="15" hidden="1" customHeight="1" x14ac:dyDescent="0.25">
      <c r="C16498" s="158" t="s">
        <v>554</v>
      </c>
      <c r="D16498" s="159">
        <v>794.39</v>
      </c>
    </row>
    <row r="16499" spans="3:4" ht="15" hidden="1" customHeight="1" x14ac:dyDescent="0.25">
      <c r="C16499" s="160" t="s">
        <v>547</v>
      </c>
      <c r="D16499" s="161">
        <v>366.04</v>
      </c>
    </row>
    <row r="16500" spans="3:4" ht="15" hidden="1" customHeight="1" x14ac:dyDescent="0.25">
      <c r="C16500" s="158" t="s">
        <v>549</v>
      </c>
      <c r="D16500" s="159">
        <v>510.95</v>
      </c>
    </row>
    <row r="16501" spans="3:4" ht="15" hidden="1" customHeight="1" x14ac:dyDescent="0.25">
      <c r="C16501" s="160" t="s">
        <v>555</v>
      </c>
      <c r="D16501" s="161">
        <v>861.05</v>
      </c>
    </row>
    <row r="16502" spans="3:4" ht="15" hidden="1" customHeight="1" x14ac:dyDescent="0.25">
      <c r="C16502" s="158" t="s">
        <v>309</v>
      </c>
      <c r="D16502" s="159">
        <v>60.66</v>
      </c>
    </row>
    <row r="16503" spans="3:4" ht="15" hidden="1" customHeight="1" x14ac:dyDescent="0.25">
      <c r="C16503" s="160" t="s">
        <v>308</v>
      </c>
      <c r="D16503" s="161">
        <v>778.74</v>
      </c>
    </row>
    <row r="16504" spans="3:4" ht="15" hidden="1" customHeight="1" x14ac:dyDescent="0.25">
      <c r="C16504" s="158" t="s">
        <v>552</v>
      </c>
      <c r="D16504" s="159">
        <v>1106.57</v>
      </c>
    </row>
    <row r="16505" spans="3:4" ht="15" hidden="1" customHeight="1" x14ac:dyDescent="0.25">
      <c r="C16505" s="160" t="s">
        <v>549</v>
      </c>
      <c r="D16505" s="161">
        <v>725.49</v>
      </c>
    </row>
    <row r="16506" spans="3:4" ht="15" hidden="1" customHeight="1" x14ac:dyDescent="0.25">
      <c r="C16506" s="158" t="s">
        <v>542</v>
      </c>
      <c r="D16506" s="159">
        <v>1207.78</v>
      </c>
    </row>
    <row r="16507" spans="3:4" ht="15" hidden="1" customHeight="1" x14ac:dyDescent="0.25">
      <c r="C16507" s="160" t="s">
        <v>539</v>
      </c>
      <c r="D16507" s="161">
        <v>1145</v>
      </c>
    </row>
    <row r="16508" spans="3:4" ht="15" hidden="1" customHeight="1" x14ac:dyDescent="0.25">
      <c r="C16508" s="158" t="s">
        <v>551</v>
      </c>
      <c r="D16508" s="159">
        <v>1006.16</v>
      </c>
    </row>
    <row r="16509" spans="3:4" ht="15" hidden="1" customHeight="1" x14ac:dyDescent="0.25">
      <c r="C16509" s="160" t="s">
        <v>312</v>
      </c>
      <c r="D16509" s="161">
        <v>433.2</v>
      </c>
    </row>
    <row r="16510" spans="3:4" ht="15" hidden="1" customHeight="1" x14ac:dyDescent="0.25">
      <c r="C16510" s="158" t="s">
        <v>541</v>
      </c>
      <c r="D16510" s="159">
        <v>630.49</v>
      </c>
    </row>
    <row r="16511" spans="3:4" ht="15" hidden="1" customHeight="1" x14ac:dyDescent="0.25">
      <c r="C16511" s="160" t="s">
        <v>312</v>
      </c>
      <c r="D16511" s="161">
        <v>230.06</v>
      </c>
    </row>
    <row r="16512" spans="3:4" ht="15" hidden="1" customHeight="1" x14ac:dyDescent="0.25">
      <c r="C16512" s="158" t="s">
        <v>312</v>
      </c>
      <c r="D16512" s="159">
        <v>428.76</v>
      </c>
    </row>
    <row r="16513" spans="3:4" ht="15" hidden="1" customHeight="1" x14ac:dyDescent="0.25">
      <c r="C16513" s="160" t="s">
        <v>545</v>
      </c>
      <c r="D16513" s="161">
        <v>788.09</v>
      </c>
    </row>
    <row r="16514" spans="3:4" ht="15" hidden="1" customHeight="1" x14ac:dyDescent="0.25">
      <c r="C16514" s="158" t="s">
        <v>309</v>
      </c>
      <c r="D16514" s="159">
        <v>319.27</v>
      </c>
    </row>
    <row r="16515" spans="3:4" ht="15" hidden="1" customHeight="1" x14ac:dyDescent="0.25">
      <c r="C16515" s="160" t="s">
        <v>557</v>
      </c>
      <c r="D16515" s="161">
        <v>97.49</v>
      </c>
    </row>
    <row r="16516" spans="3:4" ht="15" hidden="1" customHeight="1" x14ac:dyDescent="0.25">
      <c r="C16516" s="158" t="s">
        <v>308</v>
      </c>
      <c r="D16516" s="159">
        <v>25.54</v>
      </c>
    </row>
    <row r="16517" spans="3:4" ht="15" hidden="1" customHeight="1" x14ac:dyDescent="0.25">
      <c r="C16517" s="160" t="s">
        <v>539</v>
      </c>
      <c r="D16517" s="161">
        <v>618.15</v>
      </c>
    </row>
    <row r="16518" spans="3:4" ht="15" hidden="1" customHeight="1" x14ac:dyDescent="0.25">
      <c r="C16518" s="158" t="s">
        <v>543</v>
      </c>
      <c r="D16518" s="159">
        <v>657.13</v>
      </c>
    </row>
    <row r="16519" spans="3:4" ht="15" hidden="1" customHeight="1" x14ac:dyDescent="0.25">
      <c r="C16519" s="160" t="s">
        <v>554</v>
      </c>
      <c r="D16519" s="161">
        <v>1148.72</v>
      </c>
    </row>
    <row r="16520" spans="3:4" ht="15" hidden="1" customHeight="1" x14ac:dyDescent="0.25">
      <c r="C16520" s="158" t="s">
        <v>544</v>
      </c>
      <c r="D16520" s="159">
        <v>680.04</v>
      </c>
    </row>
    <row r="16521" spans="3:4" ht="15" hidden="1" customHeight="1" x14ac:dyDescent="0.25">
      <c r="C16521" s="160" t="s">
        <v>543</v>
      </c>
      <c r="D16521" s="161">
        <v>689.3</v>
      </c>
    </row>
    <row r="16522" spans="3:4" ht="15" hidden="1" customHeight="1" x14ac:dyDescent="0.25">
      <c r="C16522" s="158" t="s">
        <v>553</v>
      </c>
      <c r="D16522" s="159">
        <v>410.7</v>
      </c>
    </row>
    <row r="16523" spans="3:4" ht="15" hidden="1" customHeight="1" x14ac:dyDescent="0.25">
      <c r="C16523" s="160" t="s">
        <v>555</v>
      </c>
      <c r="D16523" s="161">
        <v>241.87</v>
      </c>
    </row>
    <row r="16524" spans="3:4" ht="15" hidden="1" customHeight="1" x14ac:dyDescent="0.25">
      <c r="C16524" s="158" t="s">
        <v>553</v>
      </c>
      <c r="D16524" s="159">
        <v>890.67</v>
      </c>
    </row>
    <row r="16525" spans="3:4" ht="15" hidden="1" customHeight="1" x14ac:dyDescent="0.25">
      <c r="C16525" s="160" t="s">
        <v>557</v>
      </c>
      <c r="D16525" s="161">
        <v>88.09</v>
      </c>
    </row>
    <row r="16526" spans="3:4" ht="15" hidden="1" customHeight="1" x14ac:dyDescent="0.25">
      <c r="C16526" s="158" t="s">
        <v>548</v>
      </c>
      <c r="D16526" s="159">
        <v>374.69</v>
      </c>
    </row>
    <row r="16527" spans="3:4" ht="15" hidden="1" customHeight="1" x14ac:dyDescent="0.25">
      <c r="C16527" s="160" t="s">
        <v>551</v>
      </c>
      <c r="D16527" s="161">
        <v>152.6</v>
      </c>
    </row>
    <row r="16528" spans="3:4" ht="15" hidden="1" customHeight="1" x14ac:dyDescent="0.25">
      <c r="C16528" s="158" t="s">
        <v>540</v>
      </c>
      <c r="D16528" s="159">
        <v>432.02</v>
      </c>
    </row>
    <row r="16529" spans="3:4" ht="15" hidden="1" customHeight="1" x14ac:dyDescent="0.25">
      <c r="C16529" s="160" t="s">
        <v>540</v>
      </c>
      <c r="D16529" s="161">
        <v>586.02</v>
      </c>
    </row>
    <row r="16530" spans="3:4" ht="15" hidden="1" customHeight="1" x14ac:dyDescent="0.25">
      <c r="C16530" s="158" t="s">
        <v>553</v>
      </c>
      <c r="D16530" s="159">
        <v>643.19000000000005</v>
      </c>
    </row>
    <row r="16531" spans="3:4" ht="15" hidden="1" customHeight="1" x14ac:dyDescent="0.25">
      <c r="C16531" s="160" t="s">
        <v>552</v>
      </c>
      <c r="D16531" s="161">
        <v>929</v>
      </c>
    </row>
    <row r="16532" spans="3:4" ht="15" hidden="1" customHeight="1" x14ac:dyDescent="0.25">
      <c r="C16532" s="158" t="s">
        <v>547</v>
      </c>
      <c r="D16532" s="159">
        <v>707.94</v>
      </c>
    </row>
    <row r="16533" spans="3:4" ht="15" hidden="1" customHeight="1" x14ac:dyDescent="0.25">
      <c r="C16533" s="160" t="s">
        <v>555</v>
      </c>
      <c r="D16533" s="161">
        <v>490.53</v>
      </c>
    </row>
    <row r="16534" spans="3:4" ht="15" hidden="1" customHeight="1" x14ac:dyDescent="0.25">
      <c r="C16534" s="158" t="s">
        <v>542</v>
      </c>
      <c r="D16534" s="159">
        <v>45.33</v>
      </c>
    </row>
    <row r="16535" spans="3:4" ht="15" hidden="1" customHeight="1" x14ac:dyDescent="0.25">
      <c r="C16535" s="160" t="s">
        <v>549</v>
      </c>
      <c r="D16535" s="161">
        <v>570.41</v>
      </c>
    </row>
    <row r="16536" spans="3:4" ht="15" hidden="1" customHeight="1" x14ac:dyDescent="0.25">
      <c r="C16536" s="158" t="s">
        <v>555</v>
      </c>
      <c r="D16536" s="159">
        <v>826.09</v>
      </c>
    </row>
    <row r="16537" spans="3:4" ht="15" hidden="1" customHeight="1" x14ac:dyDescent="0.25">
      <c r="C16537" s="160" t="s">
        <v>539</v>
      </c>
      <c r="D16537" s="161">
        <v>627.77</v>
      </c>
    </row>
    <row r="16538" spans="3:4" ht="15" hidden="1" customHeight="1" x14ac:dyDescent="0.25">
      <c r="C16538" s="158" t="s">
        <v>556</v>
      </c>
      <c r="D16538" s="159">
        <v>606.04999999999995</v>
      </c>
    </row>
    <row r="16539" spans="3:4" ht="15" hidden="1" customHeight="1" x14ac:dyDescent="0.25">
      <c r="C16539" s="160" t="s">
        <v>309</v>
      </c>
      <c r="D16539" s="161">
        <v>640.78</v>
      </c>
    </row>
    <row r="16540" spans="3:4" ht="15" hidden="1" customHeight="1" x14ac:dyDescent="0.25">
      <c r="C16540" s="158" t="s">
        <v>546</v>
      </c>
      <c r="D16540" s="159">
        <v>668.99</v>
      </c>
    </row>
    <row r="16541" spans="3:4" ht="15" hidden="1" customHeight="1" x14ac:dyDescent="0.25">
      <c r="C16541" s="160" t="s">
        <v>543</v>
      </c>
      <c r="D16541" s="161">
        <v>1110.6400000000001</v>
      </c>
    </row>
    <row r="16542" spans="3:4" ht="15" hidden="1" customHeight="1" x14ac:dyDescent="0.25">
      <c r="C16542" s="158" t="s">
        <v>555</v>
      </c>
      <c r="D16542" s="159">
        <v>1008.96</v>
      </c>
    </row>
    <row r="16543" spans="3:4" ht="15" hidden="1" customHeight="1" x14ac:dyDescent="0.25">
      <c r="C16543" s="160" t="s">
        <v>545</v>
      </c>
      <c r="D16543" s="161">
        <v>447.01</v>
      </c>
    </row>
    <row r="16544" spans="3:4" ht="15" hidden="1" customHeight="1" x14ac:dyDescent="0.25">
      <c r="C16544" s="158" t="s">
        <v>307</v>
      </c>
      <c r="D16544" s="159">
        <v>1259.17</v>
      </c>
    </row>
    <row r="16545" spans="3:4" ht="15" hidden="1" customHeight="1" x14ac:dyDescent="0.25">
      <c r="C16545" s="160" t="s">
        <v>309</v>
      </c>
      <c r="D16545" s="161">
        <v>1025.8800000000001</v>
      </c>
    </row>
    <row r="16546" spans="3:4" ht="15" hidden="1" customHeight="1" x14ac:dyDescent="0.25">
      <c r="C16546" s="158" t="s">
        <v>554</v>
      </c>
      <c r="D16546" s="159">
        <v>475.86</v>
      </c>
    </row>
    <row r="16547" spans="3:4" ht="15" hidden="1" customHeight="1" x14ac:dyDescent="0.25">
      <c r="C16547" s="160" t="s">
        <v>546</v>
      </c>
      <c r="D16547" s="161">
        <v>804.66</v>
      </c>
    </row>
    <row r="16548" spans="3:4" ht="15" hidden="1" customHeight="1" x14ac:dyDescent="0.25">
      <c r="C16548" s="158" t="s">
        <v>556</v>
      </c>
      <c r="D16548" s="159">
        <v>655.04</v>
      </c>
    </row>
    <row r="16549" spans="3:4" ht="15" hidden="1" customHeight="1" x14ac:dyDescent="0.25">
      <c r="C16549" s="160" t="s">
        <v>552</v>
      </c>
      <c r="D16549" s="161">
        <v>735.71</v>
      </c>
    </row>
    <row r="16550" spans="3:4" ht="15" hidden="1" customHeight="1" x14ac:dyDescent="0.25">
      <c r="C16550" s="158" t="s">
        <v>545</v>
      </c>
      <c r="D16550" s="159">
        <v>951.95</v>
      </c>
    </row>
    <row r="16551" spans="3:4" ht="15" hidden="1" customHeight="1" x14ac:dyDescent="0.25">
      <c r="C16551" s="160" t="s">
        <v>308</v>
      </c>
      <c r="D16551" s="161">
        <v>1250.5999999999999</v>
      </c>
    </row>
    <row r="16552" spans="3:4" ht="15" hidden="1" customHeight="1" x14ac:dyDescent="0.25">
      <c r="C16552" s="158" t="s">
        <v>544</v>
      </c>
      <c r="D16552" s="159">
        <v>350.39</v>
      </c>
    </row>
    <row r="16553" spans="3:4" ht="15" hidden="1" customHeight="1" x14ac:dyDescent="0.25">
      <c r="C16553" s="160" t="s">
        <v>544</v>
      </c>
      <c r="D16553" s="161">
        <v>679.25</v>
      </c>
    </row>
    <row r="16554" spans="3:4" ht="15" hidden="1" customHeight="1" x14ac:dyDescent="0.25">
      <c r="C16554" s="158" t="s">
        <v>542</v>
      </c>
      <c r="D16554" s="159">
        <v>1263.6500000000001</v>
      </c>
    </row>
    <row r="16555" spans="3:4" ht="15" hidden="1" customHeight="1" x14ac:dyDescent="0.25">
      <c r="C16555" s="160" t="s">
        <v>551</v>
      </c>
      <c r="D16555" s="161">
        <v>1229.74</v>
      </c>
    </row>
    <row r="16556" spans="3:4" ht="15" hidden="1" customHeight="1" x14ac:dyDescent="0.25">
      <c r="C16556" s="158" t="s">
        <v>546</v>
      </c>
      <c r="D16556" s="159">
        <v>392.21</v>
      </c>
    </row>
    <row r="16557" spans="3:4" ht="15" hidden="1" customHeight="1" x14ac:dyDescent="0.25">
      <c r="C16557" s="160" t="s">
        <v>549</v>
      </c>
      <c r="D16557" s="161">
        <v>10.43</v>
      </c>
    </row>
    <row r="16558" spans="3:4" ht="15" hidden="1" customHeight="1" x14ac:dyDescent="0.25">
      <c r="C16558" s="158" t="s">
        <v>551</v>
      </c>
      <c r="D16558" s="159">
        <v>432.76</v>
      </c>
    </row>
    <row r="16559" spans="3:4" ht="15" hidden="1" customHeight="1" x14ac:dyDescent="0.25">
      <c r="C16559" s="160" t="s">
        <v>554</v>
      </c>
      <c r="D16559" s="161">
        <v>765.49</v>
      </c>
    </row>
    <row r="16560" spans="3:4" ht="15" hidden="1" customHeight="1" x14ac:dyDescent="0.25">
      <c r="C16560" s="158" t="s">
        <v>308</v>
      </c>
      <c r="D16560" s="159">
        <v>572.16</v>
      </c>
    </row>
    <row r="16561" spans="3:4" ht="15" hidden="1" customHeight="1" x14ac:dyDescent="0.25">
      <c r="C16561" s="160" t="s">
        <v>545</v>
      </c>
      <c r="D16561" s="161">
        <v>752.96</v>
      </c>
    </row>
    <row r="16562" spans="3:4" ht="15" hidden="1" customHeight="1" x14ac:dyDescent="0.25">
      <c r="C16562" s="158" t="s">
        <v>546</v>
      </c>
      <c r="D16562" s="159">
        <v>729.65</v>
      </c>
    </row>
    <row r="16563" spans="3:4" ht="15" hidden="1" customHeight="1" x14ac:dyDescent="0.25">
      <c r="C16563" s="160" t="s">
        <v>307</v>
      </c>
      <c r="D16563" s="161">
        <v>93.16</v>
      </c>
    </row>
    <row r="16564" spans="3:4" ht="15" hidden="1" customHeight="1" x14ac:dyDescent="0.25">
      <c r="C16564" s="158" t="s">
        <v>539</v>
      </c>
      <c r="D16564" s="159">
        <v>667.73</v>
      </c>
    </row>
    <row r="16565" spans="3:4" ht="15" hidden="1" customHeight="1" x14ac:dyDescent="0.25">
      <c r="C16565" s="160" t="s">
        <v>545</v>
      </c>
      <c r="D16565" s="161">
        <v>1198.51</v>
      </c>
    </row>
    <row r="16566" spans="3:4" ht="15" hidden="1" customHeight="1" x14ac:dyDescent="0.25">
      <c r="C16566" s="158" t="s">
        <v>558</v>
      </c>
      <c r="D16566" s="159">
        <v>185.53</v>
      </c>
    </row>
    <row r="16567" spans="3:4" ht="15" hidden="1" customHeight="1" x14ac:dyDescent="0.25">
      <c r="C16567" s="160" t="s">
        <v>542</v>
      </c>
      <c r="D16567" s="161">
        <v>836.46</v>
      </c>
    </row>
    <row r="16568" spans="3:4" ht="15" hidden="1" customHeight="1" x14ac:dyDescent="0.25">
      <c r="C16568" s="158" t="s">
        <v>312</v>
      </c>
      <c r="D16568" s="159">
        <v>824.43</v>
      </c>
    </row>
    <row r="16569" spans="3:4" ht="15" hidden="1" customHeight="1" x14ac:dyDescent="0.25">
      <c r="C16569" s="160" t="s">
        <v>312</v>
      </c>
      <c r="D16569" s="161">
        <v>1041.57</v>
      </c>
    </row>
    <row r="16570" spans="3:4" ht="15" hidden="1" customHeight="1" x14ac:dyDescent="0.25">
      <c r="C16570" s="158" t="s">
        <v>548</v>
      </c>
      <c r="D16570" s="159">
        <v>126.02</v>
      </c>
    </row>
    <row r="16571" spans="3:4" ht="15" hidden="1" customHeight="1" x14ac:dyDescent="0.25">
      <c r="C16571" s="160" t="s">
        <v>551</v>
      </c>
      <c r="D16571" s="161">
        <v>854.81</v>
      </c>
    </row>
    <row r="16572" spans="3:4" ht="15" hidden="1" customHeight="1" x14ac:dyDescent="0.25">
      <c r="C16572" s="158" t="s">
        <v>544</v>
      </c>
      <c r="D16572" s="159">
        <v>634.91999999999996</v>
      </c>
    </row>
    <row r="16573" spans="3:4" ht="15" hidden="1" customHeight="1" x14ac:dyDescent="0.25">
      <c r="C16573" s="160" t="s">
        <v>541</v>
      </c>
      <c r="D16573" s="161">
        <v>572.75</v>
      </c>
    </row>
    <row r="16574" spans="3:4" ht="15" hidden="1" customHeight="1" x14ac:dyDescent="0.25">
      <c r="C16574" s="158" t="s">
        <v>552</v>
      </c>
      <c r="D16574" s="159">
        <v>577.15</v>
      </c>
    </row>
    <row r="16575" spans="3:4" ht="15" hidden="1" customHeight="1" x14ac:dyDescent="0.25">
      <c r="C16575" s="160" t="s">
        <v>546</v>
      </c>
      <c r="D16575" s="161">
        <v>532.35</v>
      </c>
    </row>
    <row r="16576" spans="3:4" ht="15" hidden="1" customHeight="1" x14ac:dyDescent="0.25">
      <c r="C16576" s="158" t="s">
        <v>549</v>
      </c>
      <c r="D16576" s="159">
        <v>467.98</v>
      </c>
    </row>
    <row r="16577" spans="3:4" ht="15" hidden="1" customHeight="1" x14ac:dyDescent="0.25">
      <c r="C16577" s="160" t="s">
        <v>552</v>
      </c>
      <c r="D16577" s="161">
        <v>1199.05</v>
      </c>
    </row>
    <row r="16578" spans="3:4" ht="15" hidden="1" customHeight="1" x14ac:dyDescent="0.25">
      <c r="C16578" s="158" t="s">
        <v>307</v>
      </c>
      <c r="D16578" s="159">
        <v>1231.28</v>
      </c>
    </row>
    <row r="16579" spans="3:4" ht="15" hidden="1" customHeight="1" x14ac:dyDescent="0.25">
      <c r="C16579" s="160" t="s">
        <v>546</v>
      </c>
      <c r="D16579" s="161">
        <v>1102.82</v>
      </c>
    </row>
    <row r="16580" spans="3:4" ht="15" hidden="1" customHeight="1" x14ac:dyDescent="0.25">
      <c r="C16580" s="158" t="s">
        <v>542</v>
      </c>
      <c r="D16580" s="159">
        <v>981.26</v>
      </c>
    </row>
    <row r="16581" spans="3:4" ht="15" hidden="1" customHeight="1" x14ac:dyDescent="0.25">
      <c r="C16581" s="160" t="s">
        <v>551</v>
      </c>
      <c r="D16581" s="161">
        <v>468</v>
      </c>
    </row>
    <row r="16582" spans="3:4" ht="15" hidden="1" customHeight="1" x14ac:dyDescent="0.25">
      <c r="C16582" s="158" t="s">
        <v>539</v>
      </c>
      <c r="D16582" s="159">
        <v>704.34</v>
      </c>
    </row>
    <row r="16583" spans="3:4" ht="15" hidden="1" customHeight="1" x14ac:dyDescent="0.25">
      <c r="C16583" s="160" t="s">
        <v>551</v>
      </c>
      <c r="D16583" s="161">
        <v>835.32</v>
      </c>
    </row>
    <row r="16584" spans="3:4" ht="15" hidden="1" customHeight="1" x14ac:dyDescent="0.25">
      <c r="C16584" s="158" t="s">
        <v>552</v>
      </c>
      <c r="D16584" s="159">
        <v>642.42999999999995</v>
      </c>
    </row>
    <row r="16585" spans="3:4" ht="15" hidden="1" customHeight="1" x14ac:dyDescent="0.25">
      <c r="C16585" s="160" t="s">
        <v>555</v>
      </c>
      <c r="D16585" s="161">
        <v>827.1</v>
      </c>
    </row>
    <row r="16586" spans="3:4" ht="15" hidden="1" customHeight="1" x14ac:dyDescent="0.25">
      <c r="C16586" s="158" t="s">
        <v>547</v>
      </c>
      <c r="D16586" s="159">
        <v>878.46</v>
      </c>
    </row>
    <row r="16587" spans="3:4" ht="15" hidden="1" customHeight="1" x14ac:dyDescent="0.25">
      <c r="C16587" s="160" t="s">
        <v>542</v>
      </c>
      <c r="D16587" s="161">
        <v>205.5</v>
      </c>
    </row>
    <row r="16588" spans="3:4" ht="15" hidden="1" customHeight="1" x14ac:dyDescent="0.25">
      <c r="C16588" s="158" t="s">
        <v>307</v>
      </c>
      <c r="D16588" s="159">
        <v>137.97</v>
      </c>
    </row>
    <row r="16589" spans="3:4" ht="15" hidden="1" customHeight="1" x14ac:dyDescent="0.25">
      <c r="C16589" s="160" t="s">
        <v>308</v>
      </c>
      <c r="D16589" s="161">
        <v>772.77</v>
      </c>
    </row>
    <row r="16590" spans="3:4" ht="15" hidden="1" customHeight="1" x14ac:dyDescent="0.25">
      <c r="C16590" s="158" t="s">
        <v>558</v>
      </c>
      <c r="D16590" s="159">
        <v>405.2</v>
      </c>
    </row>
    <row r="16591" spans="3:4" ht="15" hidden="1" customHeight="1" x14ac:dyDescent="0.25">
      <c r="C16591" s="160" t="s">
        <v>546</v>
      </c>
      <c r="D16591" s="161">
        <v>1018.43</v>
      </c>
    </row>
    <row r="16592" spans="3:4" ht="15" hidden="1" customHeight="1" x14ac:dyDescent="0.25">
      <c r="C16592" s="158" t="s">
        <v>307</v>
      </c>
      <c r="D16592" s="159">
        <v>169.41</v>
      </c>
    </row>
    <row r="16593" spans="3:4" ht="15" hidden="1" customHeight="1" x14ac:dyDescent="0.25">
      <c r="C16593" s="160" t="s">
        <v>555</v>
      </c>
      <c r="D16593" s="161">
        <v>351.24</v>
      </c>
    </row>
    <row r="16594" spans="3:4" ht="15" hidden="1" customHeight="1" x14ac:dyDescent="0.25">
      <c r="C16594" s="158" t="s">
        <v>545</v>
      </c>
      <c r="D16594" s="159">
        <v>1061.4000000000001</v>
      </c>
    </row>
    <row r="16595" spans="3:4" ht="15" hidden="1" customHeight="1" x14ac:dyDescent="0.25">
      <c r="C16595" s="160" t="s">
        <v>547</v>
      </c>
      <c r="D16595" s="161">
        <v>799.79</v>
      </c>
    </row>
    <row r="16596" spans="3:4" ht="15" hidden="1" customHeight="1" x14ac:dyDescent="0.25">
      <c r="C16596" s="158" t="s">
        <v>549</v>
      </c>
      <c r="D16596" s="159">
        <v>773.09</v>
      </c>
    </row>
    <row r="16597" spans="3:4" ht="15" hidden="1" customHeight="1" x14ac:dyDescent="0.25">
      <c r="C16597" s="160" t="s">
        <v>548</v>
      </c>
      <c r="D16597" s="161">
        <v>412.33</v>
      </c>
    </row>
    <row r="16598" spans="3:4" ht="15" hidden="1" customHeight="1" x14ac:dyDescent="0.25">
      <c r="C16598" s="158" t="s">
        <v>548</v>
      </c>
      <c r="D16598" s="159">
        <v>1019.64</v>
      </c>
    </row>
    <row r="16599" spans="3:4" ht="15" hidden="1" customHeight="1" x14ac:dyDescent="0.25">
      <c r="C16599" s="160" t="s">
        <v>539</v>
      </c>
      <c r="D16599" s="161">
        <v>1284.45</v>
      </c>
    </row>
    <row r="16600" spans="3:4" ht="15" hidden="1" customHeight="1" x14ac:dyDescent="0.25">
      <c r="C16600" s="158" t="s">
        <v>308</v>
      </c>
      <c r="D16600" s="159">
        <v>836.9</v>
      </c>
    </row>
    <row r="16601" spans="3:4" ht="15" hidden="1" customHeight="1" x14ac:dyDescent="0.25">
      <c r="C16601" s="160" t="s">
        <v>540</v>
      </c>
      <c r="D16601" s="161">
        <v>452.81</v>
      </c>
    </row>
    <row r="16602" spans="3:4" ht="15" hidden="1" customHeight="1" x14ac:dyDescent="0.25">
      <c r="C16602" s="158" t="s">
        <v>556</v>
      </c>
      <c r="D16602" s="159">
        <v>486.39</v>
      </c>
    </row>
    <row r="16603" spans="3:4" ht="15" hidden="1" customHeight="1" x14ac:dyDescent="0.25">
      <c r="C16603" s="160" t="s">
        <v>556</v>
      </c>
      <c r="D16603" s="161">
        <v>938.43</v>
      </c>
    </row>
    <row r="16604" spans="3:4" ht="15" hidden="1" customHeight="1" x14ac:dyDescent="0.25">
      <c r="C16604" s="158" t="s">
        <v>546</v>
      </c>
      <c r="D16604" s="159">
        <v>807.22</v>
      </c>
    </row>
    <row r="16605" spans="3:4" ht="15" hidden="1" customHeight="1" x14ac:dyDescent="0.25">
      <c r="C16605" s="160" t="s">
        <v>542</v>
      </c>
      <c r="D16605" s="161">
        <v>957.49</v>
      </c>
    </row>
    <row r="16606" spans="3:4" ht="15" hidden="1" customHeight="1" x14ac:dyDescent="0.25">
      <c r="C16606" s="158" t="s">
        <v>549</v>
      </c>
      <c r="D16606" s="159">
        <v>343.46</v>
      </c>
    </row>
    <row r="16607" spans="3:4" ht="15" hidden="1" customHeight="1" x14ac:dyDescent="0.25">
      <c r="C16607" s="160" t="s">
        <v>308</v>
      </c>
      <c r="D16607" s="161">
        <v>438.08</v>
      </c>
    </row>
    <row r="16608" spans="3:4" ht="15" hidden="1" customHeight="1" x14ac:dyDescent="0.25">
      <c r="C16608" s="158" t="s">
        <v>308</v>
      </c>
      <c r="D16608" s="159">
        <v>1110.1600000000001</v>
      </c>
    </row>
    <row r="16609" spans="3:4" ht="15" hidden="1" customHeight="1" x14ac:dyDescent="0.25">
      <c r="C16609" s="160" t="s">
        <v>540</v>
      </c>
      <c r="D16609" s="161">
        <v>796.08</v>
      </c>
    </row>
    <row r="16610" spans="3:4" ht="15" hidden="1" customHeight="1" x14ac:dyDescent="0.25">
      <c r="C16610" s="158" t="s">
        <v>545</v>
      </c>
      <c r="D16610" s="159">
        <v>57.32</v>
      </c>
    </row>
    <row r="16611" spans="3:4" ht="15" hidden="1" customHeight="1" x14ac:dyDescent="0.25">
      <c r="C16611" s="160" t="s">
        <v>554</v>
      </c>
      <c r="D16611" s="161">
        <v>610.26</v>
      </c>
    </row>
    <row r="16612" spans="3:4" ht="15" hidden="1" customHeight="1" x14ac:dyDescent="0.25">
      <c r="C16612" s="158" t="s">
        <v>543</v>
      </c>
      <c r="D16612" s="159">
        <v>513.25</v>
      </c>
    </row>
    <row r="16613" spans="3:4" ht="15" hidden="1" customHeight="1" x14ac:dyDescent="0.25">
      <c r="C16613" s="160" t="s">
        <v>548</v>
      </c>
      <c r="D16613" s="161">
        <v>540.07000000000005</v>
      </c>
    </row>
    <row r="16614" spans="3:4" ht="15" hidden="1" customHeight="1" x14ac:dyDescent="0.25">
      <c r="C16614" s="158" t="s">
        <v>557</v>
      </c>
      <c r="D16614" s="159">
        <v>656.3</v>
      </c>
    </row>
    <row r="16615" spans="3:4" ht="15" hidden="1" customHeight="1" x14ac:dyDescent="0.25">
      <c r="C16615" s="160" t="s">
        <v>549</v>
      </c>
      <c r="D16615" s="161">
        <v>801.68</v>
      </c>
    </row>
    <row r="16616" spans="3:4" ht="15" hidden="1" customHeight="1" x14ac:dyDescent="0.25">
      <c r="C16616" s="158" t="s">
        <v>549</v>
      </c>
      <c r="D16616" s="159">
        <v>656.77</v>
      </c>
    </row>
    <row r="16617" spans="3:4" ht="15" hidden="1" customHeight="1" x14ac:dyDescent="0.25">
      <c r="C16617" s="160" t="s">
        <v>543</v>
      </c>
      <c r="D16617" s="161">
        <v>1296.68</v>
      </c>
    </row>
    <row r="16618" spans="3:4" ht="15" hidden="1" customHeight="1" x14ac:dyDescent="0.25">
      <c r="C16618" s="158" t="s">
        <v>554</v>
      </c>
      <c r="D16618" s="159">
        <v>684.12</v>
      </c>
    </row>
    <row r="16619" spans="3:4" ht="15" hidden="1" customHeight="1" x14ac:dyDescent="0.25">
      <c r="C16619" s="160" t="s">
        <v>539</v>
      </c>
      <c r="D16619" s="161">
        <v>1163.44</v>
      </c>
    </row>
    <row r="16620" spans="3:4" ht="15" hidden="1" customHeight="1" x14ac:dyDescent="0.25">
      <c r="C16620" s="158" t="s">
        <v>554</v>
      </c>
      <c r="D16620" s="159">
        <v>1282.27</v>
      </c>
    </row>
    <row r="16621" spans="3:4" ht="15" hidden="1" customHeight="1" x14ac:dyDescent="0.25">
      <c r="C16621" s="160" t="s">
        <v>539</v>
      </c>
      <c r="D16621" s="161">
        <v>125.68</v>
      </c>
    </row>
    <row r="16622" spans="3:4" ht="15" hidden="1" customHeight="1" x14ac:dyDescent="0.25">
      <c r="C16622" s="158" t="s">
        <v>543</v>
      </c>
      <c r="D16622" s="159">
        <v>672.89</v>
      </c>
    </row>
    <row r="16623" spans="3:4" ht="15" hidden="1" customHeight="1" x14ac:dyDescent="0.25">
      <c r="C16623" s="160" t="s">
        <v>551</v>
      </c>
      <c r="D16623" s="161">
        <v>474.14</v>
      </c>
    </row>
    <row r="16624" spans="3:4" ht="15" hidden="1" customHeight="1" x14ac:dyDescent="0.25">
      <c r="C16624" s="158" t="s">
        <v>558</v>
      </c>
      <c r="D16624" s="159">
        <v>1237.19</v>
      </c>
    </row>
    <row r="16625" spans="3:4" ht="15" hidden="1" customHeight="1" x14ac:dyDescent="0.25">
      <c r="C16625" s="160" t="s">
        <v>547</v>
      </c>
      <c r="D16625" s="161">
        <v>491.05</v>
      </c>
    </row>
    <row r="16626" spans="3:4" ht="15" hidden="1" customHeight="1" x14ac:dyDescent="0.25">
      <c r="C16626" s="158" t="s">
        <v>555</v>
      </c>
      <c r="D16626" s="159">
        <v>990.71</v>
      </c>
    </row>
    <row r="16627" spans="3:4" ht="15" hidden="1" customHeight="1" x14ac:dyDescent="0.25">
      <c r="C16627" s="160" t="s">
        <v>552</v>
      </c>
      <c r="D16627" s="161">
        <v>779.19</v>
      </c>
    </row>
    <row r="16628" spans="3:4" ht="15" hidden="1" customHeight="1" x14ac:dyDescent="0.25">
      <c r="C16628" s="158" t="s">
        <v>551</v>
      </c>
      <c r="D16628" s="159">
        <v>612.94000000000005</v>
      </c>
    </row>
    <row r="16629" spans="3:4" ht="15" hidden="1" customHeight="1" x14ac:dyDescent="0.25">
      <c r="C16629" s="160" t="s">
        <v>309</v>
      </c>
      <c r="D16629" s="161">
        <v>1203.8599999999999</v>
      </c>
    </row>
    <row r="16630" spans="3:4" ht="15" hidden="1" customHeight="1" x14ac:dyDescent="0.25">
      <c r="C16630" s="158" t="s">
        <v>552</v>
      </c>
      <c r="D16630" s="159">
        <v>602.95000000000005</v>
      </c>
    </row>
    <row r="16631" spans="3:4" ht="15" hidden="1" customHeight="1" x14ac:dyDescent="0.25">
      <c r="C16631" s="160" t="s">
        <v>550</v>
      </c>
      <c r="D16631" s="161">
        <v>928.91</v>
      </c>
    </row>
    <row r="16632" spans="3:4" ht="15" hidden="1" customHeight="1" x14ac:dyDescent="0.25">
      <c r="C16632" s="158" t="s">
        <v>551</v>
      </c>
      <c r="D16632" s="159">
        <v>517.05999999999995</v>
      </c>
    </row>
    <row r="16633" spans="3:4" ht="15" hidden="1" customHeight="1" x14ac:dyDescent="0.25">
      <c r="C16633" s="160" t="s">
        <v>546</v>
      </c>
      <c r="D16633" s="161">
        <v>678.96</v>
      </c>
    </row>
    <row r="16634" spans="3:4" ht="15" hidden="1" customHeight="1" x14ac:dyDescent="0.25">
      <c r="C16634" s="158" t="s">
        <v>312</v>
      </c>
      <c r="D16634" s="159">
        <v>994.86</v>
      </c>
    </row>
    <row r="16635" spans="3:4" ht="15" hidden="1" customHeight="1" x14ac:dyDescent="0.25">
      <c r="C16635" s="160" t="s">
        <v>553</v>
      </c>
      <c r="D16635" s="161">
        <v>52.84</v>
      </c>
    </row>
    <row r="16636" spans="3:4" ht="15" hidden="1" customHeight="1" x14ac:dyDescent="0.25">
      <c r="C16636" s="158" t="s">
        <v>547</v>
      </c>
      <c r="D16636" s="159">
        <v>650.70000000000005</v>
      </c>
    </row>
    <row r="16637" spans="3:4" ht="15" hidden="1" customHeight="1" x14ac:dyDescent="0.25">
      <c r="C16637" s="160" t="s">
        <v>558</v>
      </c>
      <c r="D16637" s="161">
        <v>1254.94</v>
      </c>
    </row>
    <row r="16638" spans="3:4" ht="15" hidden="1" customHeight="1" x14ac:dyDescent="0.25">
      <c r="C16638" s="158" t="s">
        <v>546</v>
      </c>
      <c r="D16638" s="159">
        <v>348.24</v>
      </c>
    </row>
    <row r="16639" spans="3:4" ht="15" hidden="1" customHeight="1" x14ac:dyDescent="0.25">
      <c r="C16639" s="160" t="s">
        <v>541</v>
      </c>
      <c r="D16639" s="161">
        <v>548.5</v>
      </c>
    </row>
    <row r="16640" spans="3:4" ht="15" hidden="1" customHeight="1" x14ac:dyDescent="0.25">
      <c r="C16640" s="158" t="s">
        <v>551</v>
      </c>
      <c r="D16640" s="159">
        <v>1074.7</v>
      </c>
    </row>
    <row r="16641" spans="3:4" ht="15" hidden="1" customHeight="1" x14ac:dyDescent="0.25">
      <c r="C16641" s="160" t="s">
        <v>308</v>
      </c>
      <c r="D16641" s="161">
        <v>1239.73</v>
      </c>
    </row>
    <row r="16642" spans="3:4" ht="15" hidden="1" customHeight="1" x14ac:dyDescent="0.25">
      <c r="C16642" s="158" t="s">
        <v>546</v>
      </c>
      <c r="D16642" s="159">
        <v>111.61</v>
      </c>
    </row>
    <row r="16643" spans="3:4" ht="15" hidden="1" customHeight="1" x14ac:dyDescent="0.25">
      <c r="C16643" s="160" t="s">
        <v>312</v>
      </c>
      <c r="D16643" s="161">
        <v>867.45</v>
      </c>
    </row>
    <row r="16644" spans="3:4" ht="15" hidden="1" customHeight="1" x14ac:dyDescent="0.25">
      <c r="C16644" s="158" t="s">
        <v>554</v>
      </c>
      <c r="D16644" s="159">
        <v>940.01</v>
      </c>
    </row>
    <row r="16645" spans="3:4" ht="15" hidden="1" customHeight="1" x14ac:dyDescent="0.25">
      <c r="C16645" s="160" t="s">
        <v>542</v>
      </c>
      <c r="D16645" s="161">
        <v>318.70999999999998</v>
      </c>
    </row>
    <row r="16646" spans="3:4" ht="15" hidden="1" customHeight="1" x14ac:dyDescent="0.25">
      <c r="C16646" s="158" t="s">
        <v>539</v>
      </c>
      <c r="D16646" s="159">
        <v>1077.77</v>
      </c>
    </row>
    <row r="16647" spans="3:4" ht="15" hidden="1" customHeight="1" x14ac:dyDescent="0.25">
      <c r="C16647" s="160" t="s">
        <v>312</v>
      </c>
      <c r="D16647" s="161">
        <v>51.44</v>
      </c>
    </row>
    <row r="16648" spans="3:4" ht="15" hidden="1" customHeight="1" x14ac:dyDescent="0.25">
      <c r="C16648" s="158" t="s">
        <v>307</v>
      </c>
      <c r="D16648" s="159">
        <v>561.16</v>
      </c>
    </row>
    <row r="16649" spans="3:4" ht="15" hidden="1" customHeight="1" x14ac:dyDescent="0.25">
      <c r="C16649" s="160" t="s">
        <v>309</v>
      </c>
      <c r="D16649" s="161">
        <v>676.19</v>
      </c>
    </row>
    <row r="16650" spans="3:4" ht="15" hidden="1" customHeight="1" x14ac:dyDescent="0.25">
      <c r="C16650" s="158" t="s">
        <v>312</v>
      </c>
      <c r="D16650" s="159">
        <v>1053.93</v>
      </c>
    </row>
    <row r="16651" spans="3:4" ht="15" hidden="1" customHeight="1" x14ac:dyDescent="0.25">
      <c r="C16651" s="160" t="s">
        <v>547</v>
      </c>
      <c r="D16651" s="161">
        <v>326.11</v>
      </c>
    </row>
    <row r="16652" spans="3:4" ht="15" hidden="1" customHeight="1" x14ac:dyDescent="0.25">
      <c r="C16652" s="158" t="s">
        <v>543</v>
      </c>
      <c r="D16652" s="159">
        <v>563.53</v>
      </c>
    </row>
    <row r="16653" spans="3:4" ht="15" hidden="1" customHeight="1" x14ac:dyDescent="0.25">
      <c r="C16653" s="160" t="s">
        <v>544</v>
      </c>
      <c r="D16653" s="161">
        <v>59.4</v>
      </c>
    </row>
    <row r="16654" spans="3:4" ht="15" hidden="1" customHeight="1" x14ac:dyDescent="0.25">
      <c r="C16654" s="158" t="s">
        <v>549</v>
      </c>
      <c r="D16654" s="159">
        <v>801.68</v>
      </c>
    </row>
    <row r="16655" spans="3:4" ht="15" hidden="1" customHeight="1" x14ac:dyDescent="0.25">
      <c r="C16655" s="160" t="s">
        <v>555</v>
      </c>
      <c r="D16655" s="161">
        <v>1067.5999999999999</v>
      </c>
    </row>
    <row r="16656" spans="3:4" ht="15" hidden="1" customHeight="1" x14ac:dyDescent="0.25">
      <c r="C16656" s="158" t="s">
        <v>540</v>
      </c>
      <c r="D16656" s="159">
        <v>384.3</v>
      </c>
    </row>
    <row r="16657" spans="3:4" ht="15" hidden="1" customHeight="1" x14ac:dyDescent="0.25">
      <c r="C16657" s="160" t="s">
        <v>555</v>
      </c>
      <c r="D16657" s="161">
        <v>750.54</v>
      </c>
    </row>
    <row r="16658" spans="3:4" ht="15" hidden="1" customHeight="1" x14ac:dyDescent="0.25">
      <c r="C16658" s="158" t="s">
        <v>553</v>
      </c>
      <c r="D16658" s="159">
        <v>924.65</v>
      </c>
    </row>
    <row r="16659" spans="3:4" ht="15" hidden="1" customHeight="1" x14ac:dyDescent="0.25">
      <c r="C16659" s="160" t="s">
        <v>550</v>
      </c>
      <c r="D16659" s="161">
        <v>212.18</v>
      </c>
    </row>
    <row r="16660" spans="3:4" ht="15" hidden="1" customHeight="1" x14ac:dyDescent="0.25">
      <c r="C16660" s="158" t="s">
        <v>546</v>
      </c>
      <c r="D16660" s="159">
        <v>505.87</v>
      </c>
    </row>
    <row r="16661" spans="3:4" ht="15" hidden="1" customHeight="1" x14ac:dyDescent="0.25">
      <c r="C16661" s="160" t="s">
        <v>308</v>
      </c>
      <c r="D16661" s="161">
        <v>1079.33</v>
      </c>
    </row>
    <row r="16662" spans="3:4" ht="15" hidden="1" customHeight="1" x14ac:dyDescent="0.25">
      <c r="C16662" s="158" t="s">
        <v>540</v>
      </c>
      <c r="D16662" s="159">
        <v>479.33</v>
      </c>
    </row>
    <row r="16663" spans="3:4" ht="15" hidden="1" customHeight="1" x14ac:dyDescent="0.25">
      <c r="C16663" s="160" t="s">
        <v>541</v>
      </c>
      <c r="D16663" s="161">
        <v>633.42999999999995</v>
      </c>
    </row>
    <row r="16664" spans="3:4" ht="15" hidden="1" customHeight="1" x14ac:dyDescent="0.25">
      <c r="C16664" s="158" t="s">
        <v>549</v>
      </c>
      <c r="D16664" s="159">
        <v>258.91000000000003</v>
      </c>
    </row>
    <row r="16665" spans="3:4" ht="15" hidden="1" customHeight="1" x14ac:dyDescent="0.25">
      <c r="C16665" s="160" t="s">
        <v>551</v>
      </c>
      <c r="D16665" s="161">
        <v>474.89</v>
      </c>
    </row>
    <row r="16666" spans="3:4" ht="15" hidden="1" customHeight="1" x14ac:dyDescent="0.25">
      <c r="C16666" s="158" t="s">
        <v>546</v>
      </c>
      <c r="D16666" s="159">
        <v>750.14</v>
      </c>
    </row>
    <row r="16667" spans="3:4" ht="15" hidden="1" customHeight="1" x14ac:dyDescent="0.25">
      <c r="C16667" s="160" t="s">
        <v>549</v>
      </c>
      <c r="D16667" s="161">
        <v>532.94000000000005</v>
      </c>
    </row>
    <row r="16668" spans="3:4" ht="15" hidden="1" customHeight="1" x14ac:dyDescent="0.25">
      <c r="C16668" s="158" t="s">
        <v>552</v>
      </c>
      <c r="D16668" s="159">
        <v>975.2</v>
      </c>
    </row>
    <row r="16669" spans="3:4" ht="15" hidden="1" customHeight="1" x14ac:dyDescent="0.25">
      <c r="C16669" s="160" t="s">
        <v>545</v>
      </c>
      <c r="D16669" s="161">
        <v>813.88</v>
      </c>
    </row>
    <row r="16670" spans="3:4" ht="15" hidden="1" customHeight="1" x14ac:dyDescent="0.25">
      <c r="C16670" s="158" t="s">
        <v>555</v>
      </c>
      <c r="D16670" s="159">
        <v>118.7</v>
      </c>
    </row>
    <row r="16671" spans="3:4" ht="15" hidden="1" customHeight="1" x14ac:dyDescent="0.25">
      <c r="C16671" s="160" t="s">
        <v>539</v>
      </c>
      <c r="D16671" s="161">
        <v>414.16</v>
      </c>
    </row>
    <row r="16672" spans="3:4" ht="15" hidden="1" customHeight="1" x14ac:dyDescent="0.25">
      <c r="C16672" s="158" t="s">
        <v>312</v>
      </c>
      <c r="D16672" s="159">
        <v>1264.26</v>
      </c>
    </row>
    <row r="16673" spans="3:4" ht="15" hidden="1" customHeight="1" x14ac:dyDescent="0.25">
      <c r="C16673" s="160" t="s">
        <v>550</v>
      </c>
      <c r="D16673" s="161">
        <v>482.81</v>
      </c>
    </row>
    <row r="16674" spans="3:4" ht="15" hidden="1" customHeight="1" x14ac:dyDescent="0.25">
      <c r="C16674" s="158" t="s">
        <v>540</v>
      </c>
      <c r="D16674" s="159">
        <v>549.61</v>
      </c>
    </row>
    <row r="16675" spans="3:4" ht="15" hidden="1" customHeight="1" x14ac:dyDescent="0.25">
      <c r="C16675" s="160" t="s">
        <v>545</v>
      </c>
      <c r="D16675" s="161">
        <v>888.93</v>
      </c>
    </row>
    <row r="16676" spans="3:4" ht="15" hidden="1" customHeight="1" x14ac:dyDescent="0.25">
      <c r="C16676" s="158" t="s">
        <v>549</v>
      </c>
      <c r="D16676" s="159">
        <v>923.34</v>
      </c>
    </row>
    <row r="16677" spans="3:4" ht="15" hidden="1" customHeight="1" x14ac:dyDescent="0.25">
      <c r="C16677" s="160" t="s">
        <v>309</v>
      </c>
      <c r="D16677" s="161">
        <v>637.75</v>
      </c>
    </row>
    <row r="16678" spans="3:4" ht="15" hidden="1" customHeight="1" x14ac:dyDescent="0.25">
      <c r="C16678" s="158" t="s">
        <v>557</v>
      </c>
      <c r="D16678" s="159">
        <v>812.76</v>
      </c>
    </row>
    <row r="16679" spans="3:4" ht="15" hidden="1" customHeight="1" x14ac:dyDescent="0.25">
      <c r="C16679" s="160" t="s">
        <v>552</v>
      </c>
      <c r="D16679" s="161">
        <v>1153.06</v>
      </c>
    </row>
    <row r="16680" spans="3:4" ht="15" hidden="1" customHeight="1" x14ac:dyDescent="0.25">
      <c r="C16680" s="158" t="s">
        <v>542</v>
      </c>
      <c r="D16680" s="159">
        <v>978.92</v>
      </c>
    </row>
    <row r="16681" spans="3:4" ht="15" hidden="1" customHeight="1" x14ac:dyDescent="0.25">
      <c r="C16681" s="160" t="s">
        <v>551</v>
      </c>
      <c r="D16681" s="161">
        <v>731.15</v>
      </c>
    </row>
    <row r="16682" spans="3:4" ht="15" hidden="1" customHeight="1" x14ac:dyDescent="0.25">
      <c r="C16682" s="158" t="s">
        <v>554</v>
      </c>
      <c r="D16682" s="159">
        <v>29.86</v>
      </c>
    </row>
    <row r="16683" spans="3:4" ht="15" hidden="1" customHeight="1" x14ac:dyDescent="0.25">
      <c r="C16683" s="160" t="s">
        <v>539</v>
      </c>
      <c r="D16683" s="161">
        <v>502.39</v>
      </c>
    </row>
    <row r="16684" spans="3:4" ht="15" hidden="1" customHeight="1" x14ac:dyDescent="0.25">
      <c r="C16684" s="158" t="s">
        <v>545</v>
      </c>
      <c r="D16684" s="159">
        <v>897.72</v>
      </c>
    </row>
    <row r="16685" spans="3:4" ht="15" hidden="1" customHeight="1" x14ac:dyDescent="0.25">
      <c r="C16685" s="160" t="s">
        <v>549</v>
      </c>
      <c r="D16685" s="161">
        <v>151.41999999999999</v>
      </c>
    </row>
    <row r="16686" spans="3:4" ht="15" hidden="1" customHeight="1" x14ac:dyDescent="0.25">
      <c r="C16686" s="158" t="s">
        <v>554</v>
      </c>
      <c r="D16686" s="159">
        <v>910.78</v>
      </c>
    </row>
    <row r="16687" spans="3:4" ht="15" hidden="1" customHeight="1" x14ac:dyDescent="0.25">
      <c r="C16687" s="160" t="s">
        <v>558</v>
      </c>
      <c r="D16687" s="161">
        <v>441.81</v>
      </c>
    </row>
    <row r="16688" spans="3:4" ht="15" hidden="1" customHeight="1" x14ac:dyDescent="0.25">
      <c r="C16688" s="158" t="s">
        <v>309</v>
      </c>
      <c r="D16688" s="159">
        <v>49.5</v>
      </c>
    </row>
    <row r="16689" spans="3:4" ht="15" hidden="1" customHeight="1" x14ac:dyDescent="0.25">
      <c r="C16689" s="160" t="s">
        <v>539</v>
      </c>
      <c r="D16689" s="161">
        <v>1196.79</v>
      </c>
    </row>
    <row r="16690" spans="3:4" ht="15" hidden="1" customHeight="1" x14ac:dyDescent="0.25">
      <c r="C16690" s="158" t="s">
        <v>309</v>
      </c>
      <c r="D16690" s="159">
        <v>643.45000000000005</v>
      </c>
    </row>
    <row r="16691" spans="3:4" ht="15" hidden="1" customHeight="1" x14ac:dyDescent="0.25">
      <c r="C16691" s="160" t="s">
        <v>308</v>
      </c>
      <c r="D16691" s="161">
        <v>1201.98</v>
      </c>
    </row>
    <row r="16692" spans="3:4" ht="15" hidden="1" customHeight="1" x14ac:dyDescent="0.25">
      <c r="C16692" s="158" t="s">
        <v>549</v>
      </c>
      <c r="D16692" s="159">
        <v>60.22</v>
      </c>
    </row>
    <row r="16693" spans="3:4" ht="15" hidden="1" customHeight="1" x14ac:dyDescent="0.25">
      <c r="C16693" s="160" t="s">
        <v>543</v>
      </c>
      <c r="D16693" s="161">
        <v>966.75</v>
      </c>
    </row>
    <row r="16694" spans="3:4" ht="15" hidden="1" customHeight="1" x14ac:dyDescent="0.25">
      <c r="C16694" s="158" t="s">
        <v>540</v>
      </c>
      <c r="D16694" s="159">
        <v>768.35</v>
      </c>
    </row>
    <row r="16695" spans="3:4" ht="15" hidden="1" customHeight="1" x14ac:dyDescent="0.25">
      <c r="C16695" s="160" t="s">
        <v>555</v>
      </c>
      <c r="D16695" s="161">
        <v>1078.6300000000001</v>
      </c>
    </row>
    <row r="16696" spans="3:4" ht="15" hidden="1" customHeight="1" x14ac:dyDescent="0.25">
      <c r="C16696" s="158" t="s">
        <v>549</v>
      </c>
      <c r="D16696" s="159">
        <v>685.46</v>
      </c>
    </row>
    <row r="16697" spans="3:4" ht="15" hidden="1" customHeight="1" x14ac:dyDescent="0.25">
      <c r="C16697" s="160" t="s">
        <v>539</v>
      </c>
      <c r="D16697" s="161">
        <v>320.29000000000002</v>
      </c>
    </row>
    <row r="16698" spans="3:4" ht="15" hidden="1" customHeight="1" x14ac:dyDescent="0.25">
      <c r="C16698" s="158" t="s">
        <v>548</v>
      </c>
      <c r="D16698" s="159">
        <v>174.34</v>
      </c>
    </row>
    <row r="16699" spans="3:4" ht="15" hidden="1" customHeight="1" x14ac:dyDescent="0.25">
      <c r="C16699" s="160" t="s">
        <v>544</v>
      </c>
      <c r="D16699" s="161">
        <v>478.75</v>
      </c>
    </row>
    <row r="16700" spans="3:4" ht="15" hidden="1" customHeight="1" x14ac:dyDescent="0.25">
      <c r="C16700" s="158" t="s">
        <v>543</v>
      </c>
      <c r="D16700" s="159">
        <v>480.45</v>
      </c>
    </row>
    <row r="16701" spans="3:4" ht="15" hidden="1" customHeight="1" x14ac:dyDescent="0.25">
      <c r="C16701" s="160" t="s">
        <v>547</v>
      </c>
      <c r="D16701" s="161">
        <v>670.22</v>
      </c>
    </row>
    <row r="16702" spans="3:4" ht="15" hidden="1" customHeight="1" x14ac:dyDescent="0.25">
      <c r="C16702" s="158" t="s">
        <v>545</v>
      </c>
      <c r="D16702" s="159">
        <v>116.82</v>
      </c>
    </row>
    <row r="16703" spans="3:4" ht="15" hidden="1" customHeight="1" x14ac:dyDescent="0.25">
      <c r="C16703" s="160" t="s">
        <v>547</v>
      </c>
      <c r="D16703" s="161">
        <v>358.47</v>
      </c>
    </row>
    <row r="16704" spans="3:4" ht="15" hidden="1" customHeight="1" x14ac:dyDescent="0.25">
      <c r="C16704" s="158" t="s">
        <v>551</v>
      </c>
      <c r="D16704" s="159">
        <v>1214.48</v>
      </c>
    </row>
    <row r="16705" spans="3:4" ht="15" hidden="1" customHeight="1" x14ac:dyDescent="0.25">
      <c r="C16705" s="160" t="s">
        <v>541</v>
      </c>
      <c r="D16705" s="161">
        <v>383.33</v>
      </c>
    </row>
    <row r="16706" spans="3:4" ht="15" hidden="1" customHeight="1" x14ac:dyDescent="0.25">
      <c r="C16706" s="158" t="s">
        <v>546</v>
      </c>
      <c r="D16706" s="159">
        <v>637.78</v>
      </c>
    </row>
    <row r="16707" spans="3:4" ht="15" hidden="1" customHeight="1" x14ac:dyDescent="0.25">
      <c r="C16707" s="160" t="s">
        <v>548</v>
      </c>
      <c r="D16707" s="161">
        <v>863.91</v>
      </c>
    </row>
    <row r="16708" spans="3:4" ht="15" hidden="1" customHeight="1" x14ac:dyDescent="0.25">
      <c r="C16708" s="158" t="s">
        <v>542</v>
      </c>
      <c r="D16708" s="159">
        <v>916.95</v>
      </c>
    </row>
    <row r="16709" spans="3:4" ht="15" hidden="1" customHeight="1" x14ac:dyDescent="0.25">
      <c r="C16709" s="160" t="s">
        <v>545</v>
      </c>
      <c r="D16709" s="161">
        <v>340.94</v>
      </c>
    </row>
    <row r="16710" spans="3:4" ht="15" hidden="1" customHeight="1" x14ac:dyDescent="0.25">
      <c r="C16710" s="158" t="s">
        <v>543</v>
      </c>
      <c r="D16710" s="159">
        <v>609.54999999999995</v>
      </c>
    </row>
    <row r="16711" spans="3:4" ht="15" hidden="1" customHeight="1" x14ac:dyDescent="0.25">
      <c r="C16711" s="160" t="s">
        <v>540</v>
      </c>
      <c r="D16711" s="161">
        <v>706.51</v>
      </c>
    </row>
    <row r="16712" spans="3:4" ht="15" hidden="1" customHeight="1" x14ac:dyDescent="0.25">
      <c r="C16712" s="158" t="s">
        <v>312</v>
      </c>
      <c r="D16712" s="159">
        <v>837.8</v>
      </c>
    </row>
    <row r="16713" spans="3:4" ht="15" hidden="1" customHeight="1" x14ac:dyDescent="0.25">
      <c r="C16713" s="160" t="s">
        <v>545</v>
      </c>
      <c r="D16713" s="161">
        <v>1067.08</v>
      </c>
    </row>
    <row r="16714" spans="3:4" ht="15" hidden="1" customHeight="1" x14ac:dyDescent="0.25">
      <c r="C16714" s="158" t="s">
        <v>539</v>
      </c>
      <c r="D16714" s="159">
        <v>1083.3699999999999</v>
      </c>
    </row>
    <row r="16715" spans="3:4" ht="15" hidden="1" customHeight="1" x14ac:dyDescent="0.25">
      <c r="C16715" s="160" t="s">
        <v>547</v>
      </c>
      <c r="D16715" s="161">
        <v>85.49</v>
      </c>
    </row>
    <row r="16716" spans="3:4" ht="15" hidden="1" customHeight="1" x14ac:dyDescent="0.25">
      <c r="C16716" s="158" t="s">
        <v>308</v>
      </c>
      <c r="D16716" s="159">
        <v>120.09</v>
      </c>
    </row>
    <row r="16717" spans="3:4" ht="15" hidden="1" customHeight="1" x14ac:dyDescent="0.25">
      <c r="C16717" s="160" t="s">
        <v>308</v>
      </c>
      <c r="D16717" s="161">
        <v>261.45999999999998</v>
      </c>
    </row>
    <row r="16718" spans="3:4" ht="15" hidden="1" customHeight="1" x14ac:dyDescent="0.25">
      <c r="C16718" s="158" t="s">
        <v>548</v>
      </c>
      <c r="D16718" s="159">
        <v>782.61</v>
      </c>
    </row>
    <row r="16719" spans="3:4" ht="15" hidden="1" customHeight="1" x14ac:dyDescent="0.25">
      <c r="C16719" s="160" t="s">
        <v>542</v>
      </c>
      <c r="D16719" s="161">
        <v>1004.78</v>
      </c>
    </row>
    <row r="16720" spans="3:4" ht="15" hidden="1" customHeight="1" x14ac:dyDescent="0.25">
      <c r="C16720" s="158" t="s">
        <v>545</v>
      </c>
      <c r="D16720" s="159">
        <v>765.58</v>
      </c>
    </row>
    <row r="16721" spans="3:4" ht="15" hidden="1" customHeight="1" x14ac:dyDescent="0.25">
      <c r="C16721" s="160" t="s">
        <v>307</v>
      </c>
      <c r="D16721" s="161">
        <v>1214.8399999999999</v>
      </c>
    </row>
    <row r="16722" spans="3:4" ht="15" hidden="1" customHeight="1" x14ac:dyDescent="0.25">
      <c r="C16722" s="158" t="s">
        <v>539</v>
      </c>
      <c r="D16722" s="159">
        <v>200.31</v>
      </c>
    </row>
    <row r="16723" spans="3:4" ht="15" hidden="1" customHeight="1" x14ac:dyDescent="0.25">
      <c r="C16723" s="160" t="s">
        <v>308</v>
      </c>
      <c r="D16723" s="161">
        <v>352.23</v>
      </c>
    </row>
    <row r="16724" spans="3:4" ht="15" hidden="1" customHeight="1" x14ac:dyDescent="0.25">
      <c r="C16724" s="158" t="s">
        <v>558</v>
      </c>
      <c r="D16724" s="159">
        <v>897.07</v>
      </c>
    </row>
    <row r="16725" spans="3:4" ht="15" hidden="1" customHeight="1" x14ac:dyDescent="0.25">
      <c r="C16725" s="160" t="s">
        <v>547</v>
      </c>
      <c r="D16725" s="161">
        <v>1205.8699999999999</v>
      </c>
    </row>
    <row r="16726" spans="3:4" ht="15" hidden="1" customHeight="1" x14ac:dyDescent="0.25">
      <c r="C16726" s="158" t="s">
        <v>547</v>
      </c>
      <c r="D16726" s="159">
        <v>467.53</v>
      </c>
    </row>
    <row r="16727" spans="3:4" ht="15" hidden="1" customHeight="1" x14ac:dyDescent="0.25">
      <c r="C16727" s="160" t="s">
        <v>545</v>
      </c>
      <c r="D16727" s="161">
        <v>566.9</v>
      </c>
    </row>
    <row r="16728" spans="3:4" ht="15" hidden="1" customHeight="1" x14ac:dyDescent="0.25">
      <c r="C16728" s="158" t="s">
        <v>546</v>
      </c>
      <c r="D16728" s="159">
        <v>432.65</v>
      </c>
    </row>
    <row r="16729" spans="3:4" ht="15" hidden="1" customHeight="1" x14ac:dyDescent="0.25">
      <c r="C16729" s="160" t="s">
        <v>308</v>
      </c>
      <c r="D16729" s="161">
        <v>213.09</v>
      </c>
    </row>
    <row r="16730" spans="3:4" ht="15" hidden="1" customHeight="1" x14ac:dyDescent="0.25">
      <c r="C16730" s="158" t="s">
        <v>549</v>
      </c>
      <c r="D16730" s="159">
        <v>748.8</v>
      </c>
    </row>
    <row r="16731" spans="3:4" ht="15" hidden="1" customHeight="1" x14ac:dyDescent="0.25">
      <c r="C16731" s="160" t="s">
        <v>549</v>
      </c>
      <c r="D16731" s="161">
        <v>468.81</v>
      </c>
    </row>
    <row r="16732" spans="3:4" ht="15" hidden="1" customHeight="1" x14ac:dyDescent="0.25">
      <c r="C16732" s="158" t="s">
        <v>544</v>
      </c>
      <c r="D16732" s="159">
        <v>610.91</v>
      </c>
    </row>
    <row r="16733" spans="3:4" ht="15" hidden="1" customHeight="1" x14ac:dyDescent="0.25">
      <c r="C16733" s="160" t="s">
        <v>540</v>
      </c>
      <c r="D16733" s="161">
        <v>448.23</v>
      </c>
    </row>
    <row r="16734" spans="3:4" ht="15" hidden="1" customHeight="1" x14ac:dyDescent="0.25">
      <c r="C16734" s="158" t="s">
        <v>554</v>
      </c>
      <c r="D16734" s="159">
        <v>628.76</v>
      </c>
    </row>
    <row r="16735" spans="3:4" ht="15" hidden="1" customHeight="1" x14ac:dyDescent="0.25">
      <c r="C16735" s="160" t="s">
        <v>553</v>
      </c>
      <c r="D16735" s="161">
        <v>554.69000000000005</v>
      </c>
    </row>
    <row r="16736" spans="3:4" ht="15" hidden="1" customHeight="1" x14ac:dyDescent="0.25">
      <c r="C16736" s="158" t="s">
        <v>553</v>
      </c>
      <c r="D16736" s="159">
        <v>345.63</v>
      </c>
    </row>
    <row r="16737" spans="3:4" ht="15" hidden="1" customHeight="1" x14ac:dyDescent="0.25">
      <c r="C16737" s="160" t="s">
        <v>549</v>
      </c>
      <c r="D16737" s="161">
        <v>1059.29</v>
      </c>
    </row>
    <row r="16738" spans="3:4" ht="15" hidden="1" customHeight="1" x14ac:dyDescent="0.25">
      <c r="C16738" s="158" t="s">
        <v>539</v>
      </c>
      <c r="D16738" s="159">
        <v>1230.02</v>
      </c>
    </row>
    <row r="16739" spans="3:4" ht="15" hidden="1" customHeight="1" x14ac:dyDescent="0.25">
      <c r="C16739" s="160" t="s">
        <v>545</v>
      </c>
      <c r="D16739" s="161">
        <v>834.32</v>
      </c>
    </row>
    <row r="16740" spans="3:4" ht="15" hidden="1" customHeight="1" x14ac:dyDescent="0.25">
      <c r="C16740" s="158" t="s">
        <v>555</v>
      </c>
      <c r="D16740" s="159">
        <v>540.75</v>
      </c>
    </row>
    <row r="16741" spans="3:4" ht="15" hidden="1" customHeight="1" x14ac:dyDescent="0.25">
      <c r="C16741" s="160" t="s">
        <v>549</v>
      </c>
      <c r="D16741" s="161">
        <v>501</v>
      </c>
    </row>
    <row r="16742" spans="3:4" ht="15" hidden="1" customHeight="1" x14ac:dyDescent="0.25">
      <c r="C16742" s="158" t="s">
        <v>545</v>
      </c>
      <c r="D16742" s="159">
        <v>686.24</v>
      </c>
    </row>
    <row r="16743" spans="3:4" ht="15" hidden="1" customHeight="1" x14ac:dyDescent="0.25">
      <c r="C16743" s="160" t="s">
        <v>557</v>
      </c>
      <c r="D16743" s="161">
        <v>857.9</v>
      </c>
    </row>
    <row r="16744" spans="3:4" ht="15" hidden="1" customHeight="1" x14ac:dyDescent="0.25">
      <c r="C16744" s="158" t="s">
        <v>547</v>
      </c>
      <c r="D16744" s="159">
        <v>980.41</v>
      </c>
    </row>
    <row r="16745" spans="3:4" ht="15" hidden="1" customHeight="1" x14ac:dyDescent="0.25">
      <c r="C16745" s="160" t="s">
        <v>540</v>
      </c>
      <c r="D16745" s="161">
        <v>880.52</v>
      </c>
    </row>
    <row r="16746" spans="3:4" ht="15" hidden="1" customHeight="1" x14ac:dyDescent="0.25">
      <c r="C16746" s="158" t="s">
        <v>312</v>
      </c>
      <c r="D16746" s="159">
        <v>1236.53</v>
      </c>
    </row>
    <row r="16747" spans="3:4" ht="15" hidden="1" customHeight="1" x14ac:dyDescent="0.25">
      <c r="C16747" s="160" t="s">
        <v>552</v>
      </c>
      <c r="D16747" s="161">
        <v>659.72</v>
      </c>
    </row>
    <row r="16748" spans="3:4" ht="15" hidden="1" customHeight="1" x14ac:dyDescent="0.25">
      <c r="C16748" s="158" t="s">
        <v>544</v>
      </c>
      <c r="D16748" s="159">
        <v>46.35</v>
      </c>
    </row>
    <row r="16749" spans="3:4" ht="15" hidden="1" customHeight="1" x14ac:dyDescent="0.25">
      <c r="C16749" s="160" t="s">
        <v>312</v>
      </c>
      <c r="D16749" s="161">
        <v>194.75</v>
      </c>
    </row>
    <row r="16750" spans="3:4" ht="15" hidden="1" customHeight="1" x14ac:dyDescent="0.25">
      <c r="C16750" s="158" t="s">
        <v>542</v>
      </c>
      <c r="D16750" s="159">
        <v>806.13</v>
      </c>
    </row>
    <row r="16751" spans="3:4" ht="15" hidden="1" customHeight="1" x14ac:dyDescent="0.25">
      <c r="C16751" s="160" t="s">
        <v>539</v>
      </c>
      <c r="D16751" s="161">
        <v>1094.2</v>
      </c>
    </row>
    <row r="16752" spans="3:4" ht="15" hidden="1" customHeight="1" x14ac:dyDescent="0.25">
      <c r="C16752" s="158" t="s">
        <v>546</v>
      </c>
      <c r="D16752" s="159">
        <v>499.04</v>
      </c>
    </row>
    <row r="16753" spans="3:4" ht="15" hidden="1" customHeight="1" x14ac:dyDescent="0.25">
      <c r="C16753" s="160" t="s">
        <v>540</v>
      </c>
      <c r="D16753" s="161">
        <v>121.8</v>
      </c>
    </row>
    <row r="16754" spans="3:4" ht="15" hidden="1" customHeight="1" x14ac:dyDescent="0.25">
      <c r="C16754" s="158" t="s">
        <v>549</v>
      </c>
      <c r="D16754" s="159">
        <v>307.68</v>
      </c>
    </row>
    <row r="16755" spans="3:4" ht="15" hidden="1" customHeight="1" x14ac:dyDescent="0.25">
      <c r="C16755" s="160" t="s">
        <v>542</v>
      </c>
      <c r="D16755" s="161">
        <v>902.84</v>
      </c>
    </row>
    <row r="16756" spans="3:4" ht="15" hidden="1" customHeight="1" x14ac:dyDescent="0.25">
      <c r="C16756" s="158" t="s">
        <v>544</v>
      </c>
      <c r="D16756" s="159">
        <v>1095.8699999999999</v>
      </c>
    </row>
    <row r="16757" spans="3:4" ht="15" hidden="1" customHeight="1" x14ac:dyDescent="0.25">
      <c r="C16757" s="160" t="s">
        <v>312</v>
      </c>
      <c r="D16757" s="161">
        <v>540.71</v>
      </c>
    </row>
    <row r="16758" spans="3:4" ht="15" hidden="1" customHeight="1" x14ac:dyDescent="0.25">
      <c r="C16758" s="158" t="s">
        <v>541</v>
      </c>
      <c r="D16758" s="159">
        <v>488.32</v>
      </c>
    </row>
    <row r="16759" spans="3:4" ht="15" hidden="1" customHeight="1" x14ac:dyDescent="0.25">
      <c r="C16759" s="160" t="s">
        <v>543</v>
      </c>
      <c r="D16759" s="161">
        <v>1123.6500000000001</v>
      </c>
    </row>
    <row r="16760" spans="3:4" ht="15" hidden="1" customHeight="1" x14ac:dyDescent="0.25">
      <c r="C16760" s="158" t="s">
        <v>553</v>
      </c>
      <c r="D16760" s="159">
        <v>571.92999999999995</v>
      </c>
    </row>
    <row r="16761" spans="3:4" ht="15" hidden="1" customHeight="1" x14ac:dyDescent="0.25">
      <c r="C16761" s="160" t="s">
        <v>547</v>
      </c>
      <c r="D16761" s="161">
        <v>473.18</v>
      </c>
    </row>
    <row r="16762" spans="3:4" ht="15" hidden="1" customHeight="1" x14ac:dyDescent="0.25">
      <c r="C16762" s="158" t="s">
        <v>553</v>
      </c>
      <c r="D16762" s="159">
        <v>1176.07</v>
      </c>
    </row>
    <row r="16763" spans="3:4" ht="15" hidden="1" customHeight="1" x14ac:dyDescent="0.25">
      <c r="C16763" s="160" t="s">
        <v>558</v>
      </c>
      <c r="D16763" s="161">
        <v>128.57</v>
      </c>
    </row>
    <row r="16764" spans="3:4" ht="15" hidden="1" customHeight="1" x14ac:dyDescent="0.25">
      <c r="C16764" s="158" t="s">
        <v>551</v>
      </c>
      <c r="D16764" s="159">
        <v>1143.81</v>
      </c>
    </row>
    <row r="16765" spans="3:4" ht="15" hidden="1" customHeight="1" x14ac:dyDescent="0.25">
      <c r="C16765" s="160" t="s">
        <v>540</v>
      </c>
      <c r="D16765" s="161">
        <v>715.05</v>
      </c>
    </row>
    <row r="16766" spans="3:4" ht="15" hidden="1" customHeight="1" x14ac:dyDescent="0.25">
      <c r="C16766" s="158" t="s">
        <v>312</v>
      </c>
      <c r="D16766" s="159">
        <v>553.70000000000005</v>
      </c>
    </row>
    <row r="16767" spans="3:4" ht="15" hidden="1" customHeight="1" x14ac:dyDescent="0.25">
      <c r="C16767" s="160" t="s">
        <v>308</v>
      </c>
      <c r="D16767" s="161">
        <v>292.48</v>
      </c>
    </row>
    <row r="16768" spans="3:4" ht="15" hidden="1" customHeight="1" x14ac:dyDescent="0.25">
      <c r="C16768" s="158" t="s">
        <v>549</v>
      </c>
      <c r="D16768" s="159">
        <v>472</v>
      </c>
    </row>
    <row r="16769" spans="3:4" ht="15" hidden="1" customHeight="1" x14ac:dyDescent="0.25">
      <c r="C16769" s="160" t="s">
        <v>553</v>
      </c>
      <c r="D16769" s="161">
        <v>316.79000000000002</v>
      </c>
    </row>
    <row r="16770" spans="3:4" ht="15" hidden="1" customHeight="1" x14ac:dyDescent="0.25">
      <c r="C16770" s="158" t="s">
        <v>307</v>
      </c>
      <c r="D16770" s="159">
        <v>902.61</v>
      </c>
    </row>
    <row r="16771" spans="3:4" ht="15" hidden="1" customHeight="1" x14ac:dyDescent="0.25">
      <c r="C16771" s="160" t="s">
        <v>552</v>
      </c>
      <c r="D16771" s="161">
        <v>448.21</v>
      </c>
    </row>
    <row r="16772" spans="3:4" ht="15" hidden="1" customHeight="1" x14ac:dyDescent="0.25">
      <c r="C16772" s="158" t="s">
        <v>308</v>
      </c>
      <c r="D16772" s="159">
        <v>480.46</v>
      </c>
    </row>
    <row r="16773" spans="3:4" ht="15" hidden="1" customHeight="1" x14ac:dyDescent="0.25">
      <c r="C16773" s="160" t="s">
        <v>540</v>
      </c>
      <c r="D16773" s="161">
        <v>711.62</v>
      </c>
    </row>
    <row r="16774" spans="3:4" ht="15" hidden="1" customHeight="1" x14ac:dyDescent="0.25">
      <c r="C16774" s="158" t="s">
        <v>553</v>
      </c>
      <c r="D16774" s="159">
        <v>952.63</v>
      </c>
    </row>
    <row r="16775" spans="3:4" ht="15" hidden="1" customHeight="1" x14ac:dyDescent="0.25">
      <c r="C16775" s="160" t="s">
        <v>539</v>
      </c>
      <c r="D16775" s="161">
        <v>12.25</v>
      </c>
    </row>
    <row r="16776" spans="3:4" ht="15" hidden="1" customHeight="1" x14ac:dyDescent="0.25">
      <c r="C16776" s="158" t="s">
        <v>555</v>
      </c>
      <c r="D16776" s="159">
        <v>457.07</v>
      </c>
    </row>
    <row r="16777" spans="3:4" ht="15" hidden="1" customHeight="1" x14ac:dyDescent="0.25">
      <c r="C16777" s="160" t="s">
        <v>557</v>
      </c>
      <c r="D16777" s="161">
        <v>432.33</v>
      </c>
    </row>
    <row r="16778" spans="3:4" ht="15" hidden="1" customHeight="1" x14ac:dyDescent="0.25">
      <c r="C16778" s="158" t="s">
        <v>309</v>
      </c>
      <c r="D16778" s="159">
        <v>80.459999999999994</v>
      </c>
    </row>
    <row r="16779" spans="3:4" ht="15" hidden="1" customHeight="1" x14ac:dyDescent="0.25">
      <c r="C16779" s="160" t="s">
        <v>547</v>
      </c>
      <c r="D16779" s="161">
        <v>671.57</v>
      </c>
    </row>
    <row r="16780" spans="3:4" ht="15" hidden="1" customHeight="1" x14ac:dyDescent="0.25">
      <c r="C16780" s="158" t="s">
        <v>553</v>
      </c>
      <c r="D16780" s="159">
        <v>699.32</v>
      </c>
    </row>
    <row r="16781" spans="3:4" ht="15" hidden="1" customHeight="1" x14ac:dyDescent="0.25">
      <c r="C16781" s="160" t="s">
        <v>307</v>
      </c>
      <c r="D16781" s="161">
        <v>831.93</v>
      </c>
    </row>
    <row r="16782" spans="3:4" ht="15" hidden="1" customHeight="1" x14ac:dyDescent="0.25">
      <c r="C16782" s="158" t="s">
        <v>542</v>
      </c>
      <c r="D16782" s="159">
        <v>950.07</v>
      </c>
    </row>
    <row r="16783" spans="3:4" ht="15" hidden="1" customHeight="1" x14ac:dyDescent="0.25">
      <c r="C16783" s="160" t="s">
        <v>546</v>
      </c>
      <c r="D16783" s="161">
        <v>396.26</v>
      </c>
    </row>
    <row r="16784" spans="3:4" ht="15" hidden="1" customHeight="1" x14ac:dyDescent="0.25">
      <c r="C16784" s="158" t="s">
        <v>309</v>
      </c>
      <c r="D16784" s="159">
        <v>728.37</v>
      </c>
    </row>
    <row r="16785" spans="3:4" ht="15" hidden="1" customHeight="1" x14ac:dyDescent="0.25">
      <c r="C16785" s="160" t="s">
        <v>308</v>
      </c>
      <c r="D16785" s="161">
        <v>1147.93</v>
      </c>
    </row>
    <row r="16786" spans="3:4" ht="15" hidden="1" customHeight="1" x14ac:dyDescent="0.25">
      <c r="C16786" s="158" t="s">
        <v>550</v>
      </c>
      <c r="D16786" s="159">
        <v>727.28</v>
      </c>
    </row>
    <row r="16787" spans="3:4" ht="15" hidden="1" customHeight="1" x14ac:dyDescent="0.25">
      <c r="C16787" s="160" t="s">
        <v>547</v>
      </c>
      <c r="D16787" s="161">
        <v>452.7</v>
      </c>
    </row>
    <row r="16788" spans="3:4" ht="15" hidden="1" customHeight="1" x14ac:dyDescent="0.25">
      <c r="C16788" s="158" t="s">
        <v>551</v>
      </c>
      <c r="D16788" s="159">
        <v>219.14</v>
      </c>
    </row>
    <row r="16789" spans="3:4" ht="15" hidden="1" customHeight="1" x14ac:dyDescent="0.25">
      <c r="C16789" s="160" t="s">
        <v>549</v>
      </c>
      <c r="D16789" s="161">
        <v>686.1</v>
      </c>
    </row>
    <row r="16790" spans="3:4" ht="15" hidden="1" customHeight="1" x14ac:dyDescent="0.25">
      <c r="C16790" s="158" t="s">
        <v>555</v>
      </c>
      <c r="D16790" s="159">
        <v>768.31</v>
      </c>
    </row>
    <row r="16791" spans="3:4" ht="15" hidden="1" customHeight="1" x14ac:dyDescent="0.25">
      <c r="C16791" s="160" t="s">
        <v>307</v>
      </c>
      <c r="D16791" s="161">
        <v>705.25</v>
      </c>
    </row>
    <row r="16792" spans="3:4" ht="15" hidden="1" customHeight="1" x14ac:dyDescent="0.25">
      <c r="C16792" s="158" t="s">
        <v>307</v>
      </c>
      <c r="D16792" s="159">
        <v>1078.6400000000001</v>
      </c>
    </row>
    <row r="16793" spans="3:4" ht="15" hidden="1" customHeight="1" x14ac:dyDescent="0.25">
      <c r="C16793" s="160" t="s">
        <v>542</v>
      </c>
      <c r="D16793" s="161">
        <v>502.91</v>
      </c>
    </row>
    <row r="16794" spans="3:4" ht="15" hidden="1" customHeight="1" x14ac:dyDescent="0.25">
      <c r="C16794" s="158" t="s">
        <v>543</v>
      </c>
      <c r="D16794" s="159">
        <v>511.91</v>
      </c>
    </row>
    <row r="16795" spans="3:4" ht="15" hidden="1" customHeight="1" x14ac:dyDescent="0.25">
      <c r="C16795" s="160" t="s">
        <v>552</v>
      </c>
      <c r="D16795" s="161">
        <v>607.59</v>
      </c>
    </row>
    <row r="16796" spans="3:4" ht="15" hidden="1" customHeight="1" x14ac:dyDescent="0.25">
      <c r="C16796" s="158" t="s">
        <v>546</v>
      </c>
      <c r="D16796" s="159">
        <v>629.15</v>
      </c>
    </row>
    <row r="16797" spans="3:4" ht="15" hidden="1" customHeight="1" x14ac:dyDescent="0.25">
      <c r="C16797" s="160" t="s">
        <v>541</v>
      </c>
      <c r="D16797" s="161">
        <v>467.01</v>
      </c>
    </row>
    <row r="16798" spans="3:4" ht="15" hidden="1" customHeight="1" x14ac:dyDescent="0.25">
      <c r="C16798" s="158" t="s">
        <v>539</v>
      </c>
      <c r="D16798" s="159">
        <v>1216.67</v>
      </c>
    </row>
    <row r="16799" spans="3:4" ht="15" hidden="1" customHeight="1" x14ac:dyDescent="0.25">
      <c r="C16799" s="160" t="s">
        <v>552</v>
      </c>
      <c r="D16799" s="161">
        <v>490.18</v>
      </c>
    </row>
    <row r="16800" spans="3:4" ht="15" hidden="1" customHeight="1" x14ac:dyDescent="0.25">
      <c r="C16800" s="158" t="s">
        <v>308</v>
      </c>
      <c r="D16800" s="159">
        <v>1245.5899999999999</v>
      </c>
    </row>
    <row r="16801" spans="3:4" ht="15" hidden="1" customHeight="1" x14ac:dyDescent="0.25">
      <c r="C16801" s="160" t="s">
        <v>545</v>
      </c>
      <c r="D16801" s="161">
        <v>52.79</v>
      </c>
    </row>
    <row r="16802" spans="3:4" ht="15" hidden="1" customHeight="1" x14ac:dyDescent="0.25">
      <c r="C16802" s="158" t="s">
        <v>547</v>
      </c>
      <c r="D16802" s="159">
        <v>949.45</v>
      </c>
    </row>
    <row r="16803" spans="3:4" ht="15" hidden="1" customHeight="1" x14ac:dyDescent="0.25">
      <c r="C16803" s="160" t="s">
        <v>549</v>
      </c>
      <c r="D16803" s="161">
        <v>943.9</v>
      </c>
    </row>
    <row r="16804" spans="3:4" ht="15" hidden="1" customHeight="1" x14ac:dyDescent="0.25">
      <c r="C16804" s="158" t="s">
        <v>551</v>
      </c>
      <c r="D16804" s="159">
        <v>376.78</v>
      </c>
    </row>
    <row r="16805" spans="3:4" ht="15" hidden="1" customHeight="1" x14ac:dyDescent="0.25">
      <c r="C16805" s="160" t="s">
        <v>309</v>
      </c>
      <c r="D16805" s="161">
        <v>586.1</v>
      </c>
    </row>
    <row r="16806" spans="3:4" ht="15" hidden="1" customHeight="1" x14ac:dyDescent="0.25">
      <c r="C16806" s="158" t="s">
        <v>551</v>
      </c>
      <c r="D16806" s="159">
        <v>306.74</v>
      </c>
    </row>
    <row r="16807" spans="3:4" ht="15" hidden="1" customHeight="1" x14ac:dyDescent="0.25">
      <c r="C16807" s="160" t="s">
        <v>307</v>
      </c>
      <c r="D16807" s="161">
        <v>32.11</v>
      </c>
    </row>
    <row r="16808" spans="3:4" ht="15" hidden="1" customHeight="1" x14ac:dyDescent="0.25">
      <c r="C16808" s="158" t="s">
        <v>540</v>
      </c>
      <c r="D16808" s="159">
        <v>564.72</v>
      </c>
    </row>
    <row r="16809" spans="3:4" ht="15" hidden="1" customHeight="1" x14ac:dyDescent="0.25">
      <c r="C16809" s="160" t="s">
        <v>307</v>
      </c>
      <c r="D16809" s="161">
        <v>1281.3499999999999</v>
      </c>
    </row>
    <row r="16810" spans="3:4" ht="15" hidden="1" customHeight="1" x14ac:dyDescent="0.25">
      <c r="C16810" s="158" t="s">
        <v>545</v>
      </c>
      <c r="D16810" s="159">
        <v>1276.77</v>
      </c>
    </row>
    <row r="16811" spans="3:4" ht="15" hidden="1" customHeight="1" x14ac:dyDescent="0.25">
      <c r="C16811" s="160" t="s">
        <v>539</v>
      </c>
      <c r="D16811" s="161">
        <v>300.64999999999998</v>
      </c>
    </row>
    <row r="16812" spans="3:4" ht="15" hidden="1" customHeight="1" x14ac:dyDescent="0.25">
      <c r="C16812" s="158" t="s">
        <v>309</v>
      </c>
      <c r="D16812" s="159">
        <v>596.72</v>
      </c>
    </row>
    <row r="16813" spans="3:4" ht="15" hidden="1" customHeight="1" x14ac:dyDescent="0.25">
      <c r="C16813" s="160" t="s">
        <v>553</v>
      </c>
      <c r="D16813" s="161">
        <v>127.02</v>
      </c>
    </row>
    <row r="16814" spans="3:4" ht="15" hidden="1" customHeight="1" x14ac:dyDescent="0.25">
      <c r="C16814" s="158" t="s">
        <v>544</v>
      </c>
      <c r="D16814" s="159">
        <v>1031.51</v>
      </c>
    </row>
    <row r="16815" spans="3:4" ht="15" hidden="1" customHeight="1" x14ac:dyDescent="0.25">
      <c r="C16815" s="160" t="s">
        <v>539</v>
      </c>
      <c r="D16815" s="161">
        <v>208.18</v>
      </c>
    </row>
    <row r="16816" spans="3:4" ht="15" hidden="1" customHeight="1" x14ac:dyDescent="0.25">
      <c r="C16816" s="158" t="s">
        <v>549</v>
      </c>
      <c r="D16816" s="159">
        <v>1248.28</v>
      </c>
    </row>
    <row r="16817" spans="3:4" ht="15" hidden="1" customHeight="1" x14ac:dyDescent="0.25">
      <c r="C16817" s="160" t="s">
        <v>557</v>
      </c>
      <c r="D16817" s="161">
        <v>1090.44</v>
      </c>
    </row>
    <row r="16818" spans="3:4" ht="15" hidden="1" customHeight="1" x14ac:dyDescent="0.25">
      <c r="C16818" s="158" t="s">
        <v>539</v>
      </c>
      <c r="D16818" s="159">
        <v>735.84</v>
      </c>
    </row>
    <row r="16819" spans="3:4" ht="15" hidden="1" customHeight="1" x14ac:dyDescent="0.25">
      <c r="C16819" s="160" t="s">
        <v>548</v>
      </c>
      <c r="D16819" s="161">
        <v>292.11</v>
      </c>
    </row>
    <row r="16820" spans="3:4" ht="15" hidden="1" customHeight="1" x14ac:dyDescent="0.25">
      <c r="C16820" s="158" t="s">
        <v>546</v>
      </c>
      <c r="D16820" s="159">
        <v>400.54</v>
      </c>
    </row>
    <row r="16821" spans="3:4" ht="15" hidden="1" customHeight="1" x14ac:dyDescent="0.25">
      <c r="C16821" s="160" t="s">
        <v>539</v>
      </c>
      <c r="D16821" s="161">
        <v>876.71</v>
      </c>
    </row>
    <row r="16822" spans="3:4" ht="15" hidden="1" customHeight="1" x14ac:dyDescent="0.25">
      <c r="C16822" s="158" t="s">
        <v>540</v>
      </c>
      <c r="D16822" s="159">
        <v>1249.98</v>
      </c>
    </row>
    <row r="16823" spans="3:4" ht="15" hidden="1" customHeight="1" x14ac:dyDescent="0.25">
      <c r="C16823" s="160" t="s">
        <v>539</v>
      </c>
      <c r="D16823" s="161">
        <v>326.7</v>
      </c>
    </row>
    <row r="16824" spans="3:4" ht="15" hidden="1" customHeight="1" x14ac:dyDescent="0.25">
      <c r="C16824" s="158" t="s">
        <v>307</v>
      </c>
      <c r="D16824" s="159">
        <v>354.36</v>
      </c>
    </row>
    <row r="16825" spans="3:4" ht="15" hidden="1" customHeight="1" x14ac:dyDescent="0.25">
      <c r="C16825" s="160" t="s">
        <v>547</v>
      </c>
      <c r="D16825" s="161">
        <v>624.91</v>
      </c>
    </row>
    <row r="16826" spans="3:4" ht="15" hidden="1" customHeight="1" x14ac:dyDescent="0.25">
      <c r="C16826" s="158" t="s">
        <v>540</v>
      </c>
      <c r="D16826" s="159">
        <v>1201.43</v>
      </c>
    </row>
    <row r="16827" spans="3:4" ht="15" hidden="1" customHeight="1" x14ac:dyDescent="0.25">
      <c r="C16827" s="160" t="s">
        <v>308</v>
      </c>
      <c r="D16827" s="161">
        <v>653</v>
      </c>
    </row>
    <row r="16828" spans="3:4" ht="15" hidden="1" customHeight="1" x14ac:dyDescent="0.25">
      <c r="C16828" s="158" t="s">
        <v>546</v>
      </c>
      <c r="D16828" s="159">
        <v>608.71</v>
      </c>
    </row>
    <row r="16829" spans="3:4" ht="15" hidden="1" customHeight="1" x14ac:dyDescent="0.25">
      <c r="C16829" s="160" t="s">
        <v>548</v>
      </c>
      <c r="D16829" s="161">
        <v>1298.28</v>
      </c>
    </row>
    <row r="16830" spans="3:4" ht="15" hidden="1" customHeight="1" x14ac:dyDescent="0.25">
      <c r="C16830" s="158" t="s">
        <v>548</v>
      </c>
      <c r="D16830" s="159">
        <v>252.66</v>
      </c>
    </row>
    <row r="16831" spans="3:4" ht="15" hidden="1" customHeight="1" x14ac:dyDescent="0.25">
      <c r="C16831" s="160" t="s">
        <v>312</v>
      </c>
      <c r="D16831" s="161">
        <v>78.790000000000006</v>
      </c>
    </row>
    <row r="16832" spans="3:4" ht="15" hidden="1" customHeight="1" x14ac:dyDescent="0.25">
      <c r="C16832" s="158" t="s">
        <v>308</v>
      </c>
      <c r="D16832" s="159">
        <v>497.86</v>
      </c>
    </row>
    <row r="16833" spans="3:4" ht="15" hidden="1" customHeight="1" x14ac:dyDescent="0.25">
      <c r="C16833" s="160" t="s">
        <v>312</v>
      </c>
      <c r="D16833" s="161">
        <v>208.89</v>
      </c>
    </row>
    <row r="16834" spans="3:4" ht="15" hidden="1" customHeight="1" x14ac:dyDescent="0.25">
      <c r="C16834" s="158" t="s">
        <v>552</v>
      </c>
      <c r="D16834" s="159">
        <v>363.54</v>
      </c>
    </row>
    <row r="16835" spans="3:4" ht="15" hidden="1" customHeight="1" x14ac:dyDescent="0.25">
      <c r="C16835" s="160" t="s">
        <v>541</v>
      </c>
      <c r="D16835" s="161">
        <v>658</v>
      </c>
    </row>
    <row r="16836" spans="3:4" ht="15" hidden="1" customHeight="1" x14ac:dyDescent="0.25">
      <c r="C16836" s="158" t="s">
        <v>309</v>
      </c>
      <c r="D16836" s="159">
        <v>677.53</v>
      </c>
    </row>
    <row r="16837" spans="3:4" ht="15" hidden="1" customHeight="1" x14ac:dyDescent="0.25">
      <c r="C16837" s="160" t="s">
        <v>539</v>
      </c>
      <c r="D16837" s="161">
        <v>871.52</v>
      </c>
    </row>
    <row r="16838" spans="3:4" ht="15" hidden="1" customHeight="1" x14ac:dyDescent="0.25">
      <c r="C16838" s="158" t="s">
        <v>547</v>
      </c>
      <c r="D16838" s="159">
        <v>1247.4100000000001</v>
      </c>
    </row>
    <row r="16839" spans="3:4" ht="15" hidden="1" customHeight="1" x14ac:dyDescent="0.25">
      <c r="C16839" s="160" t="s">
        <v>543</v>
      </c>
      <c r="D16839" s="161">
        <v>190.7</v>
      </c>
    </row>
    <row r="16840" spans="3:4" ht="15" hidden="1" customHeight="1" x14ac:dyDescent="0.25">
      <c r="C16840" s="158" t="s">
        <v>543</v>
      </c>
      <c r="D16840" s="159">
        <v>437.87</v>
      </c>
    </row>
    <row r="16841" spans="3:4" ht="15" hidden="1" customHeight="1" x14ac:dyDescent="0.25">
      <c r="C16841" s="160" t="s">
        <v>556</v>
      </c>
      <c r="D16841" s="161">
        <v>939.73</v>
      </c>
    </row>
    <row r="16842" spans="3:4" ht="15" hidden="1" customHeight="1" x14ac:dyDescent="0.25">
      <c r="C16842" s="158" t="s">
        <v>545</v>
      </c>
      <c r="D16842" s="159">
        <v>970.76</v>
      </c>
    </row>
    <row r="16843" spans="3:4" ht="15" hidden="1" customHeight="1" x14ac:dyDescent="0.25">
      <c r="C16843" s="160" t="s">
        <v>545</v>
      </c>
      <c r="D16843" s="161">
        <v>1103.97</v>
      </c>
    </row>
    <row r="16844" spans="3:4" ht="15" hidden="1" customHeight="1" x14ac:dyDescent="0.25">
      <c r="C16844" s="158" t="s">
        <v>540</v>
      </c>
      <c r="D16844" s="159">
        <v>234.88</v>
      </c>
    </row>
    <row r="16845" spans="3:4" ht="15" hidden="1" customHeight="1" x14ac:dyDescent="0.25">
      <c r="C16845" s="160" t="s">
        <v>546</v>
      </c>
      <c r="D16845" s="161">
        <v>642.64</v>
      </c>
    </row>
    <row r="16846" spans="3:4" ht="15" hidden="1" customHeight="1" x14ac:dyDescent="0.25">
      <c r="C16846" s="158" t="s">
        <v>553</v>
      </c>
      <c r="D16846" s="159">
        <v>624.12</v>
      </c>
    </row>
    <row r="16847" spans="3:4" ht="15" hidden="1" customHeight="1" x14ac:dyDescent="0.25">
      <c r="C16847" s="160" t="s">
        <v>545</v>
      </c>
      <c r="D16847" s="161">
        <v>993.57</v>
      </c>
    </row>
    <row r="16848" spans="3:4" ht="15" hidden="1" customHeight="1" x14ac:dyDescent="0.25">
      <c r="C16848" s="158" t="s">
        <v>309</v>
      </c>
      <c r="D16848" s="159">
        <v>695.72</v>
      </c>
    </row>
    <row r="16849" spans="3:4" ht="15" hidden="1" customHeight="1" x14ac:dyDescent="0.25">
      <c r="C16849" s="160" t="s">
        <v>312</v>
      </c>
      <c r="D16849" s="161">
        <v>764.59</v>
      </c>
    </row>
    <row r="16850" spans="3:4" ht="15" hidden="1" customHeight="1" x14ac:dyDescent="0.25">
      <c r="C16850" s="158" t="s">
        <v>542</v>
      </c>
      <c r="D16850" s="159">
        <v>1118.98</v>
      </c>
    </row>
    <row r="16851" spans="3:4" ht="15" hidden="1" customHeight="1" x14ac:dyDescent="0.25">
      <c r="C16851" s="160" t="s">
        <v>542</v>
      </c>
      <c r="D16851" s="161">
        <v>697.46</v>
      </c>
    </row>
    <row r="16852" spans="3:4" ht="15" hidden="1" customHeight="1" x14ac:dyDescent="0.25">
      <c r="C16852" s="158" t="s">
        <v>543</v>
      </c>
      <c r="D16852" s="159">
        <v>636.48</v>
      </c>
    </row>
    <row r="16853" spans="3:4" ht="15" hidden="1" customHeight="1" x14ac:dyDescent="0.25">
      <c r="C16853" s="160" t="s">
        <v>539</v>
      </c>
      <c r="D16853" s="161">
        <v>537.83000000000004</v>
      </c>
    </row>
    <row r="16854" spans="3:4" ht="15" hidden="1" customHeight="1" x14ac:dyDescent="0.25">
      <c r="C16854" s="158" t="s">
        <v>558</v>
      </c>
      <c r="D16854" s="159">
        <v>1104.6099999999999</v>
      </c>
    </row>
    <row r="16855" spans="3:4" ht="15" hidden="1" customHeight="1" x14ac:dyDescent="0.25">
      <c r="C16855" s="160" t="s">
        <v>549</v>
      </c>
      <c r="D16855" s="161">
        <v>891.12</v>
      </c>
    </row>
    <row r="16856" spans="3:4" ht="15" hidden="1" customHeight="1" x14ac:dyDescent="0.25">
      <c r="C16856" s="158" t="s">
        <v>543</v>
      </c>
      <c r="D16856" s="159">
        <v>557.88</v>
      </c>
    </row>
    <row r="16857" spans="3:4" ht="15" hidden="1" customHeight="1" x14ac:dyDescent="0.25">
      <c r="C16857" s="160" t="s">
        <v>540</v>
      </c>
      <c r="D16857" s="161">
        <v>174.94</v>
      </c>
    </row>
    <row r="16858" spans="3:4" ht="15" hidden="1" customHeight="1" x14ac:dyDescent="0.25">
      <c r="C16858" s="158" t="s">
        <v>541</v>
      </c>
      <c r="D16858" s="159">
        <v>968.73</v>
      </c>
    </row>
    <row r="16859" spans="3:4" ht="15" hidden="1" customHeight="1" x14ac:dyDescent="0.25">
      <c r="C16859" s="160" t="s">
        <v>556</v>
      </c>
      <c r="D16859" s="161">
        <v>1295.3699999999999</v>
      </c>
    </row>
    <row r="16860" spans="3:4" ht="15" hidden="1" customHeight="1" x14ac:dyDescent="0.25">
      <c r="C16860" s="158" t="s">
        <v>539</v>
      </c>
      <c r="D16860" s="159">
        <v>1274.94</v>
      </c>
    </row>
    <row r="16861" spans="3:4" ht="15" hidden="1" customHeight="1" x14ac:dyDescent="0.25">
      <c r="C16861" s="160" t="s">
        <v>557</v>
      </c>
      <c r="D16861" s="161">
        <v>699.47</v>
      </c>
    </row>
    <row r="16862" spans="3:4" ht="15" hidden="1" customHeight="1" x14ac:dyDescent="0.25">
      <c r="C16862" s="158" t="s">
        <v>546</v>
      </c>
      <c r="D16862" s="159">
        <v>220.05</v>
      </c>
    </row>
    <row r="16863" spans="3:4" ht="15" hidden="1" customHeight="1" x14ac:dyDescent="0.25">
      <c r="C16863" s="160" t="s">
        <v>554</v>
      </c>
      <c r="D16863" s="161">
        <v>780.57</v>
      </c>
    </row>
    <row r="16864" spans="3:4" ht="15" hidden="1" customHeight="1" x14ac:dyDescent="0.25">
      <c r="C16864" s="158" t="s">
        <v>542</v>
      </c>
      <c r="D16864" s="159">
        <v>727.05</v>
      </c>
    </row>
    <row r="16865" spans="3:4" ht="15" hidden="1" customHeight="1" x14ac:dyDescent="0.25">
      <c r="C16865" s="160" t="s">
        <v>542</v>
      </c>
      <c r="D16865" s="161">
        <v>703.65</v>
      </c>
    </row>
    <row r="16866" spans="3:4" ht="15" hidden="1" customHeight="1" x14ac:dyDescent="0.25">
      <c r="C16866" s="158" t="s">
        <v>557</v>
      </c>
      <c r="D16866" s="159">
        <v>427.59</v>
      </c>
    </row>
    <row r="16867" spans="3:4" ht="15" hidden="1" customHeight="1" x14ac:dyDescent="0.25">
      <c r="C16867" s="160" t="s">
        <v>553</v>
      </c>
      <c r="D16867" s="161">
        <v>544.39</v>
      </c>
    </row>
    <row r="16868" spans="3:4" ht="15" hidden="1" customHeight="1" x14ac:dyDescent="0.25">
      <c r="C16868" s="158" t="s">
        <v>312</v>
      </c>
      <c r="D16868" s="159">
        <v>513.21</v>
      </c>
    </row>
    <row r="16869" spans="3:4" ht="15" hidden="1" customHeight="1" x14ac:dyDescent="0.25">
      <c r="C16869" s="160" t="s">
        <v>312</v>
      </c>
      <c r="D16869" s="161">
        <v>541.80999999999995</v>
      </c>
    </row>
    <row r="16870" spans="3:4" ht="15" hidden="1" customHeight="1" x14ac:dyDescent="0.25">
      <c r="C16870" s="158" t="s">
        <v>548</v>
      </c>
      <c r="D16870" s="159">
        <v>551.76</v>
      </c>
    </row>
    <row r="16871" spans="3:4" ht="15" hidden="1" customHeight="1" x14ac:dyDescent="0.25">
      <c r="C16871" s="160" t="s">
        <v>312</v>
      </c>
      <c r="D16871" s="161">
        <v>672.65</v>
      </c>
    </row>
    <row r="16872" spans="3:4" ht="15" hidden="1" customHeight="1" x14ac:dyDescent="0.25">
      <c r="C16872" s="158" t="s">
        <v>551</v>
      </c>
      <c r="D16872" s="159">
        <v>1079.26</v>
      </c>
    </row>
    <row r="16873" spans="3:4" ht="15" hidden="1" customHeight="1" x14ac:dyDescent="0.25">
      <c r="C16873" s="160" t="s">
        <v>542</v>
      </c>
      <c r="D16873" s="161">
        <v>1232.55</v>
      </c>
    </row>
    <row r="16874" spans="3:4" ht="15" hidden="1" customHeight="1" x14ac:dyDescent="0.25">
      <c r="C16874" s="158" t="s">
        <v>554</v>
      </c>
      <c r="D16874" s="159">
        <v>1088.04</v>
      </c>
    </row>
    <row r="16875" spans="3:4" ht="15" hidden="1" customHeight="1" x14ac:dyDescent="0.25">
      <c r="C16875" s="160" t="s">
        <v>542</v>
      </c>
      <c r="D16875" s="161">
        <v>774.97</v>
      </c>
    </row>
    <row r="16876" spans="3:4" ht="15" hidden="1" customHeight="1" x14ac:dyDescent="0.25">
      <c r="C16876" s="158" t="s">
        <v>553</v>
      </c>
      <c r="D16876" s="159">
        <v>575.02</v>
      </c>
    </row>
    <row r="16877" spans="3:4" ht="15" hidden="1" customHeight="1" x14ac:dyDescent="0.25">
      <c r="C16877" s="160" t="s">
        <v>558</v>
      </c>
      <c r="D16877" s="161">
        <v>801.72</v>
      </c>
    </row>
    <row r="16878" spans="3:4" ht="15" hidden="1" customHeight="1" x14ac:dyDescent="0.25">
      <c r="C16878" s="158" t="s">
        <v>540</v>
      </c>
      <c r="D16878" s="159">
        <v>1230.92</v>
      </c>
    </row>
    <row r="16879" spans="3:4" ht="15" hidden="1" customHeight="1" x14ac:dyDescent="0.25">
      <c r="C16879" s="160" t="s">
        <v>554</v>
      </c>
      <c r="D16879" s="161">
        <v>609.59</v>
      </c>
    </row>
    <row r="16880" spans="3:4" ht="15" hidden="1" customHeight="1" x14ac:dyDescent="0.25">
      <c r="C16880" s="158" t="s">
        <v>540</v>
      </c>
      <c r="D16880" s="159">
        <v>729.72</v>
      </c>
    </row>
    <row r="16881" spans="3:4" ht="15" hidden="1" customHeight="1" x14ac:dyDescent="0.25">
      <c r="C16881" s="160" t="s">
        <v>545</v>
      </c>
      <c r="D16881" s="161">
        <v>359.6</v>
      </c>
    </row>
    <row r="16882" spans="3:4" ht="15" hidden="1" customHeight="1" x14ac:dyDescent="0.25">
      <c r="C16882" s="158" t="s">
        <v>542</v>
      </c>
      <c r="D16882" s="159">
        <v>919.31</v>
      </c>
    </row>
    <row r="16883" spans="3:4" ht="15" hidden="1" customHeight="1" x14ac:dyDescent="0.25">
      <c r="C16883" s="160" t="s">
        <v>312</v>
      </c>
      <c r="D16883" s="161">
        <v>649.84</v>
      </c>
    </row>
    <row r="16884" spans="3:4" ht="15" hidden="1" customHeight="1" x14ac:dyDescent="0.25">
      <c r="C16884" s="158" t="s">
        <v>309</v>
      </c>
      <c r="D16884" s="159">
        <v>362.58</v>
      </c>
    </row>
    <row r="16885" spans="3:4" ht="15" hidden="1" customHeight="1" x14ac:dyDescent="0.25">
      <c r="C16885" s="160" t="s">
        <v>540</v>
      </c>
      <c r="D16885" s="161">
        <v>1243.3599999999999</v>
      </c>
    </row>
    <row r="16886" spans="3:4" ht="15" hidden="1" customHeight="1" x14ac:dyDescent="0.25">
      <c r="C16886" s="158" t="s">
        <v>553</v>
      </c>
      <c r="D16886" s="159">
        <v>14.32</v>
      </c>
    </row>
    <row r="16887" spans="3:4" ht="15" hidden="1" customHeight="1" x14ac:dyDescent="0.25">
      <c r="C16887" s="160" t="s">
        <v>549</v>
      </c>
      <c r="D16887" s="161">
        <v>307.06</v>
      </c>
    </row>
    <row r="16888" spans="3:4" ht="15" hidden="1" customHeight="1" x14ac:dyDescent="0.25">
      <c r="C16888" s="158" t="s">
        <v>551</v>
      </c>
      <c r="D16888" s="159">
        <v>499.02</v>
      </c>
    </row>
    <row r="16889" spans="3:4" ht="15" hidden="1" customHeight="1" x14ac:dyDescent="0.25">
      <c r="C16889" s="160" t="s">
        <v>543</v>
      </c>
      <c r="D16889" s="161">
        <v>268</v>
      </c>
    </row>
    <row r="16890" spans="3:4" ht="15" hidden="1" customHeight="1" x14ac:dyDescent="0.25">
      <c r="C16890" s="158" t="s">
        <v>547</v>
      </c>
      <c r="D16890" s="159">
        <v>658.92</v>
      </c>
    </row>
    <row r="16891" spans="3:4" ht="15" hidden="1" customHeight="1" x14ac:dyDescent="0.25">
      <c r="C16891" s="160" t="s">
        <v>307</v>
      </c>
      <c r="D16891" s="161">
        <v>966.02</v>
      </c>
    </row>
    <row r="16892" spans="3:4" ht="15" hidden="1" customHeight="1" x14ac:dyDescent="0.25">
      <c r="C16892" s="158" t="s">
        <v>551</v>
      </c>
      <c r="D16892" s="159">
        <v>365.81</v>
      </c>
    </row>
    <row r="16893" spans="3:4" ht="15" hidden="1" customHeight="1" x14ac:dyDescent="0.25">
      <c r="C16893" s="160" t="s">
        <v>308</v>
      </c>
      <c r="D16893" s="161">
        <v>355.97</v>
      </c>
    </row>
    <row r="16894" spans="3:4" ht="15" hidden="1" customHeight="1" x14ac:dyDescent="0.25">
      <c r="C16894" s="158" t="s">
        <v>543</v>
      </c>
      <c r="D16894" s="159">
        <v>659.72</v>
      </c>
    </row>
    <row r="16895" spans="3:4" ht="15" hidden="1" customHeight="1" x14ac:dyDescent="0.25">
      <c r="C16895" s="160" t="s">
        <v>544</v>
      </c>
      <c r="D16895" s="161">
        <v>622.96</v>
      </c>
    </row>
    <row r="16896" spans="3:4" ht="15" hidden="1" customHeight="1" x14ac:dyDescent="0.25">
      <c r="C16896" s="158" t="s">
        <v>553</v>
      </c>
      <c r="D16896" s="159">
        <v>580.65</v>
      </c>
    </row>
    <row r="16897" spans="3:4" ht="15" hidden="1" customHeight="1" x14ac:dyDescent="0.25">
      <c r="C16897" s="160" t="s">
        <v>307</v>
      </c>
      <c r="D16897" s="161">
        <v>1299.51</v>
      </c>
    </row>
    <row r="16898" spans="3:4" ht="15" hidden="1" customHeight="1" x14ac:dyDescent="0.25">
      <c r="C16898" s="158" t="s">
        <v>556</v>
      </c>
      <c r="D16898" s="159">
        <v>602.45000000000005</v>
      </c>
    </row>
    <row r="16899" spans="3:4" ht="15" hidden="1" customHeight="1" x14ac:dyDescent="0.25">
      <c r="C16899" s="160" t="s">
        <v>543</v>
      </c>
      <c r="D16899" s="161">
        <v>1087.06</v>
      </c>
    </row>
    <row r="16900" spans="3:4" ht="15" hidden="1" customHeight="1" x14ac:dyDescent="0.25">
      <c r="C16900" s="158" t="s">
        <v>543</v>
      </c>
      <c r="D16900" s="159">
        <v>326.14999999999998</v>
      </c>
    </row>
    <row r="16901" spans="3:4" ht="15" hidden="1" customHeight="1" x14ac:dyDescent="0.25">
      <c r="C16901" s="160" t="s">
        <v>308</v>
      </c>
      <c r="D16901" s="161">
        <v>1188.96</v>
      </c>
    </row>
    <row r="16902" spans="3:4" ht="15" hidden="1" customHeight="1" x14ac:dyDescent="0.25">
      <c r="C16902" s="158" t="s">
        <v>539</v>
      </c>
      <c r="D16902" s="159">
        <v>520.32000000000005</v>
      </c>
    </row>
    <row r="16903" spans="3:4" ht="15" hidden="1" customHeight="1" x14ac:dyDescent="0.25">
      <c r="C16903" s="160" t="s">
        <v>540</v>
      </c>
      <c r="D16903" s="161">
        <v>60.44</v>
      </c>
    </row>
    <row r="16904" spans="3:4" ht="15" hidden="1" customHeight="1" x14ac:dyDescent="0.25">
      <c r="C16904" s="158" t="s">
        <v>544</v>
      </c>
      <c r="D16904" s="159">
        <v>642.41</v>
      </c>
    </row>
    <row r="16905" spans="3:4" ht="15" hidden="1" customHeight="1" x14ac:dyDescent="0.25">
      <c r="C16905" s="160" t="s">
        <v>554</v>
      </c>
      <c r="D16905" s="161">
        <v>802.52</v>
      </c>
    </row>
    <row r="16906" spans="3:4" ht="15" hidden="1" customHeight="1" x14ac:dyDescent="0.25">
      <c r="C16906" s="158" t="s">
        <v>552</v>
      </c>
      <c r="D16906" s="159">
        <v>220.52</v>
      </c>
    </row>
    <row r="16907" spans="3:4" ht="15" hidden="1" customHeight="1" x14ac:dyDescent="0.25">
      <c r="C16907" s="160" t="s">
        <v>551</v>
      </c>
      <c r="D16907" s="161">
        <v>764.42</v>
      </c>
    </row>
    <row r="16908" spans="3:4" ht="15" hidden="1" customHeight="1" x14ac:dyDescent="0.25">
      <c r="C16908" s="158" t="s">
        <v>540</v>
      </c>
      <c r="D16908" s="159">
        <v>166.48</v>
      </c>
    </row>
    <row r="16909" spans="3:4" ht="15" hidden="1" customHeight="1" x14ac:dyDescent="0.25">
      <c r="C16909" s="160" t="s">
        <v>553</v>
      </c>
      <c r="D16909" s="161">
        <v>629.03</v>
      </c>
    </row>
    <row r="16910" spans="3:4" ht="15" hidden="1" customHeight="1" x14ac:dyDescent="0.25">
      <c r="C16910" s="158" t="s">
        <v>547</v>
      </c>
      <c r="D16910" s="159">
        <v>380.39</v>
      </c>
    </row>
    <row r="16911" spans="3:4" ht="15" hidden="1" customHeight="1" x14ac:dyDescent="0.25">
      <c r="C16911" s="160" t="s">
        <v>539</v>
      </c>
      <c r="D16911" s="161">
        <v>870.07</v>
      </c>
    </row>
    <row r="16912" spans="3:4" ht="15" hidden="1" customHeight="1" x14ac:dyDescent="0.25">
      <c r="C16912" s="158" t="s">
        <v>551</v>
      </c>
      <c r="D16912" s="159">
        <v>153.08000000000001</v>
      </c>
    </row>
    <row r="16913" spans="3:4" ht="15" hidden="1" customHeight="1" x14ac:dyDescent="0.25">
      <c r="C16913" s="160" t="s">
        <v>543</v>
      </c>
      <c r="D16913" s="161">
        <v>461.24</v>
      </c>
    </row>
    <row r="16914" spans="3:4" ht="15" hidden="1" customHeight="1" x14ac:dyDescent="0.25">
      <c r="C16914" s="158" t="s">
        <v>545</v>
      </c>
      <c r="D16914" s="159">
        <v>343.24</v>
      </c>
    </row>
    <row r="16915" spans="3:4" ht="15" hidden="1" customHeight="1" x14ac:dyDescent="0.25">
      <c r="C16915" s="160" t="s">
        <v>549</v>
      </c>
      <c r="D16915" s="161">
        <v>205.41</v>
      </c>
    </row>
    <row r="16916" spans="3:4" ht="15" hidden="1" customHeight="1" x14ac:dyDescent="0.25">
      <c r="C16916" s="158" t="s">
        <v>540</v>
      </c>
      <c r="D16916" s="159">
        <v>592.95000000000005</v>
      </c>
    </row>
    <row r="16917" spans="3:4" ht="15" hidden="1" customHeight="1" x14ac:dyDescent="0.25">
      <c r="C16917" s="160" t="s">
        <v>542</v>
      </c>
      <c r="D16917" s="161">
        <v>294.63</v>
      </c>
    </row>
    <row r="16918" spans="3:4" ht="15" hidden="1" customHeight="1" x14ac:dyDescent="0.25">
      <c r="C16918" s="158" t="s">
        <v>549</v>
      </c>
      <c r="D16918" s="159">
        <v>869.79</v>
      </c>
    </row>
    <row r="16919" spans="3:4" ht="15" hidden="1" customHeight="1" x14ac:dyDescent="0.25">
      <c r="C16919" s="160" t="s">
        <v>307</v>
      </c>
      <c r="D16919" s="161">
        <v>574.76</v>
      </c>
    </row>
    <row r="16920" spans="3:4" ht="15" hidden="1" customHeight="1" x14ac:dyDescent="0.25">
      <c r="C16920" s="158" t="s">
        <v>556</v>
      </c>
      <c r="D16920" s="159">
        <v>403.33</v>
      </c>
    </row>
    <row r="16921" spans="3:4" ht="15" hidden="1" customHeight="1" x14ac:dyDescent="0.25">
      <c r="C16921" s="160" t="s">
        <v>308</v>
      </c>
      <c r="D16921" s="161">
        <v>616.86</v>
      </c>
    </row>
    <row r="16922" spans="3:4" ht="15" hidden="1" customHeight="1" x14ac:dyDescent="0.25">
      <c r="C16922" s="158" t="s">
        <v>309</v>
      </c>
      <c r="D16922" s="159">
        <v>1114.4100000000001</v>
      </c>
    </row>
    <row r="16923" spans="3:4" ht="15" hidden="1" customHeight="1" x14ac:dyDescent="0.25">
      <c r="C16923" s="160" t="s">
        <v>558</v>
      </c>
      <c r="D16923" s="161">
        <v>116.02</v>
      </c>
    </row>
    <row r="16924" spans="3:4" ht="15" hidden="1" customHeight="1" x14ac:dyDescent="0.25">
      <c r="C16924" s="158" t="s">
        <v>543</v>
      </c>
      <c r="D16924" s="159">
        <v>1024.71</v>
      </c>
    </row>
    <row r="16925" spans="3:4" ht="15" hidden="1" customHeight="1" x14ac:dyDescent="0.25">
      <c r="C16925" s="160" t="s">
        <v>539</v>
      </c>
      <c r="D16925" s="161">
        <v>1262.82</v>
      </c>
    </row>
    <row r="16926" spans="3:4" ht="15" hidden="1" customHeight="1" x14ac:dyDescent="0.25">
      <c r="C16926" s="158" t="s">
        <v>544</v>
      </c>
      <c r="D16926" s="159">
        <v>506.32</v>
      </c>
    </row>
    <row r="16927" spans="3:4" ht="15" hidden="1" customHeight="1" x14ac:dyDescent="0.25">
      <c r="C16927" s="160" t="s">
        <v>543</v>
      </c>
      <c r="D16927" s="161">
        <v>924.47</v>
      </c>
    </row>
    <row r="16928" spans="3:4" ht="15" hidden="1" customHeight="1" x14ac:dyDescent="0.25">
      <c r="C16928" s="158" t="s">
        <v>541</v>
      </c>
      <c r="D16928" s="159">
        <v>364.69</v>
      </c>
    </row>
    <row r="16929" spans="3:4" ht="15" hidden="1" customHeight="1" x14ac:dyDescent="0.25">
      <c r="C16929" s="160" t="s">
        <v>542</v>
      </c>
      <c r="D16929" s="161">
        <v>810.45</v>
      </c>
    </row>
    <row r="16930" spans="3:4" ht="15" hidden="1" customHeight="1" x14ac:dyDescent="0.25">
      <c r="C16930" s="158" t="s">
        <v>307</v>
      </c>
      <c r="D16930" s="159">
        <v>596.19000000000005</v>
      </c>
    </row>
    <row r="16931" spans="3:4" ht="15" hidden="1" customHeight="1" x14ac:dyDescent="0.25">
      <c r="C16931" s="160" t="s">
        <v>553</v>
      </c>
      <c r="D16931" s="161">
        <v>806.73</v>
      </c>
    </row>
    <row r="16932" spans="3:4" ht="15" hidden="1" customHeight="1" x14ac:dyDescent="0.25">
      <c r="C16932" s="158" t="s">
        <v>543</v>
      </c>
      <c r="D16932" s="159">
        <v>209.04</v>
      </c>
    </row>
    <row r="16933" spans="3:4" ht="15" hidden="1" customHeight="1" x14ac:dyDescent="0.25">
      <c r="C16933" s="160" t="s">
        <v>552</v>
      </c>
      <c r="D16933" s="161">
        <v>1279.05</v>
      </c>
    </row>
    <row r="16934" spans="3:4" ht="15" hidden="1" customHeight="1" x14ac:dyDescent="0.25">
      <c r="C16934" s="158" t="s">
        <v>545</v>
      </c>
      <c r="D16934" s="159">
        <v>595.57000000000005</v>
      </c>
    </row>
    <row r="16935" spans="3:4" ht="15" hidden="1" customHeight="1" x14ac:dyDescent="0.25">
      <c r="C16935" s="160" t="s">
        <v>309</v>
      </c>
      <c r="D16935" s="161">
        <v>14.02</v>
      </c>
    </row>
    <row r="16936" spans="3:4" ht="15" hidden="1" customHeight="1" x14ac:dyDescent="0.25">
      <c r="C16936" s="158" t="s">
        <v>546</v>
      </c>
      <c r="D16936" s="159">
        <v>1269.06</v>
      </c>
    </row>
    <row r="16937" spans="3:4" ht="15" hidden="1" customHeight="1" x14ac:dyDescent="0.25">
      <c r="C16937" s="160" t="s">
        <v>543</v>
      </c>
      <c r="D16937" s="161">
        <v>144.91999999999999</v>
      </c>
    </row>
    <row r="16938" spans="3:4" ht="15" hidden="1" customHeight="1" x14ac:dyDescent="0.25">
      <c r="C16938" s="158" t="s">
        <v>551</v>
      </c>
      <c r="D16938" s="159">
        <v>910.04</v>
      </c>
    </row>
    <row r="16939" spans="3:4" ht="15" hidden="1" customHeight="1" x14ac:dyDescent="0.25">
      <c r="C16939" s="160" t="s">
        <v>549</v>
      </c>
      <c r="D16939" s="161">
        <v>546.29</v>
      </c>
    </row>
    <row r="16940" spans="3:4" ht="15" hidden="1" customHeight="1" x14ac:dyDescent="0.25">
      <c r="C16940" s="158" t="s">
        <v>308</v>
      </c>
      <c r="D16940" s="159">
        <v>1130.7</v>
      </c>
    </row>
    <row r="16941" spans="3:4" ht="15" hidden="1" customHeight="1" x14ac:dyDescent="0.25">
      <c r="C16941" s="160" t="s">
        <v>309</v>
      </c>
      <c r="D16941" s="161">
        <v>1234.1199999999999</v>
      </c>
    </row>
    <row r="16942" spans="3:4" ht="15" hidden="1" customHeight="1" x14ac:dyDescent="0.25">
      <c r="C16942" s="158" t="s">
        <v>549</v>
      </c>
      <c r="D16942" s="159">
        <v>10.28</v>
      </c>
    </row>
    <row r="16943" spans="3:4" ht="15" hidden="1" customHeight="1" x14ac:dyDescent="0.25">
      <c r="C16943" s="160" t="s">
        <v>542</v>
      </c>
      <c r="D16943" s="161">
        <v>1196.03</v>
      </c>
    </row>
    <row r="16944" spans="3:4" ht="15" hidden="1" customHeight="1" x14ac:dyDescent="0.25">
      <c r="C16944" s="158" t="s">
        <v>554</v>
      </c>
      <c r="D16944" s="159">
        <v>318.11</v>
      </c>
    </row>
    <row r="16945" spans="3:4" ht="15" hidden="1" customHeight="1" x14ac:dyDescent="0.25">
      <c r="C16945" s="160" t="s">
        <v>551</v>
      </c>
      <c r="D16945" s="161">
        <v>492.97</v>
      </c>
    </row>
    <row r="16946" spans="3:4" ht="15" hidden="1" customHeight="1" x14ac:dyDescent="0.25">
      <c r="C16946" s="158" t="s">
        <v>542</v>
      </c>
      <c r="D16946" s="159">
        <v>1216.43</v>
      </c>
    </row>
    <row r="16947" spans="3:4" ht="15" hidden="1" customHeight="1" x14ac:dyDescent="0.25">
      <c r="C16947" s="160" t="s">
        <v>543</v>
      </c>
      <c r="D16947" s="161">
        <v>255.24</v>
      </c>
    </row>
    <row r="16948" spans="3:4" ht="15" hidden="1" customHeight="1" x14ac:dyDescent="0.25">
      <c r="C16948" s="158" t="s">
        <v>552</v>
      </c>
      <c r="D16948" s="159">
        <v>518.75</v>
      </c>
    </row>
    <row r="16949" spans="3:4" ht="15" hidden="1" customHeight="1" x14ac:dyDescent="0.25">
      <c r="C16949" s="160" t="s">
        <v>553</v>
      </c>
      <c r="D16949" s="161">
        <v>520.44000000000005</v>
      </c>
    </row>
    <row r="16950" spans="3:4" ht="15" hidden="1" customHeight="1" x14ac:dyDescent="0.25">
      <c r="C16950" s="158" t="s">
        <v>542</v>
      </c>
      <c r="D16950" s="159">
        <v>648.77</v>
      </c>
    </row>
    <row r="16951" spans="3:4" ht="15" hidden="1" customHeight="1" x14ac:dyDescent="0.25">
      <c r="C16951" s="160" t="s">
        <v>547</v>
      </c>
      <c r="D16951" s="161">
        <v>812.09</v>
      </c>
    </row>
    <row r="16952" spans="3:4" ht="15" hidden="1" customHeight="1" x14ac:dyDescent="0.25">
      <c r="C16952" s="158" t="s">
        <v>307</v>
      </c>
      <c r="D16952" s="159">
        <v>943.18</v>
      </c>
    </row>
    <row r="16953" spans="3:4" ht="15" hidden="1" customHeight="1" x14ac:dyDescent="0.25">
      <c r="C16953" s="160" t="s">
        <v>309</v>
      </c>
      <c r="D16953" s="161">
        <v>912.45</v>
      </c>
    </row>
    <row r="16954" spans="3:4" ht="15" hidden="1" customHeight="1" x14ac:dyDescent="0.25">
      <c r="C16954" s="158" t="s">
        <v>552</v>
      </c>
      <c r="D16954" s="159">
        <v>410.87</v>
      </c>
    </row>
    <row r="16955" spans="3:4" ht="15" hidden="1" customHeight="1" x14ac:dyDescent="0.25">
      <c r="C16955" s="160" t="s">
        <v>308</v>
      </c>
      <c r="D16955" s="161">
        <v>429.76</v>
      </c>
    </row>
    <row r="16956" spans="3:4" ht="15" hidden="1" customHeight="1" x14ac:dyDescent="0.25">
      <c r="C16956" s="158" t="s">
        <v>553</v>
      </c>
      <c r="D16956" s="159">
        <v>523.80999999999995</v>
      </c>
    </row>
    <row r="16957" spans="3:4" ht="15" hidden="1" customHeight="1" x14ac:dyDescent="0.25">
      <c r="C16957" s="160" t="s">
        <v>547</v>
      </c>
      <c r="D16957" s="161">
        <v>400.81</v>
      </c>
    </row>
    <row r="16958" spans="3:4" ht="15" hidden="1" customHeight="1" x14ac:dyDescent="0.25">
      <c r="C16958" s="158" t="s">
        <v>546</v>
      </c>
      <c r="D16958" s="159">
        <v>469.6</v>
      </c>
    </row>
    <row r="16959" spans="3:4" ht="15" hidden="1" customHeight="1" x14ac:dyDescent="0.25">
      <c r="C16959" s="160" t="s">
        <v>557</v>
      </c>
      <c r="D16959" s="161">
        <v>927.73</v>
      </c>
    </row>
    <row r="16960" spans="3:4" ht="15" hidden="1" customHeight="1" x14ac:dyDescent="0.25">
      <c r="C16960" s="158" t="s">
        <v>547</v>
      </c>
      <c r="D16960" s="159">
        <v>982.96</v>
      </c>
    </row>
    <row r="16961" spans="3:4" ht="15" hidden="1" customHeight="1" x14ac:dyDescent="0.25">
      <c r="C16961" s="160" t="s">
        <v>539</v>
      </c>
      <c r="D16961" s="161">
        <v>933.9</v>
      </c>
    </row>
    <row r="16962" spans="3:4" ht="15" hidden="1" customHeight="1" x14ac:dyDescent="0.25">
      <c r="C16962" s="158" t="s">
        <v>550</v>
      </c>
      <c r="D16962" s="159">
        <v>644.04999999999995</v>
      </c>
    </row>
    <row r="16963" spans="3:4" ht="15" hidden="1" customHeight="1" x14ac:dyDescent="0.25">
      <c r="C16963" s="160" t="s">
        <v>548</v>
      </c>
      <c r="D16963" s="161">
        <v>176.67</v>
      </c>
    </row>
    <row r="16964" spans="3:4" ht="15" hidden="1" customHeight="1" x14ac:dyDescent="0.25">
      <c r="C16964" s="158" t="s">
        <v>540</v>
      </c>
      <c r="D16964" s="159">
        <v>338.87</v>
      </c>
    </row>
    <row r="16965" spans="3:4" ht="15" hidden="1" customHeight="1" x14ac:dyDescent="0.25">
      <c r="C16965" s="160" t="s">
        <v>309</v>
      </c>
      <c r="D16965" s="161">
        <v>1150.98</v>
      </c>
    </row>
    <row r="16966" spans="3:4" ht="15" hidden="1" customHeight="1" x14ac:dyDescent="0.25">
      <c r="C16966" s="158" t="s">
        <v>554</v>
      </c>
      <c r="D16966" s="159">
        <v>477.33</v>
      </c>
    </row>
    <row r="16967" spans="3:4" ht="15" hidden="1" customHeight="1" x14ac:dyDescent="0.25">
      <c r="C16967" s="160" t="s">
        <v>551</v>
      </c>
      <c r="D16967" s="161">
        <v>110.81</v>
      </c>
    </row>
    <row r="16968" spans="3:4" ht="15" hidden="1" customHeight="1" x14ac:dyDescent="0.25">
      <c r="C16968" s="158" t="s">
        <v>542</v>
      </c>
      <c r="D16968" s="159">
        <v>73.150000000000006</v>
      </c>
    </row>
    <row r="16969" spans="3:4" ht="15" hidden="1" customHeight="1" x14ac:dyDescent="0.25">
      <c r="C16969" s="160" t="s">
        <v>309</v>
      </c>
      <c r="D16969" s="161">
        <v>657.22</v>
      </c>
    </row>
    <row r="16970" spans="3:4" ht="15" hidden="1" customHeight="1" x14ac:dyDescent="0.25">
      <c r="C16970" s="158" t="s">
        <v>558</v>
      </c>
      <c r="D16970" s="159">
        <v>597.85</v>
      </c>
    </row>
    <row r="16971" spans="3:4" ht="15" hidden="1" customHeight="1" x14ac:dyDescent="0.25">
      <c r="C16971" s="160" t="s">
        <v>546</v>
      </c>
      <c r="D16971" s="161">
        <v>152.49</v>
      </c>
    </row>
    <row r="16972" spans="3:4" ht="15" hidden="1" customHeight="1" x14ac:dyDescent="0.25">
      <c r="C16972" s="158" t="s">
        <v>553</v>
      </c>
      <c r="D16972" s="159">
        <v>614</v>
      </c>
    </row>
    <row r="16973" spans="3:4" ht="15" hidden="1" customHeight="1" x14ac:dyDescent="0.25">
      <c r="C16973" s="160" t="s">
        <v>555</v>
      </c>
      <c r="D16973" s="161">
        <v>527.98</v>
      </c>
    </row>
    <row r="16974" spans="3:4" ht="15" hidden="1" customHeight="1" x14ac:dyDescent="0.25">
      <c r="C16974" s="158" t="s">
        <v>540</v>
      </c>
      <c r="D16974" s="159">
        <v>597.04999999999995</v>
      </c>
    </row>
    <row r="16975" spans="3:4" ht="15" hidden="1" customHeight="1" x14ac:dyDescent="0.25">
      <c r="C16975" s="160" t="s">
        <v>545</v>
      </c>
      <c r="D16975" s="161">
        <v>1057.96</v>
      </c>
    </row>
    <row r="16976" spans="3:4" ht="15" hidden="1" customHeight="1" x14ac:dyDescent="0.25">
      <c r="C16976" s="158" t="s">
        <v>546</v>
      </c>
      <c r="D16976" s="159">
        <v>89.46</v>
      </c>
    </row>
    <row r="16977" spans="3:4" ht="15" hidden="1" customHeight="1" x14ac:dyDescent="0.25">
      <c r="C16977" s="160" t="s">
        <v>307</v>
      </c>
      <c r="D16977" s="161">
        <v>817.55</v>
      </c>
    </row>
    <row r="16978" spans="3:4" ht="15" hidden="1" customHeight="1" x14ac:dyDescent="0.25">
      <c r="C16978" s="158" t="s">
        <v>540</v>
      </c>
      <c r="D16978" s="159">
        <v>681.55</v>
      </c>
    </row>
    <row r="16979" spans="3:4" ht="15" hidden="1" customHeight="1" x14ac:dyDescent="0.25">
      <c r="C16979" s="160" t="s">
        <v>539</v>
      </c>
      <c r="D16979" s="161">
        <v>267.98</v>
      </c>
    </row>
    <row r="16980" spans="3:4" ht="15" hidden="1" customHeight="1" x14ac:dyDescent="0.25">
      <c r="C16980" s="158" t="s">
        <v>307</v>
      </c>
      <c r="D16980" s="159">
        <v>971.47</v>
      </c>
    </row>
    <row r="16981" spans="3:4" ht="15" hidden="1" customHeight="1" x14ac:dyDescent="0.25">
      <c r="C16981" s="160" t="s">
        <v>312</v>
      </c>
      <c r="D16981" s="161">
        <v>223.04</v>
      </c>
    </row>
    <row r="16982" spans="3:4" ht="15" hidden="1" customHeight="1" x14ac:dyDescent="0.25">
      <c r="C16982" s="158" t="s">
        <v>307</v>
      </c>
      <c r="D16982" s="159">
        <v>794.31</v>
      </c>
    </row>
    <row r="16983" spans="3:4" ht="15" hidden="1" customHeight="1" x14ac:dyDescent="0.25">
      <c r="C16983" s="160" t="s">
        <v>556</v>
      </c>
      <c r="D16983" s="161">
        <v>932.79</v>
      </c>
    </row>
    <row r="16984" spans="3:4" ht="15" hidden="1" customHeight="1" x14ac:dyDescent="0.25">
      <c r="C16984" s="158" t="s">
        <v>554</v>
      </c>
      <c r="D16984" s="159">
        <v>528.24</v>
      </c>
    </row>
    <row r="16985" spans="3:4" ht="15" hidden="1" customHeight="1" x14ac:dyDescent="0.25">
      <c r="C16985" s="160" t="s">
        <v>550</v>
      </c>
      <c r="D16985" s="161">
        <v>718.34</v>
      </c>
    </row>
    <row r="16986" spans="3:4" ht="15" hidden="1" customHeight="1" x14ac:dyDescent="0.25">
      <c r="C16986" s="158" t="s">
        <v>546</v>
      </c>
      <c r="D16986" s="159">
        <v>835.06</v>
      </c>
    </row>
    <row r="16987" spans="3:4" ht="15" hidden="1" customHeight="1" x14ac:dyDescent="0.25">
      <c r="C16987" s="160" t="s">
        <v>307</v>
      </c>
      <c r="D16987" s="161">
        <v>1118.8699999999999</v>
      </c>
    </row>
    <row r="16988" spans="3:4" ht="15" hidden="1" customHeight="1" x14ac:dyDescent="0.25">
      <c r="C16988" s="158" t="s">
        <v>309</v>
      </c>
      <c r="D16988" s="159">
        <v>306.81</v>
      </c>
    </row>
    <row r="16989" spans="3:4" ht="15" hidden="1" customHeight="1" x14ac:dyDescent="0.25">
      <c r="C16989" s="160" t="s">
        <v>545</v>
      </c>
      <c r="D16989" s="161">
        <v>1029.0999999999999</v>
      </c>
    </row>
    <row r="16990" spans="3:4" ht="15" hidden="1" customHeight="1" x14ac:dyDescent="0.25">
      <c r="C16990" s="158" t="s">
        <v>307</v>
      </c>
      <c r="D16990" s="159">
        <v>665.09</v>
      </c>
    </row>
    <row r="16991" spans="3:4" ht="15" hidden="1" customHeight="1" x14ac:dyDescent="0.25">
      <c r="C16991" s="160" t="s">
        <v>544</v>
      </c>
      <c r="D16991" s="161">
        <v>629.34</v>
      </c>
    </row>
    <row r="16992" spans="3:4" ht="15" hidden="1" customHeight="1" x14ac:dyDescent="0.25">
      <c r="C16992" s="158" t="s">
        <v>551</v>
      </c>
      <c r="D16992" s="159">
        <v>908.02</v>
      </c>
    </row>
    <row r="16993" spans="3:4" ht="15" hidden="1" customHeight="1" x14ac:dyDescent="0.25">
      <c r="C16993" s="160" t="s">
        <v>539</v>
      </c>
      <c r="D16993" s="161">
        <v>625.99</v>
      </c>
    </row>
    <row r="16994" spans="3:4" ht="15" hidden="1" customHeight="1" x14ac:dyDescent="0.25">
      <c r="C16994" s="158" t="s">
        <v>555</v>
      </c>
      <c r="D16994" s="159">
        <v>75.23</v>
      </c>
    </row>
    <row r="16995" spans="3:4" ht="15" hidden="1" customHeight="1" x14ac:dyDescent="0.25">
      <c r="C16995" s="160" t="s">
        <v>553</v>
      </c>
      <c r="D16995" s="161">
        <v>560.30999999999995</v>
      </c>
    </row>
    <row r="16996" spans="3:4" ht="15" hidden="1" customHeight="1" x14ac:dyDescent="0.25">
      <c r="C16996" s="158" t="s">
        <v>312</v>
      </c>
      <c r="D16996" s="159">
        <v>750.63</v>
      </c>
    </row>
    <row r="16997" spans="3:4" ht="15" hidden="1" customHeight="1" x14ac:dyDescent="0.25">
      <c r="C16997" s="160" t="s">
        <v>547</v>
      </c>
      <c r="D16997" s="161">
        <v>296.75</v>
      </c>
    </row>
    <row r="16998" spans="3:4" ht="15" hidden="1" customHeight="1" x14ac:dyDescent="0.25">
      <c r="C16998" s="158" t="s">
        <v>545</v>
      </c>
      <c r="D16998" s="159">
        <v>139.94999999999999</v>
      </c>
    </row>
    <row r="16999" spans="3:4" ht="15" hidden="1" customHeight="1" x14ac:dyDescent="0.25">
      <c r="C16999" s="160" t="s">
        <v>554</v>
      </c>
      <c r="D16999" s="161">
        <v>714.17</v>
      </c>
    </row>
    <row r="17000" spans="3:4" ht="15" hidden="1" customHeight="1" x14ac:dyDescent="0.25">
      <c r="C17000" s="158" t="s">
        <v>548</v>
      </c>
      <c r="D17000" s="159">
        <v>372.12</v>
      </c>
    </row>
    <row r="17001" spans="3:4" ht="15" hidden="1" customHeight="1" x14ac:dyDescent="0.25">
      <c r="C17001" s="160" t="s">
        <v>541</v>
      </c>
      <c r="D17001" s="161">
        <v>595.46</v>
      </c>
    </row>
    <row r="17002" spans="3:4" ht="15" hidden="1" customHeight="1" x14ac:dyDescent="0.25">
      <c r="C17002" s="158" t="s">
        <v>552</v>
      </c>
      <c r="D17002" s="159">
        <v>660.4</v>
      </c>
    </row>
    <row r="17003" spans="3:4" ht="15" hidden="1" customHeight="1" x14ac:dyDescent="0.25">
      <c r="C17003" s="160" t="s">
        <v>558</v>
      </c>
      <c r="D17003" s="161">
        <v>629.61</v>
      </c>
    </row>
    <row r="17004" spans="3:4" ht="15" hidden="1" customHeight="1" x14ac:dyDescent="0.25">
      <c r="C17004" s="158" t="s">
        <v>549</v>
      </c>
      <c r="D17004" s="159">
        <v>1129.96</v>
      </c>
    </row>
    <row r="17005" spans="3:4" ht="15" hidden="1" customHeight="1" x14ac:dyDescent="0.25">
      <c r="C17005" s="160" t="s">
        <v>552</v>
      </c>
      <c r="D17005" s="161">
        <v>640.65</v>
      </c>
    </row>
    <row r="17006" spans="3:4" ht="15" hidden="1" customHeight="1" x14ac:dyDescent="0.25">
      <c r="C17006" s="158" t="s">
        <v>539</v>
      </c>
      <c r="D17006" s="159">
        <v>621.6</v>
      </c>
    </row>
    <row r="17007" spans="3:4" ht="15" hidden="1" customHeight="1" x14ac:dyDescent="0.25">
      <c r="C17007" s="160" t="s">
        <v>546</v>
      </c>
      <c r="D17007" s="161">
        <v>909.65</v>
      </c>
    </row>
    <row r="17008" spans="3:4" ht="15" hidden="1" customHeight="1" x14ac:dyDescent="0.25">
      <c r="C17008" s="158" t="s">
        <v>542</v>
      </c>
      <c r="D17008" s="159">
        <v>963.82</v>
      </c>
    </row>
    <row r="17009" spans="3:4" ht="15" hidden="1" customHeight="1" x14ac:dyDescent="0.25">
      <c r="C17009" s="160" t="s">
        <v>553</v>
      </c>
      <c r="D17009" s="161">
        <v>82.98</v>
      </c>
    </row>
    <row r="17010" spans="3:4" ht="15" hidden="1" customHeight="1" x14ac:dyDescent="0.25">
      <c r="C17010" s="158" t="s">
        <v>552</v>
      </c>
      <c r="D17010" s="159">
        <v>234.83</v>
      </c>
    </row>
    <row r="17011" spans="3:4" ht="15" hidden="1" customHeight="1" x14ac:dyDescent="0.25">
      <c r="C17011" s="160" t="s">
        <v>552</v>
      </c>
      <c r="D17011" s="161">
        <v>1255.3699999999999</v>
      </c>
    </row>
    <row r="17012" spans="3:4" ht="15" hidden="1" customHeight="1" x14ac:dyDescent="0.25">
      <c r="C17012" s="158" t="s">
        <v>540</v>
      </c>
      <c r="D17012" s="159">
        <v>345.49</v>
      </c>
    </row>
    <row r="17013" spans="3:4" ht="15" hidden="1" customHeight="1" x14ac:dyDescent="0.25">
      <c r="C17013" s="160" t="s">
        <v>540</v>
      </c>
      <c r="D17013" s="161">
        <v>262.26</v>
      </c>
    </row>
    <row r="17014" spans="3:4" ht="15" hidden="1" customHeight="1" x14ac:dyDescent="0.25">
      <c r="C17014" s="158" t="s">
        <v>558</v>
      </c>
      <c r="D17014" s="159">
        <v>1297.73</v>
      </c>
    </row>
    <row r="17015" spans="3:4" ht="15" hidden="1" customHeight="1" x14ac:dyDescent="0.25">
      <c r="C17015" s="160" t="s">
        <v>549</v>
      </c>
      <c r="D17015" s="161">
        <v>518.16999999999996</v>
      </c>
    </row>
    <row r="17016" spans="3:4" ht="15" hidden="1" customHeight="1" x14ac:dyDescent="0.25">
      <c r="C17016" s="158" t="s">
        <v>542</v>
      </c>
      <c r="D17016" s="159">
        <v>740.68</v>
      </c>
    </row>
    <row r="17017" spans="3:4" ht="15" hidden="1" customHeight="1" x14ac:dyDescent="0.25">
      <c r="C17017" s="160" t="s">
        <v>547</v>
      </c>
      <c r="D17017" s="161">
        <v>1291.2</v>
      </c>
    </row>
    <row r="17018" spans="3:4" ht="15" hidden="1" customHeight="1" x14ac:dyDescent="0.25">
      <c r="C17018" s="158" t="s">
        <v>552</v>
      </c>
      <c r="D17018" s="159">
        <v>407.76</v>
      </c>
    </row>
    <row r="17019" spans="3:4" ht="15" hidden="1" customHeight="1" x14ac:dyDescent="0.25">
      <c r="C17019" s="160" t="s">
        <v>309</v>
      </c>
      <c r="D17019" s="161">
        <v>1000.3</v>
      </c>
    </row>
    <row r="17020" spans="3:4" ht="15" hidden="1" customHeight="1" x14ac:dyDescent="0.25">
      <c r="C17020" s="158" t="s">
        <v>545</v>
      </c>
      <c r="D17020" s="159">
        <v>88.07</v>
      </c>
    </row>
    <row r="17021" spans="3:4" ht="15" hidden="1" customHeight="1" x14ac:dyDescent="0.25">
      <c r="C17021" s="160" t="s">
        <v>309</v>
      </c>
      <c r="D17021" s="161">
        <v>707.38</v>
      </c>
    </row>
    <row r="17022" spans="3:4" ht="15" hidden="1" customHeight="1" x14ac:dyDescent="0.25">
      <c r="C17022" s="158" t="s">
        <v>555</v>
      </c>
      <c r="D17022" s="159">
        <v>34.18</v>
      </c>
    </row>
    <row r="17023" spans="3:4" ht="15" hidden="1" customHeight="1" x14ac:dyDescent="0.25">
      <c r="C17023" s="160" t="s">
        <v>308</v>
      </c>
      <c r="D17023" s="161">
        <v>762.36</v>
      </c>
    </row>
    <row r="17024" spans="3:4" ht="15" hidden="1" customHeight="1" x14ac:dyDescent="0.25">
      <c r="C17024" s="158" t="s">
        <v>551</v>
      </c>
      <c r="D17024" s="159">
        <v>932.38</v>
      </c>
    </row>
    <row r="17025" spans="3:4" ht="15" hidden="1" customHeight="1" x14ac:dyDescent="0.25">
      <c r="C17025" s="160" t="s">
        <v>547</v>
      </c>
      <c r="D17025" s="161">
        <v>896.89</v>
      </c>
    </row>
    <row r="17026" spans="3:4" ht="15" hidden="1" customHeight="1" x14ac:dyDescent="0.25">
      <c r="C17026" s="158" t="s">
        <v>309</v>
      </c>
      <c r="D17026" s="159">
        <v>436.28</v>
      </c>
    </row>
    <row r="17027" spans="3:4" ht="15" hidden="1" customHeight="1" x14ac:dyDescent="0.25">
      <c r="C17027" s="160" t="s">
        <v>555</v>
      </c>
      <c r="D17027" s="161">
        <v>362.19</v>
      </c>
    </row>
    <row r="17028" spans="3:4" ht="15" hidden="1" customHeight="1" x14ac:dyDescent="0.25">
      <c r="C17028" s="158" t="s">
        <v>545</v>
      </c>
      <c r="D17028" s="159">
        <v>323.95999999999998</v>
      </c>
    </row>
    <row r="17029" spans="3:4" ht="15" hidden="1" customHeight="1" x14ac:dyDescent="0.25">
      <c r="C17029" s="160" t="s">
        <v>552</v>
      </c>
      <c r="D17029" s="161">
        <v>1273.6400000000001</v>
      </c>
    </row>
    <row r="17030" spans="3:4" ht="15" hidden="1" customHeight="1" x14ac:dyDescent="0.25">
      <c r="C17030" s="158" t="s">
        <v>555</v>
      </c>
      <c r="D17030" s="159">
        <v>653.64</v>
      </c>
    </row>
    <row r="17031" spans="3:4" ht="15" hidden="1" customHeight="1" x14ac:dyDescent="0.25">
      <c r="C17031" s="160" t="s">
        <v>553</v>
      </c>
      <c r="D17031" s="161">
        <v>522.12</v>
      </c>
    </row>
    <row r="17032" spans="3:4" ht="15" hidden="1" customHeight="1" x14ac:dyDescent="0.25">
      <c r="C17032" s="158" t="s">
        <v>543</v>
      </c>
      <c r="D17032" s="159">
        <v>705.31</v>
      </c>
    </row>
    <row r="17033" spans="3:4" ht="15" hidden="1" customHeight="1" x14ac:dyDescent="0.25">
      <c r="C17033" s="160" t="s">
        <v>308</v>
      </c>
      <c r="D17033" s="161">
        <v>1071.3499999999999</v>
      </c>
    </row>
    <row r="17034" spans="3:4" ht="15" hidden="1" customHeight="1" x14ac:dyDescent="0.25">
      <c r="C17034" s="158" t="s">
        <v>546</v>
      </c>
      <c r="D17034" s="159">
        <v>272.13</v>
      </c>
    </row>
    <row r="17035" spans="3:4" ht="15" hidden="1" customHeight="1" x14ac:dyDescent="0.25">
      <c r="C17035" s="160" t="s">
        <v>539</v>
      </c>
      <c r="D17035" s="161">
        <v>539.70000000000005</v>
      </c>
    </row>
    <row r="17036" spans="3:4" ht="15" hidden="1" customHeight="1" x14ac:dyDescent="0.25">
      <c r="C17036" s="158" t="s">
        <v>312</v>
      </c>
      <c r="D17036" s="159">
        <v>1163.78</v>
      </c>
    </row>
    <row r="17037" spans="3:4" ht="15" hidden="1" customHeight="1" x14ac:dyDescent="0.25">
      <c r="C17037" s="160" t="s">
        <v>539</v>
      </c>
      <c r="D17037" s="161">
        <v>385.77</v>
      </c>
    </row>
    <row r="17038" spans="3:4" ht="15" hidden="1" customHeight="1" x14ac:dyDescent="0.25">
      <c r="C17038" s="158" t="s">
        <v>309</v>
      </c>
      <c r="D17038" s="159">
        <v>1133.1600000000001</v>
      </c>
    </row>
    <row r="17039" spans="3:4" ht="15" hidden="1" customHeight="1" x14ac:dyDescent="0.25">
      <c r="C17039" s="160" t="s">
        <v>547</v>
      </c>
      <c r="D17039" s="161">
        <v>66.209999999999994</v>
      </c>
    </row>
    <row r="17040" spans="3:4" ht="15" hidden="1" customHeight="1" x14ac:dyDescent="0.25">
      <c r="C17040" s="158" t="s">
        <v>543</v>
      </c>
      <c r="D17040" s="159">
        <v>68.349999999999994</v>
      </c>
    </row>
    <row r="17041" spans="3:4" ht="15" hidden="1" customHeight="1" x14ac:dyDescent="0.25">
      <c r="C17041" s="160" t="s">
        <v>553</v>
      </c>
      <c r="D17041" s="161">
        <v>646.24</v>
      </c>
    </row>
    <row r="17042" spans="3:4" ht="15" hidden="1" customHeight="1" x14ac:dyDescent="0.25">
      <c r="C17042" s="158" t="s">
        <v>557</v>
      </c>
      <c r="D17042" s="159">
        <v>1201.79</v>
      </c>
    </row>
    <row r="17043" spans="3:4" ht="15" hidden="1" customHeight="1" x14ac:dyDescent="0.25">
      <c r="C17043" s="160" t="s">
        <v>547</v>
      </c>
      <c r="D17043" s="161">
        <v>648.76</v>
      </c>
    </row>
    <row r="17044" spans="3:4" ht="15" hidden="1" customHeight="1" x14ac:dyDescent="0.25">
      <c r="C17044" s="158" t="s">
        <v>540</v>
      </c>
      <c r="D17044" s="159">
        <v>1226.8399999999999</v>
      </c>
    </row>
    <row r="17045" spans="3:4" ht="15" hidden="1" customHeight="1" x14ac:dyDescent="0.25">
      <c r="C17045" s="160" t="s">
        <v>550</v>
      </c>
      <c r="D17045" s="161">
        <v>350.05</v>
      </c>
    </row>
    <row r="17046" spans="3:4" ht="15" hidden="1" customHeight="1" x14ac:dyDescent="0.25">
      <c r="C17046" s="158" t="s">
        <v>553</v>
      </c>
      <c r="D17046" s="159">
        <v>632.25</v>
      </c>
    </row>
    <row r="17047" spans="3:4" ht="15" hidden="1" customHeight="1" x14ac:dyDescent="0.25">
      <c r="C17047" s="160" t="s">
        <v>546</v>
      </c>
      <c r="D17047" s="161">
        <v>512.91999999999996</v>
      </c>
    </row>
    <row r="17048" spans="3:4" ht="15" hidden="1" customHeight="1" x14ac:dyDescent="0.25">
      <c r="C17048" s="158" t="s">
        <v>543</v>
      </c>
      <c r="D17048" s="159">
        <v>802.02</v>
      </c>
    </row>
    <row r="17049" spans="3:4" ht="15" hidden="1" customHeight="1" x14ac:dyDescent="0.25">
      <c r="C17049" s="160" t="s">
        <v>307</v>
      </c>
      <c r="D17049" s="161">
        <v>360.2</v>
      </c>
    </row>
    <row r="17050" spans="3:4" ht="15" hidden="1" customHeight="1" x14ac:dyDescent="0.25">
      <c r="C17050" s="158" t="s">
        <v>540</v>
      </c>
      <c r="D17050" s="159">
        <v>1278.68</v>
      </c>
    </row>
    <row r="17051" spans="3:4" ht="15" hidden="1" customHeight="1" x14ac:dyDescent="0.25">
      <c r="C17051" s="160" t="s">
        <v>307</v>
      </c>
      <c r="D17051" s="161">
        <v>955.34</v>
      </c>
    </row>
    <row r="17052" spans="3:4" ht="15" hidden="1" customHeight="1" x14ac:dyDescent="0.25">
      <c r="C17052" s="158" t="s">
        <v>542</v>
      </c>
      <c r="D17052" s="159">
        <v>725.46</v>
      </c>
    </row>
    <row r="17053" spans="3:4" ht="15" hidden="1" customHeight="1" x14ac:dyDescent="0.25">
      <c r="C17053" s="160" t="s">
        <v>547</v>
      </c>
      <c r="D17053" s="161">
        <v>1122.72</v>
      </c>
    </row>
    <row r="17054" spans="3:4" ht="15" hidden="1" customHeight="1" x14ac:dyDescent="0.25">
      <c r="C17054" s="158" t="s">
        <v>551</v>
      </c>
      <c r="D17054" s="159">
        <v>609.54999999999995</v>
      </c>
    </row>
    <row r="17055" spans="3:4" ht="15" hidden="1" customHeight="1" x14ac:dyDescent="0.25">
      <c r="C17055" s="160" t="s">
        <v>553</v>
      </c>
      <c r="D17055" s="161">
        <v>1067.1400000000001</v>
      </c>
    </row>
    <row r="17056" spans="3:4" ht="15" hidden="1" customHeight="1" x14ac:dyDescent="0.25">
      <c r="C17056" s="158" t="s">
        <v>541</v>
      </c>
      <c r="D17056" s="159">
        <v>205.14</v>
      </c>
    </row>
    <row r="17057" spans="3:4" ht="15" hidden="1" customHeight="1" x14ac:dyDescent="0.25">
      <c r="C17057" s="160" t="s">
        <v>308</v>
      </c>
      <c r="D17057" s="161">
        <v>981.47</v>
      </c>
    </row>
    <row r="17058" spans="3:4" ht="15" hidden="1" customHeight="1" x14ac:dyDescent="0.25">
      <c r="C17058" s="158" t="s">
        <v>307</v>
      </c>
      <c r="D17058" s="159">
        <v>1272.26</v>
      </c>
    </row>
    <row r="17059" spans="3:4" ht="15" hidden="1" customHeight="1" x14ac:dyDescent="0.25">
      <c r="C17059" s="160" t="s">
        <v>552</v>
      </c>
      <c r="D17059" s="161">
        <v>427.39</v>
      </c>
    </row>
    <row r="17060" spans="3:4" ht="15" hidden="1" customHeight="1" x14ac:dyDescent="0.25">
      <c r="C17060" s="158" t="s">
        <v>309</v>
      </c>
      <c r="D17060" s="159">
        <v>899.49</v>
      </c>
    </row>
    <row r="17061" spans="3:4" ht="15" hidden="1" customHeight="1" x14ac:dyDescent="0.25">
      <c r="C17061" s="160" t="s">
        <v>558</v>
      </c>
      <c r="D17061" s="161">
        <v>524.23</v>
      </c>
    </row>
    <row r="17062" spans="3:4" ht="15" hidden="1" customHeight="1" x14ac:dyDescent="0.25">
      <c r="C17062" s="158" t="s">
        <v>542</v>
      </c>
      <c r="D17062" s="159">
        <v>783.11</v>
      </c>
    </row>
    <row r="17063" spans="3:4" ht="15" hidden="1" customHeight="1" x14ac:dyDescent="0.25">
      <c r="C17063" s="160" t="s">
        <v>312</v>
      </c>
      <c r="D17063" s="161">
        <v>165.03</v>
      </c>
    </row>
    <row r="17064" spans="3:4" ht="15" hidden="1" customHeight="1" x14ac:dyDescent="0.25">
      <c r="C17064" s="158" t="s">
        <v>307</v>
      </c>
      <c r="D17064" s="159">
        <v>877.59</v>
      </c>
    </row>
    <row r="17065" spans="3:4" ht="15" hidden="1" customHeight="1" x14ac:dyDescent="0.25">
      <c r="C17065" s="160" t="s">
        <v>552</v>
      </c>
      <c r="D17065" s="161">
        <v>1042.57</v>
      </c>
    </row>
    <row r="17066" spans="3:4" ht="15" hidden="1" customHeight="1" x14ac:dyDescent="0.25">
      <c r="C17066" s="158" t="s">
        <v>552</v>
      </c>
      <c r="D17066" s="159">
        <v>1019.07</v>
      </c>
    </row>
    <row r="17067" spans="3:4" ht="15" hidden="1" customHeight="1" x14ac:dyDescent="0.25">
      <c r="C17067" s="160" t="s">
        <v>542</v>
      </c>
      <c r="D17067" s="161">
        <v>52.95</v>
      </c>
    </row>
    <row r="17068" spans="3:4" ht="15" hidden="1" customHeight="1" x14ac:dyDescent="0.25">
      <c r="C17068" s="158" t="s">
        <v>309</v>
      </c>
      <c r="D17068" s="159">
        <v>380.83</v>
      </c>
    </row>
    <row r="17069" spans="3:4" ht="15" hidden="1" customHeight="1" x14ac:dyDescent="0.25">
      <c r="C17069" s="160" t="s">
        <v>557</v>
      </c>
      <c r="D17069" s="161">
        <v>31.41</v>
      </c>
    </row>
    <row r="17070" spans="3:4" ht="15" hidden="1" customHeight="1" x14ac:dyDescent="0.25">
      <c r="C17070" s="158" t="s">
        <v>308</v>
      </c>
      <c r="D17070" s="159">
        <v>324.95999999999998</v>
      </c>
    </row>
    <row r="17071" spans="3:4" ht="15" hidden="1" customHeight="1" x14ac:dyDescent="0.25">
      <c r="C17071" s="160" t="s">
        <v>551</v>
      </c>
      <c r="D17071" s="161">
        <v>755.51</v>
      </c>
    </row>
    <row r="17072" spans="3:4" ht="15" hidden="1" customHeight="1" x14ac:dyDescent="0.25">
      <c r="C17072" s="158" t="s">
        <v>542</v>
      </c>
      <c r="D17072" s="159">
        <v>785.97</v>
      </c>
    </row>
    <row r="17073" spans="3:4" ht="15" hidden="1" customHeight="1" x14ac:dyDescent="0.25">
      <c r="C17073" s="160" t="s">
        <v>541</v>
      </c>
      <c r="D17073" s="161">
        <v>687.96</v>
      </c>
    </row>
    <row r="17074" spans="3:4" ht="15" hidden="1" customHeight="1" x14ac:dyDescent="0.25">
      <c r="C17074" s="158" t="s">
        <v>542</v>
      </c>
      <c r="D17074" s="159">
        <v>1039.07</v>
      </c>
    </row>
    <row r="17075" spans="3:4" ht="15" hidden="1" customHeight="1" x14ac:dyDescent="0.25">
      <c r="C17075" s="160" t="s">
        <v>308</v>
      </c>
      <c r="D17075" s="161">
        <v>1169.0999999999999</v>
      </c>
    </row>
    <row r="17076" spans="3:4" ht="15" hidden="1" customHeight="1" x14ac:dyDescent="0.25">
      <c r="C17076" s="158" t="s">
        <v>558</v>
      </c>
      <c r="D17076" s="159">
        <v>1296.7</v>
      </c>
    </row>
    <row r="17077" spans="3:4" ht="15" hidden="1" customHeight="1" x14ac:dyDescent="0.25">
      <c r="C17077" s="160" t="s">
        <v>549</v>
      </c>
      <c r="D17077" s="161">
        <v>294.06</v>
      </c>
    </row>
    <row r="17078" spans="3:4" ht="15" hidden="1" customHeight="1" x14ac:dyDescent="0.25">
      <c r="C17078" s="158" t="s">
        <v>544</v>
      </c>
      <c r="D17078" s="159">
        <v>669.7</v>
      </c>
    </row>
    <row r="17079" spans="3:4" ht="15" hidden="1" customHeight="1" x14ac:dyDescent="0.25">
      <c r="C17079" s="160" t="s">
        <v>555</v>
      </c>
      <c r="D17079" s="161">
        <v>411.78</v>
      </c>
    </row>
    <row r="17080" spans="3:4" ht="15" hidden="1" customHeight="1" x14ac:dyDescent="0.25">
      <c r="C17080" s="158" t="s">
        <v>540</v>
      </c>
      <c r="D17080" s="159">
        <v>842.87</v>
      </c>
    </row>
    <row r="17081" spans="3:4" ht="15" hidden="1" customHeight="1" x14ac:dyDescent="0.25">
      <c r="C17081" s="160" t="s">
        <v>546</v>
      </c>
      <c r="D17081" s="161">
        <v>681.3</v>
      </c>
    </row>
    <row r="17082" spans="3:4" ht="15" hidden="1" customHeight="1" x14ac:dyDescent="0.25">
      <c r="C17082" s="158" t="s">
        <v>550</v>
      </c>
      <c r="D17082" s="159">
        <v>213</v>
      </c>
    </row>
    <row r="17083" spans="3:4" ht="15" hidden="1" customHeight="1" x14ac:dyDescent="0.25">
      <c r="C17083" s="160" t="s">
        <v>539</v>
      </c>
      <c r="D17083" s="161">
        <v>502.36</v>
      </c>
    </row>
    <row r="17084" spans="3:4" ht="15" hidden="1" customHeight="1" x14ac:dyDescent="0.25">
      <c r="C17084" s="158" t="s">
        <v>309</v>
      </c>
      <c r="D17084" s="159">
        <v>310.8</v>
      </c>
    </row>
    <row r="17085" spans="3:4" ht="15" hidden="1" customHeight="1" x14ac:dyDescent="0.25">
      <c r="C17085" s="160" t="s">
        <v>309</v>
      </c>
      <c r="D17085" s="161">
        <v>588.86</v>
      </c>
    </row>
    <row r="17086" spans="3:4" ht="15" hidden="1" customHeight="1" x14ac:dyDescent="0.25">
      <c r="C17086" s="158" t="s">
        <v>312</v>
      </c>
      <c r="D17086" s="159">
        <v>887.41</v>
      </c>
    </row>
    <row r="17087" spans="3:4" ht="15" hidden="1" customHeight="1" x14ac:dyDescent="0.25">
      <c r="C17087" s="160" t="s">
        <v>546</v>
      </c>
      <c r="D17087" s="161">
        <v>877.33</v>
      </c>
    </row>
    <row r="17088" spans="3:4" ht="15" hidden="1" customHeight="1" x14ac:dyDescent="0.25">
      <c r="C17088" s="158" t="s">
        <v>552</v>
      </c>
      <c r="D17088" s="159">
        <v>737.38</v>
      </c>
    </row>
    <row r="17089" spans="3:4" ht="15" hidden="1" customHeight="1" x14ac:dyDescent="0.25">
      <c r="C17089" s="160" t="s">
        <v>557</v>
      </c>
      <c r="D17089" s="161">
        <v>624.21</v>
      </c>
    </row>
    <row r="17090" spans="3:4" ht="15" hidden="1" customHeight="1" x14ac:dyDescent="0.25">
      <c r="C17090" s="158" t="s">
        <v>543</v>
      </c>
      <c r="D17090" s="159">
        <v>361.65</v>
      </c>
    </row>
    <row r="17091" spans="3:4" ht="15" hidden="1" customHeight="1" x14ac:dyDescent="0.25">
      <c r="C17091" s="160" t="s">
        <v>549</v>
      </c>
      <c r="D17091" s="161">
        <v>35.93</v>
      </c>
    </row>
    <row r="17092" spans="3:4" ht="15" hidden="1" customHeight="1" x14ac:dyDescent="0.25">
      <c r="C17092" s="158" t="s">
        <v>312</v>
      </c>
      <c r="D17092" s="159">
        <v>1165.5</v>
      </c>
    </row>
    <row r="17093" spans="3:4" ht="15" hidden="1" customHeight="1" x14ac:dyDescent="0.25">
      <c r="C17093" s="160" t="s">
        <v>549</v>
      </c>
      <c r="D17093" s="161">
        <v>749.85</v>
      </c>
    </row>
    <row r="17094" spans="3:4" ht="15" hidden="1" customHeight="1" x14ac:dyDescent="0.25">
      <c r="C17094" s="158" t="s">
        <v>541</v>
      </c>
      <c r="D17094" s="159">
        <v>580.96</v>
      </c>
    </row>
    <row r="17095" spans="3:4" ht="15" hidden="1" customHeight="1" x14ac:dyDescent="0.25">
      <c r="C17095" s="160" t="s">
        <v>312</v>
      </c>
      <c r="D17095" s="161">
        <v>565.14</v>
      </c>
    </row>
    <row r="17096" spans="3:4" ht="15" hidden="1" customHeight="1" x14ac:dyDescent="0.25">
      <c r="C17096" s="158" t="s">
        <v>308</v>
      </c>
      <c r="D17096" s="159">
        <v>1052.81</v>
      </c>
    </row>
    <row r="17097" spans="3:4" ht="15" hidden="1" customHeight="1" x14ac:dyDescent="0.25">
      <c r="C17097" s="160" t="s">
        <v>312</v>
      </c>
      <c r="D17097" s="161">
        <v>1132.0999999999999</v>
      </c>
    </row>
    <row r="17098" spans="3:4" ht="15" hidden="1" customHeight="1" x14ac:dyDescent="0.25">
      <c r="C17098" s="158" t="s">
        <v>540</v>
      </c>
      <c r="D17098" s="159">
        <v>613.42999999999995</v>
      </c>
    </row>
    <row r="17099" spans="3:4" ht="15" hidden="1" customHeight="1" x14ac:dyDescent="0.25">
      <c r="C17099" s="160" t="s">
        <v>542</v>
      </c>
      <c r="D17099" s="161">
        <v>618.04</v>
      </c>
    </row>
    <row r="17100" spans="3:4" ht="15" hidden="1" customHeight="1" x14ac:dyDescent="0.25">
      <c r="C17100" s="158" t="s">
        <v>312</v>
      </c>
      <c r="D17100" s="159">
        <v>593.69000000000005</v>
      </c>
    </row>
    <row r="17101" spans="3:4" ht="15" hidden="1" customHeight="1" x14ac:dyDescent="0.25">
      <c r="C17101" s="160" t="s">
        <v>547</v>
      </c>
      <c r="D17101" s="161">
        <v>557.96</v>
      </c>
    </row>
    <row r="17102" spans="3:4" ht="15" hidden="1" customHeight="1" x14ac:dyDescent="0.25">
      <c r="C17102" s="158" t="s">
        <v>541</v>
      </c>
      <c r="D17102" s="159">
        <v>569.95000000000005</v>
      </c>
    </row>
    <row r="17103" spans="3:4" ht="15" hidden="1" customHeight="1" x14ac:dyDescent="0.25">
      <c r="C17103" s="160" t="s">
        <v>553</v>
      </c>
      <c r="D17103" s="161">
        <v>670</v>
      </c>
    </row>
    <row r="17104" spans="3:4" ht="15" hidden="1" customHeight="1" x14ac:dyDescent="0.25">
      <c r="C17104" s="158" t="s">
        <v>544</v>
      </c>
      <c r="D17104" s="159">
        <v>211.79</v>
      </c>
    </row>
    <row r="17105" spans="3:4" ht="15" hidden="1" customHeight="1" x14ac:dyDescent="0.25">
      <c r="C17105" s="160" t="s">
        <v>553</v>
      </c>
      <c r="D17105" s="161">
        <v>1260.47</v>
      </c>
    </row>
    <row r="17106" spans="3:4" ht="15" hidden="1" customHeight="1" x14ac:dyDescent="0.25">
      <c r="C17106" s="158" t="s">
        <v>552</v>
      </c>
      <c r="D17106" s="159">
        <v>1299.6500000000001</v>
      </c>
    </row>
    <row r="17107" spans="3:4" ht="15" hidden="1" customHeight="1" x14ac:dyDescent="0.25">
      <c r="C17107" s="160" t="s">
        <v>308</v>
      </c>
      <c r="D17107" s="161">
        <v>821.52</v>
      </c>
    </row>
    <row r="17108" spans="3:4" ht="15" hidden="1" customHeight="1" x14ac:dyDescent="0.25">
      <c r="C17108" s="158" t="s">
        <v>555</v>
      </c>
      <c r="D17108" s="159">
        <v>77.11</v>
      </c>
    </row>
    <row r="17109" spans="3:4" ht="15" hidden="1" customHeight="1" x14ac:dyDescent="0.25">
      <c r="C17109" s="160" t="s">
        <v>545</v>
      </c>
      <c r="D17109" s="161">
        <v>367.36</v>
      </c>
    </row>
    <row r="17110" spans="3:4" ht="15" hidden="1" customHeight="1" x14ac:dyDescent="0.25">
      <c r="C17110" s="158" t="s">
        <v>309</v>
      </c>
      <c r="D17110" s="159">
        <v>1289.01</v>
      </c>
    </row>
    <row r="17111" spans="3:4" ht="15" hidden="1" customHeight="1" x14ac:dyDescent="0.25">
      <c r="C17111" s="160" t="s">
        <v>307</v>
      </c>
      <c r="D17111" s="161">
        <v>680.53</v>
      </c>
    </row>
    <row r="17112" spans="3:4" ht="15" hidden="1" customHeight="1" x14ac:dyDescent="0.25">
      <c r="C17112" s="158" t="s">
        <v>554</v>
      </c>
      <c r="D17112" s="159">
        <v>106.5</v>
      </c>
    </row>
    <row r="17113" spans="3:4" ht="15" hidden="1" customHeight="1" x14ac:dyDescent="0.25">
      <c r="C17113" s="160" t="s">
        <v>547</v>
      </c>
      <c r="D17113" s="161">
        <v>1063.47</v>
      </c>
    </row>
    <row r="17114" spans="3:4" ht="15" hidden="1" customHeight="1" x14ac:dyDescent="0.25">
      <c r="C17114" s="158" t="s">
        <v>309</v>
      </c>
      <c r="D17114" s="159">
        <v>559.65</v>
      </c>
    </row>
    <row r="17115" spans="3:4" ht="15" hidden="1" customHeight="1" x14ac:dyDescent="0.25">
      <c r="C17115" s="160" t="s">
        <v>309</v>
      </c>
      <c r="D17115" s="161">
        <v>450.38</v>
      </c>
    </row>
    <row r="17116" spans="3:4" ht="15" hidden="1" customHeight="1" x14ac:dyDescent="0.25">
      <c r="C17116" s="158" t="s">
        <v>308</v>
      </c>
      <c r="D17116" s="159">
        <v>1112.44</v>
      </c>
    </row>
    <row r="17117" spans="3:4" ht="15" hidden="1" customHeight="1" x14ac:dyDescent="0.25">
      <c r="C17117" s="160" t="s">
        <v>542</v>
      </c>
      <c r="D17117" s="161">
        <v>858.75</v>
      </c>
    </row>
    <row r="17118" spans="3:4" ht="15" hidden="1" customHeight="1" x14ac:dyDescent="0.25">
      <c r="C17118" s="158" t="s">
        <v>552</v>
      </c>
      <c r="D17118" s="159">
        <v>787.6</v>
      </c>
    </row>
    <row r="17119" spans="3:4" ht="15" hidden="1" customHeight="1" x14ac:dyDescent="0.25">
      <c r="C17119" s="160" t="s">
        <v>540</v>
      </c>
      <c r="D17119" s="161">
        <v>1093.8</v>
      </c>
    </row>
    <row r="17120" spans="3:4" ht="15" hidden="1" customHeight="1" x14ac:dyDescent="0.25">
      <c r="C17120" s="158" t="s">
        <v>547</v>
      </c>
      <c r="D17120" s="159">
        <v>625.96</v>
      </c>
    </row>
    <row r="17121" spans="3:4" ht="15" hidden="1" customHeight="1" x14ac:dyDescent="0.25">
      <c r="C17121" s="160" t="s">
        <v>312</v>
      </c>
      <c r="D17121" s="161">
        <v>200.93</v>
      </c>
    </row>
    <row r="17122" spans="3:4" ht="15" hidden="1" customHeight="1" x14ac:dyDescent="0.25">
      <c r="C17122" s="158" t="s">
        <v>312</v>
      </c>
      <c r="D17122" s="159">
        <v>534.71</v>
      </c>
    </row>
    <row r="17123" spans="3:4" ht="15" hidden="1" customHeight="1" x14ac:dyDescent="0.25">
      <c r="C17123" s="160" t="s">
        <v>546</v>
      </c>
      <c r="D17123" s="161">
        <v>343.47</v>
      </c>
    </row>
    <row r="17124" spans="3:4" ht="15" hidden="1" customHeight="1" x14ac:dyDescent="0.25">
      <c r="C17124" s="158" t="s">
        <v>557</v>
      </c>
      <c r="D17124" s="159">
        <v>965.9</v>
      </c>
    </row>
    <row r="17125" spans="3:4" ht="15" hidden="1" customHeight="1" x14ac:dyDescent="0.25">
      <c r="C17125" s="160" t="s">
        <v>539</v>
      </c>
      <c r="D17125" s="161">
        <v>1021.95</v>
      </c>
    </row>
    <row r="17126" spans="3:4" ht="15" hidden="1" customHeight="1" x14ac:dyDescent="0.25">
      <c r="C17126" s="158" t="s">
        <v>312</v>
      </c>
      <c r="D17126" s="159">
        <v>632.01</v>
      </c>
    </row>
    <row r="17127" spans="3:4" ht="15" hidden="1" customHeight="1" x14ac:dyDescent="0.25">
      <c r="C17127" s="160" t="s">
        <v>308</v>
      </c>
      <c r="D17127" s="161">
        <v>507.77</v>
      </c>
    </row>
    <row r="17128" spans="3:4" ht="15" hidden="1" customHeight="1" x14ac:dyDescent="0.25">
      <c r="C17128" s="158" t="s">
        <v>539</v>
      </c>
      <c r="D17128" s="159">
        <v>945.75</v>
      </c>
    </row>
    <row r="17129" spans="3:4" ht="15" hidden="1" customHeight="1" x14ac:dyDescent="0.25">
      <c r="C17129" s="160" t="s">
        <v>548</v>
      </c>
      <c r="D17129" s="161">
        <v>827.97</v>
      </c>
    </row>
    <row r="17130" spans="3:4" ht="15" hidden="1" customHeight="1" x14ac:dyDescent="0.25">
      <c r="C17130" s="158" t="s">
        <v>550</v>
      </c>
      <c r="D17130" s="159">
        <v>1219.68</v>
      </c>
    </row>
    <row r="17131" spans="3:4" ht="15" hidden="1" customHeight="1" x14ac:dyDescent="0.25">
      <c r="C17131" s="160" t="s">
        <v>546</v>
      </c>
      <c r="D17131" s="161">
        <v>247.33</v>
      </c>
    </row>
    <row r="17132" spans="3:4" ht="15" hidden="1" customHeight="1" x14ac:dyDescent="0.25">
      <c r="C17132" s="158" t="s">
        <v>545</v>
      </c>
      <c r="D17132" s="159">
        <v>101.73</v>
      </c>
    </row>
    <row r="17133" spans="3:4" ht="15" hidden="1" customHeight="1" x14ac:dyDescent="0.25">
      <c r="C17133" s="160" t="s">
        <v>549</v>
      </c>
      <c r="D17133" s="161">
        <v>1127.57</v>
      </c>
    </row>
    <row r="17134" spans="3:4" ht="15" hidden="1" customHeight="1" x14ac:dyDescent="0.25">
      <c r="C17134" s="158" t="s">
        <v>547</v>
      </c>
      <c r="D17134" s="159">
        <v>699.76</v>
      </c>
    </row>
    <row r="17135" spans="3:4" ht="15" hidden="1" customHeight="1" x14ac:dyDescent="0.25">
      <c r="C17135" s="160" t="s">
        <v>545</v>
      </c>
      <c r="D17135" s="161">
        <v>429.98</v>
      </c>
    </row>
    <row r="17136" spans="3:4" ht="15" hidden="1" customHeight="1" x14ac:dyDescent="0.25">
      <c r="C17136" s="158" t="s">
        <v>545</v>
      </c>
      <c r="D17136" s="159">
        <v>530.59</v>
      </c>
    </row>
    <row r="17137" spans="3:4" ht="15" hidden="1" customHeight="1" x14ac:dyDescent="0.25">
      <c r="C17137" s="160" t="s">
        <v>549</v>
      </c>
      <c r="D17137" s="161">
        <v>857.66</v>
      </c>
    </row>
    <row r="17138" spans="3:4" ht="15" hidden="1" customHeight="1" x14ac:dyDescent="0.25">
      <c r="C17138" s="158" t="s">
        <v>308</v>
      </c>
      <c r="D17138" s="159">
        <v>535.30999999999995</v>
      </c>
    </row>
    <row r="17139" spans="3:4" ht="15" hidden="1" customHeight="1" x14ac:dyDescent="0.25">
      <c r="C17139" s="160" t="s">
        <v>552</v>
      </c>
      <c r="D17139" s="161">
        <v>389.23</v>
      </c>
    </row>
    <row r="17140" spans="3:4" ht="15" hidden="1" customHeight="1" x14ac:dyDescent="0.25">
      <c r="C17140" s="158" t="s">
        <v>539</v>
      </c>
      <c r="D17140" s="159">
        <v>298.32</v>
      </c>
    </row>
    <row r="17141" spans="3:4" ht="15" hidden="1" customHeight="1" x14ac:dyDescent="0.25">
      <c r="C17141" s="160" t="s">
        <v>546</v>
      </c>
      <c r="D17141" s="161">
        <v>649.4</v>
      </c>
    </row>
    <row r="17142" spans="3:4" ht="15" hidden="1" customHeight="1" x14ac:dyDescent="0.25">
      <c r="C17142" s="158" t="s">
        <v>545</v>
      </c>
      <c r="D17142" s="159">
        <v>706.58</v>
      </c>
    </row>
    <row r="17143" spans="3:4" ht="15" hidden="1" customHeight="1" x14ac:dyDescent="0.25">
      <c r="C17143" s="160" t="s">
        <v>540</v>
      </c>
      <c r="D17143" s="161">
        <v>571.66</v>
      </c>
    </row>
    <row r="17144" spans="3:4" ht="15" hidden="1" customHeight="1" x14ac:dyDescent="0.25">
      <c r="C17144" s="158" t="s">
        <v>308</v>
      </c>
      <c r="D17144" s="159">
        <v>1092.9100000000001</v>
      </c>
    </row>
    <row r="17145" spans="3:4" ht="15" hidden="1" customHeight="1" x14ac:dyDescent="0.25">
      <c r="C17145" s="160" t="s">
        <v>308</v>
      </c>
      <c r="D17145" s="161">
        <v>308.38</v>
      </c>
    </row>
    <row r="17146" spans="3:4" ht="15" hidden="1" customHeight="1" x14ac:dyDescent="0.25">
      <c r="C17146" s="158" t="s">
        <v>547</v>
      </c>
      <c r="D17146" s="159">
        <v>770.06</v>
      </c>
    </row>
    <row r="17147" spans="3:4" ht="15" hidden="1" customHeight="1" x14ac:dyDescent="0.25">
      <c r="C17147" s="160" t="s">
        <v>543</v>
      </c>
      <c r="D17147" s="161">
        <v>1240.8800000000001</v>
      </c>
    </row>
    <row r="17148" spans="3:4" ht="15" hidden="1" customHeight="1" x14ac:dyDescent="0.25">
      <c r="C17148" s="158" t="s">
        <v>551</v>
      </c>
      <c r="D17148" s="159">
        <v>592.12</v>
      </c>
    </row>
    <row r="17149" spans="3:4" ht="15" hidden="1" customHeight="1" x14ac:dyDescent="0.25">
      <c r="C17149" s="160" t="s">
        <v>312</v>
      </c>
      <c r="D17149" s="161">
        <v>117.81</v>
      </c>
    </row>
    <row r="17150" spans="3:4" ht="15" hidden="1" customHeight="1" x14ac:dyDescent="0.25">
      <c r="C17150" s="158" t="s">
        <v>540</v>
      </c>
      <c r="D17150" s="159">
        <v>893.28</v>
      </c>
    </row>
    <row r="17151" spans="3:4" ht="15" hidden="1" customHeight="1" x14ac:dyDescent="0.25">
      <c r="C17151" s="160" t="s">
        <v>557</v>
      </c>
      <c r="D17151" s="161">
        <v>1149.05</v>
      </c>
    </row>
    <row r="17152" spans="3:4" ht="15" hidden="1" customHeight="1" x14ac:dyDescent="0.25">
      <c r="C17152" s="158" t="s">
        <v>307</v>
      </c>
      <c r="D17152" s="159">
        <v>73.2</v>
      </c>
    </row>
    <row r="17153" spans="3:4" ht="15" hidden="1" customHeight="1" x14ac:dyDescent="0.25">
      <c r="C17153" s="160" t="s">
        <v>540</v>
      </c>
      <c r="D17153" s="161">
        <v>929.41</v>
      </c>
    </row>
    <row r="17154" spans="3:4" ht="15" hidden="1" customHeight="1" x14ac:dyDescent="0.25">
      <c r="C17154" s="158" t="s">
        <v>539</v>
      </c>
      <c r="D17154" s="159">
        <v>721.94</v>
      </c>
    </row>
    <row r="17155" spans="3:4" ht="15" hidden="1" customHeight="1" x14ac:dyDescent="0.25">
      <c r="C17155" s="160" t="s">
        <v>551</v>
      </c>
      <c r="D17155" s="161">
        <v>948.13</v>
      </c>
    </row>
    <row r="17156" spans="3:4" ht="15" hidden="1" customHeight="1" x14ac:dyDescent="0.25">
      <c r="C17156" s="158" t="s">
        <v>552</v>
      </c>
      <c r="D17156" s="159">
        <v>1284.73</v>
      </c>
    </row>
    <row r="17157" spans="3:4" ht="15" hidden="1" customHeight="1" x14ac:dyDescent="0.25">
      <c r="C17157" s="160" t="s">
        <v>545</v>
      </c>
      <c r="D17157" s="161">
        <v>761.75</v>
      </c>
    </row>
    <row r="17158" spans="3:4" ht="15" hidden="1" customHeight="1" x14ac:dyDescent="0.25">
      <c r="C17158" s="158" t="s">
        <v>309</v>
      </c>
      <c r="D17158" s="159">
        <v>1061.6199999999999</v>
      </c>
    </row>
    <row r="17159" spans="3:4" ht="15" hidden="1" customHeight="1" x14ac:dyDescent="0.25">
      <c r="C17159" s="160" t="s">
        <v>312</v>
      </c>
      <c r="D17159" s="161">
        <v>596.09</v>
      </c>
    </row>
    <row r="17160" spans="3:4" ht="15" hidden="1" customHeight="1" x14ac:dyDescent="0.25">
      <c r="C17160" s="158" t="s">
        <v>557</v>
      </c>
      <c r="D17160" s="159">
        <v>438.84</v>
      </c>
    </row>
    <row r="17161" spans="3:4" ht="15" hidden="1" customHeight="1" x14ac:dyDescent="0.25">
      <c r="C17161" s="160" t="s">
        <v>551</v>
      </c>
      <c r="D17161" s="161">
        <v>829.59</v>
      </c>
    </row>
    <row r="17162" spans="3:4" ht="15" hidden="1" customHeight="1" x14ac:dyDescent="0.25">
      <c r="C17162" s="158" t="s">
        <v>308</v>
      </c>
      <c r="D17162" s="159">
        <v>341.45</v>
      </c>
    </row>
    <row r="17163" spans="3:4" ht="15" hidden="1" customHeight="1" x14ac:dyDescent="0.25">
      <c r="C17163" s="160" t="s">
        <v>547</v>
      </c>
      <c r="D17163" s="161">
        <v>1029.04</v>
      </c>
    </row>
    <row r="17164" spans="3:4" ht="15" hidden="1" customHeight="1" x14ac:dyDescent="0.25">
      <c r="C17164" s="158" t="s">
        <v>556</v>
      </c>
      <c r="D17164" s="159">
        <v>1023.69</v>
      </c>
    </row>
    <row r="17165" spans="3:4" ht="15" hidden="1" customHeight="1" x14ac:dyDescent="0.25">
      <c r="C17165" s="160" t="s">
        <v>553</v>
      </c>
      <c r="D17165" s="161">
        <v>765.74</v>
      </c>
    </row>
    <row r="17166" spans="3:4" ht="15" hidden="1" customHeight="1" x14ac:dyDescent="0.25">
      <c r="C17166" s="158" t="s">
        <v>307</v>
      </c>
      <c r="D17166" s="159">
        <v>665.6</v>
      </c>
    </row>
    <row r="17167" spans="3:4" ht="15" hidden="1" customHeight="1" x14ac:dyDescent="0.25">
      <c r="C17167" s="160" t="s">
        <v>551</v>
      </c>
      <c r="D17167" s="161">
        <v>671.19</v>
      </c>
    </row>
    <row r="17168" spans="3:4" ht="15" hidden="1" customHeight="1" x14ac:dyDescent="0.25">
      <c r="C17168" s="158" t="s">
        <v>543</v>
      </c>
      <c r="D17168" s="159">
        <v>866.86</v>
      </c>
    </row>
    <row r="17169" spans="3:4" ht="15" hidden="1" customHeight="1" x14ac:dyDescent="0.25">
      <c r="C17169" s="160" t="s">
        <v>309</v>
      </c>
      <c r="D17169" s="161">
        <v>414.87</v>
      </c>
    </row>
    <row r="17170" spans="3:4" ht="15" hidden="1" customHeight="1" x14ac:dyDescent="0.25">
      <c r="C17170" s="158" t="s">
        <v>549</v>
      </c>
      <c r="D17170" s="159">
        <v>306.32</v>
      </c>
    </row>
    <row r="17171" spans="3:4" ht="15" hidden="1" customHeight="1" x14ac:dyDescent="0.25">
      <c r="C17171" s="160" t="s">
        <v>552</v>
      </c>
      <c r="D17171" s="161">
        <v>390.21</v>
      </c>
    </row>
    <row r="17172" spans="3:4" ht="15" hidden="1" customHeight="1" x14ac:dyDescent="0.25">
      <c r="C17172" s="158" t="s">
        <v>557</v>
      </c>
      <c r="D17172" s="159">
        <v>1165.71</v>
      </c>
    </row>
    <row r="17173" spans="3:4" ht="15" hidden="1" customHeight="1" x14ac:dyDescent="0.25">
      <c r="C17173" s="160" t="s">
        <v>312</v>
      </c>
      <c r="D17173" s="161">
        <v>493.89</v>
      </c>
    </row>
    <row r="17174" spans="3:4" ht="15" hidden="1" customHeight="1" x14ac:dyDescent="0.25">
      <c r="C17174" s="158" t="s">
        <v>312</v>
      </c>
      <c r="D17174" s="159">
        <v>682.39</v>
      </c>
    </row>
    <row r="17175" spans="3:4" ht="15" hidden="1" customHeight="1" x14ac:dyDescent="0.25">
      <c r="C17175" s="160" t="s">
        <v>542</v>
      </c>
      <c r="D17175" s="161">
        <v>226.89</v>
      </c>
    </row>
    <row r="17176" spans="3:4" ht="15" hidden="1" customHeight="1" x14ac:dyDescent="0.25">
      <c r="C17176" s="158" t="s">
        <v>543</v>
      </c>
      <c r="D17176" s="159">
        <v>1161.08</v>
      </c>
    </row>
    <row r="17177" spans="3:4" ht="15" hidden="1" customHeight="1" x14ac:dyDescent="0.25">
      <c r="C17177" s="160" t="s">
        <v>539</v>
      </c>
      <c r="D17177" s="161">
        <v>346.23</v>
      </c>
    </row>
    <row r="17178" spans="3:4" ht="15" hidden="1" customHeight="1" x14ac:dyDescent="0.25">
      <c r="C17178" s="158" t="s">
        <v>541</v>
      </c>
      <c r="D17178" s="159">
        <v>840.48</v>
      </c>
    </row>
    <row r="17179" spans="3:4" ht="15" hidden="1" customHeight="1" x14ac:dyDescent="0.25">
      <c r="C17179" s="160" t="s">
        <v>552</v>
      </c>
      <c r="D17179" s="161">
        <v>517.46</v>
      </c>
    </row>
    <row r="17180" spans="3:4" ht="15" hidden="1" customHeight="1" x14ac:dyDescent="0.25">
      <c r="C17180" s="158" t="s">
        <v>312</v>
      </c>
      <c r="D17180" s="159">
        <v>795.33</v>
      </c>
    </row>
    <row r="17181" spans="3:4" ht="15" hidden="1" customHeight="1" x14ac:dyDescent="0.25">
      <c r="C17181" s="160" t="s">
        <v>307</v>
      </c>
      <c r="D17181" s="161">
        <v>381.27</v>
      </c>
    </row>
    <row r="17182" spans="3:4" ht="15" hidden="1" customHeight="1" x14ac:dyDescent="0.25">
      <c r="C17182" s="158" t="s">
        <v>539</v>
      </c>
      <c r="D17182" s="159">
        <v>101.15</v>
      </c>
    </row>
    <row r="17183" spans="3:4" ht="15" hidden="1" customHeight="1" x14ac:dyDescent="0.25">
      <c r="C17183" s="160" t="s">
        <v>307</v>
      </c>
      <c r="D17183" s="161">
        <v>98.6</v>
      </c>
    </row>
    <row r="17184" spans="3:4" ht="15" hidden="1" customHeight="1" x14ac:dyDescent="0.25">
      <c r="C17184" s="158" t="s">
        <v>540</v>
      </c>
      <c r="D17184" s="159">
        <v>356.71</v>
      </c>
    </row>
    <row r="17185" spans="3:4" ht="15" hidden="1" customHeight="1" x14ac:dyDescent="0.25">
      <c r="C17185" s="160" t="s">
        <v>541</v>
      </c>
      <c r="D17185" s="161">
        <v>688.08</v>
      </c>
    </row>
    <row r="17186" spans="3:4" ht="15" hidden="1" customHeight="1" x14ac:dyDescent="0.25">
      <c r="C17186" s="158" t="s">
        <v>545</v>
      </c>
      <c r="D17186" s="159">
        <v>960.5</v>
      </c>
    </row>
    <row r="17187" spans="3:4" ht="15" hidden="1" customHeight="1" x14ac:dyDescent="0.25">
      <c r="C17187" s="160" t="s">
        <v>544</v>
      </c>
      <c r="D17187" s="161">
        <v>482.25</v>
      </c>
    </row>
    <row r="17188" spans="3:4" ht="15" hidden="1" customHeight="1" x14ac:dyDescent="0.25">
      <c r="C17188" s="158" t="s">
        <v>539</v>
      </c>
      <c r="D17188" s="159">
        <v>486.65</v>
      </c>
    </row>
    <row r="17189" spans="3:4" ht="15" hidden="1" customHeight="1" x14ac:dyDescent="0.25">
      <c r="C17189" s="160" t="s">
        <v>552</v>
      </c>
      <c r="D17189" s="161">
        <v>1202.68</v>
      </c>
    </row>
    <row r="17190" spans="3:4" ht="15" hidden="1" customHeight="1" x14ac:dyDescent="0.25">
      <c r="C17190" s="158" t="s">
        <v>545</v>
      </c>
      <c r="D17190" s="159">
        <v>571.55999999999995</v>
      </c>
    </row>
    <row r="17191" spans="3:4" ht="15" hidden="1" customHeight="1" x14ac:dyDescent="0.25">
      <c r="C17191" s="160" t="s">
        <v>547</v>
      </c>
      <c r="D17191" s="161">
        <v>1279.81</v>
      </c>
    </row>
    <row r="17192" spans="3:4" ht="15" hidden="1" customHeight="1" x14ac:dyDescent="0.25">
      <c r="C17192" s="158" t="s">
        <v>551</v>
      </c>
      <c r="D17192" s="159">
        <v>450.51</v>
      </c>
    </row>
    <row r="17193" spans="3:4" ht="15" hidden="1" customHeight="1" x14ac:dyDescent="0.25">
      <c r="C17193" s="160" t="s">
        <v>557</v>
      </c>
      <c r="D17193" s="161">
        <v>618.9</v>
      </c>
    </row>
    <row r="17194" spans="3:4" ht="15" hidden="1" customHeight="1" x14ac:dyDescent="0.25">
      <c r="C17194" s="158" t="s">
        <v>557</v>
      </c>
      <c r="D17194" s="159">
        <v>76.16</v>
      </c>
    </row>
    <row r="17195" spans="3:4" ht="15" hidden="1" customHeight="1" x14ac:dyDescent="0.25">
      <c r="C17195" s="160" t="s">
        <v>549</v>
      </c>
      <c r="D17195" s="161">
        <v>25.86</v>
      </c>
    </row>
    <row r="17196" spans="3:4" ht="15" hidden="1" customHeight="1" x14ac:dyDescent="0.25">
      <c r="C17196" s="158" t="s">
        <v>553</v>
      </c>
      <c r="D17196" s="159">
        <v>932.4</v>
      </c>
    </row>
    <row r="17197" spans="3:4" ht="15" hidden="1" customHeight="1" x14ac:dyDescent="0.25">
      <c r="C17197" s="160" t="s">
        <v>557</v>
      </c>
      <c r="D17197" s="161">
        <v>340.74</v>
      </c>
    </row>
    <row r="17198" spans="3:4" ht="15" hidden="1" customHeight="1" x14ac:dyDescent="0.25">
      <c r="C17198" s="158" t="s">
        <v>539</v>
      </c>
      <c r="D17198" s="159">
        <v>1123.07</v>
      </c>
    </row>
    <row r="17199" spans="3:4" ht="15" hidden="1" customHeight="1" x14ac:dyDescent="0.25">
      <c r="C17199" s="160" t="s">
        <v>552</v>
      </c>
      <c r="D17199" s="161">
        <v>1056.9000000000001</v>
      </c>
    </row>
    <row r="17200" spans="3:4" ht="15" hidden="1" customHeight="1" x14ac:dyDescent="0.25">
      <c r="C17200" s="158" t="s">
        <v>549</v>
      </c>
      <c r="D17200" s="159">
        <v>380.73</v>
      </c>
    </row>
    <row r="17201" spans="3:4" ht="15" hidden="1" customHeight="1" x14ac:dyDescent="0.25">
      <c r="C17201" s="160" t="s">
        <v>542</v>
      </c>
      <c r="D17201" s="161">
        <v>136.38999999999999</v>
      </c>
    </row>
    <row r="17202" spans="3:4" ht="15" hidden="1" customHeight="1" x14ac:dyDescent="0.25">
      <c r="C17202" s="158" t="s">
        <v>539</v>
      </c>
      <c r="D17202" s="159">
        <v>446.7</v>
      </c>
    </row>
    <row r="17203" spans="3:4" ht="15" hidden="1" customHeight="1" x14ac:dyDescent="0.25">
      <c r="C17203" s="160" t="s">
        <v>549</v>
      </c>
      <c r="D17203" s="161">
        <v>598.41999999999996</v>
      </c>
    </row>
    <row r="17204" spans="3:4" ht="15" hidden="1" customHeight="1" x14ac:dyDescent="0.25">
      <c r="C17204" s="158" t="s">
        <v>547</v>
      </c>
      <c r="D17204" s="159">
        <v>1004.54</v>
      </c>
    </row>
    <row r="17205" spans="3:4" ht="15" hidden="1" customHeight="1" x14ac:dyDescent="0.25">
      <c r="C17205" s="160" t="s">
        <v>549</v>
      </c>
      <c r="D17205" s="161">
        <v>242.56</v>
      </c>
    </row>
    <row r="17206" spans="3:4" ht="15" hidden="1" customHeight="1" x14ac:dyDescent="0.25">
      <c r="C17206" s="158" t="s">
        <v>551</v>
      </c>
      <c r="D17206" s="159">
        <v>843.74</v>
      </c>
    </row>
    <row r="17207" spans="3:4" ht="15" hidden="1" customHeight="1" x14ac:dyDescent="0.25">
      <c r="C17207" s="160" t="s">
        <v>539</v>
      </c>
      <c r="D17207" s="161">
        <v>1297.24</v>
      </c>
    </row>
    <row r="17208" spans="3:4" ht="15" hidden="1" customHeight="1" x14ac:dyDescent="0.25">
      <c r="C17208" s="158" t="s">
        <v>552</v>
      </c>
      <c r="D17208" s="159">
        <v>530.78</v>
      </c>
    </row>
    <row r="17209" spans="3:4" ht="15" hidden="1" customHeight="1" x14ac:dyDescent="0.25">
      <c r="C17209" s="160" t="s">
        <v>553</v>
      </c>
      <c r="D17209" s="161">
        <v>416.63</v>
      </c>
    </row>
    <row r="17210" spans="3:4" ht="15" hidden="1" customHeight="1" x14ac:dyDescent="0.25">
      <c r="C17210" s="158" t="s">
        <v>547</v>
      </c>
      <c r="D17210" s="159">
        <v>694.34</v>
      </c>
    </row>
    <row r="17211" spans="3:4" ht="15" hidden="1" customHeight="1" x14ac:dyDescent="0.25">
      <c r="C17211" s="160" t="s">
        <v>539</v>
      </c>
      <c r="D17211" s="161">
        <v>97.3</v>
      </c>
    </row>
    <row r="17212" spans="3:4" ht="15" hidden="1" customHeight="1" x14ac:dyDescent="0.25">
      <c r="C17212" s="158" t="s">
        <v>549</v>
      </c>
      <c r="D17212" s="159">
        <v>1046.3499999999999</v>
      </c>
    </row>
    <row r="17213" spans="3:4" ht="15" hidden="1" customHeight="1" x14ac:dyDescent="0.25">
      <c r="C17213" s="160" t="s">
        <v>544</v>
      </c>
      <c r="D17213" s="161">
        <v>450.96</v>
      </c>
    </row>
    <row r="17214" spans="3:4" ht="15" hidden="1" customHeight="1" x14ac:dyDescent="0.25">
      <c r="C17214" s="158" t="s">
        <v>557</v>
      </c>
      <c r="D17214" s="159">
        <v>240.27</v>
      </c>
    </row>
    <row r="17215" spans="3:4" ht="15" hidden="1" customHeight="1" x14ac:dyDescent="0.25">
      <c r="C17215" s="160" t="s">
        <v>542</v>
      </c>
      <c r="D17215" s="161">
        <v>762.9</v>
      </c>
    </row>
    <row r="17216" spans="3:4" ht="15" hidden="1" customHeight="1" x14ac:dyDescent="0.25">
      <c r="C17216" s="158" t="s">
        <v>553</v>
      </c>
      <c r="D17216" s="159">
        <v>207.54</v>
      </c>
    </row>
    <row r="17217" spans="3:4" ht="15" hidden="1" customHeight="1" x14ac:dyDescent="0.25">
      <c r="C17217" s="160" t="s">
        <v>543</v>
      </c>
      <c r="D17217" s="161">
        <v>484.49</v>
      </c>
    </row>
    <row r="17218" spans="3:4" ht="15" hidden="1" customHeight="1" x14ac:dyDescent="0.25">
      <c r="C17218" s="158" t="s">
        <v>554</v>
      </c>
      <c r="D17218" s="159">
        <v>413.25</v>
      </c>
    </row>
    <row r="17219" spans="3:4" ht="15" hidden="1" customHeight="1" x14ac:dyDescent="0.25">
      <c r="C17219" s="160" t="s">
        <v>312</v>
      </c>
      <c r="D17219" s="161">
        <v>699.12</v>
      </c>
    </row>
    <row r="17220" spans="3:4" ht="15" hidden="1" customHeight="1" x14ac:dyDescent="0.25">
      <c r="C17220" s="158" t="s">
        <v>309</v>
      </c>
      <c r="D17220" s="159">
        <v>1080.99</v>
      </c>
    </row>
    <row r="17221" spans="3:4" ht="15" hidden="1" customHeight="1" x14ac:dyDescent="0.25">
      <c r="C17221" s="160" t="s">
        <v>553</v>
      </c>
      <c r="D17221" s="161">
        <v>707.6</v>
      </c>
    </row>
    <row r="17222" spans="3:4" ht="15" hidden="1" customHeight="1" x14ac:dyDescent="0.25">
      <c r="C17222" s="158" t="s">
        <v>308</v>
      </c>
      <c r="D17222" s="159">
        <v>386.81</v>
      </c>
    </row>
    <row r="17223" spans="3:4" ht="15" hidden="1" customHeight="1" x14ac:dyDescent="0.25">
      <c r="C17223" s="160" t="s">
        <v>548</v>
      </c>
      <c r="D17223" s="161">
        <v>173.7</v>
      </c>
    </row>
    <row r="17224" spans="3:4" ht="15" hidden="1" customHeight="1" x14ac:dyDescent="0.25">
      <c r="C17224" s="158" t="s">
        <v>547</v>
      </c>
      <c r="D17224" s="159">
        <v>382.56</v>
      </c>
    </row>
    <row r="17225" spans="3:4" ht="15" hidden="1" customHeight="1" x14ac:dyDescent="0.25">
      <c r="C17225" s="160" t="s">
        <v>551</v>
      </c>
      <c r="D17225" s="161">
        <v>1245.92</v>
      </c>
    </row>
    <row r="17226" spans="3:4" ht="15" hidden="1" customHeight="1" x14ac:dyDescent="0.25">
      <c r="C17226" s="158" t="s">
        <v>312</v>
      </c>
      <c r="D17226" s="159">
        <v>326.8</v>
      </c>
    </row>
    <row r="17227" spans="3:4" ht="15" hidden="1" customHeight="1" x14ac:dyDescent="0.25">
      <c r="C17227" s="160" t="s">
        <v>551</v>
      </c>
      <c r="D17227" s="161">
        <v>523.53</v>
      </c>
    </row>
    <row r="17228" spans="3:4" ht="15" hidden="1" customHeight="1" x14ac:dyDescent="0.25">
      <c r="C17228" s="158" t="s">
        <v>558</v>
      </c>
      <c r="D17228" s="159">
        <v>286.44</v>
      </c>
    </row>
    <row r="17229" spans="3:4" ht="15" hidden="1" customHeight="1" x14ac:dyDescent="0.25">
      <c r="C17229" s="160" t="s">
        <v>551</v>
      </c>
      <c r="D17229" s="161">
        <v>1063.79</v>
      </c>
    </row>
    <row r="17230" spans="3:4" ht="15" hidden="1" customHeight="1" x14ac:dyDescent="0.25">
      <c r="C17230" s="158" t="s">
        <v>543</v>
      </c>
      <c r="D17230" s="159">
        <v>1034.98</v>
      </c>
    </row>
    <row r="17231" spans="3:4" ht="15" hidden="1" customHeight="1" x14ac:dyDescent="0.25">
      <c r="C17231" s="160" t="s">
        <v>547</v>
      </c>
      <c r="D17231" s="161">
        <v>851.84</v>
      </c>
    </row>
    <row r="17232" spans="3:4" ht="15" hidden="1" customHeight="1" x14ac:dyDescent="0.25">
      <c r="C17232" s="158" t="s">
        <v>308</v>
      </c>
      <c r="D17232" s="159">
        <v>1076.3900000000001</v>
      </c>
    </row>
    <row r="17233" spans="3:4" ht="15" hidden="1" customHeight="1" x14ac:dyDescent="0.25">
      <c r="C17233" s="160" t="s">
        <v>552</v>
      </c>
      <c r="D17233" s="161">
        <v>1081.69</v>
      </c>
    </row>
    <row r="17234" spans="3:4" ht="15" hidden="1" customHeight="1" x14ac:dyDescent="0.25">
      <c r="C17234" s="158" t="s">
        <v>539</v>
      </c>
      <c r="D17234" s="159">
        <v>925.35</v>
      </c>
    </row>
    <row r="17235" spans="3:4" ht="15" hidden="1" customHeight="1" x14ac:dyDescent="0.25">
      <c r="C17235" s="160" t="s">
        <v>553</v>
      </c>
      <c r="D17235" s="161">
        <v>1079.27</v>
      </c>
    </row>
    <row r="17236" spans="3:4" ht="15" hidden="1" customHeight="1" x14ac:dyDescent="0.25">
      <c r="C17236" s="158" t="s">
        <v>308</v>
      </c>
      <c r="D17236" s="159">
        <v>132.02000000000001</v>
      </c>
    </row>
    <row r="17237" spans="3:4" ht="15" hidden="1" customHeight="1" x14ac:dyDescent="0.25">
      <c r="C17237" s="160" t="s">
        <v>545</v>
      </c>
      <c r="D17237" s="161">
        <v>814.42</v>
      </c>
    </row>
    <row r="17238" spans="3:4" ht="15" hidden="1" customHeight="1" x14ac:dyDescent="0.25">
      <c r="C17238" s="158" t="s">
        <v>546</v>
      </c>
      <c r="D17238" s="159">
        <v>1140.81</v>
      </c>
    </row>
    <row r="17239" spans="3:4" ht="15" hidden="1" customHeight="1" x14ac:dyDescent="0.25">
      <c r="C17239" s="160" t="s">
        <v>553</v>
      </c>
      <c r="D17239" s="161">
        <v>544.53</v>
      </c>
    </row>
    <row r="17240" spans="3:4" ht="15" hidden="1" customHeight="1" x14ac:dyDescent="0.25">
      <c r="C17240" s="158" t="s">
        <v>553</v>
      </c>
      <c r="D17240" s="159">
        <v>426.07</v>
      </c>
    </row>
    <row r="17241" spans="3:4" ht="15" hidden="1" customHeight="1" x14ac:dyDescent="0.25">
      <c r="C17241" s="160" t="s">
        <v>552</v>
      </c>
      <c r="D17241" s="161">
        <v>1058.55</v>
      </c>
    </row>
    <row r="17242" spans="3:4" ht="15" hidden="1" customHeight="1" x14ac:dyDescent="0.25">
      <c r="C17242" s="158" t="s">
        <v>539</v>
      </c>
      <c r="D17242" s="159">
        <v>457.79</v>
      </c>
    </row>
    <row r="17243" spans="3:4" ht="15" hidden="1" customHeight="1" x14ac:dyDescent="0.25">
      <c r="C17243" s="160" t="s">
        <v>540</v>
      </c>
      <c r="D17243" s="161">
        <v>774.02</v>
      </c>
    </row>
    <row r="17244" spans="3:4" ht="15" hidden="1" customHeight="1" x14ac:dyDescent="0.25">
      <c r="C17244" s="158" t="s">
        <v>549</v>
      </c>
      <c r="D17244" s="159">
        <v>265.98</v>
      </c>
    </row>
    <row r="17245" spans="3:4" ht="15" hidden="1" customHeight="1" x14ac:dyDescent="0.25">
      <c r="C17245" s="160" t="s">
        <v>540</v>
      </c>
      <c r="D17245" s="161">
        <v>501.92</v>
      </c>
    </row>
    <row r="17246" spans="3:4" ht="15" hidden="1" customHeight="1" x14ac:dyDescent="0.25">
      <c r="C17246" s="158" t="s">
        <v>539</v>
      </c>
      <c r="D17246" s="159">
        <v>586.83000000000004</v>
      </c>
    </row>
    <row r="17247" spans="3:4" ht="15" hidden="1" customHeight="1" x14ac:dyDescent="0.25">
      <c r="C17247" s="160" t="s">
        <v>542</v>
      </c>
      <c r="D17247" s="161">
        <v>1094.45</v>
      </c>
    </row>
    <row r="17248" spans="3:4" ht="15" hidden="1" customHeight="1" x14ac:dyDescent="0.25">
      <c r="C17248" s="158" t="s">
        <v>547</v>
      </c>
      <c r="D17248" s="159">
        <v>183.88</v>
      </c>
    </row>
    <row r="17249" spans="3:4" ht="15" hidden="1" customHeight="1" x14ac:dyDescent="0.25">
      <c r="C17249" s="160" t="s">
        <v>554</v>
      </c>
      <c r="D17249" s="161">
        <v>659.79</v>
      </c>
    </row>
    <row r="17250" spans="3:4" ht="15" hidden="1" customHeight="1" x14ac:dyDescent="0.25">
      <c r="C17250" s="158" t="s">
        <v>542</v>
      </c>
      <c r="D17250" s="159">
        <v>658.32</v>
      </c>
    </row>
    <row r="17251" spans="3:4" ht="15" hidden="1" customHeight="1" x14ac:dyDescent="0.25">
      <c r="C17251" s="160" t="s">
        <v>312</v>
      </c>
      <c r="D17251" s="161">
        <v>1258.6600000000001</v>
      </c>
    </row>
    <row r="17252" spans="3:4" ht="15" hidden="1" customHeight="1" x14ac:dyDescent="0.25">
      <c r="C17252" s="158" t="s">
        <v>546</v>
      </c>
      <c r="D17252" s="159">
        <v>400.86</v>
      </c>
    </row>
    <row r="17253" spans="3:4" ht="15" hidden="1" customHeight="1" x14ac:dyDescent="0.25">
      <c r="C17253" s="160" t="s">
        <v>546</v>
      </c>
      <c r="D17253" s="161">
        <v>744.28</v>
      </c>
    </row>
    <row r="17254" spans="3:4" ht="15" hidden="1" customHeight="1" x14ac:dyDescent="0.25">
      <c r="C17254" s="158" t="s">
        <v>542</v>
      </c>
      <c r="D17254" s="159">
        <v>183.63</v>
      </c>
    </row>
    <row r="17255" spans="3:4" ht="15" hidden="1" customHeight="1" x14ac:dyDescent="0.25">
      <c r="C17255" s="160" t="s">
        <v>540</v>
      </c>
      <c r="D17255" s="161">
        <v>762.98</v>
      </c>
    </row>
    <row r="17256" spans="3:4" ht="15" hidden="1" customHeight="1" x14ac:dyDescent="0.25">
      <c r="C17256" s="158" t="s">
        <v>309</v>
      </c>
      <c r="D17256" s="159">
        <v>666.71</v>
      </c>
    </row>
    <row r="17257" spans="3:4" ht="15" hidden="1" customHeight="1" x14ac:dyDescent="0.25">
      <c r="C17257" s="160" t="s">
        <v>543</v>
      </c>
      <c r="D17257" s="161">
        <v>791.57</v>
      </c>
    </row>
    <row r="17258" spans="3:4" ht="15" hidden="1" customHeight="1" x14ac:dyDescent="0.25">
      <c r="C17258" s="158" t="s">
        <v>546</v>
      </c>
      <c r="D17258" s="159">
        <v>1183.19</v>
      </c>
    </row>
    <row r="17259" spans="3:4" ht="15" hidden="1" customHeight="1" x14ac:dyDescent="0.25">
      <c r="C17259" s="160" t="s">
        <v>556</v>
      </c>
      <c r="D17259" s="161">
        <v>600.34</v>
      </c>
    </row>
    <row r="17260" spans="3:4" ht="15" hidden="1" customHeight="1" x14ac:dyDescent="0.25">
      <c r="C17260" s="158" t="s">
        <v>547</v>
      </c>
      <c r="D17260" s="159">
        <v>463.2</v>
      </c>
    </row>
    <row r="17261" spans="3:4" ht="15" hidden="1" customHeight="1" x14ac:dyDescent="0.25">
      <c r="C17261" s="160" t="s">
        <v>308</v>
      </c>
      <c r="D17261" s="161">
        <v>318.27999999999997</v>
      </c>
    </row>
    <row r="17262" spans="3:4" ht="15" hidden="1" customHeight="1" x14ac:dyDescent="0.25">
      <c r="C17262" s="158" t="s">
        <v>542</v>
      </c>
      <c r="D17262" s="159">
        <v>297.17</v>
      </c>
    </row>
    <row r="17263" spans="3:4" ht="15" hidden="1" customHeight="1" x14ac:dyDescent="0.25">
      <c r="C17263" s="160" t="s">
        <v>308</v>
      </c>
      <c r="D17263" s="161">
        <v>347.61</v>
      </c>
    </row>
    <row r="17264" spans="3:4" ht="15" hidden="1" customHeight="1" x14ac:dyDescent="0.25">
      <c r="C17264" s="158" t="s">
        <v>547</v>
      </c>
      <c r="D17264" s="159">
        <v>442.2</v>
      </c>
    </row>
    <row r="17265" spans="3:4" ht="15" hidden="1" customHeight="1" x14ac:dyDescent="0.25">
      <c r="C17265" s="160" t="s">
        <v>546</v>
      </c>
      <c r="D17265" s="161">
        <v>544.04999999999995</v>
      </c>
    </row>
    <row r="17266" spans="3:4" ht="15" hidden="1" customHeight="1" x14ac:dyDescent="0.25">
      <c r="C17266" s="158" t="s">
        <v>557</v>
      </c>
      <c r="D17266" s="159">
        <v>1261.6400000000001</v>
      </c>
    </row>
    <row r="17267" spans="3:4" ht="15" hidden="1" customHeight="1" x14ac:dyDescent="0.25">
      <c r="C17267" s="160" t="s">
        <v>547</v>
      </c>
      <c r="D17267" s="161">
        <v>363.2</v>
      </c>
    </row>
    <row r="17268" spans="3:4" ht="15" hidden="1" customHeight="1" x14ac:dyDescent="0.25">
      <c r="C17268" s="158" t="s">
        <v>541</v>
      </c>
      <c r="D17268" s="159">
        <v>659.49</v>
      </c>
    </row>
    <row r="17269" spans="3:4" ht="15" hidden="1" customHeight="1" x14ac:dyDescent="0.25">
      <c r="C17269" s="160" t="s">
        <v>549</v>
      </c>
      <c r="D17269" s="161">
        <v>636.41999999999996</v>
      </c>
    </row>
    <row r="17270" spans="3:4" ht="15" hidden="1" customHeight="1" x14ac:dyDescent="0.25">
      <c r="C17270" s="158" t="s">
        <v>547</v>
      </c>
      <c r="D17270" s="159">
        <v>485.36</v>
      </c>
    </row>
    <row r="17271" spans="3:4" ht="15" hidden="1" customHeight="1" x14ac:dyDescent="0.25">
      <c r="C17271" s="160" t="s">
        <v>312</v>
      </c>
      <c r="D17271" s="161">
        <v>178.53</v>
      </c>
    </row>
    <row r="17272" spans="3:4" ht="15" hidden="1" customHeight="1" x14ac:dyDescent="0.25">
      <c r="C17272" s="158" t="s">
        <v>548</v>
      </c>
      <c r="D17272" s="159">
        <v>11.47</v>
      </c>
    </row>
    <row r="17273" spans="3:4" ht="15" hidden="1" customHeight="1" x14ac:dyDescent="0.25">
      <c r="C17273" s="160" t="s">
        <v>551</v>
      </c>
      <c r="D17273" s="161">
        <v>208.87</v>
      </c>
    </row>
    <row r="17274" spans="3:4" ht="15" hidden="1" customHeight="1" x14ac:dyDescent="0.25">
      <c r="C17274" s="158" t="s">
        <v>540</v>
      </c>
      <c r="D17274" s="159">
        <v>683.51</v>
      </c>
    </row>
    <row r="17275" spans="3:4" ht="15" hidden="1" customHeight="1" x14ac:dyDescent="0.25">
      <c r="C17275" s="160" t="s">
        <v>551</v>
      </c>
      <c r="D17275" s="161">
        <v>131.16</v>
      </c>
    </row>
    <row r="17276" spans="3:4" ht="15" hidden="1" customHeight="1" x14ac:dyDescent="0.25">
      <c r="C17276" s="158" t="s">
        <v>557</v>
      </c>
      <c r="D17276" s="159">
        <v>531.80999999999995</v>
      </c>
    </row>
    <row r="17277" spans="3:4" ht="15" hidden="1" customHeight="1" x14ac:dyDescent="0.25">
      <c r="C17277" s="160" t="s">
        <v>551</v>
      </c>
      <c r="D17277" s="161">
        <v>608.58000000000004</v>
      </c>
    </row>
    <row r="17278" spans="3:4" ht="15" hidden="1" customHeight="1" x14ac:dyDescent="0.25">
      <c r="C17278" s="158" t="s">
        <v>540</v>
      </c>
      <c r="D17278" s="159">
        <v>99.84</v>
      </c>
    </row>
    <row r="17279" spans="3:4" ht="15" hidden="1" customHeight="1" x14ac:dyDescent="0.25">
      <c r="C17279" s="160" t="s">
        <v>547</v>
      </c>
      <c r="D17279" s="161">
        <v>743.93</v>
      </c>
    </row>
    <row r="17280" spans="3:4" ht="15" hidden="1" customHeight="1" x14ac:dyDescent="0.25">
      <c r="C17280" s="158" t="s">
        <v>553</v>
      </c>
      <c r="D17280" s="159">
        <v>655.56</v>
      </c>
    </row>
    <row r="17281" spans="3:4" ht="15" hidden="1" customHeight="1" x14ac:dyDescent="0.25">
      <c r="C17281" s="160" t="s">
        <v>552</v>
      </c>
      <c r="D17281" s="161">
        <v>229.97</v>
      </c>
    </row>
    <row r="17282" spans="3:4" ht="15" hidden="1" customHeight="1" x14ac:dyDescent="0.25">
      <c r="C17282" s="158" t="s">
        <v>540</v>
      </c>
      <c r="D17282" s="159">
        <v>876.71</v>
      </c>
    </row>
    <row r="17283" spans="3:4" ht="15" hidden="1" customHeight="1" x14ac:dyDescent="0.25">
      <c r="C17283" s="160" t="s">
        <v>540</v>
      </c>
      <c r="D17283" s="161">
        <v>806.15</v>
      </c>
    </row>
    <row r="17284" spans="3:4" ht="15" hidden="1" customHeight="1" x14ac:dyDescent="0.25">
      <c r="C17284" s="158" t="s">
        <v>539</v>
      </c>
      <c r="D17284" s="159">
        <v>572.13</v>
      </c>
    </row>
    <row r="17285" spans="3:4" ht="15" hidden="1" customHeight="1" x14ac:dyDescent="0.25">
      <c r="C17285" s="160" t="s">
        <v>308</v>
      </c>
      <c r="D17285" s="161">
        <v>448.74</v>
      </c>
    </row>
    <row r="17286" spans="3:4" ht="15" hidden="1" customHeight="1" x14ac:dyDescent="0.25">
      <c r="C17286" s="158" t="s">
        <v>551</v>
      </c>
      <c r="D17286" s="159">
        <v>1029.52</v>
      </c>
    </row>
    <row r="17287" spans="3:4" ht="15" hidden="1" customHeight="1" x14ac:dyDescent="0.25">
      <c r="C17287" s="160" t="s">
        <v>553</v>
      </c>
      <c r="D17287" s="161">
        <v>597.23</v>
      </c>
    </row>
    <row r="17288" spans="3:4" ht="15" hidden="1" customHeight="1" x14ac:dyDescent="0.25">
      <c r="C17288" s="158" t="s">
        <v>550</v>
      </c>
      <c r="D17288" s="159">
        <v>365.54</v>
      </c>
    </row>
    <row r="17289" spans="3:4" ht="15" hidden="1" customHeight="1" x14ac:dyDescent="0.25">
      <c r="C17289" s="160" t="s">
        <v>541</v>
      </c>
      <c r="D17289" s="161">
        <v>904.79</v>
      </c>
    </row>
    <row r="17290" spans="3:4" ht="15" hidden="1" customHeight="1" x14ac:dyDescent="0.25">
      <c r="C17290" s="158" t="s">
        <v>556</v>
      </c>
      <c r="D17290" s="159">
        <v>1074.5</v>
      </c>
    </row>
    <row r="17291" spans="3:4" ht="15" hidden="1" customHeight="1" x14ac:dyDescent="0.25">
      <c r="C17291" s="160" t="s">
        <v>542</v>
      </c>
      <c r="D17291" s="161">
        <v>1004.03</v>
      </c>
    </row>
    <row r="17292" spans="3:4" ht="15" hidden="1" customHeight="1" x14ac:dyDescent="0.25">
      <c r="C17292" s="158" t="s">
        <v>312</v>
      </c>
      <c r="D17292" s="159">
        <v>1216.99</v>
      </c>
    </row>
    <row r="17293" spans="3:4" ht="15" hidden="1" customHeight="1" x14ac:dyDescent="0.25">
      <c r="C17293" s="160" t="s">
        <v>541</v>
      </c>
      <c r="D17293" s="161">
        <v>447.55</v>
      </c>
    </row>
    <row r="17294" spans="3:4" ht="15" hidden="1" customHeight="1" x14ac:dyDescent="0.25">
      <c r="C17294" s="158" t="s">
        <v>557</v>
      </c>
      <c r="D17294" s="159">
        <v>23.77</v>
      </c>
    </row>
    <row r="17295" spans="3:4" ht="15" hidden="1" customHeight="1" x14ac:dyDescent="0.25">
      <c r="C17295" s="160" t="s">
        <v>540</v>
      </c>
      <c r="D17295" s="161">
        <v>447.56</v>
      </c>
    </row>
    <row r="17296" spans="3:4" ht="15" hidden="1" customHeight="1" x14ac:dyDescent="0.25">
      <c r="C17296" s="158" t="s">
        <v>550</v>
      </c>
      <c r="D17296" s="159">
        <v>702.48</v>
      </c>
    </row>
    <row r="17297" spans="3:4" ht="15" hidden="1" customHeight="1" x14ac:dyDescent="0.25">
      <c r="C17297" s="160" t="s">
        <v>308</v>
      </c>
      <c r="D17297" s="161">
        <v>305.64999999999998</v>
      </c>
    </row>
    <row r="17298" spans="3:4" ht="15" hidden="1" customHeight="1" x14ac:dyDescent="0.25">
      <c r="C17298" s="158" t="s">
        <v>553</v>
      </c>
      <c r="D17298" s="159">
        <v>1031.47</v>
      </c>
    </row>
    <row r="17299" spans="3:4" ht="15" hidden="1" customHeight="1" x14ac:dyDescent="0.25">
      <c r="C17299" s="160" t="s">
        <v>309</v>
      </c>
      <c r="D17299" s="161">
        <v>299</v>
      </c>
    </row>
    <row r="17300" spans="3:4" ht="15" hidden="1" customHeight="1" x14ac:dyDescent="0.25">
      <c r="C17300" s="158" t="s">
        <v>540</v>
      </c>
      <c r="D17300" s="159">
        <v>1030.28</v>
      </c>
    </row>
    <row r="17301" spans="3:4" ht="15" hidden="1" customHeight="1" x14ac:dyDescent="0.25">
      <c r="C17301" s="160" t="s">
        <v>556</v>
      </c>
      <c r="D17301" s="161">
        <v>1127.08</v>
      </c>
    </row>
    <row r="17302" spans="3:4" ht="15" hidden="1" customHeight="1" x14ac:dyDescent="0.25">
      <c r="C17302" s="158" t="s">
        <v>307</v>
      </c>
      <c r="D17302" s="159">
        <v>614.04</v>
      </c>
    </row>
    <row r="17303" spans="3:4" ht="15" hidden="1" customHeight="1" x14ac:dyDescent="0.25">
      <c r="C17303" s="160" t="s">
        <v>309</v>
      </c>
      <c r="D17303" s="161">
        <v>367.92</v>
      </c>
    </row>
    <row r="17304" spans="3:4" ht="15" hidden="1" customHeight="1" x14ac:dyDescent="0.25">
      <c r="C17304" s="158" t="s">
        <v>547</v>
      </c>
      <c r="D17304" s="159">
        <v>1062.07</v>
      </c>
    </row>
    <row r="17305" spans="3:4" ht="15" hidden="1" customHeight="1" x14ac:dyDescent="0.25">
      <c r="C17305" s="160" t="s">
        <v>557</v>
      </c>
      <c r="D17305" s="161">
        <v>861.18</v>
      </c>
    </row>
    <row r="17306" spans="3:4" ht="15" hidden="1" customHeight="1" x14ac:dyDescent="0.25">
      <c r="C17306" s="158" t="s">
        <v>546</v>
      </c>
      <c r="D17306" s="159">
        <v>447.04</v>
      </c>
    </row>
    <row r="17307" spans="3:4" ht="15" hidden="1" customHeight="1" x14ac:dyDescent="0.25">
      <c r="C17307" s="160" t="s">
        <v>545</v>
      </c>
      <c r="D17307" s="161">
        <v>702.98</v>
      </c>
    </row>
    <row r="17308" spans="3:4" ht="15" hidden="1" customHeight="1" x14ac:dyDescent="0.25">
      <c r="C17308" s="158" t="s">
        <v>549</v>
      </c>
      <c r="D17308" s="159">
        <v>1003.97</v>
      </c>
    </row>
    <row r="17309" spans="3:4" ht="15" hidden="1" customHeight="1" x14ac:dyDescent="0.25">
      <c r="C17309" s="160" t="s">
        <v>542</v>
      </c>
      <c r="D17309" s="161">
        <v>1015.53</v>
      </c>
    </row>
    <row r="17310" spans="3:4" ht="15" hidden="1" customHeight="1" x14ac:dyDescent="0.25">
      <c r="C17310" s="158" t="s">
        <v>542</v>
      </c>
      <c r="D17310" s="159">
        <v>1141.29</v>
      </c>
    </row>
    <row r="17311" spans="3:4" ht="15" hidden="1" customHeight="1" x14ac:dyDescent="0.25">
      <c r="C17311" s="160" t="s">
        <v>539</v>
      </c>
      <c r="D17311" s="161">
        <v>1108.23</v>
      </c>
    </row>
    <row r="17312" spans="3:4" ht="15" hidden="1" customHeight="1" x14ac:dyDescent="0.25">
      <c r="C17312" s="158" t="s">
        <v>547</v>
      </c>
      <c r="D17312" s="159">
        <v>372.53</v>
      </c>
    </row>
    <row r="17313" spans="3:4" ht="15" hidden="1" customHeight="1" x14ac:dyDescent="0.25">
      <c r="C17313" s="160" t="s">
        <v>549</v>
      </c>
      <c r="D17313" s="161">
        <v>780.01</v>
      </c>
    </row>
    <row r="17314" spans="3:4" ht="15" hidden="1" customHeight="1" x14ac:dyDescent="0.25">
      <c r="C17314" s="158" t="s">
        <v>549</v>
      </c>
      <c r="D17314" s="159">
        <v>332.75</v>
      </c>
    </row>
    <row r="17315" spans="3:4" ht="15" hidden="1" customHeight="1" x14ac:dyDescent="0.25">
      <c r="C17315" s="160" t="s">
        <v>549</v>
      </c>
      <c r="D17315" s="161">
        <v>723.9</v>
      </c>
    </row>
    <row r="17316" spans="3:4" ht="15" hidden="1" customHeight="1" x14ac:dyDescent="0.25">
      <c r="C17316" s="158" t="s">
        <v>547</v>
      </c>
      <c r="D17316" s="159">
        <v>284.57</v>
      </c>
    </row>
    <row r="17317" spans="3:4" ht="15" hidden="1" customHeight="1" x14ac:dyDescent="0.25">
      <c r="C17317" s="160" t="s">
        <v>543</v>
      </c>
      <c r="D17317" s="161">
        <v>736.53</v>
      </c>
    </row>
    <row r="17318" spans="3:4" ht="15" hidden="1" customHeight="1" x14ac:dyDescent="0.25">
      <c r="C17318" s="158" t="s">
        <v>546</v>
      </c>
      <c r="D17318" s="159">
        <v>977.96</v>
      </c>
    </row>
    <row r="17319" spans="3:4" ht="15" hidden="1" customHeight="1" x14ac:dyDescent="0.25">
      <c r="C17319" s="160" t="s">
        <v>551</v>
      </c>
      <c r="D17319" s="161">
        <v>272.55</v>
      </c>
    </row>
    <row r="17320" spans="3:4" ht="15" hidden="1" customHeight="1" x14ac:dyDescent="0.25">
      <c r="C17320" s="158" t="s">
        <v>546</v>
      </c>
      <c r="D17320" s="159">
        <v>771.21</v>
      </c>
    </row>
    <row r="17321" spans="3:4" ht="15" hidden="1" customHeight="1" x14ac:dyDescent="0.25">
      <c r="C17321" s="160" t="s">
        <v>545</v>
      </c>
      <c r="D17321" s="161">
        <v>407.13</v>
      </c>
    </row>
    <row r="17322" spans="3:4" ht="15" hidden="1" customHeight="1" x14ac:dyDescent="0.25">
      <c r="C17322" s="158" t="s">
        <v>555</v>
      </c>
      <c r="D17322" s="159">
        <v>477.49</v>
      </c>
    </row>
    <row r="17323" spans="3:4" ht="15" hidden="1" customHeight="1" x14ac:dyDescent="0.25">
      <c r="C17323" s="160" t="s">
        <v>556</v>
      </c>
      <c r="D17323" s="161">
        <v>47.96</v>
      </c>
    </row>
    <row r="17324" spans="3:4" ht="15" hidden="1" customHeight="1" x14ac:dyDescent="0.25">
      <c r="C17324" s="158" t="s">
        <v>542</v>
      </c>
      <c r="D17324" s="159">
        <v>1213.5</v>
      </c>
    </row>
    <row r="17325" spans="3:4" ht="15" hidden="1" customHeight="1" x14ac:dyDescent="0.25">
      <c r="C17325" s="160" t="s">
        <v>539</v>
      </c>
      <c r="D17325" s="161">
        <v>646.17999999999995</v>
      </c>
    </row>
    <row r="17326" spans="3:4" ht="15" hidden="1" customHeight="1" x14ac:dyDescent="0.25">
      <c r="C17326" s="158" t="s">
        <v>548</v>
      </c>
      <c r="D17326" s="159">
        <v>792.99</v>
      </c>
    </row>
    <row r="17327" spans="3:4" ht="15" hidden="1" customHeight="1" x14ac:dyDescent="0.25">
      <c r="C17327" s="160" t="s">
        <v>542</v>
      </c>
      <c r="D17327" s="161">
        <v>665.33</v>
      </c>
    </row>
    <row r="17328" spans="3:4" ht="15" hidden="1" customHeight="1" x14ac:dyDescent="0.25">
      <c r="C17328" s="158" t="s">
        <v>554</v>
      </c>
      <c r="D17328" s="159">
        <v>81.64</v>
      </c>
    </row>
    <row r="17329" spans="3:4" ht="15" hidden="1" customHeight="1" x14ac:dyDescent="0.25">
      <c r="C17329" s="160" t="s">
        <v>312</v>
      </c>
      <c r="D17329" s="161">
        <v>394.65</v>
      </c>
    </row>
    <row r="17330" spans="3:4" ht="15" hidden="1" customHeight="1" x14ac:dyDescent="0.25">
      <c r="C17330" s="158" t="s">
        <v>541</v>
      </c>
      <c r="D17330" s="159">
        <v>1125.57</v>
      </c>
    </row>
    <row r="17331" spans="3:4" ht="15" hidden="1" customHeight="1" x14ac:dyDescent="0.25">
      <c r="C17331" s="160" t="s">
        <v>542</v>
      </c>
      <c r="D17331" s="161">
        <v>300.60000000000002</v>
      </c>
    </row>
    <row r="17332" spans="3:4" ht="15" hidden="1" customHeight="1" x14ac:dyDescent="0.25">
      <c r="C17332" s="158" t="s">
        <v>309</v>
      </c>
      <c r="D17332" s="159">
        <v>403.36</v>
      </c>
    </row>
    <row r="17333" spans="3:4" ht="15" hidden="1" customHeight="1" x14ac:dyDescent="0.25">
      <c r="C17333" s="160" t="s">
        <v>543</v>
      </c>
      <c r="D17333" s="161">
        <v>833.22</v>
      </c>
    </row>
    <row r="17334" spans="3:4" ht="15" hidden="1" customHeight="1" x14ac:dyDescent="0.25">
      <c r="C17334" s="158" t="s">
        <v>542</v>
      </c>
      <c r="D17334" s="159">
        <v>851.43</v>
      </c>
    </row>
    <row r="17335" spans="3:4" ht="15" hidden="1" customHeight="1" x14ac:dyDescent="0.25">
      <c r="C17335" s="160" t="s">
        <v>549</v>
      </c>
      <c r="D17335" s="161">
        <v>1193.01</v>
      </c>
    </row>
    <row r="17336" spans="3:4" ht="15" hidden="1" customHeight="1" x14ac:dyDescent="0.25">
      <c r="C17336" s="158" t="s">
        <v>550</v>
      </c>
      <c r="D17336" s="159">
        <v>288.87</v>
      </c>
    </row>
    <row r="17337" spans="3:4" ht="15" hidden="1" customHeight="1" x14ac:dyDescent="0.25">
      <c r="C17337" s="160" t="s">
        <v>308</v>
      </c>
      <c r="D17337" s="161">
        <v>1135.17</v>
      </c>
    </row>
    <row r="17338" spans="3:4" ht="15" hidden="1" customHeight="1" x14ac:dyDescent="0.25">
      <c r="C17338" s="158" t="s">
        <v>543</v>
      </c>
      <c r="D17338" s="159">
        <v>781.73</v>
      </c>
    </row>
    <row r="17339" spans="3:4" ht="15" hidden="1" customHeight="1" x14ac:dyDescent="0.25">
      <c r="C17339" s="160" t="s">
        <v>309</v>
      </c>
      <c r="D17339" s="161">
        <v>431.2</v>
      </c>
    </row>
    <row r="17340" spans="3:4" ht="15" hidden="1" customHeight="1" x14ac:dyDescent="0.25">
      <c r="C17340" s="158" t="s">
        <v>545</v>
      </c>
      <c r="D17340" s="159">
        <v>970.08</v>
      </c>
    </row>
    <row r="17341" spans="3:4" ht="15" hidden="1" customHeight="1" x14ac:dyDescent="0.25">
      <c r="C17341" s="160" t="s">
        <v>553</v>
      </c>
      <c r="D17341" s="161">
        <v>279.95999999999998</v>
      </c>
    </row>
    <row r="17342" spans="3:4" ht="15" hidden="1" customHeight="1" x14ac:dyDescent="0.25">
      <c r="C17342" s="158" t="s">
        <v>308</v>
      </c>
      <c r="D17342" s="159">
        <v>573.38</v>
      </c>
    </row>
    <row r="17343" spans="3:4" ht="15" hidden="1" customHeight="1" x14ac:dyDescent="0.25">
      <c r="C17343" s="160" t="s">
        <v>543</v>
      </c>
      <c r="D17343" s="161">
        <v>752.03</v>
      </c>
    </row>
    <row r="17344" spans="3:4" ht="15" hidden="1" customHeight="1" x14ac:dyDescent="0.25">
      <c r="C17344" s="158" t="s">
        <v>544</v>
      </c>
      <c r="D17344" s="159">
        <v>592.55999999999995</v>
      </c>
    </row>
    <row r="17345" spans="3:4" ht="15" hidden="1" customHeight="1" x14ac:dyDescent="0.25">
      <c r="C17345" s="160" t="s">
        <v>553</v>
      </c>
      <c r="D17345" s="161">
        <v>565.91</v>
      </c>
    </row>
    <row r="17346" spans="3:4" ht="15" hidden="1" customHeight="1" x14ac:dyDescent="0.25">
      <c r="C17346" s="158" t="s">
        <v>308</v>
      </c>
      <c r="D17346" s="159">
        <v>404.15</v>
      </c>
    </row>
    <row r="17347" spans="3:4" ht="15" hidden="1" customHeight="1" x14ac:dyDescent="0.25">
      <c r="C17347" s="160" t="s">
        <v>540</v>
      </c>
      <c r="D17347" s="161">
        <v>388.85</v>
      </c>
    </row>
    <row r="17348" spans="3:4" ht="15" hidden="1" customHeight="1" x14ac:dyDescent="0.25">
      <c r="C17348" s="158" t="s">
        <v>553</v>
      </c>
      <c r="D17348" s="159">
        <v>690.1</v>
      </c>
    </row>
    <row r="17349" spans="3:4" ht="15" hidden="1" customHeight="1" x14ac:dyDescent="0.25">
      <c r="C17349" s="160" t="s">
        <v>545</v>
      </c>
      <c r="D17349" s="161">
        <v>940.48</v>
      </c>
    </row>
    <row r="17350" spans="3:4" ht="15" hidden="1" customHeight="1" x14ac:dyDescent="0.25">
      <c r="C17350" s="158" t="s">
        <v>307</v>
      </c>
      <c r="D17350" s="159">
        <v>879.78</v>
      </c>
    </row>
    <row r="17351" spans="3:4" ht="15" hidden="1" customHeight="1" x14ac:dyDescent="0.25">
      <c r="C17351" s="160" t="s">
        <v>549</v>
      </c>
      <c r="D17351" s="161">
        <v>408.46</v>
      </c>
    </row>
    <row r="17352" spans="3:4" ht="15" hidden="1" customHeight="1" x14ac:dyDescent="0.25">
      <c r="C17352" s="158" t="s">
        <v>539</v>
      </c>
      <c r="D17352" s="159">
        <v>758.58</v>
      </c>
    </row>
    <row r="17353" spans="3:4" ht="15" hidden="1" customHeight="1" x14ac:dyDescent="0.25">
      <c r="C17353" s="160" t="s">
        <v>552</v>
      </c>
      <c r="D17353" s="161">
        <v>786.52</v>
      </c>
    </row>
    <row r="17354" spans="3:4" ht="15" hidden="1" customHeight="1" x14ac:dyDescent="0.25">
      <c r="C17354" s="158" t="s">
        <v>553</v>
      </c>
      <c r="D17354" s="159">
        <v>467.46</v>
      </c>
    </row>
    <row r="17355" spans="3:4" ht="15" hidden="1" customHeight="1" x14ac:dyDescent="0.25">
      <c r="C17355" s="160" t="s">
        <v>558</v>
      </c>
      <c r="D17355" s="161">
        <v>747.38</v>
      </c>
    </row>
    <row r="17356" spans="3:4" ht="15" hidden="1" customHeight="1" x14ac:dyDescent="0.25">
      <c r="C17356" s="158" t="s">
        <v>550</v>
      </c>
      <c r="D17356" s="159">
        <v>751.02</v>
      </c>
    </row>
    <row r="17357" spans="3:4" ht="15" hidden="1" customHeight="1" x14ac:dyDescent="0.25">
      <c r="C17357" s="160" t="s">
        <v>308</v>
      </c>
      <c r="D17357" s="161">
        <v>691.9</v>
      </c>
    </row>
    <row r="17358" spans="3:4" ht="15" hidden="1" customHeight="1" x14ac:dyDescent="0.25">
      <c r="C17358" s="158" t="s">
        <v>545</v>
      </c>
      <c r="D17358" s="159">
        <v>791.62</v>
      </c>
    </row>
    <row r="17359" spans="3:4" ht="15" hidden="1" customHeight="1" x14ac:dyDescent="0.25">
      <c r="C17359" s="160" t="s">
        <v>552</v>
      </c>
      <c r="D17359" s="161">
        <v>23.74</v>
      </c>
    </row>
    <row r="17360" spans="3:4" ht="15" hidden="1" customHeight="1" x14ac:dyDescent="0.25">
      <c r="C17360" s="158" t="s">
        <v>539</v>
      </c>
      <c r="D17360" s="159">
        <v>92.02</v>
      </c>
    </row>
    <row r="17361" spans="3:4" ht="15" hidden="1" customHeight="1" x14ac:dyDescent="0.25">
      <c r="C17361" s="160" t="s">
        <v>308</v>
      </c>
      <c r="D17361" s="161">
        <v>241.79</v>
      </c>
    </row>
    <row r="17362" spans="3:4" ht="15" hidden="1" customHeight="1" x14ac:dyDescent="0.25">
      <c r="C17362" s="158" t="s">
        <v>542</v>
      </c>
      <c r="D17362" s="159">
        <v>820.16</v>
      </c>
    </row>
    <row r="17363" spans="3:4" ht="15" hidden="1" customHeight="1" x14ac:dyDescent="0.25">
      <c r="C17363" s="160" t="s">
        <v>308</v>
      </c>
      <c r="D17363" s="161">
        <v>810.59</v>
      </c>
    </row>
    <row r="17364" spans="3:4" ht="15" hidden="1" customHeight="1" x14ac:dyDescent="0.25">
      <c r="C17364" s="158" t="s">
        <v>554</v>
      </c>
      <c r="D17364" s="159">
        <v>146.12</v>
      </c>
    </row>
    <row r="17365" spans="3:4" ht="15" hidden="1" customHeight="1" x14ac:dyDescent="0.25">
      <c r="C17365" s="160" t="s">
        <v>540</v>
      </c>
      <c r="D17365" s="161">
        <v>1088.5999999999999</v>
      </c>
    </row>
    <row r="17366" spans="3:4" ht="15" hidden="1" customHeight="1" x14ac:dyDescent="0.25">
      <c r="C17366" s="158" t="s">
        <v>546</v>
      </c>
      <c r="D17366" s="159">
        <v>355.87</v>
      </c>
    </row>
    <row r="17367" spans="3:4" ht="15" hidden="1" customHeight="1" x14ac:dyDescent="0.25">
      <c r="C17367" s="160" t="s">
        <v>546</v>
      </c>
      <c r="D17367" s="161">
        <v>742.9</v>
      </c>
    </row>
    <row r="17368" spans="3:4" ht="15" hidden="1" customHeight="1" x14ac:dyDescent="0.25">
      <c r="C17368" s="158" t="s">
        <v>540</v>
      </c>
      <c r="D17368" s="159">
        <v>504.35</v>
      </c>
    </row>
    <row r="17369" spans="3:4" ht="15" hidden="1" customHeight="1" x14ac:dyDescent="0.25">
      <c r="C17369" s="160" t="s">
        <v>309</v>
      </c>
      <c r="D17369" s="161">
        <v>751.18</v>
      </c>
    </row>
    <row r="17370" spans="3:4" ht="15" hidden="1" customHeight="1" x14ac:dyDescent="0.25">
      <c r="C17370" s="158" t="s">
        <v>543</v>
      </c>
      <c r="D17370" s="159">
        <v>1090.8800000000001</v>
      </c>
    </row>
    <row r="17371" spans="3:4" ht="15" hidden="1" customHeight="1" x14ac:dyDescent="0.25">
      <c r="C17371" s="160" t="s">
        <v>545</v>
      </c>
      <c r="D17371" s="161">
        <v>1083.44</v>
      </c>
    </row>
    <row r="17372" spans="3:4" ht="15" hidden="1" customHeight="1" x14ac:dyDescent="0.25">
      <c r="C17372" s="158" t="s">
        <v>542</v>
      </c>
      <c r="D17372" s="159">
        <v>758.46</v>
      </c>
    </row>
    <row r="17373" spans="3:4" ht="15" hidden="1" customHeight="1" x14ac:dyDescent="0.25">
      <c r="C17373" s="160" t="s">
        <v>540</v>
      </c>
      <c r="D17373" s="161">
        <v>298.32</v>
      </c>
    </row>
    <row r="17374" spans="3:4" ht="15" hidden="1" customHeight="1" x14ac:dyDescent="0.25">
      <c r="C17374" s="158" t="s">
        <v>552</v>
      </c>
      <c r="D17374" s="159">
        <v>563.35</v>
      </c>
    </row>
    <row r="17375" spans="3:4" ht="15" hidden="1" customHeight="1" x14ac:dyDescent="0.25">
      <c r="C17375" s="160" t="s">
        <v>540</v>
      </c>
      <c r="D17375" s="161">
        <v>1026.3900000000001</v>
      </c>
    </row>
    <row r="17376" spans="3:4" ht="15" hidden="1" customHeight="1" x14ac:dyDescent="0.25">
      <c r="C17376" s="158" t="s">
        <v>540</v>
      </c>
      <c r="D17376" s="159">
        <v>827.8</v>
      </c>
    </row>
    <row r="17377" spans="3:4" ht="15" hidden="1" customHeight="1" x14ac:dyDescent="0.25">
      <c r="C17377" s="160" t="s">
        <v>546</v>
      </c>
      <c r="D17377" s="161">
        <v>1289.03</v>
      </c>
    </row>
    <row r="17378" spans="3:4" ht="15" hidden="1" customHeight="1" x14ac:dyDescent="0.25">
      <c r="C17378" s="158" t="s">
        <v>307</v>
      </c>
      <c r="D17378" s="159">
        <v>813.17</v>
      </c>
    </row>
    <row r="17379" spans="3:4" ht="15" hidden="1" customHeight="1" x14ac:dyDescent="0.25">
      <c r="C17379" s="160" t="s">
        <v>307</v>
      </c>
      <c r="D17379" s="161">
        <v>490.43</v>
      </c>
    </row>
    <row r="17380" spans="3:4" ht="15" hidden="1" customHeight="1" x14ac:dyDescent="0.25">
      <c r="C17380" s="158" t="s">
        <v>552</v>
      </c>
      <c r="D17380" s="159">
        <v>455.4</v>
      </c>
    </row>
    <row r="17381" spans="3:4" ht="15" hidden="1" customHeight="1" x14ac:dyDescent="0.25">
      <c r="C17381" s="160" t="s">
        <v>557</v>
      </c>
      <c r="D17381" s="161">
        <v>832.84</v>
      </c>
    </row>
    <row r="17382" spans="3:4" ht="15" hidden="1" customHeight="1" x14ac:dyDescent="0.25">
      <c r="C17382" s="158" t="s">
        <v>547</v>
      </c>
      <c r="D17382" s="159">
        <v>592.17999999999995</v>
      </c>
    </row>
    <row r="17383" spans="3:4" ht="15" hidden="1" customHeight="1" x14ac:dyDescent="0.25">
      <c r="C17383" s="160" t="s">
        <v>543</v>
      </c>
      <c r="D17383" s="161">
        <v>100.73</v>
      </c>
    </row>
    <row r="17384" spans="3:4" ht="15" hidden="1" customHeight="1" x14ac:dyDescent="0.25">
      <c r="C17384" s="158" t="s">
        <v>549</v>
      </c>
      <c r="D17384" s="159">
        <v>572.57000000000005</v>
      </c>
    </row>
    <row r="17385" spans="3:4" ht="15" hidden="1" customHeight="1" x14ac:dyDescent="0.25">
      <c r="C17385" s="160" t="s">
        <v>308</v>
      </c>
      <c r="D17385" s="161">
        <v>333.23</v>
      </c>
    </row>
    <row r="17386" spans="3:4" ht="15" hidden="1" customHeight="1" x14ac:dyDescent="0.25">
      <c r="C17386" s="158" t="s">
        <v>542</v>
      </c>
      <c r="D17386" s="159">
        <v>966.07</v>
      </c>
    </row>
    <row r="17387" spans="3:4" ht="15" hidden="1" customHeight="1" x14ac:dyDescent="0.25">
      <c r="C17387" s="160" t="s">
        <v>309</v>
      </c>
      <c r="D17387" s="161">
        <v>421.83</v>
      </c>
    </row>
    <row r="17388" spans="3:4" ht="15" hidden="1" customHeight="1" x14ac:dyDescent="0.25">
      <c r="C17388" s="158" t="s">
        <v>557</v>
      </c>
      <c r="D17388" s="159">
        <v>800.78</v>
      </c>
    </row>
    <row r="17389" spans="3:4" ht="15" hidden="1" customHeight="1" x14ac:dyDescent="0.25">
      <c r="C17389" s="160" t="s">
        <v>542</v>
      </c>
      <c r="D17389" s="161">
        <v>1164.04</v>
      </c>
    </row>
    <row r="17390" spans="3:4" ht="15" hidden="1" customHeight="1" x14ac:dyDescent="0.25">
      <c r="C17390" s="158" t="s">
        <v>553</v>
      </c>
      <c r="D17390" s="159">
        <v>857.45</v>
      </c>
    </row>
    <row r="17391" spans="3:4" ht="15" hidden="1" customHeight="1" x14ac:dyDescent="0.25">
      <c r="C17391" s="160" t="s">
        <v>540</v>
      </c>
      <c r="D17391" s="161">
        <v>640</v>
      </c>
    </row>
    <row r="17392" spans="3:4" ht="15" hidden="1" customHeight="1" x14ac:dyDescent="0.25">
      <c r="C17392" s="158" t="s">
        <v>308</v>
      </c>
      <c r="D17392" s="159">
        <v>92.84</v>
      </c>
    </row>
    <row r="17393" spans="3:4" ht="15" hidden="1" customHeight="1" x14ac:dyDescent="0.25">
      <c r="C17393" s="160" t="s">
        <v>312</v>
      </c>
      <c r="D17393" s="161">
        <v>683.22</v>
      </c>
    </row>
    <row r="17394" spans="3:4" ht="15" hidden="1" customHeight="1" x14ac:dyDescent="0.25">
      <c r="C17394" s="158" t="s">
        <v>555</v>
      </c>
      <c r="D17394" s="159">
        <v>718.08</v>
      </c>
    </row>
    <row r="17395" spans="3:4" ht="15" hidden="1" customHeight="1" x14ac:dyDescent="0.25">
      <c r="C17395" s="160" t="s">
        <v>539</v>
      </c>
      <c r="D17395" s="161">
        <v>1105.98</v>
      </c>
    </row>
    <row r="17396" spans="3:4" ht="15" hidden="1" customHeight="1" x14ac:dyDescent="0.25">
      <c r="C17396" s="158" t="s">
        <v>542</v>
      </c>
      <c r="D17396" s="159">
        <v>49.39</v>
      </c>
    </row>
    <row r="17397" spans="3:4" ht="15" hidden="1" customHeight="1" x14ac:dyDescent="0.25">
      <c r="C17397" s="160" t="s">
        <v>549</v>
      </c>
      <c r="D17397" s="161">
        <v>533.91</v>
      </c>
    </row>
    <row r="17398" spans="3:4" ht="15" hidden="1" customHeight="1" x14ac:dyDescent="0.25">
      <c r="C17398" s="158" t="s">
        <v>552</v>
      </c>
      <c r="D17398" s="159">
        <v>128.61000000000001</v>
      </c>
    </row>
    <row r="17399" spans="3:4" ht="15" hidden="1" customHeight="1" x14ac:dyDescent="0.25">
      <c r="C17399" s="160" t="s">
        <v>543</v>
      </c>
      <c r="D17399" s="161">
        <v>165.57</v>
      </c>
    </row>
    <row r="17400" spans="3:4" ht="15" hidden="1" customHeight="1" x14ac:dyDescent="0.25">
      <c r="C17400" s="158" t="s">
        <v>308</v>
      </c>
      <c r="D17400" s="159">
        <v>772.77</v>
      </c>
    </row>
    <row r="17401" spans="3:4" ht="15" hidden="1" customHeight="1" x14ac:dyDescent="0.25">
      <c r="C17401" s="160" t="s">
        <v>551</v>
      </c>
      <c r="D17401" s="161">
        <v>726.47</v>
      </c>
    </row>
    <row r="17402" spans="3:4" ht="15" hidden="1" customHeight="1" x14ac:dyDescent="0.25">
      <c r="C17402" s="158" t="s">
        <v>547</v>
      </c>
      <c r="D17402" s="159">
        <v>261.35000000000002</v>
      </c>
    </row>
    <row r="17403" spans="3:4" ht="15" hidden="1" customHeight="1" x14ac:dyDescent="0.25">
      <c r="C17403" s="160" t="s">
        <v>308</v>
      </c>
      <c r="D17403" s="161">
        <v>661.95</v>
      </c>
    </row>
    <row r="17404" spans="3:4" ht="15" hidden="1" customHeight="1" x14ac:dyDescent="0.25">
      <c r="C17404" s="158" t="s">
        <v>542</v>
      </c>
      <c r="D17404" s="159">
        <v>304.60000000000002</v>
      </c>
    </row>
    <row r="17405" spans="3:4" ht="15" hidden="1" customHeight="1" x14ac:dyDescent="0.25">
      <c r="C17405" s="160" t="s">
        <v>308</v>
      </c>
      <c r="D17405" s="161">
        <v>283.95</v>
      </c>
    </row>
    <row r="17406" spans="3:4" ht="15" hidden="1" customHeight="1" x14ac:dyDescent="0.25">
      <c r="C17406" s="158" t="s">
        <v>552</v>
      </c>
      <c r="D17406" s="159">
        <v>925.18</v>
      </c>
    </row>
    <row r="17407" spans="3:4" ht="15" hidden="1" customHeight="1" x14ac:dyDescent="0.25">
      <c r="C17407" s="160" t="s">
        <v>539</v>
      </c>
      <c r="D17407" s="161">
        <v>372.41</v>
      </c>
    </row>
    <row r="17408" spans="3:4" ht="15" hidden="1" customHeight="1" x14ac:dyDescent="0.25">
      <c r="C17408" s="158" t="s">
        <v>539</v>
      </c>
      <c r="D17408" s="159">
        <v>906.17</v>
      </c>
    </row>
    <row r="17409" spans="3:4" ht="15" hidden="1" customHeight="1" x14ac:dyDescent="0.25">
      <c r="C17409" s="160" t="s">
        <v>545</v>
      </c>
      <c r="D17409" s="161">
        <v>822.07</v>
      </c>
    </row>
    <row r="17410" spans="3:4" ht="15" hidden="1" customHeight="1" x14ac:dyDescent="0.25">
      <c r="C17410" s="158" t="s">
        <v>547</v>
      </c>
      <c r="D17410" s="159">
        <v>686.47</v>
      </c>
    </row>
    <row r="17411" spans="3:4" ht="15" hidden="1" customHeight="1" x14ac:dyDescent="0.25">
      <c r="C17411" s="160" t="s">
        <v>545</v>
      </c>
      <c r="D17411" s="161">
        <v>959.61</v>
      </c>
    </row>
    <row r="17412" spans="3:4" ht="15" hidden="1" customHeight="1" x14ac:dyDescent="0.25">
      <c r="C17412" s="158" t="s">
        <v>312</v>
      </c>
      <c r="D17412" s="159">
        <v>100.71</v>
      </c>
    </row>
    <row r="17413" spans="3:4" ht="15" hidden="1" customHeight="1" x14ac:dyDescent="0.25">
      <c r="C17413" s="160" t="s">
        <v>308</v>
      </c>
      <c r="D17413" s="161">
        <v>502.29</v>
      </c>
    </row>
    <row r="17414" spans="3:4" ht="15" hidden="1" customHeight="1" x14ac:dyDescent="0.25">
      <c r="C17414" s="158" t="s">
        <v>312</v>
      </c>
      <c r="D17414" s="159">
        <v>308.32</v>
      </c>
    </row>
    <row r="17415" spans="3:4" ht="15" hidden="1" customHeight="1" x14ac:dyDescent="0.25">
      <c r="C17415" s="160" t="s">
        <v>540</v>
      </c>
      <c r="D17415" s="161">
        <v>581.64</v>
      </c>
    </row>
    <row r="17416" spans="3:4" ht="15" hidden="1" customHeight="1" x14ac:dyDescent="0.25">
      <c r="C17416" s="158" t="s">
        <v>553</v>
      </c>
      <c r="D17416" s="159">
        <v>102.72</v>
      </c>
    </row>
    <row r="17417" spans="3:4" ht="15" hidden="1" customHeight="1" x14ac:dyDescent="0.25">
      <c r="C17417" s="160" t="s">
        <v>550</v>
      </c>
      <c r="D17417" s="161">
        <v>1229.52</v>
      </c>
    </row>
    <row r="17418" spans="3:4" ht="15" hidden="1" customHeight="1" x14ac:dyDescent="0.25">
      <c r="C17418" s="158" t="s">
        <v>542</v>
      </c>
      <c r="D17418" s="159">
        <v>695.23</v>
      </c>
    </row>
    <row r="17419" spans="3:4" ht="15" hidden="1" customHeight="1" x14ac:dyDescent="0.25">
      <c r="C17419" s="160" t="s">
        <v>555</v>
      </c>
      <c r="D17419" s="161">
        <v>680.24</v>
      </c>
    </row>
    <row r="17420" spans="3:4" ht="15" hidden="1" customHeight="1" x14ac:dyDescent="0.25">
      <c r="C17420" s="158" t="s">
        <v>554</v>
      </c>
      <c r="D17420" s="159">
        <v>256.49</v>
      </c>
    </row>
    <row r="17421" spans="3:4" ht="15" hidden="1" customHeight="1" x14ac:dyDescent="0.25">
      <c r="C17421" s="160" t="s">
        <v>542</v>
      </c>
      <c r="D17421" s="161">
        <v>983.89</v>
      </c>
    </row>
    <row r="17422" spans="3:4" ht="15" hidden="1" customHeight="1" x14ac:dyDescent="0.25">
      <c r="C17422" s="158" t="s">
        <v>540</v>
      </c>
      <c r="D17422" s="159">
        <v>536.91999999999996</v>
      </c>
    </row>
    <row r="17423" spans="3:4" ht="15" hidden="1" customHeight="1" x14ac:dyDescent="0.25">
      <c r="C17423" s="160" t="s">
        <v>312</v>
      </c>
      <c r="D17423" s="161">
        <v>445.85</v>
      </c>
    </row>
    <row r="17424" spans="3:4" ht="15" hidden="1" customHeight="1" x14ac:dyDescent="0.25">
      <c r="C17424" s="158" t="s">
        <v>539</v>
      </c>
      <c r="D17424" s="159">
        <v>271.44</v>
      </c>
    </row>
    <row r="17425" spans="3:4" ht="15" hidden="1" customHeight="1" x14ac:dyDescent="0.25">
      <c r="C17425" s="160" t="s">
        <v>307</v>
      </c>
      <c r="D17425" s="161">
        <v>627.88</v>
      </c>
    </row>
    <row r="17426" spans="3:4" ht="15" hidden="1" customHeight="1" x14ac:dyDescent="0.25">
      <c r="C17426" s="158" t="s">
        <v>542</v>
      </c>
      <c r="D17426" s="159">
        <v>1129.3900000000001</v>
      </c>
    </row>
    <row r="17427" spans="3:4" ht="15" hidden="1" customHeight="1" x14ac:dyDescent="0.25">
      <c r="C17427" s="160" t="s">
        <v>309</v>
      </c>
      <c r="D17427" s="161">
        <v>494.08</v>
      </c>
    </row>
    <row r="17428" spans="3:4" ht="15" hidden="1" customHeight="1" x14ac:dyDescent="0.25">
      <c r="C17428" s="158" t="s">
        <v>543</v>
      </c>
      <c r="D17428" s="159">
        <v>1291.42</v>
      </c>
    </row>
    <row r="17429" spans="3:4" ht="15" hidden="1" customHeight="1" x14ac:dyDescent="0.25">
      <c r="C17429" s="160" t="s">
        <v>551</v>
      </c>
      <c r="D17429" s="161">
        <v>412.68</v>
      </c>
    </row>
    <row r="17430" spans="3:4" ht="15" hidden="1" customHeight="1" x14ac:dyDescent="0.25">
      <c r="C17430" s="158" t="s">
        <v>542</v>
      </c>
      <c r="D17430" s="159">
        <v>946.15</v>
      </c>
    </row>
    <row r="17431" spans="3:4" ht="15" hidden="1" customHeight="1" x14ac:dyDescent="0.25">
      <c r="C17431" s="160" t="s">
        <v>539</v>
      </c>
      <c r="D17431" s="161">
        <v>685.57</v>
      </c>
    </row>
    <row r="17432" spans="3:4" ht="15" hidden="1" customHeight="1" x14ac:dyDescent="0.25">
      <c r="C17432" s="158" t="s">
        <v>552</v>
      </c>
      <c r="D17432" s="159">
        <v>436.45</v>
      </c>
    </row>
    <row r="17433" spans="3:4" ht="15" hidden="1" customHeight="1" x14ac:dyDescent="0.25">
      <c r="C17433" s="160" t="s">
        <v>545</v>
      </c>
      <c r="D17433" s="161">
        <v>734.11</v>
      </c>
    </row>
    <row r="17434" spans="3:4" ht="15" hidden="1" customHeight="1" x14ac:dyDescent="0.25">
      <c r="C17434" s="158" t="s">
        <v>547</v>
      </c>
      <c r="D17434" s="159">
        <v>923.11</v>
      </c>
    </row>
    <row r="17435" spans="3:4" ht="15" hidden="1" customHeight="1" x14ac:dyDescent="0.25">
      <c r="C17435" s="160" t="s">
        <v>543</v>
      </c>
      <c r="D17435" s="161">
        <v>659</v>
      </c>
    </row>
    <row r="17436" spans="3:4" ht="15" hidden="1" customHeight="1" x14ac:dyDescent="0.25">
      <c r="C17436" s="158" t="s">
        <v>547</v>
      </c>
      <c r="D17436" s="159">
        <v>399.33</v>
      </c>
    </row>
    <row r="17437" spans="3:4" ht="15" hidden="1" customHeight="1" x14ac:dyDescent="0.25">
      <c r="C17437" s="160" t="s">
        <v>309</v>
      </c>
      <c r="D17437" s="161">
        <v>1209.07</v>
      </c>
    </row>
    <row r="17438" spans="3:4" ht="15" hidden="1" customHeight="1" x14ac:dyDescent="0.25">
      <c r="C17438" s="158" t="s">
        <v>548</v>
      </c>
      <c r="D17438" s="159">
        <v>979.78</v>
      </c>
    </row>
    <row r="17439" spans="3:4" ht="15" hidden="1" customHeight="1" x14ac:dyDescent="0.25">
      <c r="C17439" s="160" t="s">
        <v>307</v>
      </c>
      <c r="D17439" s="161">
        <v>611.62</v>
      </c>
    </row>
    <row r="17440" spans="3:4" ht="15" hidden="1" customHeight="1" x14ac:dyDescent="0.25">
      <c r="C17440" s="158" t="s">
        <v>542</v>
      </c>
      <c r="D17440" s="159">
        <v>443.81</v>
      </c>
    </row>
    <row r="17441" spans="3:4" ht="15" hidden="1" customHeight="1" x14ac:dyDescent="0.25">
      <c r="C17441" s="160" t="s">
        <v>558</v>
      </c>
      <c r="D17441" s="161">
        <v>117.25</v>
      </c>
    </row>
    <row r="17442" spans="3:4" ht="15" hidden="1" customHeight="1" x14ac:dyDescent="0.25">
      <c r="C17442" s="158" t="s">
        <v>545</v>
      </c>
      <c r="D17442" s="159">
        <v>782.75</v>
      </c>
    </row>
    <row r="17443" spans="3:4" ht="15" hidden="1" customHeight="1" x14ac:dyDescent="0.25">
      <c r="C17443" s="160" t="s">
        <v>540</v>
      </c>
      <c r="D17443" s="161">
        <v>930.96</v>
      </c>
    </row>
    <row r="17444" spans="3:4" ht="15" hidden="1" customHeight="1" x14ac:dyDescent="0.25">
      <c r="C17444" s="158" t="s">
        <v>551</v>
      </c>
      <c r="D17444" s="159">
        <v>815.37</v>
      </c>
    </row>
    <row r="17445" spans="3:4" ht="15" hidden="1" customHeight="1" x14ac:dyDescent="0.25">
      <c r="C17445" s="160" t="s">
        <v>309</v>
      </c>
      <c r="D17445" s="161">
        <v>643.79</v>
      </c>
    </row>
    <row r="17446" spans="3:4" ht="15" hidden="1" customHeight="1" x14ac:dyDescent="0.25">
      <c r="C17446" s="158" t="s">
        <v>308</v>
      </c>
      <c r="D17446" s="159">
        <v>899.81</v>
      </c>
    </row>
    <row r="17447" spans="3:4" ht="15" hidden="1" customHeight="1" x14ac:dyDescent="0.25">
      <c r="C17447" s="160" t="s">
        <v>555</v>
      </c>
      <c r="D17447" s="161">
        <v>159.43</v>
      </c>
    </row>
    <row r="17448" spans="3:4" ht="15" hidden="1" customHeight="1" x14ac:dyDescent="0.25">
      <c r="C17448" s="158" t="s">
        <v>556</v>
      </c>
      <c r="D17448" s="159">
        <v>1298.28</v>
      </c>
    </row>
    <row r="17449" spans="3:4" ht="15" hidden="1" customHeight="1" x14ac:dyDescent="0.25">
      <c r="C17449" s="160" t="s">
        <v>309</v>
      </c>
      <c r="D17449" s="161">
        <v>336.81</v>
      </c>
    </row>
    <row r="17450" spans="3:4" ht="15" hidden="1" customHeight="1" x14ac:dyDescent="0.25">
      <c r="C17450" s="158" t="s">
        <v>542</v>
      </c>
      <c r="D17450" s="159">
        <v>128.34</v>
      </c>
    </row>
    <row r="17451" spans="3:4" ht="15" hidden="1" customHeight="1" x14ac:dyDescent="0.25">
      <c r="C17451" s="160" t="s">
        <v>545</v>
      </c>
      <c r="D17451" s="161">
        <v>118.07</v>
      </c>
    </row>
    <row r="17452" spans="3:4" ht="15" hidden="1" customHeight="1" x14ac:dyDescent="0.25">
      <c r="C17452" s="158" t="s">
        <v>309</v>
      </c>
      <c r="D17452" s="159">
        <v>588.39</v>
      </c>
    </row>
    <row r="17453" spans="3:4" ht="15" hidden="1" customHeight="1" x14ac:dyDescent="0.25">
      <c r="C17453" s="160" t="s">
        <v>557</v>
      </c>
      <c r="D17453" s="161">
        <v>445.45</v>
      </c>
    </row>
    <row r="17454" spans="3:4" ht="15" hidden="1" customHeight="1" x14ac:dyDescent="0.25">
      <c r="C17454" s="158" t="s">
        <v>547</v>
      </c>
      <c r="D17454" s="159">
        <v>277.45999999999998</v>
      </c>
    </row>
    <row r="17455" spans="3:4" ht="15" hidden="1" customHeight="1" x14ac:dyDescent="0.25">
      <c r="C17455" s="160" t="s">
        <v>545</v>
      </c>
      <c r="D17455" s="161">
        <v>20.99</v>
      </c>
    </row>
    <row r="17456" spans="3:4" ht="15" hidden="1" customHeight="1" x14ac:dyDescent="0.25">
      <c r="C17456" s="158" t="s">
        <v>308</v>
      </c>
      <c r="D17456" s="159">
        <v>906.26</v>
      </c>
    </row>
    <row r="17457" spans="3:4" ht="15" hidden="1" customHeight="1" x14ac:dyDescent="0.25">
      <c r="C17457" s="160" t="s">
        <v>558</v>
      </c>
      <c r="D17457" s="161">
        <v>529.70000000000005</v>
      </c>
    </row>
    <row r="17458" spans="3:4" ht="15" hidden="1" customHeight="1" x14ac:dyDescent="0.25">
      <c r="C17458" s="158" t="s">
        <v>543</v>
      </c>
      <c r="D17458" s="159">
        <v>256.52</v>
      </c>
    </row>
    <row r="17459" spans="3:4" ht="15" hidden="1" customHeight="1" x14ac:dyDescent="0.25">
      <c r="C17459" s="160" t="s">
        <v>547</v>
      </c>
      <c r="D17459" s="161">
        <v>516.39</v>
      </c>
    </row>
    <row r="17460" spans="3:4" ht="15" hidden="1" customHeight="1" x14ac:dyDescent="0.25">
      <c r="C17460" s="158" t="s">
        <v>543</v>
      </c>
      <c r="D17460" s="159">
        <v>802.95</v>
      </c>
    </row>
    <row r="17461" spans="3:4" ht="15" hidden="1" customHeight="1" x14ac:dyDescent="0.25">
      <c r="C17461" s="160" t="s">
        <v>546</v>
      </c>
      <c r="D17461" s="161">
        <v>1047.4100000000001</v>
      </c>
    </row>
    <row r="17462" spans="3:4" ht="15" hidden="1" customHeight="1" x14ac:dyDescent="0.25">
      <c r="C17462" s="158" t="s">
        <v>539</v>
      </c>
      <c r="D17462" s="159">
        <v>187.72</v>
      </c>
    </row>
    <row r="17463" spans="3:4" ht="15" hidden="1" customHeight="1" x14ac:dyDescent="0.25">
      <c r="C17463" s="160" t="s">
        <v>549</v>
      </c>
      <c r="D17463" s="161">
        <v>91.88</v>
      </c>
    </row>
    <row r="17464" spans="3:4" ht="15" hidden="1" customHeight="1" x14ac:dyDescent="0.25">
      <c r="C17464" s="158" t="s">
        <v>552</v>
      </c>
      <c r="D17464" s="159">
        <v>754.06</v>
      </c>
    </row>
    <row r="17465" spans="3:4" ht="15" hidden="1" customHeight="1" x14ac:dyDescent="0.25">
      <c r="C17465" s="160" t="s">
        <v>312</v>
      </c>
      <c r="D17465" s="161">
        <v>1134.08</v>
      </c>
    </row>
    <row r="17466" spans="3:4" ht="15" hidden="1" customHeight="1" x14ac:dyDescent="0.25">
      <c r="C17466" s="158" t="s">
        <v>543</v>
      </c>
      <c r="D17466" s="159">
        <v>144.94999999999999</v>
      </c>
    </row>
    <row r="17467" spans="3:4" ht="15" hidden="1" customHeight="1" x14ac:dyDescent="0.25">
      <c r="C17467" s="160" t="s">
        <v>549</v>
      </c>
      <c r="D17467" s="161">
        <v>1259.6300000000001</v>
      </c>
    </row>
    <row r="17468" spans="3:4" ht="15" hidden="1" customHeight="1" x14ac:dyDescent="0.25">
      <c r="C17468" s="158" t="s">
        <v>542</v>
      </c>
      <c r="D17468" s="159">
        <v>978.54</v>
      </c>
    </row>
    <row r="17469" spans="3:4" ht="15" hidden="1" customHeight="1" x14ac:dyDescent="0.25">
      <c r="C17469" s="160" t="s">
        <v>549</v>
      </c>
      <c r="D17469" s="161">
        <v>519.16999999999996</v>
      </c>
    </row>
    <row r="17470" spans="3:4" ht="15" hidden="1" customHeight="1" x14ac:dyDescent="0.25">
      <c r="C17470" s="158" t="s">
        <v>546</v>
      </c>
      <c r="D17470" s="159">
        <v>969.64</v>
      </c>
    </row>
    <row r="17471" spans="3:4" ht="15" hidden="1" customHeight="1" x14ac:dyDescent="0.25">
      <c r="C17471" s="160" t="s">
        <v>308</v>
      </c>
      <c r="D17471" s="161">
        <v>483.53</v>
      </c>
    </row>
    <row r="17472" spans="3:4" ht="15" hidden="1" customHeight="1" x14ac:dyDescent="0.25">
      <c r="C17472" s="158" t="s">
        <v>549</v>
      </c>
      <c r="D17472" s="159">
        <v>63.84</v>
      </c>
    </row>
    <row r="17473" spans="3:4" ht="15" hidden="1" customHeight="1" x14ac:dyDescent="0.25">
      <c r="C17473" s="160" t="s">
        <v>542</v>
      </c>
      <c r="D17473" s="161">
        <v>592.1</v>
      </c>
    </row>
    <row r="17474" spans="3:4" ht="15" hidden="1" customHeight="1" x14ac:dyDescent="0.25">
      <c r="C17474" s="158" t="s">
        <v>307</v>
      </c>
      <c r="D17474" s="159">
        <v>427.96</v>
      </c>
    </row>
    <row r="17475" spans="3:4" ht="15" hidden="1" customHeight="1" x14ac:dyDescent="0.25">
      <c r="C17475" s="160" t="s">
        <v>539</v>
      </c>
      <c r="D17475" s="161">
        <v>417.36</v>
      </c>
    </row>
    <row r="17476" spans="3:4" ht="15" hidden="1" customHeight="1" x14ac:dyDescent="0.25">
      <c r="C17476" s="158" t="s">
        <v>312</v>
      </c>
      <c r="D17476" s="159">
        <v>1165.23</v>
      </c>
    </row>
    <row r="17477" spans="3:4" ht="15" hidden="1" customHeight="1" x14ac:dyDescent="0.25">
      <c r="C17477" s="160" t="s">
        <v>540</v>
      </c>
      <c r="D17477" s="161">
        <v>630.87</v>
      </c>
    </row>
    <row r="17478" spans="3:4" ht="15" hidden="1" customHeight="1" x14ac:dyDescent="0.25">
      <c r="C17478" s="158" t="s">
        <v>552</v>
      </c>
      <c r="D17478" s="159">
        <v>890.1</v>
      </c>
    </row>
    <row r="17479" spans="3:4" ht="15" hidden="1" customHeight="1" x14ac:dyDescent="0.25">
      <c r="C17479" s="160" t="s">
        <v>539</v>
      </c>
      <c r="D17479" s="161">
        <v>464.45</v>
      </c>
    </row>
    <row r="17480" spans="3:4" ht="15" hidden="1" customHeight="1" x14ac:dyDescent="0.25">
      <c r="C17480" s="158" t="s">
        <v>549</v>
      </c>
      <c r="D17480" s="159">
        <v>633.80999999999995</v>
      </c>
    </row>
    <row r="17481" spans="3:4" ht="15" hidden="1" customHeight="1" x14ac:dyDescent="0.25">
      <c r="C17481" s="160" t="s">
        <v>308</v>
      </c>
      <c r="D17481" s="161">
        <v>170.93</v>
      </c>
    </row>
    <row r="17482" spans="3:4" ht="15" hidden="1" customHeight="1" x14ac:dyDescent="0.25">
      <c r="C17482" s="158" t="s">
        <v>541</v>
      </c>
      <c r="D17482" s="159">
        <v>587.99</v>
      </c>
    </row>
    <row r="17483" spans="3:4" ht="15" hidden="1" customHeight="1" x14ac:dyDescent="0.25">
      <c r="C17483" s="160" t="s">
        <v>544</v>
      </c>
      <c r="D17483" s="161">
        <v>791.5</v>
      </c>
    </row>
    <row r="17484" spans="3:4" ht="15" hidden="1" customHeight="1" x14ac:dyDescent="0.25">
      <c r="C17484" s="158" t="s">
        <v>545</v>
      </c>
      <c r="D17484" s="159">
        <v>40.61</v>
      </c>
    </row>
    <row r="17485" spans="3:4" ht="15" hidden="1" customHeight="1" x14ac:dyDescent="0.25">
      <c r="C17485" s="160" t="s">
        <v>553</v>
      </c>
      <c r="D17485" s="161">
        <v>402.49</v>
      </c>
    </row>
    <row r="17486" spans="3:4" ht="15" hidden="1" customHeight="1" x14ac:dyDescent="0.25">
      <c r="C17486" s="158" t="s">
        <v>312</v>
      </c>
      <c r="D17486" s="159">
        <v>411.49</v>
      </c>
    </row>
    <row r="17487" spans="3:4" ht="15" hidden="1" customHeight="1" x14ac:dyDescent="0.25">
      <c r="C17487" s="160" t="s">
        <v>308</v>
      </c>
      <c r="D17487" s="161">
        <v>963.14</v>
      </c>
    </row>
    <row r="17488" spans="3:4" ht="15" hidden="1" customHeight="1" x14ac:dyDescent="0.25">
      <c r="C17488" s="158" t="s">
        <v>539</v>
      </c>
      <c r="D17488" s="159">
        <v>969.74</v>
      </c>
    </row>
    <row r="17489" spans="3:4" ht="15" hidden="1" customHeight="1" x14ac:dyDescent="0.25">
      <c r="C17489" s="160" t="s">
        <v>545</v>
      </c>
      <c r="D17489" s="161">
        <v>116.37</v>
      </c>
    </row>
    <row r="17490" spans="3:4" ht="15" hidden="1" customHeight="1" x14ac:dyDescent="0.25">
      <c r="C17490" s="158" t="s">
        <v>552</v>
      </c>
      <c r="D17490" s="159">
        <v>560.24</v>
      </c>
    </row>
    <row r="17491" spans="3:4" ht="15" hidden="1" customHeight="1" x14ac:dyDescent="0.25">
      <c r="C17491" s="160" t="s">
        <v>309</v>
      </c>
      <c r="D17491" s="161">
        <v>1201.24</v>
      </c>
    </row>
    <row r="17492" spans="3:4" ht="15" hidden="1" customHeight="1" x14ac:dyDescent="0.25">
      <c r="C17492" s="158" t="s">
        <v>307</v>
      </c>
      <c r="D17492" s="159">
        <v>980.64</v>
      </c>
    </row>
    <row r="17493" spans="3:4" ht="15" hidden="1" customHeight="1" x14ac:dyDescent="0.25">
      <c r="C17493" s="160" t="s">
        <v>309</v>
      </c>
      <c r="D17493" s="161">
        <v>398.17</v>
      </c>
    </row>
    <row r="17494" spans="3:4" ht="15" hidden="1" customHeight="1" x14ac:dyDescent="0.25">
      <c r="C17494" s="158" t="s">
        <v>540</v>
      </c>
      <c r="D17494" s="159">
        <v>485.62</v>
      </c>
    </row>
    <row r="17495" spans="3:4" ht="15" hidden="1" customHeight="1" x14ac:dyDescent="0.25">
      <c r="C17495" s="160" t="s">
        <v>547</v>
      </c>
      <c r="D17495" s="161">
        <v>471.35</v>
      </c>
    </row>
    <row r="17496" spans="3:4" ht="15" hidden="1" customHeight="1" x14ac:dyDescent="0.25">
      <c r="C17496" s="158" t="s">
        <v>308</v>
      </c>
      <c r="D17496" s="159">
        <v>303.95</v>
      </c>
    </row>
    <row r="17497" spans="3:4" ht="15" hidden="1" customHeight="1" x14ac:dyDescent="0.25">
      <c r="C17497" s="160" t="s">
        <v>308</v>
      </c>
      <c r="D17497" s="161">
        <v>957.95</v>
      </c>
    </row>
    <row r="17498" spans="3:4" ht="15" hidden="1" customHeight="1" x14ac:dyDescent="0.25">
      <c r="C17498" s="158" t="s">
        <v>541</v>
      </c>
      <c r="D17498" s="159">
        <v>645.66</v>
      </c>
    </row>
    <row r="17499" spans="3:4" ht="15" hidden="1" customHeight="1" x14ac:dyDescent="0.25">
      <c r="C17499" s="160" t="s">
        <v>557</v>
      </c>
      <c r="D17499" s="161">
        <v>534.36</v>
      </c>
    </row>
    <row r="17500" spans="3:4" ht="15" hidden="1" customHeight="1" x14ac:dyDescent="0.25">
      <c r="C17500" s="158" t="s">
        <v>551</v>
      </c>
      <c r="D17500" s="159">
        <v>268.27999999999997</v>
      </c>
    </row>
    <row r="17501" spans="3:4" ht="15" hidden="1" customHeight="1" x14ac:dyDescent="0.25">
      <c r="C17501" s="160" t="s">
        <v>546</v>
      </c>
      <c r="D17501" s="161">
        <v>592.36</v>
      </c>
    </row>
    <row r="17502" spans="3:4" ht="15" hidden="1" customHeight="1" x14ac:dyDescent="0.25">
      <c r="C17502" s="158" t="s">
        <v>544</v>
      </c>
      <c r="D17502" s="159">
        <v>601.84</v>
      </c>
    </row>
    <row r="17503" spans="3:4" ht="15" hidden="1" customHeight="1" x14ac:dyDescent="0.25">
      <c r="C17503" s="160" t="s">
        <v>307</v>
      </c>
      <c r="D17503" s="161">
        <v>65.17</v>
      </c>
    </row>
    <row r="17504" spans="3:4" ht="15" hidden="1" customHeight="1" x14ac:dyDescent="0.25">
      <c r="C17504" s="158" t="s">
        <v>552</v>
      </c>
      <c r="D17504" s="159">
        <v>740.9</v>
      </c>
    </row>
    <row r="17505" spans="3:4" ht="15" hidden="1" customHeight="1" x14ac:dyDescent="0.25">
      <c r="C17505" s="160" t="s">
        <v>543</v>
      </c>
      <c r="D17505" s="161">
        <v>991.33</v>
      </c>
    </row>
    <row r="17506" spans="3:4" ht="15" hidden="1" customHeight="1" x14ac:dyDescent="0.25">
      <c r="C17506" s="158" t="s">
        <v>552</v>
      </c>
      <c r="D17506" s="159">
        <v>79.040000000000006</v>
      </c>
    </row>
    <row r="17507" spans="3:4" ht="15" hidden="1" customHeight="1" x14ac:dyDescent="0.25">
      <c r="C17507" s="160" t="s">
        <v>312</v>
      </c>
      <c r="D17507" s="161">
        <v>844.47</v>
      </c>
    </row>
    <row r="17508" spans="3:4" ht="15" hidden="1" customHeight="1" x14ac:dyDescent="0.25">
      <c r="C17508" s="158" t="s">
        <v>558</v>
      </c>
      <c r="D17508" s="159">
        <v>285.43</v>
      </c>
    </row>
    <row r="17509" spans="3:4" ht="15" hidden="1" customHeight="1" x14ac:dyDescent="0.25">
      <c r="C17509" s="160" t="s">
        <v>543</v>
      </c>
      <c r="D17509" s="161">
        <v>386.07</v>
      </c>
    </row>
    <row r="17510" spans="3:4" ht="15" hidden="1" customHeight="1" x14ac:dyDescent="0.25">
      <c r="C17510" s="158" t="s">
        <v>549</v>
      </c>
      <c r="D17510" s="159">
        <v>688.96</v>
      </c>
    </row>
    <row r="17511" spans="3:4" ht="15" hidden="1" customHeight="1" x14ac:dyDescent="0.25">
      <c r="C17511" s="160" t="s">
        <v>545</v>
      </c>
      <c r="D17511" s="161">
        <v>786.32</v>
      </c>
    </row>
    <row r="17512" spans="3:4" ht="15" hidden="1" customHeight="1" x14ac:dyDescent="0.25">
      <c r="C17512" s="158" t="s">
        <v>312</v>
      </c>
      <c r="D17512" s="159">
        <v>1205.8</v>
      </c>
    </row>
    <row r="17513" spans="3:4" ht="15" hidden="1" customHeight="1" x14ac:dyDescent="0.25">
      <c r="C17513" s="160" t="s">
        <v>544</v>
      </c>
      <c r="D17513" s="161">
        <v>1098.92</v>
      </c>
    </row>
    <row r="17514" spans="3:4" ht="15" hidden="1" customHeight="1" x14ac:dyDescent="0.25">
      <c r="C17514" s="158" t="s">
        <v>557</v>
      </c>
      <c r="D17514" s="159">
        <v>232.58</v>
      </c>
    </row>
    <row r="17515" spans="3:4" ht="15" hidden="1" customHeight="1" x14ac:dyDescent="0.25">
      <c r="C17515" s="160" t="s">
        <v>556</v>
      </c>
      <c r="D17515" s="161">
        <v>840.53</v>
      </c>
    </row>
    <row r="17516" spans="3:4" ht="15" hidden="1" customHeight="1" x14ac:dyDescent="0.25">
      <c r="C17516" s="158" t="s">
        <v>548</v>
      </c>
      <c r="D17516" s="159">
        <v>142.78</v>
      </c>
    </row>
    <row r="17517" spans="3:4" ht="15" hidden="1" customHeight="1" x14ac:dyDescent="0.25">
      <c r="C17517" s="160" t="s">
        <v>542</v>
      </c>
      <c r="D17517" s="161">
        <v>1024.27</v>
      </c>
    </row>
    <row r="17518" spans="3:4" ht="15" hidden="1" customHeight="1" x14ac:dyDescent="0.25">
      <c r="C17518" s="158" t="s">
        <v>546</v>
      </c>
      <c r="D17518" s="159">
        <v>889.48</v>
      </c>
    </row>
    <row r="17519" spans="3:4" ht="15" hidden="1" customHeight="1" x14ac:dyDescent="0.25">
      <c r="C17519" s="160" t="s">
        <v>549</v>
      </c>
      <c r="D17519" s="161">
        <v>142.29</v>
      </c>
    </row>
    <row r="17520" spans="3:4" ht="15" hidden="1" customHeight="1" x14ac:dyDescent="0.25">
      <c r="C17520" s="158" t="s">
        <v>553</v>
      </c>
      <c r="D17520" s="159">
        <v>629.66999999999996</v>
      </c>
    </row>
    <row r="17521" spans="3:4" ht="15" hidden="1" customHeight="1" x14ac:dyDescent="0.25">
      <c r="C17521" s="160" t="s">
        <v>553</v>
      </c>
      <c r="D17521" s="161">
        <v>46.93</v>
      </c>
    </row>
    <row r="17522" spans="3:4" ht="15" hidden="1" customHeight="1" x14ac:dyDescent="0.25">
      <c r="C17522" s="158" t="s">
        <v>553</v>
      </c>
      <c r="D17522" s="159">
        <v>1216.99</v>
      </c>
    </row>
    <row r="17523" spans="3:4" ht="15" hidden="1" customHeight="1" x14ac:dyDescent="0.25">
      <c r="C17523" s="160" t="s">
        <v>539</v>
      </c>
      <c r="D17523" s="161">
        <v>1022.26</v>
      </c>
    </row>
    <row r="17524" spans="3:4" ht="15" hidden="1" customHeight="1" x14ac:dyDescent="0.25">
      <c r="C17524" s="158" t="s">
        <v>307</v>
      </c>
      <c r="D17524" s="159">
        <v>1268.96</v>
      </c>
    </row>
    <row r="17525" spans="3:4" ht="15" hidden="1" customHeight="1" x14ac:dyDescent="0.25">
      <c r="C17525" s="160" t="s">
        <v>540</v>
      </c>
      <c r="D17525" s="161">
        <v>599.07000000000005</v>
      </c>
    </row>
    <row r="17526" spans="3:4" ht="15" hidden="1" customHeight="1" x14ac:dyDescent="0.25">
      <c r="C17526" s="158" t="s">
        <v>543</v>
      </c>
      <c r="D17526" s="159">
        <v>853.56</v>
      </c>
    </row>
    <row r="17527" spans="3:4" ht="15" hidden="1" customHeight="1" x14ac:dyDescent="0.25">
      <c r="C17527" s="160" t="s">
        <v>553</v>
      </c>
      <c r="D17527" s="161">
        <v>1299.48</v>
      </c>
    </row>
    <row r="17528" spans="3:4" ht="15" hidden="1" customHeight="1" x14ac:dyDescent="0.25">
      <c r="C17528" s="158" t="s">
        <v>540</v>
      </c>
      <c r="D17528" s="159">
        <v>405.51</v>
      </c>
    </row>
    <row r="17529" spans="3:4" ht="15" hidden="1" customHeight="1" x14ac:dyDescent="0.25">
      <c r="C17529" s="160" t="s">
        <v>552</v>
      </c>
      <c r="D17529" s="161">
        <v>451.41</v>
      </c>
    </row>
    <row r="17530" spans="3:4" ht="15" hidden="1" customHeight="1" x14ac:dyDescent="0.25">
      <c r="C17530" s="158" t="s">
        <v>547</v>
      </c>
      <c r="D17530" s="159">
        <v>618.58000000000004</v>
      </c>
    </row>
    <row r="17531" spans="3:4" ht="15" hidden="1" customHeight="1" x14ac:dyDescent="0.25">
      <c r="C17531" s="160" t="s">
        <v>557</v>
      </c>
      <c r="D17531" s="161">
        <v>861.84</v>
      </c>
    </row>
    <row r="17532" spans="3:4" ht="15" hidden="1" customHeight="1" x14ac:dyDescent="0.25">
      <c r="C17532" s="158" t="s">
        <v>548</v>
      </c>
      <c r="D17532" s="159">
        <v>814.45</v>
      </c>
    </row>
    <row r="17533" spans="3:4" ht="15" hidden="1" customHeight="1" x14ac:dyDescent="0.25">
      <c r="C17533" s="160" t="s">
        <v>545</v>
      </c>
      <c r="D17533" s="161">
        <v>971.09</v>
      </c>
    </row>
    <row r="17534" spans="3:4" ht="15" hidden="1" customHeight="1" x14ac:dyDescent="0.25">
      <c r="C17534" s="158" t="s">
        <v>547</v>
      </c>
      <c r="D17534" s="159">
        <v>588.04</v>
      </c>
    </row>
    <row r="17535" spans="3:4" ht="15" hidden="1" customHeight="1" x14ac:dyDescent="0.25">
      <c r="C17535" s="160" t="s">
        <v>307</v>
      </c>
      <c r="D17535" s="161">
        <v>1081.23</v>
      </c>
    </row>
    <row r="17536" spans="3:4" ht="15" hidden="1" customHeight="1" x14ac:dyDescent="0.25">
      <c r="C17536" s="158" t="s">
        <v>556</v>
      </c>
      <c r="D17536" s="159">
        <v>617.67999999999995</v>
      </c>
    </row>
    <row r="17537" spans="3:4" ht="15" hidden="1" customHeight="1" x14ac:dyDescent="0.25">
      <c r="C17537" s="160" t="s">
        <v>545</v>
      </c>
      <c r="D17537" s="161">
        <v>494.9</v>
      </c>
    </row>
    <row r="17538" spans="3:4" ht="15" hidden="1" customHeight="1" x14ac:dyDescent="0.25">
      <c r="C17538" s="158" t="s">
        <v>312</v>
      </c>
      <c r="D17538" s="159">
        <v>379.36</v>
      </c>
    </row>
    <row r="17539" spans="3:4" ht="15" hidden="1" customHeight="1" x14ac:dyDescent="0.25">
      <c r="C17539" s="160" t="s">
        <v>543</v>
      </c>
      <c r="D17539" s="161">
        <v>724.31</v>
      </c>
    </row>
    <row r="17540" spans="3:4" ht="15" hidden="1" customHeight="1" x14ac:dyDescent="0.25">
      <c r="C17540" s="158" t="s">
        <v>547</v>
      </c>
      <c r="D17540" s="159">
        <v>1022.51</v>
      </c>
    </row>
    <row r="17541" spans="3:4" ht="15" hidden="1" customHeight="1" x14ac:dyDescent="0.25">
      <c r="C17541" s="160" t="s">
        <v>541</v>
      </c>
      <c r="D17541" s="161">
        <v>1190.24</v>
      </c>
    </row>
    <row r="17542" spans="3:4" ht="15" hidden="1" customHeight="1" x14ac:dyDescent="0.25">
      <c r="C17542" s="158" t="s">
        <v>539</v>
      </c>
      <c r="D17542" s="159">
        <v>498.46</v>
      </c>
    </row>
    <row r="17543" spans="3:4" ht="15" hidden="1" customHeight="1" x14ac:dyDescent="0.25">
      <c r="C17543" s="160" t="s">
        <v>540</v>
      </c>
      <c r="D17543" s="161">
        <v>259.44</v>
      </c>
    </row>
    <row r="17544" spans="3:4" ht="15" hidden="1" customHeight="1" x14ac:dyDescent="0.25">
      <c r="C17544" s="158" t="s">
        <v>542</v>
      </c>
      <c r="D17544" s="159">
        <v>1266.26</v>
      </c>
    </row>
    <row r="17545" spans="3:4" ht="15" hidden="1" customHeight="1" x14ac:dyDescent="0.25">
      <c r="C17545" s="160" t="s">
        <v>553</v>
      </c>
      <c r="D17545" s="161">
        <v>1073.52</v>
      </c>
    </row>
    <row r="17546" spans="3:4" ht="15" hidden="1" customHeight="1" x14ac:dyDescent="0.25">
      <c r="C17546" s="158" t="s">
        <v>542</v>
      </c>
      <c r="D17546" s="159">
        <v>1000.98</v>
      </c>
    </row>
    <row r="17547" spans="3:4" ht="15" hidden="1" customHeight="1" x14ac:dyDescent="0.25">
      <c r="C17547" s="160" t="s">
        <v>549</v>
      </c>
      <c r="D17547" s="161">
        <v>398.53</v>
      </c>
    </row>
    <row r="17548" spans="3:4" ht="15" hidden="1" customHeight="1" x14ac:dyDescent="0.25">
      <c r="C17548" s="158" t="s">
        <v>553</v>
      </c>
      <c r="D17548" s="159">
        <v>1057.23</v>
      </c>
    </row>
    <row r="17549" spans="3:4" ht="15" hidden="1" customHeight="1" x14ac:dyDescent="0.25">
      <c r="C17549" s="160" t="s">
        <v>540</v>
      </c>
      <c r="D17549" s="161">
        <v>1180.1600000000001</v>
      </c>
    </row>
    <row r="17550" spans="3:4" ht="15" hidden="1" customHeight="1" x14ac:dyDescent="0.25">
      <c r="C17550" s="158" t="s">
        <v>551</v>
      </c>
      <c r="D17550" s="159">
        <v>232.76</v>
      </c>
    </row>
    <row r="17551" spans="3:4" ht="15" hidden="1" customHeight="1" x14ac:dyDescent="0.25">
      <c r="C17551" s="160" t="s">
        <v>552</v>
      </c>
      <c r="D17551" s="161">
        <v>507.07</v>
      </c>
    </row>
    <row r="17552" spans="3:4" ht="15" hidden="1" customHeight="1" x14ac:dyDescent="0.25">
      <c r="C17552" s="158" t="s">
        <v>542</v>
      </c>
      <c r="D17552" s="159">
        <v>1067.8399999999999</v>
      </c>
    </row>
    <row r="17553" spans="3:4" ht="15" hidden="1" customHeight="1" x14ac:dyDescent="0.25">
      <c r="C17553" s="160" t="s">
        <v>556</v>
      </c>
      <c r="D17553" s="161">
        <v>528.64</v>
      </c>
    </row>
    <row r="17554" spans="3:4" ht="15" hidden="1" customHeight="1" x14ac:dyDescent="0.25">
      <c r="C17554" s="158" t="s">
        <v>552</v>
      </c>
      <c r="D17554" s="159">
        <v>1029.96</v>
      </c>
    </row>
    <row r="17555" spans="3:4" ht="15" hidden="1" customHeight="1" x14ac:dyDescent="0.25">
      <c r="C17555" s="160" t="s">
        <v>308</v>
      </c>
      <c r="D17555" s="161">
        <v>309.95</v>
      </c>
    </row>
    <row r="17556" spans="3:4" ht="15" hidden="1" customHeight="1" x14ac:dyDescent="0.25">
      <c r="C17556" s="158" t="s">
        <v>309</v>
      </c>
      <c r="D17556" s="159">
        <v>1091.58</v>
      </c>
    </row>
    <row r="17557" spans="3:4" ht="15" hidden="1" customHeight="1" x14ac:dyDescent="0.25">
      <c r="C17557" s="160" t="s">
        <v>545</v>
      </c>
      <c r="D17557" s="161">
        <v>404.02</v>
      </c>
    </row>
    <row r="17558" spans="3:4" ht="15" hidden="1" customHeight="1" x14ac:dyDescent="0.25">
      <c r="C17558" s="158" t="s">
        <v>546</v>
      </c>
      <c r="D17558" s="159">
        <v>603.58000000000004</v>
      </c>
    </row>
    <row r="17559" spans="3:4" ht="15" hidden="1" customHeight="1" x14ac:dyDescent="0.25">
      <c r="C17559" s="160" t="s">
        <v>550</v>
      </c>
      <c r="D17559" s="161">
        <v>1202.71</v>
      </c>
    </row>
    <row r="17560" spans="3:4" ht="15" hidden="1" customHeight="1" x14ac:dyDescent="0.25">
      <c r="C17560" s="158" t="s">
        <v>554</v>
      </c>
      <c r="D17560" s="159">
        <v>75.599999999999994</v>
      </c>
    </row>
    <row r="17561" spans="3:4" ht="15" hidden="1" customHeight="1" x14ac:dyDescent="0.25">
      <c r="C17561" s="160" t="s">
        <v>547</v>
      </c>
      <c r="D17561" s="161">
        <v>426.22</v>
      </c>
    </row>
    <row r="17562" spans="3:4" ht="15" hidden="1" customHeight="1" x14ac:dyDescent="0.25">
      <c r="C17562" s="158" t="s">
        <v>540</v>
      </c>
      <c r="D17562" s="159">
        <v>473.05</v>
      </c>
    </row>
    <row r="17563" spans="3:4" ht="15" hidden="1" customHeight="1" x14ac:dyDescent="0.25">
      <c r="C17563" s="160" t="s">
        <v>312</v>
      </c>
      <c r="D17563" s="161">
        <v>1016.89</v>
      </c>
    </row>
    <row r="17564" spans="3:4" ht="15" hidden="1" customHeight="1" x14ac:dyDescent="0.25">
      <c r="C17564" s="158" t="s">
        <v>308</v>
      </c>
      <c r="D17564" s="159">
        <v>950.59</v>
      </c>
    </row>
    <row r="17565" spans="3:4" ht="15" hidden="1" customHeight="1" x14ac:dyDescent="0.25">
      <c r="C17565" s="160" t="s">
        <v>546</v>
      </c>
      <c r="D17565" s="161">
        <v>1283.1199999999999</v>
      </c>
    </row>
    <row r="17566" spans="3:4" ht="15" hidden="1" customHeight="1" x14ac:dyDescent="0.25">
      <c r="C17566" s="158" t="s">
        <v>546</v>
      </c>
      <c r="D17566" s="159">
        <v>962.49</v>
      </c>
    </row>
    <row r="17567" spans="3:4" ht="15" hidden="1" customHeight="1" x14ac:dyDescent="0.25">
      <c r="C17567" s="160" t="s">
        <v>543</v>
      </c>
      <c r="D17567" s="161">
        <v>151.56</v>
      </c>
    </row>
    <row r="17568" spans="3:4" ht="15" hidden="1" customHeight="1" x14ac:dyDescent="0.25">
      <c r="C17568" s="158" t="s">
        <v>555</v>
      </c>
      <c r="D17568" s="159">
        <v>910.53</v>
      </c>
    </row>
    <row r="17569" spans="3:4" ht="15" hidden="1" customHeight="1" x14ac:dyDescent="0.25">
      <c r="C17569" s="160" t="s">
        <v>543</v>
      </c>
      <c r="D17569" s="161">
        <v>317.39</v>
      </c>
    </row>
    <row r="17570" spans="3:4" ht="15" hidden="1" customHeight="1" x14ac:dyDescent="0.25">
      <c r="C17570" s="158" t="s">
        <v>308</v>
      </c>
      <c r="D17570" s="159">
        <v>351.07</v>
      </c>
    </row>
    <row r="17571" spans="3:4" ht="15" hidden="1" customHeight="1" x14ac:dyDescent="0.25">
      <c r="C17571" s="160" t="s">
        <v>546</v>
      </c>
      <c r="D17571" s="161">
        <v>227.12</v>
      </c>
    </row>
    <row r="17572" spans="3:4" ht="15" hidden="1" customHeight="1" x14ac:dyDescent="0.25">
      <c r="C17572" s="158" t="s">
        <v>542</v>
      </c>
      <c r="D17572" s="159">
        <v>640.01</v>
      </c>
    </row>
    <row r="17573" spans="3:4" ht="15" hidden="1" customHeight="1" x14ac:dyDescent="0.25">
      <c r="C17573" s="160" t="s">
        <v>546</v>
      </c>
      <c r="D17573" s="161">
        <v>1002.54</v>
      </c>
    </row>
    <row r="17574" spans="3:4" ht="15" hidden="1" customHeight="1" x14ac:dyDescent="0.25">
      <c r="C17574" s="158" t="s">
        <v>546</v>
      </c>
      <c r="D17574" s="159">
        <v>1183.33</v>
      </c>
    </row>
    <row r="17575" spans="3:4" ht="15" hidden="1" customHeight="1" x14ac:dyDescent="0.25">
      <c r="C17575" s="160" t="s">
        <v>308</v>
      </c>
      <c r="D17575" s="161">
        <v>631.32000000000005</v>
      </c>
    </row>
    <row r="17576" spans="3:4" ht="15" hidden="1" customHeight="1" x14ac:dyDescent="0.25">
      <c r="C17576" s="158" t="s">
        <v>546</v>
      </c>
      <c r="D17576" s="159">
        <v>1205.47</v>
      </c>
    </row>
    <row r="17577" spans="3:4" ht="15" hidden="1" customHeight="1" x14ac:dyDescent="0.25">
      <c r="C17577" s="160" t="s">
        <v>548</v>
      </c>
      <c r="D17577" s="161">
        <v>427.88</v>
      </c>
    </row>
    <row r="17578" spans="3:4" ht="15" hidden="1" customHeight="1" x14ac:dyDescent="0.25">
      <c r="C17578" s="158" t="s">
        <v>543</v>
      </c>
      <c r="D17578" s="159">
        <v>475.13</v>
      </c>
    </row>
    <row r="17579" spans="3:4" ht="15" hidden="1" customHeight="1" x14ac:dyDescent="0.25">
      <c r="C17579" s="160" t="s">
        <v>307</v>
      </c>
      <c r="D17579" s="161">
        <v>697.95</v>
      </c>
    </row>
    <row r="17580" spans="3:4" ht="15" hidden="1" customHeight="1" x14ac:dyDescent="0.25">
      <c r="C17580" s="158" t="s">
        <v>548</v>
      </c>
      <c r="D17580" s="159">
        <v>247.1</v>
      </c>
    </row>
    <row r="17581" spans="3:4" ht="15" hidden="1" customHeight="1" x14ac:dyDescent="0.25">
      <c r="C17581" s="160" t="s">
        <v>546</v>
      </c>
      <c r="D17581" s="161">
        <v>575.79</v>
      </c>
    </row>
    <row r="17582" spans="3:4" ht="15" hidden="1" customHeight="1" x14ac:dyDescent="0.25">
      <c r="C17582" s="158" t="s">
        <v>541</v>
      </c>
      <c r="D17582" s="159">
        <v>560.82000000000005</v>
      </c>
    </row>
    <row r="17583" spans="3:4" ht="15" hidden="1" customHeight="1" x14ac:dyDescent="0.25">
      <c r="C17583" s="160" t="s">
        <v>547</v>
      </c>
      <c r="D17583" s="161">
        <v>810.18</v>
      </c>
    </row>
    <row r="17584" spans="3:4" ht="15" hidden="1" customHeight="1" x14ac:dyDescent="0.25">
      <c r="C17584" s="158" t="s">
        <v>546</v>
      </c>
      <c r="D17584" s="159">
        <v>403.63</v>
      </c>
    </row>
    <row r="17585" spans="3:4" ht="15" hidden="1" customHeight="1" x14ac:dyDescent="0.25">
      <c r="C17585" s="160" t="s">
        <v>543</v>
      </c>
      <c r="D17585" s="161">
        <v>417.75</v>
      </c>
    </row>
    <row r="17586" spans="3:4" ht="15" hidden="1" customHeight="1" x14ac:dyDescent="0.25">
      <c r="C17586" s="158" t="s">
        <v>545</v>
      </c>
      <c r="D17586" s="159">
        <v>847.27</v>
      </c>
    </row>
    <row r="17587" spans="3:4" ht="15" hidden="1" customHeight="1" x14ac:dyDescent="0.25">
      <c r="C17587" s="160" t="s">
        <v>557</v>
      </c>
      <c r="D17587" s="161">
        <v>742.84</v>
      </c>
    </row>
    <row r="17588" spans="3:4" ht="15" hidden="1" customHeight="1" x14ac:dyDescent="0.25">
      <c r="C17588" s="158" t="s">
        <v>550</v>
      </c>
      <c r="D17588" s="159">
        <v>35.21</v>
      </c>
    </row>
    <row r="17589" spans="3:4" ht="15" hidden="1" customHeight="1" x14ac:dyDescent="0.25">
      <c r="C17589" s="160" t="s">
        <v>553</v>
      </c>
      <c r="D17589" s="161">
        <v>674.41</v>
      </c>
    </row>
    <row r="17590" spans="3:4" ht="15" hidden="1" customHeight="1" x14ac:dyDescent="0.25">
      <c r="C17590" s="158" t="s">
        <v>552</v>
      </c>
      <c r="D17590" s="159">
        <v>764.54</v>
      </c>
    </row>
    <row r="17591" spans="3:4" ht="15" hidden="1" customHeight="1" x14ac:dyDescent="0.25">
      <c r="C17591" s="160" t="s">
        <v>555</v>
      </c>
      <c r="D17591" s="161">
        <v>745.07</v>
      </c>
    </row>
    <row r="17592" spans="3:4" ht="15" hidden="1" customHeight="1" x14ac:dyDescent="0.25">
      <c r="C17592" s="158" t="s">
        <v>541</v>
      </c>
      <c r="D17592" s="159">
        <v>1061.3699999999999</v>
      </c>
    </row>
    <row r="17593" spans="3:4" ht="15" hidden="1" customHeight="1" x14ac:dyDescent="0.25">
      <c r="C17593" s="160" t="s">
        <v>545</v>
      </c>
      <c r="D17593" s="161">
        <v>548.74</v>
      </c>
    </row>
    <row r="17594" spans="3:4" ht="15" hidden="1" customHeight="1" x14ac:dyDescent="0.25">
      <c r="C17594" s="158" t="s">
        <v>545</v>
      </c>
      <c r="D17594" s="159">
        <v>958.89</v>
      </c>
    </row>
    <row r="17595" spans="3:4" ht="15" hidden="1" customHeight="1" x14ac:dyDescent="0.25">
      <c r="C17595" s="160" t="s">
        <v>551</v>
      </c>
      <c r="D17595" s="161">
        <v>662.67</v>
      </c>
    </row>
    <row r="17596" spans="3:4" ht="15" hidden="1" customHeight="1" x14ac:dyDescent="0.25">
      <c r="C17596" s="158" t="s">
        <v>539</v>
      </c>
      <c r="D17596" s="159">
        <v>509.82</v>
      </c>
    </row>
    <row r="17597" spans="3:4" ht="15" hidden="1" customHeight="1" x14ac:dyDescent="0.25">
      <c r="C17597" s="160" t="s">
        <v>308</v>
      </c>
      <c r="D17597" s="161">
        <v>463.58</v>
      </c>
    </row>
    <row r="17598" spans="3:4" ht="15" hidden="1" customHeight="1" x14ac:dyDescent="0.25">
      <c r="C17598" s="158" t="s">
        <v>554</v>
      </c>
      <c r="D17598" s="159">
        <v>148.97</v>
      </c>
    </row>
    <row r="17599" spans="3:4" ht="15" hidden="1" customHeight="1" x14ac:dyDescent="0.25">
      <c r="C17599" s="160" t="s">
        <v>309</v>
      </c>
      <c r="D17599" s="161">
        <v>789.92</v>
      </c>
    </row>
    <row r="17600" spans="3:4" ht="15" hidden="1" customHeight="1" x14ac:dyDescent="0.25">
      <c r="C17600" s="158" t="s">
        <v>551</v>
      </c>
      <c r="D17600" s="159">
        <v>442.48</v>
      </c>
    </row>
    <row r="17601" spans="3:4" ht="15" hidden="1" customHeight="1" x14ac:dyDescent="0.25">
      <c r="C17601" s="160" t="s">
        <v>545</v>
      </c>
      <c r="D17601" s="161">
        <v>1110.6600000000001</v>
      </c>
    </row>
    <row r="17602" spans="3:4" ht="15" hidden="1" customHeight="1" x14ac:dyDescent="0.25">
      <c r="C17602" s="158" t="s">
        <v>547</v>
      </c>
      <c r="D17602" s="159">
        <v>986.46</v>
      </c>
    </row>
    <row r="17603" spans="3:4" ht="15" hidden="1" customHeight="1" x14ac:dyDescent="0.25">
      <c r="C17603" s="160" t="s">
        <v>554</v>
      </c>
      <c r="D17603" s="161">
        <v>1112.8499999999999</v>
      </c>
    </row>
    <row r="17604" spans="3:4" ht="15" hidden="1" customHeight="1" x14ac:dyDescent="0.25">
      <c r="C17604" s="158" t="s">
        <v>551</v>
      </c>
      <c r="D17604" s="159">
        <v>675.1</v>
      </c>
    </row>
    <row r="17605" spans="3:4" ht="15" hidden="1" customHeight="1" x14ac:dyDescent="0.25">
      <c r="C17605" s="160" t="s">
        <v>312</v>
      </c>
      <c r="D17605" s="161">
        <v>648.39</v>
      </c>
    </row>
    <row r="17606" spans="3:4" ht="15" hidden="1" customHeight="1" x14ac:dyDescent="0.25">
      <c r="C17606" s="158" t="s">
        <v>545</v>
      </c>
      <c r="D17606" s="159">
        <v>841.63</v>
      </c>
    </row>
    <row r="17607" spans="3:4" ht="15" hidden="1" customHeight="1" x14ac:dyDescent="0.25">
      <c r="C17607" s="160" t="s">
        <v>309</v>
      </c>
      <c r="D17607" s="161">
        <v>651.04</v>
      </c>
    </row>
    <row r="17608" spans="3:4" ht="15" hidden="1" customHeight="1" x14ac:dyDescent="0.25">
      <c r="C17608" s="158" t="s">
        <v>541</v>
      </c>
      <c r="D17608" s="159">
        <v>759.12</v>
      </c>
    </row>
    <row r="17609" spans="3:4" ht="15" hidden="1" customHeight="1" x14ac:dyDescent="0.25">
      <c r="C17609" s="160" t="s">
        <v>550</v>
      </c>
      <c r="D17609" s="161">
        <v>698.78</v>
      </c>
    </row>
    <row r="17610" spans="3:4" ht="15" hidden="1" customHeight="1" x14ac:dyDescent="0.25">
      <c r="C17610" s="158" t="s">
        <v>308</v>
      </c>
      <c r="D17610" s="159">
        <v>995.76</v>
      </c>
    </row>
    <row r="17611" spans="3:4" ht="15" hidden="1" customHeight="1" x14ac:dyDescent="0.25">
      <c r="C17611" s="160" t="s">
        <v>552</v>
      </c>
      <c r="D17611" s="161">
        <v>1263.9100000000001</v>
      </c>
    </row>
    <row r="17612" spans="3:4" ht="15" hidden="1" customHeight="1" x14ac:dyDescent="0.25">
      <c r="C17612" s="158" t="s">
        <v>552</v>
      </c>
      <c r="D17612" s="159">
        <v>658.95</v>
      </c>
    </row>
    <row r="17613" spans="3:4" ht="15" hidden="1" customHeight="1" x14ac:dyDescent="0.25">
      <c r="C17613" s="160" t="s">
        <v>543</v>
      </c>
      <c r="D17613" s="161">
        <v>584.80999999999995</v>
      </c>
    </row>
    <row r="17614" spans="3:4" ht="15" hidden="1" customHeight="1" x14ac:dyDescent="0.25">
      <c r="C17614" s="158" t="s">
        <v>308</v>
      </c>
      <c r="D17614" s="159">
        <v>370.61</v>
      </c>
    </row>
    <row r="17615" spans="3:4" ht="15" hidden="1" customHeight="1" x14ac:dyDescent="0.25">
      <c r="C17615" s="160" t="s">
        <v>545</v>
      </c>
      <c r="D17615" s="161">
        <v>884.3</v>
      </c>
    </row>
    <row r="17616" spans="3:4" ht="15" hidden="1" customHeight="1" x14ac:dyDescent="0.25">
      <c r="C17616" s="158" t="s">
        <v>552</v>
      </c>
      <c r="D17616" s="159">
        <v>557.33000000000004</v>
      </c>
    </row>
    <row r="17617" spans="3:4" ht="15" hidden="1" customHeight="1" x14ac:dyDescent="0.25">
      <c r="C17617" s="160" t="s">
        <v>556</v>
      </c>
      <c r="D17617" s="161">
        <v>255.72</v>
      </c>
    </row>
    <row r="17618" spans="3:4" ht="15" hidden="1" customHeight="1" x14ac:dyDescent="0.25">
      <c r="C17618" s="158" t="s">
        <v>558</v>
      </c>
      <c r="D17618" s="159">
        <v>900.68</v>
      </c>
    </row>
    <row r="17619" spans="3:4" ht="15" hidden="1" customHeight="1" x14ac:dyDescent="0.25">
      <c r="C17619" s="160" t="s">
        <v>546</v>
      </c>
      <c r="D17619" s="161">
        <v>1187.24</v>
      </c>
    </row>
    <row r="17620" spans="3:4" ht="15" hidden="1" customHeight="1" x14ac:dyDescent="0.25">
      <c r="C17620" s="158" t="s">
        <v>307</v>
      </c>
      <c r="D17620" s="159">
        <v>587.21</v>
      </c>
    </row>
    <row r="17621" spans="3:4" ht="15" hidden="1" customHeight="1" x14ac:dyDescent="0.25">
      <c r="C17621" s="160" t="s">
        <v>307</v>
      </c>
      <c r="D17621" s="161">
        <v>1008.66</v>
      </c>
    </row>
    <row r="17622" spans="3:4" ht="15" hidden="1" customHeight="1" x14ac:dyDescent="0.25">
      <c r="C17622" s="158" t="s">
        <v>312</v>
      </c>
      <c r="D17622" s="159">
        <v>676.87</v>
      </c>
    </row>
    <row r="17623" spans="3:4" ht="15" hidden="1" customHeight="1" x14ac:dyDescent="0.25">
      <c r="C17623" s="160" t="s">
        <v>543</v>
      </c>
      <c r="D17623" s="161">
        <v>177.5</v>
      </c>
    </row>
    <row r="17624" spans="3:4" ht="15" hidden="1" customHeight="1" x14ac:dyDescent="0.25">
      <c r="C17624" s="158" t="s">
        <v>546</v>
      </c>
      <c r="D17624" s="159">
        <v>708.08</v>
      </c>
    </row>
    <row r="17625" spans="3:4" ht="15" hidden="1" customHeight="1" x14ac:dyDescent="0.25">
      <c r="C17625" s="160" t="s">
        <v>312</v>
      </c>
      <c r="D17625" s="161">
        <v>966.48</v>
      </c>
    </row>
    <row r="17626" spans="3:4" ht="15" hidden="1" customHeight="1" x14ac:dyDescent="0.25">
      <c r="C17626" s="158" t="s">
        <v>312</v>
      </c>
      <c r="D17626" s="159">
        <v>1292.28</v>
      </c>
    </row>
    <row r="17627" spans="3:4" ht="15" hidden="1" customHeight="1" x14ac:dyDescent="0.25">
      <c r="C17627" s="160" t="s">
        <v>551</v>
      </c>
      <c r="D17627" s="161">
        <v>1087.1400000000001</v>
      </c>
    </row>
    <row r="17628" spans="3:4" ht="15" hidden="1" customHeight="1" x14ac:dyDescent="0.25">
      <c r="C17628" s="158" t="s">
        <v>553</v>
      </c>
      <c r="D17628" s="159">
        <v>320.85000000000002</v>
      </c>
    </row>
    <row r="17629" spans="3:4" ht="15" hidden="1" customHeight="1" x14ac:dyDescent="0.25">
      <c r="C17629" s="160" t="s">
        <v>540</v>
      </c>
      <c r="D17629" s="161">
        <v>261.13</v>
      </c>
    </row>
    <row r="17630" spans="3:4" ht="15" hidden="1" customHeight="1" x14ac:dyDescent="0.25">
      <c r="C17630" s="158" t="s">
        <v>551</v>
      </c>
      <c r="D17630" s="159">
        <v>468.44</v>
      </c>
    </row>
    <row r="17631" spans="3:4" ht="15" hidden="1" customHeight="1" x14ac:dyDescent="0.25">
      <c r="C17631" s="160" t="s">
        <v>312</v>
      </c>
      <c r="D17631" s="161">
        <v>105.4</v>
      </c>
    </row>
    <row r="17632" spans="3:4" ht="15" hidden="1" customHeight="1" x14ac:dyDescent="0.25">
      <c r="C17632" s="158" t="s">
        <v>547</v>
      </c>
      <c r="D17632" s="159">
        <v>285.76</v>
      </c>
    </row>
    <row r="17633" spans="3:4" ht="15" hidden="1" customHeight="1" x14ac:dyDescent="0.25">
      <c r="C17633" s="160" t="s">
        <v>550</v>
      </c>
      <c r="D17633" s="161">
        <v>558.12</v>
      </c>
    </row>
    <row r="17634" spans="3:4" ht="15" hidden="1" customHeight="1" x14ac:dyDescent="0.25">
      <c r="C17634" s="158" t="s">
        <v>548</v>
      </c>
      <c r="D17634" s="159">
        <v>111.41</v>
      </c>
    </row>
    <row r="17635" spans="3:4" ht="15" hidden="1" customHeight="1" x14ac:dyDescent="0.25">
      <c r="C17635" s="160" t="s">
        <v>308</v>
      </c>
      <c r="D17635" s="161">
        <v>880.12</v>
      </c>
    </row>
    <row r="17636" spans="3:4" ht="15" hidden="1" customHeight="1" x14ac:dyDescent="0.25">
      <c r="C17636" s="158" t="s">
        <v>309</v>
      </c>
      <c r="D17636" s="159">
        <v>304.24</v>
      </c>
    </row>
    <row r="17637" spans="3:4" ht="15" hidden="1" customHeight="1" x14ac:dyDescent="0.25">
      <c r="C17637" s="160" t="s">
        <v>312</v>
      </c>
      <c r="D17637" s="161">
        <v>173.35</v>
      </c>
    </row>
    <row r="17638" spans="3:4" ht="15" hidden="1" customHeight="1" x14ac:dyDescent="0.25">
      <c r="C17638" s="158" t="s">
        <v>547</v>
      </c>
      <c r="D17638" s="159">
        <v>508.14</v>
      </c>
    </row>
    <row r="17639" spans="3:4" ht="15" hidden="1" customHeight="1" x14ac:dyDescent="0.25">
      <c r="C17639" s="160" t="s">
        <v>539</v>
      </c>
      <c r="D17639" s="161">
        <v>484.48</v>
      </c>
    </row>
    <row r="17640" spans="3:4" ht="15" hidden="1" customHeight="1" x14ac:dyDescent="0.25">
      <c r="C17640" s="158" t="s">
        <v>542</v>
      </c>
      <c r="D17640" s="159">
        <v>900.8</v>
      </c>
    </row>
    <row r="17641" spans="3:4" ht="15" hidden="1" customHeight="1" x14ac:dyDescent="0.25">
      <c r="C17641" s="160" t="s">
        <v>546</v>
      </c>
      <c r="D17641" s="161">
        <v>912.33</v>
      </c>
    </row>
    <row r="17642" spans="3:4" ht="15" hidden="1" customHeight="1" x14ac:dyDescent="0.25">
      <c r="C17642" s="158" t="s">
        <v>541</v>
      </c>
      <c r="D17642" s="159">
        <v>636.97</v>
      </c>
    </row>
    <row r="17643" spans="3:4" ht="15" hidden="1" customHeight="1" x14ac:dyDescent="0.25">
      <c r="C17643" s="160" t="s">
        <v>308</v>
      </c>
      <c r="D17643" s="161">
        <v>80.47</v>
      </c>
    </row>
    <row r="17644" spans="3:4" ht="15" hidden="1" customHeight="1" x14ac:dyDescent="0.25">
      <c r="C17644" s="158" t="s">
        <v>550</v>
      </c>
      <c r="D17644" s="159">
        <v>685.86</v>
      </c>
    </row>
    <row r="17645" spans="3:4" ht="15" hidden="1" customHeight="1" x14ac:dyDescent="0.25">
      <c r="C17645" s="160" t="s">
        <v>554</v>
      </c>
      <c r="D17645" s="161">
        <v>948.92</v>
      </c>
    </row>
    <row r="17646" spans="3:4" ht="15" hidden="1" customHeight="1" x14ac:dyDescent="0.25">
      <c r="C17646" s="158" t="s">
        <v>551</v>
      </c>
      <c r="D17646" s="159">
        <v>487.46</v>
      </c>
    </row>
    <row r="17647" spans="3:4" ht="15" hidden="1" customHeight="1" x14ac:dyDescent="0.25">
      <c r="C17647" s="160" t="s">
        <v>543</v>
      </c>
      <c r="D17647" s="161">
        <v>860.83</v>
      </c>
    </row>
    <row r="17648" spans="3:4" ht="15" hidden="1" customHeight="1" x14ac:dyDescent="0.25">
      <c r="C17648" s="158" t="s">
        <v>544</v>
      </c>
      <c r="D17648" s="159">
        <v>515.41999999999996</v>
      </c>
    </row>
    <row r="17649" spans="3:4" ht="15" hidden="1" customHeight="1" x14ac:dyDescent="0.25">
      <c r="C17649" s="160" t="s">
        <v>551</v>
      </c>
      <c r="D17649" s="161">
        <v>51.67</v>
      </c>
    </row>
    <row r="17650" spans="3:4" ht="15" hidden="1" customHeight="1" x14ac:dyDescent="0.25">
      <c r="C17650" s="158" t="s">
        <v>542</v>
      </c>
      <c r="D17650" s="159">
        <v>763.01</v>
      </c>
    </row>
    <row r="17651" spans="3:4" ht="15" hidden="1" customHeight="1" x14ac:dyDescent="0.25">
      <c r="C17651" s="160" t="s">
        <v>554</v>
      </c>
      <c r="D17651" s="161">
        <v>519.22</v>
      </c>
    </row>
    <row r="17652" spans="3:4" ht="15" hidden="1" customHeight="1" x14ac:dyDescent="0.25">
      <c r="C17652" s="158" t="s">
        <v>553</v>
      </c>
      <c r="D17652" s="159">
        <v>698.93</v>
      </c>
    </row>
    <row r="17653" spans="3:4" ht="15" hidden="1" customHeight="1" x14ac:dyDescent="0.25">
      <c r="C17653" s="160" t="s">
        <v>551</v>
      </c>
      <c r="D17653" s="161">
        <v>479.27</v>
      </c>
    </row>
    <row r="17654" spans="3:4" ht="15" hidden="1" customHeight="1" x14ac:dyDescent="0.25">
      <c r="C17654" s="158" t="s">
        <v>312</v>
      </c>
      <c r="D17654" s="159">
        <v>265.70999999999998</v>
      </c>
    </row>
    <row r="17655" spans="3:4" ht="15" hidden="1" customHeight="1" x14ac:dyDescent="0.25">
      <c r="C17655" s="160" t="s">
        <v>547</v>
      </c>
      <c r="D17655" s="161">
        <v>607.45000000000005</v>
      </c>
    </row>
    <row r="17656" spans="3:4" ht="15" hidden="1" customHeight="1" x14ac:dyDescent="0.25">
      <c r="C17656" s="158" t="s">
        <v>552</v>
      </c>
      <c r="D17656" s="159">
        <v>501.83</v>
      </c>
    </row>
    <row r="17657" spans="3:4" ht="15" hidden="1" customHeight="1" x14ac:dyDescent="0.25">
      <c r="C17657" s="160" t="s">
        <v>547</v>
      </c>
      <c r="D17657" s="161">
        <v>830.81</v>
      </c>
    </row>
    <row r="17658" spans="3:4" ht="15" hidden="1" customHeight="1" x14ac:dyDescent="0.25">
      <c r="C17658" s="158" t="s">
        <v>556</v>
      </c>
      <c r="D17658" s="159">
        <v>467.51</v>
      </c>
    </row>
    <row r="17659" spans="3:4" ht="15" hidden="1" customHeight="1" x14ac:dyDescent="0.25">
      <c r="C17659" s="160" t="s">
        <v>549</v>
      </c>
      <c r="D17659" s="161">
        <v>270</v>
      </c>
    </row>
    <row r="17660" spans="3:4" ht="15" hidden="1" customHeight="1" x14ac:dyDescent="0.25">
      <c r="C17660" s="158" t="s">
        <v>540</v>
      </c>
      <c r="D17660" s="159">
        <v>718.37</v>
      </c>
    </row>
    <row r="17661" spans="3:4" ht="15" hidden="1" customHeight="1" x14ac:dyDescent="0.25">
      <c r="C17661" s="160" t="s">
        <v>549</v>
      </c>
      <c r="D17661" s="161">
        <v>411.44</v>
      </c>
    </row>
    <row r="17662" spans="3:4" ht="15" hidden="1" customHeight="1" x14ac:dyDescent="0.25">
      <c r="C17662" s="158" t="s">
        <v>549</v>
      </c>
      <c r="D17662" s="159">
        <v>645.66999999999996</v>
      </c>
    </row>
    <row r="17663" spans="3:4" ht="15" hidden="1" customHeight="1" x14ac:dyDescent="0.25">
      <c r="C17663" s="160" t="s">
        <v>552</v>
      </c>
      <c r="D17663" s="161">
        <v>560.13</v>
      </c>
    </row>
    <row r="17664" spans="3:4" ht="15" hidden="1" customHeight="1" x14ac:dyDescent="0.25">
      <c r="C17664" s="158" t="s">
        <v>549</v>
      </c>
      <c r="D17664" s="159">
        <v>563.15</v>
      </c>
    </row>
    <row r="17665" spans="3:4" ht="15" hidden="1" customHeight="1" x14ac:dyDescent="0.25">
      <c r="C17665" s="160" t="s">
        <v>542</v>
      </c>
      <c r="D17665" s="161">
        <v>27.84</v>
      </c>
    </row>
    <row r="17666" spans="3:4" ht="15" hidden="1" customHeight="1" x14ac:dyDescent="0.25">
      <c r="C17666" s="158" t="s">
        <v>553</v>
      </c>
      <c r="D17666" s="159">
        <v>725.09</v>
      </c>
    </row>
    <row r="17667" spans="3:4" ht="15" hidden="1" customHeight="1" x14ac:dyDescent="0.25">
      <c r="C17667" s="160" t="s">
        <v>552</v>
      </c>
      <c r="D17667" s="161">
        <v>443.63</v>
      </c>
    </row>
    <row r="17668" spans="3:4" ht="15" hidden="1" customHeight="1" x14ac:dyDescent="0.25">
      <c r="C17668" s="158" t="s">
        <v>546</v>
      </c>
      <c r="D17668" s="159">
        <v>425.66</v>
      </c>
    </row>
    <row r="17669" spans="3:4" ht="15" hidden="1" customHeight="1" x14ac:dyDescent="0.25">
      <c r="C17669" s="160" t="s">
        <v>539</v>
      </c>
      <c r="D17669" s="161">
        <v>94.82</v>
      </c>
    </row>
    <row r="17670" spans="3:4" ht="15" hidden="1" customHeight="1" x14ac:dyDescent="0.25">
      <c r="C17670" s="158" t="s">
        <v>543</v>
      </c>
      <c r="D17670" s="159">
        <v>493.48</v>
      </c>
    </row>
    <row r="17671" spans="3:4" ht="15" hidden="1" customHeight="1" x14ac:dyDescent="0.25">
      <c r="C17671" s="160" t="s">
        <v>551</v>
      </c>
      <c r="D17671" s="161">
        <v>1094.23</v>
      </c>
    </row>
    <row r="17672" spans="3:4" ht="15" hidden="1" customHeight="1" x14ac:dyDescent="0.25">
      <c r="C17672" s="158" t="s">
        <v>543</v>
      </c>
      <c r="D17672" s="159">
        <v>1281.67</v>
      </c>
    </row>
    <row r="17673" spans="3:4" ht="15" hidden="1" customHeight="1" x14ac:dyDescent="0.25">
      <c r="C17673" s="160" t="s">
        <v>545</v>
      </c>
      <c r="D17673" s="161">
        <v>307.27999999999997</v>
      </c>
    </row>
    <row r="17674" spans="3:4" ht="15" hidden="1" customHeight="1" x14ac:dyDescent="0.25">
      <c r="C17674" s="158" t="s">
        <v>550</v>
      </c>
      <c r="D17674" s="159">
        <v>288.98</v>
      </c>
    </row>
    <row r="17675" spans="3:4" ht="15" hidden="1" customHeight="1" x14ac:dyDescent="0.25">
      <c r="C17675" s="160" t="s">
        <v>307</v>
      </c>
      <c r="D17675" s="161">
        <v>179.79</v>
      </c>
    </row>
    <row r="17676" spans="3:4" ht="15" hidden="1" customHeight="1" x14ac:dyDescent="0.25">
      <c r="C17676" s="158" t="s">
        <v>549</v>
      </c>
      <c r="D17676" s="159">
        <v>848.22</v>
      </c>
    </row>
    <row r="17677" spans="3:4" ht="15" hidden="1" customHeight="1" x14ac:dyDescent="0.25">
      <c r="C17677" s="160" t="s">
        <v>541</v>
      </c>
      <c r="D17677" s="161">
        <v>413.44</v>
      </c>
    </row>
    <row r="17678" spans="3:4" ht="15" hidden="1" customHeight="1" x14ac:dyDescent="0.25">
      <c r="C17678" s="158" t="s">
        <v>547</v>
      </c>
      <c r="D17678" s="159">
        <v>538.29999999999995</v>
      </c>
    </row>
    <row r="17679" spans="3:4" ht="15" hidden="1" customHeight="1" x14ac:dyDescent="0.25">
      <c r="C17679" s="160" t="s">
        <v>553</v>
      </c>
      <c r="D17679" s="161">
        <v>1100.78</v>
      </c>
    </row>
    <row r="17680" spans="3:4" ht="15" hidden="1" customHeight="1" x14ac:dyDescent="0.25">
      <c r="C17680" s="158" t="s">
        <v>543</v>
      </c>
      <c r="D17680" s="159">
        <v>126.01</v>
      </c>
    </row>
    <row r="17681" spans="3:4" ht="15" hidden="1" customHeight="1" x14ac:dyDescent="0.25">
      <c r="C17681" s="160" t="s">
        <v>546</v>
      </c>
      <c r="D17681" s="161">
        <v>157.72999999999999</v>
      </c>
    </row>
    <row r="17682" spans="3:4" ht="15" hidden="1" customHeight="1" x14ac:dyDescent="0.25">
      <c r="C17682" s="158" t="s">
        <v>546</v>
      </c>
      <c r="D17682" s="159">
        <v>670.56</v>
      </c>
    </row>
    <row r="17683" spans="3:4" ht="15" hidden="1" customHeight="1" x14ac:dyDescent="0.25">
      <c r="C17683" s="160" t="s">
        <v>547</v>
      </c>
      <c r="D17683" s="161">
        <v>540.38</v>
      </c>
    </row>
    <row r="17684" spans="3:4" ht="15" hidden="1" customHeight="1" x14ac:dyDescent="0.25">
      <c r="C17684" s="158" t="s">
        <v>309</v>
      </c>
      <c r="D17684" s="159">
        <v>1195.25</v>
      </c>
    </row>
    <row r="17685" spans="3:4" ht="15" hidden="1" customHeight="1" x14ac:dyDescent="0.25">
      <c r="C17685" s="160" t="s">
        <v>557</v>
      </c>
      <c r="D17685" s="161">
        <v>81.88</v>
      </c>
    </row>
    <row r="17686" spans="3:4" ht="15" hidden="1" customHeight="1" x14ac:dyDescent="0.25">
      <c r="C17686" s="158" t="s">
        <v>543</v>
      </c>
      <c r="D17686" s="159">
        <v>142.57</v>
      </c>
    </row>
    <row r="17687" spans="3:4" ht="15" hidden="1" customHeight="1" x14ac:dyDescent="0.25">
      <c r="C17687" s="160" t="s">
        <v>541</v>
      </c>
      <c r="D17687" s="161">
        <v>769.19</v>
      </c>
    </row>
    <row r="17688" spans="3:4" ht="15" hidden="1" customHeight="1" x14ac:dyDescent="0.25">
      <c r="C17688" s="158" t="s">
        <v>553</v>
      </c>
      <c r="D17688" s="159">
        <v>1112.27</v>
      </c>
    </row>
    <row r="17689" spans="3:4" ht="15" hidden="1" customHeight="1" x14ac:dyDescent="0.25">
      <c r="C17689" s="160" t="s">
        <v>307</v>
      </c>
      <c r="D17689" s="161">
        <v>843.95</v>
      </c>
    </row>
    <row r="17690" spans="3:4" ht="15" hidden="1" customHeight="1" x14ac:dyDescent="0.25">
      <c r="C17690" s="158" t="s">
        <v>543</v>
      </c>
      <c r="D17690" s="159">
        <v>504.48</v>
      </c>
    </row>
    <row r="17691" spans="3:4" ht="15" hidden="1" customHeight="1" x14ac:dyDescent="0.25">
      <c r="C17691" s="160" t="s">
        <v>312</v>
      </c>
      <c r="D17691" s="161">
        <v>847.35</v>
      </c>
    </row>
    <row r="17692" spans="3:4" ht="15" hidden="1" customHeight="1" x14ac:dyDescent="0.25">
      <c r="C17692" s="158" t="s">
        <v>308</v>
      </c>
      <c r="D17692" s="159">
        <v>1143.29</v>
      </c>
    </row>
    <row r="17693" spans="3:4" ht="15" hidden="1" customHeight="1" x14ac:dyDescent="0.25">
      <c r="C17693" s="160" t="s">
        <v>551</v>
      </c>
      <c r="D17693" s="161">
        <v>1007.07</v>
      </c>
    </row>
    <row r="17694" spans="3:4" ht="15" hidden="1" customHeight="1" x14ac:dyDescent="0.25">
      <c r="C17694" s="158" t="s">
        <v>543</v>
      </c>
      <c r="D17694" s="159">
        <v>513.07000000000005</v>
      </c>
    </row>
    <row r="17695" spans="3:4" ht="15" hidden="1" customHeight="1" x14ac:dyDescent="0.25">
      <c r="C17695" s="160" t="s">
        <v>540</v>
      </c>
      <c r="D17695" s="161">
        <v>810.98</v>
      </c>
    </row>
    <row r="17696" spans="3:4" ht="15" hidden="1" customHeight="1" x14ac:dyDescent="0.25">
      <c r="C17696" s="158" t="s">
        <v>546</v>
      </c>
      <c r="D17696" s="159">
        <v>1255.96</v>
      </c>
    </row>
    <row r="17697" spans="3:4" ht="15" hidden="1" customHeight="1" x14ac:dyDescent="0.25">
      <c r="C17697" s="160" t="s">
        <v>553</v>
      </c>
      <c r="D17697" s="161">
        <v>503.04</v>
      </c>
    </row>
    <row r="17698" spans="3:4" ht="15" hidden="1" customHeight="1" x14ac:dyDescent="0.25">
      <c r="C17698" s="158" t="s">
        <v>549</v>
      </c>
      <c r="D17698" s="159">
        <v>805.65</v>
      </c>
    </row>
    <row r="17699" spans="3:4" ht="15" hidden="1" customHeight="1" x14ac:dyDescent="0.25">
      <c r="C17699" s="160" t="s">
        <v>312</v>
      </c>
      <c r="D17699" s="161">
        <v>803.76</v>
      </c>
    </row>
    <row r="17700" spans="3:4" ht="15" hidden="1" customHeight="1" x14ac:dyDescent="0.25">
      <c r="C17700" s="158" t="s">
        <v>558</v>
      </c>
      <c r="D17700" s="159">
        <v>301.64</v>
      </c>
    </row>
    <row r="17701" spans="3:4" ht="15" hidden="1" customHeight="1" x14ac:dyDescent="0.25">
      <c r="C17701" s="160" t="s">
        <v>539</v>
      </c>
      <c r="D17701" s="161">
        <v>610.16999999999996</v>
      </c>
    </row>
    <row r="17702" spans="3:4" ht="15" hidden="1" customHeight="1" x14ac:dyDescent="0.25">
      <c r="C17702" s="158" t="s">
        <v>542</v>
      </c>
      <c r="D17702" s="159">
        <v>365.02</v>
      </c>
    </row>
    <row r="17703" spans="3:4" ht="15" hidden="1" customHeight="1" x14ac:dyDescent="0.25">
      <c r="C17703" s="160" t="s">
        <v>558</v>
      </c>
      <c r="D17703" s="161">
        <v>261.14999999999998</v>
      </c>
    </row>
    <row r="17704" spans="3:4" ht="15" hidden="1" customHeight="1" x14ac:dyDescent="0.25">
      <c r="C17704" s="158" t="s">
        <v>547</v>
      </c>
      <c r="D17704" s="159">
        <v>616.76</v>
      </c>
    </row>
    <row r="17705" spans="3:4" ht="15" hidden="1" customHeight="1" x14ac:dyDescent="0.25">
      <c r="C17705" s="160" t="s">
        <v>539</v>
      </c>
      <c r="D17705" s="161">
        <v>571.63</v>
      </c>
    </row>
    <row r="17706" spans="3:4" ht="15" hidden="1" customHeight="1" x14ac:dyDescent="0.25">
      <c r="C17706" s="158" t="s">
        <v>542</v>
      </c>
      <c r="D17706" s="159">
        <v>700.63</v>
      </c>
    </row>
    <row r="17707" spans="3:4" ht="15" hidden="1" customHeight="1" x14ac:dyDescent="0.25">
      <c r="C17707" s="160" t="s">
        <v>553</v>
      </c>
      <c r="D17707" s="161">
        <v>297.52</v>
      </c>
    </row>
    <row r="17708" spans="3:4" ht="15" hidden="1" customHeight="1" x14ac:dyDescent="0.25">
      <c r="C17708" s="158" t="s">
        <v>554</v>
      </c>
      <c r="D17708" s="159">
        <v>481.79</v>
      </c>
    </row>
    <row r="17709" spans="3:4" ht="15" hidden="1" customHeight="1" x14ac:dyDescent="0.25">
      <c r="C17709" s="160" t="s">
        <v>549</v>
      </c>
      <c r="D17709" s="161">
        <v>285.39</v>
      </c>
    </row>
    <row r="17710" spans="3:4" ht="15" hidden="1" customHeight="1" x14ac:dyDescent="0.25">
      <c r="C17710" s="158" t="s">
        <v>307</v>
      </c>
      <c r="D17710" s="159">
        <v>764.39</v>
      </c>
    </row>
    <row r="17711" spans="3:4" ht="15" hidden="1" customHeight="1" x14ac:dyDescent="0.25">
      <c r="C17711" s="160" t="s">
        <v>551</v>
      </c>
      <c r="D17711" s="161">
        <v>1042.6199999999999</v>
      </c>
    </row>
    <row r="17712" spans="3:4" ht="15" hidden="1" customHeight="1" x14ac:dyDescent="0.25">
      <c r="C17712" s="158" t="s">
        <v>557</v>
      </c>
      <c r="D17712" s="159">
        <v>113.75</v>
      </c>
    </row>
    <row r="17713" spans="3:4" ht="15" hidden="1" customHeight="1" x14ac:dyDescent="0.25">
      <c r="C17713" s="160" t="s">
        <v>543</v>
      </c>
      <c r="D17713" s="161">
        <v>480.73</v>
      </c>
    </row>
    <row r="17714" spans="3:4" ht="15" hidden="1" customHeight="1" x14ac:dyDescent="0.25">
      <c r="C17714" s="158" t="s">
        <v>552</v>
      </c>
      <c r="D17714" s="159">
        <v>196.58</v>
      </c>
    </row>
    <row r="17715" spans="3:4" ht="15" hidden="1" customHeight="1" x14ac:dyDescent="0.25">
      <c r="C17715" s="160" t="s">
        <v>539</v>
      </c>
      <c r="D17715" s="161">
        <v>704.17</v>
      </c>
    </row>
    <row r="17716" spans="3:4" ht="15" hidden="1" customHeight="1" x14ac:dyDescent="0.25">
      <c r="C17716" s="158" t="s">
        <v>545</v>
      </c>
      <c r="D17716" s="159">
        <v>1112.9000000000001</v>
      </c>
    </row>
    <row r="17717" spans="3:4" ht="15" hidden="1" customHeight="1" x14ac:dyDescent="0.25">
      <c r="C17717" s="160" t="s">
        <v>541</v>
      </c>
      <c r="D17717" s="161">
        <v>630.15</v>
      </c>
    </row>
    <row r="17718" spans="3:4" ht="15" hidden="1" customHeight="1" x14ac:dyDescent="0.25">
      <c r="C17718" s="158" t="s">
        <v>545</v>
      </c>
      <c r="D17718" s="159">
        <v>474.94</v>
      </c>
    </row>
    <row r="17719" spans="3:4" ht="15" hidden="1" customHeight="1" x14ac:dyDescent="0.25">
      <c r="C17719" s="160" t="s">
        <v>552</v>
      </c>
      <c r="D17719" s="161">
        <v>42.24</v>
      </c>
    </row>
    <row r="17720" spans="3:4" ht="15" hidden="1" customHeight="1" x14ac:dyDescent="0.25">
      <c r="C17720" s="158" t="s">
        <v>555</v>
      </c>
      <c r="D17720" s="159">
        <v>997.41</v>
      </c>
    </row>
    <row r="17721" spans="3:4" ht="15" hidden="1" customHeight="1" x14ac:dyDescent="0.25">
      <c r="C17721" s="160" t="s">
        <v>549</v>
      </c>
      <c r="D17721" s="161">
        <v>169.75</v>
      </c>
    </row>
    <row r="17722" spans="3:4" ht="15" hidden="1" customHeight="1" x14ac:dyDescent="0.25">
      <c r="C17722" s="158" t="s">
        <v>309</v>
      </c>
      <c r="D17722" s="159">
        <v>648.70000000000005</v>
      </c>
    </row>
    <row r="17723" spans="3:4" ht="15" hidden="1" customHeight="1" x14ac:dyDescent="0.25">
      <c r="C17723" s="160" t="s">
        <v>552</v>
      </c>
      <c r="D17723" s="161">
        <v>602.35</v>
      </c>
    </row>
    <row r="17724" spans="3:4" ht="15" hidden="1" customHeight="1" x14ac:dyDescent="0.25">
      <c r="C17724" s="158" t="s">
        <v>551</v>
      </c>
      <c r="D17724" s="159">
        <v>753.84</v>
      </c>
    </row>
    <row r="17725" spans="3:4" ht="15" hidden="1" customHeight="1" x14ac:dyDescent="0.25">
      <c r="C17725" s="160" t="s">
        <v>547</v>
      </c>
      <c r="D17725" s="161">
        <v>442.47</v>
      </c>
    </row>
    <row r="17726" spans="3:4" ht="15" hidden="1" customHeight="1" x14ac:dyDescent="0.25">
      <c r="C17726" s="158" t="s">
        <v>308</v>
      </c>
      <c r="D17726" s="159">
        <v>702.82</v>
      </c>
    </row>
    <row r="17727" spans="3:4" ht="15" hidden="1" customHeight="1" x14ac:dyDescent="0.25">
      <c r="C17727" s="160" t="s">
        <v>549</v>
      </c>
      <c r="D17727" s="161">
        <v>184.97</v>
      </c>
    </row>
    <row r="17728" spans="3:4" ht="15" hidden="1" customHeight="1" x14ac:dyDescent="0.25">
      <c r="C17728" s="158" t="s">
        <v>547</v>
      </c>
      <c r="D17728" s="159">
        <v>1031.43</v>
      </c>
    </row>
    <row r="17729" spans="3:4" ht="15" hidden="1" customHeight="1" x14ac:dyDescent="0.25">
      <c r="C17729" s="160" t="s">
        <v>546</v>
      </c>
      <c r="D17729" s="161">
        <v>364.33</v>
      </c>
    </row>
    <row r="17730" spans="3:4" ht="15" hidden="1" customHeight="1" x14ac:dyDescent="0.25">
      <c r="C17730" s="158" t="s">
        <v>551</v>
      </c>
      <c r="D17730" s="159">
        <v>378.13</v>
      </c>
    </row>
    <row r="17731" spans="3:4" ht="15" hidden="1" customHeight="1" x14ac:dyDescent="0.25">
      <c r="C17731" s="160" t="s">
        <v>550</v>
      </c>
      <c r="D17731" s="161">
        <v>130.76</v>
      </c>
    </row>
    <row r="17732" spans="3:4" ht="15" hidden="1" customHeight="1" x14ac:dyDescent="0.25">
      <c r="C17732" s="158" t="s">
        <v>550</v>
      </c>
      <c r="D17732" s="159">
        <v>399.13</v>
      </c>
    </row>
    <row r="17733" spans="3:4" ht="15" hidden="1" customHeight="1" x14ac:dyDescent="0.25">
      <c r="C17733" s="160" t="s">
        <v>539</v>
      </c>
      <c r="D17733" s="161">
        <v>519.4</v>
      </c>
    </row>
    <row r="17734" spans="3:4" ht="15" hidden="1" customHeight="1" x14ac:dyDescent="0.25">
      <c r="C17734" s="158" t="s">
        <v>546</v>
      </c>
      <c r="D17734" s="159">
        <v>515.42999999999995</v>
      </c>
    </row>
    <row r="17735" spans="3:4" ht="15" hidden="1" customHeight="1" x14ac:dyDescent="0.25">
      <c r="C17735" s="160" t="s">
        <v>307</v>
      </c>
      <c r="D17735" s="161">
        <v>140.77000000000001</v>
      </c>
    </row>
    <row r="17736" spans="3:4" ht="15" hidden="1" customHeight="1" x14ac:dyDescent="0.25">
      <c r="C17736" s="158" t="s">
        <v>542</v>
      </c>
      <c r="D17736" s="159">
        <v>1140.01</v>
      </c>
    </row>
    <row r="17737" spans="3:4" ht="15" hidden="1" customHeight="1" x14ac:dyDescent="0.25">
      <c r="C17737" s="160" t="s">
        <v>546</v>
      </c>
      <c r="D17737" s="161">
        <v>592.03</v>
      </c>
    </row>
    <row r="17738" spans="3:4" ht="15" hidden="1" customHeight="1" x14ac:dyDescent="0.25">
      <c r="C17738" s="158" t="s">
        <v>540</v>
      </c>
      <c r="D17738" s="159">
        <v>1170.2</v>
      </c>
    </row>
    <row r="17739" spans="3:4" ht="15" hidden="1" customHeight="1" x14ac:dyDescent="0.25">
      <c r="C17739" s="160" t="s">
        <v>312</v>
      </c>
      <c r="D17739" s="161">
        <v>1096.92</v>
      </c>
    </row>
    <row r="17740" spans="3:4" ht="15" hidden="1" customHeight="1" x14ac:dyDescent="0.25">
      <c r="C17740" s="158" t="s">
        <v>544</v>
      </c>
      <c r="D17740" s="159">
        <v>701.81</v>
      </c>
    </row>
    <row r="17741" spans="3:4" ht="15" hidden="1" customHeight="1" x14ac:dyDescent="0.25">
      <c r="C17741" s="160" t="s">
        <v>307</v>
      </c>
      <c r="D17741" s="161">
        <v>1231.33</v>
      </c>
    </row>
    <row r="17742" spans="3:4" ht="15" hidden="1" customHeight="1" x14ac:dyDescent="0.25">
      <c r="C17742" s="158" t="s">
        <v>544</v>
      </c>
      <c r="D17742" s="159">
        <v>733.38</v>
      </c>
    </row>
    <row r="17743" spans="3:4" ht="15" hidden="1" customHeight="1" x14ac:dyDescent="0.25">
      <c r="C17743" s="160" t="s">
        <v>552</v>
      </c>
      <c r="D17743" s="161">
        <v>664.81</v>
      </c>
    </row>
    <row r="17744" spans="3:4" ht="15" hidden="1" customHeight="1" x14ac:dyDescent="0.25">
      <c r="C17744" s="158" t="s">
        <v>307</v>
      </c>
      <c r="D17744" s="159">
        <v>764.6</v>
      </c>
    </row>
    <row r="17745" spans="3:4" ht="15" hidden="1" customHeight="1" x14ac:dyDescent="0.25">
      <c r="C17745" s="160" t="s">
        <v>546</v>
      </c>
      <c r="D17745" s="161">
        <v>241.87</v>
      </c>
    </row>
    <row r="17746" spans="3:4" ht="15" hidden="1" customHeight="1" x14ac:dyDescent="0.25">
      <c r="C17746" s="158" t="s">
        <v>539</v>
      </c>
      <c r="D17746" s="159">
        <v>1043.6500000000001</v>
      </c>
    </row>
    <row r="17747" spans="3:4" ht="15" hidden="1" customHeight="1" x14ac:dyDescent="0.25">
      <c r="C17747" s="160" t="s">
        <v>549</v>
      </c>
      <c r="D17747" s="161">
        <v>481.42</v>
      </c>
    </row>
    <row r="17748" spans="3:4" ht="15" hidden="1" customHeight="1" x14ac:dyDescent="0.25">
      <c r="C17748" s="158" t="s">
        <v>307</v>
      </c>
      <c r="D17748" s="159">
        <v>879.59</v>
      </c>
    </row>
    <row r="17749" spans="3:4" ht="15" hidden="1" customHeight="1" x14ac:dyDescent="0.25">
      <c r="C17749" s="160" t="s">
        <v>546</v>
      </c>
      <c r="D17749" s="161">
        <v>589.82000000000005</v>
      </c>
    </row>
    <row r="17750" spans="3:4" ht="15" hidden="1" customHeight="1" x14ac:dyDescent="0.25">
      <c r="C17750" s="158" t="s">
        <v>551</v>
      </c>
      <c r="D17750" s="159">
        <v>299.77</v>
      </c>
    </row>
    <row r="17751" spans="3:4" ht="15" hidden="1" customHeight="1" x14ac:dyDescent="0.25">
      <c r="C17751" s="160" t="s">
        <v>308</v>
      </c>
      <c r="D17751" s="161">
        <v>553.03</v>
      </c>
    </row>
    <row r="17752" spans="3:4" ht="15" hidden="1" customHeight="1" x14ac:dyDescent="0.25">
      <c r="C17752" s="158" t="s">
        <v>309</v>
      </c>
      <c r="D17752" s="159">
        <v>927.9</v>
      </c>
    </row>
    <row r="17753" spans="3:4" ht="15" hidden="1" customHeight="1" x14ac:dyDescent="0.25">
      <c r="C17753" s="160" t="s">
        <v>540</v>
      </c>
      <c r="D17753" s="161">
        <v>349.06</v>
      </c>
    </row>
    <row r="17754" spans="3:4" ht="15" hidden="1" customHeight="1" x14ac:dyDescent="0.25">
      <c r="C17754" s="158" t="s">
        <v>547</v>
      </c>
      <c r="D17754" s="159">
        <v>594.20000000000005</v>
      </c>
    </row>
    <row r="17755" spans="3:4" ht="15" hidden="1" customHeight="1" x14ac:dyDescent="0.25">
      <c r="C17755" s="160" t="s">
        <v>553</v>
      </c>
      <c r="D17755" s="161">
        <v>488.15</v>
      </c>
    </row>
    <row r="17756" spans="3:4" ht="15" hidden="1" customHeight="1" x14ac:dyDescent="0.25">
      <c r="C17756" s="158" t="s">
        <v>542</v>
      </c>
      <c r="D17756" s="159">
        <v>1266.99</v>
      </c>
    </row>
    <row r="17757" spans="3:4" ht="15" hidden="1" customHeight="1" x14ac:dyDescent="0.25">
      <c r="C17757" s="160" t="s">
        <v>556</v>
      </c>
      <c r="D17757" s="161">
        <v>325.22000000000003</v>
      </c>
    </row>
    <row r="17758" spans="3:4" ht="15" hidden="1" customHeight="1" x14ac:dyDescent="0.25">
      <c r="C17758" s="158" t="s">
        <v>552</v>
      </c>
      <c r="D17758" s="159">
        <v>222.51</v>
      </c>
    </row>
    <row r="17759" spans="3:4" ht="15" hidden="1" customHeight="1" x14ac:dyDescent="0.25">
      <c r="C17759" s="160" t="s">
        <v>549</v>
      </c>
      <c r="D17759" s="161">
        <v>567.5</v>
      </c>
    </row>
    <row r="17760" spans="3:4" ht="15" hidden="1" customHeight="1" x14ac:dyDescent="0.25">
      <c r="C17760" s="158" t="s">
        <v>550</v>
      </c>
      <c r="D17760" s="159">
        <v>916.34</v>
      </c>
    </row>
    <row r="17761" spans="3:4" ht="15" hidden="1" customHeight="1" x14ac:dyDescent="0.25">
      <c r="C17761" s="160" t="s">
        <v>544</v>
      </c>
      <c r="D17761" s="161">
        <v>1126.49</v>
      </c>
    </row>
    <row r="17762" spans="3:4" ht="15" hidden="1" customHeight="1" x14ac:dyDescent="0.25">
      <c r="C17762" s="158" t="s">
        <v>308</v>
      </c>
      <c r="D17762" s="159">
        <v>397.79</v>
      </c>
    </row>
    <row r="17763" spans="3:4" ht="15" hidden="1" customHeight="1" x14ac:dyDescent="0.25">
      <c r="C17763" s="160" t="s">
        <v>539</v>
      </c>
      <c r="D17763" s="161">
        <v>1263.7</v>
      </c>
    </row>
    <row r="17764" spans="3:4" ht="15" hidden="1" customHeight="1" x14ac:dyDescent="0.25">
      <c r="C17764" s="158" t="s">
        <v>549</v>
      </c>
      <c r="D17764" s="159">
        <v>886.33</v>
      </c>
    </row>
    <row r="17765" spans="3:4" ht="15" hidden="1" customHeight="1" x14ac:dyDescent="0.25">
      <c r="C17765" s="160" t="s">
        <v>542</v>
      </c>
      <c r="D17765" s="161">
        <v>208.55</v>
      </c>
    </row>
    <row r="17766" spans="3:4" ht="15" hidden="1" customHeight="1" x14ac:dyDescent="0.25">
      <c r="C17766" s="158" t="s">
        <v>558</v>
      </c>
      <c r="D17766" s="159">
        <v>537.99</v>
      </c>
    </row>
    <row r="17767" spans="3:4" ht="15" hidden="1" customHeight="1" x14ac:dyDescent="0.25">
      <c r="C17767" s="160" t="s">
        <v>539</v>
      </c>
      <c r="D17767" s="161">
        <v>828.92</v>
      </c>
    </row>
    <row r="17768" spans="3:4" ht="15" hidden="1" customHeight="1" x14ac:dyDescent="0.25">
      <c r="C17768" s="158" t="s">
        <v>547</v>
      </c>
      <c r="D17768" s="159">
        <v>384.16</v>
      </c>
    </row>
    <row r="17769" spans="3:4" ht="15" hidden="1" customHeight="1" x14ac:dyDescent="0.25">
      <c r="C17769" s="160" t="s">
        <v>555</v>
      </c>
      <c r="D17769" s="161">
        <v>273.83999999999997</v>
      </c>
    </row>
    <row r="17770" spans="3:4" ht="15" hidden="1" customHeight="1" x14ac:dyDescent="0.25">
      <c r="C17770" s="158" t="s">
        <v>542</v>
      </c>
      <c r="D17770" s="159">
        <v>994.51</v>
      </c>
    </row>
    <row r="17771" spans="3:4" ht="15" hidden="1" customHeight="1" x14ac:dyDescent="0.25">
      <c r="C17771" s="160" t="s">
        <v>548</v>
      </c>
      <c r="D17771" s="161">
        <v>811.11</v>
      </c>
    </row>
    <row r="17772" spans="3:4" ht="15" hidden="1" customHeight="1" x14ac:dyDescent="0.25">
      <c r="C17772" s="158" t="s">
        <v>543</v>
      </c>
      <c r="D17772" s="159">
        <v>721.78</v>
      </c>
    </row>
    <row r="17773" spans="3:4" ht="15" hidden="1" customHeight="1" x14ac:dyDescent="0.25">
      <c r="C17773" s="160" t="s">
        <v>308</v>
      </c>
      <c r="D17773" s="161">
        <v>733.34</v>
      </c>
    </row>
    <row r="17774" spans="3:4" ht="15" hidden="1" customHeight="1" x14ac:dyDescent="0.25">
      <c r="C17774" s="158" t="s">
        <v>540</v>
      </c>
      <c r="D17774" s="159">
        <v>976.01</v>
      </c>
    </row>
    <row r="17775" spans="3:4" ht="15" hidden="1" customHeight="1" x14ac:dyDescent="0.25">
      <c r="C17775" s="160" t="s">
        <v>548</v>
      </c>
      <c r="D17775" s="161">
        <v>374.93</v>
      </c>
    </row>
    <row r="17776" spans="3:4" ht="15" hidden="1" customHeight="1" x14ac:dyDescent="0.25">
      <c r="C17776" s="158" t="s">
        <v>551</v>
      </c>
      <c r="D17776" s="159">
        <v>1269.81</v>
      </c>
    </row>
    <row r="17777" spans="3:4" ht="15" hidden="1" customHeight="1" x14ac:dyDescent="0.25">
      <c r="C17777" s="160" t="s">
        <v>551</v>
      </c>
      <c r="D17777" s="161">
        <v>845.66</v>
      </c>
    </row>
    <row r="17778" spans="3:4" ht="15" hidden="1" customHeight="1" x14ac:dyDescent="0.25">
      <c r="C17778" s="158" t="s">
        <v>546</v>
      </c>
      <c r="D17778" s="159">
        <v>99.86</v>
      </c>
    </row>
    <row r="17779" spans="3:4" ht="15" hidden="1" customHeight="1" x14ac:dyDescent="0.25">
      <c r="C17779" s="160" t="s">
        <v>553</v>
      </c>
      <c r="D17779" s="161">
        <v>464.01</v>
      </c>
    </row>
    <row r="17780" spans="3:4" ht="15" hidden="1" customHeight="1" x14ac:dyDescent="0.25">
      <c r="C17780" s="158" t="s">
        <v>557</v>
      </c>
      <c r="D17780" s="159">
        <v>962.3</v>
      </c>
    </row>
    <row r="17781" spans="3:4" ht="15" hidden="1" customHeight="1" x14ac:dyDescent="0.25">
      <c r="C17781" s="160" t="s">
        <v>542</v>
      </c>
      <c r="D17781" s="161">
        <v>412.2</v>
      </c>
    </row>
    <row r="17782" spans="3:4" ht="15" hidden="1" customHeight="1" x14ac:dyDescent="0.25">
      <c r="C17782" s="158" t="s">
        <v>541</v>
      </c>
      <c r="D17782" s="159">
        <v>783.38</v>
      </c>
    </row>
    <row r="17783" spans="3:4" ht="15" hidden="1" customHeight="1" x14ac:dyDescent="0.25">
      <c r="C17783" s="160" t="s">
        <v>308</v>
      </c>
      <c r="D17783" s="161">
        <v>1077.58</v>
      </c>
    </row>
    <row r="17784" spans="3:4" ht="15" hidden="1" customHeight="1" x14ac:dyDescent="0.25">
      <c r="C17784" s="158" t="s">
        <v>553</v>
      </c>
      <c r="D17784" s="159">
        <v>1075.77</v>
      </c>
    </row>
    <row r="17785" spans="3:4" ht="15" hidden="1" customHeight="1" x14ac:dyDescent="0.25">
      <c r="C17785" s="160" t="s">
        <v>539</v>
      </c>
      <c r="D17785" s="161">
        <v>494.09</v>
      </c>
    </row>
    <row r="17786" spans="3:4" ht="15" hidden="1" customHeight="1" x14ac:dyDescent="0.25">
      <c r="C17786" s="158" t="s">
        <v>558</v>
      </c>
      <c r="D17786" s="159">
        <v>549.84</v>
      </c>
    </row>
    <row r="17787" spans="3:4" ht="15" hidden="1" customHeight="1" x14ac:dyDescent="0.25">
      <c r="C17787" s="160" t="s">
        <v>551</v>
      </c>
      <c r="D17787" s="161">
        <v>1132.9100000000001</v>
      </c>
    </row>
    <row r="17788" spans="3:4" ht="15" hidden="1" customHeight="1" x14ac:dyDescent="0.25">
      <c r="C17788" s="158" t="s">
        <v>312</v>
      </c>
      <c r="D17788" s="159">
        <v>1061.21</v>
      </c>
    </row>
    <row r="17789" spans="3:4" ht="15" hidden="1" customHeight="1" x14ac:dyDescent="0.25">
      <c r="C17789" s="160" t="s">
        <v>545</v>
      </c>
      <c r="D17789" s="161">
        <v>569.95000000000005</v>
      </c>
    </row>
    <row r="17790" spans="3:4" ht="15" hidden="1" customHeight="1" x14ac:dyDescent="0.25">
      <c r="C17790" s="158" t="s">
        <v>553</v>
      </c>
      <c r="D17790" s="159">
        <v>242.27</v>
      </c>
    </row>
    <row r="17791" spans="3:4" ht="15" hidden="1" customHeight="1" x14ac:dyDescent="0.25">
      <c r="C17791" s="160" t="s">
        <v>309</v>
      </c>
      <c r="D17791" s="161">
        <v>792.99</v>
      </c>
    </row>
    <row r="17792" spans="3:4" ht="15" hidden="1" customHeight="1" x14ac:dyDescent="0.25">
      <c r="C17792" s="158" t="s">
        <v>543</v>
      </c>
      <c r="D17792" s="159">
        <v>108.75</v>
      </c>
    </row>
    <row r="17793" spans="3:4" ht="15" hidden="1" customHeight="1" x14ac:dyDescent="0.25">
      <c r="C17793" s="160" t="s">
        <v>307</v>
      </c>
      <c r="D17793" s="161">
        <v>1204.22</v>
      </c>
    </row>
    <row r="17794" spans="3:4" ht="15" hidden="1" customHeight="1" x14ac:dyDescent="0.25">
      <c r="C17794" s="158" t="s">
        <v>541</v>
      </c>
      <c r="D17794" s="159">
        <v>1290.1300000000001</v>
      </c>
    </row>
    <row r="17795" spans="3:4" ht="15" hidden="1" customHeight="1" x14ac:dyDescent="0.25">
      <c r="C17795" s="160" t="s">
        <v>553</v>
      </c>
      <c r="D17795" s="161">
        <v>500.95</v>
      </c>
    </row>
    <row r="17796" spans="3:4" ht="15" hidden="1" customHeight="1" x14ac:dyDescent="0.25">
      <c r="C17796" s="158" t="s">
        <v>552</v>
      </c>
      <c r="D17796" s="159">
        <v>491.37</v>
      </c>
    </row>
    <row r="17797" spans="3:4" ht="15" hidden="1" customHeight="1" x14ac:dyDescent="0.25">
      <c r="C17797" s="160" t="s">
        <v>308</v>
      </c>
      <c r="D17797" s="161">
        <v>1255.8900000000001</v>
      </c>
    </row>
    <row r="17798" spans="3:4" ht="15" hidden="1" customHeight="1" x14ac:dyDescent="0.25">
      <c r="C17798" s="158" t="s">
        <v>548</v>
      </c>
      <c r="D17798" s="159">
        <v>142.46</v>
      </c>
    </row>
    <row r="17799" spans="3:4" ht="15" hidden="1" customHeight="1" x14ac:dyDescent="0.25">
      <c r="C17799" s="160" t="s">
        <v>539</v>
      </c>
      <c r="D17799" s="161">
        <v>16.14</v>
      </c>
    </row>
    <row r="17800" spans="3:4" ht="15" hidden="1" customHeight="1" x14ac:dyDescent="0.25">
      <c r="C17800" s="158" t="s">
        <v>307</v>
      </c>
      <c r="D17800" s="159">
        <v>1234.3900000000001</v>
      </c>
    </row>
    <row r="17801" spans="3:4" ht="15" hidden="1" customHeight="1" x14ac:dyDescent="0.25">
      <c r="C17801" s="160" t="s">
        <v>547</v>
      </c>
      <c r="D17801" s="161">
        <v>455.97</v>
      </c>
    </row>
    <row r="17802" spans="3:4" ht="15" hidden="1" customHeight="1" x14ac:dyDescent="0.25">
      <c r="C17802" s="158" t="s">
        <v>542</v>
      </c>
      <c r="D17802" s="159">
        <v>874.39</v>
      </c>
    </row>
    <row r="17803" spans="3:4" ht="15" hidden="1" customHeight="1" x14ac:dyDescent="0.25">
      <c r="C17803" s="160" t="s">
        <v>542</v>
      </c>
      <c r="D17803" s="161">
        <v>1214.29</v>
      </c>
    </row>
    <row r="17804" spans="3:4" ht="15" hidden="1" customHeight="1" x14ac:dyDescent="0.25">
      <c r="C17804" s="158" t="s">
        <v>558</v>
      </c>
      <c r="D17804" s="159">
        <v>819.47</v>
      </c>
    </row>
    <row r="17805" spans="3:4" ht="15" hidden="1" customHeight="1" x14ac:dyDescent="0.25">
      <c r="C17805" s="160" t="s">
        <v>553</v>
      </c>
      <c r="D17805" s="161">
        <v>904.33</v>
      </c>
    </row>
    <row r="17806" spans="3:4" ht="15" hidden="1" customHeight="1" x14ac:dyDescent="0.25">
      <c r="C17806" s="158" t="s">
        <v>542</v>
      </c>
      <c r="D17806" s="159">
        <v>988.78</v>
      </c>
    </row>
    <row r="17807" spans="3:4" ht="15" hidden="1" customHeight="1" x14ac:dyDescent="0.25">
      <c r="C17807" s="160" t="s">
        <v>546</v>
      </c>
      <c r="D17807" s="161">
        <v>526.89</v>
      </c>
    </row>
    <row r="17808" spans="3:4" ht="15" hidden="1" customHeight="1" x14ac:dyDescent="0.25">
      <c r="C17808" s="158" t="s">
        <v>308</v>
      </c>
      <c r="D17808" s="159">
        <v>611.72</v>
      </c>
    </row>
    <row r="17809" spans="3:4" ht="15" hidden="1" customHeight="1" x14ac:dyDescent="0.25">
      <c r="C17809" s="160" t="s">
        <v>551</v>
      </c>
      <c r="D17809" s="161">
        <v>370.91</v>
      </c>
    </row>
    <row r="17810" spans="3:4" ht="15" hidden="1" customHeight="1" x14ac:dyDescent="0.25">
      <c r="C17810" s="158" t="s">
        <v>552</v>
      </c>
      <c r="D17810" s="159">
        <v>573.54999999999995</v>
      </c>
    </row>
    <row r="17811" spans="3:4" ht="15" hidden="1" customHeight="1" x14ac:dyDescent="0.25">
      <c r="C17811" s="160" t="s">
        <v>542</v>
      </c>
      <c r="D17811" s="161">
        <v>849.17</v>
      </c>
    </row>
    <row r="17812" spans="3:4" ht="15" hidden="1" customHeight="1" x14ac:dyDescent="0.25">
      <c r="C17812" s="158" t="s">
        <v>540</v>
      </c>
      <c r="D17812" s="159">
        <v>915.78</v>
      </c>
    </row>
    <row r="17813" spans="3:4" ht="15" hidden="1" customHeight="1" x14ac:dyDescent="0.25">
      <c r="C17813" s="160" t="s">
        <v>555</v>
      </c>
      <c r="D17813" s="161">
        <v>707.17</v>
      </c>
    </row>
    <row r="17814" spans="3:4" ht="15" hidden="1" customHeight="1" x14ac:dyDescent="0.25">
      <c r="C17814" s="158" t="s">
        <v>553</v>
      </c>
      <c r="D17814" s="159">
        <v>132.76</v>
      </c>
    </row>
    <row r="17815" spans="3:4" ht="15" hidden="1" customHeight="1" x14ac:dyDescent="0.25">
      <c r="C17815" s="160" t="s">
        <v>548</v>
      </c>
      <c r="D17815" s="161">
        <v>873.14</v>
      </c>
    </row>
    <row r="17816" spans="3:4" ht="15" hidden="1" customHeight="1" x14ac:dyDescent="0.25">
      <c r="C17816" s="158" t="s">
        <v>546</v>
      </c>
      <c r="D17816" s="159">
        <v>1051.1500000000001</v>
      </c>
    </row>
    <row r="17817" spans="3:4" ht="15" hidden="1" customHeight="1" x14ac:dyDescent="0.25">
      <c r="C17817" s="160" t="s">
        <v>312</v>
      </c>
      <c r="D17817" s="161">
        <v>158.12</v>
      </c>
    </row>
    <row r="17818" spans="3:4" ht="15" hidden="1" customHeight="1" x14ac:dyDescent="0.25">
      <c r="C17818" s="158" t="s">
        <v>549</v>
      </c>
      <c r="D17818" s="159">
        <v>95.66</v>
      </c>
    </row>
    <row r="17819" spans="3:4" ht="15" hidden="1" customHeight="1" x14ac:dyDescent="0.25">
      <c r="C17819" s="160" t="s">
        <v>312</v>
      </c>
      <c r="D17819" s="161">
        <v>281.81</v>
      </c>
    </row>
    <row r="17820" spans="3:4" ht="15" hidden="1" customHeight="1" x14ac:dyDescent="0.25">
      <c r="C17820" s="158" t="s">
        <v>557</v>
      </c>
      <c r="D17820" s="159">
        <v>182.52</v>
      </c>
    </row>
    <row r="17821" spans="3:4" ht="15" hidden="1" customHeight="1" x14ac:dyDescent="0.25">
      <c r="C17821" s="160" t="s">
        <v>540</v>
      </c>
      <c r="D17821" s="161">
        <v>390.03</v>
      </c>
    </row>
    <row r="17822" spans="3:4" ht="15" hidden="1" customHeight="1" x14ac:dyDescent="0.25">
      <c r="C17822" s="158" t="s">
        <v>312</v>
      </c>
      <c r="D17822" s="159">
        <v>632.20000000000005</v>
      </c>
    </row>
    <row r="17823" spans="3:4" ht="15" hidden="1" customHeight="1" x14ac:dyDescent="0.25">
      <c r="C17823" s="160" t="s">
        <v>307</v>
      </c>
      <c r="D17823" s="161">
        <v>715.32</v>
      </c>
    </row>
    <row r="17824" spans="3:4" ht="15" hidden="1" customHeight="1" x14ac:dyDescent="0.25">
      <c r="C17824" s="158" t="s">
        <v>557</v>
      </c>
      <c r="D17824" s="159">
        <v>327.71</v>
      </c>
    </row>
    <row r="17825" spans="3:4" ht="15" hidden="1" customHeight="1" x14ac:dyDescent="0.25">
      <c r="C17825" s="160" t="s">
        <v>550</v>
      </c>
      <c r="D17825" s="161">
        <v>155.43</v>
      </c>
    </row>
    <row r="17826" spans="3:4" ht="15" hidden="1" customHeight="1" x14ac:dyDescent="0.25">
      <c r="C17826" s="158" t="s">
        <v>554</v>
      </c>
      <c r="D17826" s="159">
        <v>351.68</v>
      </c>
    </row>
    <row r="17827" spans="3:4" ht="15" hidden="1" customHeight="1" x14ac:dyDescent="0.25">
      <c r="C17827" s="160" t="s">
        <v>551</v>
      </c>
      <c r="D17827" s="161">
        <v>978.26</v>
      </c>
    </row>
    <row r="17828" spans="3:4" ht="15" hidden="1" customHeight="1" x14ac:dyDescent="0.25">
      <c r="C17828" s="158" t="s">
        <v>540</v>
      </c>
      <c r="D17828" s="159">
        <v>708.31</v>
      </c>
    </row>
    <row r="17829" spans="3:4" ht="15" hidden="1" customHeight="1" x14ac:dyDescent="0.25">
      <c r="C17829" s="160" t="s">
        <v>312</v>
      </c>
      <c r="D17829" s="161">
        <v>1237.26</v>
      </c>
    </row>
    <row r="17830" spans="3:4" ht="15" hidden="1" customHeight="1" x14ac:dyDescent="0.25">
      <c r="C17830" s="158" t="s">
        <v>549</v>
      </c>
      <c r="D17830" s="159">
        <v>637.72</v>
      </c>
    </row>
    <row r="17831" spans="3:4" ht="15" hidden="1" customHeight="1" x14ac:dyDescent="0.25">
      <c r="C17831" s="160" t="s">
        <v>556</v>
      </c>
      <c r="D17831" s="161">
        <v>794.02</v>
      </c>
    </row>
    <row r="17832" spans="3:4" ht="15" hidden="1" customHeight="1" x14ac:dyDescent="0.25">
      <c r="C17832" s="158" t="s">
        <v>543</v>
      </c>
      <c r="D17832" s="159">
        <v>1084.04</v>
      </c>
    </row>
    <row r="17833" spans="3:4" ht="15" hidden="1" customHeight="1" x14ac:dyDescent="0.25">
      <c r="C17833" s="160" t="s">
        <v>540</v>
      </c>
      <c r="D17833" s="161">
        <v>482.76</v>
      </c>
    </row>
    <row r="17834" spans="3:4" ht="15" hidden="1" customHeight="1" x14ac:dyDescent="0.25">
      <c r="C17834" s="158" t="s">
        <v>547</v>
      </c>
      <c r="D17834" s="159">
        <v>339.17</v>
      </c>
    </row>
    <row r="17835" spans="3:4" ht="15" hidden="1" customHeight="1" x14ac:dyDescent="0.25">
      <c r="C17835" s="160" t="s">
        <v>307</v>
      </c>
      <c r="D17835" s="161">
        <v>1004.25</v>
      </c>
    </row>
    <row r="17836" spans="3:4" ht="15" hidden="1" customHeight="1" x14ac:dyDescent="0.25">
      <c r="C17836" s="158" t="s">
        <v>307</v>
      </c>
      <c r="D17836" s="159">
        <v>791.41</v>
      </c>
    </row>
    <row r="17837" spans="3:4" ht="15" hidden="1" customHeight="1" x14ac:dyDescent="0.25">
      <c r="C17837" s="160" t="s">
        <v>540</v>
      </c>
      <c r="D17837" s="161">
        <v>722.63</v>
      </c>
    </row>
    <row r="17838" spans="3:4" ht="15" hidden="1" customHeight="1" x14ac:dyDescent="0.25">
      <c r="C17838" s="158" t="s">
        <v>540</v>
      </c>
      <c r="D17838" s="159">
        <v>319.38</v>
      </c>
    </row>
    <row r="17839" spans="3:4" ht="15" hidden="1" customHeight="1" x14ac:dyDescent="0.25">
      <c r="C17839" s="160" t="s">
        <v>553</v>
      </c>
      <c r="D17839" s="161">
        <v>692.87</v>
      </c>
    </row>
    <row r="17840" spans="3:4" ht="15" hidden="1" customHeight="1" x14ac:dyDescent="0.25">
      <c r="C17840" s="158" t="s">
        <v>549</v>
      </c>
      <c r="D17840" s="159">
        <v>802.48</v>
      </c>
    </row>
    <row r="17841" spans="3:4" ht="15" hidden="1" customHeight="1" x14ac:dyDescent="0.25">
      <c r="C17841" s="160" t="s">
        <v>309</v>
      </c>
      <c r="D17841" s="161">
        <v>1108.23</v>
      </c>
    </row>
    <row r="17842" spans="3:4" ht="15" hidden="1" customHeight="1" x14ac:dyDescent="0.25">
      <c r="C17842" s="158" t="s">
        <v>548</v>
      </c>
      <c r="D17842" s="159">
        <v>831.97</v>
      </c>
    </row>
    <row r="17843" spans="3:4" ht="15" hidden="1" customHeight="1" x14ac:dyDescent="0.25">
      <c r="C17843" s="160" t="s">
        <v>558</v>
      </c>
      <c r="D17843" s="161">
        <v>533.23</v>
      </c>
    </row>
    <row r="17844" spans="3:4" ht="15" hidden="1" customHeight="1" x14ac:dyDescent="0.25">
      <c r="C17844" s="158" t="s">
        <v>547</v>
      </c>
      <c r="D17844" s="159">
        <v>602.24</v>
      </c>
    </row>
    <row r="17845" spans="3:4" ht="15" hidden="1" customHeight="1" x14ac:dyDescent="0.25">
      <c r="C17845" s="160" t="s">
        <v>540</v>
      </c>
      <c r="D17845" s="161">
        <v>835.22</v>
      </c>
    </row>
    <row r="17846" spans="3:4" ht="15" hidden="1" customHeight="1" x14ac:dyDescent="0.25">
      <c r="C17846" s="158" t="s">
        <v>549</v>
      </c>
      <c r="D17846" s="159">
        <v>1032.96</v>
      </c>
    </row>
    <row r="17847" spans="3:4" ht="15" hidden="1" customHeight="1" x14ac:dyDescent="0.25">
      <c r="C17847" s="160" t="s">
        <v>556</v>
      </c>
      <c r="D17847" s="161">
        <v>114.03</v>
      </c>
    </row>
    <row r="17848" spans="3:4" ht="15" hidden="1" customHeight="1" x14ac:dyDescent="0.25">
      <c r="C17848" s="158" t="s">
        <v>551</v>
      </c>
      <c r="D17848" s="159">
        <v>1210.6500000000001</v>
      </c>
    </row>
    <row r="17849" spans="3:4" ht="15" hidden="1" customHeight="1" x14ac:dyDescent="0.25">
      <c r="C17849" s="160" t="s">
        <v>307</v>
      </c>
      <c r="D17849" s="161">
        <v>521.21</v>
      </c>
    </row>
    <row r="17850" spans="3:4" ht="15" hidden="1" customHeight="1" x14ac:dyDescent="0.25">
      <c r="C17850" s="158" t="s">
        <v>545</v>
      </c>
      <c r="D17850" s="159">
        <v>703.41</v>
      </c>
    </row>
    <row r="17851" spans="3:4" ht="15" hidden="1" customHeight="1" x14ac:dyDescent="0.25">
      <c r="C17851" s="160" t="s">
        <v>551</v>
      </c>
      <c r="D17851" s="161">
        <v>1152.75</v>
      </c>
    </row>
    <row r="17852" spans="3:4" ht="15" hidden="1" customHeight="1" x14ac:dyDescent="0.25">
      <c r="C17852" s="158" t="s">
        <v>541</v>
      </c>
      <c r="D17852" s="159">
        <v>319.85000000000002</v>
      </c>
    </row>
    <row r="17853" spans="3:4" ht="15" hidden="1" customHeight="1" x14ac:dyDescent="0.25">
      <c r="C17853" s="160" t="s">
        <v>552</v>
      </c>
      <c r="D17853" s="161">
        <v>220.73</v>
      </c>
    </row>
    <row r="17854" spans="3:4" ht="15" hidden="1" customHeight="1" x14ac:dyDescent="0.25">
      <c r="C17854" s="158" t="s">
        <v>548</v>
      </c>
      <c r="D17854" s="159">
        <v>32.979999999999997</v>
      </c>
    </row>
    <row r="17855" spans="3:4" ht="15" hidden="1" customHeight="1" x14ac:dyDescent="0.25">
      <c r="C17855" s="160" t="s">
        <v>553</v>
      </c>
      <c r="D17855" s="161">
        <v>859.71</v>
      </c>
    </row>
    <row r="17856" spans="3:4" ht="15" hidden="1" customHeight="1" x14ac:dyDescent="0.25">
      <c r="C17856" s="158" t="s">
        <v>312</v>
      </c>
      <c r="D17856" s="159">
        <v>789.61</v>
      </c>
    </row>
    <row r="17857" spans="3:4" ht="15" hidden="1" customHeight="1" x14ac:dyDescent="0.25">
      <c r="C17857" s="160" t="s">
        <v>543</v>
      </c>
      <c r="D17857" s="161">
        <v>427.83</v>
      </c>
    </row>
    <row r="17858" spans="3:4" ht="15" hidden="1" customHeight="1" x14ac:dyDescent="0.25">
      <c r="C17858" s="158" t="s">
        <v>312</v>
      </c>
      <c r="D17858" s="159">
        <v>1202.6099999999999</v>
      </c>
    </row>
    <row r="17859" spans="3:4" ht="15" hidden="1" customHeight="1" x14ac:dyDescent="0.25">
      <c r="C17859" s="160" t="s">
        <v>556</v>
      </c>
      <c r="D17859" s="161">
        <v>771.39</v>
      </c>
    </row>
    <row r="17860" spans="3:4" ht="15" hidden="1" customHeight="1" x14ac:dyDescent="0.25">
      <c r="C17860" s="158" t="s">
        <v>539</v>
      </c>
      <c r="D17860" s="159">
        <v>222.31</v>
      </c>
    </row>
    <row r="17861" spans="3:4" ht="15" hidden="1" customHeight="1" x14ac:dyDescent="0.25">
      <c r="C17861" s="160" t="s">
        <v>548</v>
      </c>
      <c r="D17861" s="161">
        <v>919.15</v>
      </c>
    </row>
    <row r="17862" spans="3:4" ht="15" hidden="1" customHeight="1" x14ac:dyDescent="0.25">
      <c r="C17862" s="158" t="s">
        <v>546</v>
      </c>
      <c r="D17862" s="159">
        <v>187.05</v>
      </c>
    </row>
    <row r="17863" spans="3:4" ht="15" hidden="1" customHeight="1" x14ac:dyDescent="0.25">
      <c r="C17863" s="160" t="s">
        <v>308</v>
      </c>
      <c r="D17863" s="161">
        <v>408.91</v>
      </c>
    </row>
    <row r="17864" spans="3:4" ht="15" hidden="1" customHeight="1" x14ac:dyDescent="0.25">
      <c r="C17864" s="158" t="s">
        <v>547</v>
      </c>
      <c r="D17864" s="159">
        <v>552.41999999999996</v>
      </c>
    </row>
    <row r="17865" spans="3:4" ht="15" hidden="1" customHeight="1" x14ac:dyDescent="0.25">
      <c r="C17865" s="160" t="s">
        <v>553</v>
      </c>
      <c r="D17865" s="161">
        <v>789.39</v>
      </c>
    </row>
    <row r="17866" spans="3:4" ht="15" hidden="1" customHeight="1" x14ac:dyDescent="0.25">
      <c r="C17866" s="158" t="s">
        <v>544</v>
      </c>
      <c r="D17866" s="159">
        <v>17.739999999999998</v>
      </c>
    </row>
    <row r="17867" spans="3:4" ht="15" hidden="1" customHeight="1" x14ac:dyDescent="0.25">
      <c r="C17867" s="160" t="s">
        <v>543</v>
      </c>
      <c r="D17867" s="161">
        <v>375.11</v>
      </c>
    </row>
    <row r="17868" spans="3:4" ht="15" hidden="1" customHeight="1" x14ac:dyDescent="0.25">
      <c r="C17868" s="158" t="s">
        <v>543</v>
      </c>
      <c r="D17868" s="159">
        <v>850.61</v>
      </c>
    </row>
    <row r="17869" spans="3:4" ht="15" hidden="1" customHeight="1" x14ac:dyDescent="0.25">
      <c r="C17869" s="160" t="s">
        <v>308</v>
      </c>
      <c r="D17869" s="161">
        <v>96.14</v>
      </c>
    </row>
    <row r="17870" spans="3:4" ht="15" hidden="1" customHeight="1" x14ac:dyDescent="0.25">
      <c r="C17870" s="158" t="s">
        <v>556</v>
      </c>
      <c r="D17870" s="159">
        <v>562.9</v>
      </c>
    </row>
    <row r="17871" spans="3:4" ht="15" hidden="1" customHeight="1" x14ac:dyDescent="0.25">
      <c r="C17871" s="160" t="s">
        <v>541</v>
      </c>
      <c r="D17871" s="161">
        <v>997.35</v>
      </c>
    </row>
    <row r="17872" spans="3:4" ht="15" hidden="1" customHeight="1" x14ac:dyDescent="0.25">
      <c r="C17872" s="158" t="s">
        <v>541</v>
      </c>
      <c r="D17872" s="159">
        <v>783.24</v>
      </c>
    </row>
    <row r="17873" spans="3:4" ht="15" hidden="1" customHeight="1" x14ac:dyDescent="0.25">
      <c r="C17873" s="160" t="s">
        <v>558</v>
      </c>
      <c r="D17873" s="161">
        <v>1129.8599999999999</v>
      </c>
    </row>
    <row r="17874" spans="3:4" ht="15" hidden="1" customHeight="1" x14ac:dyDescent="0.25">
      <c r="C17874" s="158" t="s">
        <v>539</v>
      </c>
      <c r="D17874" s="159">
        <v>674.84</v>
      </c>
    </row>
    <row r="17875" spans="3:4" ht="15" hidden="1" customHeight="1" x14ac:dyDescent="0.25">
      <c r="C17875" s="160" t="s">
        <v>308</v>
      </c>
      <c r="D17875" s="161">
        <v>359.07</v>
      </c>
    </row>
    <row r="17876" spans="3:4" ht="15" hidden="1" customHeight="1" x14ac:dyDescent="0.25">
      <c r="C17876" s="158" t="s">
        <v>551</v>
      </c>
      <c r="D17876" s="159">
        <v>107.33</v>
      </c>
    </row>
    <row r="17877" spans="3:4" ht="15" hidden="1" customHeight="1" x14ac:dyDescent="0.25">
      <c r="C17877" s="160" t="s">
        <v>553</v>
      </c>
      <c r="D17877" s="161">
        <v>48.06</v>
      </c>
    </row>
    <row r="17878" spans="3:4" ht="15" hidden="1" customHeight="1" x14ac:dyDescent="0.25">
      <c r="C17878" s="158" t="s">
        <v>545</v>
      </c>
      <c r="D17878" s="159">
        <v>673.78</v>
      </c>
    </row>
    <row r="17879" spans="3:4" ht="15" hidden="1" customHeight="1" x14ac:dyDescent="0.25">
      <c r="C17879" s="160" t="s">
        <v>546</v>
      </c>
      <c r="D17879" s="161">
        <v>687.93</v>
      </c>
    </row>
    <row r="17880" spans="3:4" ht="15" hidden="1" customHeight="1" x14ac:dyDescent="0.25">
      <c r="C17880" s="158" t="s">
        <v>547</v>
      </c>
      <c r="D17880" s="159">
        <v>74.94</v>
      </c>
    </row>
    <row r="17881" spans="3:4" ht="15" hidden="1" customHeight="1" x14ac:dyDescent="0.25">
      <c r="C17881" s="160" t="s">
        <v>550</v>
      </c>
      <c r="D17881" s="161">
        <v>136.21</v>
      </c>
    </row>
    <row r="17882" spans="3:4" ht="15" hidden="1" customHeight="1" x14ac:dyDescent="0.25">
      <c r="C17882" s="158" t="s">
        <v>555</v>
      </c>
      <c r="D17882" s="159">
        <v>491.85</v>
      </c>
    </row>
    <row r="17883" spans="3:4" ht="15" hidden="1" customHeight="1" x14ac:dyDescent="0.25">
      <c r="C17883" s="160" t="s">
        <v>309</v>
      </c>
      <c r="D17883" s="161">
        <v>981.92</v>
      </c>
    </row>
    <row r="17884" spans="3:4" ht="15" hidden="1" customHeight="1" x14ac:dyDescent="0.25">
      <c r="C17884" s="158" t="s">
        <v>548</v>
      </c>
      <c r="D17884" s="159">
        <v>1114.95</v>
      </c>
    </row>
    <row r="17885" spans="3:4" ht="15" hidden="1" customHeight="1" x14ac:dyDescent="0.25">
      <c r="C17885" s="160" t="s">
        <v>309</v>
      </c>
      <c r="D17885" s="161">
        <v>1000.39</v>
      </c>
    </row>
    <row r="17886" spans="3:4" ht="15" hidden="1" customHeight="1" x14ac:dyDescent="0.25">
      <c r="C17886" s="158" t="s">
        <v>544</v>
      </c>
      <c r="D17886" s="159">
        <v>721.87</v>
      </c>
    </row>
    <row r="17887" spans="3:4" ht="15" hidden="1" customHeight="1" x14ac:dyDescent="0.25">
      <c r="C17887" s="160" t="s">
        <v>540</v>
      </c>
      <c r="D17887" s="161">
        <v>606.44000000000005</v>
      </c>
    </row>
    <row r="17888" spans="3:4" ht="15" hidden="1" customHeight="1" x14ac:dyDescent="0.25">
      <c r="C17888" s="158" t="s">
        <v>551</v>
      </c>
      <c r="D17888" s="159">
        <v>724</v>
      </c>
    </row>
    <row r="17889" spans="3:4" ht="15" hidden="1" customHeight="1" x14ac:dyDescent="0.25">
      <c r="C17889" s="160" t="s">
        <v>550</v>
      </c>
      <c r="D17889" s="161">
        <v>209.27</v>
      </c>
    </row>
    <row r="17890" spans="3:4" ht="15" hidden="1" customHeight="1" x14ac:dyDescent="0.25">
      <c r="C17890" s="158" t="s">
        <v>549</v>
      </c>
      <c r="D17890" s="159">
        <v>917.6</v>
      </c>
    </row>
    <row r="17891" spans="3:4" ht="15" hidden="1" customHeight="1" x14ac:dyDescent="0.25">
      <c r="C17891" s="160" t="s">
        <v>546</v>
      </c>
      <c r="D17891" s="161">
        <v>160.88</v>
      </c>
    </row>
    <row r="17892" spans="3:4" ht="15" hidden="1" customHeight="1" x14ac:dyDescent="0.25">
      <c r="C17892" s="158" t="s">
        <v>549</v>
      </c>
      <c r="D17892" s="159">
        <v>131.76</v>
      </c>
    </row>
    <row r="17893" spans="3:4" ht="15" hidden="1" customHeight="1" x14ac:dyDescent="0.25">
      <c r="C17893" s="160" t="s">
        <v>548</v>
      </c>
      <c r="D17893" s="161">
        <v>745.39</v>
      </c>
    </row>
    <row r="17894" spans="3:4" ht="15" hidden="1" customHeight="1" x14ac:dyDescent="0.25">
      <c r="C17894" s="158" t="s">
        <v>553</v>
      </c>
      <c r="D17894" s="159">
        <v>529.34</v>
      </c>
    </row>
    <row r="17895" spans="3:4" ht="15" hidden="1" customHeight="1" x14ac:dyDescent="0.25">
      <c r="C17895" s="160" t="s">
        <v>546</v>
      </c>
      <c r="D17895" s="161">
        <v>767.57</v>
      </c>
    </row>
    <row r="17896" spans="3:4" ht="15" hidden="1" customHeight="1" x14ac:dyDescent="0.25">
      <c r="C17896" s="158" t="s">
        <v>309</v>
      </c>
      <c r="D17896" s="159">
        <v>1177.08</v>
      </c>
    </row>
    <row r="17897" spans="3:4" ht="15" hidden="1" customHeight="1" x14ac:dyDescent="0.25">
      <c r="C17897" s="160" t="s">
        <v>547</v>
      </c>
      <c r="D17897" s="161">
        <v>232.65</v>
      </c>
    </row>
    <row r="17898" spans="3:4" ht="15" hidden="1" customHeight="1" x14ac:dyDescent="0.25">
      <c r="C17898" s="158" t="s">
        <v>547</v>
      </c>
      <c r="D17898" s="159">
        <v>309.13</v>
      </c>
    </row>
    <row r="17899" spans="3:4" ht="15" hidden="1" customHeight="1" x14ac:dyDescent="0.25">
      <c r="C17899" s="160" t="s">
        <v>309</v>
      </c>
      <c r="D17899" s="161">
        <v>1031.57</v>
      </c>
    </row>
    <row r="17900" spans="3:4" ht="15" hidden="1" customHeight="1" x14ac:dyDescent="0.25">
      <c r="C17900" s="158" t="s">
        <v>550</v>
      </c>
      <c r="D17900" s="159">
        <v>1226.6300000000001</v>
      </c>
    </row>
    <row r="17901" spans="3:4" ht="15" hidden="1" customHeight="1" x14ac:dyDescent="0.25">
      <c r="C17901" s="160" t="s">
        <v>308</v>
      </c>
      <c r="D17901" s="161">
        <v>1052.95</v>
      </c>
    </row>
    <row r="17902" spans="3:4" ht="15" hidden="1" customHeight="1" x14ac:dyDescent="0.25">
      <c r="C17902" s="158" t="s">
        <v>539</v>
      </c>
      <c r="D17902" s="159">
        <v>526.78</v>
      </c>
    </row>
    <row r="17903" spans="3:4" ht="15" hidden="1" customHeight="1" x14ac:dyDescent="0.25">
      <c r="C17903" s="160" t="s">
        <v>552</v>
      </c>
      <c r="D17903" s="161">
        <v>511.1</v>
      </c>
    </row>
    <row r="17904" spans="3:4" ht="15" hidden="1" customHeight="1" x14ac:dyDescent="0.25">
      <c r="C17904" s="158" t="s">
        <v>551</v>
      </c>
      <c r="D17904" s="159">
        <v>1051.44</v>
      </c>
    </row>
    <row r="17905" spans="3:4" ht="15" hidden="1" customHeight="1" x14ac:dyDescent="0.25">
      <c r="C17905" s="160" t="s">
        <v>552</v>
      </c>
      <c r="D17905" s="161">
        <v>670.73</v>
      </c>
    </row>
    <row r="17906" spans="3:4" ht="15" hidden="1" customHeight="1" x14ac:dyDescent="0.25">
      <c r="C17906" s="158" t="s">
        <v>553</v>
      </c>
      <c r="D17906" s="159">
        <v>875.24</v>
      </c>
    </row>
    <row r="17907" spans="3:4" ht="15" hidden="1" customHeight="1" x14ac:dyDescent="0.25">
      <c r="C17907" s="160" t="s">
        <v>309</v>
      </c>
      <c r="D17907" s="161">
        <v>487.56</v>
      </c>
    </row>
    <row r="17908" spans="3:4" ht="15" hidden="1" customHeight="1" x14ac:dyDescent="0.25">
      <c r="C17908" s="158" t="s">
        <v>540</v>
      </c>
      <c r="D17908" s="159">
        <v>315.33999999999997</v>
      </c>
    </row>
    <row r="17909" spans="3:4" ht="15" hidden="1" customHeight="1" x14ac:dyDescent="0.25">
      <c r="C17909" s="160" t="s">
        <v>558</v>
      </c>
      <c r="D17909" s="161">
        <v>230.34</v>
      </c>
    </row>
    <row r="17910" spans="3:4" ht="15" hidden="1" customHeight="1" x14ac:dyDescent="0.25">
      <c r="C17910" s="158" t="s">
        <v>550</v>
      </c>
      <c r="D17910" s="159">
        <v>397.61</v>
      </c>
    </row>
    <row r="17911" spans="3:4" ht="15" hidden="1" customHeight="1" x14ac:dyDescent="0.25">
      <c r="C17911" s="160" t="s">
        <v>558</v>
      </c>
      <c r="D17911" s="161">
        <v>1280.4000000000001</v>
      </c>
    </row>
    <row r="17912" spans="3:4" ht="15" hidden="1" customHeight="1" x14ac:dyDescent="0.25">
      <c r="C17912" s="158" t="s">
        <v>557</v>
      </c>
      <c r="D17912" s="159">
        <v>1246.77</v>
      </c>
    </row>
    <row r="17913" spans="3:4" ht="15" hidden="1" customHeight="1" x14ac:dyDescent="0.25">
      <c r="C17913" s="160" t="s">
        <v>552</v>
      </c>
      <c r="D17913" s="161">
        <v>348.12</v>
      </c>
    </row>
    <row r="17914" spans="3:4" ht="15" hidden="1" customHeight="1" x14ac:dyDescent="0.25">
      <c r="C17914" s="158" t="s">
        <v>558</v>
      </c>
      <c r="D17914" s="159">
        <v>644.5</v>
      </c>
    </row>
    <row r="17915" spans="3:4" ht="15" hidden="1" customHeight="1" x14ac:dyDescent="0.25">
      <c r="C17915" s="160" t="s">
        <v>542</v>
      </c>
      <c r="D17915" s="161">
        <v>209.72</v>
      </c>
    </row>
    <row r="17916" spans="3:4" ht="15" hidden="1" customHeight="1" x14ac:dyDescent="0.25">
      <c r="C17916" s="158" t="s">
        <v>551</v>
      </c>
      <c r="D17916" s="159">
        <v>781.18</v>
      </c>
    </row>
    <row r="17917" spans="3:4" ht="15" hidden="1" customHeight="1" x14ac:dyDescent="0.25">
      <c r="C17917" s="160" t="s">
        <v>309</v>
      </c>
      <c r="D17917" s="161">
        <v>674.79</v>
      </c>
    </row>
    <row r="17918" spans="3:4" ht="15" hidden="1" customHeight="1" x14ac:dyDescent="0.25">
      <c r="C17918" s="158" t="s">
        <v>546</v>
      </c>
      <c r="D17918" s="159">
        <v>698.47</v>
      </c>
    </row>
    <row r="17919" spans="3:4" ht="15" hidden="1" customHeight="1" x14ac:dyDescent="0.25">
      <c r="C17919" s="160" t="s">
        <v>549</v>
      </c>
      <c r="D17919" s="161">
        <v>1108.53</v>
      </c>
    </row>
    <row r="17920" spans="3:4" ht="15" hidden="1" customHeight="1" x14ac:dyDescent="0.25">
      <c r="C17920" s="158" t="s">
        <v>542</v>
      </c>
      <c r="D17920" s="159">
        <v>1055.45</v>
      </c>
    </row>
    <row r="17921" spans="3:4" ht="15" hidden="1" customHeight="1" x14ac:dyDescent="0.25">
      <c r="C17921" s="160" t="s">
        <v>549</v>
      </c>
      <c r="D17921" s="161">
        <v>935.25</v>
      </c>
    </row>
    <row r="17922" spans="3:4" ht="15" hidden="1" customHeight="1" x14ac:dyDescent="0.25">
      <c r="C17922" s="158" t="s">
        <v>309</v>
      </c>
      <c r="D17922" s="159">
        <v>157.13</v>
      </c>
    </row>
    <row r="17923" spans="3:4" ht="15" hidden="1" customHeight="1" x14ac:dyDescent="0.25">
      <c r="C17923" s="160" t="s">
        <v>552</v>
      </c>
      <c r="D17923" s="161">
        <v>998.79</v>
      </c>
    </row>
    <row r="17924" spans="3:4" ht="15" hidden="1" customHeight="1" x14ac:dyDescent="0.25">
      <c r="C17924" s="158" t="s">
        <v>557</v>
      </c>
      <c r="D17924" s="159">
        <v>1016.96</v>
      </c>
    </row>
    <row r="17925" spans="3:4" ht="15" hidden="1" customHeight="1" x14ac:dyDescent="0.25">
      <c r="C17925" s="160" t="s">
        <v>307</v>
      </c>
      <c r="D17925" s="161">
        <v>71.14</v>
      </c>
    </row>
    <row r="17926" spans="3:4" ht="15" hidden="1" customHeight="1" x14ac:dyDescent="0.25">
      <c r="C17926" s="158" t="s">
        <v>541</v>
      </c>
      <c r="D17926" s="159">
        <v>468.68</v>
      </c>
    </row>
    <row r="17927" spans="3:4" ht="15" hidden="1" customHeight="1" x14ac:dyDescent="0.25">
      <c r="C17927" s="160" t="s">
        <v>539</v>
      </c>
      <c r="D17927" s="161">
        <v>915.77</v>
      </c>
    </row>
    <row r="17928" spans="3:4" ht="15" hidden="1" customHeight="1" x14ac:dyDescent="0.25">
      <c r="C17928" s="158" t="s">
        <v>545</v>
      </c>
      <c r="D17928" s="159">
        <v>645.4</v>
      </c>
    </row>
    <row r="17929" spans="3:4" ht="15" hidden="1" customHeight="1" x14ac:dyDescent="0.25">
      <c r="C17929" s="160" t="s">
        <v>539</v>
      </c>
      <c r="D17929" s="161">
        <v>530.57000000000005</v>
      </c>
    </row>
    <row r="17930" spans="3:4" ht="15" hidden="1" customHeight="1" x14ac:dyDescent="0.25">
      <c r="C17930" s="158" t="s">
        <v>551</v>
      </c>
      <c r="D17930" s="159">
        <v>470.38</v>
      </c>
    </row>
    <row r="17931" spans="3:4" ht="15" hidden="1" customHeight="1" x14ac:dyDescent="0.25">
      <c r="C17931" s="160" t="s">
        <v>550</v>
      </c>
      <c r="D17931" s="161">
        <v>258.45</v>
      </c>
    </row>
    <row r="17932" spans="3:4" ht="15" hidden="1" customHeight="1" x14ac:dyDescent="0.25">
      <c r="C17932" s="158" t="s">
        <v>552</v>
      </c>
      <c r="D17932" s="159">
        <v>482.74</v>
      </c>
    </row>
    <row r="17933" spans="3:4" ht="15" hidden="1" customHeight="1" x14ac:dyDescent="0.25">
      <c r="C17933" s="160" t="s">
        <v>542</v>
      </c>
      <c r="D17933" s="161">
        <v>997.32</v>
      </c>
    </row>
    <row r="17934" spans="3:4" ht="15" hidden="1" customHeight="1" x14ac:dyDescent="0.25">
      <c r="C17934" s="158" t="s">
        <v>309</v>
      </c>
      <c r="D17934" s="159">
        <v>1219.0999999999999</v>
      </c>
    </row>
    <row r="17935" spans="3:4" ht="15" hidden="1" customHeight="1" x14ac:dyDescent="0.25">
      <c r="C17935" s="160" t="s">
        <v>553</v>
      </c>
      <c r="D17935" s="161">
        <v>981.12</v>
      </c>
    </row>
    <row r="17936" spans="3:4" ht="15" hidden="1" customHeight="1" x14ac:dyDescent="0.25">
      <c r="C17936" s="158" t="s">
        <v>543</v>
      </c>
      <c r="D17936" s="159">
        <v>791.05</v>
      </c>
    </row>
    <row r="17937" spans="3:4" ht="15" hidden="1" customHeight="1" x14ac:dyDescent="0.25">
      <c r="C17937" s="160" t="s">
        <v>553</v>
      </c>
      <c r="D17937" s="161">
        <v>775.58</v>
      </c>
    </row>
    <row r="17938" spans="3:4" ht="15" hidden="1" customHeight="1" x14ac:dyDescent="0.25">
      <c r="C17938" s="158" t="s">
        <v>548</v>
      </c>
      <c r="D17938" s="159">
        <v>476.41</v>
      </c>
    </row>
    <row r="17939" spans="3:4" ht="15" hidden="1" customHeight="1" x14ac:dyDescent="0.25">
      <c r="C17939" s="160" t="s">
        <v>312</v>
      </c>
      <c r="D17939" s="161">
        <v>1187.42</v>
      </c>
    </row>
    <row r="17940" spans="3:4" ht="15" hidden="1" customHeight="1" x14ac:dyDescent="0.25">
      <c r="C17940" s="158" t="s">
        <v>552</v>
      </c>
      <c r="D17940" s="159">
        <v>1043.0899999999999</v>
      </c>
    </row>
    <row r="17941" spans="3:4" ht="15" hidden="1" customHeight="1" x14ac:dyDescent="0.25">
      <c r="C17941" s="160" t="s">
        <v>558</v>
      </c>
      <c r="D17941" s="161">
        <v>1150.68</v>
      </c>
    </row>
    <row r="17942" spans="3:4" ht="15" hidden="1" customHeight="1" x14ac:dyDescent="0.25">
      <c r="C17942" s="158" t="s">
        <v>307</v>
      </c>
      <c r="D17942" s="159">
        <v>90.15</v>
      </c>
    </row>
    <row r="17943" spans="3:4" ht="15" hidden="1" customHeight="1" x14ac:dyDescent="0.25">
      <c r="C17943" s="160" t="s">
        <v>551</v>
      </c>
      <c r="D17943" s="161">
        <v>185.94</v>
      </c>
    </row>
    <row r="17944" spans="3:4" ht="15" hidden="1" customHeight="1" x14ac:dyDescent="0.25">
      <c r="C17944" s="158" t="s">
        <v>308</v>
      </c>
      <c r="D17944" s="159">
        <v>237.74</v>
      </c>
    </row>
    <row r="17945" spans="3:4" ht="15" hidden="1" customHeight="1" x14ac:dyDescent="0.25">
      <c r="C17945" s="160" t="s">
        <v>555</v>
      </c>
      <c r="D17945" s="161">
        <v>963.92</v>
      </c>
    </row>
    <row r="17946" spans="3:4" ht="15" hidden="1" customHeight="1" x14ac:dyDescent="0.25">
      <c r="C17946" s="158" t="s">
        <v>539</v>
      </c>
      <c r="D17946" s="159">
        <v>636.57000000000005</v>
      </c>
    </row>
    <row r="17947" spans="3:4" ht="15" hidden="1" customHeight="1" x14ac:dyDescent="0.25">
      <c r="C17947" s="160" t="s">
        <v>309</v>
      </c>
      <c r="D17947" s="161">
        <v>485.81</v>
      </c>
    </row>
    <row r="17948" spans="3:4" ht="15" hidden="1" customHeight="1" x14ac:dyDescent="0.25">
      <c r="C17948" s="158" t="s">
        <v>547</v>
      </c>
      <c r="D17948" s="159">
        <v>1154.03</v>
      </c>
    </row>
    <row r="17949" spans="3:4" ht="15" hidden="1" customHeight="1" x14ac:dyDescent="0.25">
      <c r="C17949" s="160" t="s">
        <v>551</v>
      </c>
      <c r="D17949" s="161">
        <v>1194.32</v>
      </c>
    </row>
    <row r="17950" spans="3:4" ht="15" hidden="1" customHeight="1" x14ac:dyDescent="0.25">
      <c r="C17950" s="158" t="s">
        <v>539</v>
      </c>
      <c r="D17950" s="159">
        <v>535.09</v>
      </c>
    </row>
    <row r="17951" spans="3:4" ht="15" hidden="1" customHeight="1" x14ac:dyDescent="0.25">
      <c r="C17951" s="160" t="s">
        <v>307</v>
      </c>
      <c r="D17951" s="161">
        <v>1152.82</v>
      </c>
    </row>
    <row r="17952" spans="3:4" ht="15" hidden="1" customHeight="1" x14ac:dyDescent="0.25">
      <c r="C17952" s="158" t="s">
        <v>555</v>
      </c>
      <c r="D17952" s="159">
        <v>853.67</v>
      </c>
    </row>
    <row r="17953" spans="3:4" ht="15" hidden="1" customHeight="1" x14ac:dyDescent="0.25">
      <c r="C17953" s="160" t="s">
        <v>546</v>
      </c>
      <c r="D17953" s="161">
        <v>776.45</v>
      </c>
    </row>
    <row r="17954" spans="3:4" ht="15" hidden="1" customHeight="1" x14ac:dyDescent="0.25">
      <c r="C17954" s="158" t="s">
        <v>555</v>
      </c>
      <c r="D17954" s="159">
        <v>917.41</v>
      </c>
    </row>
    <row r="17955" spans="3:4" ht="15" hidden="1" customHeight="1" x14ac:dyDescent="0.25">
      <c r="C17955" s="160" t="s">
        <v>553</v>
      </c>
      <c r="D17955" s="161">
        <v>558.13</v>
      </c>
    </row>
    <row r="17956" spans="3:4" ht="15" hidden="1" customHeight="1" x14ac:dyDescent="0.25">
      <c r="C17956" s="158" t="s">
        <v>555</v>
      </c>
      <c r="D17956" s="159">
        <v>223.43</v>
      </c>
    </row>
    <row r="17957" spans="3:4" ht="15" hidden="1" customHeight="1" x14ac:dyDescent="0.25">
      <c r="C17957" s="160" t="s">
        <v>552</v>
      </c>
      <c r="D17957" s="161">
        <v>618.21</v>
      </c>
    </row>
    <row r="17958" spans="3:4" ht="15" hidden="1" customHeight="1" x14ac:dyDescent="0.25">
      <c r="C17958" s="158" t="s">
        <v>307</v>
      </c>
      <c r="D17958" s="159">
        <v>1026.69</v>
      </c>
    </row>
    <row r="17959" spans="3:4" ht="15" hidden="1" customHeight="1" x14ac:dyDescent="0.25">
      <c r="C17959" s="160" t="s">
        <v>541</v>
      </c>
      <c r="D17959" s="161">
        <v>425.36</v>
      </c>
    </row>
    <row r="17960" spans="3:4" ht="15" hidden="1" customHeight="1" x14ac:dyDescent="0.25">
      <c r="C17960" s="158" t="s">
        <v>551</v>
      </c>
      <c r="D17960" s="159">
        <v>1128.32</v>
      </c>
    </row>
    <row r="17961" spans="3:4" ht="15" hidden="1" customHeight="1" x14ac:dyDescent="0.25">
      <c r="C17961" s="160" t="s">
        <v>540</v>
      </c>
      <c r="D17961" s="161">
        <v>466.46</v>
      </c>
    </row>
    <row r="17962" spans="3:4" ht="15" hidden="1" customHeight="1" x14ac:dyDescent="0.25">
      <c r="C17962" s="158" t="s">
        <v>557</v>
      </c>
      <c r="D17962" s="159">
        <v>478.86</v>
      </c>
    </row>
    <row r="17963" spans="3:4" ht="15" hidden="1" customHeight="1" x14ac:dyDescent="0.25">
      <c r="C17963" s="160" t="s">
        <v>552</v>
      </c>
      <c r="D17963" s="161">
        <v>760.79</v>
      </c>
    </row>
    <row r="17964" spans="3:4" ht="15" hidden="1" customHeight="1" x14ac:dyDescent="0.25">
      <c r="C17964" s="158" t="s">
        <v>541</v>
      </c>
      <c r="D17964" s="159">
        <v>465.31</v>
      </c>
    </row>
    <row r="17965" spans="3:4" ht="15" hidden="1" customHeight="1" x14ac:dyDescent="0.25">
      <c r="C17965" s="160" t="s">
        <v>544</v>
      </c>
      <c r="D17965" s="161">
        <v>1072.08</v>
      </c>
    </row>
    <row r="17966" spans="3:4" ht="15" hidden="1" customHeight="1" x14ac:dyDescent="0.25">
      <c r="C17966" s="158" t="s">
        <v>549</v>
      </c>
      <c r="D17966" s="159">
        <v>251.56</v>
      </c>
    </row>
    <row r="17967" spans="3:4" ht="15" hidden="1" customHeight="1" x14ac:dyDescent="0.25">
      <c r="C17967" s="160" t="s">
        <v>558</v>
      </c>
      <c r="D17967" s="161">
        <v>410.4</v>
      </c>
    </row>
    <row r="17968" spans="3:4" ht="15" hidden="1" customHeight="1" x14ac:dyDescent="0.25">
      <c r="C17968" s="158" t="s">
        <v>557</v>
      </c>
      <c r="D17968" s="159">
        <v>835.47</v>
      </c>
    </row>
    <row r="17969" spans="3:4" ht="15" hidden="1" customHeight="1" x14ac:dyDescent="0.25">
      <c r="C17969" s="160" t="s">
        <v>540</v>
      </c>
      <c r="D17969" s="161">
        <v>189.7</v>
      </c>
    </row>
    <row r="17970" spans="3:4" ht="15" hidden="1" customHeight="1" x14ac:dyDescent="0.25">
      <c r="C17970" s="158" t="s">
        <v>555</v>
      </c>
      <c r="D17970" s="159">
        <v>809.46</v>
      </c>
    </row>
    <row r="17971" spans="3:4" ht="15" hidden="1" customHeight="1" x14ac:dyDescent="0.25">
      <c r="C17971" s="160" t="s">
        <v>308</v>
      </c>
      <c r="D17971" s="161">
        <v>977.4</v>
      </c>
    </row>
    <row r="17972" spans="3:4" ht="15" hidden="1" customHeight="1" x14ac:dyDescent="0.25">
      <c r="C17972" s="158" t="s">
        <v>542</v>
      </c>
      <c r="D17972" s="159">
        <v>1048.53</v>
      </c>
    </row>
    <row r="17973" spans="3:4" ht="15" hidden="1" customHeight="1" x14ac:dyDescent="0.25">
      <c r="C17973" s="160" t="s">
        <v>309</v>
      </c>
      <c r="D17973" s="161">
        <v>689.8</v>
      </c>
    </row>
    <row r="17974" spans="3:4" ht="15" hidden="1" customHeight="1" x14ac:dyDescent="0.25">
      <c r="C17974" s="158" t="s">
        <v>553</v>
      </c>
      <c r="D17974" s="159">
        <v>10</v>
      </c>
    </row>
    <row r="17975" spans="3:4" ht="15" hidden="1" customHeight="1" x14ac:dyDescent="0.25">
      <c r="C17975" s="160" t="s">
        <v>544</v>
      </c>
      <c r="D17975" s="161">
        <v>1233.49</v>
      </c>
    </row>
    <row r="17976" spans="3:4" ht="15" hidden="1" customHeight="1" x14ac:dyDescent="0.25">
      <c r="C17976" s="158" t="s">
        <v>546</v>
      </c>
      <c r="D17976" s="159">
        <v>527.91</v>
      </c>
    </row>
    <row r="17977" spans="3:4" ht="15" hidden="1" customHeight="1" x14ac:dyDescent="0.25">
      <c r="C17977" s="160" t="s">
        <v>552</v>
      </c>
      <c r="D17977" s="161">
        <v>551.37</v>
      </c>
    </row>
    <row r="17978" spans="3:4" ht="15" hidden="1" customHeight="1" x14ac:dyDescent="0.25">
      <c r="C17978" s="158" t="s">
        <v>539</v>
      </c>
      <c r="D17978" s="159">
        <v>888.24</v>
      </c>
    </row>
    <row r="17979" spans="3:4" ht="15" hidden="1" customHeight="1" x14ac:dyDescent="0.25">
      <c r="C17979" s="160" t="s">
        <v>555</v>
      </c>
      <c r="D17979" s="161">
        <v>330.44</v>
      </c>
    </row>
    <row r="17980" spans="3:4" ht="15" hidden="1" customHeight="1" x14ac:dyDescent="0.25">
      <c r="C17980" s="158" t="s">
        <v>309</v>
      </c>
      <c r="D17980" s="159">
        <v>698.02</v>
      </c>
    </row>
    <row r="17981" spans="3:4" ht="15" hidden="1" customHeight="1" x14ac:dyDescent="0.25">
      <c r="C17981" s="160" t="s">
        <v>539</v>
      </c>
      <c r="D17981" s="161">
        <v>564.66999999999996</v>
      </c>
    </row>
    <row r="17982" spans="3:4" ht="15" hidden="1" customHeight="1" x14ac:dyDescent="0.25">
      <c r="C17982" s="158" t="s">
        <v>542</v>
      </c>
      <c r="D17982" s="159">
        <v>1146.74</v>
      </c>
    </row>
    <row r="17983" spans="3:4" ht="15" hidden="1" customHeight="1" x14ac:dyDescent="0.25">
      <c r="C17983" s="160" t="s">
        <v>307</v>
      </c>
      <c r="D17983" s="161">
        <v>941.84</v>
      </c>
    </row>
    <row r="17984" spans="3:4" ht="15" hidden="1" customHeight="1" x14ac:dyDescent="0.25">
      <c r="C17984" s="158" t="s">
        <v>540</v>
      </c>
      <c r="D17984" s="159">
        <v>700.58</v>
      </c>
    </row>
    <row r="17985" spans="3:4" ht="15" hidden="1" customHeight="1" x14ac:dyDescent="0.25">
      <c r="C17985" s="160" t="s">
        <v>309</v>
      </c>
      <c r="D17985" s="161">
        <v>753.47</v>
      </c>
    </row>
    <row r="17986" spans="3:4" ht="15" hidden="1" customHeight="1" x14ac:dyDescent="0.25">
      <c r="C17986" s="158" t="s">
        <v>308</v>
      </c>
      <c r="D17986" s="159">
        <v>690.69</v>
      </c>
    </row>
    <row r="17987" spans="3:4" ht="15" hidden="1" customHeight="1" x14ac:dyDescent="0.25">
      <c r="C17987" s="160" t="s">
        <v>551</v>
      </c>
      <c r="D17987" s="161">
        <v>544.51</v>
      </c>
    </row>
    <row r="17988" spans="3:4" ht="15" hidden="1" customHeight="1" x14ac:dyDescent="0.25">
      <c r="C17988" s="158" t="s">
        <v>309</v>
      </c>
      <c r="D17988" s="159">
        <v>1141.8800000000001</v>
      </c>
    </row>
    <row r="17989" spans="3:4" ht="15" hidden="1" customHeight="1" x14ac:dyDescent="0.25">
      <c r="C17989" s="160" t="s">
        <v>557</v>
      </c>
      <c r="D17989" s="161">
        <v>420.53</v>
      </c>
    </row>
    <row r="17990" spans="3:4" ht="15" hidden="1" customHeight="1" x14ac:dyDescent="0.25">
      <c r="C17990" s="158" t="s">
        <v>308</v>
      </c>
      <c r="D17990" s="159">
        <v>590.71</v>
      </c>
    </row>
    <row r="17991" spans="3:4" ht="15" hidden="1" customHeight="1" x14ac:dyDescent="0.25">
      <c r="C17991" s="160" t="s">
        <v>309</v>
      </c>
      <c r="D17991" s="161">
        <v>511.42</v>
      </c>
    </row>
    <row r="17992" spans="3:4" ht="15" hidden="1" customHeight="1" x14ac:dyDescent="0.25">
      <c r="C17992" s="158" t="s">
        <v>553</v>
      </c>
      <c r="D17992" s="159">
        <v>760.5</v>
      </c>
    </row>
    <row r="17993" spans="3:4" ht="15" hidden="1" customHeight="1" x14ac:dyDescent="0.25">
      <c r="C17993" s="160" t="s">
        <v>539</v>
      </c>
      <c r="D17993" s="161">
        <v>661.49</v>
      </c>
    </row>
    <row r="17994" spans="3:4" ht="15" hidden="1" customHeight="1" x14ac:dyDescent="0.25">
      <c r="C17994" s="158" t="s">
        <v>553</v>
      </c>
      <c r="D17994" s="159">
        <v>734.61</v>
      </c>
    </row>
    <row r="17995" spans="3:4" ht="15" hidden="1" customHeight="1" x14ac:dyDescent="0.25">
      <c r="C17995" s="160" t="s">
        <v>309</v>
      </c>
      <c r="D17995" s="161">
        <v>553.75</v>
      </c>
    </row>
    <row r="17996" spans="3:4" ht="15" hidden="1" customHeight="1" x14ac:dyDescent="0.25">
      <c r="C17996" s="158" t="s">
        <v>552</v>
      </c>
      <c r="D17996" s="159">
        <v>286.99</v>
      </c>
    </row>
    <row r="17997" spans="3:4" ht="15" hidden="1" customHeight="1" x14ac:dyDescent="0.25">
      <c r="C17997" s="160" t="s">
        <v>550</v>
      </c>
      <c r="D17997" s="161">
        <v>611.85</v>
      </c>
    </row>
    <row r="17998" spans="3:4" ht="15" hidden="1" customHeight="1" x14ac:dyDescent="0.25">
      <c r="C17998" s="158" t="s">
        <v>551</v>
      </c>
      <c r="D17998" s="159">
        <v>314.70999999999998</v>
      </c>
    </row>
    <row r="17999" spans="3:4" ht="15" hidden="1" customHeight="1" x14ac:dyDescent="0.25">
      <c r="C17999" s="160" t="s">
        <v>551</v>
      </c>
      <c r="D17999" s="161">
        <v>814.3</v>
      </c>
    </row>
    <row r="18000" spans="3:4" ht="15" hidden="1" customHeight="1" x14ac:dyDescent="0.25">
      <c r="C18000" s="158" t="s">
        <v>307</v>
      </c>
      <c r="D18000" s="159">
        <v>314.13</v>
      </c>
    </row>
    <row r="18001" spans="3:4" ht="15" hidden="1" customHeight="1" x14ac:dyDescent="0.25">
      <c r="C18001" s="160" t="s">
        <v>309</v>
      </c>
      <c r="D18001" s="161">
        <v>1067.52</v>
      </c>
    </row>
    <row r="18002" spans="3:4" ht="15" hidden="1" customHeight="1" x14ac:dyDescent="0.25">
      <c r="C18002" s="158" t="s">
        <v>312</v>
      </c>
      <c r="D18002" s="159">
        <v>110.83</v>
      </c>
    </row>
    <row r="18003" spans="3:4" ht="15" hidden="1" customHeight="1" x14ac:dyDescent="0.25">
      <c r="C18003" s="160" t="s">
        <v>557</v>
      </c>
      <c r="D18003" s="161">
        <v>985.68</v>
      </c>
    </row>
    <row r="18004" spans="3:4" ht="15" hidden="1" customHeight="1" x14ac:dyDescent="0.25">
      <c r="C18004" s="158" t="s">
        <v>551</v>
      </c>
      <c r="D18004" s="159">
        <v>896.73</v>
      </c>
    </row>
    <row r="18005" spans="3:4" ht="15" hidden="1" customHeight="1" x14ac:dyDescent="0.25">
      <c r="C18005" s="160" t="s">
        <v>546</v>
      </c>
      <c r="D18005" s="161">
        <v>60.77</v>
      </c>
    </row>
    <row r="18006" spans="3:4" ht="15" hidden="1" customHeight="1" x14ac:dyDescent="0.25">
      <c r="C18006" s="158" t="s">
        <v>547</v>
      </c>
      <c r="D18006" s="159">
        <v>672.75</v>
      </c>
    </row>
    <row r="18007" spans="3:4" ht="15" hidden="1" customHeight="1" x14ac:dyDescent="0.25">
      <c r="C18007" s="160" t="s">
        <v>312</v>
      </c>
      <c r="D18007" s="161">
        <v>324.02</v>
      </c>
    </row>
    <row r="18008" spans="3:4" ht="15" hidden="1" customHeight="1" x14ac:dyDescent="0.25">
      <c r="C18008" s="158" t="s">
        <v>556</v>
      </c>
      <c r="D18008" s="159">
        <v>1102.07</v>
      </c>
    </row>
    <row r="18009" spans="3:4" ht="15" hidden="1" customHeight="1" x14ac:dyDescent="0.25">
      <c r="C18009" s="160" t="s">
        <v>553</v>
      </c>
      <c r="D18009" s="161">
        <v>1193.92</v>
      </c>
    </row>
    <row r="18010" spans="3:4" ht="15" hidden="1" customHeight="1" x14ac:dyDescent="0.25">
      <c r="C18010" s="158" t="s">
        <v>539</v>
      </c>
      <c r="D18010" s="159">
        <v>217.96</v>
      </c>
    </row>
    <row r="18011" spans="3:4" ht="15" hidden="1" customHeight="1" x14ac:dyDescent="0.25">
      <c r="C18011" s="160" t="s">
        <v>551</v>
      </c>
      <c r="D18011" s="161">
        <v>600.17999999999995</v>
      </c>
    </row>
    <row r="18012" spans="3:4" ht="15" hidden="1" customHeight="1" x14ac:dyDescent="0.25">
      <c r="C18012" s="158" t="s">
        <v>545</v>
      </c>
      <c r="D18012" s="159">
        <v>166.44</v>
      </c>
    </row>
    <row r="18013" spans="3:4" ht="15" hidden="1" customHeight="1" x14ac:dyDescent="0.25">
      <c r="C18013" s="160" t="s">
        <v>549</v>
      </c>
      <c r="D18013" s="161">
        <v>818.79</v>
      </c>
    </row>
    <row r="18014" spans="3:4" ht="15" hidden="1" customHeight="1" x14ac:dyDescent="0.25">
      <c r="C18014" s="158" t="s">
        <v>551</v>
      </c>
      <c r="D18014" s="159">
        <v>799.61</v>
      </c>
    </row>
    <row r="18015" spans="3:4" ht="15" hidden="1" customHeight="1" x14ac:dyDescent="0.25">
      <c r="C18015" s="160" t="s">
        <v>312</v>
      </c>
      <c r="D18015" s="161">
        <v>1271.45</v>
      </c>
    </row>
    <row r="18016" spans="3:4" ht="15" hidden="1" customHeight="1" x14ac:dyDescent="0.25">
      <c r="C18016" s="158" t="s">
        <v>551</v>
      </c>
      <c r="D18016" s="159">
        <v>841.74</v>
      </c>
    </row>
    <row r="18017" spans="3:4" ht="15" hidden="1" customHeight="1" x14ac:dyDescent="0.25">
      <c r="C18017" s="160" t="s">
        <v>548</v>
      </c>
      <c r="D18017" s="161">
        <v>432.67</v>
      </c>
    </row>
    <row r="18018" spans="3:4" ht="15" hidden="1" customHeight="1" x14ac:dyDescent="0.25">
      <c r="C18018" s="158" t="s">
        <v>307</v>
      </c>
      <c r="D18018" s="159">
        <v>644.55999999999995</v>
      </c>
    </row>
    <row r="18019" spans="3:4" ht="15" hidden="1" customHeight="1" x14ac:dyDescent="0.25">
      <c r="C18019" s="160" t="s">
        <v>307</v>
      </c>
      <c r="D18019" s="161">
        <v>173</v>
      </c>
    </row>
    <row r="18020" spans="3:4" ht="15" hidden="1" customHeight="1" x14ac:dyDescent="0.25">
      <c r="C18020" s="158" t="s">
        <v>558</v>
      </c>
      <c r="D18020" s="159">
        <v>632.17999999999995</v>
      </c>
    </row>
    <row r="18021" spans="3:4" ht="15" hidden="1" customHeight="1" x14ac:dyDescent="0.25">
      <c r="C18021" s="160" t="s">
        <v>547</v>
      </c>
      <c r="D18021" s="161">
        <v>440.09</v>
      </c>
    </row>
    <row r="18022" spans="3:4" ht="15" hidden="1" customHeight="1" x14ac:dyDescent="0.25">
      <c r="C18022" s="158" t="s">
        <v>312</v>
      </c>
      <c r="D18022" s="159">
        <v>996.51</v>
      </c>
    </row>
    <row r="18023" spans="3:4" ht="15" hidden="1" customHeight="1" x14ac:dyDescent="0.25">
      <c r="C18023" s="160" t="s">
        <v>308</v>
      </c>
      <c r="D18023" s="161">
        <v>637.33000000000004</v>
      </c>
    </row>
    <row r="18024" spans="3:4" ht="15" hidden="1" customHeight="1" x14ac:dyDescent="0.25">
      <c r="C18024" s="158" t="s">
        <v>307</v>
      </c>
      <c r="D18024" s="159">
        <v>246.84</v>
      </c>
    </row>
    <row r="18025" spans="3:4" ht="15" hidden="1" customHeight="1" x14ac:dyDescent="0.25">
      <c r="C18025" s="160" t="s">
        <v>555</v>
      </c>
      <c r="D18025" s="161">
        <v>991.82</v>
      </c>
    </row>
    <row r="18026" spans="3:4" ht="15" hidden="1" customHeight="1" x14ac:dyDescent="0.25">
      <c r="C18026" s="158" t="s">
        <v>541</v>
      </c>
      <c r="D18026" s="159">
        <v>356.96</v>
      </c>
    </row>
    <row r="18027" spans="3:4" ht="15" hidden="1" customHeight="1" x14ac:dyDescent="0.25">
      <c r="C18027" s="160" t="s">
        <v>540</v>
      </c>
      <c r="D18027" s="161">
        <v>1291.8699999999999</v>
      </c>
    </row>
    <row r="18028" spans="3:4" ht="15" hidden="1" customHeight="1" x14ac:dyDescent="0.25">
      <c r="C18028" s="158" t="s">
        <v>309</v>
      </c>
      <c r="D18028" s="159">
        <v>636.14</v>
      </c>
    </row>
    <row r="18029" spans="3:4" ht="15" hidden="1" customHeight="1" x14ac:dyDescent="0.25">
      <c r="C18029" s="160" t="s">
        <v>556</v>
      </c>
      <c r="D18029" s="161">
        <v>299.04000000000002</v>
      </c>
    </row>
    <row r="18030" spans="3:4" ht="15" hidden="1" customHeight="1" x14ac:dyDescent="0.25">
      <c r="C18030" s="158" t="s">
        <v>557</v>
      </c>
      <c r="D18030" s="159">
        <v>281.23</v>
      </c>
    </row>
    <row r="18031" spans="3:4" ht="15" hidden="1" customHeight="1" x14ac:dyDescent="0.25">
      <c r="C18031" s="160" t="s">
        <v>549</v>
      </c>
      <c r="D18031" s="161">
        <v>988.38</v>
      </c>
    </row>
    <row r="18032" spans="3:4" ht="15" hidden="1" customHeight="1" x14ac:dyDescent="0.25">
      <c r="C18032" s="158" t="s">
        <v>547</v>
      </c>
      <c r="D18032" s="159">
        <v>730.12</v>
      </c>
    </row>
    <row r="18033" spans="3:4" ht="15" hidden="1" customHeight="1" x14ac:dyDescent="0.25">
      <c r="C18033" s="160" t="s">
        <v>545</v>
      </c>
      <c r="D18033" s="161">
        <v>107.68</v>
      </c>
    </row>
    <row r="18034" spans="3:4" ht="15" hidden="1" customHeight="1" x14ac:dyDescent="0.25">
      <c r="C18034" s="158" t="s">
        <v>551</v>
      </c>
      <c r="D18034" s="159">
        <v>741.96</v>
      </c>
    </row>
    <row r="18035" spans="3:4" ht="15" hidden="1" customHeight="1" x14ac:dyDescent="0.25">
      <c r="C18035" s="160" t="s">
        <v>307</v>
      </c>
      <c r="D18035" s="161">
        <v>768.17</v>
      </c>
    </row>
    <row r="18036" spans="3:4" ht="15" hidden="1" customHeight="1" x14ac:dyDescent="0.25">
      <c r="C18036" s="158" t="s">
        <v>551</v>
      </c>
      <c r="D18036" s="159">
        <v>387.38</v>
      </c>
    </row>
    <row r="18037" spans="3:4" ht="15" hidden="1" customHeight="1" x14ac:dyDescent="0.25">
      <c r="C18037" s="160" t="s">
        <v>308</v>
      </c>
      <c r="D18037" s="161">
        <v>829.14</v>
      </c>
    </row>
    <row r="18038" spans="3:4" ht="15" hidden="1" customHeight="1" x14ac:dyDescent="0.25">
      <c r="C18038" s="158" t="s">
        <v>552</v>
      </c>
      <c r="D18038" s="159">
        <v>853.74</v>
      </c>
    </row>
    <row r="18039" spans="3:4" ht="15" hidden="1" customHeight="1" x14ac:dyDescent="0.25">
      <c r="C18039" s="160" t="s">
        <v>543</v>
      </c>
      <c r="D18039" s="161">
        <v>784.02</v>
      </c>
    </row>
    <row r="18040" spans="3:4" ht="15" hidden="1" customHeight="1" x14ac:dyDescent="0.25">
      <c r="C18040" s="158" t="s">
        <v>539</v>
      </c>
      <c r="D18040" s="159">
        <v>20.28</v>
      </c>
    </row>
    <row r="18041" spans="3:4" ht="15" hidden="1" customHeight="1" x14ac:dyDescent="0.25">
      <c r="C18041" s="160" t="s">
        <v>557</v>
      </c>
      <c r="D18041" s="161">
        <v>982.1</v>
      </c>
    </row>
    <row r="18042" spans="3:4" ht="15" hidden="1" customHeight="1" x14ac:dyDescent="0.25">
      <c r="C18042" s="158" t="s">
        <v>552</v>
      </c>
      <c r="D18042" s="159">
        <v>506.18</v>
      </c>
    </row>
    <row r="18043" spans="3:4" ht="15" hidden="1" customHeight="1" x14ac:dyDescent="0.25">
      <c r="C18043" s="160" t="s">
        <v>545</v>
      </c>
      <c r="D18043" s="161">
        <v>699.86</v>
      </c>
    </row>
    <row r="18044" spans="3:4" ht="15" hidden="1" customHeight="1" x14ac:dyDescent="0.25">
      <c r="C18044" s="158" t="s">
        <v>308</v>
      </c>
      <c r="D18044" s="159">
        <v>899.35</v>
      </c>
    </row>
    <row r="18045" spans="3:4" ht="15" hidden="1" customHeight="1" x14ac:dyDescent="0.25">
      <c r="C18045" s="160" t="s">
        <v>309</v>
      </c>
      <c r="D18045" s="161">
        <v>545.76</v>
      </c>
    </row>
    <row r="18046" spans="3:4" ht="15" hidden="1" customHeight="1" x14ac:dyDescent="0.25">
      <c r="C18046" s="158" t="s">
        <v>543</v>
      </c>
      <c r="D18046" s="159">
        <v>303.75</v>
      </c>
    </row>
    <row r="18047" spans="3:4" ht="15" hidden="1" customHeight="1" x14ac:dyDescent="0.25">
      <c r="C18047" s="160" t="s">
        <v>549</v>
      </c>
      <c r="D18047" s="161">
        <v>251.77</v>
      </c>
    </row>
    <row r="18048" spans="3:4" ht="15" hidden="1" customHeight="1" x14ac:dyDescent="0.25">
      <c r="C18048" s="158" t="s">
        <v>539</v>
      </c>
      <c r="D18048" s="159">
        <v>1237.19</v>
      </c>
    </row>
    <row r="18049" spans="3:4" ht="15" hidden="1" customHeight="1" x14ac:dyDescent="0.25">
      <c r="C18049" s="160" t="s">
        <v>558</v>
      </c>
      <c r="D18049" s="161">
        <v>233.06</v>
      </c>
    </row>
    <row r="18050" spans="3:4" ht="15" hidden="1" customHeight="1" x14ac:dyDescent="0.25">
      <c r="C18050" s="158" t="s">
        <v>546</v>
      </c>
      <c r="D18050" s="159">
        <v>229.08</v>
      </c>
    </row>
    <row r="18051" spans="3:4" ht="15" hidden="1" customHeight="1" x14ac:dyDescent="0.25">
      <c r="C18051" s="160" t="s">
        <v>543</v>
      </c>
      <c r="D18051" s="161">
        <v>645.48</v>
      </c>
    </row>
    <row r="18052" spans="3:4" ht="15" hidden="1" customHeight="1" x14ac:dyDescent="0.25">
      <c r="C18052" s="158" t="s">
        <v>558</v>
      </c>
      <c r="D18052" s="159">
        <v>834.11</v>
      </c>
    </row>
    <row r="18053" spans="3:4" ht="15" hidden="1" customHeight="1" x14ac:dyDescent="0.25">
      <c r="C18053" s="160" t="s">
        <v>546</v>
      </c>
      <c r="D18053" s="161">
        <v>1215.1099999999999</v>
      </c>
    </row>
    <row r="18054" spans="3:4" ht="15" hidden="1" customHeight="1" x14ac:dyDescent="0.25">
      <c r="C18054" s="158" t="s">
        <v>552</v>
      </c>
      <c r="D18054" s="159">
        <v>1136.69</v>
      </c>
    </row>
    <row r="18055" spans="3:4" ht="15" hidden="1" customHeight="1" x14ac:dyDescent="0.25">
      <c r="C18055" s="160" t="s">
        <v>542</v>
      </c>
      <c r="D18055" s="161">
        <v>736.94</v>
      </c>
    </row>
    <row r="18056" spans="3:4" ht="15" hidden="1" customHeight="1" x14ac:dyDescent="0.25">
      <c r="C18056" s="158" t="s">
        <v>543</v>
      </c>
      <c r="D18056" s="159">
        <v>929.9</v>
      </c>
    </row>
    <row r="18057" spans="3:4" ht="15" hidden="1" customHeight="1" x14ac:dyDescent="0.25">
      <c r="C18057" s="160" t="s">
        <v>541</v>
      </c>
      <c r="D18057" s="161">
        <v>549.05999999999995</v>
      </c>
    </row>
    <row r="18058" spans="3:4" ht="15" hidden="1" customHeight="1" x14ac:dyDescent="0.25">
      <c r="C18058" s="158" t="s">
        <v>540</v>
      </c>
      <c r="D18058" s="159">
        <v>733.28</v>
      </c>
    </row>
    <row r="18059" spans="3:4" ht="15" hidden="1" customHeight="1" x14ac:dyDescent="0.25">
      <c r="C18059" s="160" t="s">
        <v>548</v>
      </c>
      <c r="D18059" s="161">
        <v>471.14</v>
      </c>
    </row>
    <row r="18060" spans="3:4" ht="15" hidden="1" customHeight="1" x14ac:dyDescent="0.25">
      <c r="C18060" s="158" t="s">
        <v>308</v>
      </c>
      <c r="D18060" s="159">
        <v>163.13999999999999</v>
      </c>
    </row>
    <row r="18061" spans="3:4" ht="15" hidden="1" customHeight="1" x14ac:dyDescent="0.25">
      <c r="C18061" s="160" t="s">
        <v>312</v>
      </c>
      <c r="D18061" s="161">
        <v>655.57</v>
      </c>
    </row>
    <row r="18062" spans="3:4" ht="15" hidden="1" customHeight="1" x14ac:dyDescent="0.25">
      <c r="C18062" s="158" t="s">
        <v>309</v>
      </c>
      <c r="D18062" s="159">
        <v>556.51</v>
      </c>
    </row>
    <row r="18063" spans="3:4" ht="15" hidden="1" customHeight="1" x14ac:dyDescent="0.25">
      <c r="C18063" s="160" t="s">
        <v>540</v>
      </c>
      <c r="D18063" s="161">
        <v>477.94</v>
      </c>
    </row>
    <row r="18064" spans="3:4" ht="15" hidden="1" customHeight="1" x14ac:dyDescent="0.25">
      <c r="C18064" s="158" t="s">
        <v>549</v>
      </c>
      <c r="D18064" s="159">
        <v>670.85</v>
      </c>
    </row>
    <row r="18065" spans="3:4" ht="15" hidden="1" customHeight="1" x14ac:dyDescent="0.25">
      <c r="C18065" s="160" t="s">
        <v>551</v>
      </c>
      <c r="D18065" s="161">
        <v>753.18</v>
      </c>
    </row>
    <row r="18066" spans="3:4" ht="15" hidden="1" customHeight="1" x14ac:dyDescent="0.25">
      <c r="C18066" s="158" t="s">
        <v>551</v>
      </c>
      <c r="D18066" s="159">
        <v>387.46</v>
      </c>
    </row>
    <row r="18067" spans="3:4" ht="15" hidden="1" customHeight="1" x14ac:dyDescent="0.25">
      <c r="C18067" s="160" t="s">
        <v>547</v>
      </c>
      <c r="D18067" s="161">
        <v>527.6</v>
      </c>
    </row>
    <row r="18068" spans="3:4" ht="15" hidden="1" customHeight="1" x14ac:dyDescent="0.25">
      <c r="C18068" s="158" t="s">
        <v>558</v>
      </c>
      <c r="D18068" s="159">
        <v>1149.5</v>
      </c>
    </row>
    <row r="18069" spans="3:4" ht="15" hidden="1" customHeight="1" x14ac:dyDescent="0.25">
      <c r="C18069" s="160" t="s">
        <v>307</v>
      </c>
      <c r="D18069" s="161">
        <v>461.15</v>
      </c>
    </row>
    <row r="18070" spans="3:4" ht="15" hidden="1" customHeight="1" x14ac:dyDescent="0.25">
      <c r="C18070" s="158" t="s">
        <v>308</v>
      </c>
      <c r="D18070" s="159">
        <v>364.32</v>
      </c>
    </row>
    <row r="18071" spans="3:4" ht="15" hidden="1" customHeight="1" x14ac:dyDescent="0.25">
      <c r="C18071" s="160" t="s">
        <v>545</v>
      </c>
      <c r="D18071" s="161">
        <v>661.32</v>
      </c>
    </row>
    <row r="18072" spans="3:4" ht="15" hidden="1" customHeight="1" x14ac:dyDescent="0.25">
      <c r="C18072" s="158" t="s">
        <v>544</v>
      </c>
      <c r="D18072" s="159">
        <v>750.88</v>
      </c>
    </row>
    <row r="18073" spans="3:4" ht="15" hidden="1" customHeight="1" x14ac:dyDescent="0.25">
      <c r="C18073" s="160" t="s">
        <v>543</v>
      </c>
      <c r="D18073" s="161">
        <v>131.63</v>
      </c>
    </row>
    <row r="18074" spans="3:4" ht="15" hidden="1" customHeight="1" x14ac:dyDescent="0.25">
      <c r="C18074" s="158" t="s">
        <v>309</v>
      </c>
      <c r="D18074" s="159">
        <v>176.1</v>
      </c>
    </row>
    <row r="18075" spans="3:4" ht="15" hidden="1" customHeight="1" x14ac:dyDescent="0.25">
      <c r="C18075" s="160" t="s">
        <v>540</v>
      </c>
      <c r="D18075" s="161">
        <v>1250.1199999999999</v>
      </c>
    </row>
    <row r="18076" spans="3:4" ht="15" hidden="1" customHeight="1" x14ac:dyDescent="0.25">
      <c r="C18076" s="158" t="s">
        <v>542</v>
      </c>
      <c r="D18076" s="159">
        <v>308</v>
      </c>
    </row>
    <row r="18077" spans="3:4" ht="15" hidden="1" customHeight="1" x14ac:dyDescent="0.25">
      <c r="C18077" s="160" t="s">
        <v>307</v>
      </c>
      <c r="D18077" s="161">
        <v>763.41</v>
      </c>
    </row>
    <row r="18078" spans="3:4" ht="15" hidden="1" customHeight="1" x14ac:dyDescent="0.25">
      <c r="C18078" s="158" t="s">
        <v>309</v>
      </c>
      <c r="D18078" s="159">
        <v>88.66</v>
      </c>
    </row>
    <row r="18079" spans="3:4" ht="15" hidden="1" customHeight="1" x14ac:dyDescent="0.25">
      <c r="C18079" s="160" t="s">
        <v>553</v>
      </c>
      <c r="D18079" s="161">
        <v>657.62</v>
      </c>
    </row>
    <row r="18080" spans="3:4" ht="15" hidden="1" customHeight="1" x14ac:dyDescent="0.25">
      <c r="C18080" s="158" t="s">
        <v>307</v>
      </c>
      <c r="D18080" s="159">
        <v>1193.27</v>
      </c>
    </row>
    <row r="18081" spans="3:4" ht="15" hidden="1" customHeight="1" x14ac:dyDescent="0.25">
      <c r="C18081" s="160" t="s">
        <v>549</v>
      </c>
      <c r="D18081" s="161">
        <v>75.61</v>
      </c>
    </row>
    <row r="18082" spans="3:4" ht="15" hidden="1" customHeight="1" x14ac:dyDescent="0.25">
      <c r="C18082" s="158" t="s">
        <v>545</v>
      </c>
      <c r="D18082" s="159">
        <v>82.67</v>
      </c>
    </row>
    <row r="18083" spans="3:4" ht="15" hidden="1" customHeight="1" x14ac:dyDescent="0.25">
      <c r="C18083" s="160" t="s">
        <v>312</v>
      </c>
      <c r="D18083" s="161">
        <v>24.32</v>
      </c>
    </row>
    <row r="18084" spans="3:4" ht="15" hidden="1" customHeight="1" x14ac:dyDescent="0.25">
      <c r="C18084" s="158" t="s">
        <v>553</v>
      </c>
      <c r="D18084" s="159">
        <v>378.09</v>
      </c>
    </row>
    <row r="18085" spans="3:4" ht="15" hidden="1" customHeight="1" x14ac:dyDescent="0.25">
      <c r="C18085" s="160" t="s">
        <v>307</v>
      </c>
      <c r="D18085" s="161">
        <v>874.75</v>
      </c>
    </row>
    <row r="18086" spans="3:4" ht="15" hidden="1" customHeight="1" x14ac:dyDescent="0.25">
      <c r="C18086" s="158" t="s">
        <v>540</v>
      </c>
      <c r="D18086" s="159">
        <v>792.27</v>
      </c>
    </row>
    <row r="18087" spans="3:4" ht="15" hidden="1" customHeight="1" x14ac:dyDescent="0.25">
      <c r="C18087" s="160" t="s">
        <v>546</v>
      </c>
      <c r="D18087" s="161">
        <v>33.03</v>
      </c>
    </row>
    <row r="18088" spans="3:4" ht="15" hidden="1" customHeight="1" x14ac:dyDescent="0.25">
      <c r="C18088" s="158" t="s">
        <v>551</v>
      </c>
      <c r="D18088" s="159">
        <v>813.46</v>
      </c>
    </row>
    <row r="18089" spans="3:4" ht="15" hidden="1" customHeight="1" x14ac:dyDescent="0.25">
      <c r="C18089" s="160" t="s">
        <v>539</v>
      </c>
      <c r="D18089" s="161">
        <v>591.85</v>
      </c>
    </row>
    <row r="18090" spans="3:4" ht="15" hidden="1" customHeight="1" x14ac:dyDescent="0.25">
      <c r="C18090" s="158" t="s">
        <v>540</v>
      </c>
      <c r="D18090" s="159">
        <v>1168.8</v>
      </c>
    </row>
    <row r="18091" spans="3:4" ht="15" hidden="1" customHeight="1" x14ac:dyDescent="0.25">
      <c r="C18091" s="160" t="s">
        <v>309</v>
      </c>
      <c r="D18091" s="161">
        <v>951.53</v>
      </c>
    </row>
    <row r="18092" spans="3:4" ht="15" hidden="1" customHeight="1" x14ac:dyDescent="0.25">
      <c r="C18092" s="158" t="s">
        <v>556</v>
      </c>
      <c r="D18092" s="159">
        <v>497.83</v>
      </c>
    </row>
    <row r="18093" spans="3:4" ht="15" hidden="1" customHeight="1" x14ac:dyDescent="0.25">
      <c r="C18093" s="160" t="s">
        <v>547</v>
      </c>
      <c r="D18093" s="161">
        <v>206.83</v>
      </c>
    </row>
    <row r="18094" spans="3:4" ht="15" hidden="1" customHeight="1" x14ac:dyDescent="0.25">
      <c r="C18094" s="158" t="s">
        <v>552</v>
      </c>
      <c r="D18094" s="159">
        <v>799.47</v>
      </c>
    </row>
    <row r="18095" spans="3:4" ht="15" hidden="1" customHeight="1" x14ac:dyDescent="0.25">
      <c r="C18095" s="160" t="s">
        <v>307</v>
      </c>
      <c r="D18095" s="161">
        <v>684.2</v>
      </c>
    </row>
    <row r="18096" spans="3:4" ht="15" hidden="1" customHeight="1" x14ac:dyDescent="0.25">
      <c r="C18096" s="158" t="s">
        <v>312</v>
      </c>
      <c r="D18096" s="159">
        <v>977.89</v>
      </c>
    </row>
    <row r="18097" spans="3:4" ht="15" hidden="1" customHeight="1" x14ac:dyDescent="0.25">
      <c r="C18097" s="160" t="s">
        <v>539</v>
      </c>
      <c r="D18097" s="161">
        <v>494.47</v>
      </c>
    </row>
    <row r="18098" spans="3:4" ht="15" hidden="1" customHeight="1" x14ac:dyDescent="0.25">
      <c r="C18098" s="158" t="s">
        <v>546</v>
      </c>
      <c r="D18098" s="159">
        <v>467.83</v>
      </c>
    </row>
    <row r="18099" spans="3:4" ht="15" hidden="1" customHeight="1" x14ac:dyDescent="0.25">
      <c r="C18099" s="160" t="s">
        <v>553</v>
      </c>
      <c r="D18099" s="161">
        <v>205.48</v>
      </c>
    </row>
    <row r="18100" spans="3:4" ht="15" hidden="1" customHeight="1" x14ac:dyDescent="0.25">
      <c r="C18100" s="158" t="s">
        <v>551</v>
      </c>
      <c r="D18100" s="159">
        <v>1039.08</v>
      </c>
    </row>
    <row r="18101" spans="3:4" ht="15" hidden="1" customHeight="1" x14ac:dyDescent="0.25">
      <c r="C18101" s="160" t="s">
        <v>547</v>
      </c>
      <c r="D18101" s="161">
        <v>230.98</v>
      </c>
    </row>
    <row r="18102" spans="3:4" ht="15" hidden="1" customHeight="1" x14ac:dyDescent="0.25">
      <c r="C18102" s="158" t="s">
        <v>543</v>
      </c>
      <c r="D18102" s="159">
        <v>596.16999999999996</v>
      </c>
    </row>
    <row r="18103" spans="3:4" ht="15" hidden="1" customHeight="1" x14ac:dyDescent="0.25">
      <c r="C18103" s="160" t="s">
        <v>307</v>
      </c>
      <c r="D18103" s="161">
        <v>293.19</v>
      </c>
    </row>
    <row r="18104" spans="3:4" ht="15" hidden="1" customHeight="1" x14ac:dyDescent="0.25">
      <c r="C18104" s="158" t="s">
        <v>545</v>
      </c>
      <c r="D18104" s="159">
        <v>577.14</v>
      </c>
    </row>
    <row r="18105" spans="3:4" ht="15" hidden="1" customHeight="1" x14ac:dyDescent="0.25">
      <c r="C18105" s="160" t="s">
        <v>545</v>
      </c>
      <c r="D18105" s="161">
        <v>368.76</v>
      </c>
    </row>
    <row r="18106" spans="3:4" ht="15" hidden="1" customHeight="1" x14ac:dyDescent="0.25">
      <c r="C18106" s="158" t="s">
        <v>554</v>
      </c>
      <c r="D18106" s="159">
        <v>197.37</v>
      </c>
    </row>
    <row r="18107" spans="3:4" ht="15" hidden="1" customHeight="1" x14ac:dyDescent="0.25">
      <c r="C18107" s="160" t="s">
        <v>551</v>
      </c>
      <c r="D18107" s="161">
        <v>876.81</v>
      </c>
    </row>
    <row r="18108" spans="3:4" ht="15" hidden="1" customHeight="1" x14ac:dyDescent="0.25">
      <c r="C18108" s="158" t="s">
        <v>546</v>
      </c>
      <c r="D18108" s="159">
        <v>267.56</v>
      </c>
    </row>
    <row r="18109" spans="3:4" ht="15" hidden="1" customHeight="1" x14ac:dyDescent="0.25">
      <c r="C18109" s="160" t="s">
        <v>312</v>
      </c>
      <c r="D18109" s="161">
        <v>281.77</v>
      </c>
    </row>
    <row r="18110" spans="3:4" ht="15" hidden="1" customHeight="1" x14ac:dyDescent="0.25">
      <c r="C18110" s="158" t="s">
        <v>553</v>
      </c>
      <c r="D18110" s="159">
        <v>1059.8499999999999</v>
      </c>
    </row>
    <row r="18111" spans="3:4" ht="15" hidden="1" customHeight="1" x14ac:dyDescent="0.25">
      <c r="C18111" s="160" t="s">
        <v>551</v>
      </c>
      <c r="D18111" s="161">
        <v>285.02</v>
      </c>
    </row>
    <row r="18112" spans="3:4" ht="15" hidden="1" customHeight="1" x14ac:dyDescent="0.25">
      <c r="C18112" s="158" t="s">
        <v>551</v>
      </c>
      <c r="D18112" s="159">
        <v>672.11</v>
      </c>
    </row>
    <row r="18113" spans="3:4" ht="15" hidden="1" customHeight="1" x14ac:dyDescent="0.25">
      <c r="C18113" s="160" t="s">
        <v>543</v>
      </c>
      <c r="D18113" s="161">
        <v>1050.69</v>
      </c>
    </row>
    <row r="18114" spans="3:4" ht="15" hidden="1" customHeight="1" x14ac:dyDescent="0.25">
      <c r="C18114" s="158" t="s">
        <v>549</v>
      </c>
      <c r="D18114" s="159">
        <v>619.17999999999995</v>
      </c>
    </row>
    <row r="18115" spans="3:4" ht="15" hidden="1" customHeight="1" x14ac:dyDescent="0.25">
      <c r="C18115" s="160" t="s">
        <v>541</v>
      </c>
      <c r="D18115" s="161">
        <v>300.75</v>
      </c>
    </row>
    <row r="18116" spans="3:4" ht="15" hidden="1" customHeight="1" x14ac:dyDescent="0.25">
      <c r="C18116" s="158" t="s">
        <v>540</v>
      </c>
      <c r="D18116" s="159">
        <v>303.01</v>
      </c>
    </row>
    <row r="18117" spans="3:4" ht="15" hidden="1" customHeight="1" x14ac:dyDescent="0.25">
      <c r="C18117" s="160" t="s">
        <v>543</v>
      </c>
      <c r="D18117" s="161">
        <v>532.44000000000005</v>
      </c>
    </row>
    <row r="18118" spans="3:4" ht="15" hidden="1" customHeight="1" x14ac:dyDescent="0.25">
      <c r="C18118" s="158" t="s">
        <v>548</v>
      </c>
      <c r="D18118" s="159">
        <v>150.47999999999999</v>
      </c>
    </row>
    <row r="18119" spans="3:4" ht="15" hidden="1" customHeight="1" x14ac:dyDescent="0.25">
      <c r="C18119" s="160" t="s">
        <v>308</v>
      </c>
      <c r="D18119" s="161">
        <v>305.08</v>
      </c>
    </row>
    <row r="18120" spans="3:4" ht="15" hidden="1" customHeight="1" x14ac:dyDescent="0.25">
      <c r="C18120" s="158" t="s">
        <v>555</v>
      </c>
      <c r="D18120" s="159">
        <v>421.49</v>
      </c>
    </row>
    <row r="18121" spans="3:4" ht="15" hidden="1" customHeight="1" x14ac:dyDescent="0.25">
      <c r="C18121" s="160" t="s">
        <v>312</v>
      </c>
      <c r="D18121" s="161">
        <v>253.04</v>
      </c>
    </row>
    <row r="18122" spans="3:4" ht="15" hidden="1" customHeight="1" x14ac:dyDescent="0.25">
      <c r="C18122" s="158" t="s">
        <v>539</v>
      </c>
      <c r="D18122" s="159">
        <v>566.09</v>
      </c>
    </row>
    <row r="18123" spans="3:4" ht="15" hidden="1" customHeight="1" x14ac:dyDescent="0.25">
      <c r="C18123" s="160" t="s">
        <v>539</v>
      </c>
      <c r="D18123" s="161">
        <v>696.51</v>
      </c>
    </row>
    <row r="18124" spans="3:4" ht="15" hidden="1" customHeight="1" x14ac:dyDescent="0.25">
      <c r="C18124" s="158" t="s">
        <v>555</v>
      </c>
      <c r="D18124" s="159">
        <v>349.04</v>
      </c>
    </row>
    <row r="18125" spans="3:4" ht="15" hidden="1" customHeight="1" x14ac:dyDescent="0.25">
      <c r="C18125" s="160" t="s">
        <v>545</v>
      </c>
      <c r="D18125" s="161">
        <v>501.82</v>
      </c>
    </row>
    <row r="18126" spans="3:4" ht="15" hidden="1" customHeight="1" x14ac:dyDescent="0.25">
      <c r="C18126" s="158" t="s">
        <v>543</v>
      </c>
      <c r="D18126" s="159">
        <v>423.85</v>
      </c>
    </row>
    <row r="18127" spans="3:4" ht="15" hidden="1" customHeight="1" x14ac:dyDescent="0.25">
      <c r="C18127" s="160" t="s">
        <v>555</v>
      </c>
      <c r="D18127" s="161">
        <v>1068.82</v>
      </c>
    </row>
    <row r="18128" spans="3:4" ht="15" hidden="1" customHeight="1" x14ac:dyDescent="0.25">
      <c r="C18128" s="158" t="s">
        <v>307</v>
      </c>
      <c r="D18128" s="159">
        <v>393.36</v>
      </c>
    </row>
    <row r="18129" spans="3:4" ht="15" hidden="1" customHeight="1" x14ac:dyDescent="0.25">
      <c r="C18129" s="160" t="s">
        <v>543</v>
      </c>
      <c r="D18129" s="161">
        <v>1298.1099999999999</v>
      </c>
    </row>
    <row r="18130" spans="3:4" ht="15" hidden="1" customHeight="1" x14ac:dyDescent="0.25">
      <c r="C18130" s="158" t="s">
        <v>557</v>
      </c>
      <c r="D18130" s="159">
        <v>489.1</v>
      </c>
    </row>
    <row r="18131" spans="3:4" ht="15" hidden="1" customHeight="1" x14ac:dyDescent="0.25">
      <c r="C18131" s="160" t="s">
        <v>540</v>
      </c>
      <c r="D18131" s="161">
        <v>788.14</v>
      </c>
    </row>
    <row r="18132" spans="3:4" ht="15" hidden="1" customHeight="1" x14ac:dyDescent="0.25">
      <c r="C18132" s="158" t="s">
        <v>548</v>
      </c>
      <c r="D18132" s="159">
        <v>1287.8800000000001</v>
      </c>
    </row>
    <row r="18133" spans="3:4" ht="15" hidden="1" customHeight="1" x14ac:dyDescent="0.25">
      <c r="C18133" s="160" t="s">
        <v>547</v>
      </c>
      <c r="D18133" s="161">
        <v>12.44</v>
      </c>
    </row>
    <row r="18134" spans="3:4" ht="15" hidden="1" customHeight="1" x14ac:dyDescent="0.25">
      <c r="C18134" s="158" t="s">
        <v>309</v>
      </c>
      <c r="D18134" s="159">
        <v>612.28</v>
      </c>
    </row>
    <row r="18135" spans="3:4" ht="15" hidden="1" customHeight="1" x14ac:dyDescent="0.25">
      <c r="C18135" s="160" t="s">
        <v>549</v>
      </c>
      <c r="D18135" s="161">
        <v>600.07000000000005</v>
      </c>
    </row>
    <row r="18136" spans="3:4" ht="15" hidden="1" customHeight="1" x14ac:dyDescent="0.25">
      <c r="C18136" s="158" t="s">
        <v>555</v>
      </c>
      <c r="D18136" s="159">
        <v>879.03</v>
      </c>
    </row>
    <row r="18137" spans="3:4" ht="15" hidden="1" customHeight="1" x14ac:dyDescent="0.25">
      <c r="C18137" s="160" t="s">
        <v>550</v>
      </c>
      <c r="D18137" s="161">
        <v>95.29</v>
      </c>
    </row>
    <row r="18138" spans="3:4" ht="15" hidden="1" customHeight="1" x14ac:dyDescent="0.25">
      <c r="C18138" s="158" t="s">
        <v>553</v>
      </c>
      <c r="D18138" s="159">
        <v>1262.3900000000001</v>
      </c>
    </row>
    <row r="18139" spans="3:4" ht="15" hidden="1" customHeight="1" x14ac:dyDescent="0.25">
      <c r="C18139" s="160" t="s">
        <v>550</v>
      </c>
      <c r="D18139" s="161">
        <v>826.9</v>
      </c>
    </row>
    <row r="18140" spans="3:4" ht="15" hidden="1" customHeight="1" x14ac:dyDescent="0.25">
      <c r="C18140" s="158" t="s">
        <v>551</v>
      </c>
      <c r="D18140" s="159">
        <v>927.47</v>
      </c>
    </row>
    <row r="18141" spans="3:4" ht="15" hidden="1" customHeight="1" x14ac:dyDescent="0.25">
      <c r="C18141" s="160" t="s">
        <v>543</v>
      </c>
      <c r="D18141" s="161">
        <v>523.73</v>
      </c>
    </row>
    <row r="18142" spans="3:4" ht="15" hidden="1" customHeight="1" x14ac:dyDescent="0.25">
      <c r="C18142" s="158" t="s">
        <v>549</v>
      </c>
      <c r="D18142" s="159">
        <v>1212.78</v>
      </c>
    </row>
    <row r="18143" spans="3:4" ht="15" hidden="1" customHeight="1" x14ac:dyDescent="0.25">
      <c r="C18143" s="160" t="s">
        <v>308</v>
      </c>
      <c r="D18143" s="161">
        <v>771.7</v>
      </c>
    </row>
    <row r="18144" spans="3:4" ht="15" hidden="1" customHeight="1" x14ac:dyDescent="0.25">
      <c r="C18144" s="158" t="s">
        <v>546</v>
      </c>
      <c r="D18144" s="159">
        <v>1036.9000000000001</v>
      </c>
    </row>
    <row r="18145" spans="3:4" ht="15" hidden="1" customHeight="1" x14ac:dyDescent="0.25">
      <c r="C18145" s="160" t="s">
        <v>557</v>
      </c>
      <c r="D18145" s="161">
        <v>39.65</v>
      </c>
    </row>
    <row r="18146" spans="3:4" ht="15" hidden="1" customHeight="1" x14ac:dyDescent="0.25">
      <c r="C18146" s="158" t="s">
        <v>312</v>
      </c>
      <c r="D18146" s="159">
        <v>733.77</v>
      </c>
    </row>
    <row r="18147" spans="3:4" ht="15" hidden="1" customHeight="1" x14ac:dyDescent="0.25">
      <c r="C18147" s="160" t="s">
        <v>551</v>
      </c>
      <c r="D18147" s="161">
        <v>581.35</v>
      </c>
    </row>
    <row r="18148" spans="3:4" ht="15" hidden="1" customHeight="1" x14ac:dyDescent="0.25">
      <c r="C18148" s="158" t="s">
        <v>540</v>
      </c>
      <c r="D18148" s="159">
        <v>476.74</v>
      </c>
    </row>
    <row r="18149" spans="3:4" ht="15" hidden="1" customHeight="1" x14ac:dyDescent="0.25">
      <c r="C18149" s="160" t="s">
        <v>546</v>
      </c>
      <c r="D18149" s="161">
        <v>559.89</v>
      </c>
    </row>
    <row r="18150" spans="3:4" ht="15" hidden="1" customHeight="1" x14ac:dyDescent="0.25">
      <c r="C18150" s="158" t="s">
        <v>540</v>
      </c>
      <c r="D18150" s="159">
        <v>1026.6099999999999</v>
      </c>
    </row>
    <row r="18151" spans="3:4" ht="15" hidden="1" customHeight="1" x14ac:dyDescent="0.25">
      <c r="C18151" s="160" t="s">
        <v>539</v>
      </c>
      <c r="D18151" s="161">
        <v>527.25</v>
      </c>
    </row>
    <row r="18152" spans="3:4" ht="15" hidden="1" customHeight="1" x14ac:dyDescent="0.25">
      <c r="C18152" s="158" t="s">
        <v>540</v>
      </c>
      <c r="D18152" s="159">
        <v>653.23</v>
      </c>
    </row>
    <row r="18153" spans="3:4" ht="15" hidden="1" customHeight="1" x14ac:dyDescent="0.25">
      <c r="C18153" s="160" t="s">
        <v>551</v>
      </c>
      <c r="D18153" s="161">
        <v>840.47</v>
      </c>
    </row>
    <row r="18154" spans="3:4" ht="15" hidden="1" customHeight="1" x14ac:dyDescent="0.25">
      <c r="C18154" s="158" t="s">
        <v>551</v>
      </c>
      <c r="D18154" s="159">
        <v>1115.2</v>
      </c>
    </row>
    <row r="18155" spans="3:4" ht="15" hidden="1" customHeight="1" x14ac:dyDescent="0.25">
      <c r="C18155" s="160" t="s">
        <v>308</v>
      </c>
      <c r="D18155" s="161">
        <v>1138.01</v>
      </c>
    </row>
    <row r="18156" spans="3:4" ht="15" hidden="1" customHeight="1" x14ac:dyDescent="0.25">
      <c r="C18156" s="158" t="s">
        <v>540</v>
      </c>
      <c r="D18156" s="159">
        <v>1073.54</v>
      </c>
    </row>
    <row r="18157" spans="3:4" ht="15" hidden="1" customHeight="1" x14ac:dyDescent="0.25">
      <c r="C18157" s="160" t="s">
        <v>540</v>
      </c>
      <c r="D18157" s="161">
        <v>846.14</v>
      </c>
    </row>
    <row r="18158" spans="3:4" ht="15" hidden="1" customHeight="1" x14ac:dyDescent="0.25">
      <c r="C18158" s="158" t="s">
        <v>309</v>
      </c>
      <c r="D18158" s="159">
        <v>598.92999999999995</v>
      </c>
    </row>
    <row r="18159" spans="3:4" ht="15" hidden="1" customHeight="1" x14ac:dyDescent="0.25">
      <c r="C18159" s="160" t="s">
        <v>539</v>
      </c>
      <c r="D18159" s="161">
        <v>1092.54</v>
      </c>
    </row>
    <row r="18160" spans="3:4" ht="15" hidden="1" customHeight="1" x14ac:dyDescent="0.25">
      <c r="C18160" s="158" t="s">
        <v>547</v>
      </c>
      <c r="D18160" s="159">
        <v>1271.78</v>
      </c>
    </row>
    <row r="18161" spans="3:4" ht="15" hidden="1" customHeight="1" x14ac:dyDescent="0.25">
      <c r="C18161" s="160" t="s">
        <v>554</v>
      </c>
      <c r="D18161" s="161">
        <v>1197.05</v>
      </c>
    </row>
    <row r="18162" spans="3:4" ht="15" hidden="1" customHeight="1" x14ac:dyDescent="0.25">
      <c r="C18162" s="158" t="s">
        <v>307</v>
      </c>
      <c r="D18162" s="159">
        <v>758.89</v>
      </c>
    </row>
    <row r="18163" spans="3:4" ht="15" hidden="1" customHeight="1" x14ac:dyDescent="0.25">
      <c r="C18163" s="160" t="s">
        <v>309</v>
      </c>
      <c r="D18163" s="161">
        <v>215.11</v>
      </c>
    </row>
    <row r="18164" spans="3:4" ht="15" hidden="1" customHeight="1" x14ac:dyDescent="0.25">
      <c r="C18164" s="158" t="s">
        <v>540</v>
      </c>
      <c r="D18164" s="159">
        <v>532.55999999999995</v>
      </c>
    </row>
    <row r="18165" spans="3:4" ht="15" hidden="1" customHeight="1" x14ac:dyDescent="0.25">
      <c r="C18165" s="160" t="s">
        <v>308</v>
      </c>
      <c r="D18165" s="161">
        <v>224.12</v>
      </c>
    </row>
    <row r="18166" spans="3:4" ht="15" hidden="1" customHeight="1" x14ac:dyDescent="0.25">
      <c r="C18166" s="158" t="s">
        <v>312</v>
      </c>
      <c r="D18166" s="159">
        <v>1276.3699999999999</v>
      </c>
    </row>
    <row r="18167" spans="3:4" ht="15" hidden="1" customHeight="1" x14ac:dyDescent="0.25">
      <c r="C18167" s="160" t="s">
        <v>308</v>
      </c>
      <c r="D18167" s="161">
        <v>683.1</v>
      </c>
    </row>
    <row r="18168" spans="3:4" ht="15" hidden="1" customHeight="1" x14ac:dyDescent="0.25">
      <c r="C18168" s="158" t="s">
        <v>551</v>
      </c>
      <c r="D18168" s="159">
        <v>495.25</v>
      </c>
    </row>
    <row r="18169" spans="3:4" ht="15" hidden="1" customHeight="1" x14ac:dyDescent="0.25">
      <c r="C18169" s="160" t="s">
        <v>551</v>
      </c>
      <c r="D18169" s="161">
        <v>1191.6500000000001</v>
      </c>
    </row>
    <row r="18170" spans="3:4" ht="15" hidden="1" customHeight="1" x14ac:dyDescent="0.25">
      <c r="C18170" s="158" t="s">
        <v>554</v>
      </c>
      <c r="D18170" s="159">
        <v>837.41</v>
      </c>
    </row>
    <row r="18171" spans="3:4" ht="15" hidden="1" customHeight="1" x14ac:dyDescent="0.25">
      <c r="C18171" s="160" t="s">
        <v>539</v>
      </c>
      <c r="D18171" s="161">
        <v>668.44</v>
      </c>
    </row>
    <row r="18172" spans="3:4" ht="15" hidden="1" customHeight="1" x14ac:dyDescent="0.25">
      <c r="C18172" s="158" t="s">
        <v>539</v>
      </c>
      <c r="D18172" s="159">
        <v>756.21</v>
      </c>
    </row>
    <row r="18173" spans="3:4" ht="15" hidden="1" customHeight="1" x14ac:dyDescent="0.25">
      <c r="C18173" s="160" t="s">
        <v>542</v>
      </c>
      <c r="D18173" s="161">
        <v>629.57000000000005</v>
      </c>
    </row>
    <row r="18174" spans="3:4" ht="15" hidden="1" customHeight="1" x14ac:dyDescent="0.25">
      <c r="C18174" s="158" t="s">
        <v>550</v>
      </c>
      <c r="D18174" s="159">
        <v>263.18</v>
      </c>
    </row>
    <row r="18175" spans="3:4" ht="15" hidden="1" customHeight="1" x14ac:dyDescent="0.25">
      <c r="C18175" s="160" t="s">
        <v>554</v>
      </c>
      <c r="D18175" s="161">
        <v>397.57</v>
      </c>
    </row>
    <row r="18176" spans="3:4" ht="15" hidden="1" customHeight="1" x14ac:dyDescent="0.25">
      <c r="C18176" s="158" t="s">
        <v>544</v>
      </c>
      <c r="D18176" s="159">
        <v>291.17</v>
      </c>
    </row>
    <row r="18177" spans="3:4" ht="15" hidden="1" customHeight="1" x14ac:dyDescent="0.25">
      <c r="C18177" s="160" t="s">
        <v>543</v>
      </c>
      <c r="D18177" s="161">
        <v>567.13</v>
      </c>
    </row>
    <row r="18178" spans="3:4" ht="15" hidden="1" customHeight="1" x14ac:dyDescent="0.25">
      <c r="C18178" s="158" t="s">
        <v>553</v>
      </c>
      <c r="D18178" s="159">
        <v>404.47</v>
      </c>
    </row>
    <row r="18179" spans="3:4" ht="15" hidden="1" customHeight="1" x14ac:dyDescent="0.25">
      <c r="C18179" s="160" t="s">
        <v>540</v>
      </c>
      <c r="D18179" s="161">
        <v>225.11</v>
      </c>
    </row>
    <row r="18180" spans="3:4" ht="15" hidden="1" customHeight="1" x14ac:dyDescent="0.25">
      <c r="C18180" s="158" t="s">
        <v>556</v>
      </c>
      <c r="D18180" s="159">
        <v>414.09</v>
      </c>
    </row>
    <row r="18181" spans="3:4" ht="15" hidden="1" customHeight="1" x14ac:dyDescent="0.25">
      <c r="C18181" s="160" t="s">
        <v>540</v>
      </c>
      <c r="D18181" s="161">
        <v>839.63</v>
      </c>
    </row>
    <row r="18182" spans="3:4" ht="15" hidden="1" customHeight="1" x14ac:dyDescent="0.25">
      <c r="C18182" s="158" t="s">
        <v>556</v>
      </c>
      <c r="D18182" s="159">
        <v>190.94</v>
      </c>
    </row>
    <row r="18183" spans="3:4" ht="15" hidden="1" customHeight="1" x14ac:dyDescent="0.25">
      <c r="C18183" s="160" t="s">
        <v>557</v>
      </c>
      <c r="D18183" s="161">
        <v>738.49</v>
      </c>
    </row>
    <row r="18184" spans="3:4" ht="15" hidden="1" customHeight="1" x14ac:dyDescent="0.25">
      <c r="C18184" s="158" t="s">
        <v>555</v>
      </c>
      <c r="D18184" s="159">
        <v>867.18</v>
      </c>
    </row>
    <row r="18185" spans="3:4" ht="15" hidden="1" customHeight="1" x14ac:dyDescent="0.25">
      <c r="C18185" s="160" t="s">
        <v>539</v>
      </c>
      <c r="D18185" s="161">
        <v>474.67</v>
      </c>
    </row>
    <row r="18186" spans="3:4" ht="15" hidden="1" customHeight="1" x14ac:dyDescent="0.25">
      <c r="C18186" s="158" t="s">
        <v>307</v>
      </c>
      <c r="D18186" s="159">
        <v>65.38</v>
      </c>
    </row>
    <row r="18187" spans="3:4" ht="15" hidden="1" customHeight="1" x14ac:dyDescent="0.25">
      <c r="C18187" s="160" t="s">
        <v>541</v>
      </c>
      <c r="D18187" s="161">
        <v>634.74</v>
      </c>
    </row>
    <row r="18188" spans="3:4" ht="15" hidden="1" customHeight="1" x14ac:dyDescent="0.25">
      <c r="C18188" s="158" t="s">
        <v>545</v>
      </c>
      <c r="D18188" s="159">
        <v>1054.23</v>
      </c>
    </row>
    <row r="18189" spans="3:4" ht="15" hidden="1" customHeight="1" x14ac:dyDescent="0.25">
      <c r="C18189" s="160" t="s">
        <v>547</v>
      </c>
      <c r="D18189" s="161">
        <v>224.83</v>
      </c>
    </row>
    <row r="18190" spans="3:4" ht="15" hidden="1" customHeight="1" x14ac:dyDescent="0.25">
      <c r="C18190" s="158" t="s">
        <v>543</v>
      </c>
      <c r="D18190" s="159">
        <v>292.27</v>
      </c>
    </row>
    <row r="18191" spans="3:4" ht="15" hidden="1" customHeight="1" x14ac:dyDescent="0.25">
      <c r="C18191" s="160" t="s">
        <v>312</v>
      </c>
      <c r="D18191" s="161">
        <v>591.54999999999995</v>
      </c>
    </row>
    <row r="18192" spans="3:4" ht="15" hidden="1" customHeight="1" x14ac:dyDescent="0.25">
      <c r="C18192" s="158" t="s">
        <v>307</v>
      </c>
      <c r="D18192" s="159">
        <v>597.37</v>
      </c>
    </row>
    <row r="18193" spans="3:4" ht="15" hidden="1" customHeight="1" x14ac:dyDescent="0.25">
      <c r="C18193" s="160" t="s">
        <v>547</v>
      </c>
      <c r="D18193" s="161">
        <v>559.91</v>
      </c>
    </row>
    <row r="18194" spans="3:4" ht="15" hidden="1" customHeight="1" x14ac:dyDescent="0.25">
      <c r="C18194" s="158" t="s">
        <v>553</v>
      </c>
      <c r="D18194" s="159">
        <v>773.19</v>
      </c>
    </row>
    <row r="18195" spans="3:4" ht="15" hidden="1" customHeight="1" x14ac:dyDescent="0.25">
      <c r="C18195" s="160" t="s">
        <v>545</v>
      </c>
      <c r="D18195" s="161">
        <v>1268.78</v>
      </c>
    </row>
    <row r="18196" spans="3:4" ht="15" hidden="1" customHeight="1" x14ac:dyDescent="0.25">
      <c r="C18196" s="158" t="s">
        <v>309</v>
      </c>
      <c r="D18196" s="159">
        <v>969.28</v>
      </c>
    </row>
    <row r="18197" spans="3:4" ht="15" hidden="1" customHeight="1" x14ac:dyDescent="0.25">
      <c r="C18197" s="160" t="s">
        <v>307</v>
      </c>
      <c r="D18197" s="161">
        <v>780.98</v>
      </c>
    </row>
    <row r="18198" spans="3:4" ht="15" hidden="1" customHeight="1" x14ac:dyDescent="0.25">
      <c r="C18198" s="158" t="s">
        <v>547</v>
      </c>
      <c r="D18198" s="159">
        <v>464.52</v>
      </c>
    </row>
    <row r="18199" spans="3:4" ht="15" hidden="1" customHeight="1" x14ac:dyDescent="0.25">
      <c r="C18199" s="160" t="s">
        <v>554</v>
      </c>
      <c r="D18199" s="161">
        <v>63.29</v>
      </c>
    </row>
    <row r="18200" spans="3:4" ht="15" hidden="1" customHeight="1" x14ac:dyDescent="0.25">
      <c r="C18200" s="158" t="s">
        <v>542</v>
      </c>
      <c r="D18200" s="159">
        <v>237.97</v>
      </c>
    </row>
    <row r="18201" spans="3:4" ht="15" hidden="1" customHeight="1" x14ac:dyDescent="0.25">
      <c r="C18201" s="160" t="s">
        <v>541</v>
      </c>
      <c r="D18201" s="161">
        <v>680.36</v>
      </c>
    </row>
    <row r="18202" spans="3:4" ht="15" hidden="1" customHeight="1" x14ac:dyDescent="0.25">
      <c r="C18202" s="158" t="s">
        <v>546</v>
      </c>
      <c r="D18202" s="159">
        <v>277.95999999999998</v>
      </c>
    </row>
    <row r="18203" spans="3:4" ht="15" hidden="1" customHeight="1" x14ac:dyDescent="0.25">
      <c r="C18203" s="160" t="s">
        <v>539</v>
      </c>
      <c r="D18203" s="161">
        <v>654.44000000000005</v>
      </c>
    </row>
    <row r="18204" spans="3:4" ht="15" hidden="1" customHeight="1" x14ac:dyDescent="0.25">
      <c r="C18204" s="158" t="s">
        <v>312</v>
      </c>
      <c r="D18204" s="159">
        <v>700.45</v>
      </c>
    </row>
    <row r="18205" spans="3:4" ht="15" hidden="1" customHeight="1" x14ac:dyDescent="0.25">
      <c r="C18205" s="160" t="s">
        <v>546</v>
      </c>
      <c r="D18205" s="161">
        <v>647.02</v>
      </c>
    </row>
    <row r="18206" spans="3:4" ht="15" hidden="1" customHeight="1" x14ac:dyDescent="0.25">
      <c r="C18206" s="158" t="s">
        <v>551</v>
      </c>
      <c r="D18206" s="159">
        <v>805.05</v>
      </c>
    </row>
    <row r="18207" spans="3:4" ht="15" hidden="1" customHeight="1" x14ac:dyDescent="0.25">
      <c r="C18207" s="160" t="s">
        <v>540</v>
      </c>
      <c r="D18207" s="161">
        <v>573.12</v>
      </c>
    </row>
    <row r="18208" spans="3:4" ht="15" hidden="1" customHeight="1" x14ac:dyDescent="0.25">
      <c r="C18208" s="158" t="s">
        <v>547</v>
      </c>
      <c r="D18208" s="159">
        <v>1053.2</v>
      </c>
    </row>
    <row r="18209" spans="3:4" ht="15" hidden="1" customHeight="1" x14ac:dyDescent="0.25">
      <c r="C18209" s="160" t="s">
        <v>546</v>
      </c>
      <c r="D18209" s="161">
        <v>549.83000000000004</v>
      </c>
    </row>
    <row r="18210" spans="3:4" ht="15" hidden="1" customHeight="1" x14ac:dyDescent="0.25">
      <c r="C18210" s="158" t="s">
        <v>545</v>
      </c>
      <c r="D18210" s="159">
        <v>1283.45</v>
      </c>
    </row>
    <row r="18211" spans="3:4" ht="15" hidden="1" customHeight="1" x14ac:dyDescent="0.25">
      <c r="C18211" s="160" t="s">
        <v>557</v>
      </c>
      <c r="D18211" s="161">
        <v>342.18</v>
      </c>
    </row>
    <row r="18212" spans="3:4" ht="15" hidden="1" customHeight="1" x14ac:dyDescent="0.25">
      <c r="C18212" s="158" t="s">
        <v>542</v>
      </c>
      <c r="D18212" s="159">
        <v>91.92</v>
      </c>
    </row>
    <row r="18213" spans="3:4" ht="15" hidden="1" customHeight="1" x14ac:dyDescent="0.25">
      <c r="C18213" s="160" t="s">
        <v>544</v>
      </c>
      <c r="D18213" s="161">
        <v>28.52</v>
      </c>
    </row>
    <row r="18214" spans="3:4" ht="15" hidden="1" customHeight="1" x14ac:dyDescent="0.25">
      <c r="C18214" s="158" t="s">
        <v>553</v>
      </c>
      <c r="D18214" s="159">
        <v>96.71</v>
      </c>
    </row>
    <row r="18215" spans="3:4" ht="15" hidden="1" customHeight="1" x14ac:dyDescent="0.25">
      <c r="C18215" s="160" t="s">
        <v>546</v>
      </c>
      <c r="D18215" s="161">
        <v>975.91</v>
      </c>
    </row>
    <row r="18216" spans="3:4" ht="15" hidden="1" customHeight="1" x14ac:dyDescent="0.25">
      <c r="C18216" s="158" t="s">
        <v>308</v>
      </c>
      <c r="D18216" s="159">
        <v>1158.46</v>
      </c>
    </row>
    <row r="18217" spans="3:4" ht="15" hidden="1" customHeight="1" x14ac:dyDescent="0.25">
      <c r="C18217" s="160" t="s">
        <v>539</v>
      </c>
      <c r="D18217" s="161">
        <v>65.45</v>
      </c>
    </row>
    <row r="18218" spans="3:4" ht="15" hidden="1" customHeight="1" x14ac:dyDescent="0.25">
      <c r="C18218" s="158" t="s">
        <v>552</v>
      </c>
      <c r="D18218" s="159">
        <v>810.58</v>
      </c>
    </row>
    <row r="18219" spans="3:4" ht="15" hidden="1" customHeight="1" x14ac:dyDescent="0.25">
      <c r="C18219" s="160" t="s">
        <v>543</v>
      </c>
      <c r="D18219" s="161">
        <v>870.28</v>
      </c>
    </row>
    <row r="18220" spans="3:4" ht="15" hidden="1" customHeight="1" x14ac:dyDescent="0.25">
      <c r="C18220" s="158" t="s">
        <v>546</v>
      </c>
      <c r="D18220" s="159">
        <v>88.55</v>
      </c>
    </row>
    <row r="18221" spans="3:4" ht="15" hidden="1" customHeight="1" x14ac:dyDescent="0.25">
      <c r="C18221" s="160" t="s">
        <v>548</v>
      </c>
      <c r="D18221" s="161">
        <v>797.24</v>
      </c>
    </row>
    <row r="18222" spans="3:4" ht="15" hidden="1" customHeight="1" x14ac:dyDescent="0.25">
      <c r="C18222" s="158" t="s">
        <v>541</v>
      </c>
      <c r="D18222" s="159">
        <v>421.51</v>
      </c>
    </row>
    <row r="18223" spans="3:4" ht="15" hidden="1" customHeight="1" x14ac:dyDescent="0.25">
      <c r="C18223" s="160" t="s">
        <v>539</v>
      </c>
      <c r="D18223" s="161">
        <v>864.31</v>
      </c>
    </row>
    <row r="18224" spans="3:4" ht="15" hidden="1" customHeight="1" x14ac:dyDescent="0.25">
      <c r="C18224" s="158" t="s">
        <v>549</v>
      </c>
      <c r="D18224" s="159">
        <v>615.38</v>
      </c>
    </row>
    <row r="18225" spans="3:4" ht="15" hidden="1" customHeight="1" x14ac:dyDescent="0.25">
      <c r="C18225" s="160" t="s">
        <v>307</v>
      </c>
      <c r="D18225" s="161">
        <v>663.08</v>
      </c>
    </row>
    <row r="18226" spans="3:4" ht="15" hidden="1" customHeight="1" x14ac:dyDescent="0.25">
      <c r="C18226" s="158" t="s">
        <v>543</v>
      </c>
      <c r="D18226" s="159">
        <v>1196.93</v>
      </c>
    </row>
    <row r="18227" spans="3:4" ht="15" hidden="1" customHeight="1" x14ac:dyDescent="0.25">
      <c r="C18227" s="160" t="s">
        <v>307</v>
      </c>
      <c r="D18227" s="161">
        <v>588.42999999999995</v>
      </c>
    </row>
    <row r="18228" spans="3:4" ht="15" hidden="1" customHeight="1" x14ac:dyDescent="0.25">
      <c r="C18228" s="158" t="s">
        <v>540</v>
      </c>
      <c r="D18228" s="159">
        <v>64.38</v>
      </c>
    </row>
    <row r="18229" spans="3:4" ht="15" hidden="1" customHeight="1" x14ac:dyDescent="0.25">
      <c r="C18229" s="160" t="s">
        <v>309</v>
      </c>
      <c r="D18229" s="161">
        <v>238.93</v>
      </c>
    </row>
    <row r="18230" spans="3:4" ht="15" hidden="1" customHeight="1" x14ac:dyDescent="0.25">
      <c r="C18230" s="158" t="s">
        <v>545</v>
      </c>
      <c r="D18230" s="159">
        <v>1076.3</v>
      </c>
    </row>
    <row r="18231" spans="3:4" ht="15" hidden="1" customHeight="1" x14ac:dyDescent="0.25">
      <c r="C18231" s="160" t="s">
        <v>539</v>
      </c>
      <c r="D18231" s="161">
        <v>264.98</v>
      </c>
    </row>
    <row r="18232" spans="3:4" ht="15" hidden="1" customHeight="1" x14ac:dyDescent="0.25">
      <c r="C18232" s="158" t="s">
        <v>545</v>
      </c>
      <c r="D18232" s="159">
        <v>307.32</v>
      </c>
    </row>
    <row r="18233" spans="3:4" ht="15" hidden="1" customHeight="1" x14ac:dyDescent="0.25">
      <c r="C18233" s="160" t="s">
        <v>307</v>
      </c>
      <c r="D18233" s="161">
        <v>502.07</v>
      </c>
    </row>
    <row r="18234" spans="3:4" ht="15" hidden="1" customHeight="1" x14ac:dyDescent="0.25">
      <c r="C18234" s="158" t="s">
        <v>309</v>
      </c>
      <c r="D18234" s="159">
        <v>893.85</v>
      </c>
    </row>
    <row r="18235" spans="3:4" ht="15" hidden="1" customHeight="1" x14ac:dyDescent="0.25">
      <c r="C18235" s="160" t="s">
        <v>540</v>
      </c>
      <c r="D18235" s="161">
        <v>48.48</v>
      </c>
    </row>
    <row r="18236" spans="3:4" ht="15" hidden="1" customHeight="1" x14ac:dyDescent="0.25">
      <c r="C18236" s="158" t="s">
        <v>542</v>
      </c>
      <c r="D18236" s="159">
        <v>953.5</v>
      </c>
    </row>
    <row r="18237" spans="3:4" ht="15" hidden="1" customHeight="1" x14ac:dyDescent="0.25">
      <c r="C18237" s="160" t="s">
        <v>554</v>
      </c>
      <c r="D18237" s="161">
        <v>815.17</v>
      </c>
    </row>
    <row r="18238" spans="3:4" ht="15" hidden="1" customHeight="1" x14ac:dyDescent="0.25">
      <c r="C18238" s="158" t="s">
        <v>539</v>
      </c>
      <c r="D18238" s="159">
        <v>702.51</v>
      </c>
    </row>
    <row r="18239" spans="3:4" ht="15" hidden="1" customHeight="1" x14ac:dyDescent="0.25">
      <c r="C18239" s="160" t="s">
        <v>546</v>
      </c>
      <c r="D18239" s="161">
        <v>746.67</v>
      </c>
    </row>
    <row r="18240" spans="3:4" ht="15" hidden="1" customHeight="1" x14ac:dyDescent="0.25">
      <c r="C18240" s="158" t="s">
        <v>542</v>
      </c>
      <c r="D18240" s="159">
        <v>411.94</v>
      </c>
    </row>
    <row r="18241" spans="3:4" ht="15" hidden="1" customHeight="1" x14ac:dyDescent="0.25">
      <c r="C18241" s="160" t="s">
        <v>312</v>
      </c>
      <c r="D18241" s="161">
        <v>521.15</v>
      </c>
    </row>
    <row r="18242" spans="3:4" ht="15" hidden="1" customHeight="1" x14ac:dyDescent="0.25">
      <c r="C18242" s="158" t="s">
        <v>545</v>
      </c>
      <c r="D18242" s="159">
        <v>831.18</v>
      </c>
    </row>
    <row r="18243" spans="3:4" ht="15" hidden="1" customHeight="1" x14ac:dyDescent="0.25">
      <c r="C18243" s="160" t="s">
        <v>556</v>
      </c>
      <c r="D18243" s="161">
        <v>329.1</v>
      </c>
    </row>
    <row r="18244" spans="3:4" ht="15" hidden="1" customHeight="1" x14ac:dyDescent="0.25">
      <c r="C18244" s="158" t="s">
        <v>542</v>
      </c>
      <c r="D18244" s="159">
        <v>1298.76</v>
      </c>
    </row>
    <row r="18245" spans="3:4" ht="15" hidden="1" customHeight="1" x14ac:dyDescent="0.25">
      <c r="C18245" s="160" t="s">
        <v>541</v>
      </c>
      <c r="D18245" s="161">
        <v>660.75</v>
      </c>
    </row>
    <row r="18246" spans="3:4" ht="15" hidden="1" customHeight="1" x14ac:dyDescent="0.25">
      <c r="C18246" s="158" t="s">
        <v>308</v>
      </c>
      <c r="D18246" s="159">
        <v>569.69000000000005</v>
      </c>
    </row>
    <row r="18247" spans="3:4" ht="15" hidden="1" customHeight="1" x14ac:dyDescent="0.25">
      <c r="C18247" s="160" t="s">
        <v>555</v>
      </c>
      <c r="D18247" s="161">
        <v>995.14</v>
      </c>
    </row>
    <row r="18248" spans="3:4" ht="15" hidden="1" customHeight="1" x14ac:dyDescent="0.25">
      <c r="C18248" s="158" t="s">
        <v>540</v>
      </c>
      <c r="D18248" s="159">
        <v>513.07000000000005</v>
      </c>
    </row>
    <row r="18249" spans="3:4" ht="15" hidden="1" customHeight="1" x14ac:dyDescent="0.25">
      <c r="C18249" s="160" t="s">
        <v>543</v>
      </c>
      <c r="D18249" s="161">
        <v>526.03</v>
      </c>
    </row>
    <row r="18250" spans="3:4" ht="15" hidden="1" customHeight="1" x14ac:dyDescent="0.25">
      <c r="C18250" s="158" t="s">
        <v>307</v>
      </c>
      <c r="D18250" s="159">
        <v>660.69</v>
      </c>
    </row>
    <row r="18251" spans="3:4" ht="15" hidden="1" customHeight="1" x14ac:dyDescent="0.25">
      <c r="C18251" s="160" t="s">
        <v>307</v>
      </c>
      <c r="D18251" s="161">
        <v>796.36</v>
      </c>
    </row>
    <row r="18252" spans="3:4" ht="15" hidden="1" customHeight="1" x14ac:dyDescent="0.25">
      <c r="C18252" s="158" t="s">
        <v>548</v>
      </c>
      <c r="D18252" s="159">
        <v>153.35</v>
      </c>
    </row>
    <row r="18253" spans="3:4" ht="15" hidden="1" customHeight="1" x14ac:dyDescent="0.25">
      <c r="C18253" s="160" t="s">
        <v>541</v>
      </c>
      <c r="D18253" s="161">
        <v>580.37</v>
      </c>
    </row>
    <row r="18254" spans="3:4" ht="15" hidden="1" customHeight="1" x14ac:dyDescent="0.25">
      <c r="C18254" s="158" t="s">
        <v>557</v>
      </c>
      <c r="D18254" s="159">
        <v>525.41999999999996</v>
      </c>
    </row>
    <row r="18255" spans="3:4" ht="15" hidden="1" customHeight="1" x14ac:dyDescent="0.25">
      <c r="C18255" s="160" t="s">
        <v>553</v>
      </c>
      <c r="D18255" s="161">
        <v>239.61</v>
      </c>
    </row>
    <row r="18256" spans="3:4" ht="15" hidden="1" customHeight="1" x14ac:dyDescent="0.25">
      <c r="C18256" s="158" t="s">
        <v>548</v>
      </c>
      <c r="D18256" s="159">
        <v>367.89</v>
      </c>
    </row>
    <row r="18257" spans="3:4" ht="15" hidden="1" customHeight="1" x14ac:dyDescent="0.25">
      <c r="C18257" s="160" t="s">
        <v>539</v>
      </c>
      <c r="D18257" s="161">
        <v>503.08</v>
      </c>
    </row>
    <row r="18258" spans="3:4" ht="15" hidden="1" customHeight="1" x14ac:dyDescent="0.25">
      <c r="C18258" s="158" t="s">
        <v>547</v>
      </c>
      <c r="D18258" s="159">
        <v>722.23</v>
      </c>
    </row>
    <row r="18259" spans="3:4" ht="15" hidden="1" customHeight="1" x14ac:dyDescent="0.25">
      <c r="C18259" s="160" t="s">
        <v>545</v>
      </c>
      <c r="D18259" s="161">
        <v>328.04</v>
      </c>
    </row>
    <row r="18260" spans="3:4" ht="15" hidden="1" customHeight="1" x14ac:dyDescent="0.25">
      <c r="C18260" s="158" t="s">
        <v>550</v>
      </c>
      <c r="D18260" s="159">
        <v>671.95</v>
      </c>
    </row>
    <row r="18261" spans="3:4" ht="15" hidden="1" customHeight="1" x14ac:dyDescent="0.25">
      <c r="C18261" s="160" t="s">
        <v>551</v>
      </c>
      <c r="D18261" s="161">
        <v>285.27999999999997</v>
      </c>
    </row>
    <row r="18262" spans="3:4" ht="15" hidden="1" customHeight="1" x14ac:dyDescent="0.25">
      <c r="C18262" s="158" t="s">
        <v>553</v>
      </c>
      <c r="D18262" s="159">
        <v>63.38</v>
      </c>
    </row>
    <row r="18263" spans="3:4" ht="15" hidden="1" customHeight="1" x14ac:dyDescent="0.25">
      <c r="C18263" s="160" t="s">
        <v>551</v>
      </c>
      <c r="D18263" s="161">
        <v>656.12</v>
      </c>
    </row>
    <row r="18264" spans="3:4" ht="15" hidden="1" customHeight="1" x14ac:dyDescent="0.25">
      <c r="C18264" s="158" t="s">
        <v>547</v>
      </c>
      <c r="D18264" s="159">
        <v>776.98</v>
      </c>
    </row>
    <row r="18265" spans="3:4" ht="15" hidden="1" customHeight="1" x14ac:dyDescent="0.25">
      <c r="C18265" s="160" t="s">
        <v>540</v>
      </c>
      <c r="D18265" s="161">
        <v>1140.76</v>
      </c>
    </row>
    <row r="18266" spans="3:4" ht="15" hidden="1" customHeight="1" x14ac:dyDescent="0.25">
      <c r="C18266" s="158" t="s">
        <v>549</v>
      </c>
      <c r="D18266" s="159">
        <v>596.41</v>
      </c>
    </row>
    <row r="18267" spans="3:4" ht="15" hidden="1" customHeight="1" x14ac:dyDescent="0.25">
      <c r="C18267" s="160" t="s">
        <v>552</v>
      </c>
      <c r="D18267" s="161">
        <v>591.70000000000005</v>
      </c>
    </row>
    <row r="18268" spans="3:4" ht="15" hidden="1" customHeight="1" x14ac:dyDescent="0.25">
      <c r="C18268" s="158" t="s">
        <v>539</v>
      </c>
      <c r="D18268" s="159">
        <v>478.94</v>
      </c>
    </row>
    <row r="18269" spans="3:4" ht="15" hidden="1" customHeight="1" x14ac:dyDescent="0.25">
      <c r="C18269" s="160" t="s">
        <v>545</v>
      </c>
      <c r="D18269" s="161">
        <v>810.57</v>
      </c>
    </row>
    <row r="18270" spans="3:4" ht="15" hidden="1" customHeight="1" x14ac:dyDescent="0.25">
      <c r="C18270" s="158" t="s">
        <v>550</v>
      </c>
      <c r="D18270" s="159">
        <v>1208</v>
      </c>
    </row>
    <row r="18271" spans="3:4" ht="15" hidden="1" customHeight="1" x14ac:dyDescent="0.25">
      <c r="C18271" s="160" t="s">
        <v>552</v>
      </c>
      <c r="D18271" s="161">
        <v>639.89</v>
      </c>
    </row>
    <row r="18272" spans="3:4" ht="15" hidden="1" customHeight="1" x14ac:dyDescent="0.25">
      <c r="C18272" s="158" t="s">
        <v>543</v>
      </c>
      <c r="D18272" s="159">
        <v>947.64</v>
      </c>
    </row>
    <row r="18273" spans="3:4" ht="15" hidden="1" customHeight="1" x14ac:dyDescent="0.25">
      <c r="C18273" s="160" t="s">
        <v>541</v>
      </c>
      <c r="D18273" s="161">
        <v>1102.43</v>
      </c>
    </row>
    <row r="18274" spans="3:4" ht="15" hidden="1" customHeight="1" x14ac:dyDescent="0.25">
      <c r="C18274" s="158" t="s">
        <v>553</v>
      </c>
      <c r="D18274" s="159">
        <v>293.70999999999998</v>
      </c>
    </row>
    <row r="18275" spans="3:4" ht="15" hidden="1" customHeight="1" x14ac:dyDescent="0.25">
      <c r="C18275" s="160" t="s">
        <v>540</v>
      </c>
      <c r="D18275" s="161">
        <v>760.6</v>
      </c>
    </row>
    <row r="18276" spans="3:4" ht="15" hidden="1" customHeight="1" x14ac:dyDescent="0.25">
      <c r="C18276" s="158" t="s">
        <v>546</v>
      </c>
      <c r="D18276" s="159">
        <v>1165.4000000000001</v>
      </c>
    </row>
    <row r="18277" spans="3:4" ht="15" hidden="1" customHeight="1" x14ac:dyDescent="0.25">
      <c r="C18277" s="160" t="s">
        <v>545</v>
      </c>
      <c r="D18277" s="161">
        <v>1244.32</v>
      </c>
    </row>
    <row r="18278" spans="3:4" ht="15" hidden="1" customHeight="1" x14ac:dyDescent="0.25">
      <c r="C18278" s="158" t="s">
        <v>543</v>
      </c>
      <c r="D18278" s="159">
        <v>456.55</v>
      </c>
    </row>
    <row r="18279" spans="3:4" ht="15" hidden="1" customHeight="1" x14ac:dyDescent="0.25">
      <c r="C18279" s="160" t="s">
        <v>547</v>
      </c>
      <c r="D18279" s="161">
        <v>728.37</v>
      </c>
    </row>
    <row r="18280" spans="3:4" ht="15" hidden="1" customHeight="1" x14ac:dyDescent="0.25">
      <c r="C18280" s="158" t="s">
        <v>540</v>
      </c>
      <c r="D18280" s="159">
        <v>1049.5899999999999</v>
      </c>
    </row>
    <row r="18281" spans="3:4" ht="15" hidden="1" customHeight="1" x14ac:dyDescent="0.25">
      <c r="C18281" s="160" t="s">
        <v>545</v>
      </c>
      <c r="D18281" s="161">
        <v>1221.8499999999999</v>
      </c>
    </row>
    <row r="18282" spans="3:4" ht="15" hidden="1" customHeight="1" x14ac:dyDescent="0.25">
      <c r="C18282" s="158" t="s">
        <v>307</v>
      </c>
      <c r="D18282" s="159">
        <v>447.1</v>
      </c>
    </row>
    <row r="18283" spans="3:4" ht="15" hidden="1" customHeight="1" x14ac:dyDescent="0.25">
      <c r="C18283" s="160" t="s">
        <v>544</v>
      </c>
      <c r="D18283" s="161">
        <v>560.75</v>
      </c>
    </row>
    <row r="18284" spans="3:4" ht="15" hidden="1" customHeight="1" x14ac:dyDescent="0.25">
      <c r="C18284" s="158" t="s">
        <v>558</v>
      </c>
      <c r="D18284" s="159">
        <v>455.63</v>
      </c>
    </row>
    <row r="18285" spans="3:4" ht="15" hidden="1" customHeight="1" x14ac:dyDescent="0.25">
      <c r="C18285" s="160" t="s">
        <v>552</v>
      </c>
      <c r="D18285" s="161">
        <v>279.2</v>
      </c>
    </row>
    <row r="18286" spans="3:4" ht="15" hidden="1" customHeight="1" x14ac:dyDescent="0.25">
      <c r="C18286" s="158" t="s">
        <v>545</v>
      </c>
      <c r="D18286" s="159">
        <v>679.76</v>
      </c>
    </row>
    <row r="18287" spans="3:4" ht="15" hidden="1" customHeight="1" x14ac:dyDescent="0.25">
      <c r="C18287" s="160" t="s">
        <v>546</v>
      </c>
      <c r="D18287" s="161">
        <v>253.93</v>
      </c>
    </row>
    <row r="18288" spans="3:4" ht="15" hidden="1" customHeight="1" x14ac:dyDescent="0.25">
      <c r="C18288" s="158" t="s">
        <v>312</v>
      </c>
      <c r="D18288" s="159">
        <v>695.43</v>
      </c>
    </row>
    <row r="18289" spans="3:4" ht="15" hidden="1" customHeight="1" x14ac:dyDescent="0.25">
      <c r="C18289" s="160" t="s">
        <v>551</v>
      </c>
      <c r="D18289" s="161">
        <v>252.45</v>
      </c>
    </row>
    <row r="18290" spans="3:4" ht="15" hidden="1" customHeight="1" x14ac:dyDescent="0.25">
      <c r="C18290" s="158" t="s">
        <v>551</v>
      </c>
      <c r="D18290" s="159">
        <v>291.08</v>
      </c>
    </row>
    <row r="18291" spans="3:4" ht="15" hidden="1" customHeight="1" x14ac:dyDescent="0.25">
      <c r="C18291" s="160" t="s">
        <v>542</v>
      </c>
      <c r="D18291" s="161">
        <v>161.61000000000001</v>
      </c>
    </row>
    <row r="18292" spans="3:4" ht="15" hidden="1" customHeight="1" x14ac:dyDescent="0.25">
      <c r="C18292" s="158" t="s">
        <v>312</v>
      </c>
      <c r="D18292" s="159">
        <v>720.84</v>
      </c>
    </row>
    <row r="18293" spans="3:4" ht="15" hidden="1" customHeight="1" x14ac:dyDescent="0.25">
      <c r="C18293" s="160" t="s">
        <v>550</v>
      </c>
      <c r="D18293" s="161">
        <v>632.88</v>
      </c>
    </row>
    <row r="18294" spans="3:4" ht="15" hidden="1" customHeight="1" x14ac:dyDescent="0.25">
      <c r="C18294" s="158" t="s">
        <v>542</v>
      </c>
      <c r="D18294" s="159">
        <v>772.17</v>
      </c>
    </row>
    <row r="18295" spans="3:4" ht="15" hidden="1" customHeight="1" x14ac:dyDescent="0.25">
      <c r="C18295" s="160" t="s">
        <v>545</v>
      </c>
      <c r="D18295" s="161">
        <v>163.18</v>
      </c>
    </row>
    <row r="18296" spans="3:4" ht="15" hidden="1" customHeight="1" x14ac:dyDescent="0.25">
      <c r="C18296" s="158" t="s">
        <v>552</v>
      </c>
      <c r="D18296" s="159">
        <v>419.1</v>
      </c>
    </row>
    <row r="18297" spans="3:4" ht="15" hidden="1" customHeight="1" x14ac:dyDescent="0.25">
      <c r="C18297" s="160" t="s">
        <v>557</v>
      </c>
      <c r="D18297" s="161">
        <v>385.22</v>
      </c>
    </row>
    <row r="18298" spans="3:4" ht="15" hidden="1" customHeight="1" x14ac:dyDescent="0.25">
      <c r="C18298" s="158" t="s">
        <v>540</v>
      </c>
      <c r="D18298" s="159">
        <v>141.76</v>
      </c>
    </row>
    <row r="18299" spans="3:4" ht="15" hidden="1" customHeight="1" x14ac:dyDescent="0.25">
      <c r="C18299" s="160" t="s">
        <v>539</v>
      </c>
      <c r="D18299" s="161">
        <v>806.11</v>
      </c>
    </row>
    <row r="18300" spans="3:4" ht="15" hidden="1" customHeight="1" x14ac:dyDescent="0.25">
      <c r="C18300" s="158" t="s">
        <v>546</v>
      </c>
      <c r="D18300" s="159">
        <v>174.32</v>
      </c>
    </row>
    <row r="18301" spans="3:4" ht="15" hidden="1" customHeight="1" x14ac:dyDescent="0.25">
      <c r="C18301" s="160" t="s">
        <v>556</v>
      </c>
      <c r="D18301" s="161">
        <v>130.87</v>
      </c>
    </row>
    <row r="18302" spans="3:4" ht="15" hidden="1" customHeight="1" x14ac:dyDescent="0.25">
      <c r="C18302" s="158" t="s">
        <v>540</v>
      </c>
      <c r="D18302" s="159">
        <v>68.78</v>
      </c>
    </row>
    <row r="18303" spans="3:4" ht="15" hidden="1" customHeight="1" x14ac:dyDescent="0.25">
      <c r="C18303" s="160" t="s">
        <v>542</v>
      </c>
      <c r="D18303" s="161">
        <v>849.59</v>
      </c>
    </row>
    <row r="18304" spans="3:4" ht="15" hidden="1" customHeight="1" x14ac:dyDescent="0.25">
      <c r="C18304" s="158" t="s">
        <v>556</v>
      </c>
      <c r="D18304" s="159">
        <v>897.32</v>
      </c>
    </row>
    <row r="18305" spans="3:4" ht="15" hidden="1" customHeight="1" x14ac:dyDescent="0.25">
      <c r="C18305" s="160" t="s">
        <v>540</v>
      </c>
      <c r="D18305" s="161">
        <v>801.71</v>
      </c>
    </row>
    <row r="18306" spans="3:4" ht="15" hidden="1" customHeight="1" x14ac:dyDescent="0.25">
      <c r="C18306" s="158" t="s">
        <v>308</v>
      </c>
      <c r="D18306" s="159">
        <v>1274.45</v>
      </c>
    </row>
    <row r="18307" spans="3:4" ht="15" hidden="1" customHeight="1" x14ac:dyDescent="0.25">
      <c r="C18307" s="160" t="s">
        <v>553</v>
      </c>
      <c r="D18307" s="161">
        <v>1290.08</v>
      </c>
    </row>
    <row r="18308" spans="3:4" ht="15" hidden="1" customHeight="1" x14ac:dyDescent="0.25">
      <c r="C18308" s="158" t="s">
        <v>307</v>
      </c>
      <c r="D18308" s="159">
        <v>983.75</v>
      </c>
    </row>
    <row r="18309" spans="3:4" ht="15" hidden="1" customHeight="1" x14ac:dyDescent="0.25">
      <c r="C18309" s="160" t="s">
        <v>543</v>
      </c>
      <c r="D18309" s="161">
        <v>700</v>
      </c>
    </row>
    <row r="18310" spans="3:4" ht="15" hidden="1" customHeight="1" x14ac:dyDescent="0.25">
      <c r="C18310" s="158" t="s">
        <v>308</v>
      </c>
      <c r="D18310" s="159">
        <v>629.48</v>
      </c>
    </row>
    <row r="18311" spans="3:4" ht="15" hidden="1" customHeight="1" x14ac:dyDescent="0.25">
      <c r="C18311" s="160" t="s">
        <v>542</v>
      </c>
      <c r="D18311" s="161">
        <v>991</v>
      </c>
    </row>
    <row r="18312" spans="3:4" ht="15" hidden="1" customHeight="1" x14ac:dyDescent="0.25">
      <c r="C18312" s="158" t="s">
        <v>551</v>
      </c>
      <c r="D18312" s="159">
        <v>395.94</v>
      </c>
    </row>
    <row r="18313" spans="3:4" ht="15" hidden="1" customHeight="1" x14ac:dyDescent="0.25">
      <c r="C18313" s="160" t="s">
        <v>541</v>
      </c>
      <c r="D18313" s="161">
        <v>466.18</v>
      </c>
    </row>
    <row r="18314" spans="3:4" ht="15" hidden="1" customHeight="1" x14ac:dyDescent="0.25">
      <c r="C18314" s="158" t="s">
        <v>540</v>
      </c>
      <c r="D18314" s="159">
        <v>1179.43</v>
      </c>
    </row>
    <row r="18315" spans="3:4" ht="15" hidden="1" customHeight="1" x14ac:dyDescent="0.25">
      <c r="C18315" s="160" t="s">
        <v>545</v>
      </c>
      <c r="D18315" s="161">
        <v>433.97</v>
      </c>
    </row>
    <row r="18316" spans="3:4" ht="15" hidden="1" customHeight="1" x14ac:dyDescent="0.25">
      <c r="C18316" s="158" t="s">
        <v>308</v>
      </c>
      <c r="D18316" s="159">
        <v>392.24</v>
      </c>
    </row>
    <row r="18317" spans="3:4" ht="15" hidden="1" customHeight="1" x14ac:dyDescent="0.25">
      <c r="C18317" s="160" t="s">
        <v>543</v>
      </c>
      <c r="D18317" s="161">
        <v>120.31</v>
      </c>
    </row>
    <row r="18318" spans="3:4" ht="15" hidden="1" customHeight="1" x14ac:dyDescent="0.25">
      <c r="C18318" s="158" t="s">
        <v>545</v>
      </c>
      <c r="D18318" s="159">
        <v>776.33</v>
      </c>
    </row>
    <row r="18319" spans="3:4" ht="15" hidden="1" customHeight="1" x14ac:dyDescent="0.25">
      <c r="C18319" s="160" t="s">
        <v>550</v>
      </c>
      <c r="D18319" s="161">
        <v>81.36</v>
      </c>
    </row>
    <row r="18320" spans="3:4" ht="15" hidden="1" customHeight="1" x14ac:dyDescent="0.25">
      <c r="C18320" s="158" t="s">
        <v>547</v>
      </c>
      <c r="D18320" s="159">
        <v>424.5</v>
      </c>
    </row>
    <row r="18321" spans="3:4" ht="15" hidden="1" customHeight="1" x14ac:dyDescent="0.25">
      <c r="C18321" s="160" t="s">
        <v>549</v>
      </c>
      <c r="D18321" s="161">
        <v>889.76</v>
      </c>
    </row>
    <row r="18322" spans="3:4" ht="15" hidden="1" customHeight="1" x14ac:dyDescent="0.25">
      <c r="C18322" s="158" t="s">
        <v>539</v>
      </c>
      <c r="D18322" s="159">
        <v>1071.45</v>
      </c>
    </row>
    <row r="18323" spans="3:4" ht="15" hidden="1" customHeight="1" x14ac:dyDescent="0.25">
      <c r="C18323" s="160" t="s">
        <v>312</v>
      </c>
      <c r="D18323" s="161">
        <v>1126.74</v>
      </c>
    </row>
    <row r="18324" spans="3:4" ht="15" hidden="1" customHeight="1" x14ac:dyDescent="0.25">
      <c r="C18324" s="158" t="s">
        <v>544</v>
      </c>
      <c r="D18324" s="159">
        <v>323.57</v>
      </c>
    </row>
    <row r="18325" spans="3:4" ht="15" hidden="1" customHeight="1" x14ac:dyDescent="0.25">
      <c r="C18325" s="160" t="s">
        <v>551</v>
      </c>
      <c r="D18325" s="161">
        <v>679.74</v>
      </c>
    </row>
    <row r="18326" spans="3:4" ht="15" hidden="1" customHeight="1" x14ac:dyDescent="0.25">
      <c r="C18326" s="158" t="s">
        <v>554</v>
      </c>
      <c r="D18326" s="159">
        <v>651.78</v>
      </c>
    </row>
    <row r="18327" spans="3:4" ht="15" hidden="1" customHeight="1" x14ac:dyDescent="0.25">
      <c r="C18327" s="160" t="s">
        <v>551</v>
      </c>
      <c r="D18327" s="161">
        <v>1179.9100000000001</v>
      </c>
    </row>
    <row r="18328" spans="3:4" ht="15" hidden="1" customHeight="1" x14ac:dyDescent="0.25">
      <c r="C18328" s="158" t="s">
        <v>542</v>
      </c>
      <c r="D18328" s="159">
        <v>748.8</v>
      </c>
    </row>
    <row r="18329" spans="3:4" ht="15" hidden="1" customHeight="1" x14ac:dyDescent="0.25">
      <c r="C18329" s="160" t="s">
        <v>544</v>
      </c>
      <c r="D18329" s="161">
        <v>305.39</v>
      </c>
    </row>
    <row r="18330" spans="3:4" ht="15" hidden="1" customHeight="1" x14ac:dyDescent="0.25">
      <c r="C18330" s="158" t="s">
        <v>309</v>
      </c>
      <c r="D18330" s="159">
        <v>465.86</v>
      </c>
    </row>
    <row r="18331" spans="3:4" ht="15" hidden="1" customHeight="1" x14ac:dyDescent="0.25">
      <c r="C18331" s="160" t="s">
        <v>312</v>
      </c>
      <c r="D18331" s="161">
        <v>847.87</v>
      </c>
    </row>
    <row r="18332" spans="3:4" ht="15" hidden="1" customHeight="1" x14ac:dyDescent="0.25">
      <c r="C18332" s="158" t="s">
        <v>548</v>
      </c>
      <c r="D18332" s="159">
        <v>766.81</v>
      </c>
    </row>
    <row r="18333" spans="3:4" ht="15" hidden="1" customHeight="1" x14ac:dyDescent="0.25">
      <c r="C18333" s="160" t="s">
        <v>307</v>
      </c>
      <c r="D18333" s="161">
        <v>1192.18</v>
      </c>
    </row>
    <row r="18334" spans="3:4" ht="15" hidden="1" customHeight="1" x14ac:dyDescent="0.25">
      <c r="C18334" s="158" t="s">
        <v>546</v>
      </c>
      <c r="D18334" s="159">
        <v>366.66</v>
      </c>
    </row>
    <row r="18335" spans="3:4" ht="15" hidden="1" customHeight="1" x14ac:dyDescent="0.25">
      <c r="C18335" s="160" t="s">
        <v>539</v>
      </c>
      <c r="D18335" s="161">
        <v>436.02</v>
      </c>
    </row>
    <row r="18336" spans="3:4" ht="15" hidden="1" customHeight="1" x14ac:dyDescent="0.25">
      <c r="C18336" s="158" t="s">
        <v>549</v>
      </c>
      <c r="D18336" s="159">
        <v>419.05</v>
      </c>
    </row>
    <row r="18337" spans="3:4" ht="15" hidden="1" customHeight="1" x14ac:dyDescent="0.25">
      <c r="C18337" s="160" t="s">
        <v>309</v>
      </c>
      <c r="D18337" s="161">
        <v>351.21</v>
      </c>
    </row>
    <row r="18338" spans="3:4" ht="15" hidden="1" customHeight="1" x14ac:dyDescent="0.25">
      <c r="C18338" s="158" t="s">
        <v>307</v>
      </c>
      <c r="D18338" s="159">
        <v>350.6</v>
      </c>
    </row>
    <row r="18339" spans="3:4" ht="15" hidden="1" customHeight="1" x14ac:dyDescent="0.25">
      <c r="C18339" s="160" t="s">
        <v>541</v>
      </c>
      <c r="D18339" s="161">
        <v>632.54999999999995</v>
      </c>
    </row>
    <row r="18340" spans="3:4" ht="15" hidden="1" customHeight="1" x14ac:dyDescent="0.25">
      <c r="C18340" s="158" t="s">
        <v>557</v>
      </c>
      <c r="D18340" s="159">
        <v>516.47</v>
      </c>
    </row>
    <row r="18341" spans="3:4" ht="15" hidden="1" customHeight="1" x14ac:dyDescent="0.25">
      <c r="C18341" s="160" t="s">
        <v>553</v>
      </c>
      <c r="D18341" s="161">
        <v>552.35</v>
      </c>
    </row>
    <row r="18342" spans="3:4" ht="15" hidden="1" customHeight="1" x14ac:dyDescent="0.25">
      <c r="C18342" s="158" t="s">
        <v>555</v>
      </c>
      <c r="D18342" s="159">
        <v>169.04</v>
      </c>
    </row>
    <row r="18343" spans="3:4" ht="15" hidden="1" customHeight="1" x14ac:dyDescent="0.25">
      <c r="C18343" s="160" t="s">
        <v>539</v>
      </c>
      <c r="D18343" s="161">
        <v>268.14999999999998</v>
      </c>
    </row>
    <row r="18344" spans="3:4" ht="15" hidden="1" customHeight="1" x14ac:dyDescent="0.25">
      <c r="C18344" s="158" t="s">
        <v>552</v>
      </c>
      <c r="D18344" s="159">
        <v>1013.4</v>
      </c>
    </row>
    <row r="18345" spans="3:4" ht="15" hidden="1" customHeight="1" x14ac:dyDescent="0.25">
      <c r="C18345" s="160" t="s">
        <v>551</v>
      </c>
      <c r="D18345" s="161">
        <v>623.92999999999995</v>
      </c>
    </row>
    <row r="18346" spans="3:4" ht="15" hidden="1" customHeight="1" x14ac:dyDescent="0.25">
      <c r="C18346" s="158" t="s">
        <v>546</v>
      </c>
      <c r="D18346" s="159">
        <v>772.21</v>
      </c>
    </row>
    <row r="18347" spans="3:4" ht="15" hidden="1" customHeight="1" x14ac:dyDescent="0.25">
      <c r="C18347" s="160" t="s">
        <v>542</v>
      </c>
      <c r="D18347" s="161">
        <v>539.53</v>
      </c>
    </row>
    <row r="18348" spans="3:4" ht="15" hidden="1" customHeight="1" x14ac:dyDescent="0.25">
      <c r="C18348" s="158" t="s">
        <v>557</v>
      </c>
      <c r="D18348" s="159">
        <v>468.71</v>
      </c>
    </row>
    <row r="18349" spans="3:4" ht="15" hidden="1" customHeight="1" x14ac:dyDescent="0.25">
      <c r="C18349" s="160" t="s">
        <v>551</v>
      </c>
      <c r="D18349" s="161">
        <v>1199.3499999999999</v>
      </c>
    </row>
    <row r="18350" spans="3:4" ht="15" hidden="1" customHeight="1" x14ac:dyDescent="0.25">
      <c r="C18350" s="158" t="s">
        <v>542</v>
      </c>
      <c r="D18350" s="159">
        <v>1030.23</v>
      </c>
    </row>
    <row r="18351" spans="3:4" ht="15" hidden="1" customHeight="1" x14ac:dyDescent="0.25">
      <c r="C18351" s="160" t="s">
        <v>549</v>
      </c>
      <c r="D18351" s="161">
        <v>230.58</v>
      </c>
    </row>
    <row r="18352" spans="3:4" ht="15" hidden="1" customHeight="1" x14ac:dyDescent="0.25">
      <c r="C18352" s="158" t="s">
        <v>552</v>
      </c>
      <c r="D18352" s="159">
        <v>103.15</v>
      </c>
    </row>
    <row r="18353" spans="3:4" ht="15" hidden="1" customHeight="1" x14ac:dyDescent="0.25">
      <c r="C18353" s="160" t="s">
        <v>554</v>
      </c>
      <c r="D18353" s="161">
        <v>373.73</v>
      </c>
    </row>
    <row r="18354" spans="3:4" ht="15" hidden="1" customHeight="1" x14ac:dyDescent="0.25">
      <c r="C18354" s="158" t="s">
        <v>544</v>
      </c>
      <c r="D18354" s="159">
        <v>314.36</v>
      </c>
    </row>
    <row r="18355" spans="3:4" ht="15" hidden="1" customHeight="1" x14ac:dyDescent="0.25">
      <c r="C18355" s="160" t="s">
        <v>557</v>
      </c>
      <c r="D18355" s="161">
        <v>926.5</v>
      </c>
    </row>
    <row r="18356" spans="3:4" ht="15" hidden="1" customHeight="1" x14ac:dyDescent="0.25">
      <c r="C18356" s="158" t="s">
        <v>549</v>
      </c>
      <c r="D18356" s="159">
        <v>878.08</v>
      </c>
    </row>
    <row r="18357" spans="3:4" ht="15" hidden="1" customHeight="1" x14ac:dyDescent="0.25">
      <c r="C18357" s="160" t="s">
        <v>308</v>
      </c>
      <c r="D18357" s="161">
        <v>23.48</v>
      </c>
    </row>
    <row r="18358" spans="3:4" ht="15" hidden="1" customHeight="1" x14ac:dyDescent="0.25">
      <c r="C18358" s="158" t="s">
        <v>543</v>
      </c>
      <c r="D18358" s="159">
        <v>401.33</v>
      </c>
    </row>
    <row r="18359" spans="3:4" ht="15" hidden="1" customHeight="1" x14ac:dyDescent="0.25">
      <c r="C18359" s="160" t="s">
        <v>542</v>
      </c>
      <c r="D18359" s="161">
        <v>723.51</v>
      </c>
    </row>
    <row r="18360" spans="3:4" ht="15" hidden="1" customHeight="1" x14ac:dyDescent="0.25">
      <c r="C18360" s="158" t="s">
        <v>308</v>
      </c>
      <c r="D18360" s="159">
        <v>656.47</v>
      </c>
    </row>
    <row r="18361" spans="3:4" ht="15" hidden="1" customHeight="1" x14ac:dyDescent="0.25">
      <c r="C18361" s="160" t="s">
        <v>549</v>
      </c>
      <c r="D18361" s="161">
        <v>733.62</v>
      </c>
    </row>
    <row r="18362" spans="3:4" ht="15" hidden="1" customHeight="1" x14ac:dyDescent="0.25">
      <c r="C18362" s="158" t="s">
        <v>547</v>
      </c>
      <c r="D18362" s="159">
        <v>587.16</v>
      </c>
    </row>
    <row r="18363" spans="3:4" ht="15" hidden="1" customHeight="1" x14ac:dyDescent="0.25">
      <c r="C18363" s="160" t="s">
        <v>539</v>
      </c>
      <c r="D18363" s="161">
        <v>171.92</v>
      </c>
    </row>
    <row r="18364" spans="3:4" ht="15" hidden="1" customHeight="1" x14ac:dyDescent="0.25">
      <c r="C18364" s="158" t="s">
        <v>549</v>
      </c>
      <c r="D18364" s="159">
        <v>63.93</v>
      </c>
    </row>
    <row r="18365" spans="3:4" ht="15" hidden="1" customHeight="1" x14ac:dyDescent="0.25">
      <c r="C18365" s="160" t="s">
        <v>547</v>
      </c>
      <c r="D18365" s="161">
        <v>811.86</v>
      </c>
    </row>
    <row r="18366" spans="3:4" ht="15" hidden="1" customHeight="1" x14ac:dyDescent="0.25">
      <c r="C18366" s="158" t="s">
        <v>553</v>
      </c>
      <c r="D18366" s="159">
        <v>590.91</v>
      </c>
    </row>
    <row r="18367" spans="3:4" ht="15" hidden="1" customHeight="1" x14ac:dyDescent="0.25">
      <c r="C18367" s="160" t="s">
        <v>307</v>
      </c>
      <c r="D18367" s="161">
        <v>999</v>
      </c>
    </row>
    <row r="18368" spans="3:4" ht="15" hidden="1" customHeight="1" x14ac:dyDescent="0.25">
      <c r="C18368" s="158" t="s">
        <v>546</v>
      </c>
      <c r="D18368" s="159">
        <v>841.19</v>
      </c>
    </row>
    <row r="18369" spans="3:4" ht="15" hidden="1" customHeight="1" x14ac:dyDescent="0.25">
      <c r="C18369" s="160" t="s">
        <v>556</v>
      </c>
      <c r="D18369" s="161">
        <v>69.81</v>
      </c>
    </row>
    <row r="18370" spans="3:4" ht="15" hidden="1" customHeight="1" x14ac:dyDescent="0.25">
      <c r="C18370" s="158" t="s">
        <v>307</v>
      </c>
      <c r="D18370" s="159">
        <v>671.29</v>
      </c>
    </row>
    <row r="18371" spans="3:4" ht="15" hidden="1" customHeight="1" x14ac:dyDescent="0.25">
      <c r="C18371" s="160" t="s">
        <v>553</v>
      </c>
      <c r="D18371" s="161">
        <v>378.69</v>
      </c>
    </row>
    <row r="18372" spans="3:4" ht="15" hidden="1" customHeight="1" x14ac:dyDescent="0.25">
      <c r="C18372" s="158" t="s">
        <v>547</v>
      </c>
      <c r="D18372" s="159">
        <v>79.709999999999994</v>
      </c>
    </row>
    <row r="18373" spans="3:4" ht="15" hidden="1" customHeight="1" x14ac:dyDescent="0.25">
      <c r="C18373" s="160" t="s">
        <v>546</v>
      </c>
      <c r="D18373" s="161">
        <v>647.76</v>
      </c>
    </row>
    <row r="18374" spans="3:4" ht="15" hidden="1" customHeight="1" x14ac:dyDescent="0.25">
      <c r="C18374" s="158" t="s">
        <v>544</v>
      </c>
      <c r="D18374" s="159">
        <v>895.58</v>
      </c>
    </row>
    <row r="18375" spans="3:4" ht="15" hidden="1" customHeight="1" x14ac:dyDescent="0.25">
      <c r="C18375" s="160" t="s">
        <v>539</v>
      </c>
      <c r="D18375" s="161">
        <v>514.79999999999995</v>
      </c>
    </row>
    <row r="18376" spans="3:4" ht="15" hidden="1" customHeight="1" x14ac:dyDescent="0.25">
      <c r="C18376" s="158" t="s">
        <v>308</v>
      </c>
      <c r="D18376" s="159">
        <v>323.86</v>
      </c>
    </row>
    <row r="18377" spans="3:4" ht="15" hidden="1" customHeight="1" x14ac:dyDescent="0.25">
      <c r="C18377" s="160" t="s">
        <v>307</v>
      </c>
      <c r="D18377" s="161">
        <v>389.36</v>
      </c>
    </row>
    <row r="18378" spans="3:4" ht="15" hidden="1" customHeight="1" x14ac:dyDescent="0.25">
      <c r="C18378" s="158" t="s">
        <v>549</v>
      </c>
      <c r="D18378" s="159">
        <v>179.3</v>
      </c>
    </row>
    <row r="18379" spans="3:4" ht="15" hidden="1" customHeight="1" x14ac:dyDescent="0.25">
      <c r="C18379" s="160" t="s">
        <v>307</v>
      </c>
      <c r="D18379" s="161">
        <v>965.71</v>
      </c>
    </row>
    <row r="18380" spans="3:4" ht="15" hidden="1" customHeight="1" x14ac:dyDescent="0.25">
      <c r="C18380" s="158" t="s">
        <v>545</v>
      </c>
      <c r="D18380" s="159">
        <v>889.97</v>
      </c>
    </row>
    <row r="18381" spans="3:4" ht="15" hidden="1" customHeight="1" x14ac:dyDescent="0.25">
      <c r="C18381" s="160" t="s">
        <v>308</v>
      </c>
      <c r="D18381" s="161">
        <v>708.93</v>
      </c>
    </row>
    <row r="18382" spans="3:4" ht="15" hidden="1" customHeight="1" x14ac:dyDescent="0.25">
      <c r="C18382" s="158" t="s">
        <v>545</v>
      </c>
      <c r="D18382" s="159">
        <v>1236.22</v>
      </c>
    </row>
    <row r="18383" spans="3:4" ht="15" hidden="1" customHeight="1" x14ac:dyDescent="0.25">
      <c r="C18383" s="160" t="s">
        <v>551</v>
      </c>
      <c r="D18383" s="161">
        <v>988.41</v>
      </c>
    </row>
    <row r="18384" spans="3:4" ht="15" hidden="1" customHeight="1" x14ac:dyDescent="0.25">
      <c r="C18384" s="158" t="s">
        <v>307</v>
      </c>
      <c r="D18384" s="159">
        <v>255.07</v>
      </c>
    </row>
    <row r="18385" spans="3:4" ht="15" hidden="1" customHeight="1" x14ac:dyDescent="0.25">
      <c r="C18385" s="160" t="s">
        <v>307</v>
      </c>
      <c r="D18385" s="161">
        <v>44.77</v>
      </c>
    </row>
    <row r="18386" spans="3:4" ht="15" hidden="1" customHeight="1" x14ac:dyDescent="0.25">
      <c r="C18386" s="158" t="s">
        <v>546</v>
      </c>
      <c r="D18386" s="159">
        <v>621.04999999999995</v>
      </c>
    </row>
    <row r="18387" spans="3:4" ht="15" hidden="1" customHeight="1" x14ac:dyDescent="0.25">
      <c r="C18387" s="160" t="s">
        <v>552</v>
      </c>
      <c r="D18387" s="161">
        <v>674.41</v>
      </c>
    </row>
    <row r="18388" spans="3:4" ht="15" hidden="1" customHeight="1" x14ac:dyDescent="0.25">
      <c r="C18388" s="158" t="s">
        <v>545</v>
      </c>
      <c r="D18388" s="159">
        <v>270.86</v>
      </c>
    </row>
    <row r="18389" spans="3:4" ht="15" hidden="1" customHeight="1" x14ac:dyDescent="0.25">
      <c r="C18389" s="160" t="s">
        <v>555</v>
      </c>
      <c r="D18389" s="161">
        <v>730.9</v>
      </c>
    </row>
    <row r="18390" spans="3:4" ht="15" hidden="1" customHeight="1" x14ac:dyDescent="0.25">
      <c r="C18390" s="158" t="s">
        <v>545</v>
      </c>
      <c r="D18390" s="159">
        <v>431.1</v>
      </c>
    </row>
    <row r="18391" spans="3:4" ht="15" hidden="1" customHeight="1" x14ac:dyDescent="0.25">
      <c r="C18391" s="160" t="s">
        <v>557</v>
      </c>
      <c r="D18391" s="161">
        <v>612.46</v>
      </c>
    </row>
    <row r="18392" spans="3:4" ht="15" hidden="1" customHeight="1" x14ac:dyDescent="0.25">
      <c r="C18392" s="158" t="s">
        <v>308</v>
      </c>
      <c r="D18392" s="159">
        <v>1193.74</v>
      </c>
    </row>
    <row r="18393" spans="3:4" ht="15" hidden="1" customHeight="1" x14ac:dyDescent="0.25">
      <c r="C18393" s="160" t="s">
        <v>546</v>
      </c>
      <c r="D18393" s="161">
        <v>954.73</v>
      </c>
    </row>
    <row r="18394" spans="3:4" ht="15" hidden="1" customHeight="1" x14ac:dyDescent="0.25">
      <c r="C18394" s="158" t="s">
        <v>544</v>
      </c>
      <c r="D18394" s="159">
        <v>588.61</v>
      </c>
    </row>
    <row r="18395" spans="3:4" ht="15" hidden="1" customHeight="1" x14ac:dyDescent="0.25">
      <c r="C18395" s="160" t="s">
        <v>312</v>
      </c>
      <c r="D18395" s="161">
        <v>782.05</v>
      </c>
    </row>
    <row r="18396" spans="3:4" ht="15" hidden="1" customHeight="1" x14ac:dyDescent="0.25">
      <c r="C18396" s="158" t="s">
        <v>547</v>
      </c>
      <c r="D18396" s="159">
        <v>419.51</v>
      </c>
    </row>
    <row r="18397" spans="3:4" ht="15" hidden="1" customHeight="1" x14ac:dyDescent="0.25">
      <c r="C18397" s="160" t="s">
        <v>312</v>
      </c>
      <c r="D18397" s="161">
        <v>358.9</v>
      </c>
    </row>
    <row r="18398" spans="3:4" ht="15" hidden="1" customHeight="1" x14ac:dyDescent="0.25">
      <c r="C18398" s="158" t="s">
        <v>552</v>
      </c>
      <c r="D18398" s="159">
        <v>886.38</v>
      </c>
    </row>
    <row r="18399" spans="3:4" ht="15" hidden="1" customHeight="1" x14ac:dyDescent="0.25">
      <c r="C18399" s="160" t="s">
        <v>542</v>
      </c>
      <c r="D18399" s="161">
        <v>71.13</v>
      </c>
    </row>
    <row r="18400" spans="3:4" ht="15" hidden="1" customHeight="1" x14ac:dyDescent="0.25">
      <c r="C18400" s="158" t="s">
        <v>543</v>
      </c>
      <c r="D18400" s="159">
        <v>874.41</v>
      </c>
    </row>
    <row r="18401" spans="3:4" ht="15" hidden="1" customHeight="1" x14ac:dyDescent="0.25">
      <c r="C18401" s="160" t="s">
        <v>552</v>
      </c>
      <c r="D18401" s="161">
        <v>230.27</v>
      </c>
    </row>
    <row r="18402" spans="3:4" ht="15" hidden="1" customHeight="1" x14ac:dyDescent="0.25">
      <c r="C18402" s="158" t="s">
        <v>540</v>
      </c>
      <c r="D18402" s="159">
        <v>618.20000000000005</v>
      </c>
    </row>
    <row r="18403" spans="3:4" ht="15" hidden="1" customHeight="1" x14ac:dyDescent="0.25">
      <c r="C18403" s="160" t="s">
        <v>307</v>
      </c>
      <c r="D18403" s="161">
        <v>624.77</v>
      </c>
    </row>
    <row r="18404" spans="3:4" ht="15" hidden="1" customHeight="1" x14ac:dyDescent="0.25">
      <c r="C18404" s="158" t="s">
        <v>544</v>
      </c>
      <c r="D18404" s="159">
        <v>490.43</v>
      </c>
    </row>
    <row r="18405" spans="3:4" ht="15" hidden="1" customHeight="1" x14ac:dyDescent="0.25">
      <c r="C18405" s="160" t="s">
        <v>312</v>
      </c>
      <c r="D18405" s="161">
        <v>55.64</v>
      </c>
    </row>
    <row r="18406" spans="3:4" ht="15" hidden="1" customHeight="1" x14ac:dyDescent="0.25">
      <c r="C18406" s="158" t="s">
        <v>308</v>
      </c>
      <c r="D18406" s="159">
        <v>202.9</v>
      </c>
    </row>
    <row r="18407" spans="3:4" ht="15" hidden="1" customHeight="1" x14ac:dyDescent="0.25">
      <c r="C18407" s="160" t="s">
        <v>541</v>
      </c>
      <c r="D18407" s="161">
        <v>582.32000000000005</v>
      </c>
    </row>
    <row r="18408" spans="3:4" ht="15" hidden="1" customHeight="1" x14ac:dyDescent="0.25">
      <c r="C18408" s="158" t="s">
        <v>312</v>
      </c>
      <c r="D18408" s="159">
        <v>682.48</v>
      </c>
    </row>
    <row r="18409" spans="3:4" ht="15" hidden="1" customHeight="1" x14ac:dyDescent="0.25">
      <c r="C18409" s="160" t="s">
        <v>540</v>
      </c>
      <c r="D18409" s="161">
        <v>730.32</v>
      </c>
    </row>
    <row r="18410" spans="3:4" ht="15" hidden="1" customHeight="1" x14ac:dyDescent="0.25">
      <c r="C18410" s="158" t="s">
        <v>546</v>
      </c>
      <c r="D18410" s="159">
        <v>845.34</v>
      </c>
    </row>
    <row r="18411" spans="3:4" ht="15" hidden="1" customHeight="1" x14ac:dyDescent="0.25">
      <c r="C18411" s="160" t="s">
        <v>546</v>
      </c>
      <c r="D18411" s="161">
        <v>584.36</v>
      </c>
    </row>
    <row r="18412" spans="3:4" ht="15" hidden="1" customHeight="1" x14ac:dyDescent="0.25">
      <c r="C18412" s="158" t="s">
        <v>547</v>
      </c>
      <c r="D18412" s="159">
        <v>500.14</v>
      </c>
    </row>
    <row r="18413" spans="3:4" ht="15" hidden="1" customHeight="1" x14ac:dyDescent="0.25">
      <c r="C18413" s="160" t="s">
        <v>550</v>
      </c>
      <c r="D18413" s="161">
        <v>1158.55</v>
      </c>
    </row>
    <row r="18414" spans="3:4" ht="15" hidden="1" customHeight="1" x14ac:dyDescent="0.25">
      <c r="C18414" s="158" t="s">
        <v>542</v>
      </c>
      <c r="D18414" s="159">
        <v>751.56</v>
      </c>
    </row>
    <row r="18415" spans="3:4" ht="15" hidden="1" customHeight="1" x14ac:dyDescent="0.25">
      <c r="C18415" s="160" t="s">
        <v>544</v>
      </c>
      <c r="D18415" s="161">
        <v>846.22</v>
      </c>
    </row>
    <row r="18416" spans="3:4" ht="15" hidden="1" customHeight="1" x14ac:dyDescent="0.25">
      <c r="C18416" s="158" t="s">
        <v>309</v>
      </c>
      <c r="D18416" s="159">
        <v>1141.58</v>
      </c>
    </row>
    <row r="18417" spans="3:4" ht="15" hidden="1" customHeight="1" x14ac:dyDescent="0.25">
      <c r="C18417" s="160" t="s">
        <v>546</v>
      </c>
      <c r="D18417" s="161">
        <v>836.11</v>
      </c>
    </row>
    <row r="18418" spans="3:4" ht="15" hidden="1" customHeight="1" x14ac:dyDescent="0.25">
      <c r="C18418" s="158" t="s">
        <v>539</v>
      </c>
      <c r="D18418" s="159">
        <v>1171.77</v>
      </c>
    </row>
    <row r="18419" spans="3:4" ht="15" hidden="1" customHeight="1" x14ac:dyDescent="0.25">
      <c r="C18419" s="160" t="s">
        <v>312</v>
      </c>
      <c r="D18419" s="161">
        <v>459.61</v>
      </c>
    </row>
    <row r="18420" spans="3:4" ht="15" hidden="1" customHeight="1" x14ac:dyDescent="0.25">
      <c r="C18420" s="158" t="s">
        <v>557</v>
      </c>
      <c r="D18420" s="159">
        <v>514.61</v>
      </c>
    </row>
    <row r="18421" spans="3:4" ht="15" hidden="1" customHeight="1" x14ac:dyDescent="0.25">
      <c r="C18421" s="160" t="s">
        <v>540</v>
      </c>
      <c r="D18421" s="161">
        <v>1027.46</v>
      </c>
    </row>
    <row r="18422" spans="3:4" ht="15" hidden="1" customHeight="1" x14ac:dyDescent="0.25">
      <c r="C18422" s="158" t="s">
        <v>540</v>
      </c>
      <c r="D18422" s="159">
        <v>535.76</v>
      </c>
    </row>
    <row r="18423" spans="3:4" ht="15" hidden="1" customHeight="1" x14ac:dyDescent="0.25">
      <c r="C18423" s="160" t="s">
        <v>558</v>
      </c>
      <c r="D18423" s="161">
        <v>764.78</v>
      </c>
    </row>
    <row r="18424" spans="3:4" ht="15" hidden="1" customHeight="1" x14ac:dyDescent="0.25">
      <c r="C18424" s="158" t="s">
        <v>553</v>
      </c>
      <c r="D18424" s="159">
        <v>924.2</v>
      </c>
    </row>
    <row r="18425" spans="3:4" ht="15" hidden="1" customHeight="1" x14ac:dyDescent="0.25">
      <c r="C18425" s="160" t="s">
        <v>312</v>
      </c>
      <c r="D18425" s="161">
        <v>958.69</v>
      </c>
    </row>
    <row r="18426" spans="3:4" ht="15" hidden="1" customHeight="1" x14ac:dyDescent="0.25">
      <c r="C18426" s="158" t="s">
        <v>545</v>
      </c>
      <c r="D18426" s="159">
        <v>1077.4100000000001</v>
      </c>
    </row>
    <row r="18427" spans="3:4" ht="15" hidden="1" customHeight="1" x14ac:dyDescent="0.25">
      <c r="C18427" s="160" t="s">
        <v>312</v>
      </c>
      <c r="D18427" s="161">
        <v>1008.75</v>
      </c>
    </row>
    <row r="18428" spans="3:4" ht="15" hidden="1" customHeight="1" x14ac:dyDescent="0.25">
      <c r="C18428" s="158" t="s">
        <v>312</v>
      </c>
      <c r="D18428" s="159">
        <v>768.19</v>
      </c>
    </row>
    <row r="18429" spans="3:4" ht="15" hidden="1" customHeight="1" x14ac:dyDescent="0.25">
      <c r="C18429" s="160" t="s">
        <v>312</v>
      </c>
      <c r="D18429" s="161">
        <v>80.89</v>
      </c>
    </row>
    <row r="18430" spans="3:4" ht="15" hidden="1" customHeight="1" x14ac:dyDescent="0.25">
      <c r="C18430" s="158" t="s">
        <v>309</v>
      </c>
      <c r="D18430" s="159">
        <v>396.35</v>
      </c>
    </row>
    <row r="18431" spans="3:4" ht="15" hidden="1" customHeight="1" x14ac:dyDescent="0.25">
      <c r="C18431" s="160" t="s">
        <v>555</v>
      </c>
      <c r="D18431" s="161">
        <v>696.75</v>
      </c>
    </row>
    <row r="18432" spans="3:4" ht="15" hidden="1" customHeight="1" x14ac:dyDescent="0.25">
      <c r="C18432" s="158" t="s">
        <v>312</v>
      </c>
      <c r="D18432" s="159">
        <v>1281.2</v>
      </c>
    </row>
    <row r="18433" spans="3:4" ht="15" hidden="1" customHeight="1" x14ac:dyDescent="0.25">
      <c r="C18433" s="160" t="s">
        <v>543</v>
      </c>
      <c r="D18433" s="161">
        <v>1172.49</v>
      </c>
    </row>
    <row r="18434" spans="3:4" ht="15" hidden="1" customHeight="1" x14ac:dyDescent="0.25">
      <c r="C18434" s="158" t="s">
        <v>548</v>
      </c>
      <c r="D18434" s="159">
        <v>33.549999999999997</v>
      </c>
    </row>
    <row r="18435" spans="3:4" ht="15" hidden="1" customHeight="1" x14ac:dyDescent="0.25">
      <c r="C18435" s="160" t="s">
        <v>548</v>
      </c>
      <c r="D18435" s="161">
        <v>396.95</v>
      </c>
    </row>
    <row r="18436" spans="3:4" ht="15" hidden="1" customHeight="1" x14ac:dyDescent="0.25">
      <c r="C18436" s="158" t="s">
        <v>540</v>
      </c>
      <c r="D18436" s="159">
        <v>928.25</v>
      </c>
    </row>
    <row r="18437" spans="3:4" ht="15" hidden="1" customHeight="1" x14ac:dyDescent="0.25">
      <c r="C18437" s="160" t="s">
        <v>554</v>
      </c>
      <c r="D18437" s="161">
        <v>847.65</v>
      </c>
    </row>
    <row r="18438" spans="3:4" ht="15" hidden="1" customHeight="1" x14ac:dyDescent="0.25">
      <c r="C18438" s="158" t="s">
        <v>544</v>
      </c>
      <c r="D18438" s="159">
        <v>443.23</v>
      </c>
    </row>
    <row r="18439" spans="3:4" ht="15" hidden="1" customHeight="1" x14ac:dyDescent="0.25">
      <c r="C18439" s="160" t="s">
        <v>309</v>
      </c>
      <c r="D18439" s="161">
        <v>408.28</v>
      </c>
    </row>
    <row r="18440" spans="3:4" ht="15" hidden="1" customHeight="1" x14ac:dyDescent="0.25">
      <c r="C18440" s="158" t="s">
        <v>547</v>
      </c>
      <c r="D18440" s="159">
        <v>469.18</v>
      </c>
    </row>
    <row r="18441" spans="3:4" ht="15" hidden="1" customHeight="1" x14ac:dyDescent="0.25">
      <c r="C18441" s="160" t="s">
        <v>555</v>
      </c>
      <c r="D18441" s="161">
        <v>1047.8499999999999</v>
      </c>
    </row>
    <row r="18442" spans="3:4" ht="15" hidden="1" customHeight="1" x14ac:dyDescent="0.25">
      <c r="C18442" s="158" t="s">
        <v>543</v>
      </c>
      <c r="D18442" s="159">
        <v>755.78</v>
      </c>
    </row>
    <row r="18443" spans="3:4" ht="15" hidden="1" customHeight="1" x14ac:dyDescent="0.25">
      <c r="C18443" s="160" t="s">
        <v>308</v>
      </c>
      <c r="D18443" s="161">
        <v>695.8</v>
      </c>
    </row>
    <row r="18444" spans="3:4" ht="15" hidden="1" customHeight="1" x14ac:dyDescent="0.25">
      <c r="C18444" s="158" t="s">
        <v>556</v>
      </c>
      <c r="D18444" s="159">
        <v>397.38</v>
      </c>
    </row>
    <row r="18445" spans="3:4" ht="15" hidden="1" customHeight="1" x14ac:dyDescent="0.25">
      <c r="C18445" s="160" t="s">
        <v>544</v>
      </c>
      <c r="D18445" s="161">
        <v>203.5</v>
      </c>
    </row>
    <row r="18446" spans="3:4" ht="15" hidden="1" customHeight="1" x14ac:dyDescent="0.25">
      <c r="C18446" s="158" t="s">
        <v>546</v>
      </c>
      <c r="D18446" s="159">
        <v>1078.19</v>
      </c>
    </row>
    <row r="18447" spans="3:4" ht="15" hidden="1" customHeight="1" x14ac:dyDescent="0.25">
      <c r="C18447" s="160" t="s">
        <v>554</v>
      </c>
      <c r="D18447" s="161">
        <v>867.79</v>
      </c>
    </row>
    <row r="18448" spans="3:4" ht="15" hidden="1" customHeight="1" x14ac:dyDescent="0.25">
      <c r="C18448" s="158" t="s">
        <v>545</v>
      </c>
      <c r="D18448" s="159">
        <v>192.62</v>
      </c>
    </row>
    <row r="18449" spans="3:4" ht="15" hidden="1" customHeight="1" x14ac:dyDescent="0.25">
      <c r="C18449" s="160" t="s">
        <v>553</v>
      </c>
      <c r="D18449" s="161">
        <v>408.19</v>
      </c>
    </row>
    <row r="18450" spans="3:4" ht="15" hidden="1" customHeight="1" x14ac:dyDescent="0.25">
      <c r="C18450" s="158" t="s">
        <v>308</v>
      </c>
      <c r="D18450" s="159">
        <v>728.73</v>
      </c>
    </row>
    <row r="18451" spans="3:4" ht="15" hidden="1" customHeight="1" x14ac:dyDescent="0.25">
      <c r="C18451" s="160" t="s">
        <v>540</v>
      </c>
      <c r="D18451" s="161">
        <v>1297.6600000000001</v>
      </c>
    </row>
    <row r="18452" spans="3:4" ht="15" hidden="1" customHeight="1" x14ac:dyDescent="0.25">
      <c r="C18452" s="158" t="s">
        <v>543</v>
      </c>
      <c r="D18452" s="159">
        <v>794.79</v>
      </c>
    </row>
    <row r="18453" spans="3:4" ht="15" hidden="1" customHeight="1" x14ac:dyDescent="0.25">
      <c r="C18453" s="160" t="s">
        <v>546</v>
      </c>
      <c r="D18453" s="161">
        <v>813.08</v>
      </c>
    </row>
    <row r="18454" spans="3:4" ht="15" hidden="1" customHeight="1" x14ac:dyDescent="0.25">
      <c r="C18454" s="158" t="s">
        <v>539</v>
      </c>
      <c r="D18454" s="159">
        <v>1007.74</v>
      </c>
    </row>
    <row r="18455" spans="3:4" ht="15" hidden="1" customHeight="1" x14ac:dyDescent="0.25">
      <c r="C18455" s="160" t="s">
        <v>553</v>
      </c>
      <c r="D18455" s="161">
        <v>547.74</v>
      </c>
    </row>
    <row r="18456" spans="3:4" ht="15" hidden="1" customHeight="1" x14ac:dyDescent="0.25">
      <c r="C18456" s="158" t="s">
        <v>307</v>
      </c>
      <c r="D18456" s="159">
        <v>1160.21</v>
      </c>
    </row>
    <row r="18457" spans="3:4" ht="15" hidden="1" customHeight="1" x14ac:dyDescent="0.25">
      <c r="C18457" s="160" t="s">
        <v>547</v>
      </c>
      <c r="D18457" s="161">
        <v>60.4</v>
      </c>
    </row>
    <row r="18458" spans="3:4" ht="15" hidden="1" customHeight="1" x14ac:dyDescent="0.25">
      <c r="C18458" s="158" t="s">
        <v>307</v>
      </c>
      <c r="D18458" s="159">
        <v>1280.57</v>
      </c>
    </row>
    <row r="18459" spans="3:4" ht="15" hidden="1" customHeight="1" x14ac:dyDescent="0.25">
      <c r="C18459" s="160" t="s">
        <v>309</v>
      </c>
      <c r="D18459" s="161">
        <v>514.42999999999995</v>
      </c>
    </row>
    <row r="18460" spans="3:4" ht="15" hidden="1" customHeight="1" x14ac:dyDescent="0.25">
      <c r="C18460" s="158" t="s">
        <v>548</v>
      </c>
      <c r="D18460" s="159">
        <v>258.99</v>
      </c>
    </row>
    <row r="18461" spans="3:4" ht="15" hidden="1" customHeight="1" x14ac:dyDescent="0.25">
      <c r="C18461" s="160" t="s">
        <v>312</v>
      </c>
      <c r="D18461" s="161">
        <v>733.06</v>
      </c>
    </row>
    <row r="18462" spans="3:4" ht="15" hidden="1" customHeight="1" x14ac:dyDescent="0.25">
      <c r="C18462" s="158" t="s">
        <v>542</v>
      </c>
      <c r="D18462" s="159">
        <v>1170.04</v>
      </c>
    </row>
    <row r="18463" spans="3:4" ht="15" hidden="1" customHeight="1" x14ac:dyDescent="0.25">
      <c r="C18463" s="160" t="s">
        <v>539</v>
      </c>
      <c r="D18463" s="161">
        <v>1050.03</v>
      </c>
    </row>
    <row r="18464" spans="3:4" ht="15" hidden="1" customHeight="1" x14ac:dyDescent="0.25">
      <c r="C18464" s="158" t="s">
        <v>539</v>
      </c>
      <c r="D18464" s="159">
        <v>147.51</v>
      </c>
    </row>
    <row r="18465" spans="3:4" ht="15" hidden="1" customHeight="1" x14ac:dyDescent="0.25">
      <c r="C18465" s="160" t="s">
        <v>545</v>
      </c>
      <c r="D18465" s="161">
        <v>592.5</v>
      </c>
    </row>
    <row r="18466" spans="3:4" ht="15" hidden="1" customHeight="1" x14ac:dyDescent="0.25">
      <c r="C18466" s="158" t="s">
        <v>548</v>
      </c>
      <c r="D18466" s="159">
        <v>526.39</v>
      </c>
    </row>
    <row r="18467" spans="3:4" ht="15" hidden="1" customHeight="1" x14ac:dyDescent="0.25">
      <c r="C18467" s="160" t="s">
        <v>549</v>
      </c>
      <c r="D18467" s="161">
        <v>389.18</v>
      </c>
    </row>
    <row r="18468" spans="3:4" ht="15" hidden="1" customHeight="1" x14ac:dyDescent="0.25">
      <c r="C18468" s="158" t="s">
        <v>549</v>
      </c>
      <c r="D18468" s="159">
        <v>871.06</v>
      </c>
    </row>
    <row r="18469" spans="3:4" ht="15" hidden="1" customHeight="1" x14ac:dyDescent="0.25">
      <c r="C18469" s="160" t="s">
        <v>547</v>
      </c>
      <c r="D18469" s="161">
        <v>61.66</v>
      </c>
    </row>
    <row r="18470" spans="3:4" ht="15" hidden="1" customHeight="1" x14ac:dyDescent="0.25">
      <c r="C18470" s="158" t="s">
        <v>309</v>
      </c>
      <c r="D18470" s="159">
        <v>1281.7</v>
      </c>
    </row>
    <row r="18471" spans="3:4" ht="15" hidden="1" customHeight="1" x14ac:dyDescent="0.25">
      <c r="C18471" s="160" t="s">
        <v>545</v>
      </c>
      <c r="D18471" s="161">
        <v>60.4</v>
      </c>
    </row>
    <row r="18472" spans="3:4" ht="15" hidden="1" customHeight="1" x14ac:dyDescent="0.25">
      <c r="C18472" s="158" t="s">
        <v>549</v>
      </c>
      <c r="D18472" s="159">
        <v>367.39</v>
      </c>
    </row>
    <row r="18473" spans="3:4" ht="15" hidden="1" customHeight="1" x14ac:dyDescent="0.25">
      <c r="C18473" s="160" t="s">
        <v>556</v>
      </c>
      <c r="D18473" s="161">
        <v>49.74</v>
      </c>
    </row>
    <row r="18474" spans="3:4" ht="15" hidden="1" customHeight="1" x14ac:dyDescent="0.25">
      <c r="C18474" s="158" t="s">
        <v>540</v>
      </c>
      <c r="D18474" s="159">
        <v>502.21</v>
      </c>
    </row>
    <row r="18475" spans="3:4" ht="15" hidden="1" customHeight="1" x14ac:dyDescent="0.25">
      <c r="C18475" s="160" t="s">
        <v>557</v>
      </c>
      <c r="D18475" s="161">
        <v>1155.0999999999999</v>
      </c>
    </row>
    <row r="18476" spans="3:4" ht="15" hidden="1" customHeight="1" x14ac:dyDescent="0.25">
      <c r="C18476" s="158" t="s">
        <v>552</v>
      </c>
      <c r="D18476" s="159">
        <v>659.68</v>
      </c>
    </row>
    <row r="18477" spans="3:4" ht="15" hidden="1" customHeight="1" x14ac:dyDescent="0.25">
      <c r="C18477" s="160" t="s">
        <v>308</v>
      </c>
      <c r="D18477" s="161">
        <v>860.48</v>
      </c>
    </row>
    <row r="18478" spans="3:4" ht="15" hidden="1" customHeight="1" x14ac:dyDescent="0.25">
      <c r="C18478" s="158" t="s">
        <v>549</v>
      </c>
      <c r="D18478" s="159">
        <v>436.17</v>
      </c>
    </row>
    <row r="18479" spans="3:4" ht="15" hidden="1" customHeight="1" x14ac:dyDescent="0.25">
      <c r="C18479" s="160" t="s">
        <v>549</v>
      </c>
      <c r="D18479" s="161">
        <v>688.66</v>
      </c>
    </row>
    <row r="18480" spans="3:4" ht="15" hidden="1" customHeight="1" x14ac:dyDescent="0.25">
      <c r="C18480" s="158" t="s">
        <v>553</v>
      </c>
      <c r="D18480" s="159">
        <v>399.19</v>
      </c>
    </row>
    <row r="18481" spans="3:4" ht="15" hidden="1" customHeight="1" x14ac:dyDescent="0.25">
      <c r="C18481" s="160" t="s">
        <v>544</v>
      </c>
      <c r="D18481" s="161">
        <v>1109.55</v>
      </c>
    </row>
    <row r="18482" spans="3:4" ht="15" hidden="1" customHeight="1" x14ac:dyDescent="0.25">
      <c r="C18482" s="158" t="s">
        <v>551</v>
      </c>
      <c r="D18482" s="159">
        <v>641.48</v>
      </c>
    </row>
    <row r="18483" spans="3:4" ht="15" hidden="1" customHeight="1" x14ac:dyDescent="0.25">
      <c r="C18483" s="160" t="s">
        <v>551</v>
      </c>
      <c r="D18483" s="161">
        <v>734.42</v>
      </c>
    </row>
    <row r="18484" spans="3:4" ht="15" hidden="1" customHeight="1" x14ac:dyDescent="0.25">
      <c r="C18484" s="158" t="s">
        <v>307</v>
      </c>
      <c r="D18484" s="159">
        <v>850.97</v>
      </c>
    </row>
    <row r="18485" spans="3:4" ht="15" hidden="1" customHeight="1" x14ac:dyDescent="0.25">
      <c r="C18485" s="160" t="s">
        <v>545</v>
      </c>
      <c r="D18485" s="161">
        <v>516</v>
      </c>
    </row>
    <row r="18486" spans="3:4" ht="15" hidden="1" customHeight="1" x14ac:dyDescent="0.25">
      <c r="C18486" s="158" t="s">
        <v>543</v>
      </c>
      <c r="D18486" s="159">
        <v>1004.48</v>
      </c>
    </row>
    <row r="18487" spans="3:4" ht="15" hidden="1" customHeight="1" x14ac:dyDescent="0.25">
      <c r="C18487" s="160" t="s">
        <v>558</v>
      </c>
      <c r="D18487" s="161">
        <v>953.41</v>
      </c>
    </row>
    <row r="18488" spans="3:4" ht="15" hidden="1" customHeight="1" x14ac:dyDescent="0.25">
      <c r="C18488" s="158" t="s">
        <v>309</v>
      </c>
      <c r="D18488" s="159">
        <v>219.64</v>
      </c>
    </row>
    <row r="18489" spans="3:4" ht="15" hidden="1" customHeight="1" x14ac:dyDescent="0.25">
      <c r="C18489" s="160" t="s">
        <v>547</v>
      </c>
      <c r="D18489" s="161">
        <v>637.59</v>
      </c>
    </row>
    <row r="18490" spans="3:4" ht="15" hidden="1" customHeight="1" x14ac:dyDescent="0.25">
      <c r="C18490" s="158" t="s">
        <v>545</v>
      </c>
      <c r="D18490" s="159">
        <v>364.91</v>
      </c>
    </row>
    <row r="18491" spans="3:4" ht="15" hidden="1" customHeight="1" x14ac:dyDescent="0.25">
      <c r="C18491" s="160" t="s">
        <v>546</v>
      </c>
      <c r="D18491" s="161">
        <v>433.27</v>
      </c>
    </row>
    <row r="18492" spans="3:4" ht="15" hidden="1" customHeight="1" x14ac:dyDescent="0.25">
      <c r="C18492" s="158" t="s">
        <v>312</v>
      </c>
      <c r="D18492" s="159">
        <v>898.79</v>
      </c>
    </row>
    <row r="18493" spans="3:4" ht="15" hidden="1" customHeight="1" x14ac:dyDescent="0.25">
      <c r="C18493" s="160" t="s">
        <v>307</v>
      </c>
      <c r="D18493" s="161">
        <v>1212.3</v>
      </c>
    </row>
    <row r="18494" spans="3:4" ht="15" hidden="1" customHeight="1" x14ac:dyDescent="0.25">
      <c r="C18494" s="158" t="s">
        <v>552</v>
      </c>
      <c r="D18494" s="159">
        <v>705.97</v>
      </c>
    </row>
    <row r="18495" spans="3:4" ht="15" hidden="1" customHeight="1" x14ac:dyDescent="0.25">
      <c r="C18495" s="160" t="s">
        <v>541</v>
      </c>
      <c r="D18495" s="161">
        <v>1132.52</v>
      </c>
    </row>
    <row r="18496" spans="3:4" ht="15" hidden="1" customHeight="1" x14ac:dyDescent="0.25">
      <c r="C18496" s="158" t="s">
        <v>556</v>
      </c>
      <c r="D18496" s="159">
        <v>568.05999999999995</v>
      </c>
    </row>
    <row r="18497" spans="3:4" ht="15" hidden="1" customHeight="1" x14ac:dyDescent="0.25">
      <c r="C18497" s="160" t="s">
        <v>543</v>
      </c>
      <c r="D18497" s="161">
        <v>659.16</v>
      </c>
    </row>
    <row r="18498" spans="3:4" ht="15" hidden="1" customHeight="1" x14ac:dyDescent="0.25">
      <c r="C18498" s="158" t="s">
        <v>546</v>
      </c>
      <c r="D18498" s="159">
        <v>226.02</v>
      </c>
    </row>
    <row r="18499" spans="3:4" ht="15" hidden="1" customHeight="1" x14ac:dyDescent="0.25">
      <c r="C18499" s="160" t="s">
        <v>542</v>
      </c>
      <c r="D18499" s="161">
        <v>30.79</v>
      </c>
    </row>
    <row r="18500" spans="3:4" ht="15" hidden="1" customHeight="1" x14ac:dyDescent="0.25">
      <c r="C18500" s="158" t="s">
        <v>539</v>
      </c>
      <c r="D18500" s="159">
        <v>1250.29</v>
      </c>
    </row>
    <row r="18501" spans="3:4" ht="15" hidden="1" customHeight="1" x14ac:dyDescent="0.25">
      <c r="C18501" s="160" t="s">
        <v>308</v>
      </c>
      <c r="D18501" s="161">
        <v>269.5</v>
      </c>
    </row>
    <row r="18502" spans="3:4" ht="15" hidden="1" customHeight="1" x14ac:dyDescent="0.25">
      <c r="C18502" s="158" t="s">
        <v>309</v>
      </c>
      <c r="D18502" s="159">
        <v>1202.97</v>
      </c>
    </row>
    <row r="18503" spans="3:4" ht="15" hidden="1" customHeight="1" x14ac:dyDescent="0.25">
      <c r="C18503" s="160" t="s">
        <v>556</v>
      </c>
      <c r="D18503" s="161">
        <v>706.85</v>
      </c>
    </row>
    <row r="18504" spans="3:4" ht="15" hidden="1" customHeight="1" x14ac:dyDescent="0.25">
      <c r="C18504" s="158" t="s">
        <v>541</v>
      </c>
      <c r="D18504" s="159">
        <v>1001.62</v>
      </c>
    </row>
    <row r="18505" spans="3:4" ht="15" hidden="1" customHeight="1" x14ac:dyDescent="0.25">
      <c r="C18505" s="160" t="s">
        <v>312</v>
      </c>
      <c r="D18505" s="161">
        <v>1270.3800000000001</v>
      </c>
    </row>
    <row r="18506" spans="3:4" ht="15" hidden="1" customHeight="1" x14ac:dyDescent="0.25">
      <c r="C18506" s="158" t="s">
        <v>543</v>
      </c>
      <c r="D18506" s="159">
        <v>443.16</v>
      </c>
    </row>
    <row r="18507" spans="3:4" ht="15" hidden="1" customHeight="1" x14ac:dyDescent="0.25">
      <c r="C18507" s="160" t="s">
        <v>554</v>
      </c>
      <c r="D18507" s="161">
        <v>431.89</v>
      </c>
    </row>
    <row r="18508" spans="3:4" ht="15" hidden="1" customHeight="1" x14ac:dyDescent="0.25">
      <c r="C18508" s="158" t="s">
        <v>553</v>
      </c>
      <c r="D18508" s="159">
        <v>705.41</v>
      </c>
    </row>
    <row r="18509" spans="3:4" ht="15" hidden="1" customHeight="1" x14ac:dyDescent="0.25">
      <c r="C18509" s="160" t="s">
        <v>544</v>
      </c>
      <c r="D18509" s="161">
        <v>1121.04</v>
      </c>
    </row>
    <row r="18510" spans="3:4" ht="15" hidden="1" customHeight="1" x14ac:dyDescent="0.25">
      <c r="C18510" s="158" t="s">
        <v>552</v>
      </c>
      <c r="D18510" s="159">
        <v>974.7</v>
      </c>
    </row>
    <row r="18511" spans="3:4" ht="15" hidden="1" customHeight="1" x14ac:dyDescent="0.25">
      <c r="C18511" s="160" t="s">
        <v>542</v>
      </c>
      <c r="D18511" s="161">
        <v>258.57</v>
      </c>
    </row>
    <row r="18512" spans="3:4" ht="15" hidden="1" customHeight="1" x14ac:dyDescent="0.25">
      <c r="C18512" s="158" t="s">
        <v>552</v>
      </c>
      <c r="D18512" s="159">
        <v>162.56</v>
      </c>
    </row>
    <row r="18513" spans="3:4" ht="15" hidden="1" customHeight="1" x14ac:dyDescent="0.25">
      <c r="C18513" s="160" t="s">
        <v>553</v>
      </c>
      <c r="D18513" s="161">
        <v>423.45</v>
      </c>
    </row>
    <row r="18514" spans="3:4" ht="15" hidden="1" customHeight="1" x14ac:dyDescent="0.25">
      <c r="C18514" s="158" t="s">
        <v>309</v>
      </c>
      <c r="D18514" s="159">
        <v>632.78</v>
      </c>
    </row>
    <row r="18515" spans="3:4" ht="15" hidden="1" customHeight="1" x14ac:dyDescent="0.25">
      <c r="C18515" s="160" t="s">
        <v>309</v>
      </c>
      <c r="D18515" s="161">
        <v>499.23</v>
      </c>
    </row>
    <row r="18516" spans="3:4" ht="15" hidden="1" customHeight="1" x14ac:dyDescent="0.25">
      <c r="C18516" s="158" t="s">
        <v>545</v>
      </c>
      <c r="D18516" s="159">
        <v>118.72</v>
      </c>
    </row>
    <row r="18517" spans="3:4" ht="15" hidden="1" customHeight="1" x14ac:dyDescent="0.25">
      <c r="C18517" s="160" t="s">
        <v>307</v>
      </c>
      <c r="D18517" s="161">
        <v>752.15</v>
      </c>
    </row>
    <row r="18518" spans="3:4" ht="15" hidden="1" customHeight="1" x14ac:dyDescent="0.25">
      <c r="C18518" s="158" t="s">
        <v>308</v>
      </c>
      <c r="D18518" s="159">
        <v>154.35</v>
      </c>
    </row>
    <row r="18519" spans="3:4" ht="15" hidden="1" customHeight="1" x14ac:dyDescent="0.25">
      <c r="C18519" s="160" t="s">
        <v>549</v>
      </c>
      <c r="D18519" s="161">
        <v>371.91</v>
      </c>
    </row>
    <row r="18520" spans="3:4" ht="15" hidden="1" customHeight="1" x14ac:dyDescent="0.25">
      <c r="C18520" s="158" t="s">
        <v>551</v>
      </c>
      <c r="D18520" s="159">
        <v>412.73</v>
      </c>
    </row>
    <row r="18521" spans="3:4" ht="15" hidden="1" customHeight="1" x14ac:dyDescent="0.25">
      <c r="C18521" s="160" t="s">
        <v>558</v>
      </c>
      <c r="D18521" s="161">
        <v>360.2</v>
      </c>
    </row>
    <row r="18522" spans="3:4" ht="15" hidden="1" customHeight="1" x14ac:dyDescent="0.25">
      <c r="C18522" s="158" t="s">
        <v>553</v>
      </c>
      <c r="D18522" s="159">
        <v>714.94</v>
      </c>
    </row>
    <row r="18523" spans="3:4" ht="15" hidden="1" customHeight="1" x14ac:dyDescent="0.25">
      <c r="C18523" s="160" t="s">
        <v>307</v>
      </c>
      <c r="D18523" s="161">
        <v>728.79</v>
      </c>
    </row>
    <row r="18524" spans="3:4" ht="15" hidden="1" customHeight="1" x14ac:dyDescent="0.25">
      <c r="C18524" s="158" t="s">
        <v>539</v>
      </c>
      <c r="D18524" s="159">
        <v>622.54</v>
      </c>
    </row>
    <row r="18525" spans="3:4" ht="15" hidden="1" customHeight="1" x14ac:dyDescent="0.25">
      <c r="C18525" s="160" t="s">
        <v>550</v>
      </c>
      <c r="D18525" s="161">
        <v>781.82</v>
      </c>
    </row>
    <row r="18526" spans="3:4" ht="15" hidden="1" customHeight="1" x14ac:dyDescent="0.25">
      <c r="C18526" s="158" t="s">
        <v>309</v>
      </c>
      <c r="D18526" s="159">
        <v>550.28</v>
      </c>
    </row>
    <row r="18527" spans="3:4" ht="15" hidden="1" customHeight="1" x14ac:dyDescent="0.25">
      <c r="C18527" s="160" t="s">
        <v>309</v>
      </c>
      <c r="D18527" s="161">
        <v>764.61</v>
      </c>
    </row>
    <row r="18528" spans="3:4" ht="15" hidden="1" customHeight="1" x14ac:dyDescent="0.25">
      <c r="C18528" s="158" t="s">
        <v>542</v>
      </c>
      <c r="D18528" s="159">
        <v>1201.3800000000001</v>
      </c>
    </row>
    <row r="18529" spans="3:4" ht="15" hidden="1" customHeight="1" x14ac:dyDescent="0.25">
      <c r="C18529" s="160" t="s">
        <v>552</v>
      </c>
      <c r="D18529" s="161">
        <v>153.68</v>
      </c>
    </row>
    <row r="18530" spans="3:4" ht="15" hidden="1" customHeight="1" x14ac:dyDescent="0.25">
      <c r="C18530" s="158" t="s">
        <v>312</v>
      </c>
      <c r="D18530" s="159">
        <v>538.14</v>
      </c>
    </row>
    <row r="18531" spans="3:4" ht="15" hidden="1" customHeight="1" x14ac:dyDescent="0.25">
      <c r="C18531" s="160" t="s">
        <v>556</v>
      </c>
      <c r="D18531" s="161">
        <v>414.88</v>
      </c>
    </row>
    <row r="18532" spans="3:4" ht="15" hidden="1" customHeight="1" x14ac:dyDescent="0.25">
      <c r="C18532" s="158" t="s">
        <v>552</v>
      </c>
      <c r="D18532" s="159">
        <v>616.94000000000005</v>
      </c>
    </row>
    <row r="18533" spans="3:4" ht="15" hidden="1" customHeight="1" x14ac:dyDescent="0.25">
      <c r="C18533" s="160" t="s">
        <v>552</v>
      </c>
      <c r="D18533" s="161">
        <v>1042.6099999999999</v>
      </c>
    </row>
    <row r="18534" spans="3:4" ht="15" hidden="1" customHeight="1" x14ac:dyDescent="0.25">
      <c r="C18534" s="158" t="s">
        <v>553</v>
      </c>
      <c r="D18534" s="159">
        <v>591.25</v>
      </c>
    </row>
    <row r="18535" spans="3:4" ht="15" hidden="1" customHeight="1" x14ac:dyDescent="0.25">
      <c r="C18535" s="160" t="s">
        <v>309</v>
      </c>
      <c r="D18535" s="161">
        <v>604.79999999999995</v>
      </c>
    </row>
    <row r="18536" spans="3:4" ht="15" hidden="1" customHeight="1" x14ac:dyDescent="0.25">
      <c r="C18536" s="158" t="s">
        <v>539</v>
      </c>
      <c r="D18536" s="159">
        <v>104.77</v>
      </c>
    </row>
    <row r="18537" spans="3:4" ht="15" hidden="1" customHeight="1" x14ac:dyDescent="0.25">
      <c r="C18537" s="160" t="s">
        <v>309</v>
      </c>
      <c r="D18537" s="161">
        <v>688.38</v>
      </c>
    </row>
    <row r="18538" spans="3:4" ht="15" hidden="1" customHeight="1" x14ac:dyDescent="0.25">
      <c r="C18538" s="158" t="s">
        <v>556</v>
      </c>
      <c r="D18538" s="159">
        <v>564.53</v>
      </c>
    </row>
    <row r="18539" spans="3:4" ht="15" hidden="1" customHeight="1" x14ac:dyDescent="0.25">
      <c r="C18539" s="160" t="s">
        <v>546</v>
      </c>
      <c r="D18539" s="161">
        <v>1204.68</v>
      </c>
    </row>
    <row r="18540" spans="3:4" ht="15" hidden="1" customHeight="1" x14ac:dyDescent="0.25">
      <c r="C18540" s="158" t="s">
        <v>308</v>
      </c>
      <c r="D18540" s="159">
        <v>1187.7</v>
      </c>
    </row>
    <row r="18541" spans="3:4" ht="15" hidden="1" customHeight="1" x14ac:dyDescent="0.25">
      <c r="C18541" s="160" t="s">
        <v>308</v>
      </c>
      <c r="D18541" s="161">
        <v>554.07000000000005</v>
      </c>
    </row>
    <row r="18542" spans="3:4" ht="15" hidden="1" customHeight="1" x14ac:dyDescent="0.25">
      <c r="C18542" s="158" t="s">
        <v>554</v>
      </c>
      <c r="D18542" s="159">
        <v>709.65</v>
      </c>
    </row>
    <row r="18543" spans="3:4" ht="15" hidden="1" customHeight="1" x14ac:dyDescent="0.25">
      <c r="C18543" s="160" t="s">
        <v>312</v>
      </c>
      <c r="D18543" s="161">
        <v>571.13</v>
      </c>
    </row>
    <row r="18544" spans="3:4" ht="15" hidden="1" customHeight="1" x14ac:dyDescent="0.25">
      <c r="C18544" s="158" t="s">
        <v>549</v>
      </c>
      <c r="D18544" s="159">
        <v>437.28</v>
      </c>
    </row>
    <row r="18545" spans="3:4" ht="15" hidden="1" customHeight="1" x14ac:dyDescent="0.25">
      <c r="C18545" s="160" t="s">
        <v>558</v>
      </c>
      <c r="D18545" s="161">
        <v>915.77</v>
      </c>
    </row>
    <row r="18546" spans="3:4" ht="15" hidden="1" customHeight="1" x14ac:dyDescent="0.25">
      <c r="C18546" s="158" t="s">
        <v>309</v>
      </c>
      <c r="D18546" s="159">
        <v>317.56</v>
      </c>
    </row>
    <row r="18547" spans="3:4" ht="15" hidden="1" customHeight="1" x14ac:dyDescent="0.25">
      <c r="C18547" s="160" t="s">
        <v>540</v>
      </c>
      <c r="D18547" s="161">
        <v>503.71</v>
      </c>
    </row>
    <row r="18548" spans="3:4" ht="15" hidden="1" customHeight="1" x14ac:dyDescent="0.25">
      <c r="C18548" s="158" t="s">
        <v>309</v>
      </c>
      <c r="D18548" s="159">
        <v>1232.67</v>
      </c>
    </row>
    <row r="18549" spans="3:4" ht="15" hidden="1" customHeight="1" x14ac:dyDescent="0.25">
      <c r="C18549" s="160" t="s">
        <v>539</v>
      </c>
      <c r="D18549" s="161">
        <v>931.38</v>
      </c>
    </row>
    <row r="18550" spans="3:4" ht="15" hidden="1" customHeight="1" x14ac:dyDescent="0.25">
      <c r="C18550" s="158" t="s">
        <v>307</v>
      </c>
      <c r="D18550" s="159">
        <v>1141.72</v>
      </c>
    </row>
    <row r="18551" spans="3:4" ht="15" hidden="1" customHeight="1" x14ac:dyDescent="0.25">
      <c r="C18551" s="160" t="s">
        <v>551</v>
      </c>
      <c r="D18551" s="161">
        <v>1102.1199999999999</v>
      </c>
    </row>
    <row r="18552" spans="3:4" ht="15" hidden="1" customHeight="1" x14ac:dyDescent="0.25">
      <c r="C18552" s="158" t="s">
        <v>546</v>
      </c>
      <c r="D18552" s="159">
        <v>227.06</v>
      </c>
    </row>
    <row r="18553" spans="3:4" ht="15" hidden="1" customHeight="1" x14ac:dyDescent="0.25">
      <c r="C18553" s="160" t="s">
        <v>542</v>
      </c>
      <c r="D18553" s="161">
        <v>1233.46</v>
      </c>
    </row>
    <row r="18554" spans="3:4" ht="15" hidden="1" customHeight="1" x14ac:dyDescent="0.25">
      <c r="C18554" s="158" t="s">
        <v>557</v>
      </c>
      <c r="D18554" s="159">
        <v>1020.87</v>
      </c>
    </row>
    <row r="18555" spans="3:4" ht="15" hidden="1" customHeight="1" x14ac:dyDescent="0.25">
      <c r="C18555" s="160" t="s">
        <v>552</v>
      </c>
      <c r="D18555" s="161">
        <v>1183.8599999999999</v>
      </c>
    </row>
    <row r="18556" spans="3:4" ht="15" hidden="1" customHeight="1" x14ac:dyDescent="0.25">
      <c r="C18556" s="158" t="s">
        <v>553</v>
      </c>
      <c r="D18556" s="159">
        <v>553.86</v>
      </c>
    </row>
    <row r="18557" spans="3:4" ht="15" hidden="1" customHeight="1" x14ac:dyDescent="0.25">
      <c r="C18557" s="160" t="s">
        <v>543</v>
      </c>
      <c r="D18557" s="161">
        <v>596.5</v>
      </c>
    </row>
    <row r="18558" spans="3:4" ht="15" hidden="1" customHeight="1" x14ac:dyDescent="0.25">
      <c r="C18558" s="158" t="s">
        <v>546</v>
      </c>
      <c r="D18558" s="159">
        <v>94.1</v>
      </c>
    </row>
    <row r="18559" spans="3:4" ht="15" hidden="1" customHeight="1" x14ac:dyDescent="0.25">
      <c r="C18559" s="160" t="s">
        <v>542</v>
      </c>
      <c r="D18559" s="161">
        <v>80.25</v>
      </c>
    </row>
    <row r="18560" spans="3:4" ht="15" hidden="1" customHeight="1" x14ac:dyDescent="0.25">
      <c r="C18560" s="158" t="s">
        <v>309</v>
      </c>
      <c r="D18560" s="159">
        <v>948.67</v>
      </c>
    </row>
    <row r="18561" spans="3:4" ht="15" hidden="1" customHeight="1" x14ac:dyDescent="0.25">
      <c r="C18561" s="160" t="s">
        <v>539</v>
      </c>
      <c r="D18561" s="161">
        <v>984.53</v>
      </c>
    </row>
    <row r="18562" spans="3:4" ht="15" hidden="1" customHeight="1" x14ac:dyDescent="0.25">
      <c r="C18562" s="158" t="s">
        <v>551</v>
      </c>
      <c r="D18562" s="159">
        <v>714.01</v>
      </c>
    </row>
    <row r="18563" spans="3:4" ht="15" hidden="1" customHeight="1" x14ac:dyDescent="0.25">
      <c r="C18563" s="160" t="s">
        <v>309</v>
      </c>
      <c r="D18563" s="161">
        <v>381.31</v>
      </c>
    </row>
    <row r="18564" spans="3:4" ht="15" hidden="1" customHeight="1" x14ac:dyDescent="0.25">
      <c r="C18564" s="158" t="s">
        <v>543</v>
      </c>
      <c r="D18564" s="159">
        <v>1020.87</v>
      </c>
    </row>
    <row r="18565" spans="3:4" ht="15" hidden="1" customHeight="1" x14ac:dyDescent="0.25">
      <c r="C18565" s="160" t="s">
        <v>546</v>
      </c>
      <c r="D18565" s="161">
        <v>291.33999999999997</v>
      </c>
    </row>
    <row r="18566" spans="3:4" ht="15" hidden="1" customHeight="1" x14ac:dyDescent="0.25">
      <c r="C18566" s="158" t="s">
        <v>544</v>
      </c>
      <c r="D18566" s="159">
        <v>151.63</v>
      </c>
    </row>
    <row r="18567" spans="3:4" ht="15" hidden="1" customHeight="1" x14ac:dyDescent="0.25">
      <c r="C18567" s="160" t="s">
        <v>542</v>
      </c>
      <c r="D18567" s="161">
        <v>89.84</v>
      </c>
    </row>
    <row r="18568" spans="3:4" ht="15" hidden="1" customHeight="1" x14ac:dyDescent="0.25">
      <c r="C18568" s="158" t="s">
        <v>308</v>
      </c>
      <c r="D18568" s="159">
        <v>1122.4000000000001</v>
      </c>
    </row>
    <row r="18569" spans="3:4" ht="15" hidden="1" customHeight="1" x14ac:dyDescent="0.25">
      <c r="C18569" s="160" t="s">
        <v>307</v>
      </c>
      <c r="D18569" s="161">
        <v>911.64</v>
      </c>
    </row>
    <row r="18570" spans="3:4" ht="15" hidden="1" customHeight="1" x14ac:dyDescent="0.25">
      <c r="C18570" s="158" t="s">
        <v>543</v>
      </c>
      <c r="D18570" s="159">
        <v>54.94</v>
      </c>
    </row>
    <row r="18571" spans="3:4" ht="15" hidden="1" customHeight="1" x14ac:dyDescent="0.25">
      <c r="C18571" s="160" t="s">
        <v>309</v>
      </c>
      <c r="D18571" s="161">
        <v>555.16</v>
      </c>
    </row>
    <row r="18572" spans="3:4" ht="15" hidden="1" customHeight="1" x14ac:dyDescent="0.25">
      <c r="C18572" s="158" t="s">
        <v>556</v>
      </c>
      <c r="D18572" s="159">
        <v>874.13</v>
      </c>
    </row>
    <row r="18573" spans="3:4" ht="15" hidden="1" customHeight="1" x14ac:dyDescent="0.25">
      <c r="C18573" s="160" t="s">
        <v>551</v>
      </c>
      <c r="D18573" s="161">
        <v>1051.92</v>
      </c>
    </row>
    <row r="18574" spans="3:4" ht="15" hidden="1" customHeight="1" x14ac:dyDescent="0.25">
      <c r="C18574" s="158" t="s">
        <v>557</v>
      </c>
      <c r="D18574" s="159">
        <v>382.82</v>
      </c>
    </row>
    <row r="18575" spans="3:4" ht="15" hidden="1" customHeight="1" x14ac:dyDescent="0.25">
      <c r="C18575" s="160" t="s">
        <v>308</v>
      </c>
      <c r="D18575" s="161">
        <v>785.78</v>
      </c>
    </row>
    <row r="18576" spans="3:4" ht="15" hidden="1" customHeight="1" x14ac:dyDescent="0.25">
      <c r="C18576" s="158" t="s">
        <v>309</v>
      </c>
      <c r="D18576" s="159">
        <v>331.58</v>
      </c>
    </row>
    <row r="18577" spans="3:4" ht="15" hidden="1" customHeight="1" x14ac:dyDescent="0.25">
      <c r="C18577" s="160" t="s">
        <v>546</v>
      </c>
      <c r="D18577" s="161">
        <v>1282.68</v>
      </c>
    </row>
    <row r="18578" spans="3:4" ht="15" hidden="1" customHeight="1" x14ac:dyDescent="0.25">
      <c r="C18578" s="158" t="s">
        <v>544</v>
      </c>
      <c r="D18578" s="159">
        <v>842.67</v>
      </c>
    </row>
    <row r="18579" spans="3:4" ht="15" hidden="1" customHeight="1" x14ac:dyDescent="0.25">
      <c r="C18579" s="160" t="s">
        <v>549</v>
      </c>
      <c r="D18579" s="161">
        <v>327.77</v>
      </c>
    </row>
    <row r="18580" spans="3:4" ht="15" hidden="1" customHeight="1" x14ac:dyDescent="0.25">
      <c r="C18580" s="158" t="s">
        <v>546</v>
      </c>
      <c r="D18580" s="159">
        <v>433.22</v>
      </c>
    </row>
    <row r="18581" spans="3:4" ht="15" hidden="1" customHeight="1" x14ac:dyDescent="0.25">
      <c r="C18581" s="160" t="s">
        <v>308</v>
      </c>
      <c r="D18581" s="161">
        <v>554.5</v>
      </c>
    </row>
    <row r="18582" spans="3:4" ht="15" hidden="1" customHeight="1" x14ac:dyDescent="0.25">
      <c r="C18582" s="158" t="s">
        <v>556</v>
      </c>
      <c r="D18582" s="159">
        <v>740.07</v>
      </c>
    </row>
    <row r="18583" spans="3:4" ht="15" hidden="1" customHeight="1" x14ac:dyDescent="0.25">
      <c r="C18583" s="160" t="s">
        <v>309</v>
      </c>
      <c r="D18583" s="161">
        <v>648.41</v>
      </c>
    </row>
    <row r="18584" spans="3:4" ht="15" hidden="1" customHeight="1" x14ac:dyDescent="0.25">
      <c r="C18584" s="158" t="s">
        <v>307</v>
      </c>
      <c r="D18584" s="159">
        <v>400.04</v>
      </c>
    </row>
    <row r="18585" spans="3:4" ht="15" hidden="1" customHeight="1" x14ac:dyDescent="0.25">
      <c r="C18585" s="160" t="s">
        <v>308</v>
      </c>
      <c r="D18585" s="161">
        <v>842.05</v>
      </c>
    </row>
    <row r="18586" spans="3:4" ht="15" hidden="1" customHeight="1" x14ac:dyDescent="0.25">
      <c r="C18586" s="158" t="s">
        <v>552</v>
      </c>
      <c r="D18586" s="159">
        <v>1037.21</v>
      </c>
    </row>
    <row r="18587" spans="3:4" ht="15" hidden="1" customHeight="1" x14ac:dyDescent="0.25">
      <c r="C18587" s="160" t="s">
        <v>542</v>
      </c>
      <c r="D18587" s="161">
        <v>567.91</v>
      </c>
    </row>
    <row r="18588" spans="3:4" ht="15" hidden="1" customHeight="1" x14ac:dyDescent="0.25">
      <c r="C18588" s="158" t="s">
        <v>552</v>
      </c>
      <c r="D18588" s="159">
        <v>121.12</v>
      </c>
    </row>
    <row r="18589" spans="3:4" ht="15" hidden="1" customHeight="1" x14ac:dyDescent="0.25">
      <c r="C18589" s="160" t="s">
        <v>307</v>
      </c>
      <c r="D18589" s="161">
        <v>486.77</v>
      </c>
    </row>
    <row r="18590" spans="3:4" ht="15" hidden="1" customHeight="1" x14ac:dyDescent="0.25">
      <c r="C18590" s="158" t="s">
        <v>539</v>
      </c>
      <c r="D18590" s="159">
        <v>382.4</v>
      </c>
    </row>
    <row r="18591" spans="3:4" ht="15" hidden="1" customHeight="1" x14ac:dyDescent="0.25">
      <c r="C18591" s="160" t="s">
        <v>544</v>
      </c>
      <c r="D18591" s="161">
        <v>404.5</v>
      </c>
    </row>
    <row r="18592" spans="3:4" ht="15" hidden="1" customHeight="1" x14ac:dyDescent="0.25">
      <c r="C18592" s="158" t="s">
        <v>551</v>
      </c>
      <c r="D18592" s="159">
        <v>736.46</v>
      </c>
    </row>
    <row r="18593" spans="3:4" ht="15" hidden="1" customHeight="1" x14ac:dyDescent="0.25">
      <c r="C18593" s="160" t="s">
        <v>539</v>
      </c>
      <c r="D18593" s="161">
        <v>262.83999999999997</v>
      </c>
    </row>
    <row r="18594" spans="3:4" ht="15" hidden="1" customHeight="1" x14ac:dyDescent="0.25">
      <c r="C18594" s="158" t="s">
        <v>539</v>
      </c>
      <c r="D18594" s="159">
        <v>658.71</v>
      </c>
    </row>
    <row r="18595" spans="3:4" ht="15" hidden="1" customHeight="1" x14ac:dyDescent="0.25">
      <c r="C18595" s="160" t="s">
        <v>539</v>
      </c>
      <c r="D18595" s="161">
        <v>30.13</v>
      </c>
    </row>
    <row r="18596" spans="3:4" ht="15" hidden="1" customHeight="1" x14ac:dyDescent="0.25">
      <c r="C18596" s="158" t="s">
        <v>540</v>
      </c>
      <c r="D18596" s="159">
        <v>606.52</v>
      </c>
    </row>
    <row r="18597" spans="3:4" ht="15" hidden="1" customHeight="1" x14ac:dyDescent="0.25">
      <c r="C18597" s="160" t="s">
        <v>556</v>
      </c>
      <c r="D18597" s="161">
        <v>288.06</v>
      </c>
    </row>
    <row r="18598" spans="3:4" ht="15" hidden="1" customHeight="1" x14ac:dyDescent="0.25">
      <c r="C18598" s="158" t="s">
        <v>557</v>
      </c>
      <c r="D18598" s="159">
        <v>877.61</v>
      </c>
    </row>
    <row r="18599" spans="3:4" ht="15" hidden="1" customHeight="1" x14ac:dyDescent="0.25">
      <c r="C18599" s="160" t="s">
        <v>309</v>
      </c>
      <c r="D18599" s="161">
        <v>1206.17</v>
      </c>
    </row>
    <row r="18600" spans="3:4" ht="15" hidden="1" customHeight="1" x14ac:dyDescent="0.25">
      <c r="C18600" s="158" t="s">
        <v>540</v>
      </c>
      <c r="D18600" s="159">
        <v>442.56</v>
      </c>
    </row>
    <row r="18601" spans="3:4" ht="15" hidden="1" customHeight="1" x14ac:dyDescent="0.25">
      <c r="C18601" s="160" t="s">
        <v>556</v>
      </c>
      <c r="D18601" s="161">
        <v>1030.6199999999999</v>
      </c>
    </row>
    <row r="18602" spans="3:4" ht="15" hidden="1" customHeight="1" x14ac:dyDescent="0.25">
      <c r="C18602" s="158" t="s">
        <v>547</v>
      </c>
      <c r="D18602" s="159">
        <v>423.96</v>
      </c>
    </row>
    <row r="18603" spans="3:4" ht="15" hidden="1" customHeight="1" x14ac:dyDescent="0.25">
      <c r="C18603" s="160" t="s">
        <v>307</v>
      </c>
      <c r="D18603" s="161">
        <v>279.39</v>
      </c>
    </row>
    <row r="18604" spans="3:4" ht="15" hidden="1" customHeight="1" x14ac:dyDescent="0.25">
      <c r="C18604" s="158" t="s">
        <v>553</v>
      </c>
      <c r="D18604" s="159">
        <v>404.65</v>
      </c>
    </row>
    <row r="18605" spans="3:4" ht="15" hidden="1" customHeight="1" x14ac:dyDescent="0.25">
      <c r="C18605" s="160" t="s">
        <v>541</v>
      </c>
      <c r="D18605" s="161">
        <v>654.5</v>
      </c>
    </row>
    <row r="18606" spans="3:4" ht="15" hidden="1" customHeight="1" x14ac:dyDescent="0.25">
      <c r="C18606" s="158" t="s">
        <v>554</v>
      </c>
      <c r="D18606" s="159">
        <v>663.72</v>
      </c>
    </row>
    <row r="18607" spans="3:4" ht="15" hidden="1" customHeight="1" x14ac:dyDescent="0.25">
      <c r="C18607" s="160" t="s">
        <v>545</v>
      </c>
      <c r="D18607" s="161">
        <v>99.95</v>
      </c>
    </row>
    <row r="18608" spans="3:4" ht="15" hidden="1" customHeight="1" x14ac:dyDescent="0.25">
      <c r="C18608" s="158" t="s">
        <v>553</v>
      </c>
      <c r="D18608" s="159">
        <v>333.69</v>
      </c>
    </row>
    <row r="18609" spans="3:4" ht="15" hidden="1" customHeight="1" x14ac:dyDescent="0.25">
      <c r="C18609" s="160" t="s">
        <v>550</v>
      </c>
      <c r="D18609" s="161">
        <v>1000.05</v>
      </c>
    </row>
    <row r="18610" spans="3:4" ht="15" hidden="1" customHeight="1" x14ac:dyDescent="0.25">
      <c r="C18610" s="158" t="s">
        <v>312</v>
      </c>
      <c r="D18610" s="159">
        <v>383.67</v>
      </c>
    </row>
    <row r="18611" spans="3:4" ht="15" hidden="1" customHeight="1" x14ac:dyDescent="0.25">
      <c r="C18611" s="160" t="s">
        <v>552</v>
      </c>
      <c r="D18611" s="161">
        <v>470.38</v>
      </c>
    </row>
    <row r="18612" spans="3:4" ht="15" hidden="1" customHeight="1" x14ac:dyDescent="0.25">
      <c r="C18612" s="158" t="s">
        <v>539</v>
      </c>
      <c r="D18612" s="159">
        <v>1222.2</v>
      </c>
    </row>
    <row r="18613" spans="3:4" ht="15" hidden="1" customHeight="1" x14ac:dyDescent="0.25">
      <c r="C18613" s="160" t="s">
        <v>548</v>
      </c>
      <c r="D18613" s="161">
        <v>905.18</v>
      </c>
    </row>
    <row r="18614" spans="3:4" ht="15" hidden="1" customHeight="1" x14ac:dyDescent="0.25">
      <c r="C18614" s="158" t="s">
        <v>542</v>
      </c>
      <c r="D18614" s="159">
        <v>239.32</v>
      </c>
    </row>
    <row r="18615" spans="3:4" ht="15" hidden="1" customHeight="1" x14ac:dyDescent="0.25">
      <c r="C18615" s="160" t="s">
        <v>557</v>
      </c>
      <c r="D18615" s="161">
        <v>283.79000000000002</v>
      </c>
    </row>
    <row r="18616" spans="3:4" ht="15" hidden="1" customHeight="1" x14ac:dyDescent="0.25">
      <c r="C18616" s="158" t="s">
        <v>549</v>
      </c>
      <c r="D18616" s="159">
        <v>234.53</v>
      </c>
    </row>
    <row r="18617" spans="3:4" ht="15" hidden="1" customHeight="1" x14ac:dyDescent="0.25">
      <c r="C18617" s="160" t="s">
        <v>551</v>
      </c>
      <c r="D18617" s="161">
        <v>627.6</v>
      </c>
    </row>
    <row r="18618" spans="3:4" ht="15" hidden="1" customHeight="1" x14ac:dyDescent="0.25">
      <c r="C18618" s="158" t="s">
        <v>545</v>
      </c>
      <c r="D18618" s="159">
        <v>752.61</v>
      </c>
    </row>
    <row r="18619" spans="3:4" ht="15" hidden="1" customHeight="1" x14ac:dyDescent="0.25">
      <c r="C18619" s="160" t="s">
        <v>549</v>
      </c>
      <c r="D18619" s="161">
        <v>646.23</v>
      </c>
    </row>
    <row r="18620" spans="3:4" ht="15" hidden="1" customHeight="1" x14ac:dyDescent="0.25">
      <c r="C18620" s="158" t="s">
        <v>551</v>
      </c>
      <c r="D18620" s="159">
        <v>72.150000000000006</v>
      </c>
    </row>
    <row r="18621" spans="3:4" ht="15" hidden="1" customHeight="1" x14ac:dyDescent="0.25">
      <c r="C18621" s="160" t="s">
        <v>539</v>
      </c>
      <c r="D18621" s="161">
        <v>391.39</v>
      </c>
    </row>
    <row r="18622" spans="3:4" ht="15" hidden="1" customHeight="1" x14ac:dyDescent="0.25">
      <c r="C18622" s="158" t="s">
        <v>309</v>
      </c>
      <c r="D18622" s="159">
        <v>268.58999999999997</v>
      </c>
    </row>
    <row r="18623" spans="3:4" ht="15" hidden="1" customHeight="1" x14ac:dyDescent="0.25">
      <c r="C18623" s="160" t="s">
        <v>309</v>
      </c>
      <c r="D18623" s="161">
        <v>711.14</v>
      </c>
    </row>
    <row r="18624" spans="3:4" ht="15" hidden="1" customHeight="1" x14ac:dyDescent="0.25">
      <c r="C18624" s="158" t="s">
        <v>546</v>
      </c>
      <c r="D18624" s="159">
        <v>104.4</v>
      </c>
    </row>
    <row r="18625" spans="3:4" ht="15" hidden="1" customHeight="1" x14ac:dyDescent="0.25">
      <c r="C18625" s="160" t="s">
        <v>553</v>
      </c>
      <c r="D18625" s="161">
        <v>526.24</v>
      </c>
    </row>
    <row r="18626" spans="3:4" ht="15" hidden="1" customHeight="1" x14ac:dyDescent="0.25">
      <c r="C18626" s="158" t="s">
        <v>552</v>
      </c>
      <c r="D18626" s="159">
        <v>1065.49</v>
      </c>
    </row>
    <row r="18627" spans="3:4" ht="15" hidden="1" customHeight="1" x14ac:dyDescent="0.25">
      <c r="C18627" s="160" t="s">
        <v>307</v>
      </c>
      <c r="D18627" s="161">
        <v>224.8</v>
      </c>
    </row>
    <row r="18628" spans="3:4" ht="15" hidden="1" customHeight="1" x14ac:dyDescent="0.25">
      <c r="C18628" s="158" t="s">
        <v>309</v>
      </c>
      <c r="D18628" s="159">
        <v>820.07</v>
      </c>
    </row>
    <row r="18629" spans="3:4" ht="15" hidden="1" customHeight="1" x14ac:dyDescent="0.25">
      <c r="C18629" s="160" t="s">
        <v>548</v>
      </c>
      <c r="D18629" s="161">
        <v>717.92</v>
      </c>
    </row>
    <row r="18630" spans="3:4" ht="15" hidden="1" customHeight="1" x14ac:dyDescent="0.25">
      <c r="C18630" s="158" t="s">
        <v>549</v>
      </c>
      <c r="D18630" s="159">
        <v>305.39</v>
      </c>
    </row>
    <row r="18631" spans="3:4" ht="15" hidden="1" customHeight="1" x14ac:dyDescent="0.25">
      <c r="C18631" s="160" t="s">
        <v>551</v>
      </c>
      <c r="D18631" s="161">
        <v>40.42</v>
      </c>
    </row>
    <row r="18632" spans="3:4" ht="15" hidden="1" customHeight="1" x14ac:dyDescent="0.25">
      <c r="C18632" s="158" t="s">
        <v>552</v>
      </c>
      <c r="D18632" s="159">
        <v>310.39</v>
      </c>
    </row>
    <row r="18633" spans="3:4" ht="15" hidden="1" customHeight="1" x14ac:dyDescent="0.25">
      <c r="C18633" s="160" t="s">
        <v>545</v>
      </c>
      <c r="D18633" s="161">
        <v>781.94</v>
      </c>
    </row>
    <row r="18634" spans="3:4" ht="15" hidden="1" customHeight="1" x14ac:dyDescent="0.25">
      <c r="C18634" s="158" t="s">
        <v>543</v>
      </c>
      <c r="D18634" s="159">
        <v>794.37</v>
      </c>
    </row>
    <row r="18635" spans="3:4" ht="15" hidden="1" customHeight="1" x14ac:dyDescent="0.25">
      <c r="C18635" s="160" t="s">
        <v>542</v>
      </c>
      <c r="D18635" s="161">
        <v>1156.49</v>
      </c>
    </row>
    <row r="18636" spans="3:4" ht="15" hidden="1" customHeight="1" x14ac:dyDescent="0.25">
      <c r="C18636" s="158" t="s">
        <v>540</v>
      </c>
      <c r="D18636" s="159">
        <v>171.56</v>
      </c>
    </row>
    <row r="18637" spans="3:4" ht="15" hidden="1" customHeight="1" x14ac:dyDescent="0.25">
      <c r="C18637" s="160" t="s">
        <v>545</v>
      </c>
      <c r="D18637" s="161">
        <v>21.45</v>
      </c>
    </row>
    <row r="18638" spans="3:4" ht="15" hidden="1" customHeight="1" x14ac:dyDescent="0.25">
      <c r="C18638" s="158" t="s">
        <v>553</v>
      </c>
      <c r="D18638" s="159">
        <v>597.35</v>
      </c>
    </row>
    <row r="18639" spans="3:4" ht="15" hidden="1" customHeight="1" x14ac:dyDescent="0.25">
      <c r="C18639" s="160" t="s">
        <v>545</v>
      </c>
      <c r="D18639" s="161">
        <v>612.57000000000005</v>
      </c>
    </row>
    <row r="18640" spans="3:4" ht="15" hidden="1" customHeight="1" x14ac:dyDescent="0.25">
      <c r="C18640" s="158" t="s">
        <v>540</v>
      </c>
      <c r="D18640" s="159">
        <v>302.88</v>
      </c>
    </row>
    <row r="18641" spans="3:4" ht="15" hidden="1" customHeight="1" x14ac:dyDescent="0.25">
      <c r="C18641" s="160" t="s">
        <v>307</v>
      </c>
      <c r="D18641" s="161">
        <v>1004.01</v>
      </c>
    </row>
    <row r="18642" spans="3:4" ht="15" hidden="1" customHeight="1" x14ac:dyDescent="0.25">
      <c r="C18642" s="158" t="s">
        <v>312</v>
      </c>
      <c r="D18642" s="159">
        <v>599.91</v>
      </c>
    </row>
    <row r="18643" spans="3:4" ht="15" hidden="1" customHeight="1" x14ac:dyDescent="0.25">
      <c r="C18643" s="160" t="s">
        <v>309</v>
      </c>
      <c r="D18643" s="161">
        <v>588.32000000000005</v>
      </c>
    </row>
    <row r="18644" spans="3:4" ht="15" hidden="1" customHeight="1" x14ac:dyDescent="0.25">
      <c r="C18644" s="158" t="s">
        <v>558</v>
      </c>
      <c r="D18644" s="159">
        <v>1236.17</v>
      </c>
    </row>
    <row r="18645" spans="3:4" ht="15" hidden="1" customHeight="1" x14ac:dyDescent="0.25">
      <c r="C18645" s="160" t="s">
        <v>556</v>
      </c>
      <c r="D18645" s="161">
        <v>552.52</v>
      </c>
    </row>
    <row r="18646" spans="3:4" ht="15" hidden="1" customHeight="1" x14ac:dyDescent="0.25">
      <c r="C18646" s="158" t="s">
        <v>543</v>
      </c>
      <c r="D18646" s="159">
        <v>282.86</v>
      </c>
    </row>
    <row r="18647" spans="3:4" ht="15" hidden="1" customHeight="1" x14ac:dyDescent="0.25">
      <c r="C18647" s="160" t="s">
        <v>540</v>
      </c>
      <c r="D18647" s="161">
        <v>555.6</v>
      </c>
    </row>
    <row r="18648" spans="3:4" ht="15" hidden="1" customHeight="1" x14ac:dyDescent="0.25">
      <c r="C18648" s="158" t="s">
        <v>555</v>
      </c>
      <c r="D18648" s="159">
        <v>727.4</v>
      </c>
    </row>
    <row r="18649" spans="3:4" ht="15" hidden="1" customHeight="1" x14ac:dyDescent="0.25">
      <c r="C18649" s="160" t="s">
        <v>542</v>
      </c>
      <c r="D18649" s="161">
        <v>1116.31</v>
      </c>
    </row>
    <row r="18650" spans="3:4" ht="15" hidden="1" customHeight="1" x14ac:dyDescent="0.25">
      <c r="C18650" s="158" t="s">
        <v>558</v>
      </c>
      <c r="D18650" s="159">
        <v>69.52</v>
      </c>
    </row>
    <row r="18651" spans="3:4" ht="15" hidden="1" customHeight="1" x14ac:dyDescent="0.25">
      <c r="C18651" s="160" t="s">
        <v>307</v>
      </c>
      <c r="D18651" s="161">
        <v>379.68</v>
      </c>
    </row>
    <row r="18652" spans="3:4" ht="15" hidden="1" customHeight="1" x14ac:dyDescent="0.25">
      <c r="C18652" s="158" t="s">
        <v>308</v>
      </c>
      <c r="D18652" s="159">
        <v>376.09</v>
      </c>
    </row>
    <row r="18653" spans="3:4" ht="15" hidden="1" customHeight="1" x14ac:dyDescent="0.25">
      <c r="C18653" s="160" t="s">
        <v>307</v>
      </c>
      <c r="D18653" s="161">
        <v>1174.03</v>
      </c>
    </row>
    <row r="18654" spans="3:4" ht="15" hidden="1" customHeight="1" x14ac:dyDescent="0.25">
      <c r="C18654" s="158" t="s">
        <v>549</v>
      </c>
      <c r="D18654" s="159">
        <v>1066.3</v>
      </c>
    </row>
    <row r="18655" spans="3:4" ht="15" hidden="1" customHeight="1" x14ac:dyDescent="0.25">
      <c r="C18655" s="160" t="s">
        <v>556</v>
      </c>
      <c r="D18655" s="161">
        <v>1193.5999999999999</v>
      </c>
    </row>
    <row r="18656" spans="3:4" ht="15" hidden="1" customHeight="1" x14ac:dyDescent="0.25">
      <c r="C18656" s="158" t="s">
        <v>312</v>
      </c>
      <c r="D18656" s="159">
        <v>1249.26</v>
      </c>
    </row>
    <row r="18657" spans="3:4" ht="15" hidden="1" customHeight="1" x14ac:dyDescent="0.25">
      <c r="C18657" s="160" t="s">
        <v>553</v>
      </c>
      <c r="D18657" s="161">
        <v>592.71</v>
      </c>
    </row>
    <row r="18658" spans="3:4" ht="15" hidden="1" customHeight="1" x14ac:dyDescent="0.25">
      <c r="C18658" s="158" t="s">
        <v>540</v>
      </c>
      <c r="D18658" s="159">
        <v>217.43</v>
      </c>
    </row>
    <row r="18659" spans="3:4" ht="15" hidden="1" customHeight="1" x14ac:dyDescent="0.25">
      <c r="C18659" s="160" t="s">
        <v>555</v>
      </c>
      <c r="D18659" s="161">
        <v>613.94000000000005</v>
      </c>
    </row>
    <row r="18660" spans="3:4" ht="15" hidden="1" customHeight="1" x14ac:dyDescent="0.25">
      <c r="C18660" s="158" t="s">
        <v>553</v>
      </c>
      <c r="D18660" s="159">
        <v>471.66</v>
      </c>
    </row>
    <row r="18661" spans="3:4" ht="15" hidden="1" customHeight="1" x14ac:dyDescent="0.25">
      <c r="C18661" s="160" t="s">
        <v>549</v>
      </c>
      <c r="D18661" s="161">
        <v>747.33</v>
      </c>
    </row>
    <row r="18662" spans="3:4" ht="15" hidden="1" customHeight="1" x14ac:dyDescent="0.25">
      <c r="C18662" s="158" t="s">
        <v>312</v>
      </c>
      <c r="D18662" s="159">
        <v>678.76</v>
      </c>
    </row>
    <row r="18663" spans="3:4" ht="15" hidden="1" customHeight="1" x14ac:dyDescent="0.25">
      <c r="C18663" s="160" t="s">
        <v>539</v>
      </c>
      <c r="D18663" s="161">
        <v>1216.27</v>
      </c>
    </row>
    <row r="18664" spans="3:4" ht="15" hidden="1" customHeight="1" x14ac:dyDescent="0.25">
      <c r="C18664" s="158" t="s">
        <v>547</v>
      </c>
      <c r="D18664" s="159">
        <v>1280.55</v>
      </c>
    </row>
    <row r="18665" spans="3:4" ht="15" hidden="1" customHeight="1" x14ac:dyDescent="0.25">
      <c r="C18665" s="160" t="s">
        <v>551</v>
      </c>
      <c r="D18665" s="161">
        <v>516.45000000000005</v>
      </c>
    </row>
    <row r="18666" spans="3:4" ht="15" hidden="1" customHeight="1" x14ac:dyDescent="0.25">
      <c r="C18666" s="158" t="s">
        <v>309</v>
      </c>
      <c r="D18666" s="159">
        <v>295.11</v>
      </c>
    </row>
    <row r="18667" spans="3:4" ht="15" hidden="1" customHeight="1" x14ac:dyDescent="0.25">
      <c r="C18667" s="160" t="s">
        <v>553</v>
      </c>
      <c r="D18667" s="161">
        <v>632.5</v>
      </c>
    </row>
    <row r="18668" spans="3:4" ht="15" hidden="1" customHeight="1" x14ac:dyDescent="0.25">
      <c r="C18668" s="158" t="s">
        <v>546</v>
      </c>
      <c r="D18668" s="159">
        <v>525.22</v>
      </c>
    </row>
    <row r="18669" spans="3:4" ht="15" hidden="1" customHeight="1" x14ac:dyDescent="0.25">
      <c r="C18669" s="160" t="s">
        <v>557</v>
      </c>
      <c r="D18669" s="161">
        <v>406.16</v>
      </c>
    </row>
    <row r="18670" spans="3:4" ht="15" hidden="1" customHeight="1" x14ac:dyDescent="0.25">
      <c r="C18670" s="158" t="s">
        <v>548</v>
      </c>
      <c r="D18670" s="159">
        <v>829.38</v>
      </c>
    </row>
    <row r="18671" spans="3:4" ht="15" hidden="1" customHeight="1" x14ac:dyDescent="0.25">
      <c r="C18671" s="160" t="s">
        <v>312</v>
      </c>
      <c r="D18671" s="161">
        <v>532.30999999999995</v>
      </c>
    </row>
    <row r="18672" spans="3:4" ht="15" hidden="1" customHeight="1" x14ac:dyDescent="0.25">
      <c r="C18672" s="158" t="s">
        <v>540</v>
      </c>
      <c r="D18672" s="159">
        <v>993.68</v>
      </c>
    </row>
    <row r="18673" spans="3:4" ht="15" hidden="1" customHeight="1" x14ac:dyDescent="0.25">
      <c r="C18673" s="160" t="s">
        <v>308</v>
      </c>
      <c r="D18673" s="161">
        <v>594.05999999999995</v>
      </c>
    </row>
    <row r="18674" spans="3:4" ht="15" hidden="1" customHeight="1" x14ac:dyDescent="0.25">
      <c r="C18674" s="158" t="s">
        <v>548</v>
      </c>
      <c r="D18674" s="159">
        <v>551.35</v>
      </c>
    </row>
    <row r="18675" spans="3:4" ht="15" hidden="1" customHeight="1" x14ac:dyDescent="0.25">
      <c r="C18675" s="160" t="s">
        <v>546</v>
      </c>
      <c r="D18675" s="161">
        <v>255.1</v>
      </c>
    </row>
    <row r="18676" spans="3:4" ht="15" hidden="1" customHeight="1" x14ac:dyDescent="0.25">
      <c r="C18676" s="158" t="s">
        <v>540</v>
      </c>
      <c r="D18676" s="159">
        <v>28.09</v>
      </c>
    </row>
    <row r="18677" spans="3:4" ht="15" hidden="1" customHeight="1" x14ac:dyDescent="0.25">
      <c r="C18677" s="160" t="s">
        <v>551</v>
      </c>
      <c r="D18677" s="161">
        <v>763.9</v>
      </c>
    </row>
    <row r="18678" spans="3:4" ht="15" hidden="1" customHeight="1" x14ac:dyDescent="0.25">
      <c r="C18678" s="158" t="s">
        <v>553</v>
      </c>
      <c r="D18678" s="159">
        <v>40.909999999999997</v>
      </c>
    </row>
    <row r="18679" spans="3:4" ht="15" hidden="1" customHeight="1" x14ac:dyDescent="0.25">
      <c r="C18679" s="160" t="s">
        <v>542</v>
      </c>
      <c r="D18679" s="161">
        <v>1118.55</v>
      </c>
    </row>
    <row r="18680" spans="3:4" ht="15" hidden="1" customHeight="1" x14ac:dyDescent="0.25">
      <c r="C18680" s="158" t="s">
        <v>542</v>
      </c>
      <c r="D18680" s="159">
        <v>877.91</v>
      </c>
    </row>
    <row r="18681" spans="3:4" ht="15" hidden="1" customHeight="1" x14ac:dyDescent="0.25">
      <c r="C18681" s="160" t="s">
        <v>553</v>
      </c>
      <c r="D18681" s="161">
        <v>908.05</v>
      </c>
    </row>
    <row r="18682" spans="3:4" ht="15" hidden="1" customHeight="1" x14ac:dyDescent="0.25">
      <c r="C18682" s="158" t="s">
        <v>552</v>
      </c>
      <c r="D18682" s="159">
        <v>487.53</v>
      </c>
    </row>
    <row r="18683" spans="3:4" ht="15" hidden="1" customHeight="1" x14ac:dyDescent="0.25">
      <c r="C18683" s="160" t="s">
        <v>543</v>
      </c>
      <c r="D18683" s="161">
        <v>891.69</v>
      </c>
    </row>
    <row r="18684" spans="3:4" ht="15" hidden="1" customHeight="1" x14ac:dyDescent="0.25">
      <c r="C18684" s="158" t="s">
        <v>543</v>
      </c>
      <c r="D18684" s="159">
        <v>504.35</v>
      </c>
    </row>
    <row r="18685" spans="3:4" ht="15" hidden="1" customHeight="1" x14ac:dyDescent="0.25">
      <c r="C18685" s="160" t="s">
        <v>309</v>
      </c>
      <c r="D18685" s="161">
        <v>854.91</v>
      </c>
    </row>
    <row r="18686" spans="3:4" ht="15" hidden="1" customHeight="1" x14ac:dyDescent="0.25">
      <c r="C18686" s="158" t="s">
        <v>554</v>
      </c>
      <c r="D18686" s="159">
        <v>300.77999999999997</v>
      </c>
    </row>
    <row r="18687" spans="3:4" ht="15" hidden="1" customHeight="1" x14ac:dyDescent="0.25">
      <c r="C18687" s="160" t="s">
        <v>550</v>
      </c>
      <c r="D18687" s="161">
        <v>1196.05</v>
      </c>
    </row>
    <row r="18688" spans="3:4" ht="15" hidden="1" customHeight="1" x14ac:dyDescent="0.25">
      <c r="C18688" s="158" t="s">
        <v>549</v>
      </c>
      <c r="D18688" s="159">
        <v>516.4</v>
      </c>
    </row>
    <row r="18689" spans="3:4" ht="15" hidden="1" customHeight="1" x14ac:dyDescent="0.25">
      <c r="C18689" s="160" t="s">
        <v>312</v>
      </c>
      <c r="D18689" s="161">
        <v>833.54</v>
      </c>
    </row>
    <row r="18690" spans="3:4" ht="15" hidden="1" customHeight="1" x14ac:dyDescent="0.25">
      <c r="C18690" s="158" t="s">
        <v>542</v>
      </c>
      <c r="D18690" s="159">
        <v>852.61</v>
      </c>
    </row>
    <row r="18691" spans="3:4" ht="15" hidden="1" customHeight="1" x14ac:dyDescent="0.25">
      <c r="C18691" s="160" t="s">
        <v>546</v>
      </c>
      <c r="D18691" s="161">
        <v>252.28</v>
      </c>
    </row>
    <row r="18692" spans="3:4" ht="15" hidden="1" customHeight="1" x14ac:dyDescent="0.25">
      <c r="C18692" s="158" t="s">
        <v>549</v>
      </c>
      <c r="D18692" s="159">
        <v>468.57</v>
      </c>
    </row>
    <row r="18693" spans="3:4" ht="15" hidden="1" customHeight="1" x14ac:dyDescent="0.25">
      <c r="C18693" s="160" t="s">
        <v>551</v>
      </c>
      <c r="D18693" s="161">
        <v>491.69</v>
      </c>
    </row>
    <row r="18694" spans="3:4" ht="15" hidden="1" customHeight="1" x14ac:dyDescent="0.25">
      <c r="C18694" s="158" t="s">
        <v>554</v>
      </c>
      <c r="D18694" s="159">
        <v>769.93</v>
      </c>
    </row>
    <row r="18695" spans="3:4" ht="15" hidden="1" customHeight="1" x14ac:dyDescent="0.25">
      <c r="C18695" s="160" t="s">
        <v>545</v>
      </c>
      <c r="D18695" s="161">
        <v>689.62</v>
      </c>
    </row>
    <row r="18696" spans="3:4" ht="15" hidden="1" customHeight="1" x14ac:dyDescent="0.25">
      <c r="C18696" s="158" t="s">
        <v>550</v>
      </c>
      <c r="D18696" s="159">
        <v>232.1</v>
      </c>
    </row>
    <row r="18697" spans="3:4" ht="15" hidden="1" customHeight="1" x14ac:dyDescent="0.25">
      <c r="C18697" s="160" t="s">
        <v>549</v>
      </c>
      <c r="D18697" s="161">
        <v>531.32000000000005</v>
      </c>
    </row>
    <row r="18698" spans="3:4" ht="15" hidden="1" customHeight="1" x14ac:dyDescent="0.25">
      <c r="C18698" s="158" t="s">
        <v>543</v>
      </c>
      <c r="D18698" s="159">
        <v>1070.96</v>
      </c>
    </row>
    <row r="18699" spans="3:4" ht="15" hidden="1" customHeight="1" x14ac:dyDescent="0.25">
      <c r="C18699" s="160" t="s">
        <v>558</v>
      </c>
      <c r="D18699" s="161">
        <v>782.55</v>
      </c>
    </row>
    <row r="18700" spans="3:4" ht="15" hidden="1" customHeight="1" x14ac:dyDescent="0.25">
      <c r="C18700" s="158" t="s">
        <v>549</v>
      </c>
      <c r="D18700" s="159">
        <v>389.9</v>
      </c>
    </row>
    <row r="18701" spans="3:4" ht="15" hidden="1" customHeight="1" x14ac:dyDescent="0.25">
      <c r="C18701" s="160" t="s">
        <v>540</v>
      </c>
      <c r="D18701" s="161">
        <v>1220.4100000000001</v>
      </c>
    </row>
    <row r="18702" spans="3:4" ht="15" hidden="1" customHeight="1" x14ac:dyDescent="0.25">
      <c r="C18702" s="158" t="s">
        <v>542</v>
      </c>
      <c r="D18702" s="159">
        <v>1122.82</v>
      </c>
    </row>
    <row r="18703" spans="3:4" ht="15" hidden="1" customHeight="1" x14ac:dyDescent="0.25">
      <c r="C18703" s="160" t="s">
        <v>553</v>
      </c>
      <c r="D18703" s="161">
        <v>457.79</v>
      </c>
    </row>
    <row r="18704" spans="3:4" ht="15" hidden="1" customHeight="1" x14ac:dyDescent="0.25">
      <c r="C18704" s="158" t="s">
        <v>542</v>
      </c>
      <c r="D18704" s="159">
        <v>663.47</v>
      </c>
    </row>
    <row r="18705" spans="3:4" ht="15" hidden="1" customHeight="1" x14ac:dyDescent="0.25">
      <c r="C18705" s="160" t="s">
        <v>553</v>
      </c>
      <c r="D18705" s="161">
        <v>366.79</v>
      </c>
    </row>
    <row r="18706" spans="3:4" ht="15" hidden="1" customHeight="1" x14ac:dyDescent="0.25">
      <c r="C18706" s="158" t="s">
        <v>553</v>
      </c>
      <c r="D18706" s="159">
        <v>689.39</v>
      </c>
    </row>
    <row r="18707" spans="3:4" ht="15" hidden="1" customHeight="1" x14ac:dyDescent="0.25">
      <c r="C18707" s="160" t="s">
        <v>542</v>
      </c>
      <c r="D18707" s="161">
        <v>723.68</v>
      </c>
    </row>
    <row r="18708" spans="3:4" ht="15" hidden="1" customHeight="1" x14ac:dyDescent="0.25">
      <c r="C18708" s="158" t="s">
        <v>544</v>
      </c>
      <c r="D18708" s="159">
        <v>906.34</v>
      </c>
    </row>
    <row r="18709" spans="3:4" ht="15" hidden="1" customHeight="1" x14ac:dyDescent="0.25">
      <c r="C18709" s="160" t="s">
        <v>557</v>
      </c>
      <c r="D18709" s="161">
        <v>217.86</v>
      </c>
    </row>
    <row r="18710" spans="3:4" ht="15" hidden="1" customHeight="1" x14ac:dyDescent="0.25">
      <c r="C18710" s="158" t="s">
        <v>309</v>
      </c>
      <c r="D18710" s="159">
        <v>1022.93</v>
      </c>
    </row>
    <row r="18711" spans="3:4" ht="15" hidden="1" customHeight="1" x14ac:dyDescent="0.25">
      <c r="C18711" s="160" t="s">
        <v>544</v>
      </c>
      <c r="D18711" s="161">
        <v>1020</v>
      </c>
    </row>
    <row r="18712" spans="3:4" ht="15" hidden="1" customHeight="1" x14ac:dyDescent="0.25">
      <c r="C18712" s="158" t="s">
        <v>543</v>
      </c>
      <c r="D18712" s="159">
        <v>139.34</v>
      </c>
    </row>
    <row r="18713" spans="3:4" ht="15" hidden="1" customHeight="1" x14ac:dyDescent="0.25">
      <c r="C18713" s="160" t="s">
        <v>541</v>
      </c>
      <c r="D18713" s="161">
        <v>851.26</v>
      </c>
    </row>
    <row r="18714" spans="3:4" ht="15" hidden="1" customHeight="1" x14ac:dyDescent="0.25">
      <c r="C18714" s="158" t="s">
        <v>551</v>
      </c>
      <c r="D18714" s="159">
        <v>693.74</v>
      </c>
    </row>
    <row r="18715" spans="3:4" ht="15" hidden="1" customHeight="1" x14ac:dyDescent="0.25">
      <c r="C18715" s="160" t="s">
        <v>541</v>
      </c>
      <c r="D18715" s="161">
        <v>532.11</v>
      </c>
    </row>
    <row r="18716" spans="3:4" ht="15" hidden="1" customHeight="1" x14ac:dyDescent="0.25">
      <c r="C18716" s="158" t="s">
        <v>547</v>
      </c>
      <c r="D18716" s="159">
        <v>553.42999999999995</v>
      </c>
    </row>
    <row r="18717" spans="3:4" ht="15" hidden="1" customHeight="1" x14ac:dyDescent="0.25">
      <c r="C18717" s="160" t="s">
        <v>554</v>
      </c>
      <c r="D18717" s="161">
        <v>505.84</v>
      </c>
    </row>
    <row r="18718" spans="3:4" ht="15" hidden="1" customHeight="1" x14ac:dyDescent="0.25">
      <c r="C18718" s="158" t="s">
        <v>546</v>
      </c>
      <c r="D18718" s="159">
        <v>914.28</v>
      </c>
    </row>
    <row r="18719" spans="3:4" ht="15" hidden="1" customHeight="1" x14ac:dyDescent="0.25">
      <c r="C18719" s="160" t="s">
        <v>545</v>
      </c>
      <c r="D18719" s="161">
        <v>984.05</v>
      </c>
    </row>
    <row r="18720" spans="3:4" ht="15" hidden="1" customHeight="1" x14ac:dyDescent="0.25">
      <c r="C18720" s="158" t="s">
        <v>552</v>
      </c>
      <c r="D18720" s="159">
        <v>705</v>
      </c>
    </row>
    <row r="18721" spans="3:4" ht="15" hidden="1" customHeight="1" x14ac:dyDescent="0.25">
      <c r="C18721" s="160" t="s">
        <v>551</v>
      </c>
      <c r="D18721" s="161">
        <v>43.5</v>
      </c>
    </row>
    <row r="18722" spans="3:4" ht="15" hidden="1" customHeight="1" x14ac:dyDescent="0.25">
      <c r="C18722" s="158" t="s">
        <v>312</v>
      </c>
      <c r="D18722" s="159">
        <v>750.41</v>
      </c>
    </row>
    <row r="18723" spans="3:4" ht="15" hidden="1" customHeight="1" x14ac:dyDescent="0.25">
      <c r="C18723" s="160" t="s">
        <v>545</v>
      </c>
      <c r="D18723" s="161">
        <v>121.9</v>
      </c>
    </row>
    <row r="18724" spans="3:4" ht="15" hidden="1" customHeight="1" x14ac:dyDescent="0.25">
      <c r="C18724" s="158" t="s">
        <v>307</v>
      </c>
      <c r="D18724" s="159">
        <v>575.41</v>
      </c>
    </row>
    <row r="18725" spans="3:4" ht="15" hidden="1" customHeight="1" x14ac:dyDescent="0.25">
      <c r="C18725" s="160" t="s">
        <v>546</v>
      </c>
      <c r="D18725" s="161">
        <v>963.52</v>
      </c>
    </row>
    <row r="18726" spans="3:4" ht="15" hidden="1" customHeight="1" x14ac:dyDescent="0.25">
      <c r="C18726" s="158" t="s">
        <v>553</v>
      </c>
      <c r="D18726" s="159">
        <v>411.83</v>
      </c>
    </row>
    <row r="18727" spans="3:4" ht="15" hidden="1" customHeight="1" x14ac:dyDescent="0.25">
      <c r="C18727" s="160" t="s">
        <v>539</v>
      </c>
      <c r="D18727" s="161">
        <v>651.94000000000005</v>
      </c>
    </row>
    <row r="18728" spans="3:4" ht="15" hidden="1" customHeight="1" x14ac:dyDescent="0.25">
      <c r="C18728" s="158" t="s">
        <v>542</v>
      </c>
      <c r="D18728" s="159">
        <v>938.86</v>
      </c>
    </row>
    <row r="18729" spans="3:4" ht="15" hidden="1" customHeight="1" x14ac:dyDescent="0.25">
      <c r="C18729" s="160" t="s">
        <v>552</v>
      </c>
      <c r="D18729" s="161">
        <v>774.29</v>
      </c>
    </row>
    <row r="18730" spans="3:4" ht="15" hidden="1" customHeight="1" x14ac:dyDescent="0.25">
      <c r="C18730" s="158" t="s">
        <v>540</v>
      </c>
      <c r="D18730" s="159">
        <v>728.79</v>
      </c>
    </row>
    <row r="18731" spans="3:4" ht="15" hidden="1" customHeight="1" x14ac:dyDescent="0.25">
      <c r="C18731" s="160" t="s">
        <v>543</v>
      </c>
      <c r="D18731" s="161">
        <v>1148.72</v>
      </c>
    </row>
    <row r="18732" spans="3:4" ht="15" hidden="1" customHeight="1" x14ac:dyDescent="0.25">
      <c r="C18732" s="158" t="s">
        <v>546</v>
      </c>
      <c r="D18732" s="159">
        <v>1286.8399999999999</v>
      </c>
    </row>
    <row r="18733" spans="3:4" ht="15" hidden="1" customHeight="1" x14ac:dyDescent="0.25">
      <c r="C18733" s="160" t="s">
        <v>308</v>
      </c>
      <c r="D18733" s="161">
        <v>34.97</v>
      </c>
    </row>
    <row r="18734" spans="3:4" ht="15" hidden="1" customHeight="1" x14ac:dyDescent="0.25">
      <c r="C18734" s="158" t="s">
        <v>551</v>
      </c>
      <c r="D18734" s="159">
        <v>1143.83</v>
      </c>
    </row>
    <row r="18735" spans="3:4" ht="15" hidden="1" customHeight="1" x14ac:dyDescent="0.25">
      <c r="C18735" s="160" t="s">
        <v>309</v>
      </c>
      <c r="D18735" s="161">
        <v>198.14</v>
      </c>
    </row>
    <row r="18736" spans="3:4" ht="15" hidden="1" customHeight="1" x14ac:dyDescent="0.25">
      <c r="C18736" s="158" t="s">
        <v>557</v>
      </c>
      <c r="D18736" s="159">
        <v>999.75</v>
      </c>
    </row>
    <row r="18737" spans="3:4" ht="15" hidden="1" customHeight="1" x14ac:dyDescent="0.25">
      <c r="C18737" s="160" t="s">
        <v>552</v>
      </c>
      <c r="D18737" s="161">
        <v>354.09</v>
      </c>
    </row>
    <row r="18738" spans="3:4" ht="15" hidden="1" customHeight="1" x14ac:dyDescent="0.25">
      <c r="C18738" s="158" t="s">
        <v>308</v>
      </c>
      <c r="D18738" s="159">
        <v>432.32</v>
      </c>
    </row>
    <row r="18739" spans="3:4" ht="15" hidden="1" customHeight="1" x14ac:dyDescent="0.25">
      <c r="C18739" s="160" t="s">
        <v>546</v>
      </c>
      <c r="D18739" s="161">
        <v>918.43</v>
      </c>
    </row>
    <row r="18740" spans="3:4" ht="15" hidden="1" customHeight="1" x14ac:dyDescent="0.25">
      <c r="C18740" s="158" t="s">
        <v>555</v>
      </c>
      <c r="D18740" s="159">
        <v>677.53</v>
      </c>
    </row>
    <row r="18741" spans="3:4" ht="15" hidden="1" customHeight="1" x14ac:dyDescent="0.25">
      <c r="C18741" s="160" t="s">
        <v>539</v>
      </c>
      <c r="D18741" s="161">
        <v>295.35000000000002</v>
      </c>
    </row>
    <row r="18742" spans="3:4" ht="15" hidden="1" customHeight="1" x14ac:dyDescent="0.25">
      <c r="C18742" s="158" t="s">
        <v>543</v>
      </c>
      <c r="D18742" s="159">
        <v>1291.5899999999999</v>
      </c>
    </row>
    <row r="18743" spans="3:4" ht="15" hidden="1" customHeight="1" x14ac:dyDescent="0.25">
      <c r="C18743" s="160" t="s">
        <v>552</v>
      </c>
      <c r="D18743" s="161">
        <v>1124.8</v>
      </c>
    </row>
    <row r="18744" spans="3:4" ht="15" hidden="1" customHeight="1" x14ac:dyDescent="0.25">
      <c r="C18744" s="158" t="s">
        <v>541</v>
      </c>
      <c r="D18744" s="159">
        <v>976.3</v>
      </c>
    </row>
    <row r="18745" spans="3:4" ht="15" hidden="1" customHeight="1" x14ac:dyDescent="0.25">
      <c r="C18745" s="160" t="s">
        <v>539</v>
      </c>
      <c r="D18745" s="161">
        <v>638.73</v>
      </c>
    </row>
    <row r="18746" spans="3:4" ht="15" hidden="1" customHeight="1" x14ac:dyDescent="0.25">
      <c r="C18746" s="158" t="s">
        <v>545</v>
      </c>
      <c r="D18746" s="159">
        <v>29.5</v>
      </c>
    </row>
    <row r="18747" spans="3:4" ht="15" hidden="1" customHeight="1" x14ac:dyDescent="0.25">
      <c r="C18747" s="160" t="s">
        <v>553</v>
      </c>
      <c r="D18747" s="161">
        <v>453.14</v>
      </c>
    </row>
    <row r="18748" spans="3:4" ht="15" hidden="1" customHeight="1" x14ac:dyDescent="0.25">
      <c r="C18748" s="158" t="s">
        <v>540</v>
      </c>
      <c r="D18748" s="159">
        <v>998.82</v>
      </c>
    </row>
    <row r="18749" spans="3:4" ht="15" hidden="1" customHeight="1" x14ac:dyDescent="0.25">
      <c r="C18749" s="160" t="s">
        <v>545</v>
      </c>
      <c r="D18749" s="161">
        <v>1143.6500000000001</v>
      </c>
    </row>
    <row r="18750" spans="3:4" ht="15" hidden="1" customHeight="1" x14ac:dyDescent="0.25">
      <c r="C18750" s="158" t="s">
        <v>312</v>
      </c>
      <c r="D18750" s="159">
        <v>44.19</v>
      </c>
    </row>
    <row r="18751" spans="3:4" ht="15" hidden="1" customHeight="1" x14ac:dyDescent="0.25">
      <c r="C18751" s="160" t="s">
        <v>543</v>
      </c>
      <c r="D18751" s="161">
        <v>860.03</v>
      </c>
    </row>
    <row r="18752" spans="3:4" ht="15" hidden="1" customHeight="1" x14ac:dyDescent="0.25">
      <c r="C18752" s="158" t="s">
        <v>543</v>
      </c>
      <c r="D18752" s="159">
        <v>1228.05</v>
      </c>
    </row>
    <row r="18753" spans="3:4" ht="15" hidden="1" customHeight="1" x14ac:dyDescent="0.25">
      <c r="C18753" s="160" t="s">
        <v>557</v>
      </c>
      <c r="D18753" s="161">
        <v>61.34</v>
      </c>
    </row>
    <row r="18754" spans="3:4" ht="15" hidden="1" customHeight="1" x14ac:dyDescent="0.25">
      <c r="C18754" s="158" t="s">
        <v>547</v>
      </c>
      <c r="D18754" s="159">
        <v>687.59</v>
      </c>
    </row>
    <row r="18755" spans="3:4" ht="15" hidden="1" customHeight="1" x14ac:dyDescent="0.25">
      <c r="C18755" s="160" t="s">
        <v>551</v>
      </c>
      <c r="D18755" s="161">
        <v>648.35</v>
      </c>
    </row>
    <row r="18756" spans="3:4" ht="15" hidden="1" customHeight="1" x14ac:dyDescent="0.25">
      <c r="C18756" s="158" t="s">
        <v>540</v>
      </c>
      <c r="D18756" s="159">
        <v>1117.24</v>
      </c>
    </row>
    <row r="18757" spans="3:4" ht="15" hidden="1" customHeight="1" x14ac:dyDescent="0.25">
      <c r="C18757" s="160" t="s">
        <v>307</v>
      </c>
      <c r="D18757" s="161">
        <v>607.69000000000005</v>
      </c>
    </row>
    <row r="18758" spans="3:4" ht="15" hidden="1" customHeight="1" x14ac:dyDescent="0.25">
      <c r="C18758" s="158" t="s">
        <v>309</v>
      </c>
      <c r="D18758" s="159">
        <v>60.64</v>
      </c>
    </row>
    <row r="18759" spans="3:4" ht="15" hidden="1" customHeight="1" x14ac:dyDescent="0.25">
      <c r="C18759" s="160" t="s">
        <v>557</v>
      </c>
      <c r="D18759" s="161">
        <v>840.63</v>
      </c>
    </row>
    <row r="18760" spans="3:4" ht="15" hidden="1" customHeight="1" x14ac:dyDescent="0.25">
      <c r="C18760" s="158" t="s">
        <v>555</v>
      </c>
      <c r="D18760" s="159">
        <v>1017.13</v>
      </c>
    </row>
    <row r="18761" spans="3:4" ht="15" hidden="1" customHeight="1" x14ac:dyDescent="0.25">
      <c r="C18761" s="160" t="s">
        <v>547</v>
      </c>
      <c r="D18761" s="161">
        <v>418.43</v>
      </c>
    </row>
    <row r="18762" spans="3:4" ht="15" hidden="1" customHeight="1" x14ac:dyDescent="0.25">
      <c r="C18762" s="158" t="s">
        <v>307</v>
      </c>
      <c r="D18762" s="159">
        <v>1041.75</v>
      </c>
    </row>
    <row r="18763" spans="3:4" ht="15" hidden="1" customHeight="1" x14ac:dyDescent="0.25">
      <c r="C18763" s="160" t="s">
        <v>312</v>
      </c>
      <c r="D18763" s="161">
        <v>358.47</v>
      </c>
    </row>
    <row r="18764" spans="3:4" ht="15" hidden="1" customHeight="1" x14ac:dyDescent="0.25">
      <c r="C18764" s="158" t="s">
        <v>549</v>
      </c>
      <c r="D18764" s="159">
        <v>426.63</v>
      </c>
    </row>
    <row r="18765" spans="3:4" ht="15" hidden="1" customHeight="1" x14ac:dyDescent="0.25">
      <c r="C18765" s="160" t="s">
        <v>547</v>
      </c>
      <c r="D18765" s="161">
        <v>227.17</v>
      </c>
    </row>
    <row r="18766" spans="3:4" ht="15" hidden="1" customHeight="1" x14ac:dyDescent="0.25">
      <c r="C18766" s="158" t="s">
        <v>312</v>
      </c>
      <c r="D18766" s="159">
        <v>848.55</v>
      </c>
    </row>
    <row r="18767" spans="3:4" ht="15" hidden="1" customHeight="1" x14ac:dyDescent="0.25">
      <c r="C18767" s="160" t="s">
        <v>308</v>
      </c>
      <c r="D18767" s="161">
        <v>1194.8399999999999</v>
      </c>
    </row>
    <row r="18768" spans="3:4" ht="15" hidden="1" customHeight="1" x14ac:dyDescent="0.25">
      <c r="C18768" s="158" t="s">
        <v>541</v>
      </c>
      <c r="D18768" s="159">
        <v>602.59</v>
      </c>
    </row>
    <row r="18769" spans="3:4" ht="15" hidden="1" customHeight="1" x14ac:dyDescent="0.25">
      <c r="C18769" s="160" t="s">
        <v>554</v>
      </c>
      <c r="D18769" s="161">
        <v>372.96</v>
      </c>
    </row>
    <row r="18770" spans="3:4" ht="15" hidden="1" customHeight="1" x14ac:dyDescent="0.25">
      <c r="C18770" s="158" t="s">
        <v>544</v>
      </c>
      <c r="D18770" s="159">
        <v>1026.19</v>
      </c>
    </row>
    <row r="18771" spans="3:4" ht="15" hidden="1" customHeight="1" x14ac:dyDescent="0.25">
      <c r="C18771" s="160" t="s">
        <v>546</v>
      </c>
      <c r="D18771" s="161">
        <v>208.12</v>
      </c>
    </row>
    <row r="18772" spans="3:4" ht="15" hidden="1" customHeight="1" x14ac:dyDescent="0.25">
      <c r="C18772" s="158" t="s">
        <v>548</v>
      </c>
      <c r="D18772" s="159">
        <v>1222.29</v>
      </c>
    </row>
    <row r="18773" spans="3:4" ht="15" hidden="1" customHeight="1" x14ac:dyDescent="0.25">
      <c r="C18773" s="160" t="s">
        <v>546</v>
      </c>
      <c r="D18773" s="161">
        <v>523.05999999999995</v>
      </c>
    </row>
    <row r="18774" spans="3:4" ht="15" hidden="1" customHeight="1" x14ac:dyDescent="0.25">
      <c r="C18774" s="158" t="s">
        <v>545</v>
      </c>
      <c r="D18774" s="159">
        <v>1162.96</v>
      </c>
    </row>
    <row r="18775" spans="3:4" ht="15" hidden="1" customHeight="1" x14ac:dyDescent="0.25">
      <c r="C18775" s="160" t="s">
        <v>539</v>
      </c>
      <c r="D18775" s="161">
        <v>62.53</v>
      </c>
    </row>
    <row r="18776" spans="3:4" ht="15" hidden="1" customHeight="1" x14ac:dyDescent="0.25">
      <c r="C18776" s="158" t="s">
        <v>546</v>
      </c>
      <c r="D18776" s="159">
        <v>810.82</v>
      </c>
    </row>
    <row r="18777" spans="3:4" ht="15" hidden="1" customHeight="1" x14ac:dyDescent="0.25">
      <c r="C18777" s="160" t="s">
        <v>540</v>
      </c>
      <c r="D18777" s="161">
        <v>463.5</v>
      </c>
    </row>
    <row r="18778" spans="3:4" ht="15" hidden="1" customHeight="1" x14ac:dyDescent="0.25">
      <c r="C18778" s="158" t="s">
        <v>542</v>
      </c>
      <c r="D18778" s="159">
        <v>946.98</v>
      </c>
    </row>
    <row r="18779" spans="3:4" ht="15" hidden="1" customHeight="1" x14ac:dyDescent="0.25">
      <c r="C18779" s="160" t="s">
        <v>540</v>
      </c>
      <c r="D18779" s="161">
        <v>636.41</v>
      </c>
    </row>
    <row r="18780" spans="3:4" ht="15" hidden="1" customHeight="1" x14ac:dyDescent="0.25">
      <c r="C18780" s="158" t="s">
        <v>309</v>
      </c>
      <c r="D18780" s="159">
        <v>753.38</v>
      </c>
    </row>
    <row r="18781" spans="3:4" ht="15" hidden="1" customHeight="1" x14ac:dyDescent="0.25">
      <c r="C18781" s="160" t="s">
        <v>551</v>
      </c>
      <c r="D18781" s="161">
        <v>1122.56</v>
      </c>
    </row>
    <row r="18782" spans="3:4" ht="15" hidden="1" customHeight="1" x14ac:dyDescent="0.25">
      <c r="C18782" s="158" t="s">
        <v>545</v>
      </c>
      <c r="D18782" s="159">
        <v>560.62</v>
      </c>
    </row>
    <row r="18783" spans="3:4" ht="15" hidden="1" customHeight="1" x14ac:dyDescent="0.25">
      <c r="C18783" s="160" t="s">
        <v>307</v>
      </c>
      <c r="D18783" s="161">
        <v>97.06</v>
      </c>
    </row>
    <row r="18784" spans="3:4" ht="15" hidden="1" customHeight="1" x14ac:dyDescent="0.25">
      <c r="C18784" s="158" t="s">
        <v>550</v>
      </c>
      <c r="D18784" s="159">
        <v>579.11</v>
      </c>
    </row>
    <row r="18785" spans="3:4" ht="15" hidden="1" customHeight="1" x14ac:dyDescent="0.25">
      <c r="C18785" s="160" t="s">
        <v>551</v>
      </c>
      <c r="D18785" s="161">
        <v>692.56</v>
      </c>
    </row>
    <row r="18786" spans="3:4" ht="15" hidden="1" customHeight="1" x14ac:dyDescent="0.25">
      <c r="C18786" s="158" t="s">
        <v>557</v>
      </c>
      <c r="D18786" s="159">
        <v>259.36</v>
      </c>
    </row>
    <row r="18787" spans="3:4" ht="15" hidden="1" customHeight="1" x14ac:dyDescent="0.25">
      <c r="C18787" s="160" t="s">
        <v>552</v>
      </c>
      <c r="D18787" s="161">
        <v>625.05999999999995</v>
      </c>
    </row>
    <row r="18788" spans="3:4" ht="15" hidden="1" customHeight="1" x14ac:dyDescent="0.25">
      <c r="C18788" s="158" t="s">
        <v>308</v>
      </c>
      <c r="D18788" s="159">
        <v>1218.55</v>
      </c>
    </row>
    <row r="18789" spans="3:4" ht="15" hidden="1" customHeight="1" x14ac:dyDescent="0.25">
      <c r="C18789" s="160" t="s">
        <v>549</v>
      </c>
      <c r="D18789" s="161">
        <v>533.41999999999996</v>
      </c>
    </row>
    <row r="18790" spans="3:4" ht="15" hidden="1" customHeight="1" x14ac:dyDescent="0.25">
      <c r="C18790" s="158" t="s">
        <v>553</v>
      </c>
      <c r="D18790" s="159">
        <v>393.42</v>
      </c>
    </row>
    <row r="18791" spans="3:4" ht="15" hidden="1" customHeight="1" x14ac:dyDescent="0.25">
      <c r="C18791" s="160" t="s">
        <v>546</v>
      </c>
      <c r="D18791" s="161">
        <v>1116.3800000000001</v>
      </c>
    </row>
    <row r="18792" spans="3:4" ht="15" hidden="1" customHeight="1" x14ac:dyDescent="0.25">
      <c r="C18792" s="158" t="s">
        <v>312</v>
      </c>
      <c r="D18792" s="159">
        <v>914.59</v>
      </c>
    </row>
    <row r="18793" spans="3:4" ht="15" hidden="1" customHeight="1" x14ac:dyDescent="0.25">
      <c r="C18793" s="160" t="s">
        <v>552</v>
      </c>
      <c r="D18793" s="161">
        <v>1032.93</v>
      </c>
    </row>
    <row r="18794" spans="3:4" ht="15" hidden="1" customHeight="1" x14ac:dyDescent="0.25">
      <c r="C18794" s="158" t="s">
        <v>543</v>
      </c>
      <c r="D18794" s="159">
        <v>869.15</v>
      </c>
    </row>
    <row r="18795" spans="3:4" ht="15" hidden="1" customHeight="1" x14ac:dyDescent="0.25">
      <c r="C18795" s="160" t="s">
        <v>547</v>
      </c>
      <c r="D18795" s="161">
        <v>525.89</v>
      </c>
    </row>
    <row r="18796" spans="3:4" ht="15" hidden="1" customHeight="1" x14ac:dyDescent="0.25">
      <c r="C18796" s="158" t="s">
        <v>543</v>
      </c>
      <c r="D18796" s="159">
        <v>260.11</v>
      </c>
    </row>
    <row r="18797" spans="3:4" ht="15" hidden="1" customHeight="1" x14ac:dyDescent="0.25">
      <c r="C18797" s="160" t="s">
        <v>557</v>
      </c>
      <c r="D18797" s="161">
        <v>591.08000000000004</v>
      </c>
    </row>
    <row r="18798" spans="3:4" ht="15" hidden="1" customHeight="1" x14ac:dyDescent="0.25">
      <c r="C18798" s="158" t="s">
        <v>312</v>
      </c>
      <c r="D18798" s="159">
        <v>777.8</v>
      </c>
    </row>
    <row r="18799" spans="3:4" ht="15" hidden="1" customHeight="1" x14ac:dyDescent="0.25">
      <c r="C18799" s="160" t="s">
        <v>312</v>
      </c>
      <c r="D18799" s="161">
        <v>743.06</v>
      </c>
    </row>
    <row r="18800" spans="3:4" ht="15" hidden="1" customHeight="1" x14ac:dyDescent="0.25">
      <c r="C18800" s="158" t="s">
        <v>307</v>
      </c>
      <c r="D18800" s="159">
        <v>880.85</v>
      </c>
    </row>
    <row r="18801" spans="3:4" ht="15" hidden="1" customHeight="1" x14ac:dyDescent="0.25">
      <c r="C18801" s="160" t="s">
        <v>539</v>
      </c>
      <c r="D18801" s="161">
        <v>862.33</v>
      </c>
    </row>
    <row r="18802" spans="3:4" ht="15" hidden="1" customHeight="1" x14ac:dyDescent="0.25">
      <c r="C18802" s="158" t="s">
        <v>549</v>
      </c>
      <c r="D18802" s="159">
        <v>1288.8599999999999</v>
      </c>
    </row>
    <row r="18803" spans="3:4" ht="15" hidden="1" customHeight="1" x14ac:dyDescent="0.25">
      <c r="C18803" s="160" t="s">
        <v>307</v>
      </c>
      <c r="D18803" s="161">
        <v>1142.4000000000001</v>
      </c>
    </row>
    <row r="18804" spans="3:4" ht="15" hidden="1" customHeight="1" x14ac:dyDescent="0.25">
      <c r="C18804" s="158" t="s">
        <v>309</v>
      </c>
      <c r="D18804" s="159">
        <v>360.53</v>
      </c>
    </row>
    <row r="18805" spans="3:4" ht="15" hidden="1" customHeight="1" x14ac:dyDescent="0.25">
      <c r="C18805" s="160" t="s">
        <v>308</v>
      </c>
      <c r="D18805" s="161">
        <v>281.01</v>
      </c>
    </row>
    <row r="18806" spans="3:4" ht="15" hidden="1" customHeight="1" x14ac:dyDescent="0.25">
      <c r="C18806" s="158" t="s">
        <v>307</v>
      </c>
      <c r="D18806" s="159">
        <v>999.59</v>
      </c>
    </row>
    <row r="18807" spans="3:4" ht="15" hidden="1" customHeight="1" x14ac:dyDescent="0.25">
      <c r="C18807" s="160" t="s">
        <v>309</v>
      </c>
      <c r="D18807" s="161">
        <v>792.82</v>
      </c>
    </row>
    <row r="18808" spans="3:4" ht="15" hidden="1" customHeight="1" x14ac:dyDescent="0.25">
      <c r="C18808" s="158" t="s">
        <v>307</v>
      </c>
      <c r="D18808" s="159">
        <v>337.37</v>
      </c>
    </row>
    <row r="18809" spans="3:4" ht="15" hidden="1" customHeight="1" x14ac:dyDescent="0.25">
      <c r="C18809" s="160" t="s">
        <v>549</v>
      </c>
      <c r="D18809" s="161">
        <v>94.05</v>
      </c>
    </row>
    <row r="18810" spans="3:4" ht="15" hidden="1" customHeight="1" x14ac:dyDescent="0.25">
      <c r="C18810" s="158" t="s">
        <v>308</v>
      </c>
      <c r="D18810" s="159">
        <v>1183.77</v>
      </c>
    </row>
    <row r="18811" spans="3:4" ht="15" hidden="1" customHeight="1" x14ac:dyDescent="0.25">
      <c r="C18811" s="160" t="s">
        <v>309</v>
      </c>
      <c r="D18811" s="161">
        <v>1015.7</v>
      </c>
    </row>
    <row r="18812" spans="3:4" ht="15" hidden="1" customHeight="1" x14ac:dyDescent="0.25">
      <c r="C18812" s="158" t="s">
        <v>312</v>
      </c>
      <c r="D18812" s="159">
        <v>444</v>
      </c>
    </row>
    <row r="18813" spans="3:4" ht="15" hidden="1" customHeight="1" x14ac:dyDescent="0.25">
      <c r="C18813" s="160" t="s">
        <v>553</v>
      </c>
      <c r="D18813" s="161">
        <v>231.39</v>
      </c>
    </row>
    <row r="18814" spans="3:4" ht="15" hidden="1" customHeight="1" x14ac:dyDescent="0.25">
      <c r="C18814" s="158" t="s">
        <v>558</v>
      </c>
      <c r="D18814" s="159">
        <v>639.54999999999995</v>
      </c>
    </row>
    <row r="18815" spans="3:4" ht="15" hidden="1" customHeight="1" x14ac:dyDescent="0.25">
      <c r="C18815" s="160" t="s">
        <v>552</v>
      </c>
      <c r="D18815" s="161">
        <v>1179.97</v>
      </c>
    </row>
    <row r="18816" spans="3:4" ht="15" hidden="1" customHeight="1" x14ac:dyDescent="0.25">
      <c r="C18816" s="158" t="s">
        <v>307</v>
      </c>
      <c r="D18816" s="159">
        <v>681.62</v>
      </c>
    </row>
    <row r="18817" spans="3:4" ht="15" hidden="1" customHeight="1" x14ac:dyDescent="0.25">
      <c r="C18817" s="160" t="s">
        <v>307</v>
      </c>
      <c r="D18817" s="161">
        <v>1025.25</v>
      </c>
    </row>
    <row r="18818" spans="3:4" ht="15" hidden="1" customHeight="1" x14ac:dyDescent="0.25">
      <c r="C18818" s="158" t="s">
        <v>307</v>
      </c>
      <c r="D18818" s="159">
        <v>865.54</v>
      </c>
    </row>
    <row r="18819" spans="3:4" ht="15" hidden="1" customHeight="1" x14ac:dyDescent="0.25">
      <c r="C18819" s="160" t="s">
        <v>543</v>
      </c>
      <c r="D18819" s="161">
        <v>1201.04</v>
      </c>
    </row>
    <row r="18820" spans="3:4" ht="15" hidden="1" customHeight="1" x14ac:dyDescent="0.25">
      <c r="C18820" s="158" t="s">
        <v>543</v>
      </c>
      <c r="D18820" s="159">
        <v>809.02</v>
      </c>
    </row>
    <row r="18821" spans="3:4" ht="15" hidden="1" customHeight="1" x14ac:dyDescent="0.25">
      <c r="C18821" s="160" t="s">
        <v>551</v>
      </c>
      <c r="D18821" s="161">
        <v>830.36</v>
      </c>
    </row>
    <row r="18822" spans="3:4" ht="15" hidden="1" customHeight="1" x14ac:dyDescent="0.25">
      <c r="C18822" s="158" t="s">
        <v>543</v>
      </c>
      <c r="D18822" s="159">
        <v>1112.1199999999999</v>
      </c>
    </row>
    <row r="18823" spans="3:4" ht="15" hidden="1" customHeight="1" x14ac:dyDescent="0.25">
      <c r="C18823" s="160" t="s">
        <v>546</v>
      </c>
      <c r="D18823" s="161">
        <v>702.22</v>
      </c>
    </row>
    <row r="18824" spans="3:4" ht="15" hidden="1" customHeight="1" x14ac:dyDescent="0.25">
      <c r="C18824" s="158" t="s">
        <v>554</v>
      </c>
      <c r="D18824" s="159">
        <v>79.39</v>
      </c>
    </row>
    <row r="18825" spans="3:4" ht="15" hidden="1" customHeight="1" x14ac:dyDescent="0.25">
      <c r="C18825" s="160" t="s">
        <v>542</v>
      </c>
      <c r="D18825" s="161">
        <v>718.03</v>
      </c>
    </row>
    <row r="18826" spans="3:4" ht="15" hidden="1" customHeight="1" x14ac:dyDescent="0.25">
      <c r="C18826" s="158" t="s">
        <v>549</v>
      </c>
      <c r="D18826" s="159">
        <v>863.22</v>
      </c>
    </row>
    <row r="18827" spans="3:4" ht="15" hidden="1" customHeight="1" x14ac:dyDescent="0.25">
      <c r="C18827" s="160" t="s">
        <v>545</v>
      </c>
      <c r="D18827" s="161">
        <v>924.97</v>
      </c>
    </row>
    <row r="18828" spans="3:4" ht="15" hidden="1" customHeight="1" x14ac:dyDescent="0.25">
      <c r="C18828" s="158" t="s">
        <v>553</v>
      </c>
      <c r="D18828" s="159">
        <v>572.82000000000005</v>
      </c>
    </row>
    <row r="18829" spans="3:4" ht="15" hidden="1" customHeight="1" x14ac:dyDescent="0.25">
      <c r="C18829" s="160" t="s">
        <v>307</v>
      </c>
      <c r="D18829" s="161">
        <v>626.9</v>
      </c>
    </row>
    <row r="18830" spans="3:4" ht="15" hidden="1" customHeight="1" x14ac:dyDescent="0.25">
      <c r="C18830" s="158" t="s">
        <v>542</v>
      </c>
      <c r="D18830" s="159">
        <v>1077.06</v>
      </c>
    </row>
    <row r="18831" spans="3:4" ht="15" hidden="1" customHeight="1" x14ac:dyDescent="0.25">
      <c r="C18831" s="160" t="s">
        <v>549</v>
      </c>
      <c r="D18831" s="161">
        <v>730.45</v>
      </c>
    </row>
    <row r="18832" spans="3:4" ht="15" hidden="1" customHeight="1" x14ac:dyDescent="0.25">
      <c r="C18832" s="158" t="s">
        <v>307</v>
      </c>
      <c r="D18832" s="159">
        <v>1031.67</v>
      </c>
    </row>
    <row r="18833" spans="3:4" ht="15" hidden="1" customHeight="1" x14ac:dyDescent="0.25">
      <c r="C18833" s="160" t="s">
        <v>549</v>
      </c>
      <c r="D18833" s="161">
        <v>249.99</v>
      </c>
    </row>
    <row r="18834" spans="3:4" ht="15" hidden="1" customHeight="1" x14ac:dyDescent="0.25">
      <c r="C18834" s="158" t="s">
        <v>547</v>
      </c>
      <c r="D18834" s="159">
        <v>328.5</v>
      </c>
    </row>
    <row r="18835" spans="3:4" ht="15" hidden="1" customHeight="1" x14ac:dyDescent="0.25">
      <c r="C18835" s="160" t="s">
        <v>547</v>
      </c>
      <c r="D18835" s="161">
        <v>758.77</v>
      </c>
    </row>
    <row r="18836" spans="3:4" ht="15" hidden="1" customHeight="1" x14ac:dyDescent="0.25">
      <c r="C18836" s="158" t="s">
        <v>552</v>
      </c>
      <c r="D18836" s="159">
        <v>1222.57</v>
      </c>
    </row>
    <row r="18837" spans="3:4" ht="15" hidden="1" customHeight="1" x14ac:dyDescent="0.25">
      <c r="C18837" s="160" t="s">
        <v>307</v>
      </c>
      <c r="D18837" s="161">
        <v>748.79</v>
      </c>
    </row>
    <row r="18838" spans="3:4" ht="15" hidden="1" customHeight="1" x14ac:dyDescent="0.25">
      <c r="C18838" s="158" t="s">
        <v>312</v>
      </c>
      <c r="D18838" s="159">
        <v>619.04</v>
      </c>
    </row>
    <row r="18839" spans="3:4" ht="15" hidden="1" customHeight="1" x14ac:dyDescent="0.25">
      <c r="C18839" s="160" t="s">
        <v>539</v>
      </c>
      <c r="D18839" s="161">
        <v>1144.45</v>
      </c>
    </row>
    <row r="18840" spans="3:4" ht="15" hidden="1" customHeight="1" x14ac:dyDescent="0.25">
      <c r="C18840" s="158" t="s">
        <v>558</v>
      </c>
      <c r="D18840" s="159">
        <v>775.91</v>
      </c>
    </row>
    <row r="18841" spans="3:4" ht="15" hidden="1" customHeight="1" x14ac:dyDescent="0.25">
      <c r="C18841" s="160" t="s">
        <v>551</v>
      </c>
      <c r="D18841" s="161">
        <v>1038.94</v>
      </c>
    </row>
    <row r="18842" spans="3:4" ht="15" hidden="1" customHeight="1" x14ac:dyDescent="0.25">
      <c r="C18842" s="158" t="s">
        <v>546</v>
      </c>
      <c r="D18842" s="159">
        <v>1095.57</v>
      </c>
    </row>
    <row r="18843" spans="3:4" ht="15" hidden="1" customHeight="1" x14ac:dyDescent="0.25">
      <c r="C18843" s="160" t="s">
        <v>552</v>
      </c>
      <c r="D18843" s="161">
        <v>528.41</v>
      </c>
    </row>
    <row r="18844" spans="3:4" ht="15" hidden="1" customHeight="1" x14ac:dyDescent="0.25">
      <c r="C18844" s="158" t="s">
        <v>543</v>
      </c>
      <c r="D18844" s="159">
        <v>414.33</v>
      </c>
    </row>
    <row r="18845" spans="3:4" ht="15" hidden="1" customHeight="1" x14ac:dyDescent="0.25">
      <c r="C18845" s="160" t="s">
        <v>552</v>
      </c>
      <c r="D18845" s="161">
        <v>107.18</v>
      </c>
    </row>
    <row r="18846" spans="3:4" ht="15" hidden="1" customHeight="1" x14ac:dyDescent="0.25">
      <c r="C18846" s="158" t="s">
        <v>309</v>
      </c>
      <c r="D18846" s="159">
        <v>559.88</v>
      </c>
    </row>
    <row r="18847" spans="3:4" ht="15" hidden="1" customHeight="1" x14ac:dyDescent="0.25">
      <c r="C18847" s="160" t="s">
        <v>312</v>
      </c>
      <c r="D18847" s="161">
        <v>153.09</v>
      </c>
    </row>
    <row r="18848" spans="3:4" ht="15" hidden="1" customHeight="1" x14ac:dyDescent="0.25">
      <c r="C18848" s="158" t="s">
        <v>309</v>
      </c>
      <c r="D18848" s="159">
        <v>468.16</v>
      </c>
    </row>
    <row r="18849" spans="3:4" ht="15" hidden="1" customHeight="1" x14ac:dyDescent="0.25">
      <c r="C18849" s="160" t="s">
        <v>312</v>
      </c>
      <c r="D18849" s="161">
        <v>1106.03</v>
      </c>
    </row>
    <row r="18850" spans="3:4" ht="15" hidden="1" customHeight="1" x14ac:dyDescent="0.25">
      <c r="C18850" s="158" t="s">
        <v>547</v>
      </c>
      <c r="D18850" s="159">
        <v>597.92999999999995</v>
      </c>
    </row>
    <row r="18851" spans="3:4" ht="15" hidden="1" customHeight="1" x14ac:dyDescent="0.25">
      <c r="C18851" s="160" t="s">
        <v>308</v>
      </c>
      <c r="D18851" s="161">
        <v>1245</v>
      </c>
    </row>
    <row r="18852" spans="3:4" ht="15" hidden="1" customHeight="1" x14ac:dyDescent="0.25">
      <c r="C18852" s="158" t="s">
        <v>547</v>
      </c>
      <c r="D18852" s="159">
        <v>1074.57</v>
      </c>
    </row>
    <row r="18853" spans="3:4" ht="15" hidden="1" customHeight="1" x14ac:dyDescent="0.25">
      <c r="C18853" s="160" t="s">
        <v>308</v>
      </c>
      <c r="D18853" s="161">
        <v>345.46</v>
      </c>
    </row>
    <row r="18854" spans="3:4" ht="15" hidden="1" customHeight="1" x14ac:dyDescent="0.25">
      <c r="C18854" s="158" t="s">
        <v>550</v>
      </c>
      <c r="D18854" s="159">
        <v>625.88</v>
      </c>
    </row>
    <row r="18855" spans="3:4" ht="15" hidden="1" customHeight="1" x14ac:dyDescent="0.25">
      <c r="C18855" s="160" t="s">
        <v>547</v>
      </c>
      <c r="D18855" s="161">
        <v>314.48</v>
      </c>
    </row>
    <row r="18856" spans="3:4" ht="15" hidden="1" customHeight="1" x14ac:dyDescent="0.25">
      <c r="C18856" s="158" t="s">
        <v>552</v>
      </c>
      <c r="D18856" s="159">
        <v>1126.3499999999999</v>
      </c>
    </row>
    <row r="18857" spans="3:4" ht="15" hidden="1" customHeight="1" x14ac:dyDescent="0.25">
      <c r="C18857" s="160" t="s">
        <v>557</v>
      </c>
      <c r="D18857" s="161">
        <v>1050.28</v>
      </c>
    </row>
    <row r="18858" spans="3:4" ht="15" hidden="1" customHeight="1" x14ac:dyDescent="0.25">
      <c r="C18858" s="158" t="s">
        <v>544</v>
      </c>
      <c r="D18858" s="159">
        <v>1033.04</v>
      </c>
    </row>
    <row r="18859" spans="3:4" ht="15" hidden="1" customHeight="1" x14ac:dyDescent="0.25">
      <c r="C18859" s="160" t="s">
        <v>307</v>
      </c>
      <c r="D18859" s="161">
        <v>50.47</v>
      </c>
    </row>
    <row r="18860" spans="3:4" ht="15" hidden="1" customHeight="1" x14ac:dyDescent="0.25">
      <c r="C18860" s="158" t="s">
        <v>548</v>
      </c>
      <c r="D18860" s="159">
        <v>728.38</v>
      </c>
    </row>
    <row r="18861" spans="3:4" ht="15" hidden="1" customHeight="1" x14ac:dyDescent="0.25">
      <c r="C18861" s="160" t="s">
        <v>539</v>
      </c>
      <c r="D18861" s="161">
        <v>575.48</v>
      </c>
    </row>
    <row r="18862" spans="3:4" ht="15" hidden="1" customHeight="1" x14ac:dyDescent="0.25">
      <c r="C18862" s="158" t="s">
        <v>545</v>
      </c>
      <c r="D18862" s="159">
        <v>721.02</v>
      </c>
    </row>
    <row r="18863" spans="3:4" ht="15" hidden="1" customHeight="1" x14ac:dyDescent="0.25">
      <c r="C18863" s="160" t="s">
        <v>308</v>
      </c>
      <c r="D18863" s="161">
        <v>572.54</v>
      </c>
    </row>
    <row r="18864" spans="3:4" ht="15" hidden="1" customHeight="1" x14ac:dyDescent="0.25">
      <c r="C18864" s="158" t="s">
        <v>557</v>
      </c>
      <c r="D18864" s="159">
        <v>229.59</v>
      </c>
    </row>
    <row r="18865" spans="3:4" ht="15" hidden="1" customHeight="1" x14ac:dyDescent="0.25">
      <c r="C18865" s="160" t="s">
        <v>539</v>
      </c>
      <c r="D18865" s="161">
        <v>407.18</v>
      </c>
    </row>
    <row r="18866" spans="3:4" ht="15" hidden="1" customHeight="1" x14ac:dyDescent="0.25">
      <c r="C18866" s="158" t="s">
        <v>552</v>
      </c>
      <c r="D18866" s="159">
        <v>634.80999999999995</v>
      </c>
    </row>
    <row r="18867" spans="3:4" ht="15" hidden="1" customHeight="1" x14ac:dyDescent="0.25">
      <c r="C18867" s="160" t="s">
        <v>550</v>
      </c>
      <c r="D18867" s="161">
        <v>1191.03</v>
      </c>
    </row>
    <row r="18868" spans="3:4" ht="15" hidden="1" customHeight="1" x14ac:dyDescent="0.25">
      <c r="C18868" s="158" t="s">
        <v>546</v>
      </c>
      <c r="D18868" s="159">
        <v>539.02</v>
      </c>
    </row>
    <row r="18869" spans="3:4" ht="15" hidden="1" customHeight="1" x14ac:dyDescent="0.25">
      <c r="C18869" s="160" t="s">
        <v>548</v>
      </c>
      <c r="D18869" s="161">
        <v>221.47</v>
      </c>
    </row>
    <row r="18870" spans="3:4" ht="15" hidden="1" customHeight="1" x14ac:dyDescent="0.25">
      <c r="C18870" s="158" t="s">
        <v>546</v>
      </c>
      <c r="D18870" s="159">
        <v>213.04</v>
      </c>
    </row>
    <row r="18871" spans="3:4" ht="15" hidden="1" customHeight="1" x14ac:dyDescent="0.25">
      <c r="C18871" s="160" t="s">
        <v>554</v>
      </c>
      <c r="D18871" s="161">
        <v>423.18</v>
      </c>
    </row>
    <row r="18872" spans="3:4" ht="15" hidden="1" customHeight="1" x14ac:dyDescent="0.25">
      <c r="C18872" s="158" t="s">
        <v>548</v>
      </c>
      <c r="D18872" s="159">
        <v>230.56</v>
      </c>
    </row>
    <row r="18873" spans="3:4" ht="15" hidden="1" customHeight="1" x14ac:dyDescent="0.25">
      <c r="C18873" s="160" t="s">
        <v>541</v>
      </c>
      <c r="D18873" s="161">
        <v>1083.45</v>
      </c>
    </row>
    <row r="18874" spans="3:4" ht="15" hidden="1" customHeight="1" x14ac:dyDescent="0.25">
      <c r="C18874" s="158" t="s">
        <v>553</v>
      </c>
      <c r="D18874" s="159">
        <v>477.88</v>
      </c>
    </row>
    <row r="18875" spans="3:4" ht="15" hidden="1" customHeight="1" x14ac:dyDescent="0.25">
      <c r="C18875" s="160" t="s">
        <v>550</v>
      </c>
      <c r="D18875" s="161">
        <v>732.98</v>
      </c>
    </row>
    <row r="18876" spans="3:4" ht="15" hidden="1" customHeight="1" x14ac:dyDescent="0.25">
      <c r="C18876" s="158" t="s">
        <v>543</v>
      </c>
      <c r="D18876" s="159">
        <v>113.62</v>
      </c>
    </row>
    <row r="18877" spans="3:4" ht="15" hidden="1" customHeight="1" x14ac:dyDescent="0.25">
      <c r="C18877" s="160" t="s">
        <v>543</v>
      </c>
      <c r="D18877" s="161">
        <v>179.19</v>
      </c>
    </row>
    <row r="18878" spans="3:4" ht="15" hidden="1" customHeight="1" x14ac:dyDescent="0.25">
      <c r="C18878" s="158" t="s">
        <v>551</v>
      </c>
      <c r="D18878" s="159">
        <v>702.66</v>
      </c>
    </row>
    <row r="18879" spans="3:4" ht="15" hidden="1" customHeight="1" x14ac:dyDescent="0.25">
      <c r="C18879" s="160" t="s">
        <v>554</v>
      </c>
      <c r="D18879" s="161">
        <v>982.02</v>
      </c>
    </row>
    <row r="18880" spans="3:4" ht="15" hidden="1" customHeight="1" x14ac:dyDescent="0.25">
      <c r="C18880" s="158" t="s">
        <v>552</v>
      </c>
      <c r="D18880" s="159">
        <v>462.14</v>
      </c>
    </row>
    <row r="18881" spans="3:4" ht="15" hidden="1" customHeight="1" x14ac:dyDescent="0.25">
      <c r="C18881" s="160" t="s">
        <v>557</v>
      </c>
      <c r="D18881" s="161">
        <v>1062.6300000000001</v>
      </c>
    </row>
    <row r="18882" spans="3:4" ht="15" hidden="1" customHeight="1" x14ac:dyDescent="0.25">
      <c r="C18882" s="158" t="s">
        <v>543</v>
      </c>
      <c r="D18882" s="159">
        <v>536.87</v>
      </c>
    </row>
    <row r="18883" spans="3:4" ht="15" hidden="1" customHeight="1" x14ac:dyDescent="0.25">
      <c r="C18883" s="160" t="s">
        <v>549</v>
      </c>
      <c r="D18883" s="161">
        <v>668.28</v>
      </c>
    </row>
    <row r="18884" spans="3:4" ht="15" hidden="1" customHeight="1" x14ac:dyDescent="0.25">
      <c r="C18884" s="158" t="s">
        <v>547</v>
      </c>
      <c r="D18884" s="159">
        <v>1046.24</v>
      </c>
    </row>
    <row r="18885" spans="3:4" ht="15" hidden="1" customHeight="1" x14ac:dyDescent="0.25">
      <c r="C18885" s="160" t="s">
        <v>553</v>
      </c>
      <c r="D18885" s="161">
        <v>78.89</v>
      </c>
    </row>
    <row r="18886" spans="3:4" ht="15" hidden="1" customHeight="1" x14ac:dyDescent="0.25">
      <c r="C18886" s="158" t="s">
        <v>551</v>
      </c>
      <c r="D18886" s="159">
        <v>543.29999999999995</v>
      </c>
    </row>
    <row r="18887" spans="3:4" ht="15" hidden="1" customHeight="1" x14ac:dyDescent="0.25">
      <c r="C18887" s="160" t="s">
        <v>553</v>
      </c>
      <c r="D18887" s="161">
        <v>104.66</v>
      </c>
    </row>
    <row r="18888" spans="3:4" ht="15" hidden="1" customHeight="1" x14ac:dyDescent="0.25">
      <c r="C18888" s="158" t="s">
        <v>552</v>
      </c>
      <c r="D18888" s="159">
        <v>139.02000000000001</v>
      </c>
    </row>
    <row r="18889" spans="3:4" ht="15" hidden="1" customHeight="1" x14ac:dyDescent="0.25">
      <c r="C18889" s="160" t="s">
        <v>543</v>
      </c>
      <c r="D18889" s="161">
        <v>1045.9100000000001</v>
      </c>
    </row>
    <row r="18890" spans="3:4" ht="15" hidden="1" customHeight="1" x14ac:dyDescent="0.25">
      <c r="C18890" s="158" t="s">
        <v>542</v>
      </c>
      <c r="D18890" s="159">
        <v>21.71</v>
      </c>
    </row>
    <row r="18891" spans="3:4" ht="15" hidden="1" customHeight="1" x14ac:dyDescent="0.25">
      <c r="C18891" s="160" t="s">
        <v>552</v>
      </c>
      <c r="D18891" s="161">
        <v>843.28</v>
      </c>
    </row>
    <row r="18892" spans="3:4" ht="15" hidden="1" customHeight="1" x14ac:dyDescent="0.25">
      <c r="C18892" s="158" t="s">
        <v>312</v>
      </c>
      <c r="D18892" s="159">
        <v>862.67</v>
      </c>
    </row>
    <row r="18893" spans="3:4" ht="15" hidden="1" customHeight="1" x14ac:dyDescent="0.25">
      <c r="C18893" s="160" t="s">
        <v>542</v>
      </c>
      <c r="D18893" s="161">
        <v>1286.1600000000001</v>
      </c>
    </row>
    <row r="18894" spans="3:4" ht="15" hidden="1" customHeight="1" x14ac:dyDescent="0.25">
      <c r="C18894" s="158" t="s">
        <v>307</v>
      </c>
      <c r="D18894" s="159">
        <v>217.03</v>
      </c>
    </row>
    <row r="18895" spans="3:4" ht="15" hidden="1" customHeight="1" x14ac:dyDescent="0.25">
      <c r="C18895" s="160" t="s">
        <v>552</v>
      </c>
      <c r="D18895" s="161">
        <v>164.49</v>
      </c>
    </row>
    <row r="18896" spans="3:4" ht="15" hidden="1" customHeight="1" x14ac:dyDescent="0.25">
      <c r="C18896" s="158" t="s">
        <v>550</v>
      </c>
      <c r="D18896" s="159">
        <v>807.07</v>
      </c>
    </row>
    <row r="18897" spans="3:4" ht="15" hidden="1" customHeight="1" x14ac:dyDescent="0.25">
      <c r="C18897" s="160" t="s">
        <v>540</v>
      </c>
      <c r="D18897" s="161">
        <v>975.06</v>
      </c>
    </row>
    <row r="18898" spans="3:4" ht="15" hidden="1" customHeight="1" x14ac:dyDescent="0.25">
      <c r="C18898" s="158" t="s">
        <v>308</v>
      </c>
      <c r="D18898" s="159">
        <v>61.97</v>
      </c>
    </row>
    <row r="18899" spans="3:4" ht="15" hidden="1" customHeight="1" x14ac:dyDescent="0.25">
      <c r="C18899" s="160" t="s">
        <v>309</v>
      </c>
      <c r="D18899" s="161">
        <v>539.41</v>
      </c>
    </row>
    <row r="18900" spans="3:4" ht="15" hidden="1" customHeight="1" x14ac:dyDescent="0.25">
      <c r="C18900" s="158" t="s">
        <v>557</v>
      </c>
      <c r="D18900" s="159">
        <v>216.92</v>
      </c>
    </row>
    <row r="18901" spans="3:4" ht="15" hidden="1" customHeight="1" x14ac:dyDescent="0.25">
      <c r="C18901" s="160" t="s">
        <v>309</v>
      </c>
      <c r="D18901" s="161">
        <v>437.59</v>
      </c>
    </row>
    <row r="18902" spans="3:4" ht="15" hidden="1" customHeight="1" x14ac:dyDescent="0.25">
      <c r="C18902" s="158" t="s">
        <v>547</v>
      </c>
      <c r="D18902" s="159">
        <v>753.93</v>
      </c>
    </row>
    <row r="18903" spans="3:4" ht="15" hidden="1" customHeight="1" x14ac:dyDescent="0.25">
      <c r="C18903" s="160" t="s">
        <v>543</v>
      </c>
      <c r="D18903" s="161">
        <v>580.33000000000004</v>
      </c>
    </row>
    <row r="18904" spans="3:4" ht="15" hidden="1" customHeight="1" x14ac:dyDescent="0.25">
      <c r="C18904" s="158" t="s">
        <v>552</v>
      </c>
      <c r="D18904" s="159">
        <v>945.91</v>
      </c>
    </row>
    <row r="18905" spans="3:4" ht="15" hidden="1" customHeight="1" x14ac:dyDescent="0.25">
      <c r="C18905" s="160" t="s">
        <v>312</v>
      </c>
      <c r="D18905" s="161">
        <v>797.31</v>
      </c>
    </row>
    <row r="18906" spans="3:4" ht="15" hidden="1" customHeight="1" x14ac:dyDescent="0.25">
      <c r="C18906" s="158" t="s">
        <v>550</v>
      </c>
      <c r="D18906" s="159">
        <v>546.54</v>
      </c>
    </row>
    <row r="18907" spans="3:4" ht="15" hidden="1" customHeight="1" x14ac:dyDescent="0.25">
      <c r="C18907" s="160" t="s">
        <v>308</v>
      </c>
      <c r="D18907" s="161">
        <v>177.49</v>
      </c>
    </row>
    <row r="18908" spans="3:4" ht="15" hidden="1" customHeight="1" x14ac:dyDescent="0.25">
      <c r="C18908" s="158" t="s">
        <v>547</v>
      </c>
      <c r="D18908" s="159">
        <v>846.7</v>
      </c>
    </row>
    <row r="18909" spans="3:4" ht="15" hidden="1" customHeight="1" x14ac:dyDescent="0.25">
      <c r="C18909" s="160" t="s">
        <v>307</v>
      </c>
      <c r="D18909" s="161">
        <v>821.04</v>
      </c>
    </row>
    <row r="18910" spans="3:4" ht="15" hidden="1" customHeight="1" x14ac:dyDescent="0.25">
      <c r="C18910" s="158" t="s">
        <v>549</v>
      </c>
      <c r="D18910" s="159">
        <v>1212.81</v>
      </c>
    </row>
    <row r="18911" spans="3:4" ht="15" hidden="1" customHeight="1" x14ac:dyDescent="0.25">
      <c r="C18911" s="160" t="s">
        <v>556</v>
      </c>
      <c r="D18911" s="161">
        <v>888.3</v>
      </c>
    </row>
    <row r="18912" spans="3:4" ht="15" hidden="1" customHeight="1" x14ac:dyDescent="0.25">
      <c r="C18912" s="158" t="s">
        <v>307</v>
      </c>
      <c r="D18912" s="159">
        <v>728.41</v>
      </c>
    </row>
    <row r="18913" spans="3:4" ht="15" hidden="1" customHeight="1" x14ac:dyDescent="0.25">
      <c r="C18913" s="160" t="s">
        <v>552</v>
      </c>
      <c r="D18913" s="161">
        <v>1270.6600000000001</v>
      </c>
    </row>
    <row r="18914" spans="3:4" ht="15" hidden="1" customHeight="1" x14ac:dyDescent="0.25">
      <c r="C18914" s="158" t="s">
        <v>308</v>
      </c>
      <c r="D18914" s="159">
        <v>904.97</v>
      </c>
    </row>
    <row r="18915" spans="3:4" ht="15" hidden="1" customHeight="1" x14ac:dyDescent="0.25">
      <c r="C18915" s="160" t="s">
        <v>544</v>
      </c>
      <c r="D18915" s="161">
        <v>770.34</v>
      </c>
    </row>
    <row r="18916" spans="3:4" ht="15" hidden="1" customHeight="1" x14ac:dyDescent="0.25">
      <c r="C18916" s="158" t="s">
        <v>553</v>
      </c>
      <c r="D18916" s="159">
        <v>1132.1400000000001</v>
      </c>
    </row>
    <row r="18917" spans="3:4" ht="15" hidden="1" customHeight="1" x14ac:dyDescent="0.25">
      <c r="C18917" s="160" t="s">
        <v>540</v>
      </c>
      <c r="D18917" s="161">
        <v>738.49</v>
      </c>
    </row>
    <row r="18918" spans="3:4" ht="15" hidden="1" customHeight="1" x14ac:dyDescent="0.25">
      <c r="C18918" s="158" t="s">
        <v>547</v>
      </c>
      <c r="D18918" s="159">
        <v>587.19000000000005</v>
      </c>
    </row>
    <row r="18919" spans="3:4" ht="15" hidden="1" customHeight="1" x14ac:dyDescent="0.25">
      <c r="C18919" s="160" t="s">
        <v>542</v>
      </c>
      <c r="D18919" s="161">
        <v>196.84</v>
      </c>
    </row>
    <row r="18920" spans="3:4" ht="15" hidden="1" customHeight="1" x14ac:dyDescent="0.25">
      <c r="C18920" s="158" t="s">
        <v>308</v>
      </c>
      <c r="D18920" s="159">
        <v>194.46</v>
      </c>
    </row>
    <row r="18921" spans="3:4" ht="15" hidden="1" customHeight="1" x14ac:dyDescent="0.25">
      <c r="C18921" s="160" t="s">
        <v>309</v>
      </c>
      <c r="D18921" s="161">
        <v>1110.49</v>
      </c>
    </row>
    <row r="18922" spans="3:4" ht="15" hidden="1" customHeight="1" x14ac:dyDescent="0.25">
      <c r="C18922" s="158" t="s">
        <v>547</v>
      </c>
      <c r="D18922" s="159">
        <v>782.47</v>
      </c>
    </row>
    <row r="18923" spans="3:4" ht="15" hidden="1" customHeight="1" x14ac:dyDescent="0.25">
      <c r="C18923" s="160" t="s">
        <v>545</v>
      </c>
      <c r="D18923" s="161">
        <v>963.08</v>
      </c>
    </row>
    <row r="18924" spans="3:4" ht="15" hidden="1" customHeight="1" x14ac:dyDescent="0.25">
      <c r="C18924" s="158" t="s">
        <v>553</v>
      </c>
      <c r="D18924" s="159">
        <v>950.29</v>
      </c>
    </row>
    <row r="18925" spans="3:4" ht="15" hidden="1" customHeight="1" x14ac:dyDescent="0.25">
      <c r="C18925" s="160" t="s">
        <v>543</v>
      </c>
      <c r="D18925" s="161">
        <v>674.99</v>
      </c>
    </row>
    <row r="18926" spans="3:4" ht="15" hidden="1" customHeight="1" x14ac:dyDescent="0.25">
      <c r="C18926" s="158" t="s">
        <v>551</v>
      </c>
      <c r="D18926" s="159">
        <v>240.96</v>
      </c>
    </row>
    <row r="18927" spans="3:4" ht="15" hidden="1" customHeight="1" x14ac:dyDescent="0.25">
      <c r="C18927" s="160" t="s">
        <v>551</v>
      </c>
      <c r="D18927" s="161">
        <v>557.42999999999995</v>
      </c>
    </row>
    <row r="18928" spans="3:4" ht="15" hidden="1" customHeight="1" x14ac:dyDescent="0.25">
      <c r="C18928" s="158" t="s">
        <v>552</v>
      </c>
      <c r="D18928" s="159">
        <v>1224.8800000000001</v>
      </c>
    </row>
    <row r="18929" spans="3:4" ht="15" hidden="1" customHeight="1" x14ac:dyDescent="0.25">
      <c r="C18929" s="160" t="s">
        <v>546</v>
      </c>
      <c r="D18929" s="161">
        <v>449.92</v>
      </c>
    </row>
    <row r="18930" spans="3:4" ht="15" hidden="1" customHeight="1" x14ac:dyDescent="0.25">
      <c r="C18930" s="158" t="s">
        <v>539</v>
      </c>
      <c r="D18930" s="159">
        <v>937</v>
      </c>
    </row>
    <row r="18931" spans="3:4" ht="15" hidden="1" customHeight="1" x14ac:dyDescent="0.25">
      <c r="C18931" s="160" t="s">
        <v>539</v>
      </c>
      <c r="D18931" s="161">
        <v>1235.18</v>
      </c>
    </row>
    <row r="18932" spans="3:4" ht="15" hidden="1" customHeight="1" x14ac:dyDescent="0.25">
      <c r="C18932" s="158" t="s">
        <v>546</v>
      </c>
      <c r="D18932" s="159">
        <v>954.82</v>
      </c>
    </row>
    <row r="18933" spans="3:4" ht="15" hidden="1" customHeight="1" x14ac:dyDescent="0.25">
      <c r="C18933" s="160" t="s">
        <v>308</v>
      </c>
      <c r="D18933" s="161">
        <v>399.56</v>
      </c>
    </row>
    <row r="18934" spans="3:4" ht="15" hidden="1" customHeight="1" x14ac:dyDescent="0.25">
      <c r="C18934" s="158" t="s">
        <v>540</v>
      </c>
      <c r="D18934" s="159">
        <v>417.19</v>
      </c>
    </row>
    <row r="18935" spans="3:4" ht="15" hidden="1" customHeight="1" x14ac:dyDescent="0.25">
      <c r="C18935" s="160" t="s">
        <v>308</v>
      </c>
      <c r="D18935" s="161">
        <v>477.12</v>
      </c>
    </row>
    <row r="18936" spans="3:4" ht="15" hidden="1" customHeight="1" x14ac:dyDescent="0.25">
      <c r="C18936" s="158" t="s">
        <v>557</v>
      </c>
      <c r="D18936" s="159">
        <v>767.99</v>
      </c>
    </row>
    <row r="18937" spans="3:4" ht="15" hidden="1" customHeight="1" x14ac:dyDescent="0.25">
      <c r="C18937" s="160" t="s">
        <v>554</v>
      </c>
      <c r="D18937" s="161">
        <v>605.63</v>
      </c>
    </row>
    <row r="18938" spans="3:4" ht="15" hidden="1" customHeight="1" x14ac:dyDescent="0.25">
      <c r="C18938" s="158" t="s">
        <v>545</v>
      </c>
      <c r="D18938" s="159">
        <v>473.35</v>
      </c>
    </row>
    <row r="18939" spans="3:4" ht="15" hidden="1" customHeight="1" x14ac:dyDescent="0.25">
      <c r="C18939" s="160" t="s">
        <v>540</v>
      </c>
      <c r="D18939" s="161">
        <v>776.96</v>
      </c>
    </row>
    <row r="18940" spans="3:4" ht="15" hidden="1" customHeight="1" x14ac:dyDescent="0.25">
      <c r="C18940" s="158" t="s">
        <v>541</v>
      </c>
      <c r="D18940" s="159">
        <v>54.18</v>
      </c>
    </row>
    <row r="18941" spans="3:4" ht="15" hidden="1" customHeight="1" x14ac:dyDescent="0.25">
      <c r="C18941" s="160" t="s">
        <v>309</v>
      </c>
      <c r="D18941" s="161">
        <v>545.92999999999995</v>
      </c>
    </row>
    <row r="18942" spans="3:4" ht="15" hidden="1" customHeight="1" x14ac:dyDescent="0.25">
      <c r="C18942" s="158" t="s">
        <v>552</v>
      </c>
      <c r="D18942" s="159">
        <v>1102.7</v>
      </c>
    </row>
    <row r="18943" spans="3:4" ht="15" hidden="1" customHeight="1" x14ac:dyDescent="0.25">
      <c r="C18943" s="160" t="s">
        <v>542</v>
      </c>
      <c r="D18943" s="161">
        <v>913.89</v>
      </c>
    </row>
    <row r="18944" spans="3:4" ht="15" hidden="1" customHeight="1" x14ac:dyDescent="0.25">
      <c r="C18944" s="158" t="s">
        <v>546</v>
      </c>
      <c r="D18944" s="159">
        <v>226.2</v>
      </c>
    </row>
    <row r="18945" spans="3:4" ht="15" hidden="1" customHeight="1" x14ac:dyDescent="0.25">
      <c r="C18945" s="160" t="s">
        <v>541</v>
      </c>
      <c r="D18945" s="161">
        <v>799.59</v>
      </c>
    </row>
    <row r="18946" spans="3:4" ht="15" hidden="1" customHeight="1" x14ac:dyDescent="0.25">
      <c r="C18946" s="158" t="s">
        <v>309</v>
      </c>
      <c r="D18946" s="159">
        <v>392.49</v>
      </c>
    </row>
    <row r="18947" spans="3:4" ht="15" hidden="1" customHeight="1" x14ac:dyDescent="0.25">
      <c r="C18947" s="160" t="s">
        <v>309</v>
      </c>
      <c r="D18947" s="161">
        <v>177.75</v>
      </c>
    </row>
    <row r="18948" spans="3:4" ht="15" hidden="1" customHeight="1" x14ac:dyDescent="0.25">
      <c r="C18948" s="158" t="s">
        <v>309</v>
      </c>
      <c r="D18948" s="159">
        <v>1056.3499999999999</v>
      </c>
    </row>
    <row r="18949" spans="3:4" ht="15" hidden="1" customHeight="1" x14ac:dyDescent="0.25">
      <c r="C18949" s="160" t="s">
        <v>547</v>
      </c>
      <c r="D18949" s="161">
        <v>165.8</v>
      </c>
    </row>
    <row r="18950" spans="3:4" ht="15" hidden="1" customHeight="1" x14ac:dyDescent="0.25">
      <c r="C18950" s="158" t="s">
        <v>539</v>
      </c>
      <c r="D18950" s="159">
        <v>1029.99</v>
      </c>
    </row>
    <row r="18951" spans="3:4" ht="15" hidden="1" customHeight="1" x14ac:dyDescent="0.25">
      <c r="C18951" s="160" t="s">
        <v>549</v>
      </c>
      <c r="D18951" s="161">
        <v>742.85</v>
      </c>
    </row>
    <row r="18952" spans="3:4" ht="15" hidden="1" customHeight="1" x14ac:dyDescent="0.25">
      <c r="C18952" s="158" t="s">
        <v>308</v>
      </c>
      <c r="D18952" s="159">
        <v>882.04</v>
      </c>
    </row>
    <row r="18953" spans="3:4" ht="15" hidden="1" customHeight="1" x14ac:dyDescent="0.25">
      <c r="C18953" s="160" t="s">
        <v>551</v>
      </c>
      <c r="D18953" s="161">
        <v>805.97</v>
      </c>
    </row>
    <row r="18954" spans="3:4" ht="15" hidden="1" customHeight="1" x14ac:dyDescent="0.25">
      <c r="C18954" s="158" t="s">
        <v>545</v>
      </c>
      <c r="D18954" s="159">
        <v>750.44</v>
      </c>
    </row>
    <row r="18955" spans="3:4" ht="15" hidden="1" customHeight="1" x14ac:dyDescent="0.25">
      <c r="C18955" s="160" t="s">
        <v>546</v>
      </c>
      <c r="D18955" s="161">
        <v>388.63</v>
      </c>
    </row>
    <row r="18956" spans="3:4" ht="15" hidden="1" customHeight="1" x14ac:dyDescent="0.25">
      <c r="C18956" s="158" t="s">
        <v>549</v>
      </c>
      <c r="D18956" s="159">
        <v>597.54</v>
      </c>
    </row>
    <row r="18957" spans="3:4" ht="15" hidden="1" customHeight="1" x14ac:dyDescent="0.25">
      <c r="C18957" s="160" t="s">
        <v>308</v>
      </c>
      <c r="D18957" s="161">
        <v>978.8</v>
      </c>
    </row>
    <row r="18958" spans="3:4" ht="15" hidden="1" customHeight="1" x14ac:dyDescent="0.25">
      <c r="C18958" s="158" t="s">
        <v>546</v>
      </c>
      <c r="D18958" s="159">
        <v>439.99</v>
      </c>
    </row>
    <row r="18959" spans="3:4" ht="15" hidden="1" customHeight="1" x14ac:dyDescent="0.25">
      <c r="C18959" s="160" t="s">
        <v>553</v>
      </c>
      <c r="D18959" s="161">
        <v>1250.27</v>
      </c>
    </row>
    <row r="18960" spans="3:4" ht="15" hidden="1" customHeight="1" x14ac:dyDescent="0.25">
      <c r="C18960" s="158" t="s">
        <v>551</v>
      </c>
      <c r="D18960" s="159">
        <v>660.5</v>
      </c>
    </row>
    <row r="18961" spans="3:4" ht="15" hidden="1" customHeight="1" x14ac:dyDescent="0.25">
      <c r="C18961" s="160" t="s">
        <v>554</v>
      </c>
      <c r="D18961" s="161">
        <v>80.55</v>
      </c>
    </row>
    <row r="18962" spans="3:4" ht="15" hidden="1" customHeight="1" x14ac:dyDescent="0.25">
      <c r="C18962" s="158" t="s">
        <v>546</v>
      </c>
      <c r="D18962" s="159">
        <v>993.58</v>
      </c>
    </row>
    <row r="18963" spans="3:4" ht="15" hidden="1" customHeight="1" x14ac:dyDescent="0.25">
      <c r="C18963" s="160" t="s">
        <v>551</v>
      </c>
      <c r="D18963" s="161">
        <v>610.73</v>
      </c>
    </row>
    <row r="18964" spans="3:4" ht="15" hidden="1" customHeight="1" x14ac:dyDescent="0.25">
      <c r="C18964" s="158" t="s">
        <v>539</v>
      </c>
      <c r="D18964" s="159">
        <v>878.68</v>
      </c>
    </row>
    <row r="18965" spans="3:4" ht="15" hidden="1" customHeight="1" x14ac:dyDescent="0.25">
      <c r="C18965" s="160" t="s">
        <v>551</v>
      </c>
      <c r="D18965" s="161">
        <v>1093.23</v>
      </c>
    </row>
    <row r="18966" spans="3:4" ht="15" hidden="1" customHeight="1" x14ac:dyDescent="0.25">
      <c r="C18966" s="158" t="s">
        <v>548</v>
      </c>
      <c r="D18966" s="159">
        <v>363.57</v>
      </c>
    </row>
    <row r="18967" spans="3:4" ht="15" hidden="1" customHeight="1" x14ac:dyDescent="0.25">
      <c r="C18967" s="160" t="s">
        <v>541</v>
      </c>
      <c r="D18967" s="161">
        <v>296.26</v>
      </c>
    </row>
    <row r="18968" spans="3:4" ht="15" hidden="1" customHeight="1" x14ac:dyDescent="0.25">
      <c r="C18968" s="158" t="s">
        <v>540</v>
      </c>
      <c r="D18968" s="159">
        <v>1056.32</v>
      </c>
    </row>
    <row r="18969" spans="3:4" ht="15" hidden="1" customHeight="1" x14ac:dyDescent="0.25">
      <c r="C18969" s="160" t="s">
        <v>539</v>
      </c>
      <c r="D18969" s="161">
        <v>1084.98</v>
      </c>
    </row>
    <row r="18970" spans="3:4" ht="15" hidden="1" customHeight="1" x14ac:dyDescent="0.25">
      <c r="C18970" s="158" t="s">
        <v>545</v>
      </c>
      <c r="D18970" s="159">
        <v>600.95000000000005</v>
      </c>
    </row>
    <row r="18971" spans="3:4" ht="15" hidden="1" customHeight="1" x14ac:dyDescent="0.25">
      <c r="C18971" s="160" t="s">
        <v>549</v>
      </c>
      <c r="D18971" s="161">
        <v>1013.5</v>
      </c>
    </row>
    <row r="18972" spans="3:4" ht="15" hidden="1" customHeight="1" x14ac:dyDescent="0.25">
      <c r="C18972" s="158" t="s">
        <v>308</v>
      </c>
      <c r="D18972" s="159">
        <v>535.46</v>
      </c>
    </row>
    <row r="18973" spans="3:4" ht="15" hidden="1" customHeight="1" x14ac:dyDescent="0.25">
      <c r="C18973" s="160" t="s">
        <v>556</v>
      </c>
      <c r="D18973" s="161">
        <v>1146.8399999999999</v>
      </c>
    </row>
    <row r="18974" spans="3:4" ht="15" hidden="1" customHeight="1" x14ac:dyDescent="0.25">
      <c r="C18974" s="158" t="s">
        <v>545</v>
      </c>
      <c r="D18974" s="159">
        <v>744.33</v>
      </c>
    </row>
    <row r="18975" spans="3:4" ht="15" hidden="1" customHeight="1" x14ac:dyDescent="0.25">
      <c r="C18975" s="160" t="s">
        <v>547</v>
      </c>
      <c r="D18975" s="161">
        <v>731.65</v>
      </c>
    </row>
    <row r="18976" spans="3:4" ht="15" hidden="1" customHeight="1" x14ac:dyDescent="0.25">
      <c r="C18976" s="158" t="s">
        <v>312</v>
      </c>
      <c r="D18976" s="159">
        <v>381.75</v>
      </c>
    </row>
    <row r="18977" spans="3:4" ht="15" hidden="1" customHeight="1" x14ac:dyDescent="0.25">
      <c r="C18977" s="160" t="s">
        <v>552</v>
      </c>
      <c r="D18977" s="161">
        <v>380.76</v>
      </c>
    </row>
    <row r="18978" spans="3:4" ht="15" hidden="1" customHeight="1" x14ac:dyDescent="0.25">
      <c r="C18978" s="158" t="s">
        <v>544</v>
      </c>
      <c r="D18978" s="159">
        <v>197.72</v>
      </c>
    </row>
    <row r="18979" spans="3:4" ht="15" hidden="1" customHeight="1" x14ac:dyDescent="0.25">
      <c r="C18979" s="160" t="s">
        <v>546</v>
      </c>
      <c r="D18979" s="161">
        <v>693.22</v>
      </c>
    </row>
    <row r="18980" spans="3:4" ht="15" hidden="1" customHeight="1" x14ac:dyDescent="0.25">
      <c r="C18980" s="158" t="s">
        <v>556</v>
      </c>
      <c r="D18980" s="159">
        <v>1120.08</v>
      </c>
    </row>
    <row r="18981" spans="3:4" ht="15" hidden="1" customHeight="1" x14ac:dyDescent="0.25">
      <c r="C18981" s="160" t="s">
        <v>309</v>
      </c>
      <c r="D18981" s="161">
        <v>573.83000000000004</v>
      </c>
    </row>
    <row r="18982" spans="3:4" ht="15" hidden="1" customHeight="1" x14ac:dyDescent="0.25">
      <c r="C18982" s="158" t="s">
        <v>548</v>
      </c>
      <c r="D18982" s="159">
        <v>287.39999999999998</v>
      </c>
    </row>
    <row r="18983" spans="3:4" ht="15" hidden="1" customHeight="1" x14ac:dyDescent="0.25">
      <c r="C18983" s="160" t="s">
        <v>555</v>
      </c>
      <c r="D18983" s="161">
        <v>40.4</v>
      </c>
    </row>
    <row r="18984" spans="3:4" ht="15" hidden="1" customHeight="1" x14ac:dyDescent="0.25">
      <c r="C18984" s="158" t="s">
        <v>307</v>
      </c>
      <c r="D18984" s="159">
        <v>95.88</v>
      </c>
    </row>
    <row r="18985" spans="3:4" ht="15" hidden="1" customHeight="1" x14ac:dyDescent="0.25">
      <c r="C18985" s="160" t="s">
        <v>543</v>
      </c>
      <c r="D18985" s="161">
        <v>479.79</v>
      </c>
    </row>
    <row r="18986" spans="3:4" ht="15" hidden="1" customHeight="1" x14ac:dyDescent="0.25">
      <c r="C18986" s="158" t="s">
        <v>539</v>
      </c>
      <c r="D18986" s="159">
        <v>43.74</v>
      </c>
    </row>
    <row r="18987" spans="3:4" ht="15" hidden="1" customHeight="1" x14ac:dyDescent="0.25">
      <c r="C18987" s="160" t="s">
        <v>556</v>
      </c>
      <c r="D18987" s="161">
        <v>363.57</v>
      </c>
    </row>
    <row r="18988" spans="3:4" ht="15" hidden="1" customHeight="1" x14ac:dyDescent="0.25">
      <c r="C18988" s="158" t="s">
        <v>539</v>
      </c>
      <c r="D18988" s="159">
        <v>386.8</v>
      </c>
    </row>
    <row r="18989" spans="3:4" ht="15" hidden="1" customHeight="1" x14ac:dyDescent="0.25">
      <c r="C18989" s="160" t="s">
        <v>542</v>
      </c>
      <c r="D18989" s="161">
        <v>319.88</v>
      </c>
    </row>
    <row r="18990" spans="3:4" ht="15" hidden="1" customHeight="1" x14ac:dyDescent="0.25">
      <c r="C18990" s="158" t="s">
        <v>543</v>
      </c>
      <c r="D18990" s="159">
        <v>434.09</v>
      </c>
    </row>
    <row r="18991" spans="3:4" ht="15" hidden="1" customHeight="1" x14ac:dyDescent="0.25">
      <c r="C18991" s="160" t="s">
        <v>553</v>
      </c>
      <c r="D18991" s="161">
        <v>116.52</v>
      </c>
    </row>
    <row r="18992" spans="3:4" ht="15" hidden="1" customHeight="1" x14ac:dyDescent="0.25">
      <c r="C18992" s="158" t="s">
        <v>309</v>
      </c>
      <c r="D18992" s="159">
        <v>947.83</v>
      </c>
    </row>
    <row r="18993" spans="3:4" ht="15" hidden="1" customHeight="1" x14ac:dyDescent="0.25">
      <c r="C18993" s="160" t="s">
        <v>553</v>
      </c>
      <c r="D18993" s="161">
        <v>652.75</v>
      </c>
    </row>
    <row r="18994" spans="3:4" ht="15" hidden="1" customHeight="1" x14ac:dyDescent="0.25">
      <c r="C18994" s="158" t="s">
        <v>551</v>
      </c>
      <c r="D18994" s="159">
        <v>830.61</v>
      </c>
    </row>
    <row r="18995" spans="3:4" ht="15" hidden="1" customHeight="1" x14ac:dyDescent="0.25">
      <c r="C18995" s="160" t="s">
        <v>308</v>
      </c>
      <c r="D18995" s="161">
        <v>997.22</v>
      </c>
    </row>
    <row r="18996" spans="3:4" ht="15" hidden="1" customHeight="1" x14ac:dyDescent="0.25">
      <c r="C18996" s="158" t="s">
        <v>309</v>
      </c>
      <c r="D18996" s="159">
        <v>889.75</v>
      </c>
    </row>
    <row r="18997" spans="3:4" ht="15" hidden="1" customHeight="1" x14ac:dyDescent="0.25">
      <c r="C18997" s="160" t="s">
        <v>542</v>
      </c>
      <c r="D18997" s="161">
        <v>626.91</v>
      </c>
    </row>
    <row r="18998" spans="3:4" ht="15" hidden="1" customHeight="1" x14ac:dyDescent="0.25">
      <c r="C18998" s="158" t="s">
        <v>549</v>
      </c>
      <c r="D18998" s="159">
        <v>1220.08</v>
      </c>
    </row>
    <row r="18999" spans="3:4" ht="15" hidden="1" customHeight="1" x14ac:dyDescent="0.25">
      <c r="C18999" s="160" t="s">
        <v>539</v>
      </c>
      <c r="D18999" s="161">
        <v>925.22</v>
      </c>
    </row>
    <row r="19000" spans="3:4" ht="15" hidden="1" customHeight="1" x14ac:dyDescent="0.25">
      <c r="C19000" s="158" t="s">
        <v>544</v>
      </c>
      <c r="D19000" s="159">
        <v>1261.8599999999999</v>
      </c>
    </row>
    <row r="19001" spans="3:4" ht="15" hidden="1" customHeight="1" x14ac:dyDescent="0.25">
      <c r="C19001" s="160" t="s">
        <v>312</v>
      </c>
      <c r="D19001" s="161">
        <v>197.34</v>
      </c>
    </row>
    <row r="19002" spans="3:4" ht="15" hidden="1" customHeight="1" x14ac:dyDescent="0.25">
      <c r="C19002" s="158" t="s">
        <v>307</v>
      </c>
      <c r="D19002" s="159">
        <v>211.38</v>
      </c>
    </row>
    <row r="19003" spans="3:4" ht="15" hidden="1" customHeight="1" x14ac:dyDescent="0.25">
      <c r="C19003" s="160" t="s">
        <v>541</v>
      </c>
      <c r="D19003" s="161">
        <v>318.52</v>
      </c>
    </row>
    <row r="19004" spans="3:4" ht="15" hidden="1" customHeight="1" x14ac:dyDescent="0.25">
      <c r="C19004" s="158" t="s">
        <v>309</v>
      </c>
      <c r="D19004" s="159">
        <v>307.45999999999998</v>
      </c>
    </row>
    <row r="19005" spans="3:4" ht="15" hidden="1" customHeight="1" x14ac:dyDescent="0.25">
      <c r="C19005" s="160" t="s">
        <v>554</v>
      </c>
      <c r="D19005" s="161">
        <v>496.69</v>
      </c>
    </row>
    <row r="19006" spans="3:4" ht="15" hidden="1" customHeight="1" x14ac:dyDescent="0.25">
      <c r="C19006" s="158" t="s">
        <v>542</v>
      </c>
      <c r="D19006" s="159">
        <v>961.68</v>
      </c>
    </row>
    <row r="19007" spans="3:4" ht="15" hidden="1" customHeight="1" x14ac:dyDescent="0.25">
      <c r="C19007" s="160" t="s">
        <v>539</v>
      </c>
      <c r="D19007" s="161">
        <v>776.3</v>
      </c>
    </row>
    <row r="19008" spans="3:4" ht="15" hidden="1" customHeight="1" x14ac:dyDescent="0.25">
      <c r="C19008" s="158" t="s">
        <v>551</v>
      </c>
      <c r="D19008" s="159">
        <v>399.42</v>
      </c>
    </row>
    <row r="19009" spans="3:4" ht="15" hidden="1" customHeight="1" x14ac:dyDescent="0.25">
      <c r="C19009" s="160" t="s">
        <v>552</v>
      </c>
      <c r="D19009" s="161">
        <v>774.2</v>
      </c>
    </row>
    <row r="19010" spans="3:4" ht="15" hidden="1" customHeight="1" x14ac:dyDescent="0.25">
      <c r="C19010" s="158" t="s">
        <v>555</v>
      </c>
      <c r="D19010" s="159">
        <v>504.35</v>
      </c>
    </row>
    <row r="19011" spans="3:4" ht="15" hidden="1" customHeight="1" x14ac:dyDescent="0.25">
      <c r="C19011" s="160" t="s">
        <v>551</v>
      </c>
      <c r="D19011" s="161">
        <v>564.1</v>
      </c>
    </row>
    <row r="19012" spans="3:4" ht="15" hidden="1" customHeight="1" x14ac:dyDescent="0.25">
      <c r="C19012" s="158" t="s">
        <v>544</v>
      </c>
      <c r="D19012" s="159">
        <v>63.91</v>
      </c>
    </row>
    <row r="19013" spans="3:4" ht="15" hidden="1" customHeight="1" x14ac:dyDescent="0.25">
      <c r="C19013" s="160" t="s">
        <v>546</v>
      </c>
      <c r="D19013" s="161">
        <v>333.97</v>
      </c>
    </row>
    <row r="19014" spans="3:4" ht="15" hidden="1" customHeight="1" x14ac:dyDescent="0.25">
      <c r="C19014" s="158" t="s">
        <v>307</v>
      </c>
      <c r="D19014" s="159">
        <v>646.94000000000005</v>
      </c>
    </row>
    <row r="19015" spans="3:4" ht="15" hidden="1" customHeight="1" x14ac:dyDescent="0.25">
      <c r="C19015" s="160" t="s">
        <v>308</v>
      </c>
      <c r="D19015" s="161">
        <v>443.13</v>
      </c>
    </row>
    <row r="19016" spans="3:4" ht="15" hidden="1" customHeight="1" x14ac:dyDescent="0.25">
      <c r="C19016" s="158" t="s">
        <v>549</v>
      </c>
      <c r="D19016" s="159">
        <v>829.35</v>
      </c>
    </row>
    <row r="19017" spans="3:4" ht="15" hidden="1" customHeight="1" x14ac:dyDescent="0.25">
      <c r="C19017" s="160" t="s">
        <v>549</v>
      </c>
      <c r="D19017" s="161">
        <v>379.94</v>
      </c>
    </row>
    <row r="19018" spans="3:4" ht="15" hidden="1" customHeight="1" x14ac:dyDescent="0.25">
      <c r="C19018" s="158" t="s">
        <v>309</v>
      </c>
      <c r="D19018" s="159">
        <v>1036.56</v>
      </c>
    </row>
    <row r="19019" spans="3:4" ht="15" hidden="1" customHeight="1" x14ac:dyDescent="0.25">
      <c r="C19019" s="160" t="s">
        <v>551</v>
      </c>
      <c r="D19019" s="161">
        <v>199.94</v>
      </c>
    </row>
    <row r="19020" spans="3:4" ht="15" hidden="1" customHeight="1" x14ac:dyDescent="0.25">
      <c r="C19020" s="158" t="s">
        <v>554</v>
      </c>
      <c r="D19020" s="159">
        <v>1017.05</v>
      </c>
    </row>
    <row r="19021" spans="3:4" ht="15" hidden="1" customHeight="1" x14ac:dyDescent="0.25">
      <c r="C19021" s="160" t="s">
        <v>546</v>
      </c>
      <c r="D19021" s="161">
        <v>339.03</v>
      </c>
    </row>
    <row r="19022" spans="3:4" ht="15" hidden="1" customHeight="1" x14ac:dyDescent="0.25">
      <c r="C19022" s="158" t="s">
        <v>548</v>
      </c>
      <c r="D19022" s="159">
        <v>602.26</v>
      </c>
    </row>
    <row r="19023" spans="3:4" ht="15" hidden="1" customHeight="1" x14ac:dyDescent="0.25">
      <c r="C19023" s="160" t="s">
        <v>312</v>
      </c>
      <c r="D19023" s="161">
        <v>830.71</v>
      </c>
    </row>
    <row r="19024" spans="3:4" ht="15" hidden="1" customHeight="1" x14ac:dyDescent="0.25">
      <c r="C19024" s="158" t="s">
        <v>553</v>
      </c>
      <c r="D19024" s="159">
        <v>937.65</v>
      </c>
    </row>
    <row r="19025" spans="3:4" ht="15" hidden="1" customHeight="1" x14ac:dyDescent="0.25">
      <c r="C19025" s="160" t="s">
        <v>558</v>
      </c>
      <c r="D19025" s="161">
        <v>524.64</v>
      </c>
    </row>
    <row r="19026" spans="3:4" ht="15" hidden="1" customHeight="1" x14ac:dyDescent="0.25">
      <c r="C19026" s="158" t="s">
        <v>309</v>
      </c>
      <c r="D19026" s="159">
        <v>865.45</v>
      </c>
    </row>
    <row r="19027" spans="3:4" ht="15" hidden="1" customHeight="1" x14ac:dyDescent="0.25">
      <c r="C19027" s="160" t="s">
        <v>308</v>
      </c>
      <c r="D19027" s="161">
        <v>71.66</v>
      </c>
    </row>
    <row r="19028" spans="3:4" ht="15" hidden="1" customHeight="1" x14ac:dyDescent="0.25">
      <c r="C19028" s="158" t="s">
        <v>540</v>
      </c>
      <c r="D19028" s="159">
        <v>749.31</v>
      </c>
    </row>
    <row r="19029" spans="3:4" ht="15" hidden="1" customHeight="1" x14ac:dyDescent="0.25">
      <c r="C19029" s="160" t="s">
        <v>556</v>
      </c>
      <c r="D19029" s="161">
        <v>527.34</v>
      </c>
    </row>
    <row r="19030" spans="3:4" ht="15" hidden="1" customHeight="1" x14ac:dyDescent="0.25">
      <c r="C19030" s="158" t="s">
        <v>555</v>
      </c>
      <c r="D19030" s="159">
        <v>666.18</v>
      </c>
    </row>
    <row r="19031" spans="3:4" ht="15" hidden="1" customHeight="1" x14ac:dyDescent="0.25">
      <c r="C19031" s="160" t="s">
        <v>542</v>
      </c>
      <c r="D19031" s="161">
        <v>189.93</v>
      </c>
    </row>
    <row r="19032" spans="3:4" ht="15" hidden="1" customHeight="1" x14ac:dyDescent="0.25">
      <c r="C19032" s="158" t="s">
        <v>549</v>
      </c>
      <c r="D19032" s="159">
        <v>891.45</v>
      </c>
    </row>
    <row r="19033" spans="3:4" ht="15" hidden="1" customHeight="1" x14ac:dyDescent="0.25">
      <c r="C19033" s="160" t="s">
        <v>539</v>
      </c>
      <c r="D19033" s="161">
        <v>842.38</v>
      </c>
    </row>
    <row r="19034" spans="3:4" ht="15" hidden="1" customHeight="1" x14ac:dyDescent="0.25">
      <c r="C19034" s="158" t="s">
        <v>545</v>
      </c>
      <c r="D19034" s="159">
        <v>573.79</v>
      </c>
    </row>
    <row r="19035" spans="3:4" ht="15" hidden="1" customHeight="1" x14ac:dyDescent="0.25">
      <c r="C19035" s="160" t="s">
        <v>553</v>
      </c>
      <c r="D19035" s="161">
        <v>126.38</v>
      </c>
    </row>
    <row r="19036" spans="3:4" ht="15" hidden="1" customHeight="1" x14ac:dyDescent="0.25">
      <c r="C19036" s="158" t="s">
        <v>549</v>
      </c>
      <c r="D19036" s="159">
        <v>733.73</v>
      </c>
    </row>
    <row r="19037" spans="3:4" ht="15" hidden="1" customHeight="1" x14ac:dyDescent="0.25">
      <c r="C19037" s="160" t="s">
        <v>308</v>
      </c>
      <c r="D19037" s="161">
        <v>717.29</v>
      </c>
    </row>
    <row r="19038" spans="3:4" ht="15" hidden="1" customHeight="1" x14ac:dyDescent="0.25">
      <c r="C19038" s="158" t="s">
        <v>558</v>
      </c>
      <c r="D19038" s="159">
        <v>1064.8399999999999</v>
      </c>
    </row>
    <row r="19039" spans="3:4" ht="15" hidden="1" customHeight="1" x14ac:dyDescent="0.25">
      <c r="C19039" s="160" t="s">
        <v>554</v>
      </c>
      <c r="D19039" s="161">
        <v>69.34</v>
      </c>
    </row>
    <row r="19040" spans="3:4" ht="15" hidden="1" customHeight="1" x14ac:dyDescent="0.25">
      <c r="C19040" s="158" t="s">
        <v>558</v>
      </c>
      <c r="D19040" s="159">
        <v>374.4</v>
      </c>
    </row>
    <row r="19041" spans="3:4" ht="15" hidden="1" customHeight="1" x14ac:dyDescent="0.25">
      <c r="C19041" s="160" t="s">
        <v>552</v>
      </c>
      <c r="D19041" s="161">
        <v>276.10000000000002</v>
      </c>
    </row>
    <row r="19042" spans="3:4" ht="15" hidden="1" customHeight="1" x14ac:dyDescent="0.25">
      <c r="C19042" s="158" t="s">
        <v>551</v>
      </c>
      <c r="D19042" s="159">
        <v>735.82</v>
      </c>
    </row>
    <row r="19043" spans="3:4" ht="15" hidden="1" customHeight="1" x14ac:dyDescent="0.25">
      <c r="C19043" s="160" t="s">
        <v>549</v>
      </c>
      <c r="D19043" s="161">
        <v>1279.33</v>
      </c>
    </row>
    <row r="19044" spans="3:4" ht="15" hidden="1" customHeight="1" x14ac:dyDescent="0.25">
      <c r="C19044" s="158" t="s">
        <v>549</v>
      </c>
      <c r="D19044" s="159">
        <v>1077.82</v>
      </c>
    </row>
    <row r="19045" spans="3:4" ht="15" hidden="1" customHeight="1" x14ac:dyDescent="0.25">
      <c r="C19045" s="160" t="s">
        <v>546</v>
      </c>
      <c r="D19045" s="161">
        <v>602.19000000000005</v>
      </c>
    </row>
    <row r="19046" spans="3:4" ht="15" hidden="1" customHeight="1" x14ac:dyDescent="0.25">
      <c r="C19046" s="158" t="s">
        <v>312</v>
      </c>
      <c r="D19046" s="159">
        <v>58.69</v>
      </c>
    </row>
    <row r="19047" spans="3:4" ht="15" hidden="1" customHeight="1" x14ac:dyDescent="0.25">
      <c r="C19047" s="160" t="s">
        <v>542</v>
      </c>
      <c r="D19047" s="161">
        <v>194.39</v>
      </c>
    </row>
    <row r="19048" spans="3:4" ht="15" hidden="1" customHeight="1" x14ac:dyDescent="0.25">
      <c r="C19048" s="158" t="s">
        <v>309</v>
      </c>
      <c r="D19048" s="159">
        <v>685.57</v>
      </c>
    </row>
    <row r="19049" spans="3:4" ht="15" hidden="1" customHeight="1" x14ac:dyDescent="0.25">
      <c r="C19049" s="160" t="s">
        <v>546</v>
      </c>
      <c r="D19049" s="161">
        <v>71.83</v>
      </c>
    </row>
    <row r="19050" spans="3:4" ht="15" hidden="1" customHeight="1" x14ac:dyDescent="0.25">
      <c r="C19050" s="158" t="s">
        <v>550</v>
      </c>
      <c r="D19050" s="159">
        <v>1166.26</v>
      </c>
    </row>
    <row r="19051" spans="3:4" ht="15" hidden="1" customHeight="1" x14ac:dyDescent="0.25">
      <c r="C19051" s="160" t="s">
        <v>308</v>
      </c>
      <c r="D19051" s="161">
        <v>677.89</v>
      </c>
    </row>
    <row r="19052" spans="3:4" ht="15" hidden="1" customHeight="1" x14ac:dyDescent="0.25">
      <c r="C19052" s="158" t="s">
        <v>556</v>
      </c>
      <c r="D19052" s="159">
        <v>541.80999999999995</v>
      </c>
    </row>
    <row r="19053" spans="3:4" ht="15" hidden="1" customHeight="1" x14ac:dyDescent="0.25">
      <c r="C19053" s="160" t="s">
        <v>551</v>
      </c>
      <c r="D19053" s="161">
        <v>274.85000000000002</v>
      </c>
    </row>
    <row r="19054" spans="3:4" ht="15" hidden="1" customHeight="1" x14ac:dyDescent="0.25">
      <c r="C19054" s="158" t="s">
        <v>539</v>
      </c>
      <c r="D19054" s="159">
        <v>93.92</v>
      </c>
    </row>
    <row r="19055" spans="3:4" ht="15" hidden="1" customHeight="1" x14ac:dyDescent="0.25">
      <c r="C19055" s="160" t="s">
        <v>554</v>
      </c>
      <c r="D19055" s="161">
        <v>771.44</v>
      </c>
    </row>
    <row r="19056" spans="3:4" ht="15" hidden="1" customHeight="1" x14ac:dyDescent="0.25">
      <c r="C19056" s="158" t="s">
        <v>551</v>
      </c>
      <c r="D19056" s="159">
        <v>201.16</v>
      </c>
    </row>
    <row r="19057" spans="3:4" ht="15" hidden="1" customHeight="1" x14ac:dyDescent="0.25">
      <c r="C19057" s="160" t="s">
        <v>545</v>
      </c>
      <c r="D19057" s="161">
        <v>831.22</v>
      </c>
    </row>
    <row r="19058" spans="3:4" ht="15" hidden="1" customHeight="1" x14ac:dyDescent="0.25">
      <c r="C19058" s="158" t="s">
        <v>309</v>
      </c>
      <c r="D19058" s="159">
        <v>574.37</v>
      </c>
    </row>
    <row r="19059" spans="3:4" ht="15" hidden="1" customHeight="1" x14ac:dyDescent="0.25">
      <c r="C19059" s="160" t="s">
        <v>552</v>
      </c>
      <c r="D19059" s="161">
        <v>622.74</v>
      </c>
    </row>
    <row r="19060" spans="3:4" ht="15" hidden="1" customHeight="1" x14ac:dyDescent="0.25">
      <c r="C19060" s="158" t="s">
        <v>557</v>
      </c>
      <c r="D19060" s="159">
        <v>795.91</v>
      </c>
    </row>
    <row r="19061" spans="3:4" ht="15" hidden="1" customHeight="1" x14ac:dyDescent="0.25">
      <c r="C19061" s="160" t="s">
        <v>312</v>
      </c>
      <c r="D19061" s="161">
        <v>229.23</v>
      </c>
    </row>
    <row r="19062" spans="3:4" ht="15" hidden="1" customHeight="1" x14ac:dyDescent="0.25">
      <c r="C19062" s="158" t="s">
        <v>308</v>
      </c>
      <c r="D19062" s="159">
        <v>613.26</v>
      </c>
    </row>
    <row r="19063" spans="3:4" ht="15" hidden="1" customHeight="1" x14ac:dyDescent="0.25">
      <c r="C19063" s="160" t="s">
        <v>308</v>
      </c>
      <c r="D19063" s="161">
        <v>588.14</v>
      </c>
    </row>
    <row r="19064" spans="3:4" ht="15" hidden="1" customHeight="1" x14ac:dyDescent="0.25">
      <c r="C19064" s="158" t="s">
        <v>539</v>
      </c>
      <c r="D19064" s="159">
        <v>459.87</v>
      </c>
    </row>
    <row r="19065" spans="3:4" ht="15" hidden="1" customHeight="1" x14ac:dyDescent="0.25">
      <c r="C19065" s="160" t="s">
        <v>547</v>
      </c>
      <c r="D19065" s="161">
        <v>292.42</v>
      </c>
    </row>
    <row r="19066" spans="3:4" ht="15" hidden="1" customHeight="1" x14ac:dyDescent="0.25">
      <c r="C19066" s="158" t="s">
        <v>542</v>
      </c>
      <c r="D19066" s="159">
        <v>317.98</v>
      </c>
    </row>
    <row r="19067" spans="3:4" ht="15" hidden="1" customHeight="1" x14ac:dyDescent="0.25">
      <c r="C19067" s="160" t="s">
        <v>539</v>
      </c>
      <c r="D19067" s="161">
        <v>930.93</v>
      </c>
    </row>
    <row r="19068" spans="3:4" ht="15" hidden="1" customHeight="1" x14ac:dyDescent="0.25">
      <c r="C19068" s="158" t="s">
        <v>542</v>
      </c>
      <c r="D19068" s="159">
        <v>781.3</v>
      </c>
    </row>
    <row r="19069" spans="3:4" ht="15" hidden="1" customHeight="1" x14ac:dyDescent="0.25">
      <c r="C19069" s="160" t="s">
        <v>546</v>
      </c>
      <c r="D19069" s="161">
        <v>1245.58</v>
      </c>
    </row>
    <row r="19070" spans="3:4" ht="15" hidden="1" customHeight="1" x14ac:dyDescent="0.25">
      <c r="C19070" s="158" t="s">
        <v>541</v>
      </c>
      <c r="D19070" s="159">
        <v>625.42999999999995</v>
      </c>
    </row>
    <row r="19071" spans="3:4" ht="15" hidden="1" customHeight="1" x14ac:dyDescent="0.25">
      <c r="C19071" s="160" t="s">
        <v>551</v>
      </c>
      <c r="D19071" s="161">
        <v>597.20000000000005</v>
      </c>
    </row>
    <row r="19072" spans="3:4" ht="15" hidden="1" customHeight="1" x14ac:dyDescent="0.25">
      <c r="C19072" s="158" t="s">
        <v>307</v>
      </c>
      <c r="D19072" s="159">
        <v>584.38</v>
      </c>
    </row>
    <row r="19073" spans="3:4" ht="15" hidden="1" customHeight="1" x14ac:dyDescent="0.25">
      <c r="C19073" s="160" t="s">
        <v>541</v>
      </c>
      <c r="D19073" s="161">
        <v>113.76</v>
      </c>
    </row>
    <row r="19074" spans="3:4" ht="15" hidden="1" customHeight="1" x14ac:dyDescent="0.25">
      <c r="C19074" s="158" t="s">
        <v>540</v>
      </c>
      <c r="D19074" s="159">
        <v>1292.53</v>
      </c>
    </row>
    <row r="19075" spans="3:4" ht="15" hidden="1" customHeight="1" x14ac:dyDescent="0.25">
      <c r="C19075" s="160" t="s">
        <v>545</v>
      </c>
      <c r="D19075" s="161">
        <v>898.46</v>
      </c>
    </row>
    <row r="19076" spans="3:4" ht="15" hidden="1" customHeight="1" x14ac:dyDescent="0.25">
      <c r="C19076" s="158" t="s">
        <v>553</v>
      </c>
      <c r="D19076" s="159">
        <v>694.15</v>
      </c>
    </row>
    <row r="19077" spans="3:4" ht="15" hidden="1" customHeight="1" x14ac:dyDescent="0.25">
      <c r="C19077" s="160" t="s">
        <v>540</v>
      </c>
      <c r="D19077" s="161">
        <v>228.54</v>
      </c>
    </row>
    <row r="19078" spans="3:4" ht="15" hidden="1" customHeight="1" x14ac:dyDescent="0.25">
      <c r="C19078" s="158" t="s">
        <v>546</v>
      </c>
      <c r="D19078" s="159">
        <v>213.04</v>
      </c>
    </row>
    <row r="19079" spans="3:4" ht="15" hidden="1" customHeight="1" x14ac:dyDescent="0.25">
      <c r="C19079" s="160" t="s">
        <v>547</v>
      </c>
      <c r="D19079" s="161">
        <v>744.57</v>
      </c>
    </row>
    <row r="19080" spans="3:4" ht="15" hidden="1" customHeight="1" x14ac:dyDescent="0.25">
      <c r="C19080" s="158" t="s">
        <v>551</v>
      </c>
      <c r="D19080" s="159">
        <v>1283.1500000000001</v>
      </c>
    </row>
    <row r="19081" spans="3:4" ht="15" hidden="1" customHeight="1" x14ac:dyDescent="0.25">
      <c r="C19081" s="160" t="s">
        <v>553</v>
      </c>
      <c r="D19081" s="161">
        <v>591.66</v>
      </c>
    </row>
    <row r="19082" spans="3:4" ht="15" hidden="1" customHeight="1" x14ac:dyDescent="0.25">
      <c r="C19082" s="158" t="s">
        <v>312</v>
      </c>
      <c r="D19082" s="159">
        <v>1145.29</v>
      </c>
    </row>
    <row r="19083" spans="3:4" ht="15" hidden="1" customHeight="1" x14ac:dyDescent="0.25">
      <c r="C19083" s="160" t="s">
        <v>543</v>
      </c>
      <c r="D19083" s="161">
        <v>732.62</v>
      </c>
    </row>
    <row r="19084" spans="3:4" ht="15" hidden="1" customHeight="1" x14ac:dyDescent="0.25">
      <c r="C19084" s="158" t="s">
        <v>542</v>
      </c>
      <c r="D19084" s="159">
        <v>1167.1500000000001</v>
      </c>
    </row>
    <row r="19085" spans="3:4" ht="15" hidden="1" customHeight="1" x14ac:dyDescent="0.25">
      <c r="C19085" s="160" t="s">
        <v>542</v>
      </c>
      <c r="D19085" s="161">
        <v>1140.71</v>
      </c>
    </row>
    <row r="19086" spans="3:4" ht="15" hidden="1" customHeight="1" x14ac:dyDescent="0.25">
      <c r="C19086" s="158" t="s">
        <v>312</v>
      </c>
      <c r="D19086" s="159">
        <v>14.09</v>
      </c>
    </row>
    <row r="19087" spans="3:4" ht="15" hidden="1" customHeight="1" x14ac:dyDescent="0.25">
      <c r="C19087" s="160" t="s">
        <v>551</v>
      </c>
      <c r="D19087" s="161">
        <v>468.64</v>
      </c>
    </row>
    <row r="19088" spans="3:4" ht="15" hidden="1" customHeight="1" x14ac:dyDescent="0.25">
      <c r="C19088" s="158" t="s">
        <v>554</v>
      </c>
      <c r="D19088" s="159">
        <v>931.81</v>
      </c>
    </row>
    <row r="19089" spans="3:4" ht="15" hidden="1" customHeight="1" x14ac:dyDescent="0.25">
      <c r="C19089" s="160" t="s">
        <v>553</v>
      </c>
      <c r="D19089" s="161">
        <v>568.05999999999995</v>
      </c>
    </row>
    <row r="19090" spans="3:4" ht="15" hidden="1" customHeight="1" x14ac:dyDescent="0.25">
      <c r="C19090" s="158" t="s">
        <v>539</v>
      </c>
      <c r="D19090" s="159">
        <v>723.81</v>
      </c>
    </row>
    <row r="19091" spans="3:4" ht="15" hidden="1" customHeight="1" x14ac:dyDescent="0.25">
      <c r="C19091" s="160" t="s">
        <v>554</v>
      </c>
      <c r="D19091" s="161">
        <v>654.41999999999996</v>
      </c>
    </row>
    <row r="19092" spans="3:4" ht="15" hidden="1" customHeight="1" x14ac:dyDescent="0.25">
      <c r="C19092" s="158" t="s">
        <v>555</v>
      </c>
      <c r="D19092" s="159">
        <v>1055.42</v>
      </c>
    </row>
    <row r="19093" spans="3:4" ht="15" hidden="1" customHeight="1" x14ac:dyDescent="0.25">
      <c r="C19093" s="160" t="s">
        <v>546</v>
      </c>
      <c r="D19093" s="161">
        <v>970.22</v>
      </c>
    </row>
    <row r="19094" spans="3:4" ht="15" hidden="1" customHeight="1" x14ac:dyDescent="0.25">
      <c r="C19094" s="158" t="s">
        <v>551</v>
      </c>
      <c r="D19094" s="159">
        <v>911.77</v>
      </c>
    </row>
    <row r="19095" spans="3:4" ht="15" hidden="1" customHeight="1" x14ac:dyDescent="0.25">
      <c r="C19095" s="160" t="s">
        <v>312</v>
      </c>
      <c r="D19095" s="161">
        <v>1259.6099999999999</v>
      </c>
    </row>
    <row r="19096" spans="3:4" ht="15" hidden="1" customHeight="1" x14ac:dyDescent="0.25">
      <c r="C19096" s="158" t="s">
        <v>539</v>
      </c>
      <c r="D19096" s="159">
        <v>1110.45</v>
      </c>
    </row>
    <row r="19097" spans="3:4" ht="15" hidden="1" customHeight="1" x14ac:dyDescent="0.25">
      <c r="C19097" s="160" t="s">
        <v>308</v>
      </c>
      <c r="D19097" s="161">
        <v>983</v>
      </c>
    </row>
    <row r="19098" spans="3:4" ht="15" hidden="1" customHeight="1" x14ac:dyDescent="0.25">
      <c r="C19098" s="158" t="s">
        <v>547</v>
      </c>
      <c r="D19098" s="159">
        <v>663.78</v>
      </c>
    </row>
    <row r="19099" spans="3:4" ht="15" hidden="1" customHeight="1" x14ac:dyDescent="0.25">
      <c r="C19099" s="160" t="s">
        <v>545</v>
      </c>
      <c r="D19099" s="161">
        <v>617.55999999999995</v>
      </c>
    </row>
    <row r="19100" spans="3:4" ht="15" hidden="1" customHeight="1" x14ac:dyDescent="0.25">
      <c r="C19100" s="158" t="s">
        <v>548</v>
      </c>
      <c r="D19100" s="159">
        <v>1145.71</v>
      </c>
    </row>
    <row r="19101" spans="3:4" ht="15" hidden="1" customHeight="1" x14ac:dyDescent="0.25">
      <c r="C19101" s="160" t="s">
        <v>548</v>
      </c>
      <c r="D19101" s="161">
        <v>186.43</v>
      </c>
    </row>
    <row r="19102" spans="3:4" ht="15" hidden="1" customHeight="1" x14ac:dyDescent="0.25">
      <c r="C19102" s="158" t="s">
        <v>558</v>
      </c>
      <c r="D19102" s="159">
        <v>1282.46</v>
      </c>
    </row>
    <row r="19103" spans="3:4" ht="15" hidden="1" customHeight="1" x14ac:dyDescent="0.25">
      <c r="C19103" s="160" t="s">
        <v>558</v>
      </c>
      <c r="D19103" s="161">
        <v>32.43</v>
      </c>
    </row>
    <row r="19104" spans="3:4" ht="15" hidden="1" customHeight="1" x14ac:dyDescent="0.25">
      <c r="C19104" s="158" t="s">
        <v>547</v>
      </c>
      <c r="D19104" s="159">
        <v>649.61</v>
      </c>
    </row>
    <row r="19105" spans="3:4" ht="15" hidden="1" customHeight="1" x14ac:dyDescent="0.25">
      <c r="C19105" s="160" t="s">
        <v>539</v>
      </c>
      <c r="D19105" s="161">
        <v>21.62</v>
      </c>
    </row>
    <row r="19106" spans="3:4" ht="15" hidden="1" customHeight="1" x14ac:dyDescent="0.25">
      <c r="C19106" s="158" t="s">
        <v>551</v>
      </c>
      <c r="D19106" s="159">
        <v>190.76</v>
      </c>
    </row>
    <row r="19107" spans="3:4" ht="15" hidden="1" customHeight="1" x14ac:dyDescent="0.25">
      <c r="C19107" s="160" t="s">
        <v>540</v>
      </c>
      <c r="D19107" s="161">
        <v>1031.78</v>
      </c>
    </row>
    <row r="19108" spans="3:4" ht="15" hidden="1" customHeight="1" x14ac:dyDescent="0.25">
      <c r="C19108" s="158" t="s">
        <v>552</v>
      </c>
      <c r="D19108" s="159">
        <v>611.44000000000005</v>
      </c>
    </row>
    <row r="19109" spans="3:4" ht="15" hidden="1" customHeight="1" x14ac:dyDescent="0.25">
      <c r="C19109" s="160" t="s">
        <v>543</v>
      </c>
      <c r="D19109" s="161">
        <v>1092.03</v>
      </c>
    </row>
    <row r="19110" spans="3:4" ht="15" hidden="1" customHeight="1" x14ac:dyDescent="0.25">
      <c r="C19110" s="158" t="s">
        <v>545</v>
      </c>
      <c r="D19110" s="159">
        <v>65.459999999999994</v>
      </c>
    </row>
    <row r="19111" spans="3:4" ht="15" hidden="1" customHeight="1" x14ac:dyDescent="0.25">
      <c r="C19111" s="160" t="s">
        <v>555</v>
      </c>
      <c r="D19111" s="161">
        <v>1020.23</v>
      </c>
    </row>
    <row r="19112" spans="3:4" ht="15" hidden="1" customHeight="1" x14ac:dyDescent="0.25">
      <c r="C19112" s="158" t="s">
        <v>540</v>
      </c>
      <c r="D19112" s="159">
        <v>425.44</v>
      </c>
    </row>
    <row r="19113" spans="3:4" ht="15" hidden="1" customHeight="1" x14ac:dyDescent="0.25">
      <c r="C19113" s="160" t="s">
        <v>557</v>
      </c>
      <c r="D19113" s="161">
        <v>959.61</v>
      </c>
    </row>
    <row r="19114" spans="3:4" ht="15" hidden="1" customHeight="1" x14ac:dyDescent="0.25">
      <c r="C19114" s="158" t="s">
        <v>539</v>
      </c>
      <c r="D19114" s="159">
        <v>639.23</v>
      </c>
    </row>
    <row r="19115" spans="3:4" ht="15" hidden="1" customHeight="1" x14ac:dyDescent="0.25">
      <c r="C19115" s="160" t="s">
        <v>307</v>
      </c>
      <c r="D19115" s="161">
        <v>140.61000000000001</v>
      </c>
    </row>
    <row r="19116" spans="3:4" ht="15" hidden="1" customHeight="1" x14ac:dyDescent="0.25">
      <c r="C19116" s="158" t="s">
        <v>309</v>
      </c>
      <c r="D19116" s="159">
        <v>575.75</v>
      </c>
    </row>
    <row r="19117" spans="3:4" ht="15" hidden="1" customHeight="1" x14ac:dyDescent="0.25">
      <c r="C19117" s="160" t="s">
        <v>539</v>
      </c>
      <c r="D19117" s="161">
        <v>957.06</v>
      </c>
    </row>
    <row r="19118" spans="3:4" ht="15" hidden="1" customHeight="1" x14ac:dyDescent="0.25">
      <c r="C19118" s="158" t="s">
        <v>309</v>
      </c>
      <c r="D19118" s="159">
        <v>1292.95</v>
      </c>
    </row>
    <row r="19119" spans="3:4" ht="15" hidden="1" customHeight="1" x14ac:dyDescent="0.25">
      <c r="C19119" s="160" t="s">
        <v>540</v>
      </c>
      <c r="D19119" s="161">
        <v>458.12</v>
      </c>
    </row>
    <row r="19120" spans="3:4" ht="15" hidden="1" customHeight="1" x14ac:dyDescent="0.25">
      <c r="C19120" s="158" t="s">
        <v>543</v>
      </c>
      <c r="D19120" s="159">
        <v>668.31</v>
      </c>
    </row>
    <row r="19121" spans="3:4" ht="15" hidden="1" customHeight="1" x14ac:dyDescent="0.25">
      <c r="C19121" s="160" t="s">
        <v>549</v>
      </c>
      <c r="D19121" s="161">
        <v>626.07000000000005</v>
      </c>
    </row>
    <row r="19122" spans="3:4" ht="15" hidden="1" customHeight="1" x14ac:dyDescent="0.25">
      <c r="C19122" s="158" t="s">
        <v>557</v>
      </c>
      <c r="D19122" s="159">
        <v>852.39</v>
      </c>
    </row>
    <row r="19123" spans="3:4" ht="15" hidden="1" customHeight="1" x14ac:dyDescent="0.25">
      <c r="C19123" s="160" t="s">
        <v>552</v>
      </c>
      <c r="D19123" s="161">
        <v>240.77</v>
      </c>
    </row>
    <row r="19124" spans="3:4" ht="15" hidden="1" customHeight="1" x14ac:dyDescent="0.25">
      <c r="C19124" s="158" t="s">
        <v>543</v>
      </c>
      <c r="D19124" s="159">
        <v>187.23</v>
      </c>
    </row>
    <row r="19125" spans="3:4" ht="15" hidden="1" customHeight="1" x14ac:dyDescent="0.25">
      <c r="C19125" s="160" t="s">
        <v>540</v>
      </c>
      <c r="D19125" s="161">
        <v>541.9</v>
      </c>
    </row>
    <row r="19126" spans="3:4" ht="15" hidden="1" customHeight="1" x14ac:dyDescent="0.25">
      <c r="C19126" s="158" t="s">
        <v>546</v>
      </c>
      <c r="D19126" s="159">
        <v>226.29</v>
      </c>
    </row>
    <row r="19127" spans="3:4" ht="15" hidden="1" customHeight="1" x14ac:dyDescent="0.25">
      <c r="C19127" s="160" t="s">
        <v>552</v>
      </c>
      <c r="D19127" s="161">
        <v>1094.8900000000001</v>
      </c>
    </row>
    <row r="19128" spans="3:4" ht="15" hidden="1" customHeight="1" x14ac:dyDescent="0.25">
      <c r="C19128" s="158" t="s">
        <v>558</v>
      </c>
      <c r="D19128" s="159">
        <v>149.47</v>
      </c>
    </row>
    <row r="19129" spans="3:4" ht="15" hidden="1" customHeight="1" x14ac:dyDescent="0.25">
      <c r="C19129" s="160" t="s">
        <v>548</v>
      </c>
      <c r="D19129" s="161">
        <v>278.18</v>
      </c>
    </row>
    <row r="19130" spans="3:4" ht="15" hidden="1" customHeight="1" x14ac:dyDescent="0.25">
      <c r="C19130" s="158" t="s">
        <v>551</v>
      </c>
      <c r="D19130" s="159">
        <v>596.02</v>
      </c>
    </row>
    <row r="19131" spans="3:4" ht="15" hidden="1" customHeight="1" x14ac:dyDescent="0.25">
      <c r="C19131" s="160" t="s">
        <v>543</v>
      </c>
      <c r="D19131" s="161">
        <v>706.7</v>
      </c>
    </row>
    <row r="19132" spans="3:4" ht="15" hidden="1" customHeight="1" x14ac:dyDescent="0.25">
      <c r="C19132" s="158" t="s">
        <v>543</v>
      </c>
      <c r="D19132" s="159">
        <v>16.670000000000002</v>
      </c>
    </row>
    <row r="19133" spans="3:4" ht="15" hidden="1" customHeight="1" x14ac:dyDescent="0.25">
      <c r="C19133" s="160" t="s">
        <v>551</v>
      </c>
      <c r="D19133" s="161">
        <v>784</v>
      </c>
    </row>
    <row r="19134" spans="3:4" ht="15" hidden="1" customHeight="1" x14ac:dyDescent="0.25">
      <c r="C19134" s="158" t="s">
        <v>551</v>
      </c>
      <c r="D19134" s="159">
        <v>125.22</v>
      </c>
    </row>
    <row r="19135" spans="3:4" ht="15" hidden="1" customHeight="1" x14ac:dyDescent="0.25">
      <c r="C19135" s="160" t="s">
        <v>539</v>
      </c>
      <c r="D19135" s="161">
        <v>430.41</v>
      </c>
    </row>
    <row r="19136" spans="3:4" ht="15" hidden="1" customHeight="1" x14ac:dyDescent="0.25">
      <c r="C19136" s="158" t="s">
        <v>542</v>
      </c>
      <c r="D19136" s="159">
        <v>1178.72</v>
      </c>
    </row>
    <row r="19137" spans="3:4" ht="15" hidden="1" customHeight="1" x14ac:dyDescent="0.25">
      <c r="C19137" s="160" t="s">
        <v>542</v>
      </c>
      <c r="D19137" s="161">
        <v>1087.67</v>
      </c>
    </row>
    <row r="19138" spans="3:4" ht="15" hidden="1" customHeight="1" x14ac:dyDescent="0.25">
      <c r="C19138" s="158" t="s">
        <v>545</v>
      </c>
      <c r="D19138" s="159">
        <v>36.049999999999997</v>
      </c>
    </row>
    <row r="19139" spans="3:4" ht="15" hidden="1" customHeight="1" x14ac:dyDescent="0.25">
      <c r="C19139" s="160" t="s">
        <v>542</v>
      </c>
      <c r="D19139" s="161">
        <v>173.45</v>
      </c>
    </row>
    <row r="19140" spans="3:4" ht="15" hidden="1" customHeight="1" x14ac:dyDescent="0.25">
      <c r="C19140" s="158" t="s">
        <v>542</v>
      </c>
      <c r="D19140" s="159">
        <v>1038.06</v>
      </c>
    </row>
    <row r="19141" spans="3:4" ht="15" hidden="1" customHeight="1" x14ac:dyDescent="0.25">
      <c r="C19141" s="160" t="s">
        <v>308</v>
      </c>
      <c r="D19141" s="161">
        <v>1076.7</v>
      </c>
    </row>
    <row r="19142" spans="3:4" ht="15" hidden="1" customHeight="1" x14ac:dyDescent="0.25">
      <c r="C19142" s="158" t="s">
        <v>548</v>
      </c>
      <c r="D19142" s="159">
        <v>508.38</v>
      </c>
    </row>
    <row r="19143" spans="3:4" ht="15" hidden="1" customHeight="1" x14ac:dyDescent="0.25">
      <c r="C19143" s="160" t="s">
        <v>539</v>
      </c>
      <c r="D19143" s="161">
        <v>720.95</v>
      </c>
    </row>
    <row r="19144" spans="3:4" ht="15" hidden="1" customHeight="1" x14ac:dyDescent="0.25">
      <c r="C19144" s="158" t="s">
        <v>553</v>
      </c>
      <c r="D19144" s="159">
        <v>700.6</v>
      </c>
    </row>
    <row r="19145" spans="3:4" ht="15" hidden="1" customHeight="1" x14ac:dyDescent="0.25">
      <c r="C19145" s="160" t="s">
        <v>553</v>
      </c>
      <c r="D19145" s="161">
        <v>39.94</v>
      </c>
    </row>
    <row r="19146" spans="3:4" ht="15" hidden="1" customHeight="1" x14ac:dyDescent="0.25">
      <c r="C19146" s="158" t="s">
        <v>545</v>
      </c>
      <c r="D19146" s="159">
        <v>47.25</v>
      </c>
    </row>
    <row r="19147" spans="3:4" ht="15" hidden="1" customHeight="1" x14ac:dyDescent="0.25">
      <c r="C19147" s="160" t="s">
        <v>549</v>
      </c>
      <c r="D19147" s="161">
        <v>569.55999999999995</v>
      </c>
    </row>
    <row r="19148" spans="3:4" ht="15" hidden="1" customHeight="1" x14ac:dyDescent="0.25">
      <c r="C19148" s="158" t="s">
        <v>539</v>
      </c>
      <c r="D19148" s="159">
        <v>244.87</v>
      </c>
    </row>
    <row r="19149" spans="3:4" ht="15" hidden="1" customHeight="1" x14ac:dyDescent="0.25">
      <c r="C19149" s="160" t="s">
        <v>547</v>
      </c>
      <c r="D19149" s="161">
        <v>872.11</v>
      </c>
    </row>
    <row r="19150" spans="3:4" ht="15" hidden="1" customHeight="1" x14ac:dyDescent="0.25">
      <c r="C19150" s="158" t="s">
        <v>555</v>
      </c>
      <c r="D19150" s="159">
        <v>1070.25</v>
      </c>
    </row>
    <row r="19151" spans="3:4" ht="15" hidden="1" customHeight="1" x14ac:dyDescent="0.25">
      <c r="C19151" s="160" t="s">
        <v>312</v>
      </c>
      <c r="D19151" s="161">
        <v>1059.44</v>
      </c>
    </row>
    <row r="19152" spans="3:4" ht="15" hidden="1" customHeight="1" x14ac:dyDescent="0.25">
      <c r="C19152" s="158" t="s">
        <v>552</v>
      </c>
      <c r="D19152" s="159">
        <v>621.28</v>
      </c>
    </row>
    <row r="19153" spans="3:4" ht="15" hidden="1" customHeight="1" x14ac:dyDescent="0.25">
      <c r="C19153" s="160" t="s">
        <v>546</v>
      </c>
      <c r="D19153" s="161">
        <v>797.49</v>
      </c>
    </row>
    <row r="19154" spans="3:4" ht="15" hidden="1" customHeight="1" x14ac:dyDescent="0.25">
      <c r="C19154" s="158" t="s">
        <v>309</v>
      </c>
      <c r="D19154" s="159">
        <v>313.93</v>
      </c>
    </row>
    <row r="19155" spans="3:4" ht="15" hidden="1" customHeight="1" x14ac:dyDescent="0.25">
      <c r="C19155" s="160" t="s">
        <v>312</v>
      </c>
      <c r="D19155" s="161">
        <v>700.66</v>
      </c>
    </row>
    <row r="19156" spans="3:4" ht="15" hidden="1" customHeight="1" x14ac:dyDescent="0.25">
      <c r="C19156" s="158" t="s">
        <v>544</v>
      </c>
      <c r="D19156" s="159">
        <v>482.72</v>
      </c>
    </row>
    <row r="19157" spans="3:4" ht="15" hidden="1" customHeight="1" x14ac:dyDescent="0.25">
      <c r="C19157" s="160" t="s">
        <v>312</v>
      </c>
      <c r="D19157" s="161">
        <v>608.02</v>
      </c>
    </row>
    <row r="19158" spans="3:4" ht="15" hidden="1" customHeight="1" x14ac:dyDescent="0.25">
      <c r="C19158" s="158" t="s">
        <v>546</v>
      </c>
      <c r="D19158" s="159">
        <v>229.96</v>
      </c>
    </row>
    <row r="19159" spans="3:4" ht="15" hidden="1" customHeight="1" x14ac:dyDescent="0.25">
      <c r="C19159" s="160" t="s">
        <v>556</v>
      </c>
      <c r="D19159" s="161">
        <v>783.63</v>
      </c>
    </row>
    <row r="19160" spans="3:4" ht="15" hidden="1" customHeight="1" x14ac:dyDescent="0.25">
      <c r="C19160" s="158" t="s">
        <v>547</v>
      </c>
      <c r="D19160" s="159">
        <v>640.26</v>
      </c>
    </row>
    <row r="19161" spans="3:4" ht="15" hidden="1" customHeight="1" x14ac:dyDescent="0.25">
      <c r="C19161" s="160" t="s">
        <v>553</v>
      </c>
      <c r="D19161" s="161">
        <v>888.79</v>
      </c>
    </row>
    <row r="19162" spans="3:4" ht="15" hidden="1" customHeight="1" x14ac:dyDescent="0.25">
      <c r="C19162" s="158" t="s">
        <v>312</v>
      </c>
      <c r="D19162" s="159">
        <v>1083.02</v>
      </c>
    </row>
    <row r="19163" spans="3:4" ht="15" hidden="1" customHeight="1" x14ac:dyDescent="0.25">
      <c r="C19163" s="160" t="s">
        <v>556</v>
      </c>
      <c r="D19163" s="161">
        <v>1147.27</v>
      </c>
    </row>
    <row r="19164" spans="3:4" ht="15" hidden="1" customHeight="1" x14ac:dyDescent="0.25">
      <c r="C19164" s="158" t="s">
        <v>308</v>
      </c>
      <c r="D19164" s="159">
        <v>509.77</v>
      </c>
    </row>
    <row r="19165" spans="3:4" ht="15" hidden="1" customHeight="1" x14ac:dyDescent="0.25">
      <c r="C19165" s="160" t="s">
        <v>542</v>
      </c>
      <c r="D19165" s="161">
        <v>1137.74</v>
      </c>
    </row>
    <row r="19166" spans="3:4" ht="15" hidden="1" customHeight="1" x14ac:dyDescent="0.25">
      <c r="C19166" s="158" t="s">
        <v>545</v>
      </c>
      <c r="D19166" s="159">
        <v>1070.06</v>
      </c>
    </row>
    <row r="19167" spans="3:4" ht="15" hidden="1" customHeight="1" x14ac:dyDescent="0.25">
      <c r="C19167" s="160" t="s">
        <v>553</v>
      </c>
      <c r="D19167" s="161">
        <v>459.02</v>
      </c>
    </row>
    <row r="19168" spans="3:4" ht="15" hidden="1" customHeight="1" x14ac:dyDescent="0.25">
      <c r="C19168" s="158" t="s">
        <v>553</v>
      </c>
      <c r="D19168" s="159">
        <v>1095.78</v>
      </c>
    </row>
    <row r="19169" spans="3:4" ht="15" hidden="1" customHeight="1" x14ac:dyDescent="0.25">
      <c r="C19169" s="160" t="s">
        <v>309</v>
      </c>
      <c r="D19169" s="161">
        <v>987.94</v>
      </c>
    </row>
    <row r="19170" spans="3:4" ht="15" hidden="1" customHeight="1" x14ac:dyDescent="0.25">
      <c r="C19170" s="158" t="s">
        <v>546</v>
      </c>
      <c r="D19170" s="159">
        <v>696.17</v>
      </c>
    </row>
    <row r="19171" spans="3:4" ht="15" hidden="1" customHeight="1" x14ac:dyDescent="0.25">
      <c r="C19171" s="160" t="s">
        <v>539</v>
      </c>
      <c r="D19171" s="161">
        <v>153.41999999999999</v>
      </c>
    </row>
    <row r="19172" spans="3:4" ht="15" hidden="1" customHeight="1" x14ac:dyDescent="0.25">
      <c r="C19172" s="158" t="s">
        <v>545</v>
      </c>
      <c r="D19172" s="159">
        <v>833.57</v>
      </c>
    </row>
    <row r="19173" spans="3:4" ht="15" hidden="1" customHeight="1" x14ac:dyDescent="0.25">
      <c r="C19173" s="160" t="s">
        <v>552</v>
      </c>
      <c r="D19173" s="161">
        <v>1138.6300000000001</v>
      </c>
    </row>
    <row r="19174" spans="3:4" ht="15" hidden="1" customHeight="1" x14ac:dyDescent="0.25">
      <c r="C19174" s="158" t="s">
        <v>552</v>
      </c>
      <c r="D19174" s="159">
        <v>443.66</v>
      </c>
    </row>
    <row r="19175" spans="3:4" ht="15" hidden="1" customHeight="1" x14ac:dyDescent="0.25">
      <c r="C19175" s="160" t="s">
        <v>551</v>
      </c>
      <c r="D19175" s="161">
        <v>604.30999999999995</v>
      </c>
    </row>
    <row r="19176" spans="3:4" ht="15" hidden="1" customHeight="1" x14ac:dyDescent="0.25">
      <c r="C19176" s="158" t="s">
        <v>547</v>
      </c>
      <c r="D19176" s="159">
        <v>580.75</v>
      </c>
    </row>
    <row r="19177" spans="3:4" ht="15" hidden="1" customHeight="1" x14ac:dyDescent="0.25">
      <c r="C19177" s="160" t="s">
        <v>539</v>
      </c>
      <c r="D19177" s="161">
        <v>154.83000000000001</v>
      </c>
    </row>
    <row r="19178" spans="3:4" ht="15" hidden="1" customHeight="1" x14ac:dyDescent="0.25">
      <c r="C19178" s="158" t="s">
        <v>552</v>
      </c>
      <c r="D19178" s="159">
        <v>378.23</v>
      </c>
    </row>
    <row r="19179" spans="3:4" ht="15" hidden="1" customHeight="1" x14ac:dyDescent="0.25">
      <c r="C19179" s="160" t="s">
        <v>556</v>
      </c>
      <c r="D19179" s="161">
        <v>33.24</v>
      </c>
    </row>
    <row r="19180" spans="3:4" ht="15" hidden="1" customHeight="1" x14ac:dyDescent="0.25">
      <c r="C19180" s="158" t="s">
        <v>554</v>
      </c>
      <c r="D19180" s="159">
        <v>53.04</v>
      </c>
    </row>
    <row r="19181" spans="3:4" ht="15" hidden="1" customHeight="1" x14ac:dyDescent="0.25">
      <c r="C19181" s="160" t="s">
        <v>307</v>
      </c>
      <c r="D19181" s="161">
        <v>1098.67</v>
      </c>
    </row>
    <row r="19182" spans="3:4" ht="15" hidden="1" customHeight="1" x14ac:dyDescent="0.25">
      <c r="C19182" s="158" t="s">
        <v>545</v>
      </c>
      <c r="D19182" s="159">
        <v>65.489999999999995</v>
      </c>
    </row>
    <row r="19183" spans="3:4" ht="15" hidden="1" customHeight="1" x14ac:dyDescent="0.25">
      <c r="C19183" s="160" t="s">
        <v>308</v>
      </c>
      <c r="D19183" s="161">
        <v>1213.92</v>
      </c>
    </row>
    <row r="19184" spans="3:4" ht="15" hidden="1" customHeight="1" x14ac:dyDescent="0.25">
      <c r="C19184" s="158" t="s">
        <v>555</v>
      </c>
      <c r="D19184" s="159">
        <v>823.36</v>
      </c>
    </row>
    <row r="19185" spans="3:4" ht="15" hidden="1" customHeight="1" x14ac:dyDescent="0.25">
      <c r="C19185" s="160" t="s">
        <v>546</v>
      </c>
      <c r="D19185" s="161">
        <v>360.29</v>
      </c>
    </row>
    <row r="19186" spans="3:4" ht="15" hidden="1" customHeight="1" x14ac:dyDescent="0.25">
      <c r="C19186" s="158" t="s">
        <v>547</v>
      </c>
      <c r="D19186" s="159">
        <v>785.72</v>
      </c>
    </row>
    <row r="19187" spans="3:4" ht="15" hidden="1" customHeight="1" x14ac:dyDescent="0.25">
      <c r="C19187" s="160" t="s">
        <v>546</v>
      </c>
      <c r="D19187" s="161">
        <v>754.61</v>
      </c>
    </row>
    <row r="19188" spans="3:4" ht="15" hidden="1" customHeight="1" x14ac:dyDescent="0.25">
      <c r="C19188" s="158" t="s">
        <v>549</v>
      </c>
      <c r="D19188" s="159">
        <v>240.46</v>
      </c>
    </row>
    <row r="19189" spans="3:4" ht="15" hidden="1" customHeight="1" x14ac:dyDescent="0.25">
      <c r="C19189" s="160" t="s">
        <v>540</v>
      </c>
      <c r="D19189" s="161">
        <v>818.1</v>
      </c>
    </row>
    <row r="19190" spans="3:4" ht="15" hidden="1" customHeight="1" x14ac:dyDescent="0.25">
      <c r="C19190" s="158" t="s">
        <v>546</v>
      </c>
      <c r="D19190" s="159">
        <v>1092.74</v>
      </c>
    </row>
    <row r="19191" spans="3:4" ht="15" hidden="1" customHeight="1" x14ac:dyDescent="0.25">
      <c r="C19191" s="160" t="s">
        <v>543</v>
      </c>
      <c r="D19191" s="161">
        <v>221.79</v>
      </c>
    </row>
    <row r="19192" spans="3:4" ht="15" hidden="1" customHeight="1" x14ac:dyDescent="0.25">
      <c r="C19192" s="158" t="s">
        <v>545</v>
      </c>
      <c r="D19192" s="159">
        <v>506.98</v>
      </c>
    </row>
    <row r="19193" spans="3:4" ht="15" hidden="1" customHeight="1" x14ac:dyDescent="0.25">
      <c r="C19193" s="160" t="s">
        <v>309</v>
      </c>
      <c r="D19193" s="161">
        <v>432.9</v>
      </c>
    </row>
    <row r="19194" spans="3:4" ht="15" hidden="1" customHeight="1" x14ac:dyDescent="0.25">
      <c r="C19194" s="158" t="s">
        <v>308</v>
      </c>
      <c r="D19194" s="159">
        <v>778.32</v>
      </c>
    </row>
    <row r="19195" spans="3:4" ht="15" hidden="1" customHeight="1" x14ac:dyDescent="0.25">
      <c r="C19195" s="160" t="s">
        <v>557</v>
      </c>
      <c r="D19195" s="161">
        <v>1087.3900000000001</v>
      </c>
    </row>
    <row r="19196" spans="3:4" ht="15" hidden="1" customHeight="1" x14ac:dyDescent="0.25">
      <c r="C19196" s="158" t="s">
        <v>544</v>
      </c>
      <c r="D19196" s="159">
        <v>670.84</v>
      </c>
    </row>
    <row r="19197" spans="3:4" ht="15" hidden="1" customHeight="1" x14ac:dyDescent="0.25">
      <c r="C19197" s="160" t="s">
        <v>554</v>
      </c>
      <c r="D19197" s="161">
        <v>502.93</v>
      </c>
    </row>
    <row r="19198" spans="3:4" ht="15" hidden="1" customHeight="1" x14ac:dyDescent="0.25">
      <c r="C19198" s="158" t="s">
        <v>539</v>
      </c>
      <c r="D19198" s="159">
        <v>945.7</v>
      </c>
    </row>
    <row r="19199" spans="3:4" ht="15" hidden="1" customHeight="1" x14ac:dyDescent="0.25">
      <c r="C19199" s="160" t="s">
        <v>550</v>
      </c>
      <c r="D19199" s="161">
        <v>400.32</v>
      </c>
    </row>
    <row r="19200" spans="3:4" ht="15" hidden="1" customHeight="1" x14ac:dyDescent="0.25">
      <c r="C19200" s="158" t="s">
        <v>545</v>
      </c>
      <c r="D19200" s="159">
        <v>715.44</v>
      </c>
    </row>
    <row r="19201" spans="3:4" ht="15" hidden="1" customHeight="1" x14ac:dyDescent="0.25">
      <c r="C19201" s="160" t="s">
        <v>551</v>
      </c>
      <c r="D19201" s="161">
        <v>293.26</v>
      </c>
    </row>
    <row r="19202" spans="3:4" ht="15" hidden="1" customHeight="1" x14ac:dyDescent="0.25">
      <c r="C19202" s="158" t="s">
        <v>307</v>
      </c>
      <c r="D19202" s="159">
        <v>1128.19</v>
      </c>
    </row>
    <row r="19203" spans="3:4" ht="15" hidden="1" customHeight="1" x14ac:dyDescent="0.25">
      <c r="C19203" s="160" t="s">
        <v>545</v>
      </c>
      <c r="D19203" s="161">
        <v>40.47</v>
      </c>
    </row>
    <row r="19204" spans="3:4" ht="15" hidden="1" customHeight="1" x14ac:dyDescent="0.25">
      <c r="C19204" s="158" t="s">
        <v>307</v>
      </c>
      <c r="D19204" s="159">
        <v>148.47</v>
      </c>
    </row>
    <row r="19205" spans="3:4" ht="15" hidden="1" customHeight="1" x14ac:dyDescent="0.25">
      <c r="C19205" s="160" t="s">
        <v>540</v>
      </c>
      <c r="D19205" s="161">
        <v>1270.98</v>
      </c>
    </row>
    <row r="19206" spans="3:4" ht="15" hidden="1" customHeight="1" x14ac:dyDescent="0.25">
      <c r="C19206" s="158" t="s">
        <v>548</v>
      </c>
      <c r="D19206" s="159">
        <v>547.33000000000004</v>
      </c>
    </row>
    <row r="19207" spans="3:4" ht="15" hidden="1" customHeight="1" x14ac:dyDescent="0.25">
      <c r="C19207" s="160" t="s">
        <v>308</v>
      </c>
      <c r="D19207" s="161">
        <v>765.49</v>
      </c>
    </row>
    <row r="19208" spans="3:4" ht="15" hidden="1" customHeight="1" x14ac:dyDescent="0.25">
      <c r="C19208" s="158" t="s">
        <v>547</v>
      </c>
      <c r="D19208" s="159">
        <v>198.68</v>
      </c>
    </row>
    <row r="19209" spans="3:4" ht="15" hidden="1" customHeight="1" x14ac:dyDescent="0.25">
      <c r="C19209" s="160" t="s">
        <v>555</v>
      </c>
      <c r="D19209" s="161">
        <v>1118.53</v>
      </c>
    </row>
    <row r="19210" spans="3:4" ht="15" hidden="1" customHeight="1" x14ac:dyDescent="0.25">
      <c r="C19210" s="158" t="s">
        <v>307</v>
      </c>
      <c r="D19210" s="159">
        <v>1011.02</v>
      </c>
    </row>
    <row r="19211" spans="3:4" ht="15" hidden="1" customHeight="1" x14ac:dyDescent="0.25">
      <c r="C19211" s="160" t="s">
        <v>556</v>
      </c>
      <c r="D19211" s="161">
        <v>671.75</v>
      </c>
    </row>
    <row r="19212" spans="3:4" ht="15" hidden="1" customHeight="1" x14ac:dyDescent="0.25">
      <c r="C19212" s="158" t="s">
        <v>539</v>
      </c>
      <c r="D19212" s="159">
        <v>442.48</v>
      </c>
    </row>
    <row r="19213" spans="3:4" ht="15" hidden="1" customHeight="1" x14ac:dyDescent="0.25">
      <c r="C19213" s="160" t="s">
        <v>541</v>
      </c>
      <c r="D19213" s="161">
        <v>611.64</v>
      </c>
    </row>
    <row r="19214" spans="3:4" ht="15" hidden="1" customHeight="1" x14ac:dyDescent="0.25">
      <c r="C19214" s="158" t="s">
        <v>308</v>
      </c>
      <c r="D19214" s="159">
        <v>1186.8900000000001</v>
      </c>
    </row>
    <row r="19215" spans="3:4" ht="15" hidden="1" customHeight="1" x14ac:dyDescent="0.25">
      <c r="C19215" s="160" t="s">
        <v>553</v>
      </c>
      <c r="D19215" s="161">
        <v>715.34</v>
      </c>
    </row>
    <row r="19216" spans="3:4" ht="15" hidden="1" customHeight="1" x14ac:dyDescent="0.25">
      <c r="C19216" s="158" t="s">
        <v>553</v>
      </c>
      <c r="D19216" s="159">
        <v>513.85</v>
      </c>
    </row>
    <row r="19217" spans="3:4" ht="15" hidden="1" customHeight="1" x14ac:dyDescent="0.25">
      <c r="C19217" s="160" t="s">
        <v>307</v>
      </c>
      <c r="D19217" s="161">
        <v>1000.92</v>
      </c>
    </row>
    <row r="19218" spans="3:4" ht="15" hidden="1" customHeight="1" x14ac:dyDescent="0.25">
      <c r="C19218" s="158" t="s">
        <v>549</v>
      </c>
      <c r="D19218" s="159">
        <v>263.87</v>
      </c>
    </row>
    <row r="19219" spans="3:4" ht="15" hidden="1" customHeight="1" x14ac:dyDescent="0.25">
      <c r="C19219" s="160" t="s">
        <v>553</v>
      </c>
      <c r="D19219" s="161">
        <v>566.25</v>
      </c>
    </row>
    <row r="19220" spans="3:4" ht="15" hidden="1" customHeight="1" x14ac:dyDescent="0.25">
      <c r="C19220" s="158" t="s">
        <v>539</v>
      </c>
      <c r="D19220" s="159">
        <v>142.34</v>
      </c>
    </row>
    <row r="19221" spans="3:4" ht="15" hidden="1" customHeight="1" x14ac:dyDescent="0.25">
      <c r="C19221" s="160" t="s">
        <v>555</v>
      </c>
      <c r="D19221" s="161">
        <v>38.76</v>
      </c>
    </row>
    <row r="19222" spans="3:4" ht="15" hidden="1" customHeight="1" x14ac:dyDescent="0.25">
      <c r="C19222" s="158" t="s">
        <v>552</v>
      </c>
      <c r="D19222" s="159">
        <v>594.16</v>
      </c>
    </row>
    <row r="19223" spans="3:4" ht="15" hidden="1" customHeight="1" x14ac:dyDescent="0.25">
      <c r="C19223" s="160" t="s">
        <v>551</v>
      </c>
      <c r="D19223" s="161">
        <v>1029.8599999999999</v>
      </c>
    </row>
    <row r="19224" spans="3:4" ht="15" hidden="1" customHeight="1" x14ac:dyDescent="0.25">
      <c r="C19224" s="158" t="s">
        <v>552</v>
      </c>
      <c r="D19224" s="159">
        <v>158.30000000000001</v>
      </c>
    </row>
    <row r="19225" spans="3:4" ht="15" hidden="1" customHeight="1" x14ac:dyDescent="0.25">
      <c r="C19225" s="160" t="s">
        <v>554</v>
      </c>
      <c r="D19225" s="161">
        <v>1104.75</v>
      </c>
    </row>
    <row r="19226" spans="3:4" ht="15" hidden="1" customHeight="1" x14ac:dyDescent="0.25">
      <c r="C19226" s="158" t="s">
        <v>545</v>
      </c>
      <c r="D19226" s="159">
        <v>1246.79</v>
      </c>
    </row>
    <row r="19227" spans="3:4" ht="15" hidden="1" customHeight="1" x14ac:dyDescent="0.25">
      <c r="C19227" s="160" t="s">
        <v>545</v>
      </c>
      <c r="D19227" s="161">
        <v>1012.89</v>
      </c>
    </row>
    <row r="19228" spans="3:4" ht="15" hidden="1" customHeight="1" x14ac:dyDescent="0.25">
      <c r="C19228" s="158" t="s">
        <v>548</v>
      </c>
      <c r="D19228" s="159">
        <v>616.16999999999996</v>
      </c>
    </row>
    <row r="19229" spans="3:4" ht="15" hidden="1" customHeight="1" x14ac:dyDescent="0.25">
      <c r="C19229" s="160" t="s">
        <v>555</v>
      </c>
      <c r="D19229" s="161">
        <v>995.12</v>
      </c>
    </row>
    <row r="19230" spans="3:4" ht="15" hidden="1" customHeight="1" x14ac:dyDescent="0.25">
      <c r="C19230" s="158" t="s">
        <v>307</v>
      </c>
      <c r="D19230" s="159">
        <v>949.32</v>
      </c>
    </row>
    <row r="19231" spans="3:4" ht="15" hidden="1" customHeight="1" x14ac:dyDescent="0.25">
      <c r="C19231" s="160" t="s">
        <v>308</v>
      </c>
      <c r="D19231" s="161">
        <v>104.6</v>
      </c>
    </row>
    <row r="19232" spans="3:4" ht="15" hidden="1" customHeight="1" x14ac:dyDescent="0.25">
      <c r="C19232" s="158" t="s">
        <v>554</v>
      </c>
      <c r="D19232" s="159">
        <v>402.78</v>
      </c>
    </row>
    <row r="19233" spans="3:4" ht="15" hidden="1" customHeight="1" x14ac:dyDescent="0.25">
      <c r="C19233" s="160" t="s">
        <v>546</v>
      </c>
      <c r="D19233" s="161">
        <v>1144.81</v>
      </c>
    </row>
    <row r="19234" spans="3:4" ht="15" hidden="1" customHeight="1" x14ac:dyDescent="0.25">
      <c r="C19234" s="158" t="s">
        <v>543</v>
      </c>
      <c r="D19234" s="159">
        <v>446.84</v>
      </c>
    </row>
    <row r="19235" spans="3:4" ht="15" hidden="1" customHeight="1" x14ac:dyDescent="0.25">
      <c r="C19235" s="160" t="s">
        <v>312</v>
      </c>
      <c r="D19235" s="161">
        <v>1283.3399999999999</v>
      </c>
    </row>
    <row r="19236" spans="3:4" ht="15" hidden="1" customHeight="1" x14ac:dyDescent="0.25">
      <c r="C19236" s="158" t="s">
        <v>553</v>
      </c>
      <c r="D19236" s="159">
        <v>1208.3800000000001</v>
      </c>
    </row>
    <row r="19237" spans="3:4" ht="15" hidden="1" customHeight="1" x14ac:dyDescent="0.25">
      <c r="C19237" s="160" t="s">
        <v>543</v>
      </c>
      <c r="D19237" s="161">
        <v>456.21</v>
      </c>
    </row>
    <row r="19238" spans="3:4" ht="15" hidden="1" customHeight="1" x14ac:dyDescent="0.25">
      <c r="C19238" s="158" t="s">
        <v>551</v>
      </c>
      <c r="D19238" s="159">
        <v>729.33</v>
      </c>
    </row>
    <row r="19239" spans="3:4" ht="15" hidden="1" customHeight="1" x14ac:dyDescent="0.25">
      <c r="C19239" s="160" t="s">
        <v>550</v>
      </c>
      <c r="D19239" s="161">
        <v>138.56</v>
      </c>
    </row>
    <row r="19240" spans="3:4" ht="15" hidden="1" customHeight="1" x14ac:dyDescent="0.25">
      <c r="C19240" s="158" t="s">
        <v>556</v>
      </c>
      <c r="D19240" s="159">
        <v>750.84</v>
      </c>
    </row>
    <row r="19241" spans="3:4" ht="15" hidden="1" customHeight="1" x14ac:dyDescent="0.25">
      <c r="C19241" s="160" t="s">
        <v>542</v>
      </c>
      <c r="D19241" s="161">
        <v>846.67</v>
      </c>
    </row>
    <row r="19242" spans="3:4" ht="15" hidden="1" customHeight="1" x14ac:dyDescent="0.25">
      <c r="C19242" s="158" t="s">
        <v>547</v>
      </c>
      <c r="D19242" s="159">
        <v>327.60000000000002</v>
      </c>
    </row>
    <row r="19243" spans="3:4" ht="15" hidden="1" customHeight="1" x14ac:dyDescent="0.25">
      <c r="C19243" s="160" t="s">
        <v>545</v>
      </c>
      <c r="D19243" s="161">
        <v>50.17</v>
      </c>
    </row>
    <row r="19244" spans="3:4" ht="15" hidden="1" customHeight="1" x14ac:dyDescent="0.25">
      <c r="C19244" s="158" t="s">
        <v>553</v>
      </c>
      <c r="D19244" s="159">
        <v>858.46</v>
      </c>
    </row>
    <row r="19245" spans="3:4" ht="15" hidden="1" customHeight="1" x14ac:dyDescent="0.25">
      <c r="C19245" s="160" t="s">
        <v>549</v>
      </c>
      <c r="D19245" s="161">
        <v>907.98</v>
      </c>
    </row>
    <row r="19246" spans="3:4" ht="15" hidden="1" customHeight="1" x14ac:dyDescent="0.25">
      <c r="C19246" s="158" t="s">
        <v>547</v>
      </c>
      <c r="D19246" s="159">
        <v>169.84</v>
      </c>
    </row>
    <row r="19247" spans="3:4" ht="15" hidden="1" customHeight="1" x14ac:dyDescent="0.25">
      <c r="C19247" s="160" t="s">
        <v>547</v>
      </c>
      <c r="D19247" s="161">
        <v>810.64</v>
      </c>
    </row>
    <row r="19248" spans="3:4" ht="15" hidden="1" customHeight="1" x14ac:dyDescent="0.25">
      <c r="C19248" s="158" t="s">
        <v>541</v>
      </c>
      <c r="D19248" s="159">
        <v>849.61</v>
      </c>
    </row>
    <row r="19249" spans="3:4" ht="15" hidden="1" customHeight="1" x14ac:dyDescent="0.25">
      <c r="C19249" s="160" t="s">
        <v>554</v>
      </c>
      <c r="D19249" s="161">
        <v>549.95000000000005</v>
      </c>
    </row>
    <row r="19250" spans="3:4" ht="15" hidden="1" customHeight="1" x14ac:dyDescent="0.25">
      <c r="C19250" s="158" t="s">
        <v>548</v>
      </c>
      <c r="D19250" s="159">
        <v>417.18</v>
      </c>
    </row>
    <row r="19251" spans="3:4" ht="15" hidden="1" customHeight="1" x14ac:dyDescent="0.25">
      <c r="C19251" s="160" t="s">
        <v>551</v>
      </c>
      <c r="D19251" s="161">
        <v>1261.22</v>
      </c>
    </row>
    <row r="19252" spans="3:4" ht="15" hidden="1" customHeight="1" x14ac:dyDescent="0.25">
      <c r="C19252" s="158" t="s">
        <v>556</v>
      </c>
      <c r="D19252" s="159">
        <v>587.52</v>
      </c>
    </row>
    <row r="19253" spans="3:4" ht="15" hidden="1" customHeight="1" x14ac:dyDescent="0.25">
      <c r="C19253" s="160" t="s">
        <v>307</v>
      </c>
      <c r="D19253" s="161">
        <v>767.64</v>
      </c>
    </row>
    <row r="19254" spans="3:4" ht="15" hidden="1" customHeight="1" x14ac:dyDescent="0.25">
      <c r="C19254" s="158" t="s">
        <v>307</v>
      </c>
      <c r="D19254" s="159">
        <v>1026.98</v>
      </c>
    </row>
    <row r="19255" spans="3:4" ht="15" hidden="1" customHeight="1" x14ac:dyDescent="0.25">
      <c r="C19255" s="160" t="s">
        <v>550</v>
      </c>
      <c r="D19255" s="161">
        <v>38.61</v>
      </c>
    </row>
    <row r="19256" spans="3:4" ht="15" hidden="1" customHeight="1" x14ac:dyDescent="0.25">
      <c r="C19256" s="158" t="s">
        <v>307</v>
      </c>
      <c r="D19256" s="159">
        <v>949.11</v>
      </c>
    </row>
    <row r="19257" spans="3:4" ht="15" hidden="1" customHeight="1" x14ac:dyDescent="0.25">
      <c r="C19257" s="160" t="s">
        <v>543</v>
      </c>
      <c r="D19257" s="161">
        <v>459.37</v>
      </c>
    </row>
    <row r="19258" spans="3:4" ht="15" hidden="1" customHeight="1" x14ac:dyDescent="0.25">
      <c r="C19258" s="158" t="s">
        <v>546</v>
      </c>
      <c r="D19258" s="159">
        <v>906.11</v>
      </c>
    </row>
    <row r="19259" spans="3:4" ht="15" hidden="1" customHeight="1" x14ac:dyDescent="0.25">
      <c r="C19259" s="160" t="s">
        <v>312</v>
      </c>
      <c r="D19259" s="161">
        <v>531.89</v>
      </c>
    </row>
    <row r="19260" spans="3:4" ht="15" hidden="1" customHeight="1" x14ac:dyDescent="0.25">
      <c r="C19260" s="158" t="s">
        <v>307</v>
      </c>
      <c r="D19260" s="159">
        <v>574.73</v>
      </c>
    </row>
    <row r="19261" spans="3:4" ht="15" hidden="1" customHeight="1" x14ac:dyDescent="0.25">
      <c r="C19261" s="160" t="s">
        <v>308</v>
      </c>
      <c r="D19261" s="161">
        <v>663.93</v>
      </c>
    </row>
    <row r="19262" spans="3:4" ht="15" hidden="1" customHeight="1" x14ac:dyDescent="0.25">
      <c r="C19262" s="158" t="s">
        <v>550</v>
      </c>
      <c r="D19262" s="159">
        <v>358.39</v>
      </c>
    </row>
    <row r="19263" spans="3:4" ht="15" hidden="1" customHeight="1" x14ac:dyDescent="0.25">
      <c r="C19263" s="160" t="s">
        <v>558</v>
      </c>
      <c r="D19263" s="161">
        <v>406.76</v>
      </c>
    </row>
    <row r="19264" spans="3:4" ht="15" hidden="1" customHeight="1" x14ac:dyDescent="0.25">
      <c r="C19264" s="158" t="s">
        <v>555</v>
      </c>
      <c r="D19264" s="159">
        <v>1048.67</v>
      </c>
    </row>
    <row r="19265" spans="3:4" ht="15" hidden="1" customHeight="1" x14ac:dyDescent="0.25">
      <c r="C19265" s="160" t="s">
        <v>309</v>
      </c>
      <c r="D19265" s="161">
        <v>530.32000000000005</v>
      </c>
    </row>
    <row r="19266" spans="3:4" ht="15" hidden="1" customHeight="1" x14ac:dyDescent="0.25">
      <c r="C19266" s="158" t="s">
        <v>544</v>
      </c>
      <c r="D19266" s="159">
        <v>1014.62</v>
      </c>
    </row>
    <row r="19267" spans="3:4" ht="15" hidden="1" customHeight="1" x14ac:dyDescent="0.25">
      <c r="C19267" s="160" t="s">
        <v>551</v>
      </c>
      <c r="D19267" s="161">
        <v>852.96</v>
      </c>
    </row>
    <row r="19268" spans="3:4" ht="15" hidden="1" customHeight="1" x14ac:dyDescent="0.25">
      <c r="C19268" s="158" t="s">
        <v>558</v>
      </c>
      <c r="D19268" s="159">
        <v>65.87</v>
      </c>
    </row>
    <row r="19269" spans="3:4" ht="15" hidden="1" customHeight="1" x14ac:dyDescent="0.25">
      <c r="C19269" s="160" t="s">
        <v>541</v>
      </c>
      <c r="D19269" s="161">
        <v>666.36</v>
      </c>
    </row>
    <row r="19270" spans="3:4" ht="15" hidden="1" customHeight="1" x14ac:dyDescent="0.25">
      <c r="C19270" s="158" t="s">
        <v>553</v>
      </c>
      <c r="D19270" s="159">
        <v>32.56</v>
      </c>
    </row>
    <row r="19271" spans="3:4" ht="15" hidden="1" customHeight="1" x14ac:dyDescent="0.25">
      <c r="C19271" s="160" t="s">
        <v>543</v>
      </c>
      <c r="D19271" s="161">
        <v>851.31</v>
      </c>
    </row>
    <row r="19272" spans="3:4" ht="15" hidden="1" customHeight="1" x14ac:dyDescent="0.25">
      <c r="C19272" s="158" t="s">
        <v>308</v>
      </c>
      <c r="D19272" s="159">
        <v>617.59</v>
      </c>
    </row>
    <row r="19273" spans="3:4" ht="15" hidden="1" customHeight="1" x14ac:dyDescent="0.25">
      <c r="C19273" s="160" t="s">
        <v>547</v>
      </c>
      <c r="D19273" s="161">
        <v>1065.33</v>
      </c>
    </row>
    <row r="19274" spans="3:4" ht="15" hidden="1" customHeight="1" x14ac:dyDescent="0.25">
      <c r="C19274" s="158" t="s">
        <v>545</v>
      </c>
      <c r="D19274" s="159">
        <v>68.510000000000005</v>
      </c>
    </row>
    <row r="19275" spans="3:4" ht="15" hidden="1" customHeight="1" x14ac:dyDescent="0.25">
      <c r="C19275" s="160" t="s">
        <v>552</v>
      </c>
      <c r="D19275" s="161">
        <v>408.74</v>
      </c>
    </row>
    <row r="19276" spans="3:4" ht="15" hidden="1" customHeight="1" x14ac:dyDescent="0.25">
      <c r="C19276" s="158" t="s">
        <v>552</v>
      </c>
      <c r="D19276" s="159">
        <v>534.42999999999995</v>
      </c>
    </row>
    <row r="19277" spans="3:4" ht="15" hidden="1" customHeight="1" x14ac:dyDescent="0.25">
      <c r="C19277" s="160" t="s">
        <v>543</v>
      </c>
      <c r="D19277" s="161">
        <v>131.81</v>
      </c>
    </row>
    <row r="19278" spans="3:4" ht="15" hidden="1" customHeight="1" x14ac:dyDescent="0.25">
      <c r="C19278" s="158" t="s">
        <v>556</v>
      </c>
      <c r="D19278" s="159">
        <v>400.09</v>
      </c>
    </row>
    <row r="19279" spans="3:4" ht="15" hidden="1" customHeight="1" x14ac:dyDescent="0.25">
      <c r="C19279" s="160" t="s">
        <v>308</v>
      </c>
      <c r="D19279" s="161">
        <v>829.81</v>
      </c>
    </row>
    <row r="19280" spans="3:4" ht="15" hidden="1" customHeight="1" x14ac:dyDescent="0.25">
      <c r="C19280" s="158" t="s">
        <v>308</v>
      </c>
      <c r="D19280" s="159">
        <v>1040.76</v>
      </c>
    </row>
    <row r="19281" spans="3:4" ht="15" hidden="1" customHeight="1" x14ac:dyDescent="0.25">
      <c r="C19281" s="160" t="s">
        <v>552</v>
      </c>
      <c r="D19281" s="161">
        <v>388.7</v>
      </c>
    </row>
    <row r="19282" spans="3:4" ht="15" hidden="1" customHeight="1" x14ac:dyDescent="0.25">
      <c r="C19282" s="158" t="s">
        <v>547</v>
      </c>
      <c r="D19282" s="159">
        <v>106.2</v>
      </c>
    </row>
    <row r="19283" spans="3:4" ht="15" hidden="1" customHeight="1" x14ac:dyDescent="0.25">
      <c r="C19283" s="160" t="s">
        <v>553</v>
      </c>
      <c r="D19283" s="161">
        <v>461.98</v>
      </c>
    </row>
    <row r="19284" spans="3:4" ht="15" hidden="1" customHeight="1" x14ac:dyDescent="0.25">
      <c r="C19284" s="158" t="s">
        <v>540</v>
      </c>
      <c r="D19284" s="159">
        <v>371.46</v>
      </c>
    </row>
    <row r="19285" spans="3:4" ht="15" hidden="1" customHeight="1" x14ac:dyDescent="0.25">
      <c r="C19285" s="160" t="s">
        <v>540</v>
      </c>
      <c r="D19285" s="161">
        <v>595.03</v>
      </c>
    </row>
    <row r="19286" spans="3:4" ht="15" hidden="1" customHeight="1" x14ac:dyDescent="0.25">
      <c r="C19286" s="158" t="s">
        <v>309</v>
      </c>
      <c r="D19286" s="159">
        <v>866.2</v>
      </c>
    </row>
    <row r="19287" spans="3:4" ht="15" hidden="1" customHeight="1" x14ac:dyDescent="0.25">
      <c r="C19287" s="160" t="s">
        <v>553</v>
      </c>
      <c r="D19287" s="161">
        <v>507.46</v>
      </c>
    </row>
    <row r="19288" spans="3:4" ht="15" hidden="1" customHeight="1" x14ac:dyDescent="0.25">
      <c r="C19288" s="158" t="s">
        <v>543</v>
      </c>
      <c r="D19288" s="159">
        <v>1174.6300000000001</v>
      </c>
    </row>
    <row r="19289" spans="3:4" ht="15" hidden="1" customHeight="1" x14ac:dyDescent="0.25">
      <c r="C19289" s="160" t="s">
        <v>558</v>
      </c>
      <c r="D19289" s="161">
        <v>715.05</v>
      </c>
    </row>
    <row r="19290" spans="3:4" ht="15" hidden="1" customHeight="1" x14ac:dyDescent="0.25">
      <c r="C19290" s="158" t="s">
        <v>550</v>
      </c>
      <c r="D19290" s="159">
        <v>1252.7</v>
      </c>
    </row>
    <row r="19291" spans="3:4" ht="15" hidden="1" customHeight="1" x14ac:dyDescent="0.25">
      <c r="C19291" s="160" t="s">
        <v>554</v>
      </c>
      <c r="D19291" s="161">
        <v>633.24</v>
      </c>
    </row>
    <row r="19292" spans="3:4" ht="15" hidden="1" customHeight="1" x14ac:dyDescent="0.25">
      <c r="C19292" s="158" t="s">
        <v>549</v>
      </c>
      <c r="D19292" s="159">
        <v>127.18</v>
      </c>
    </row>
    <row r="19293" spans="3:4" ht="15" hidden="1" customHeight="1" x14ac:dyDescent="0.25">
      <c r="C19293" s="160" t="s">
        <v>312</v>
      </c>
      <c r="D19293" s="161">
        <v>596.1</v>
      </c>
    </row>
    <row r="19294" spans="3:4" ht="15" hidden="1" customHeight="1" x14ac:dyDescent="0.25">
      <c r="C19294" s="158" t="s">
        <v>539</v>
      </c>
      <c r="D19294" s="159">
        <v>347</v>
      </c>
    </row>
    <row r="19295" spans="3:4" ht="15" hidden="1" customHeight="1" x14ac:dyDescent="0.25">
      <c r="C19295" s="160" t="s">
        <v>312</v>
      </c>
      <c r="D19295" s="161">
        <v>640.4</v>
      </c>
    </row>
    <row r="19296" spans="3:4" ht="15" hidden="1" customHeight="1" x14ac:dyDescent="0.25">
      <c r="C19296" s="158" t="s">
        <v>312</v>
      </c>
      <c r="D19296" s="159">
        <v>885.11</v>
      </c>
    </row>
    <row r="19297" spans="3:4" ht="15" hidden="1" customHeight="1" x14ac:dyDescent="0.25">
      <c r="C19297" s="160" t="s">
        <v>554</v>
      </c>
      <c r="D19297" s="161">
        <v>658.29</v>
      </c>
    </row>
    <row r="19298" spans="3:4" ht="15" hidden="1" customHeight="1" x14ac:dyDescent="0.25">
      <c r="C19298" s="158" t="s">
        <v>549</v>
      </c>
      <c r="D19298" s="159">
        <v>628.62</v>
      </c>
    </row>
    <row r="19299" spans="3:4" ht="15" hidden="1" customHeight="1" x14ac:dyDescent="0.25">
      <c r="C19299" s="160" t="s">
        <v>547</v>
      </c>
      <c r="D19299" s="161">
        <v>500.52</v>
      </c>
    </row>
    <row r="19300" spans="3:4" ht="15" hidden="1" customHeight="1" x14ac:dyDescent="0.25">
      <c r="C19300" s="158" t="s">
        <v>542</v>
      </c>
      <c r="D19300" s="159">
        <v>299.45999999999998</v>
      </c>
    </row>
    <row r="19301" spans="3:4" ht="15" hidden="1" customHeight="1" x14ac:dyDescent="0.25">
      <c r="C19301" s="160" t="s">
        <v>547</v>
      </c>
      <c r="D19301" s="161">
        <v>722.51</v>
      </c>
    </row>
    <row r="19302" spans="3:4" ht="15" hidden="1" customHeight="1" x14ac:dyDescent="0.25">
      <c r="C19302" s="158" t="s">
        <v>309</v>
      </c>
      <c r="D19302" s="159">
        <v>1150.79</v>
      </c>
    </row>
    <row r="19303" spans="3:4" ht="15" hidden="1" customHeight="1" x14ac:dyDescent="0.25">
      <c r="C19303" s="160" t="s">
        <v>549</v>
      </c>
      <c r="D19303" s="161">
        <v>636.17999999999995</v>
      </c>
    </row>
    <row r="19304" spans="3:4" ht="15" hidden="1" customHeight="1" x14ac:dyDescent="0.25">
      <c r="C19304" s="158" t="s">
        <v>558</v>
      </c>
      <c r="D19304" s="159">
        <v>384.19</v>
      </c>
    </row>
    <row r="19305" spans="3:4" ht="15" hidden="1" customHeight="1" x14ac:dyDescent="0.25">
      <c r="C19305" s="160" t="s">
        <v>308</v>
      </c>
      <c r="D19305" s="161">
        <v>699.66</v>
      </c>
    </row>
    <row r="19306" spans="3:4" ht="15" hidden="1" customHeight="1" x14ac:dyDescent="0.25">
      <c r="C19306" s="158" t="s">
        <v>547</v>
      </c>
      <c r="D19306" s="159">
        <v>341.39</v>
      </c>
    </row>
    <row r="19307" spans="3:4" ht="15" hidden="1" customHeight="1" x14ac:dyDescent="0.25">
      <c r="C19307" s="160" t="s">
        <v>557</v>
      </c>
      <c r="D19307" s="161">
        <v>680.19</v>
      </c>
    </row>
    <row r="19308" spans="3:4" ht="15" hidden="1" customHeight="1" x14ac:dyDescent="0.25">
      <c r="C19308" s="158" t="s">
        <v>551</v>
      </c>
      <c r="D19308" s="159">
        <v>333.54</v>
      </c>
    </row>
    <row r="19309" spans="3:4" ht="15" hidden="1" customHeight="1" x14ac:dyDescent="0.25">
      <c r="C19309" s="160" t="s">
        <v>542</v>
      </c>
      <c r="D19309" s="161">
        <v>736.96</v>
      </c>
    </row>
    <row r="19310" spans="3:4" ht="15" hidden="1" customHeight="1" x14ac:dyDescent="0.25">
      <c r="C19310" s="158" t="s">
        <v>546</v>
      </c>
      <c r="D19310" s="159">
        <v>1022.08</v>
      </c>
    </row>
    <row r="19311" spans="3:4" ht="15" hidden="1" customHeight="1" x14ac:dyDescent="0.25">
      <c r="C19311" s="160" t="s">
        <v>542</v>
      </c>
      <c r="D19311" s="161">
        <v>1145.25</v>
      </c>
    </row>
    <row r="19312" spans="3:4" ht="15" hidden="1" customHeight="1" x14ac:dyDescent="0.25">
      <c r="C19312" s="158" t="s">
        <v>550</v>
      </c>
      <c r="D19312" s="159">
        <v>569.59</v>
      </c>
    </row>
    <row r="19313" spans="3:4" ht="15" hidden="1" customHeight="1" x14ac:dyDescent="0.25">
      <c r="C19313" s="160" t="s">
        <v>309</v>
      </c>
      <c r="D19313" s="161">
        <v>548.65</v>
      </c>
    </row>
    <row r="19314" spans="3:4" ht="15" hidden="1" customHeight="1" x14ac:dyDescent="0.25">
      <c r="C19314" s="158" t="s">
        <v>547</v>
      </c>
      <c r="D19314" s="159">
        <v>1043.99</v>
      </c>
    </row>
    <row r="19315" spans="3:4" ht="15" hidden="1" customHeight="1" x14ac:dyDescent="0.25">
      <c r="C19315" s="160" t="s">
        <v>539</v>
      </c>
      <c r="D19315" s="161">
        <v>613.54</v>
      </c>
    </row>
    <row r="19316" spans="3:4" ht="15" hidden="1" customHeight="1" x14ac:dyDescent="0.25">
      <c r="C19316" s="158" t="s">
        <v>552</v>
      </c>
      <c r="D19316" s="159">
        <v>839.69</v>
      </c>
    </row>
    <row r="19317" spans="3:4" ht="15" hidden="1" customHeight="1" x14ac:dyDescent="0.25">
      <c r="C19317" s="160" t="s">
        <v>546</v>
      </c>
      <c r="D19317" s="161">
        <v>540.51</v>
      </c>
    </row>
    <row r="19318" spans="3:4" ht="15" hidden="1" customHeight="1" x14ac:dyDescent="0.25">
      <c r="C19318" s="158" t="s">
        <v>539</v>
      </c>
      <c r="D19318" s="159">
        <v>431.11</v>
      </c>
    </row>
    <row r="19319" spans="3:4" ht="15" hidden="1" customHeight="1" x14ac:dyDescent="0.25">
      <c r="C19319" s="160" t="s">
        <v>556</v>
      </c>
      <c r="D19319" s="161">
        <v>1246.27</v>
      </c>
    </row>
    <row r="19320" spans="3:4" ht="15" hidden="1" customHeight="1" x14ac:dyDescent="0.25">
      <c r="C19320" s="158" t="s">
        <v>552</v>
      </c>
      <c r="D19320" s="159">
        <v>990.96</v>
      </c>
    </row>
    <row r="19321" spans="3:4" ht="15" hidden="1" customHeight="1" x14ac:dyDescent="0.25">
      <c r="C19321" s="160" t="s">
        <v>555</v>
      </c>
      <c r="D19321" s="161">
        <v>409.1</v>
      </c>
    </row>
    <row r="19322" spans="3:4" ht="15" hidden="1" customHeight="1" x14ac:dyDescent="0.25">
      <c r="C19322" s="158" t="s">
        <v>553</v>
      </c>
      <c r="D19322" s="159">
        <v>13.17</v>
      </c>
    </row>
    <row r="19323" spans="3:4" ht="15" hidden="1" customHeight="1" x14ac:dyDescent="0.25">
      <c r="C19323" s="160" t="s">
        <v>542</v>
      </c>
      <c r="D19323" s="161">
        <v>485.44</v>
      </c>
    </row>
    <row r="19324" spans="3:4" ht="15" hidden="1" customHeight="1" x14ac:dyDescent="0.25">
      <c r="C19324" s="158" t="s">
        <v>540</v>
      </c>
      <c r="D19324" s="159">
        <v>1007.71</v>
      </c>
    </row>
    <row r="19325" spans="3:4" ht="15" hidden="1" customHeight="1" x14ac:dyDescent="0.25">
      <c r="C19325" s="160" t="s">
        <v>547</v>
      </c>
      <c r="D19325" s="161">
        <v>1061.74</v>
      </c>
    </row>
    <row r="19326" spans="3:4" ht="15" hidden="1" customHeight="1" x14ac:dyDescent="0.25">
      <c r="C19326" s="158" t="s">
        <v>544</v>
      </c>
      <c r="D19326" s="159">
        <v>1106.22</v>
      </c>
    </row>
    <row r="19327" spans="3:4" ht="15" hidden="1" customHeight="1" x14ac:dyDescent="0.25">
      <c r="C19327" s="160" t="s">
        <v>551</v>
      </c>
      <c r="D19327" s="161">
        <v>178.62</v>
      </c>
    </row>
    <row r="19328" spans="3:4" ht="15" hidden="1" customHeight="1" x14ac:dyDescent="0.25">
      <c r="C19328" s="158" t="s">
        <v>552</v>
      </c>
      <c r="D19328" s="159">
        <v>455.48</v>
      </c>
    </row>
    <row r="19329" spans="3:4" ht="15" hidden="1" customHeight="1" x14ac:dyDescent="0.25">
      <c r="C19329" s="160" t="s">
        <v>549</v>
      </c>
      <c r="D19329" s="161">
        <v>1098.55</v>
      </c>
    </row>
    <row r="19330" spans="3:4" ht="15" hidden="1" customHeight="1" x14ac:dyDescent="0.25">
      <c r="C19330" s="158" t="s">
        <v>555</v>
      </c>
      <c r="D19330" s="159">
        <v>983.56</v>
      </c>
    </row>
    <row r="19331" spans="3:4" ht="15" hidden="1" customHeight="1" x14ac:dyDescent="0.25">
      <c r="C19331" s="160" t="s">
        <v>309</v>
      </c>
      <c r="D19331" s="161">
        <v>1263.8699999999999</v>
      </c>
    </row>
    <row r="19332" spans="3:4" ht="15" hidden="1" customHeight="1" x14ac:dyDescent="0.25">
      <c r="C19332" s="158" t="s">
        <v>539</v>
      </c>
      <c r="D19332" s="159">
        <v>605.41999999999996</v>
      </c>
    </row>
    <row r="19333" spans="3:4" ht="15" hidden="1" customHeight="1" x14ac:dyDescent="0.25">
      <c r="C19333" s="160" t="s">
        <v>551</v>
      </c>
      <c r="D19333" s="161">
        <v>661.61</v>
      </c>
    </row>
    <row r="19334" spans="3:4" ht="15" hidden="1" customHeight="1" x14ac:dyDescent="0.25">
      <c r="C19334" s="158" t="s">
        <v>539</v>
      </c>
      <c r="D19334" s="159">
        <v>439.51</v>
      </c>
    </row>
    <row r="19335" spans="3:4" ht="15" hidden="1" customHeight="1" x14ac:dyDescent="0.25">
      <c r="C19335" s="160" t="s">
        <v>546</v>
      </c>
      <c r="D19335" s="161">
        <v>336.91</v>
      </c>
    </row>
    <row r="19336" spans="3:4" ht="15" hidden="1" customHeight="1" x14ac:dyDescent="0.25">
      <c r="C19336" s="158" t="s">
        <v>309</v>
      </c>
      <c r="D19336" s="159">
        <v>931.83</v>
      </c>
    </row>
    <row r="19337" spans="3:4" ht="15" hidden="1" customHeight="1" x14ac:dyDescent="0.25">
      <c r="C19337" s="160" t="s">
        <v>549</v>
      </c>
      <c r="D19337" s="161">
        <v>1040.68</v>
      </c>
    </row>
    <row r="19338" spans="3:4" ht="15" hidden="1" customHeight="1" x14ac:dyDescent="0.25">
      <c r="C19338" s="158" t="s">
        <v>556</v>
      </c>
      <c r="D19338" s="159">
        <v>638.41999999999996</v>
      </c>
    </row>
    <row r="19339" spans="3:4" ht="15" hidden="1" customHeight="1" x14ac:dyDescent="0.25">
      <c r="C19339" s="160" t="s">
        <v>312</v>
      </c>
      <c r="D19339" s="161">
        <v>810.12</v>
      </c>
    </row>
    <row r="19340" spans="3:4" ht="15" hidden="1" customHeight="1" x14ac:dyDescent="0.25">
      <c r="C19340" s="158" t="s">
        <v>539</v>
      </c>
      <c r="D19340" s="159">
        <v>715.37</v>
      </c>
    </row>
    <row r="19341" spans="3:4" ht="15" hidden="1" customHeight="1" x14ac:dyDescent="0.25">
      <c r="C19341" s="160" t="s">
        <v>553</v>
      </c>
      <c r="D19341" s="161">
        <v>915.02</v>
      </c>
    </row>
    <row r="19342" spans="3:4" ht="15" hidden="1" customHeight="1" x14ac:dyDescent="0.25">
      <c r="C19342" s="158" t="s">
        <v>554</v>
      </c>
      <c r="D19342" s="159">
        <v>876.11</v>
      </c>
    </row>
    <row r="19343" spans="3:4" ht="15" hidden="1" customHeight="1" x14ac:dyDescent="0.25">
      <c r="C19343" s="160" t="s">
        <v>308</v>
      </c>
      <c r="D19343" s="161">
        <v>1029.42</v>
      </c>
    </row>
    <row r="19344" spans="3:4" ht="15" hidden="1" customHeight="1" x14ac:dyDescent="0.25">
      <c r="C19344" s="158" t="s">
        <v>551</v>
      </c>
      <c r="D19344" s="159">
        <v>693.56</v>
      </c>
    </row>
    <row r="19345" spans="3:4" ht="15" hidden="1" customHeight="1" x14ac:dyDescent="0.25">
      <c r="C19345" s="160" t="s">
        <v>307</v>
      </c>
      <c r="D19345" s="161">
        <v>910.02</v>
      </c>
    </row>
    <row r="19346" spans="3:4" ht="15" hidden="1" customHeight="1" x14ac:dyDescent="0.25">
      <c r="C19346" s="158" t="s">
        <v>548</v>
      </c>
      <c r="D19346" s="159">
        <v>768.22</v>
      </c>
    </row>
    <row r="19347" spans="3:4" ht="15" hidden="1" customHeight="1" x14ac:dyDescent="0.25">
      <c r="C19347" s="160" t="s">
        <v>544</v>
      </c>
      <c r="D19347" s="161">
        <v>302.11</v>
      </c>
    </row>
    <row r="19348" spans="3:4" ht="15" hidden="1" customHeight="1" x14ac:dyDescent="0.25">
      <c r="C19348" s="158" t="s">
        <v>553</v>
      </c>
      <c r="D19348" s="159">
        <v>507.15</v>
      </c>
    </row>
    <row r="19349" spans="3:4" ht="15" hidden="1" customHeight="1" x14ac:dyDescent="0.25">
      <c r="C19349" s="160" t="s">
        <v>545</v>
      </c>
      <c r="D19349" s="161">
        <v>677.31</v>
      </c>
    </row>
    <row r="19350" spans="3:4" ht="15" hidden="1" customHeight="1" x14ac:dyDescent="0.25">
      <c r="C19350" s="158" t="s">
        <v>312</v>
      </c>
      <c r="D19350" s="159">
        <v>237.35</v>
      </c>
    </row>
    <row r="19351" spans="3:4" ht="15" hidden="1" customHeight="1" x14ac:dyDescent="0.25">
      <c r="C19351" s="160" t="s">
        <v>542</v>
      </c>
      <c r="D19351" s="161">
        <v>69.709999999999994</v>
      </c>
    </row>
    <row r="19352" spans="3:4" ht="15" hidden="1" customHeight="1" x14ac:dyDescent="0.25">
      <c r="C19352" s="158" t="s">
        <v>553</v>
      </c>
      <c r="D19352" s="159">
        <v>492.83</v>
      </c>
    </row>
    <row r="19353" spans="3:4" ht="15" hidden="1" customHeight="1" x14ac:dyDescent="0.25">
      <c r="C19353" s="160" t="s">
        <v>551</v>
      </c>
      <c r="D19353" s="161">
        <v>171.6</v>
      </c>
    </row>
    <row r="19354" spans="3:4" ht="15" hidden="1" customHeight="1" x14ac:dyDescent="0.25">
      <c r="C19354" s="158" t="s">
        <v>539</v>
      </c>
      <c r="D19354" s="159">
        <v>1107.5899999999999</v>
      </c>
    </row>
    <row r="19355" spans="3:4" ht="15" hidden="1" customHeight="1" x14ac:dyDescent="0.25">
      <c r="C19355" s="160" t="s">
        <v>547</v>
      </c>
      <c r="D19355" s="161">
        <v>707.36</v>
      </c>
    </row>
    <row r="19356" spans="3:4" ht="15" hidden="1" customHeight="1" x14ac:dyDescent="0.25">
      <c r="C19356" s="158" t="s">
        <v>312</v>
      </c>
      <c r="D19356" s="159">
        <v>1077.02</v>
      </c>
    </row>
    <row r="19357" spans="3:4" ht="15" hidden="1" customHeight="1" x14ac:dyDescent="0.25">
      <c r="C19357" s="160" t="s">
        <v>307</v>
      </c>
      <c r="D19357" s="161">
        <v>1092.77</v>
      </c>
    </row>
    <row r="19358" spans="3:4" ht="15" hidden="1" customHeight="1" x14ac:dyDescent="0.25">
      <c r="C19358" s="158" t="s">
        <v>312</v>
      </c>
      <c r="D19358" s="159">
        <v>703.58</v>
      </c>
    </row>
    <row r="19359" spans="3:4" ht="15" hidden="1" customHeight="1" x14ac:dyDescent="0.25">
      <c r="C19359" s="160" t="s">
        <v>539</v>
      </c>
      <c r="D19359" s="161">
        <v>37.46</v>
      </c>
    </row>
    <row r="19360" spans="3:4" ht="15" hidden="1" customHeight="1" x14ac:dyDescent="0.25">
      <c r="C19360" s="158" t="s">
        <v>556</v>
      </c>
      <c r="D19360" s="159">
        <v>46.02</v>
      </c>
    </row>
    <row r="19361" spans="3:4" ht="15" hidden="1" customHeight="1" x14ac:dyDescent="0.25">
      <c r="C19361" s="160" t="s">
        <v>539</v>
      </c>
      <c r="D19361" s="161">
        <v>532.37</v>
      </c>
    </row>
    <row r="19362" spans="3:4" ht="15" hidden="1" customHeight="1" x14ac:dyDescent="0.25">
      <c r="C19362" s="158" t="s">
        <v>541</v>
      </c>
      <c r="D19362" s="159">
        <v>682.87</v>
      </c>
    </row>
    <row r="19363" spans="3:4" ht="15" hidden="1" customHeight="1" x14ac:dyDescent="0.25">
      <c r="C19363" s="160" t="s">
        <v>307</v>
      </c>
      <c r="D19363" s="161">
        <v>998.92</v>
      </c>
    </row>
    <row r="19364" spans="3:4" ht="15" hidden="1" customHeight="1" x14ac:dyDescent="0.25">
      <c r="C19364" s="158" t="s">
        <v>307</v>
      </c>
      <c r="D19364" s="159">
        <v>842.89</v>
      </c>
    </row>
    <row r="19365" spans="3:4" ht="15" hidden="1" customHeight="1" x14ac:dyDescent="0.25">
      <c r="C19365" s="160" t="s">
        <v>543</v>
      </c>
      <c r="D19365" s="161">
        <v>294.77999999999997</v>
      </c>
    </row>
    <row r="19366" spans="3:4" ht="15" hidden="1" customHeight="1" x14ac:dyDescent="0.25">
      <c r="C19366" s="158" t="s">
        <v>552</v>
      </c>
      <c r="D19366" s="159">
        <v>703.34</v>
      </c>
    </row>
    <row r="19367" spans="3:4" ht="15" hidden="1" customHeight="1" x14ac:dyDescent="0.25">
      <c r="C19367" s="160" t="s">
        <v>546</v>
      </c>
      <c r="D19367" s="161">
        <v>854.59</v>
      </c>
    </row>
    <row r="19368" spans="3:4" ht="15" hidden="1" customHeight="1" x14ac:dyDescent="0.25">
      <c r="C19368" s="158" t="s">
        <v>308</v>
      </c>
      <c r="D19368" s="159">
        <v>344.78</v>
      </c>
    </row>
    <row r="19369" spans="3:4" ht="15" hidden="1" customHeight="1" x14ac:dyDescent="0.25">
      <c r="C19369" s="160" t="s">
        <v>545</v>
      </c>
      <c r="D19369" s="161">
        <v>117.31</v>
      </c>
    </row>
    <row r="19370" spans="3:4" ht="15" hidden="1" customHeight="1" x14ac:dyDescent="0.25">
      <c r="C19370" s="158" t="s">
        <v>543</v>
      </c>
      <c r="D19370" s="159">
        <v>1294.1300000000001</v>
      </c>
    </row>
    <row r="19371" spans="3:4" ht="15" hidden="1" customHeight="1" x14ac:dyDescent="0.25">
      <c r="C19371" s="160" t="s">
        <v>308</v>
      </c>
      <c r="D19371" s="161">
        <v>891.09</v>
      </c>
    </row>
    <row r="19372" spans="3:4" ht="15" hidden="1" customHeight="1" x14ac:dyDescent="0.25">
      <c r="C19372" s="158" t="s">
        <v>309</v>
      </c>
      <c r="D19372" s="159">
        <v>315.73</v>
      </c>
    </row>
    <row r="19373" spans="3:4" ht="15" hidden="1" customHeight="1" x14ac:dyDescent="0.25">
      <c r="C19373" s="160" t="s">
        <v>547</v>
      </c>
      <c r="D19373" s="161">
        <v>60.08</v>
      </c>
    </row>
    <row r="19374" spans="3:4" ht="15" hidden="1" customHeight="1" x14ac:dyDescent="0.25">
      <c r="C19374" s="158" t="s">
        <v>542</v>
      </c>
      <c r="D19374" s="159">
        <v>782.21</v>
      </c>
    </row>
    <row r="19375" spans="3:4" ht="15" hidden="1" customHeight="1" x14ac:dyDescent="0.25">
      <c r="C19375" s="160" t="s">
        <v>542</v>
      </c>
      <c r="D19375" s="161">
        <v>653.86</v>
      </c>
    </row>
    <row r="19376" spans="3:4" ht="15" hidden="1" customHeight="1" x14ac:dyDescent="0.25">
      <c r="C19376" s="158" t="s">
        <v>547</v>
      </c>
      <c r="D19376" s="159">
        <v>179.95</v>
      </c>
    </row>
    <row r="19377" spans="3:4" ht="15" hidden="1" customHeight="1" x14ac:dyDescent="0.25">
      <c r="C19377" s="160" t="s">
        <v>308</v>
      </c>
      <c r="D19377" s="161">
        <v>436.49</v>
      </c>
    </row>
    <row r="19378" spans="3:4" ht="15" hidden="1" customHeight="1" x14ac:dyDescent="0.25">
      <c r="C19378" s="158" t="s">
        <v>554</v>
      </c>
      <c r="D19378" s="159">
        <v>413.74</v>
      </c>
    </row>
    <row r="19379" spans="3:4" ht="15" hidden="1" customHeight="1" x14ac:dyDescent="0.25">
      <c r="C19379" s="160" t="s">
        <v>546</v>
      </c>
      <c r="D19379" s="161">
        <v>404.02</v>
      </c>
    </row>
    <row r="19380" spans="3:4" ht="15" hidden="1" customHeight="1" x14ac:dyDescent="0.25">
      <c r="C19380" s="158" t="s">
        <v>547</v>
      </c>
      <c r="D19380" s="159">
        <v>982.21</v>
      </c>
    </row>
    <row r="19381" spans="3:4" ht="15" hidden="1" customHeight="1" x14ac:dyDescent="0.25">
      <c r="C19381" s="160" t="s">
        <v>307</v>
      </c>
      <c r="D19381" s="161">
        <v>710.57</v>
      </c>
    </row>
    <row r="19382" spans="3:4" ht="15" hidden="1" customHeight="1" x14ac:dyDescent="0.25">
      <c r="C19382" s="158" t="s">
        <v>545</v>
      </c>
      <c r="D19382" s="159">
        <v>944.33</v>
      </c>
    </row>
    <row r="19383" spans="3:4" ht="15" hidden="1" customHeight="1" x14ac:dyDescent="0.25">
      <c r="C19383" s="160" t="s">
        <v>543</v>
      </c>
      <c r="D19383" s="161">
        <v>885.54</v>
      </c>
    </row>
    <row r="19384" spans="3:4" ht="15" hidden="1" customHeight="1" x14ac:dyDescent="0.25">
      <c r="C19384" s="158" t="s">
        <v>541</v>
      </c>
      <c r="D19384" s="159">
        <v>1126.46</v>
      </c>
    </row>
    <row r="19385" spans="3:4" ht="15" hidden="1" customHeight="1" x14ac:dyDescent="0.25">
      <c r="C19385" s="160" t="s">
        <v>558</v>
      </c>
      <c r="D19385" s="161">
        <v>1292.75</v>
      </c>
    </row>
    <row r="19386" spans="3:4" ht="15" hidden="1" customHeight="1" x14ac:dyDescent="0.25">
      <c r="C19386" s="158" t="s">
        <v>551</v>
      </c>
      <c r="D19386" s="159">
        <v>674.64</v>
      </c>
    </row>
    <row r="19387" spans="3:4" ht="15" hidden="1" customHeight="1" x14ac:dyDescent="0.25">
      <c r="C19387" s="160" t="s">
        <v>551</v>
      </c>
      <c r="D19387" s="161">
        <v>1121.83</v>
      </c>
    </row>
    <row r="19388" spans="3:4" ht="15" hidden="1" customHeight="1" x14ac:dyDescent="0.25">
      <c r="C19388" s="158" t="s">
        <v>543</v>
      </c>
      <c r="D19388" s="159">
        <v>396.04</v>
      </c>
    </row>
    <row r="19389" spans="3:4" ht="15" hidden="1" customHeight="1" x14ac:dyDescent="0.25">
      <c r="C19389" s="160" t="s">
        <v>551</v>
      </c>
      <c r="D19389" s="161">
        <v>921.75</v>
      </c>
    </row>
    <row r="19390" spans="3:4" ht="15" hidden="1" customHeight="1" x14ac:dyDescent="0.25">
      <c r="C19390" s="158" t="s">
        <v>541</v>
      </c>
      <c r="D19390" s="159">
        <v>985.51</v>
      </c>
    </row>
    <row r="19391" spans="3:4" ht="15" hidden="1" customHeight="1" x14ac:dyDescent="0.25">
      <c r="C19391" s="160" t="s">
        <v>308</v>
      </c>
      <c r="D19391" s="161">
        <v>866.57</v>
      </c>
    </row>
    <row r="19392" spans="3:4" ht="15" hidden="1" customHeight="1" x14ac:dyDescent="0.25">
      <c r="C19392" s="158" t="s">
        <v>546</v>
      </c>
      <c r="D19392" s="159">
        <v>413.01</v>
      </c>
    </row>
    <row r="19393" spans="3:4" ht="15" hidden="1" customHeight="1" x14ac:dyDescent="0.25">
      <c r="C19393" s="160" t="s">
        <v>539</v>
      </c>
      <c r="D19393" s="161">
        <v>139.94</v>
      </c>
    </row>
    <row r="19394" spans="3:4" ht="15" hidden="1" customHeight="1" x14ac:dyDescent="0.25">
      <c r="C19394" s="158" t="s">
        <v>547</v>
      </c>
      <c r="D19394" s="159">
        <v>502.9</v>
      </c>
    </row>
    <row r="19395" spans="3:4" ht="15" hidden="1" customHeight="1" x14ac:dyDescent="0.25">
      <c r="C19395" s="160" t="s">
        <v>312</v>
      </c>
      <c r="D19395" s="161">
        <v>977.07</v>
      </c>
    </row>
    <row r="19396" spans="3:4" ht="15" hidden="1" customHeight="1" x14ac:dyDescent="0.25">
      <c r="C19396" s="158" t="s">
        <v>540</v>
      </c>
      <c r="D19396" s="159">
        <v>1046.0999999999999</v>
      </c>
    </row>
    <row r="19397" spans="3:4" ht="15" hidden="1" customHeight="1" x14ac:dyDescent="0.25">
      <c r="C19397" s="160" t="s">
        <v>549</v>
      </c>
      <c r="D19397" s="161">
        <v>892.46</v>
      </c>
    </row>
    <row r="19398" spans="3:4" ht="15" hidden="1" customHeight="1" x14ac:dyDescent="0.25">
      <c r="C19398" s="158" t="s">
        <v>555</v>
      </c>
      <c r="D19398" s="159">
        <v>736.87</v>
      </c>
    </row>
    <row r="19399" spans="3:4" ht="15" hidden="1" customHeight="1" x14ac:dyDescent="0.25">
      <c r="C19399" s="160" t="s">
        <v>539</v>
      </c>
      <c r="D19399" s="161">
        <v>977.78</v>
      </c>
    </row>
    <row r="19400" spans="3:4" ht="15" hidden="1" customHeight="1" x14ac:dyDescent="0.25">
      <c r="C19400" s="158" t="s">
        <v>546</v>
      </c>
      <c r="D19400" s="159">
        <v>546.79999999999995</v>
      </c>
    </row>
    <row r="19401" spans="3:4" ht="15" hidden="1" customHeight="1" x14ac:dyDescent="0.25">
      <c r="C19401" s="160" t="s">
        <v>545</v>
      </c>
      <c r="D19401" s="161">
        <v>240.87</v>
      </c>
    </row>
    <row r="19402" spans="3:4" ht="15" hidden="1" customHeight="1" x14ac:dyDescent="0.25">
      <c r="C19402" s="158" t="s">
        <v>539</v>
      </c>
      <c r="D19402" s="159">
        <v>333.79</v>
      </c>
    </row>
    <row r="19403" spans="3:4" ht="15" hidden="1" customHeight="1" x14ac:dyDescent="0.25">
      <c r="C19403" s="160" t="s">
        <v>307</v>
      </c>
      <c r="D19403" s="161">
        <v>782.39</v>
      </c>
    </row>
    <row r="19404" spans="3:4" ht="15" hidden="1" customHeight="1" x14ac:dyDescent="0.25">
      <c r="C19404" s="158" t="s">
        <v>550</v>
      </c>
      <c r="D19404" s="159">
        <v>770.53</v>
      </c>
    </row>
    <row r="19405" spans="3:4" ht="15" hidden="1" customHeight="1" x14ac:dyDescent="0.25">
      <c r="C19405" s="160" t="s">
        <v>549</v>
      </c>
      <c r="D19405" s="161">
        <v>876.39</v>
      </c>
    </row>
    <row r="19406" spans="3:4" ht="15" hidden="1" customHeight="1" x14ac:dyDescent="0.25">
      <c r="C19406" s="158" t="s">
        <v>309</v>
      </c>
      <c r="D19406" s="159">
        <v>973.81</v>
      </c>
    </row>
    <row r="19407" spans="3:4" ht="15" hidden="1" customHeight="1" x14ac:dyDescent="0.25">
      <c r="C19407" s="160" t="s">
        <v>551</v>
      </c>
      <c r="D19407" s="161">
        <v>371.89</v>
      </c>
    </row>
    <row r="19408" spans="3:4" ht="15" hidden="1" customHeight="1" x14ac:dyDescent="0.25">
      <c r="C19408" s="158" t="s">
        <v>542</v>
      </c>
      <c r="D19408" s="159">
        <v>1173.2</v>
      </c>
    </row>
    <row r="19409" spans="3:4" ht="15" hidden="1" customHeight="1" x14ac:dyDescent="0.25">
      <c r="C19409" s="160" t="s">
        <v>543</v>
      </c>
      <c r="D19409" s="161">
        <v>847.16</v>
      </c>
    </row>
    <row r="19410" spans="3:4" ht="15" hidden="1" customHeight="1" x14ac:dyDescent="0.25">
      <c r="C19410" s="158" t="s">
        <v>552</v>
      </c>
      <c r="D19410" s="159">
        <v>476.33</v>
      </c>
    </row>
    <row r="19411" spans="3:4" ht="15" hidden="1" customHeight="1" x14ac:dyDescent="0.25">
      <c r="C19411" s="160" t="s">
        <v>552</v>
      </c>
      <c r="D19411" s="161">
        <v>708.01</v>
      </c>
    </row>
    <row r="19412" spans="3:4" ht="15" hidden="1" customHeight="1" x14ac:dyDescent="0.25">
      <c r="C19412" s="158" t="s">
        <v>545</v>
      </c>
      <c r="D19412" s="159">
        <v>1328.46</v>
      </c>
    </row>
    <row r="19413" spans="3:4" ht="15" hidden="1" customHeight="1" x14ac:dyDescent="0.25">
      <c r="C19413" s="160" t="s">
        <v>549</v>
      </c>
      <c r="D19413" s="161">
        <v>1013.06</v>
      </c>
    </row>
    <row r="19414" spans="3:4" ht="15" hidden="1" customHeight="1" x14ac:dyDescent="0.25">
      <c r="C19414" s="158" t="s">
        <v>556</v>
      </c>
      <c r="D19414" s="159">
        <v>587.07000000000005</v>
      </c>
    </row>
    <row r="19415" spans="3:4" ht="15" hidden="1" customHeight="1" x14ac:dyDescent="0.25">
      <c r="C19415" s="160" t="s">
        <v>540</v>
      </c>
      <c r="D19415" s="161">
        <v>803.76</v>
      </c>
    </row>
    <row r="19416" spans="3:4" ht="15" hidden="1" customHeight="1" x14ac:dyDescent="0.25">
      <c r="C19416" s="158" t="s">
        <v>544</v>
      </c>
      <c r="D19416" s="159">
        <v>237.12</v>
      </c>
    </row>
    <row r="19417" spans="3:4" ht="15" hidden="1" customHeight="1" x14ac:dyDescent="0.25">
      <c r="C19417" s="160" t="s">
        <v>312</v>
      </c>
      <c r="D19417" s="161">
        <v>945.47</v>
      </c>
    </row>
    <row r="19418" spans="3:4" ht="15" hidden="1" customHeight="1" x14ac:dyDescent="0.25">
      <c r="C19418" s="158" t="s">
        <v>549</v>
      </c>
      <c r="D19418" s="159">
        <v>694.81</v>
      </c>
    </row>
    <row r="19419" spans="3:4" ht="15" hidden="1" customHeight="1" x14ac:dyDescent="0.25">
      <c r="C19419" s="160" t="s">
        <v>307</v>
      </c>
      <c r="D19419" s="161">
        <v>574.16999999999996</v>
      </c>
    </row>
    <row r="19420" spans="3:4" ht="15" hidden="1" customHeight="1" x14ac:dyDescent="0.25">
      <c r="C19420" s="158" t="s">
        <v>549</v>
      </c>
      <c r="D19420" s="159">
        <v>1151.6099999999999</v>
      </c>
    </row>
    <row r="19421" spans="3:4" ht="15" hidden="1" customHeight="1" x14ac:dyDescent="0.25">
      <c r="C19421" s="160" t="s">
        <v>544</v>
      </c>
      <c r="D19421" s="161">
        <v>619.51</v>
      </c>
    </row>
    <row r="19422" spans="3:4" ht="15" hidden="1" customHeight="1" x14ac:dyDescent="0.25">
      <c r="C19422" s="158" t="s">
        <v>551</v>
      </c>
      <c r="D19422" s="159">
        <v>884.13</v>
      </c>
    </row>
    <row r="19423" spans="3:4" ht="15" hidden="1" customHeight="1" x14ac:dyDescent="0.25">
      <c r="C19423" s="160" t="s">
        <v>555</v>
      </c>
      <c r="D19423" s="161">
        <v>1022.08</v>
      </c>
    </row>
    <row r="19424" spans="3:4" ht="15" hidden="1" customHeight="1" x14ac:dyDescent="0.25">
      <c r="C19424" s="158" t="s">
        <v>543</v>
      </c>
      <c r="D19424" s="159">
        <v>451.27</v>
      </c>
    </row>
    <row r="19425" spans="3:4" ht="15" hidden="1" customHeight="1" x14ac:dyDescent="0.25">
      <c r="C19425" s="160" t="s">
        <v>539</v>
      </c>
      <c r="D19425" s="161">
        <v>790.68</v>
      </c>
    </row>
    <row r="19426" spans="3:4" ht="15" hidden="1" customHeight="1" x14ac:dyDescent="0.25">
      <c r="C19426" s="158" t="s">
        <v>543</v>
      </c>
      <c r="D19426" s="159">
        <v>403.76</v>
      </c>
    </row>
    <row r="19427" spans="3:4" ht="15" hidden="1" customHeight="1" x14ac:dyDescent="0.25">
      <c r="C19427" s="160" t="s">
        <v>307</v>
      </c>
      <c r="D19427" s="161">
        <v>1056.04</v>
      </c>
    </row>
    <row r="19428" spans="3:4" ht="15" hidden="1" customHeight="1" x14ac:dyDescent="0.25">
      <c r="C19428" s="158" t="s">
        <v>545</v>
      </c>
      <c r="D19428" s="159">
        <v>1121.42</v>
      </c>
    </row>
    <row r="19429" spans="3:4" ht="15" hidden="1" customHeight="1" x14ac:dyDescent="0.25">
      <c r="C19429" s="160" t="s">
        <v>551</v>
      </c>
      <c r="D19429" s="161">
        <v>763.29</v>
      </c>
    </row>
    <row r="19430" spans="3:4" ht="15" hidden="1" customHeight="1" x14ac:dyDescent="0.25">
      <c r="C19430" s="158" t="s">
        <v>545</v>
      </c>
      <c r="D19430" s="159">
        <v>1026.48</v>
      </c>
    </row>
    <row r="19431" spans="3:4" ht="15" hidden="1" customHeight="1" x14ac:dyDescent="0.25">
      <c r="C19431" s="160" t="s">
        <v>542</v>
      </c>
      <c r="D19431" s="161">
        <v>945.45</v>
      </c>
    </row>
    <row r="19432" spans="3:4" ht="15" hidden="1" customHeight="1" x14ac:dyDescent="0.25">
      <c r="C19432" s="158" t="s">
        <v>308</v>
      </c>
      <c r="D19432" s="159">
        <v>904.02</v>
      </c>
    </row>
    <row r="19433" spans="3:4" ht="15" hidden="1" customHeight="1" x14ac:dyDescent="0.25">
      <c r="C19433" s="160" t="s">
        <v>547</v>
      </c>
      <c r="D19433" s="161">
        <v>1029.3800000000001</v>
      </c>
    </row>
    <row r="19434" spans="3:4" ht="15" hidden="1" customHeight="1" x14ac:dyDescent="0.25">
      <c r="C19434" s="158" t="s">
        <v>542</v>
      </c>
      <c r="D19434" s="159">
        <v>887.63</v>
      </c>
    </row>
    <row r="19435" spans="3:4" ht="15" hidden="1" customHeight="1" x14ac:dyDescent="0.25">
      <c r="C19435" s="160" t="s">
        <v>545</v>
      </c>
      <c r="D19435" s="161">
        <v>590.98</v>
      </c>
    </row>
    <row r="19436" spans="3:4" ht="15" hidden="1" customHeight="1" x14ac:dyDescent="0.25">
      <c r="C19436" s="158" t="s">
        <v>553</v>
      </c>
      <c r="D19436" s="159">
        <v>589.08000000000004</v>
      </c>
    </row>
    <row r="19437" spans="3:4" ht="15" hidden="1" customHeight="1" x14ac:dyDescent="0.25">
      <c r="C19437" s="160" t="s">
        <v>546</v>
      </c>
      <c r="D19437" s="161">
        <v>788.67</v>
      </c>
    </row>
    <row r="19438" spans="3:4" ht="15" hidden="1" customHeight="1" x14ac:dyDescent="0.25">
      <c r="C19438" s="158" t="s">
        <v>307</v>
      </c>
      <c r="D19438" s="159">
        <v>562.76</v>
      </c>
    </row>
    <row r="19439" spans="3:4" ht="15" hidden="1" customHeight="1" x14ac:dyDescent="0.25">
      <c r="C19439" s="160" t="s">
        <v>551</v>
      </c>
      <c r="D19439" s="161">
        <v>119.8</v>
      </c>
    </row>
    <row r="19440" spans="3:4" ht="15" hidden="1" customHeight="1" x14ac:dyDescent="0.25">
      <c r="C19440" s="158" t="s">
        <v>554</v>
      </c>
      <c r="D19440" s="159">
        <v>782.25</v>
      </c>
    </row>
    <row r="19441" spans="3:4" ht="15" hidden="1" customHeight="1" x14ac:dyDescent="0.25">
      <c r="C19441" s="160" t="s">
        <v>553</v>
      </c>
      <c r="D19441" s="161">
        <v>606.87</v>
      </c>
    </row>
    <row r="19442" spans="3:4" ht="15" hidden="1" customHeight="1" x14ac:dyDescent="0.25">
      <c r="C19442" s="158" t="s">
        <v>545</v>
      </c>
      <c r="D19442" s="159">
        <v>662.27</v>
      </c>
    </row>
    <row r="19443" spans="3:4" ht="15" hidden="1" customHeight="1" x14ac:dyDescent="0.25">
      <c r="C19443" s="160" t="s">
        <v>309</v>
      </c>
      <c r="D19443" s="161">
        <v>45.1</v>
      </c>
    </row>
    <row r="19444" spans="3:4" ht="15" hidden="1" customHeight="1" x14ac:dyDescent="0.25">
      <c r="C19444" s="158" t="s">
        <v>549</v>
      </c>
      <c r="D19444" s="159">
        <v>1034</v>
      </c>
    </row>
    <row r="19445" spans="3:4" ht="15" hidden="1" customHeight="1" x14ac:dyDescent="0.25">
      <c r="C19445" s="160" t="s">
        <v>552</v>
      </c>
      <c r="D19445" s="161">
        <v>345.42</v>
      </c>
    </row>
    <row r="19446" spans="3:4" ht="15" hidden="1" customHeight="1" x14ac:dyDescent="0.25">
      <c r="C19446" s="158" t="s">
        <v>312</v>
      </c>
      <c r="D19446" s="159">
        <v>755.8</v>
      </c>
    </row>
    <row r="19447" spans="3:4" ht="15" hidden="1" customHeight="1" x14ac:dyDescent="0.25">
      <c r="C19447" s="160" t="s">
        <v>557</v>
      </c>
      <c r="D19447" s="161">
        <v>12.21</v>
      </c>
    </row>
    <row r="19448" spans="3:4" ht="15" hidden="1" customHeight="1" x14ac:dyDescent="0.25">
      <c r="C19448" s="158" t="s">
        <v>555</v>
      </c>
      <c r="D19448" s="159">
        <v>1131.3599999999999</v>
      </c>
    </row>
    <row r="19449" spans="3:4" ht="15" hidden="1" customHeight="1" x14ac:dyDescent="0.25">
      <c r="C19449" s="160" t="s">
        <v>549</v>
      </c>
      <c r="D19449" s="161">
        <v>241.1</v>
      </c>
    </row>
    <row r="19450" spans="3:4" ht="15" hidden="1" customHeight="1" x14ac:dyDescent="0.25">
      <c r="C19450" s="158" t="s">
        <v>543</v>
      </c>
      <c r="D19450" s="159">
        <v>146.38</v>
      </c>
    </row>
    <row r="19451" spans="3:4" ht="15" hidden="1" customHeight="1" x14ac:dyDescent="0.25">
      <c r="C19451" s="160" t="s">
        <v>546</v>
      </c>
      <c r="D19451" s="161">
        <v>909.95</v>
      </c>
    </row>
    <row r="19452" spans="3:4" ht="15" hidden="1" customHeight="1" x14ac:dyDescent="0.25">
      <c r="C19452" s="158" t="s">
        <v>553</v>
      </c>
      <c r="D19452" s="159">
        <v>1089.83</v>
      </c>
    </row>
    <row r="19453" spans="3:4" ht="15" hidden="1" customHeight="1" x14ac:dyDescent="0.25">
      <c r="C19453" s="160" t="s">
        <v>556</v>
      </c>
      <c r="D19453" s="161">
        <v>63.65</v>
      </c>
    </row>
    <row r="19454" spans="3:4" ht="15" hidden="1" customHeight="1" x14ac:dyDescent="0.25">
      <c r="C19454" s="158" t="s">
        <v>543</v>
      </c>
      <c r="D19454" s="159">
        <v>636.83000000000004</v>
      </c>
    </row>
    <row r="19455" spans="3:4" ht="15" hidden="1" customHeight="1" x14ac:dyDescent="0.25">
      <c r="C19455" s="160" t="s">
        <v>309</v>
      </c>
      <c r="D19455" s="161">
        <v>44.1</v>
      </c>
    </row>
    <row r="19456" spans="3:4" ht="15" hidden="1" customHeight="1" x14ac:dyDescent="0.25">
      <c r="C19456" s="158" t="s">
        <v>546</v>
      </c>
      <c r="D19456" s="159">
        <v>960.53</v>
      </c>
    </row>
    <row r="19457" spans="3:4" ht="15" hidden="1" customHeight="1" x14ac:dyDescent="0.25">
      <c r="C19457" s="160" t="s">
        <v>542</v>
      </c>
      <c r="D19457" s="161">
        <v>753.51</v>
      </c>
    </row>
    <row r="19458" spans="3:4" ht="15" hidden="1" customHeight="1" x14ac:dyDescent="0.25">
      <c r="C19458" s="158" t="s">
        <v>309</v>
      </c>
      <c r="D19458" s="159">
        <v>781.75</v>
      </c>
    </row>
    <row r="19459" spans="3:4" ht="15" hidden="1" customHeight="1" x14ac:dyDescent="0.25">
      <c r="C19459" s="160" t="s">
        <v>549</v>
      </c>
      <c r="D19459" s="161">
        <v>600.64</v>
      </c>
    </row>
    <row r="19460" spans="3:4" ht="15" hidden="1" customHeight="1" x14ac:dyDescent="0.25">
      <c r="C19460" s="158" t="s">
        <v>307</v>
      </c>
      <c r="D19460" s="159">
        <v>1112.4100000000001</v>
      </c>
    </row>
    <row r="19461" spans="3:4" ht="15" hidden="1" customHeight="1" x14ac:dyDescent="0.25">
      <c r="C19461" s="160" t="s">
        <v>553</v>
      </c>
      <c r="D19461" s="161">
        <v>673.73</v>
      </c>
    </row>
    <row r="19462" spans="3:4" ht="15" hidden="1" customHeight="1" x14ac:dyDescent="0.25">
      <c r="C19462" s="158" t="s">
        <v>551</v>
      </c>
      <c r="D19462" s="159">
        <v>1256.67</v>
      </c>
    </row>
    <row r="19463" spans="3:4" ht="15" hidden="1" customHeight="1" x14ac:dyDescent="0.25">
      <c r="C19463" s="160" t="s">
        <v>549</v>
      </c>
      <c r="D19463" s="161">
        <v>102.71</v>
      </c>
    </row>
    <row r="19464" spans="3:4" ht="15" hidden="1" customHeight="1" x14ac:dyDescent="0.25">
      <c r="C19464" s="158" t="s">
        <v>545</v>
      </c>
      <c r="D19464" s="159">
        <v>939.55</v>
      </c>
    </row>
    <row r="19465" spans="3:4" ht="15" hidden="1" customHeight="1" x14ac:dyDescent="0.25">
      <c r="C19465" s="160" t="s">
        <v>546</v>
      </c>
      <c r="D19465" s="161">
        <v>896.24</v>
      </c>
    </row>
    <row r="19466" spans="3:4" ht="15" hidden="1" customHeight="1" x14ac:dyDescent="0.25">
      <c r="C19466" s="158" t="s">
        <v>551</v>
      </c>
      <c r="D19466" s="159">
        <v>465.78</v>
      </c>
    </row>
    <row r="19467" spans="3:4" ht="15" hidden="1" customHeight="1" x14ac:dyDescent="0.25">
      <c r="C19467" s="160" t="s">
        <v>551</v>
      </c>
      <c r="D19467" s="161">
        <v>771.46</v>
      </c>
    </row>
    <row r="19468" spans="3:4" ht="15" hidden="1" customHeight="1" x14ac:dyDescent="0.25">
      <c r="C19468" s="158" t="s">
        <v>547</v>
      </c>
      <c r="D19468" s="159">
        <v>221.51</v>
      </c>
    </row>
    <row r="19469" spans="3:4" ht="15" hidden="1" customHeight="1" x14ac:dyDescent="0.25">
      <c r="C19469" s="160" t="s">
        <v>307</v>
      </c>
      <c r="D19469" s="161">
        <v>900.42</v>
      </c>
    </row>
    <row r="19470" spans="3:4" ht="15" hidden="1" customHeight="1" x14ac:dyDescent="0.25">
      <c r="C19470" s="158" t="s">
        <v>539</v>
      </c>
      <c r="D19470" s="159">
        <v>734.16</v>
      </c>
    </row>
    <row r="19471" spans="3:4" ht="15" hidden="1" customHeight="1" x14ac:dyDescent="0.25">
      <c r="C19471" s="160" t="s">
        <v>549</v>
      </c>
      <c r="D19471" s="161">
        <v>167.57</v>
      </c>
    </row>
    <row r="19472" spans="3:4" ht="15" hidden="1" customHeight="1" x14ac:dyDescent="0.25">
      <c r="C19472" s="158" t="s">
        <v>551</v>
      </c>
      <c r="D19472" s="159">
        <v>424.17</v>
      </c>
    </row>
    <row r="19473" spans="3:4" ht="15" hidden="1" customHeight="1" x14ac:dyDescent="0.25">
      <c r="C19473" s="160" t="s">
        <v>544</v>
      </c>
      <c r="D19473" s="161">
        <v>1296.03</v>
      </c>
    </row>
    <row r="19474" spans="3:4" ht="15" hidden="1" customHeight="1" x14ac:dyDescent="0.25">
      <c r="C19474" s="158" t="s">
        <v>551</v>
      </c>
      <c r="D19474" s="159">
        <v>161.19999999999999</v>
      </c>
    </row>
    <row r="19475" spans="3:4" ht="15" hidden="1" customHeight="1" x14ac:dyDescent="0.25">
      <c r="C19475" s="160" t="s">
        <v>308</v>
      </c>
      <c r="D19475" s="161">
        <v>794.05</v>
      </c>
    </row>
    <row r="19476" spans="3:4" ht="15" hidden="1" customHeight="1" x14ac:dyDescent="0.25">
      <c r="C19476" s="158" t="s">
        <v>312</v>
      </c>
      <c r="D19476" s="159">
        <v>755.24</v>
      </c>
    </row>
    <row r="19477" spans="3:4" ht="15" hidden="1" customHeight="1" x14ac:dyDescent="0.25">
      <c r="C19477" s="160" t="s">
        <v>554</v>
      </c>
      <c r="D19477" s="161">
        <v>275.7</v>
      </c>
    </row>
    <row r="19478" spans="3:4" ht="15" hidden="1" customHeight="1" x14ac:dyDescent="0.25">
      <c r="C19478" s="158" t="s">
        <v>543</v>
      </c>
      <c r="D19478" s="159">
        <v>685.72</v>
      </c>
    </row>
    <row r="19479" spans="3:4" ht="15" hidden="1" customHeight="1" x14ac:dyDescent="0.25">
      <c r="C19479" s="160" t="s">
        <v>312</v>
      </c>
      <c r="D19479" s="161">
        <v>163.65</v>
      </c>
    </row>
    <row r="19480" spans="3:4" ht="15" hidden="1" customHeight="1" x14ac:dyDescent="0.25">
      <c r="C19480" s="158" t="s">
        <v>539</v>
      </c>
      <c r="D19480" s="159">
        <v>249.87</v>
      </c>
    </row>
    <row r="19481" spans="3:4" ht="15" hidden="1" customHeight="1" x14ac:dyDescent="0.25">
      <c r="C19481" s="160" t="s">
        <v>539</v>
      </c>
      <c r="D19481" s="161">
        <v>181.81</v>
      </c>
    </row>
    <row r="19482" spans="3:4" ht="15" hidden="1" customHeight="1" x14ac:dyDescent="0.25">
      <c r="C19482" s="158" t="s">
        <v>553</v>
      </c>
      <c r="D19482" s="159">
        <v>1030.8900000000001</v>
      </c>
    </row>
    <row r="19483" spans="3:4" ht="15" hidden="1" customHeight="1" x14ac:dyDescent="0.25">
      <c r="C19483" s="160" t="s">
        <v>544</v>
      </c>
      <c r="D19483" s="161">
        <v>556.28</v>
      </c>
    </row>
    <row r="19484" spans="3:4" ht="15" hidden="1" customHeight="1" x14ac:dyDescent="0.25">
      <c r="C19484" s="158" t="s">
        <v>551</v>
      </c>
      <c r="D19484" s="159">
        <v>643.80999999999995</v>
      </c>
    </row>
    <row r="19485" spans="3:4" ht="15" hidden="1" customHeight="1" x14ac:dyDescent="0.25">
      <c r="C19485" s="160" t="s">
        <v>546</v>
      </c>
      <c r="D19485" s="161">
        <v>418.7</v>
      </c>
    </row>
    <row r="19486" spans="3:4" ht="15" hidden="1" customHeight="1" x14ac:dyDescent="0.25">
      <c r="C19486" s="158" t="s">
        <v>312</v>
      </c>
      <c r="D19486" s="159">
        <v>675.81</v>
      </c>
    </row>
    <row r="19487" spans="3:4" ht="15" hidden="1" customHeight="1" x14ac:dyDescent="0.25">
      <c r="C19487" s="160" t="s">
        <v>309</v>
      </c>
      <c r="D19487" s="161">
        <v>617.52</v>
      </c>
    </row>
    <row r="19488" spans="3:4" ht="15" hidden="1" customHeight="1" x14ac:dyDescent="0.25">
      <c r="C19488" s="158" t="s">
        <v>541</v>
      </c>
      <c r="D19488" s="159">
        <v>576.45000000000005</v>
      </c>
    </row>
    <row r="19489" spans="3:4" ht="15" hidden="1" customHeight="1" x14ac:dyDescent="0.25">
      <c r="C19489" s="160" t="s">
        <v>552</v>
      </c>
      <c r="D19489" s="161">
        <v>560.77</v>
      </c>
    </row>
    <row r="19490" spans="3:4" ht="15" hidden="1" customHeight="1" x14ac:dyDescent="0.25">
      <c r="C19490" s="158" t="s">
        <v>539</v>
      </c>
      <c r="D19490" s="159">
        <v>1216.01</v>
      </c>
    </row>
    <row r="19491" spans="3:4" ht="15" hidden="1" customHeight="1" x14ac:dyDescent="0.25">
      <c r="C19491" s="160" t="s">
        <v>552</v>
      </c>
      <c r="D19491" s="161">
        <v>426.32</v>
      </c>
    </row>
    <row r="19492" spans="3:4" ht="15" hidden="1" customHeight="1" x14ac:dyDescent="0.25">
      <c r="C19492" s="158" t="s">
        <v>312</v>
      </c>
      <c r="D19492" s="159">
        <v>688.05</v>
      </c>
    </row>
    <row r="19493" spans="3:4" ht="15" hidden="1" customHeight="1" x14ac:dyDescent="0.25">
      <c r="C19493" s="160" t="s">
        <v>556</v>
      </c>
      <c r="D19493" s="161">
        <v>498.42</v>
      </c>
    </row>
    <row r="19494" spans="3:4" ht="15" hidden="1" customHeight="1" x14ac:dyDescent="0.25">
      <c r="C19494" s="158" t="s">
        <v>551</v>
      </c>
      <c r="D19494" s="159">
        <v>687.42</v>
      </c>
    </row>
    <row r="19495" spans="3:4" ht="15" hidden="1" customHeight="1" x14ac:dyDescent="0.25">
      <c r="C19495" s="160" t="s">
        <v>553</v>
      </c>
      <c r="D19495" s="161">
        <v>231.37</v>
      </c>
    </row>
    <row r="19496" spans="3:4" ht="15" hidden="1" customHeight="1" x14ac:dyDescent="0.25">
      <c r="C19496" s="158" t="s">
        <v>308</v>
      </c>
      <c r="D19496" s="159">
        <v>787.7</v>
      </c>
    </row>
    <row r="19497" spans="3:4" ht="15" hidden="1" customHeight="1" x14ac:dyDescent="0.25">
      <c r="C19497" s="160" t="s">
        <v>551</v>
      </c>
      <c r="D19497" s="161">
        <v>885.2</v>
      </c>
    </row>
    <row r="19498" spans="3:4" ht="15" hidden="1" customHeight="1" x14ac:dyDescent="0.25">
      <c r="C19498" s="158" t="s">
        <v>547</v>
      </c>
      <c r="D19498" s="159">
        <v>936.51</v>
      </c>
    </row>
    <row r="19499" spans="3:4" ht="15" hidden="1" customHeight="1" x14ac:dyDescent="0.25">
      <c r="C19499" s="160" t="s">
        <v>308</v>
      </c>
      <c r="D19499" s="161">
        <v>263.12</v>
      </c>
    </row>
    <row r="19500" spans="3:4" ht="15" hidden="1" customHeight="1" x14ac:dyDescent="0.25">
      <c r="C19500" s="158" t="s">
        <v>545</v>
      </c>
      <c r="D19500" s="159">
        <v>460.54</v>
      </c>
    </row>
    <row r="19501" spans="3:4" ht="15" hidden="1" customHeight="1" x14ac:dyDescent="0.25">
      <c r="C19501" s="160" t="s">
        <v>307</v>
      </c>
      <c r="D19501" s="161">
        <v>862.73</v>
      </c>
    </row>
    <row r="19502" spans="3:4" ht="15" hidden="1" customHeight="1" x14ac:dyDescent="0.25">
      <c r="C19502" s="158" t="s">
        <v>551</v>
      </c>
      <c r="D19502" s="159">
        <v>1185.1400000000001</v>
      </c>
    </row>
    <row r="19503" spans="3:4" ht="15" hidden="1" customHeight="1" x14ac:dyDescent="0.25">
      <c r="C19503" s="160" t="s">
        <v>539</v>
      </c>
      <c r="D19503" s="161">
        <v>755.26</v>
      </c>
    </row>
    <row r="19504" spans="3:4" ht="15" hidden="1" customHeight="1" x14ac:dyDescent="0.25">
      <c r="C19504" s="158" t="s">
        <v>542</v>
      </c>
      <c r="D19504" s="159">
        <v>1124.17</v>
      </c>
    </row>
    <row r="19505" spans="3:4" ht="15" hidden="1" customHeight="1" x14ac:dyDescent="0.25">
      <c r="C19505" s="160" t="s">
        <v>551</v>
      </c>
      <c r="D19505" s="161">
        <v>428.72</v>
      </c>
    </row>
    <row r="19506" spans="3:4" ht="15" hidden="1" customHeight="1" x14ac:dyDescent="0.25">
      <c r="C19506" s="158" t="s">
        <v>312</v>
      </c>
      <c r="D19506" s="159">
        <v>777.96</v>
      </c>
    </row>
    <row r="19507" spans="3:4" ht="15" hidden="1" customHeight="1" x14ac:dyDescent="0.25">
      <c r="C19507" s="160" t="s">
        <v>555</v>
      </c>
      <c r="D19507" s="161">
        <v>567.05999999999995</v>
      </c>
    </row>
    <row r="19508" spans="3:4" ht="15" hidden="1" customHeight="1" x14ac:dyDescent="0.25">
      <c r="C19508" s="158" t="s">
        <v>308</v>
      </c>
      <c r="D19508" s="159">
        <v>1013.6</v>
      </c>
    </row>
    <row r="19509" spans="3:4" ht="15" hidden="1" customHeight="1" x14ac:dyDescent="0.25">
      <c r="C19509" s="160" t="s">
        <v>309</v>
      </c>
      <c r="D19509" s="161">
        <v>399.75</v>
      </c>
    </row>
    <row r="19510" spans="3:4" ht="15" hidden="1" customHeight="1" x14ac:dyDescent="0.25">
      <c r="C19510" s="158" t="s">
        <v>549</v>
      </c>
      <c r="D19510" s="159">
        <v>418.32</v>
      </c>
    </row>
    <row r="19511" spans="3:4" ht="15" hidden="1" customHeight="1" x14ac:dyDescent="0.25">
      <c r="C19511" s="160" t="s">
        <v>556</v>
      </c>
      <c r="D19511" s="161">
        <v>688.31</v>
      </c>
    </row>
    <row r="19512" spans="3:4" ht="15" hidden="1" customHeight="1" x14ac:dyDescent="0.25">
      <c r="C19512" s="158" t="s">
        <v>547</v>
      </c>
      <c r="D19512" s="159">
        <v>450.74</v>
      </c>
    </row>
    <row r="19513" spans="3:4" ht="15" hidden="1" customHeight="1" x14ac:dyDescent="0.25">
      <c r="C19513" s="160" t="s">
        <v>547</v>
      </c>
      <c r="D19513" s="161">
        <v>1203.1199999999999</v>
      </c>
    </row>
    <row r="19514" spans="3:4" ht="15" hidden="1" customHeight="1" x14ac:dyDescent="0.25">
      <c r="C19514" s="158" t="s">
        <v>539</v>
      </c>
      <c r="D19514" s="159">
        <v>533.04</v>
      </c>
    </row>
    <row r="19515" spans="3:4" ht="15" hidden="1" customHeight="1" x14ac:dyDescent="0.25">
      <c r="C19515" s="160" t="s">
        <v>548</v>
      </c>
      <c r="D19515" s="161">
        <v>422.13</v>
      </c>
    </row>
    <row r="19516" spans="3:4" ht="15" hidden="1" customHeight="1" x14ac:dyDescent="0.25">
      <c r="C19516" s="158" t="s">
        <v>309</v>
      </c>
      <c r="D19516" s="159">
        <v>893.09</v>
      </c>
    </row>
    <row r="19517" spans="3:4" ht="15" hidden="1" customHeight="1" x14ac:dyDescent="0.25">
      <c r="C19517" s="160" t="s">
        <v>543</v>
      </c>
      <c r="D19517" s="161">
        <v>667.89</v>
      </c>
    </row>
    <row r="19518" spans="3:4" ht="15" hidden="1" customHeight="1" x14ac:dyDescent="0.25">
      <c r="C19518" s="158" t="s">
        <v>308</v>
      </c>
      <c r="D19518" s="159">
        <v>578.91999999999996</v>
      </c>
    </row>
    <row r="19519" spans="3:4" ht="15" hidden="1" customHeight="1" x14ac:dyDescent="0.25">
      <c r="C19519" s="160" t="s">
        <v>540</v>
      </c>
      <c r="D19519" s="161">
        <v>543.70000000000005</v>
      </c>
    </row>
    <row r="19520" spans="3:4" ht="15" hidden="1" customHeight="1" x14ac:dyDescent="0.25">
      <c r="C19520" s="158" t="s">
        <v>307</v>
      </c>
      <c r="D19520" s="159">
        <v>91.99</v>
      </c>
    </row>
    <row r="19521" spans="3:4" ht="15" hidden="1" customHeight="1" x14ac:dyDescent="0.25">
      <c r="C19521" s="160" t="s">
        <v>541</v>
      </c>
      <c r="D19521" s="161">
        <v>904.93</v>
      </c>
    </row>
    <row r="19522" spans="3:4" ht="15" hidden="1" customHeight="1" x14ac:dyDescent="0.25">
      <c r="C19522" s="158" t="s">
        <v>556</v>
      </c>
      <c r="D19522" s="159">
        <v>274.88</v>
      </c>
    </row>
    <row r="19523" spans="3:4" ht="15" hidden="1" customHeight="1" x14ac:dyDescent="0.25">
      <c r="C19523" s="160" t="s">
        <v>545</v>
      </c>
      <c r="D19523" s="161">
        <v>816.96</v>
      </c>
    </row>
    <row r="19524" spans="3:4" ht="15" hidden="1" customHeight="1" x14ac:dyDescent="0.25">
      <c r="C19524" s="158" t="s">
        <v>549</v>
      </c>
      <c r="D19524" s="159">
        <v>655.89</v>
      </c>
    </row>
    <row r="19525" spans="3:4" ht="15" hidden="1" customHeight="1" x14ac:dyDescent="0.25">
      <c r="C19525" s="160" t="s">
        <v>553</v>
      </c>
      <c r="D19525" s="161">
        <v>130.58000000000001</v>
      </c>
    </row>
    <row r="19526" spans="3:4" ht="15" hidden="1" customHeight="1" x14ac:dyDescent="0.25">
      <c r="C19526" s="158" t="s">
        <v>548</v>
      </c>
      <c r="D19526" s="159">
        <v>699.1</v>
      </c>
    </row>
    <row r="19527" spans="3:4" ht="15" hidden="1" customHeight="1" x14ac:dyDescent="0.25">
      <c r="C19527" s="160" t="s">
        <v>539</v>
      </c>
      <c r="D19527" s="161">
        <v>773.82</v>
      </c>
    </row>
    <row r="19528" spans="3:4" ht="15" hidden="1" customHeight="1" x14ac:dyDescent="0.25">
      <c r="C19528" s="158" t="s">
        <v>308</v>
      </c>
      <c r="D19528" s="159">
        <v>472.41</v>
      </c>
    </row>
    <row r="19529" spans="3:4" ht="15" hidden="1" customHeight="1" x14ac:dyDescent="0.25">
      <c r="C19529" s="160" t="s">
        <v>558</v>
      </c>
      <c r="D19529" s="161">
        <v>1077.6500000000001</v>
      </c>
    </row>
    <row r="19530" spans="3:4" ht="15" hidden="1" customHeight="1" x14ac:dyDescent="0.25">
      <c r="C19530" s="158" t="s">
        <v>549</v>
      </c>
      <c r="D19530" s="159">
        <v>790.05</v>
      </c>
    </row>
    <row r="19531" spans="3:4" ht="15" hidden="1" customHeight="1" x14ac:dyDescent="0.25">
      <c r="C19531" s="160" t="s">
        <v>546</v>
      </c>
      <c r="D19531" s="161">
        <v>1291.25</v>
      </c>
    </row>
    <row r="19532" spans="3:4" ht="15" hidden="1" customHeight="1" x14ac:dyDescent="0.25">
      <c r="C19532" s="158" t="s">
        <v>541</v>
      </c>
      <c r="D19532" s="159">
        <v>414.94</v>
      </c>
    </row>
    <row r="19533" spans="3:4" ht="15" hidden="1" customHeight="1" x14ac:dyDescent="0.25">
      <c r="C19533" s="160" t="s">
        <v>546</v>
      </c>
      <c r="D19533" s="161">
        <v>19.78</v>
      </c>
    </row>
    <row r="19534" spans="3:4" ht="15" hidden="1" customHeight="1" x14ac:dyDescent="0.25">
      <c r="C19534" s="158" t="s">
        <v>550</v>
      </c>
      <c r="D19534" s="159">
        <v>1057.46</v>
      </c>
    </row>
    <row r="19535" spans="3:4" ht="15" hidden="1" customHeight="1" x14ac:dyDescent="0.25">
      <c r="C19535" s="160" t="s">
        <v>542</v>
      </c>
      <c r="D19535" s="161">
        <v>348.15</v>
      </c>
    </row>
    <row r="19536" spans="3:4" ht="15" hidden="1" customHeight="1" x14ac:dyDescent="0.25">
      <c r="C19536" s="158" t="s">
        <v>551</v>
      </c>
      <c r="D19536" s="159">
        <v>532.51</v>
      </c>
    </row>
    <row r="19537" spans="3:4" ht="15" hidden="1" customHeight="1" x14ac:dyDescent="0.25">
      <c r="C19537" s="160" t="s">
        <v>543</v>
      </c>
      <c r="D19537" s="161">
        <v>1275.97</v>
      </c>
    </row>
    <row r="19538" spans="3:4" ht="15" hidden="1" customHeight="1" x14ac:dyDescent="0.25">
      <c r="C19538" s="158" t="s">
        <v>558</v>
      </c>
      <c r="D19538" s="159">
        <v>1294.42</v>
      </c>
    </row>
    <row r="19539" spans="3:4" ht="15" hidden="1" customHeight="1" x14ac:dyDescent="0.25">
      <c r="C19539" s="160" t="s">
        <v>307</v>
      </c>
      <c r="D19539" s="161">
        <v>179.87</v>
      </c>
    </row>
    <row r="19540" spans="3:4" ht="15" hidden="1" customHeight="1" x14ac:dyDescent="0.25">
      <c r="C19540" s="158" t="s">
        <v>548</v>
      </c>
      <c r="D19540" s="159">
        <v>953.7</v>
      </c>
    </row>
    <row r="19541" spans="3:4" ht="15" hidden="1" customHeight="1" x14ac:dyDescent="0.25">
      <c r="C19541" s="160" t="s">
        <v>546</v>
      </c>
      <c r="D19541" s="161">
        <v>239.56</v>
      </c>
    </row>
    <row r="19542" spans="3:4" ht="15" hidden="1" customHeight="1" x14ac:dyDescent="0.25">
      <c r="C19542" s="158" t="s">
        <v>307</v>
      </c>
      <c r="D19542" s="159">
        <v>927.36</v>
      </c>
    </row>
    <row r="19543" spans="3:4" ht="15" hidden="1" customHeight="1" x14ac:dyDescent="0.25">
      <c r="C19543" s="160" t="s">
        <v>549</v>
      </c>
      <c r="D19543" s="161">
        <v>725.31</v>
      </c>
    </row>
    <row r="19544" spans="3:4" ht="15" hidden="1" customHeight="1" x14ac:dyDescent="0.25">
      <c r="C19544" s="158" t="s">
        <v>555</v>
      </c>
      <c r="D19544" s="159">
        <v>466.73</v>
      </c>
    </row>
    <row r="19545" spans="3:4" ht="15" hidden="1" customHeight="1" x14ac:dyDescent="0.25">
      <c r="C19545" s="160" t="s">
        <v>553</v>
      </c>
      <c r="D19545" s="161">
        <v>989.89</v>
      </c>
    </row>
    <row r="19546" spans="3:4" ht="15" hidden="1" customHeight="1" x14ac:dyDescent="0.25">
      <c r="C19546" s="158" t="s">
        <v>551</v>
      </c>
      <c r="D19546" s="159">
        <v>1128.3800000000001</v>
      </c>
    </row>
    <row r="19547" spans="3:4" ht="15" hidden="1" customHeight="1" x14ac:dyDescent="0.25">
      <c r="C19547" s="160" t="s">
        <v>546</v>
      </c>
      <c r="D19547" s="161">
        <v>395.6</v>
      </c>
    </row>
    <row r="19548" spans="3:4" ht="15" hidden="1" customHeight="1" x14ac:dyDescent="0.25">
      <c r="C19548" s="158" t="s">
        <v>551</v>
      </c>
      <c r="D19548" s="159">
        <v>937.12</v>
      </c>
    </row>
    <row r="19549" spans="3:4" ht="15" hidden="1" customHeight="1" x14ac:dyDescent="0.25">
      <c r="C19549" s="160" t="s">
        <v>542</v>
      </c>
      <c r="D19549" s="161">
        <v>1132.07</v>
      </c>
    </row>
    <row r="19550" spans="3:4" ht="15" hidden="1" customHeight="1" x14ac:dyDescent="0.25">
      <c r="C19550" s="158" t="s">
        <v>554</v>
      </c>
      <c r="D19550" s="159">
        <v>1224.6600000000001</v>
      </c>
    </row>
    <row r="19551" spans="3:4" ht="15" hidden="1" customHeight="1" x14ac:dyDescent="0.25">
      <c r="C19551" s="160" t="s">
        <v>548</v>
      </c>
      <c r="D19551" s="161">
        <v>793.68</v>
      </c>
    </row>
    <row r="19552" spans="3:4" ht="15" hidden="1" customHeight="1" x14ac:dyDescent="0.25">
      <c r="C19552" s="158" t="s">
        <v>308</v>
      </c>
      <c r="D19552" s="159">
        <v>527.76</v>
      </c>
    </row>
    <row r="19553" spans="3:4" ht="15" hidden="1" customHeight="1" x14ac:dyDescent="0.25">
      <c r="C19553" s="160" t="s">
        <v>553</v>
      </c>
      <c r="D19553" s="161">
        <v>1104.8800000000001</v>
      </c>
    </row>
    <row r="19554" spans="3:4" ht="15" hidden="1" customHeight="1" x14ac:dyDescent="0.25">
      <c r="C19554" s="158" t="s">
        <v>557</v>
      </c>
      <c r="D19554" s="159">
        <v>532.38</v>
      </c>
    </row>
    <row r="19555" spans="3:4" ht="15" hidden="1" customHeight="1" x14ac:dyDescent="0.25">
      <c r="C19555" s="160" t="s">
        <v>556</v>
      </c>
      <c r="D19555" s="161">
        <v>705.18</v>
      </c>
    </row>
    <row r="19556" spans="3:4" ht="15" hidden="1" customHeight="1" x14ac:dyDescent="0.25">
      <c r="C19556" s="158" t="s">
        <v>549</v>
      </c>
      <c r="D19556" s="159">
        <v>881.93</v>
      </c>
    </row>
    <row r="19557" spans="3:4" ht="15" hidden="1" customHeight="1" x14ac:dyDescent="0.25">
      <c r="C19557" s="160" t="s">
        <v>554</v>
      </c>
      <c r="D19557" s="161">
        <v>11.65</v>
      </c>
    </row>
    <row r="19558" spans="3:4" ht="15" hidden="1" customHeight="1" x14ac:dyDescent="0.25">
      <c r="C19558" s="158" t="s">
        <v>546</v>
      </c>
      <c r="D19558" s="159">
        <v>221.48</v>
      </c>
    </row>
    <row r="19559" spans="3:4" ht="15" hidden="1" customHeight="1" x14ac:dyDescent="0.25">
      <c r="C19559" s="160" t="s">
        <v>556</v>
      </c>
      <c r="D19559" s="161">
        <v>786.6</v>
      </c>
    </row>
    <row r="19560" spans="3:4" ht="15" hidden="1" customHeight="1" x14ac:dyDescent="0.25">
      <c r="C19560" s="158" t="s">
        <v>307</v>
      </c>
      <c r="D19560" s="159">
        <v>371.26</v>
      </c>
    </row>
    <row r="19561" spans="3:4" ht="15" hidden="1" customHeight="1" x14ac:dyDescent="0.25">
      <c r="C19561" s="160" t="s">
        <v>547</v>
      </c>
      <c r="D19561" s="161">
        <v>314.08</v>
      </c>
    </row>
    <row r="19562" spans="3:4" ht="15" hidden="1" customHeight="1" x14ac:dyDescent="0.25">
      <c r="C19562" s="158" t="s">
        <v>550</v>
      </c>
      <c r="D19562" s="159">
        <v>506.06</v>
      </c>
    </row>
    <row r="19563" spans="3:4" ht="15" hidden="1" customHeight="1" x14ac:dyDescent="0.25">
      <c r="C19563" s="160" t="s">
        <v>308</v>
      </c>
      <c r="D19563" s="161">
        <v>940.97</v>
      </c>
    </row>
    <row r="19564" spans="3:4" ht="15" hidden="1" customHeight="1" x14ac:dyDescent="0.25">
      <c r="C19564" s="158" t="s">
        <v>555</v>
      </c>
      <c r="D19564" s="159">
        <v>893.98</v>
      </c>
    </row>
    <row r="19565" spans="3:4" ht="15" hidden="1" customHeight="1" x14ac:dyDescent="0.25">
      <c r="C19565" s="160" t="s">
        <v>550</v>
      </c>
      <c r="D19565" s="161">
        <v>111.46</v>
      </c>
    </row>
    <row r="19566" spans="3:4" ht="15" hidden="1" customHeight="1" x14ac:dyDescent="0.25">
      <c r="C19566" s="158" t="s">
        <v>549</v>
      </c>
      <c r="D19566" s="159">
        <v>392.31</v>
      </c>
    </row>
    <row r="19567" spans="3:4" ht="15" hidden="1" customHeight="1" x14ac:dyDescent="0.25">
      <c r="C19567" s="160" t="s">
        <v>309</v>
      </c>
      <c r="D19567" s="161">
        <v>1149.69</v>
      </c>
    </row>
    <row r="19568" spans="3:4" ht="15" hidden="1" customHeight="1" x14ac:dyDescent="0.25">
      <c r="C19568" s="158" t="s">
        <v>542</v>
      </c>
      <c r="D19568" s="159">
        <v>1039.1300000000001</v>
      </c>
    </row>
    <row r="19569" spans="3:4" ht="15" hidden="1" customHeight="1" x14ac:dyDescent="0.25">
      <c r="C19569" s="160" t="s">
        <v>540</v>
      </c>
      <c r="D19569" s="161">
        <v>36.78</v>
      </c>
    </row>
    <row r="19570" spans="3:4" ht="15" hidden="1" customHeight="1" x14ac:dyDescent="0.25">
      <c r="C19570" s="158" t="s">
        <v>309</v>
      </c>
      <c r="D19570" s="159">
        <v>908.98</v>
      </c>
    </row>
    <row r="19571" spans="3:4" ht="15" hidden="1" customHeight="1" x14ac:dyDescent="0.25">
      <c r="C19571" s="160" t="s">
        <v>539</v>
      </c>
      <c r="D19571" s="161">
        <v>102.17</v>
      </c>
    </row>
    <row r="19572" spans="3:4" ht="15" hidden="1" customHeight="1" x14ac:dyDescent="0.25">
      <c r="C19572" s="158" t="s">
        <v>546</v>
      </c>
      <c r="D19572" s="159">
        <v>474.76</v>
      </c>
    </row>
    <row r="19573" spans="3:4" ht="15" hidden="1" customHeight="1" x14ac:dyDescent="0.25">
      <c r="C19573" s="160" t="s">
        <v>549</v>
      </c>
      <c r="D19573" s="161">
        <v>1205.04</v>
      </c>
    </row>
    <row r="19574" spans="3:4" ht="15" hidden="1" customHeight="1" x14ac:dyDescent="0.25">
      <c r="C19574" s="158" t="s">
        <v>551</v>
      </c>
      <c r="D19574" s="159">
        <v>516.46</v>
      </c>
    </row>
    <row r="19575" spans="3:4" ht="15" hidden="1" customHeight="1" x14ac:dyDescent="0.25">
      <c r="C19575" s="160" t="s">
        <v>540</v>
      </c>
      <c r="D19575" s="161">
        <v>526.34</v>
      </c>
    </row>
    <row r="19576" spans="3:4" ht="15" hidden="1" customHeight="1" x14ac:dyDescent="0.25">
      <c r="C19576" s="158" t="s">
        <v>307</v>
      </c>
      <c r="D19576" s="159">
        <v>850.64</v>
      </c>
    </row>
    <row r="19577" spans="3:4" ht="15" hidden="1" customHeight="1" x14ac:dyDescent="0.25">
      <c r="C19577" s="160" t="s">
        <v>309</v>
      </c>
      <c r="D19577" s="161">
        <v>263.02</v>
      </c>
    </row>
    <row r="19578" spans="3:4" ht="15" hidden="1" customHeight="1" x14ac:dyDescent="0.25">
      <c r="C19578" s="158" t="s">
        <v>540</v>
      </c>
      <c r="D19578" s="159">
        <v>1255.24</v>
      </c>
    </row>
    <row r="19579" spans="3:4" ht="15" hidden="1" customHeight="1" x14ac:dyDescent="0.25">
      <c r="C19579" s="160" t="s">
        <v>542</v>
      </c>
      <c r="D19579" s="161">
        <v>135.33000000000001</v>
      </c>
    </row>
    <row r="19580" spans="3:4" ht="15" hidden="1" customHeight="1" x14ac:dyDescent="0.25">
      <c r="C19580" s="158" t="s">
        <v>548</v>
      </c>
      <c r="D19580" s="159">
        <v>1093.99</v>
      </c>
    </row>
    <row r="19581" spans="3:4" ht="15" hidden="1" customHeight="1" x14ac:dyDescent="0.25">
      <c r="C19581" s="160" t="s">
        <v>543</v>
      </c>
      <c r="D19581" s="161">
        <v>717.86</v>
      </c>
    </row>
    <row r="19582" spans="3:4" ht="15" hidden="1" customHeight="1" x14ac:dyDescent="0.25">
      <c r="C19582" s="158" t="s">
        <v>549</v>
      </c>
      <c r="D19582" s="159">
        <v>416.95</v>
      </c>
    </row>
    <row r="19583" spans="3:4" ht="15" hidden="1" customHeight="1" x14ac:dyDescent="0.25">
      <c r="C19583" s="160" t="s">
        <v>546</v>
      </c>
      <c r="D19583" s="161">
        <v>711.89</v>
      </c>
    </row>
    <row r="19584" spans="3:4" ht="15" hidden="1" customHeight="1" x14ac:dyDescent="0.25">
      <c r="C19584" s="158" t="s">
        <v>554</v>
      </c>
      <c r="D19584" s="159">
        <v>1016.21</v>
      </c>
    </row>
    <row r="19585" spans="3:4" ht="15" hidden="1" customHeight="1" x14ac:dyDescent="0.25">
      <c r="C19585" s="160" t="s">
        <v>553</v>
      </c>
      <c r="D19585" s="161">
        <v>697.75</v>
      </c>
    </row>
    <row r="19586" spans="3:4" ht="15" hidden="1" customHeight="1" x14ac:dyDescent="0.25">
      <c r="C19586" s="158" t="s">
        <v>549</v>
      </c>
      <c r="D19586" s="159">
        <v>747.96</v>
      </c>
    </row>
    <row r="19587" spans="3:4" ht="15" hidden="1" customHeight="1" x14ac:dyDescent="0.25">
      <c r="C19587" s="160" t="s">
        <v>549</v>
      </c>
      <c r="D19587" s="161">
        <v>974.86</v>
      </c>
    </row>
    <row r="19588" spans="3:4" ht="15" hidden="1" customHeight="1" x14ac:dyDescent="0.25">
      <c r="C19588" s="158" t="s">
        <v>312</v>
      </c>
      <c r="D19588" s="159">
        <v>940.78</v>
      </c>
    </row>
    <row r="19589" spans="3:4" ht="15" hidden="1" customHeight="1" x14ac:dyDescent="0.25">
      <c r="C19589" s="160" t="s">
        <v>553</v>
      </c>
      <c r="D19589" s="161">
        <v>827.56</v>
      </c>
    </row>
    <row r="19590" spans="3:4" ht="15" hidden="1" customHeight="1" x14ac:dyDescent="0.25">
      <c r="C19590" s="158" t="s">
        <v>540</v>
      </c>
      <c r="D19590" s="159">
        <v>31.6</v>
      </c>
    </row>
    <row r="19591" spans="3:4" ht="15" hidden="1" customHeight="1" x14ac:dyDescent="0.25">
      <c r="C19591" s="160" t="s">
        <v>309</v>
      </c>
      <c r="D19591" s="161">
        <v>573.52</v>
      </c>
    </row>
    <row r="19592" spans="3:4" ht="15" hidden="1" customHeight="1" x14ac:dyDescent="0.25">
      <c r="C19592" s="158" t="s">
        <v>544</v>
      </c>
      <c r="D19592" s="159">
        <v>635.1</v>
      </c>
    </row>
    <row r="19593" spans="3:4" ht="15" hidden="1" customHeight="1" x14ac:dyDescent="0.25">
      <c r="C19593" s="160" t="s">
        <v>312</v>
      </c>
      <c r="D19593" s="161">
        <v>695.79</v>
      </c>
    </row>
    <row r="19594" spans="3:4" ht="15" hidden="1" customHeight="1" x14ac:dyDescent="0.25">
      <c r="C19594" s="158" t="s">
        <v>546</v>
      </c>
      <c r="D19594" s="159">
        <v>259.89</v>
      </c>
    </row>
    <row r="19595" spans="3:4" ht="15" hidden="1" customHeight="1" x14ac:dyDescent="0.25">
      <c r="C19595" s="160" t="s">
        <v>547</v>
      </c>
      <c r="D19595" s="161">
        <v>303.66000000000003</v>
      </c>
    </row>
    <row r="19596" spans="3:4" ht="15" hidden="1" customHeight="1" x14ac:dyDescent="0.25">
      <c r="C19596" s="158" t="s">
        <v>308</v>
      </c>
      <c r="D19596" s="159">
        <v>126.98</v>
      </c>
    </row>
    <row r="19597" spans="3:4" ht="15" hidden="1" customHeight="1" x14ac:dyDescent="0.25">
      <c r="C19597" s="160" t="s">
        <v>544</v>
      </c>
      <c r="D19597" s="161">
        <v>136.44999999999999</v>
      </c>
    </row>
    <row r="19598" spans="3:4" ht="15" hidden="1" customHeight="1" x14ac:dyDescent="0.25">
      <c r="C19598" s="158" t="s">
        <v>547</v>
      </c>
      <c r="D19598" s="159">
        <v>43.22</v>
      </c>
    </row>
    <row r="19599" spans="3:4" ht="15" hidden="1" customHeight="1" x14ac:dyDescent="0.25">
      <c r="C19599" s="160" t="s">
        <v>540</v>
      </c>
      <c r="D19599" s="161">
        <v>827.08</v>
      </c>
    </row>
    <row r="19600" spans="3:4" ht="15" hidden="1" customHeight="1" x14ac:dyDescent="0.25">
      <c r="C19600" s="158" t="s">
        <v>307</v>
      </c>
      <c r="D19600" s="159">
        <v>391.51</v>
      </c>
    </row>
    <row r="19601" spans="3:4" ht="15" hidden="1" customHeight="1" x14ac:dyDescent="0.25">
      <c r="C19601" s="160" t="s">
        <v>312</v>
      </c>
      <c r="D19601" s="161">
        <v>1075.1099999999999</v>
      </c>
    </row>
    <row r="19602" spans="3:4" ht="15" hidden="1" customHeight="1" x14ac:dyDescent="0.25">
      <c r="C19602" s="158" t="s">
        <v>543</v>
      </c>
      <c r="D19602" s="159">
        <v>253.78</v>
      </c>
    </row>
    <row r="19603" spans="3:4" ht="15" hidden="1" customHeight="1" x14ac:dyDescent="0.25">
      <c r="C19603" s="160" t="s">
        <v>308</v>
      </c>
      <c r="D19603" s="161">
        <v>260.64</v>
      </c>
    </row>
    <row r="19604" spans="3:4" ht="15" hidden="1" customHeight="1" x14ac:dyDescent="0.25">
      <c r="C19604" s="158" t="s">
        <v>542</v>
      </c>
      <c r="D19604" s="159">
        <v>894.75</v>
      </c>
    </row>
    <row r="19605" spans="3:4" ht="15" hidden="1" customHeight="1" x14ac:dyDescent="0.25">
      <c r="C19605" s="160" t="s">
        <v>547</v>
      </c>
      <c r="D19605" s="161">
        <v>746.25</v>
      </c>
    </row>
    <row r="19606" spans="3:4" ht="15" hidden="1" customHeight="1" x14ac:dyDescent="0.25">
      <c r="C19606" s="158" t="s">
        <v>542</v>
      </c>
      <c r="D19606" s="159">
        <v>871.79</v>
      </c>
    </row>
    <row r="19607" spans="3:4" ht="15" hidden="1" customHeight="1" x14ac:dyDescent="0.25">
      <c r="C19607" s="160" t="s">
        <v>549</v>
      </c>
      <c r="D19607" s="161">
        <v>503.94</v>
      </c>
    </row>
    <row r="19608" spans="3:4" ht="15" hidden="1" customHeight="1" x14ac:dyDescent="0.25">
      <c r="C19608" s="158" t="s">
        <v>556</v>
      </c>
      <c r="D19608" s="159">
        <v>180.93</v>
      </c>
    </row>
    <row r="19609" spans="3:4" ht="15" hidden="1" customHeight="1" x14ac:dyDescent="0.25">
      <c r="C19609" s="160" t="s">
        <v>551</v>
      </c>
      <c r="D19609" s="161">
        <v>24.84</v>
      </c>
    </row>
    <row r="19610" spans="3:4" ht="15" hidden="1" customHeight="1" x14ac:dyDescent="0.25">
      <c r="C19610" s="158" t="s">
        <v>554</v>
      </c>
      <c r="D19610" s="159">
        <v>445.53</v>
      </c>
    </row>
    <row r="19611" spans="3:4" ht="15" hidden="1" customHeight="1" x14ac:dyDescent="0.25">
      <c r="C19611" s="160" t="s">
        <v>542</v>
      </c>
      <c r="D19611" s="161">
        <v>182.08</v>
      </c>
    </row>
    <row r="19612" spans="3:4" ht="15" hidden="1" customHeight="1" x14ac:dyDescent="0.25">
      <c r="C19612" s="158" t="s">
        <v>553</v>
      </c>
      <c r="D19612" s="159">
        <v>988.92</v>
      </c>
    </row>
    <row r="19613" spans="3:4" ht="15" hidden="1" customHeight="1" x14ac:dyDescent="0.25">
      <c r="C19613" s="160" t="s">
        <v>312</v>
      </c>
      <c r="D19613" s="161">
        <v>1294.44</v>
      </c>
    </row>
    <row r="19614" spans="3:4" ht="15" hidden="1" customHeight="1" x14ac:dyDescent="0.25">
      <c r="C19614" s="158" t="s">
        <v>549</v>
      </c>
      <c r="D19614" s="159">
        <v>274.86</v>
      </c>
    </row>
    <row r="19615" spans="3:4" ht="15" hidden="1" customHeight="1" x14ac:dyDescent="0.25">
      <c r="C19615" s="160" t="s">
        <v>552</v>
      </c>
      <c r="D19615" s="161">
        <v>1076.27</v>
      </c>
    </row>
    <row r="19616" spans="3:4" ht="15" hidden="1" customHeight="1" x14ac:dyDescent="0.25">
      <c r="C19616" s="158" t="s">
        <v>545</v>
      </c>
      <c r="D19616" s="159">
        <v>995.75</v>
      </c>
    </row>
    <row r="19617" spans="3:4" ht="15" hidden="1" customHeight="1" x14ac:dyDescent="0.25">
      <c r="C19617" s="160" t="s">
        <v>544</v>
      </c>
      <c r="D19617" s="161">
        <v>553.29</v>
      </c>
    </row>
    <row r="19618" spans="3:4" ht="15" hidden="1" customHeight="1" x14ac:dyDescent="0.25">
      <c r="C19618" s="158" t="s">
        <v>308</v>
      </c>
      <c r="D19618" s="159">
        <v>1137.1500000000001</v>
      </c>
    </row>
    <row r="19619" spans="3:4" ht="15" hidden="1" customHeight="1" x14ac:dyDescent="0.25">
      <c r="C19619" s="160" t="s">
        <v>312</v>
      </c>
      <c r="D19619" s="161">
        <v>559.13</v>
      </c>
    </row>
    <row r="19620" spans="3:4" ht="15" hidden="1" customHeight="1" x14ac:dyDescent="0.25">
      <c r="C19620" s="158" t="s">
        <v>555</v>
      </c>
      <c r="D19620" s="159">
        <v>1135.78</v>
      </c>
    </row>
    <row r="19621" spans="3:4" ht="15" hidden="1" customHeight="1" x14ac:dyDescent="0.25">
      <c r="C19621" s="160" t="s">
        <v>540</v>
      </c>
      <c r="D19621" s="161">
        <v>309.3</v>
      </c>
    </row>
    <row r="19622" spans="3:4" ht="15" hidden="1" customHeight="1" x14ac:dyDescent="0.25">
      <c r="C19622" s="158" t="s">
        <v>553</v>
      </c>
      <c r="D19622" s="159">
        <v>657.22</v>
      </c>
    </row>
    <row r="19623" spans="3:4" ht="15" hidden="1" customHeight="1" x14ac:dyDescent="0.25">
      <c r="C19623" s="160" t="s">
        <v>556</v>
      </c>
      <c r="D19623" s="161">
        <v>510.76</v>
      </c>
    </row>
    <row r="19624" spans="3:4" ht="15" hidden="1" customHeight="1" x14ac:dyDescent="0.25">
      <c r="C19624" s="158" t="s">
        <v>553</v>
      </c>
      <c r="D19624" s="159">
        <v>1184.29</v>
      </c>
    </row>
    <row r="19625" spans="3:4" ht="15" hidden="1" customHeight="1" x14ac:dyDescent="0.25">
      <c r="C19625" s="160" t="s">
        <v>545</v>
      </c>
      <c r="D19625" s="161">
        <v>950.21</v>
      </c>
    </row>
    <row r="19626" spans="3:4" ht="15" hidden="1" customHeight="1" x14ac:dyDescent="0.25">
      <c r="C19626" s="158" t="s">
        <v>557</v>
      </c>
      <c r="D19626" s="159">
        <v>1154.54</v>
      </c>
    </row>
    <row r="19627" spans="3:4" ht="15" hidden="1" customHeight="1" x14ac:dyDescent="0.25">
      <c r="C19627" s="160" t="s">
        <v>545</v>
      </c>
      <c r="D19627" s="161">
        <v>778.67</v>
      </c>
    </row>
    <row r="19628" spans="3:4" ht="15" hidden="1" customHeight="1" x14ac:dyDescent="0.25">
      <c r="C19628" s="158" t="s">
        <v>542</v>
      </c>
      <c r="D19628" s="159">
        <v>508.07</v>
      </c>
    </row>
    <row r="19629" spans="3:4" ht="15" hidden="1" customHeight="1" x14ac:dyDescent="0.25">
      <c r="C19629" s="160" t="s">
        <v>544</v>
      </c>
      <c r="D19629" s="161">
        <v>623.91999999999996</v>
      </c>
    </row>
    <row r="19630" spans="3:4" ht="15" hidden="1" customHeight="1" x14ac:dyDescent="0.25">
      <c r="C19630" s="158" t="s">
        <v>550</v>
      </c>
      <c r="D19630" s="159">
        <v>660.32</v>
      </c>
    </row>
    <row r="19631" spans="3:4" ht="15" hidden="1" customHeight="1" x14ac:dyDescent="0.25">
      <c r="C19631" s="160" t="s">
        <v>308</v>
      </c>
      <c r="D19631" s="161">
        <v>1142.53</v>
      </c>
    </row>
    <row r="19632" spans="3:4" ht="15" hidden="1" customHeight="1" x14ac:dyDescent="0.25">
      <c r="C19632" s="158" t="s">
        <v>546</v>
      </c>
      <c r="D19632" s="159">
        <v>756.86</v>
      </c>
    </row>
    <row r="19633" spans="3:4" ht="15" hidden="1" customHeight="1" x14ac:dyDescent="0.25">
      <c r="C19633" s="160" t="s">
        <v>546</v>
      </c>
      <c r="D19633" s="161">
        <v>549.16</v>
      </c>
    </row>
    <row r="19634" spans="3:4" ht="15" hidden="1" customHeight="1" x14ac:dyDescent="0.25">
      <c r="C19634" s="158" t="s">
        <v>547</v>
      </c>
      <c r="D19634" s="159">
        <v>558.14</v>
      </c>
    </row>
    <row r="19635" spans="3:4" ht="15" hidden="1" customHeight="1" x14ac:dyDescent="0.25">
      <c r="C19635" s="160" t="s">
        <v>539</v>
      </c>
      <c r="D19635" s="161">
        <v>549.65</v>
      </c>
    </row>
    <row r="19636" spans="3:4" ht="15" hidden="1" customHeight="1" x14ac:dyDescent="0.25">
      <c r="C19636" s="158" t="s">
        <v>555</v>
      </c>
      <c r="D19636" s="159">
        <v>233</v>
      </c>
    </row>
    <row r="19637" spans="3:4" ht="15" hidden="1" customHeight="1" x14ac:dyDescent="0.25">
      <c r="C19637" s="160" t="s">
        <v>312</v>
      </c>
      <c r="D19637" s="161">
        <v>1230.8599999999999</v>
      </c>
    </row>
    <row r="19638" spans="3:4" ht="15" hidden="1" customHeight="1" x14ac:dyDescent="0.25">
      <c r="C19638" s="158" t="s">
        <v>308</v>
      </c>
      <c r="D19638" s="159">
        <v>728.72</v>
      </c>
    </row>
    <row r="19639" spans="3:4" ht="15" hidden="1" customHeight="1" x14ac:dyDescent="0.25">
      <c r="C19639" s="160" t="s">
        <v>312</v>
      </c>
      <c r="D19639" s="161">
        <v>994.34</v>
      </c>
    </row>
    <row r="19640" spans="3:4" ht="15" hidden="1" customHeight="1" x14ac:dyDescent="0.25">
      <c r="C19640" s="158" t="s">
        <v>548</v>
      </c>
      <c r="D19640" s="159">
        <v>793.81</v>
      </c>
    </row>
    <row r="19641" spans="3:4" ht="15" hidden="1" customHeight="1" x14ac:dyDescent="0.25">
      <c r="C19641" s="160" t="s">
        <v>312</v>
      </c>
      <c r="D19641" s="161">
        <v>717.37</v>
      </c>
    </row>
    <row r="19642" spans="3:4" ht="15" hidden="1" customHeight="1" x14ac:dyDescent="0.25">
      <c r="C19642" s="158" t="s">
        <v>554</v>
      </c>
      <c r="D19642" s="159">
        <v>218.73</v>
      </c>
    </row>
    <row r="19643" spans="3:4" ht="15" hidden="1" customHeight="1" x14ac:dyDescent="0.25">
      <c r="C19643" s="160" t="s">
        <v>553</v>
      </c>
      <c r="D19643" s="161">
        <v>531</v>
      </c>
    </row>
    <row r="19644" spans="3:4" ht="15" hidden="1" customHeight="1" x14ac:dyDescent="0.25">
      <c r="C19644" s="158" t="s">
        <v>545</v>
      </c>
      <c r="D19644" s="159">
        <v>54.05</v>
      </c>
    </row>
    <row r="19645" spans="3:4" ht="15" hidden="1" customHeight="1" x14ac:dyDescent="0.25">
      <c r="C19645" s="160" t="s">
        <v>539</v>
      </c>
      <c r="D19645" s="161">
        <v>796.22</v>
      </c>
    </row>
    <row r="19646" spans="3:4" ht="15" hidden="1" customHeight="1" x14ac:dyDescent="0.25">
      <c r="C19646" s="158" t="s">
        <v>309</v>
      </c>
      <c r="D19646" s="159">
        <v>1102.43</v>
      </c>
    </row>
    <row r="19647" spans="3:4" ht="15" hidden="1" customHeight="1" x14ac:dyDescent="0.25">
      <c r="C19647" s="160" t="s">
        <v>539</v>
      </c>
      <c r="D19647" s="161">
        <v>908.91</v>
      </c>
    </row>
    <row r="19648" spans="3:4" ht="15" hidden="1" customHeight="1" x14ac:dyDescent="0.25">
      <c r="C19648" s="158" t="s">
        <v>547</v>
      </c>
      <c r="D19648" s="159">
        <v>1015.23</v>
      </c>
    </row>
    <row r="19649" spans="3:4" ht="15" hidden="1" customHeight="1" x14ac:dyDescent="0.25">
      <c r="C19649" s="160" t="s">
        <v>309</v>
      </c>
      <c r="D19649" s="161">
        <v>893.46</v>
      </c>
    </row>
    <row r="19650" spans="3:4" ht="15" hidden="1" customHeight="1" x14ac:dyDescent="0.25">
      <c r="C19650" s="158" t="s">
        <v>551</v>
      </c>
      <c r="D19650" s="159">
        <v>685.18</v>
      </c>
    </row>
    <row r="19651" spans="3:4" ht="15" hidden="1" customHeight="1" x14ac:dyDescent="0.25">
      <c r="C19651" s="160" t="s">
        <v>308</v>
      </c>
      <c r="D19651" s="161">
        <v>234.01</v>
      </c>
    </row>
    <row r="19652" spans="3:4" ht="15" hidden="1" customHeight="1" x14ac:dyDescent="0.25">
      <c r="C19652" s="158" t="s">
        <v>553</v>
      </c>
      <c r="D19652" s="159">
        <v>1190.79</v>
      </c>
    </row>
    <row r="19653" spans="3:4" ht="15" hidden="1" customHeight="1" x14ac:dyDescent="0.25">
      <c r="C19653" s="160" t="s">
        <v>557</v>
      </c>
      <c r="D19653" s="161">
        <v>930.87</v>
      </c>
    </row>
    <row r="19654" spans="3:4" ht="15" hidden="1" customHeight="1" x14ac:dyDescent="0.25">
      <c r="C19654" s="158" t="s">
        <v>312</v>
      </c>
      <c r="D19654" s="159">
        <v>211.36</v>
      </c>
    </row>
    <row r="19655" spans="3:4" ht="15" hidden="1" customHeight="1" x14ac:dyDescent="0.25">
      <c r="C19655" s="160" t="s">
        <v>553</v>
      </c>
      <c r="D19655" s="161">
        <v>1009.92</v>
      </c>
    </row>
    <row r="19656" spans="3:4" ht="15" hidden="1" customHeight="1" x14ac:dyDescent="0.25">
      <c r="C19656" s="158" t="s">
        <v>553</v>
      </c>
      <c r="D19656" s="159">
        <v>463.04</v>
      </c>
    </row>
    <row r="19657" spans="3:4" ht="15" hidden="1" customHeight="1" x14ac:dyDescent="0.25">
      <c r="C19657" s="160" t="s">
        <v>542</v>
      </c>
      <c r="D19657" s="161">
        <v>812.96</v>
      </c>
    </row>
    <row r="19658" spans="3:4" ht="15" hidden="1" customHeight="1" x14ac:dyDescent="0.25">
      <c r="C19658" s="158" t="s">
        <v>539</v>
      </c>
      <c r="D19658" s="159">
        <v>832.26</v>
      </c>
    </row>
    <row r="19659" spans="3:4" ht="15" hidden="1" customHeight="1" x14ac:dyDescent="0.25">
      <c r="C19659" s="160" t="s">
        <v>549</v>
      </c>
      <c r="D19659" s="161">
        <v>1122.49</v>
      </c>
    </row>
    <row r="19660" spans="3:4" ht="15" hidden="1" customHeight="1" x14ac:dyDescent="0.25">
      <c r="C19660" s="158" t="s">
        <v>549</v>
      </c>
      <c r="D19660" s="159">
        <v>612.17999999999995</v>
      </c>
    </row>
    <row r="19661" spans="3:4" ht="15" hidden="1" customHeight="1" x14ac:dyDescent="0.25">
      <c r="C19661" s="160" t="s">
        <v>546</v>
      </c>
      <c r="D19661" s="161">
        <v>658.17</v>
      </c>
    </row>
    <row r="19662" spans="3:4" ht="15" hidden="1" customHeight="1" x14ac:dyDescent="0.25">
      <c r="C19662" s="158" t="s">
        <v>307</v>
      </c>
      <c r="D19662" s="159">
        <v>110.17</v>
      </c>
    </row>
    <row r="19663" spans="3:4" ht="15" hidden="1" customHeight="1" x14ac:dyDescent="0.25">
      <c r="C19663" s="160" t="s">
        <v>551</v>
      </c>
      <c r="D19663" s="161">
        <v>699.75</v>
      </c>
    </row>
    <row r="19664" spans="3:4" ht="15" hidden="1" customHeight="1" x14ac:dyDescent="0.25">
      <c r="C19664" s="158" t="s">
        <v>312</v>
      </c>
      <c r="D19664" s="159">
        <v>366.64</v>
      </c>
    </row>
    <row r="19665" spans="3:4" ht="15" hidden="1" customHeight="1" x14ac:dyDescent="0.25">
      <c r="C19665" s="160" t="s">
        <v>552</v>
      </c>
      <c r="D19665" s="161">
        <v>490.99</v>
      </c>
    </row>
    <row r="19666" spans="3:4" ht="15" hidden="1" customHeight="1" x14ac:dyDescent="0.25">
      <c r="C19666" s="158" t="s">
        <v>555</v>
      </c>
      <c r="D19666" s="159">
        <v>232.93</v>
      </c>
    </row>
    <row r="19667" spans="3:4" ht="15" hidden="1" customHeight="1" x14ac:dyDescent="0.25">
      <c r="C19667" s="160" t="s">
        <v>312</v>
      </c>
      <c r="D19667" s="161">
        <v>254.96</v>
      </c>
    </row>
    <row r="19668" spans="3:4" ht="15" hidden="1" customHeight="1" x14ac:dyDescent="0.25">
      <c r="C19668" s="158" t="s">
        <v>539</v>
      </c>
      <c r="D19668" s="159">
        <v>1073.07</v>
      </c>
    </row>
    <row r="19669" spans="3:4" ht="15" hidden="1" customHeight="1" x14ac:dyDescent="0.25">
      <c r="C19669" s="160" t="s">
        <v>546</v>
      </c>
      <c r="D19669" s="161">
        <v>1240.07</v>
      </c>
    </row>
    <row r="19670" spans="3:4" ht="15" hidden="1" customHeight="1" x14ac:dyDescent="0.25">
      <c r="C19670" s="158" t="s">
        <v>542</v>
      </c>
      <c r="D19670" s="159">
        <v>984.23</v>
      </c>
    </row>
    <row r="19671" spans="3:4" ht="15" hidden="1" customHeight="1" x14ac:dyDescent="0.25">
      <c r="C19671" s="160" t="s">
        <v>556</v>
      </c>
      <c r="D19671" s="161">
        <v>969.38</v>
      </c>
    </row>
    <row r="19672" spans="3:4" ht="15" hidden="1" customHeight="1" x14ac:dyDescent="0.25">
      <c r="C19672" s="158" t="s">
        <v>540</v>
      </c>
      <c r="D19672" s="159">
        <v>260.70999999999998</v>
      </c>
    </row>
    <row r="19673" spans="3:4" ht="15" hidden="1" customHeight="1" x14ac:dyDescent="0.25">
      <c r="C19673" s="160" t="s">
        <v>540</v>
      </c>
      <c r="D19673" s="161">
        <v>409.79</v>
      </c>
    </row>
    <row r="19674" spans="3:4" ht="15" hidden="1" customHeight="1" x14ac:dyDescent="0.25">
      <c r="C19674" s="158" t="s">
        <v>308</v>
      </c>
      <c r="D19674" s="159">
        <v>492.91</v>
      </c>
    </row>
    <row r="19675" spans="3:4" ht="15" hidden="1" customHeight="1" x14ac:dyDescent="0.25">
      <c r="C19675" s="160" t="s">
        <v>541</v>
      </c>
      <c r="D19675" s="161">
        <v>566.29</v>
      </c>
    </row>
    <row r="19676" spans="3:4" ht="15" hidden="1" customHeight="1" x14ac:dyDescent="0.25">
      <c r="C19676" s="158" t="s">
        <v>552</v>
      </c>
      <c r="D19676" s="159">
        <v>811.22</v>
      </c>
    </row>
    <row r="19677" spans="3:4" ht="15" hidden="1" customHeight="1" x14ac:dyDescent="0.25">
      <c r="C19677" s="160" t="s">
        <v>547</v>
      </c>
      <c r="D19677" s="161">
        <v>612.98</v>
      </c>
    </row>
    <row r="19678" spans="3:4" ht="15" hidden="1" customHeight="1" x14ac:dyDescent="0.25">
      <c r="C19678" s="158" t="s">
        <v>307</v>
      </c>
      <c r="D19678" s="159">
        <v>917.65</v>
      </c>
    </row>
    <row r="19679" spans="3:4" ht="15" hidden="1" customHeight="1" x14ac:dyDescent="0.25">
      <c r="C19679" s="160" t="s">
        <v>539</v>
      </c>
      <c r="D19679" s="161">
        <v>526.12</v>
      </c>
    </row>
    <row r="19680" spans="3:4" ht="15" hidden="1" customHeight="1" x14ac:dyDescent="0.25">
      <c r="C19680" s="158" t="s">
        <v>546</v>
      </c>
      <c r="D19680" s="159">
        <v>87.08</v>
      </c>
    </row>
    <row r="19681" spans="3:4" ht="15" hidden="1" customHeight="1" x14ac:dyDescent="0.25">
      <c r="C19681" s="160" t="s">
        <v>544</v>
      </c>
      <c r="D19681" s="161">
        <v>631.14</v>
      </c>
    </row>
    <row r="19682" spans="3:4" ht="15" hidden="1" customHeight="1" x14ac:dyDescent="0.25">
      <c r="C19682" s="158" t="s">
        <v>312</v>
      </c>
      <c r="D19682" s="159">
        <v>203.16</v>
      </c>
    </row>
    <row r="19683" spans="3:4" ht="15" hidden="1" customHeight="1" x14ac:dyDescent="0.25">
      <c r="C19683" s="160" t="s">
        <v>551</v>
      </c>
      <c r="D19683" s="161">
        <v>1051.0999999999999</v>
      </c>
    </row>
    <row r="19684" spans="3:4" ht="15" hidden="1" customHeight="1" x14ac:dyDescent="0.25">
      <c r="C19684" s="158" t="s">
        <v>308</v>
      </c>
      <c r="D19684" s="159">
        <v>89.34</v>
      </c>
    </row>
    <row r="19685" spans="3:4" ht="15" hidden="1" customHeight="1" x14ac:dyDescent="0.25">
      <c r="C19685" s="160" t="s">
        <v>556</v>
      </c>
      <c r="D19685" s="161">
        <v>1238.3599999999999</v>
      </c>
    </row>
    <row r="19686" spans="3:4" ht="15" hidden="1" customHeight="1" x14ac:dyDescent="0.25">
      <c r="C19686" s="158" t="s">
        <v>552</v>
      </c>
      <c r="D19686" s="159">
        <v>536.47</v>
      </c>
    </row>
    <row r="19687" spans="3:4" ht="15" hidden="1" customHeight="1" x14ac:dyDescent="0.25">
      <c r="C19687" s="160" t="s">
        <v>556</v>
      </c>
      <c r="D19687" s="161">
        <v>286.75</v>
      </c>
    </row>
    <row r="19688" spans="3:4" ht="15" hidden="1" customHeight="1" x14ac:dyDescent="0.25">
      <c r="C19688" s="158" t="s">
        <v>543</v>
      </c>
      <c r="D19688" s="159">
        <v>1010.72</v>
      </c>
    </row>
    <row r="19689" spans="3:4" ht="15" hidden="1" customHeight="1" x14ac:dyDescent="0.25">
      <c r="C19689" s="160" t="s">
        <v>547</v>
      </c>
      <c r="D19689" s="161">
        <v>1074.47</v>
      </c>
    </row>
    <row r="19690" spans="3:4" ht="15" hidden="1" customHeight="1" x14ac:dyDescent="0.25">
      <c r="C19690" s="158" t="s">
        <v>547</v>
      </c>
      <c r="D19690" s="159">
        <v>1165.26</v>
      </c>
    </row>
    <row r="19691" spans="3:4" ht="15" hidden="1" customHeight="1" x14ac:dyDescent="0.25">
      <c r="C19691" s="160" t="s">
        <v>539</v>
      </c>
      <c r="D19691" s="161">
        <v>670.49</v>
      </c>
    </row>
    <row r="19692" spans="3:4" ht="15" hidden="1" customHeight="1" x14ac:dyDescent="0.25">
      <c r="C19692" s="158" t="s">
        <v>545</v>
      </c>
      <c r="D19692" s="159">
        <v>357.05</v>
      </c>
    </row>
    <row r="19693" spans="3:4" ht="15" hidden="1" customHeight="1" x14ac:dyDescent="0.25">
      <c r="C19693" s="160" t="s">
        <v>543</v>
      </c>
      <c r="D19693" s="161">
        <v>638.96</v>
      </c>
    </row>
    <row r="19694" spans="3:4" ht="15" hidden="1" customHeight="1" x14ac:dyDescent="0.25">
      <c r="C19694" s="158" t="s">
        <v>541</v>
      </c>
      <c r="D19694" s="159">
        <v>1196.8599999999999</v>
      </c>
    </row>
    <row r="19695" spans="3:4" ht="15" hidden="1" customHeight="1" x14ac:dyDescent="0.25">
      <c r="C19695" s="160" t="s">
        <v>551</v>
      </c>
      <c r="D19695" s="161">
        <v>1041.57</v>
      </c>
    </row>
    <row r="19696" spans="3:4" ht="15" hidden="1" customHeight="1" x14ac:dyDescent="0.25">
      <c r="C19696" s="158" t="s">
        <v>308</v>
      </c>
      <c r="D19696" s="159">
        <v>89.53</v>
      </c>
    </row>
    <row r="19697" spans="3:4" ht="15" hidden="1" customHeight="1" x14ac:dyDescent="0.25">
      <c r="C19697" s="160" t="s">
        <v>548</v>
      </c>
      <c r="D19697" s="161">
        <v>279.58999999999997</v>
      </c>
    </row>
    <row r="19698" spans="3:4" ht="15" hidden="1" customHeight="1" x14ac:dyDescent="0.25">
      <c r="C19698" s="158" t="s">
        <v>553</v>
      </c>
      <c r="D19698" s="159">
        <v>449.08</v>
      </c>
    </row>
    <row r="19699" spans="3:4" ht="15" hidden="1" customHeight="1" x14ac:dyDescent="0.25">
      <c r="C19699" s="160" t="s">
        <v>543</v>
      </c>
      <c r="D19699" s="161">
        <v>227.28</v>
      </c>
    </row>
    <row r="19700" spans="3:4" ht="15" hidden="1" customHeight="1" x14ac:dyDescent="0.25">
      <c r="C19700" s="158" t="s">
        <v>308</v>
      </c>
      <c r="D19700" s="159">
        <v>668.35</v>
      </c>
    </row>
    <row r="19701" spans="3:4" ht="15" hidden="1" customHeight="1" x14ac:dyDescent="0.25">
      <c r="C19701" s="160" t="s">
        <v>557</v>
      </c>
      <c r="D19701" s="161">
        <v>1069.0999999999999</v>
      </c>
    </row>
    <row r="19702" spans="3:4" ht="15" hidden="1" customHeight="1" x14ac:dyDescent="0.25">
      <c r="C19702" s="158" t="s">
        <v>551</v>
      </c>
      <c r="D19702" s="159">
        <v>838.85</v>
      </c>
    </row>
    <row r="19703" spans="3:4" ht="15" hidden="1" customHeight="1" x14ac:dyDescent="0.25">
      <c r="C19703" s="160" t="s">
        <v>544</v>
      </c>
      <c r="D19703" s="161">
        <v>436.18</v>
      </c>
    </row>
    <row r="19704" spans="3:4" ht="15" hidden="1" customHeight="1" x14ac:dyDescent="0.25">
      <c r="C19704" s="158" t="s">
        <v>545</v>
      </c>
      <c r="D19704" s="159">
        <v>728.92</v>
      </c>
    </row>
    <row r="19705" spans="3:4" ht="15" hidden="1" customHeight="1" x14ac:dyDescent="0.25">
      <c r="C19705" s="160" t="s">
        <v>549</v>
      </c>
      <c r="D19705" s="161">
        <v>421.78</v>
      </c>
    </row>
    <row r="19706" spans="3:4" ht="15" hidden="1" customHeight="1" x14ac:dyDescent="0.25">
      <c r="C19706" s="158" t="s">
        <v>551</v>
      </c>
      <c r="D19706" s="159">
        <v>1044.46</v>
      </c>
    </row>
    <row r="19707" spans="3:4" ht="15" hidden="1" customHeight="1" x14ac:dyDescent="0.25">
      <c r="C19707" s="160" t="s">
        <v>553</v>
      </c>
      <c r="D19707" s="161">
        <v>913.93</v>
      </c>
    </row>
    <row r="19708" spans="3:4" ht="15" hidden="1" customHeight="1" x14ac:dyDescent="0.25">
      <c r="C19708" s="158" t="s">
        <v>308</v>
      </c>
      <c r="D19708" s="159">
        <v>684.48</v>
      </c>
    </row>
    <row r="19709" spans="3:4" ht="15" hidden="1" customHeight="1" x14ac:dyDescent="0.25">
      <c r="C19709" s="160" t="s">
        <v>545</v>
      </c>
      <c r="D19709" s="161">
        <v>1270.7</v>
      </c>
    </row>
    <row r="19710" spans="3:4" ht="15" hidden="1" customHeight="1" x14ac:dyDescent="0.25">
      <c r="C19710" s="158" t="s">
        <v>544</v>
      </c>
      <c r="D19710" s="159">
        <v>916.35</v>
      </c>
    </row>
    <row r="19711" spans="3:4" ht="15" hidden="1" customHeight="1" x14ac:dyDescent="0.25">
      <c r="C19711" s="160" t="s">
        <v>308</v>
      </c>
      <c r="D19711" s="161">
        <v>967.84</v>
      </c>
    </row>
    <row r="19712" spans="3:4" ht="15" hidden="1" customHeight="1" x14ac:dyDescent="0.25">
      <c r="C19712" s="158" t="s">
        <v>547</v>
      </c>
      <c r="D19712" s="159">
        <v>457.25</v>
      </c>
    </row>
    <row r="19713" spans="3:4" ht="15" hidden="1" customHeight="1" x14ac:dyDescent="0.25">
      <c r="C19713" s="160" t="s">
        <v>544</v>
      </c>
      <c r="D19713" s="161">
        <v>458.44</v>
      </c>
    </row>
    <row r="19714" spans="3:4" ht="15" hidden="1" customHeight="1" x14ac:dyDescent="0.25">
      <c r="C19714" s="158" t="s">
        <v>553</v>
      </c>
      <c r="D19714" s="159">
        <v>457.34</v>
      </c>
    </row>
    <row r="19715" spans="3:4" ht="15" hidden="1" customHeight="1" x14ac:dyDescent="0.25">
      <c r="C19715" s="160" t="s">
        <v>551</v>
      </c>
      <c r="D19715" s="161">
        <v>1013.66</v>
      </c>
    </row>
    <row r="19716" spans="3:4" ht="15" hidden="1" customHeight="1" x14ac:dyDescent="0.25">
      <c r="C19716" s="158" t="s">
        <v>307</v>
      </c>
      <c r="D19716" s="159">
        <v>400.04</v>
      </c>
    </row>
    <row r="19717" spans="3:4" ht="15" hidden="1" customHeight="1" x14ac:dyDescent="0.25">
      <c r="C19717" s="160" t="s">
        <v>545</v>
      </c>
      <c r="D19717" s="161">
        <v>467.15</v>
      </c>
    </row>
    <row r="19718" spans="3:4" ht="15" hidden="1" customHeight="1" x14ac:dyDescent="0.25">
      <c r="C19718" s="158" t="s">
        <v>540</v>
      </c>
      <c r="D19718" s="159">
        <v>507.99</v>
      </c>
    </row>
    <row r="19719" spans="3:4" ht="15" hidden="1" customHeight="1" x14ac:dyDescent="0.25">
      <c r="C19719" s="160" t="s">
        <v>547</v>
      </c>
      <c r="D19719" s="161">
        <v>1262.6400000000001</v>
      </c>
    </row>
    <row r="19720" spans="3:4" ht="15" hidden="1" customHeight="1" x14ac:dyDescent="0.25">
      <c r="C19720" s="158" t="s">
        <v>547</v>
      </c>
      <c r="D19720" s="159">
        <v>637.12</v>
      </c>
    </row>
    <row r="19721" spans="3:4" ht="15" hidden="1" customHeight="1" x14ac:dyDescent="0.25">
      <c r="C19721" s="160" t="s">
        <v>545</v>
      </c>
      <c r="D19721" s="161">
        <v>491.85</v>
      </c>
    </row>
    <row r="19722" spans="3:4" ht="15" hidden="1" customHeight="1" x14ac:dyDescent="0.25">
      <c r="C19722" s="158" t="s">
        <v>549</v>
      </c>
      <c r="D19722" s="159">
        <v>393.38</v>
      </c>
    </row>
    <row r="19723" spans="3:4" ht="15" hidden="1" customHeight="1" x14ac:dyDescent="0.25">
      <c r="C19723" s="160" t="s">
        <v>543</v>
      </c>
      <c r="D19723" s="161">
        <v>1275.67</v>
      </c>
    </row>
    <row r="19724" spans="3:4" ht="15" hidden="1" customHeight="1" x14ac:dyDescent="0.25">
      <c r="C19724" s="158" t="s">
        <v>553</v>
      </c>
      <c r="D19724" s="159">
        <v>894.24</v>
      </c>
    </row>
    <row r="19725" spans="3:4" ht="15" hidden="1" customHeight="1" x14ac:dyDescent="0.25">
      <c r="C19725" s="160" t="s">
        <v>546</v>
      </c>
      <c r="D19725" s="161">
        <v>1291.68</v>
      </c>
    </row>
    <row r="19726" spans="3:4" ht="15" hidden="1" customHeight="1" x14ac:dyDescent="0.25">
      <c r="C19726" s="158" t="s">
        <v>558</v>
      </c>
      <c r="D19726" s="159">
        <v>446.31</v>
      </c>
    </row>
    <row r="19727" spans="3:4" ht="15" hidden="1" customHeight="1" x14ac:dyDescent="0.25">
      <c r="C19727" s="160" t="s">
        <v>545</v>
      </c>
      <c r="D19727" s="161">
        <v>939.3</v>
      </c>
    </row>
    <row r="19728" spans="3:4" ht="15" hidden="1" customHeight="1" x14ac:dyDescent="0.25">
      <c r="C19728" s="158" t="s">
        <v>550</v>
      </c>
      <c r="D19728" s="159">
        <v>360.46</v>
      </c>
    </row>
    <row r="19729" spans="3:4" ht="15" hidden="1" customHeight="1" x14ac:dyDescent="0.25">
      <c r="C19729" s="160" t="s">
        <v>549</v>
      </c>
      <c r="D19729" s="161">
        <v>452.5</v>
      </c>
    </row>
    <row r="19730" spans="3:4" ht="15" hidden="1" customHeight="1" x14ac:dyDescent="0.25">
      <c r="C19730" s="158" t="s">
        <v>543</v>
      </c>
      <c r="D19730" s="159">
        <v>224.79</v>
      </c>
    </row>
    <row r="19731" spans="3:4" ht="15" hidden="1" customHeight="1" x14ac:dyDescent="0.25">
      <c r="C19731" s="160" t="s">
        <v>558</v>
      </c>
      <c r="D19731" s="161">
        <v>578.95000000000005</v>
      </c>
    </row>
    <row r="19732" spans="3:4" ht="15" hidden="1" customHeight="1" x14ac:dyDescent="0.25">
      <c r="C19732" s="158" t="s">
        <v>312</v>
      </c>
      <c r="D19732" s="159">
        <v>757.33</v>
      </c>
    </row>
    <row r="19733" spans="3:4" ht="15" hidden="1" customHeight="1" x14ac:dyDescent="0.25">
      <c r="C19733" s="160" t="s">
        <v>558</v>
      </c>
      <c r="D19733" s="161">
        <v>226.49</v>
      </c>
    </row>
    <row r="19734" spans="3:4" ht="15" hidden="1" customHeight="1" x14ac:dyDescent="0.25">
      <c r="C19734" s="158" t="s">
        <v>539</v>
      </c>
      <c r="D19734" s="159">
        <v>593.75</v>
      </c>
    </row>
    <row r="19735" spans="3:4" ht="15" hidden="1" customHeight="1" x14ac:dyDescent="0.25">
      <c r="C19735" s="160" t="s">
        <v>544</v>
      </c>
      <c r="D19735" s="161">
        <v>1299.6199999999999</v>
      </c>
    </row>
    <row r="19736" spans="3:4" ht="15" hidden="1" customHeight="1" x14ac:dyDescent="0.25">
      <c r="C19736" s="158" t="s">
        <v>307</v>
      </c>
      <c r="D19736" s="159">
        <v>1148.98</v>
      </c>
    </row>
    <row r="19737" spans="3:4" ht="15" hidden="1" customHeight="1" x14ac:dyDescent="0.25">
      <c r="C19737" s="160" t="s">
        <v>547</v>
      </c>
      <c r="D19737" s="161">
        <v>1177.31</v>
      </c>
    </row>
    <row r="19738" spans="3:4" ht="15" hidden="1" customHeight="1" x14ac:dyDescent="0.25">
      <c r="C19738" s="158" t="s">
        <v>557</v>
      </c>
      <c r="D19738" s="159">
        <v>1291.74</v>
      </c>
    </row>
    <row r="19739" spans="3:4" ht="15" hidden="1" customHeight="1" x14ac:dyDescent="0.25">
      <c r="C19739" s="160" t="s">
        <v>549</v>
      </c>
      <c r="D19739" s="161">
        <v>843.94</v>
      </c>
    </row>
    <row r="19740" spans="3:4" ht="15" hidden="1" customHeight="1" x14ac:dyDescent="0.25">
      <c r="C19740" s="158" t="s">
        <v>309</v>
      </c>
      <c r="D19740" s="159">
        <v>725.74</v>
      </c>
    </row>
    <row r="19741" spans="3:4" ht="15" hidden="1" customHeight="1" x14ac:dyDescent="0.25">
      <c r="C19741" s="160" t="s">
        <v>558</v>
      </c>
      <c r="D19741" s="161">
        <v>1028.52</v>
      </c>
    </row>
    <row r="19742" spans="3:4" ht="15" hidden="1" customHeight="1" x14ac:dyDescent="0.25">
      <c r="C19742" s="158" t="s">
        <v>553</v>
      </c>
      <c r="D19742" s="159">
        <v>648.86</v>
      </c>
    </row>
    <row r="19743" spans="3:4" ht="15" hidden="1" customHeight="1" x14ac:dyDescent="0.25">
      <c r="C19743" s="160" t="s">
        <v>553</v>
      </c>
      <c r="D19743" s="161">
        <v>17.690000000000001</v>
      </c>
    </row>
    <row r="19744" spans="3:4" ht="15" hidden="1" customHeight="1" x14ac:dyDescent="0.25">
      <c r="C19744" s="158" t="s">
        <v>307</v>
      </c>
      <c r="D19744" s="159">
        <v>567.09</v>
      </c>
    </row>
    <row r="19745" spans="3:4" ht="15" hidden="1" customHeight="1" x14ac:dyDescent="0.25">
      <c r="C19745" s="160" t="s">
        <v>546</v>
      </c>
      <c r="D19745" s="161">
        <v>922</v>
      </c>
    </row>
    <row r="19746" spans="3:4" ht="15" hidden="1" customHeight="1" x14ac:dyDescent="0.25">
      <c r="C19746" s="158" t="s">
        <v>549</v>
      </c>
      <c r="D19746" s="159">
        <v>150.56</v>
      </c>
    </row>
    <row r="19747" spans="3:4" ht="15" hidden="1" customHeight="1" x14ac:dyDescent="0.25">
      <c r="C19747" s="160" t="s">
        <v>553</v>
      </c>
      <c r="D19747" s="161">
        <v>160.62</v>
      </c>
    </row>
    <row r="19748" spans="3:4" ht="15" hidden="1" customHeight="1" x14ac:dyDescent="0.25">
      <c r="C19748" s="158" t="s">
        <v>542</v>
      </c>
      <c r="D19748" s="159">
        <v>374.25</v>
      </c>
    </row>
    <row r="19749" spans="3:4" ht="15" hidden="1" customHeight="1" x14ac:dyDescent="0.25">
      <c r="C19749" s="160" t="s">
        <v>542</v>
      </c>
      <c r="D19749" s="161">
        <v>356.6</v>
      </c>
    </row>
    <row r="19750" spans="3:4" ht="15" hidden="1" customHeight="1" x14ac:dyDescent="0.25">
      <c r="C19750" s="158" t="s">
        <v>540</v>
      </c>
      <c r="D19750" s="159">
        <v>112.57</v>
      </c>
    </row>
    <row r="19751" spans="3:4" ht="15" hidden="1" customHeight="1" x14ac:dyDescent="0.25">
      <c r="C19751" s="160" t="s">
        <v>308</v>
      </c>
      <c r="D19751" s="161">
        <v>1076.48</v>
      </c>
    </row>
    <row r="19752" spans="3:4" ht="15" hidden="1" customHeight="1" x14ac:dyDescent="0.25">
      <c r="C19752" s="158" t="s">
        <v>553</v>
      </c>
      <c r="D19752" s="159">
        <v>668.83</v>
      </c>
    </row>
    <row r="19753" spans="3:4" ht="15" hidden="1" customHeight="1" x14ac:dyDescent="0.25">
      <c r="C19753" s="160" t="s">
        <v>539</v>
      </c>
      <c r="D19753" s="161">
        <v>98.18</v>
      </c>
    </row>
    <row r="19754" spans="3:4" ht="15" hidden="1" customHeight="1" x14ac:dyDescent="0.25">
      <c r="C19754" s="158" t="s">
        <v>551</v>
      </c>
      <c r="D19754" s="159">
        <v>754.19</v>
      </c>
    </row>
    <row r="19755" spans="3:4" ht="15" hidden="1" customHeight="1" x14ac:dyDescent="0.25">
      <c r="C19755" s="160" t="s">
        <v>308</v>
      </c>
      <c r="D19755" s="161">
        <v>830.38</v>
      </c>
    </row>
    <row r="19756" spans="3:4" ht="15" hidden="1" customHeight="1" x14ac:dyDescent="0.25">
      <c r="C19756" s="158" t="s">
        <v>543</v>
      </c>
      <c r="D19756" s="159">
        <v>89.57</v>
      </c>
    </row>
    <row r="19757" spans="3:4" ht="15" hidden="1" customHeight="1" x14ac:dyDescent="0.25">
      <c r="C19757" s="160" t="s">
        <v>551</v>
      </c>
      <c r="D19757" s="161">
        <v>391.37</v>
      </c>
    </row>
    <row r="19758" spans="3:4" ht="15" hidden="1" customHeight="1" x14ac:dyDescent="0.25">
      <c r="C19758" s="158" t="s">
        <v>549</v>
      </c>
      <c r="D19758" s="159">
        <v>656.06</v>
      </c>
    </row>
    <row r="19759" spans="3:4" ht="15" hidden="1" customHeight="1" x14ac:dyDescent="0.25">
      <c r="C19759" s="160" t="s">
        <v>308</v>
      </c>
      <c r="D19759" s="161">
        <v>155.93</v>
      </c>
    </row>
    <row r="19760" spans="3:4" ht="15" hidden="1" customHeight="1" x14ac:dyDescent="0.25">
      <c r="C19760" s="158" t="s">
        <v>544</v>
      </c>
      <c r="D19760" s="159">
        <v>526.05999999999995</v>
      </c>
    </row>
    <row r="19761" spans="3:4" ht="15" hidden="1" customHeight="1" x14ac:dyDescent="0.25">
      <c r="C19761" s="160" t="s">
        <v>542</v>
      </c>
      <c r="D19761" s="161">
        <v>830.56</v>
      </c>
    </row>
    <row r="19762" spans="3:4" ht="15" hidden="1" customHeight="1" x14ac:dyDescent="0.25">
      <c r="C19762" s="158" t="s">
        <v>545</v>
      </c>
      <c r="D19762" s="159">
        <v>1142.68</v>
      </c>
    </row>
    <row r="19763" spans="3:4" ht="15" hidden="1" customHeight="1" x14ac:dyDescent="0.25">
      <c r="C19763" s="160" t="s">
        <v>545</v>
      </c>
      <c r="D19763" s="161">
        <v>457.94</v>
      </c>
    </row>
    <row r="19764" spans="3:4" ht="15" hidden="1" customHeight="1" x14ac:dyDescent="0.25">
      <c r="C19764" s="158" t="s">
        <v>549</v>
      </c>
      <c r="D19764" s="159">
        <v>455.04</v>
      </c>
    </row>
    <row r="19765" spans="3:4" ht="15" hidden="1" customHeight="1" x14ac:dyDescent="0.25">
      <c r="C19765" s="160" t="s">
        <v>312</v>
      </c>
      <c r="D19765" s="161">
        <v>315.89999999999998</v>
      </c>
    </row>
    <row r="19766" spans="3:4" ht="15" hidden="1" customHeight="1" x14ac:dyDescent="0.25">
      <c r="C19766" s="158" t="s">
        <v>552</v>
      </c>
      <c r="D19766" s="159">
        <v>186.33</v>
      </c>
    </row>
    <row r="19767" spans="3:4" ht="15" hidden="1" customHeight="1" x14ac:dyDescent="0.25">
      <c r="C19767" s="160" t="s">
        <v>547</v>
      </c>
      <c r="D19767" s="161">
        <v>803.91</v>
      </c>
    </row>
    <row r="19768" spans="3:4" ht="15" hidden="1" customHeight="1" x14ac:dyDescent="0.25">
      <c r="C19768" s="158" t="s">
        <v>540</v>
      </c>
      <c r="D19768" s="159">
        <v>682.88</v>
      </c>
    </row>
    <row r="19769" spans="3:4" ht="15" hidden="1" customHeight="1" x14ac:dyDescent="0.25">
      <c r="C19769" s="160" t="s">
        <v>309</v>
      </c>
      <c r="D19769" s="161">
        <v>721.28</v>
      </c>
    </row>
    <row r="19770" spans="3:4" ht="15" hidden="1" customHeight="1" x14ac:dyDescent="0.25">
      <c r="C19770" s="158" t="s">
        <v>540</v>
      </c>
      <c r="D19770" s="159">
        <v>670.2</v>
      </c>
    </row>
    <row r="19771" spans="3:4" ht="15" hidden="1" customHeight="1" x14ac:dyDescent="0.25">
      <c r="C19771" s="160" t="s">
        <v>546</v>
      </c>
      <c r="D19771" s="161">
        <v>110.31</v>
      </c>
    </row>
    <row r="19772" spans="3:4" ht="15" hidden="1" customHeight="1" x14ac:dyDescent="0.25">
      <c r="C19772" s="158" t="s">
        <v>312</v>
      </c>
      <c r="D19772" s="159">
        <v>782.66</v>
      </c>
    </row>
    <row r="19773" spans="3:4" ht="15" hidden="1" customHeight="1" x14ac:dyDescent="0.25">
      <c r="C19773" s="160" t="s">
        <v>542</v>
      </c>
      <c r="D19773" s="161">
        <v>937.06</v>
      </c>
    </row>
    <row r="19774" spans="3:4" ht="15" hidden="1" customHeight="1" x14ac:dyDescent="0.25">
      <c r="C19774" s="158" t="s">
        <v>307</v>
      </c>
      <c r="D19774" s="159">
        <v>488.62</v>
      </c>
    </row>
    <row r="19775" spans="3:4" ht="15" hidden="1" customHeight="1" x14ac:dyDescent="0.25">
      <c r="C19775" s="160" t="s">
        <v>308</v>
      </c>
      <c r="D19775" s="161">
        <v>591.30999999999995</v>
      </c>
    </row>
    <row r="19776" spans="3:4" ht="15" hidden="1" customHeight="1" x14ac:dyDescent="0.25">
      <c r="C19776" s="158" t="s">
        <v>552</v>
      </c>
      <c r="D19776" s="159">
        <v>1281.96</v>
      </c>
    </row>
    <row r="19777" spans="3:4" ht="15" hidden="1" customHeight="1" x14ac:dyDescent="0.25">
      <c r="C19777" s="160" t="s">
        <v>542</v>
      </c>
      <c r="D19777" s="161">
        <v>545.19000000000005</v>
      </c>
    </row>
    <row r="19778" spans="3:4" ht="15" hidden="1" customHeight="1" x14ac:dyDescent="0.25">
      <c r="C19778" s="158" t="s">
        <v>544</v>
      </c>
      <c r="D19778" s="159">
        <v>566.41999999999996</v>
      </c>
    </row>
    <row r="19779" spans="3:4" ht="15" hidden="1" customHeight="1" x14ac:dyDescent="0.25">
      <c r="C19779" s="160" t="s">
        <v>543</v>
      </c>
      <c r="D19779" s="161">
        <v>1252.1400000000001</v>
      </c>
    </row>
    <row r="19780" spans="3:4" ht="15" hidden="1" customHeight="1" x14ac:dyDescent="0.25">
      <c r="C19780" s="158" t="s">
        <v>543</v>
      </c>
      <c r="D19780" s="159">
        <v>981.3</v>
      </c>
    </row>
    <row r="19781" spans="3:4" ht="15" hidden="1" customHeight="1" x14ac:dyDescent="0.25">
      <c r="C19781" s="160" t="s">
        <v>549</v>
      </c>
      <c r="D19781" s="161">
        <v>1104.3699999999999</v>
      </c>
    </row>
    <row r="19782" spans="3:4" ht="15" hidden="1" customHeight="1" x14ac:dyDescent="0.25">
      <c r="C19782" s="158" t="s">
        <v>545</v>
      </c>
      <c r="D19782" s="159">
        <v>98.55</v>
      </c>
    </row>
    <row r="19783" spans="3:4" ht="15" hidden="1" customHeight="1" x14ac:dyDescent="0.25">
      <c r="C19783" s="160" t="s">
        <v>553</v>
      </c>
      <c r="D19783" s="161">
        <v>70.67</v>
      </c>
    </row>
    <row r="19784" spans="3:4" ht="15" hidden="1" customHeight="1" x14ac:dyDescent="0.25">
      <c r="C19784" s="158" t="s">
        <v>540</v>
      </c>
      <c r="D19784" s="159">
        <v>977.79</v>
      </c>
    </row>
    <row r="19785" spans="3:4" ht="15" hidden="1" customHeight="1" x14ac:dyDescent="0.25">
      <c r="C19785" s="160" t="s">
        <v>309</v>
      </c>
      <c r="D19785" s="161">
        <v>785.57</v>
      </c>
    </row>
    <row r="19786" spans="3:4" ht="15" hidden="1" customHeight="1" x14ac:dyDescent="0.25">
      <c r="C19786" s="158" t="s">
        <v>539</v>
      </c>
      <c r="D19786" s="159">
        <v>597.22</v>
      </c>
    </row>
    <row r="19787" spans="3:4" ht="15" hidden="1" customHeight="1" x14ac:dyDescent="0.25">
      <c r="C19787" s="160" t="s">
        <v>556</v>
      </c>
      <c r="D19787" s="161">
        <v>624.46</v>
      </c>
    </row>
    <row r="19788" spans="3:4" ht="15" hidden="1" customHeight="1" x14ac:dyDescent="0.25">
      <c r="C19788" s="158" t="s">
        <v>307</v>
      </c>
      <c r="D19788" s="159">
        <v>683.37</v>
      </c>
    </row>
    <row r="19789" spans="3:4" ht="15" hidden="1" customHeight="1" x14ac:dyDescent="0.25">
      <c r="C19789" s="160" t="s">
        <v>546</v>
      </c>
      <c r="D19789" s="161">
        <v>406.28</v>
      </c>
    </row>
    <row r="19790" spans="3:4" ht="15" hidden="1" customHeight="1" x14ac:dyDescent="0.25">
      <c r="C19790" s="158" t="s">
        <v>539</v>
      </c>
      <c r="D19790" s="159">
        <v>105.34</v>
      </c>
    </row>
    <row r="19791" spans="3:4" ht="15" hidden="1" customHeight="1" x14ac:dyDescent="0.25">
      <c r="C19791" s="160" t="s">
        <v>539</v>
      </c>
      <c r="D19791" s="161">
        <v>156.97999999999999</v>
      </c>
    </row>
    <row r="19792" spans="3:4" ht="15" hidden="1" customHeight="1" x14ac:dyDescent="0.25">
      <c r="C19792" s="158" t="s">
        <v>556</v>
      </c>
      <c r="D19792" s="159">
        <v>144.84</v>
      </c>
    </row>
    <row r="19793" spans="3:4" ht="15" hidden="1" customHeight="1" x14ac:dyDescent="0.25">
      <c r="C19793" s="160" t="s">
        <v>307</v>
      </c>
      <c r="D19793" s="161">
        <v>508.13</v>
      </c>
    </row>
    <row r="19794" spans="3:4" ht="15" hidden="1" customHeight="1" x14ac:dyDescent="0.25">
      <c r="C19794" s="158" t="s">
        <v>540</v>
      </c>
      <c r="D19794" s="159">
        <v>976.92</v>
      </c>
    </row>
    <row r="19795" spans="3:4" ht="15" hidden="1" customHeight="1" x14ac:dyDescent="0.25">
      <c r="C19795" s="160" t="s">
        <v>539</v>
      </c>
      <c r="D19795" s="161">
        <v>110.31</v>
      </c>
    </row>
    <row r="19796" spans="3:4" ht="15" hidden="1" customHeight="1" x14ac:dyDescent="0.25">
      <c r="C19796" s="158" t="s">
        <v>547</v>
      </c>
      <c r="D19796" s="159">
        <v>577.41</v>
      </c>
    </row>
    <row r="19797" spans="3:4" ht="15" hidden="1" customHeight="1" x14ac:dyDescent="0.25">
      <c r="C19797" s="160" t="s">
        <v>545</v>
      </c>
      <c r="D19797" s="161">
        <v>906.68</v>
      </c>
    </row>
    <row r="19798" spans="3:4" ht="15" hidden="1" customHeight="1" x14ac:dyDescent="0.25">
      <c r="C19798" s="158" t="s">
        <v>548</v>
      </c>
      <c r="D19798" s="159">
        <v>488.12</v>
      </c>
    </row>
    <row r="19799" spans="3:4" ht="15" hidden="1" customHeight="1" x14ac:dyDescent="0.25">
      <c r="C19799" s="160" t="s">
        <v>543</v>
      </c>
      <c r="D19799" s="161">
        <v>596.22</v>
      </c>
    </row>
    <row r="19800" spans="3:4" ht="15" hidden="1" customHeight="1" x14ac:dyDescent="0.25">
      <c r="C19800" s="158" t="s">
        <v>309</v>
      </c>
      <c r="D19800" s="159">
        <v>270.57</v>
      </c>
    </row>
    <row r="19801" spans="3:4" ht="15" hidden="1" customHeight="1" x14ac:dyDescent="0.25">
      <c r="C19801" s="160" t="s">
        <v>555</v>
      </c>
      <c r="D19801" s="161">
        <v>103.04</v>
      </c>
    </row>
    <row r="19802" spans="3:4" ht="15" hidden="1" customHeight="1" x14ac:dyDescent="0.25">
      <c r="C19802" s="158" t="s">
        <v>553</v>
      </c>
      <c r="D19802" s="159">
        <v>505</v>
      </c>
    </row>
    <row r="19803" spans="3:4" ht="15" hidden="1" customHeight="1" x14ac:dyDescent="0.25">
      <c r="C19803" s="160" t="s">
        <v>312</v>
      </c>
      <c r="D19803" s="161">
        <v>718.71</v>
      </c>
    </row>
    <row r="19804" spans="3:4" ht="15" hidden="1" customHeight="1" x14ac:dyDescent="0.25">
      <c r="C19804" s="158" t="s">
        <v>553</v>
      </c>
      <c r="D19804" s="159">
        <v>958.69</v>
      </c>
    </row>
    <row r="19805" spans="3:4" ht="15" hidden="1" customHeight="1" x14ac:dyDescent="0.25">
      <c r="C19805" s="160" t="s">
        <v>312</v>
      </c>
      <c r="D19805" s="161">
        <v>904.66</v>
      </c>
    </row>
    <row r="19806" spans="3:4" ht="15" hidden="1" customHeight="1" x14ac:dyDescent="0.25">
      <c r="C19806" s="158" t="s">
        <v>551</v>
      </c>
      <c r="D19806" s="159">
        <v>309.41000000000003</v>
      </c>
    </row>
    <row r="19807" spans="3:4" ht="15" hidden="1" customHeight="1" x14ac:dyDescent="0.25">
      <c r="C19807" s="160" t="s">
        <v>309</v>
      </c>
      <c r="D19807" s="161">
        <v>774.38</v>
      </c>
    </row>
    <row r="19808" spans="3:4" ht="15" hidden="1" customHeight="1" x14ac:dyDescent="0.25">
      <c r="C19808" s="158" t="s">
        <v>548</v>
      </c>
      <c r="D19808" s="159">
        <v>729.72</v>
      </c>
    </row>
    <row r="19809" spans="3:4" ht="15" hidden="1" customHeight="1" x14ac:dyDescent="0.25">
      <c r="C19809" s="160" t="s">
        <v>552</v>
      </c>
      <c r="D19809" s="161">
        <v>425.67</v>
      </c>
    </row>
    <row r="19810" spans="3:4" ht="15" hidden="1" customHeight="1" x14ac:dyDescent="0.25">
      <c r="C19810" s="158" t="s">
        <v>548</v>
      </c>
      <c r="D19810" s="159">
        <v>530.39</v>
      </c>
    </row>
    <row r="19811" spans="3:4" ht="15" hidden="1" customHeight="1" x14ac:dyDescent="0.25">
      <c r="C19811" s="160" t="s">
        <v>544</v>
      </c>
      <c r="D19811" s="161">
        <v>301.39999999999998</v>
      </c>
    </row>
    <row r="19812" spans="3:4" ht="15" hidden="1" customHeight="1" x14ac:dyDescent="0.25">
      <c r="C19812" s="158" t="s">
        <v>553</v>
      </c>
      <c r="D19812" s="159">
        <v>544.59</v>
      </c>
    </row>
    <row r="19813" spans="3:4" ht="15" hidden="1" customHeight="1" x14ac:dyDescent="0.25">
      <c r="C19813" s="160" t="s">
        <v>308</v>
      </c>
      <c r="D19813" s="161">
        <v>706.03</v>
      </c>
    </row>
    <row r="19814" spans="3:4" ht="15" hidden="1" customHeight="1" x14ac:dyDescent="0.25">
      <c r="C19814" s="158" t="s">
        <v>551</v>
      </c>
      <c r="D19814" s="159">
        <v>382.28</v>
      </c>
    </row>
    <row r="19815" spans="3:4" ht="15" hidden="1" customHeight="1" x14ac:dyDescent="0.25">
      <c r="C19815" s="160" t="s">
        <v>545</v>
      </c>
      <c r="D19815" s="161">
        <v>784.7</v>
      </c>
    </row>
    <row r="19816" spans="3:4" ht="15" hidden="1" customHeight="1" x14ac:dyDescent="0.25">
      <c r="C19816" s="158" t="s">
        <v>545</v>
      </c>
      <c r="D19816" s="159">
        <v>320.58999999999997</v>
      </c>
    </row>
    <row r="19817" spans="3:4" ht="15" hidden="1" customHeight="1" x14ac:dyDescent="0.25">
      <c r="C19817" s="160" t="s">
        <v>550</v>
      </c>
      <c r="D19817" s="161">
        <v>650.87</v>
      </c>
    </row>
    <row r="19818" spans="3:4" ht="15" hidden="1" customHeight="1" x14ac:dyDescent="0.25">
      <c r="C19818" s="158" t="s">
        <v>546</v>
      </c>
      <c r="D19818" s="159">
        <v>565.29999999999995</v>
      </c>
    </row>
    <row r="19819" spans="3:4" ht="15" hidden="1" customHeight="1" x14ac:dyDescent="0.25">
      <c r="C19819" s="160" t="s">
        <v>543</v>
      </c>
      <c r="D19819" s="161">
        <v>463.41</v>
      </c>
    </row>
    <row r="19820" spans="3:4" ht="15" hidden="1" customHeight="1" x14ac:dyDescent="0.25">
      <c r="C19820" s="158" t="s">
        <v>309</v>
      </c>
      <c r="D19820" s="159">
        <v>1081.27</v>
      </c>
    </row>
    <row r="19821" spans="3:4" ht="15" hidden="1" customHeight="1" x14ac:dyDescent="0.25">
      <c r="C19821" s="160" t="s">
        <v>547</v>
      </c>
      <c r="D19821" s="161">
        <v>1299.49</v>
      </c>
    </row>
    <row r="19822" spans="3:4" ht="15" hidden="1" customHeight="1" x14ac:dyDescent="0.25">
      <c r="C19822" s="158" t="s">
        <v>308</v>
      </c>
      <c r="D19822" s="159">
        <v>235.25</v>
      </c>
    </row>
    <row r="19823" spans="3:4" ht="15" hidden="1" customHeight="1" x14ac:dyDescent="0.25">
      <c r="C19823" s="160" t="s">
        <v>546</v>
      </c>
      <c r="D19823" s="161">
        <v>19.850000000000001</v>
      </c>
    </row>
    <row r="19824" spans="3:4" ht="15" hidden="1" customHeight="1" x14ac:dyDescent="0.25">
      <c r="C19824" s="158" t="s">
        <v>553</v>
      </c>
      <c r="D19824" s="159">
        <v>165.23</v>
      </c>
    </row>
    <row r="19825" spans="3:4" ht="15" hidden="1" customHeight="1" x14ac:dyDescent="0.25">
      <c r="C19825" s="160" t="s">
        <v>554</v>
      </c>
      <c r="D19825" s="161">
        <v>903.87</v>
      </c>
    </row>
    <row r="19826" spans="3:4" ht="15" hidden="1" customHeight="1" x14ac:dyDescent="0.25">
      <c r="C19826" s="158" t="s">
        <v>308</v>
      </c>
      <c r="D19826" s="159">
        <v>633.84</v>
      </c>
    </row>
    <row r="19827" spans="3:4" ht="15" hidden="1" customHeight="1" x14ac:dyDescent="0.25">
      <c r="C19827" s="160" t="s">
        <v>307</v>
      </c>
      <c r="D19827" s="161">
        <v>954.99</v>
      </c>
    </row>
    <row r="19828" spans="3:4" ht="15" hidden="1" customHeight="1" x14ac:dyDescent="0.25">
      <c r="C19828" s="158" t="s">
        <v>551</v>
      </c>
      <c r="D19828" s="159">
        <v>444.62</v>
      </c>
    </row>
    <row r="19829" spans="3:4" ht="15" hidden="1" customHeight="1" x14ac:dyDescent="0.25">
      <c r="C19829" s="160" t="s">
        <v>551</v>
      </c>
      <c r="D19829" s="161">
        <v>1181.29</v>
      </c>
    </row>
    <row r="19830" spans="3:4" ht="15" hidden="1" customHeight="1" x14ac:dyDescent="0.25">
      <c r="C19830" s="158" t="s">
        <v>545</v>
      </c>
      <c r="D19830" s="159">
        <v>632.91999999999996</v>
      </c>
    </row>
    <row r="19831" spans="3:4" ht="15" hidden="1" customHeight="1" x14ac:dyDescent="0.25">
      <c r="C19831" s="160" t="s">
        <v>307</v>
      </c>
      <c r="D19831" s="161">
        <v>1070.3399999999999</v>
      </c>
    </row>
    <row r="19832" spans="3:4" ht="15" hidden="1" customHeight="1" x14ac:dyDescent="0.25">
      <c r="C19832" s="158" t="s">
        <v>539</v>
      </c>
      <c r="D19832" s="159">
        <v>1128.1199999999999</v>
      </c>
    </row>
    <row r="19833" spans="3:4" ht="15" hidden="1" customHeight="1" x14ac:dyDescent="0.25">
      <c r="C19833" s="160" t="s">
        <v>543</v>
      </c>
      <c r="D19833" s="161">
        <v>726.18</v>
      </c>
    </row>
    <row r="19834" spans="3:4" ht="15" hidden="1" customHeight="1" x14ac:dyDescent="0.25">
      <c r="C19834" s="158" t="s">
        <v>547</v>
      </c>
      <c r="D19834" s="159">
        <v>716.58</v>
      </c>
    </row>
    <row r="19835" spans="3:4" ht="15" hidden="1" customHeight="1" x14ac:dyDescent="0.25">
      <c r="C19835" s="160" t="s">
        <v>547</v>
      </c>
      <c r="D19835" s="161">
        <v>1202.06</v>
      </c>
    </row>
    <row r="19836" spans="3:4" ht="15" hidden="1" customHeight="1" x14ac:dyDescent="0.25">
      <c r="C19836" s="158" t="s">
        <v>543</v>
      </c>
      <c r="D19836" s="159">
        <v>444.33</v>
      </c>
    </row>
    <row r="19837" spans="3:4" ht="15" hidden="1" customHeight="1" x14ac:dyDescent="0.25">
      <c r="C19837" s="160" t="s">
        <v>553</v>
      </c>
      <c r="D19837" s="161">
        <v>775.61</v>
      </c>
    </row>
    <row r="19838" spans="3:4" ht="15" hidden="1" customHeight="1" x14ac:dyDescent="0.25">
      <c r="C19838" s="158" t="s">
        <v>549</v>
      </c>
      <c r="D19838" s="159">
        <v>700.62</v>
      </c>
    </row>
    <row r="19839" spans="3:4" ht="15" hidden="1" customHeight="1" x14ac:dyDescent="0.25">
      <c r="C19839" s="160" t="s">
        <v>308</v>
      </c>
      <c r="D19839" s="161">
        <v>1255.06</v>
      </c>
    </row>
    <row r="19840" spans="3:4" ht="15" hidden="1" customHeight="1" x14ac:dyDescent="0.25">
      <c r="C19840" s="158" t="s">
        <v>556</v>
      </c>
      <c r="D19840" s="159">
        <v>746.83</v>
      </c>
    </row>
    <row r="19841" spans="3:4" ht="15" hidden="1" customHeight="1" x14ac:dyDescent="0.25">
      <c r="C19841" s="160" t="s">
        <v>552</v>
      </c>
      <c r="D19841" s="161">
        <v>559.87</v>
      </c>
    </row>
    <row r="19842" spans="3:4" ht="15" hidden="1" customHeight="1" x14ac:dyDescent="0.25">
      <c r="C19842" s="158" t="s">
        <v>544</v>
      </c>
      <c r="D19842" s="159">
        <v>76.39</v>
      </c>
    </row>
    <row r="19843" spans="3:4" ht="15" hidden="1" customHeight="1" x14ac:dyDescent="0.25">
      <c r="C19843" s="160" t="s">
        <v>312</v>
      </c>
      <c r="D19843" s="161">
        <v>1261.95</v>
      </c>
    </row>
    <row r="19844" spans="3:4" ht="15" hidden="1" customHeight="1" x14ac:dyDescent="0.25">
      <c r="C19844" s="158" t="s">
        <v>551</v>
      </c>
      <c r="D19844" s="159">
        <v>840.34</v>
      </c>
    </row>
    <row r="19845" spans="3:4" ht="15" hidden="1" customHeight="1" x14ac:dyDescent="0.25">
      <c r="C19845" s="160" t="s">
        <v>540</v>
      </c>
      <c r="D19845" s="161">
        <v>1067.02</v>
      </c>
    </row>
    <row r="19846" spans="3:4" ht="15" hidden="1" customHeight="1" x14ac:dyDescent="0.25">
      <c r="C19846" s="158" t="s">
        <v>555</v>
      </c>
      <c r="D19846" s="159">
        <v>1200.6099999999999</v>
      </c>
    </row>
    <row r="19847" spans="3:4" ht="15" hidden="1" customHeight="1" x14ac:dyDescent="0.25">
      <c r="C19847" s="160" t="s">
        <v>312</v>
      </c>
      <c r="D19847" s="161">
        <v>991.66</v>
      </c>
    </row>
    <row r="19848" spans="3:4" ht="15" hidden="1" customHeight="1" x14ac:dyDescent="0.25">
      <c r="C19848" s="158" t="s">
        <v>556</v>
      </c>
      <c r="D19848" s="159">
        <v>645.92999999999995</v>
      </c>
    </row>
    <row r="19849" spans="3:4" ht="15" hidden="1" customHeight="1" x14ac:dyDescent="0.25">
      <c r="C19849" s="160" t="s">
        <v>308</v>
      </c>
      <c r="D19849" s="161">
        <v>859.8</v>
      </c>
    </row>
    <row r="19850" spans="3:4" ht="15" hidden="1" customHeight="1" x14ac:dyDescent="0.25">
      <c r="C19850" s="158" t="s">
        <v>545</v>
      </c>
      <c r="D19850" s="159">
        <v>335.72</v>
      </c>
    </row>
    <row r="19851" spans="3:4" ht="15" hidden="1" customHeight="1" x14ac:dyDescent="0.25">
      <c r="C19851" s="160" t="s">
        <v>553</v>
      </c>
      <c r="D19851" s="161">
        <v>950.63</v>
      </c>
    </row>
    <row r="19852" spans="3:4" ht="15" hidden="1" customHeight="1" x14ac:dyDescent="0.25">
      <c r="C19852" s="158" t="s">
        <v>543</v>
      </c>
      <c r="D19852" s="159">
        <v>825.2</v>
      </c>
    </row>
    <row r="19853" spans="3:4" ht="15" hidden="1" customHeight="1" x14ac:dyDescent="0.25">
      <c r="C19853" s="160" t="s">
        <v>308</v>
      </c>
      <c r="D19853" s="161">
        <v>331.35</v>
      </c>
    </row>
    <row r="19854" spans="3:4" ht="15" hidden="1" customHeight="1" x14ac:dyDescent="0.25">
      <c r="C19854" s="158" t="s">
        <v>552</v>
      </c>
      <c r="D19854" s="159">
        <v>1080.4100000000001</v>
      </c>
    </row>
    <row r="19855" spans="3:4" ht="15" hidden="1" customHeight="1" x14ac:dyDescent="0.25">
      <c r="C19855" s="160" t="s">
        <v>547</v>
      </c>
      <c r="D19855" s="161">
        <v>532.27</v>
      </c>
    </row>
    <row r="19856" spans="3:4" ht="15" hidden="1" customHeight="1" x14ac:dyDescent="0.25">
      <c r="C19856" s="158" t="s">
        <v>543</v>
      </c>
      <c r="D19856" s="159">
        <v>655.81</v>
      </c>
    </row>
    <row r="19857" spans="3:4" ht="15" hidden="1" customHeight="1" x14ac:dyDescent="0.25">
      <c r="C19857" s="160" t="s">
        <v>308</v>
      </c>
      <c r="D19857" s="161">
        <v>590.94000000000005</v>
      </c>
    </row>
    <row r="19858" spans="3:4" ht="15" hidden="1" customHeight="1" x14ac:dyDescent="0.25">
      <c r="C19858" s="158" t="s">
        <v>557</v>
      </c>
      <c r="D19858" s="159">
        <v>800.11</v>
      </c>
    </row>
    <row r="19859" spans="3:4" ht="15" hidden="1" customHeight="1" x14ac:dyDescent="0.25">
      <c r="C19859" s="160" t="s">
        <v>551</v>
      </c>
      <c r="D19859" s="161">
        <v>684.4</v>
      </c>
    </row>
    <row r="19860" spans="3:4" ht="15" hidden="1" customHeight="1" x14ac:dyDescent="0.25">
      <c r="C19860" s="158" t="s">
        <v>549</v>
      </c>
      <c r="D19860" s="159">
        <v>780.1</v>
      </c>
    </row>
    <row r="19861" spans="3:4" ht="15" hidden="1" customHeight="1" x14ac:dyDescent="0.25">
      <c r="C19861" s="160" t="s">
        <v>551</v>
      </c>
      <c r="D19861" s="161">
        <v>1170.71</v>
      </c>
    </row>
    <row r="19862" spans="3:4" ht="15" hidden="1" customHeight="1" x14ac:dyDescent="0.25">
      <c r="C19862" s="158" t="s">
        <v>541</v>
      </c>
      <c r="D19862" s="159">
        <v>50.94</v>
      </c>
    </row>
    <row r="19863" spans="3:4" ht="15" hidden="1" customHeight="1" x14ac:dyDescent="0.25">
      <c r="C19863" s="160" t="s">
        <v>553</v>
      </c>
      <c r="D19863" s="161">
        <v>277.23</v>
      </c>
    </row>
    <row r="19864" spans="3:4" ht="15" hidden="1" customHeight="1" x14ac:dyDescent="0.25">
      <c r="C19864" s="158" t="s">
        <v>553</v>
      </c>
      <c r="D19864" s="159">
        <v>345.33</v>
      </c>
    </row>
    <row r="19865" spans="3:4" ht="15" hidden="1" customHeight="1" x14ac:dyDescent="0.25">
      <c r="C19865" s="160" t="s">
        <v>309</v>
      </c>
      <c r="D19865" s="161">
        <v>211.65</v>
      </c>
    </row>
    <row r="19866" spans="3:4" ht="15" hidden="1" customHeight="1" x14ac:dyDescent="0.25">
      <c r="C19866" s="158" t="s">
        <v>547</v>
      </c>
      <c r="D19866" s="159">
        <v>810.04</v>
      </c>
    </row>
    <row r="19867" spans="3:4" ht="15" hidden="1" customHeight="1" x14ac:dyDescent="0.25">
      <c r="C19867" s="160" t="s">
        <v>552</v>
      </c>
      <c r="D19867" s="161">
        <v>22.54</v>
      </c>
    </row>
    <row r="19868" spans="3:4" ht="15" hidden="1" customHeight="1" x14ac:dyDescent="0.25">
      <c r="C19868" s="158" t="s">
        <v>549</v>
      </c>
      <c r="D19868" s="159">
        <v>483.52</v>
      </c>
    </row>
    <row r="19869" spans="3:4" ht="15" hidden="1" customHeight="1" x14ac:dyDescent="0.25">
      <c r="C19869" s="160" t="s">
        <v>556</v>
      </c>
      <c r="D19869" s="161">
        <v>223.53</v>
      </c>
    </row>
    <row r="19870" spans="3:4" ht="15" hidden="1" customHeight="1" x14ac:dyDescent="0.25">
      <c r="C19870" s="158" t="s">
        <v>547</v>
      </c>
      <c r="D19870" s="159">
        <v>1070.3599999999999</v>
      </c>
    </row>
    <row r="19871" spans="3:4" ht="15" hidden="1" customHeight="1" x14ac:dyDescent="0.25">
      <c r="C19871" s="160" t="s">
        <v>546</v>
      </c>
      <c r="D19871" s="161">
        <v>624.45000000000005</v>
      </c>
    </row>
    <row r="19872" spans="3:4" ht="15" hidden="1" customHeight="1" x14ac:dyDescent="0.25">
      <c r="C19872" s="158" t="s">
        <v>545</v>
      </c>
      <c r="D19872" s="159">
        <v>1088.45</v>
      </c>
    </row>
    <row r="19873" spans="3:4" ht="15" hidden="1" customHeight="1" x14ac:dyDescent="0.25">
      <c r="C19873" s="160" t="s">
        <v>546</v>
      </c>
      <c r="D19873" s="161">
        <v>421.3</v>
      </c>
    </row>
    <row r="19874" spans="3:4" ht="15" hidden="1" customHeight="1" x14ac:dyDescent="0.25">
      <c r="C19874" s="158" t="s">
        <v>542</v>
      </c>
      <c r="D19874" s="159">
        <v>1026.71</v>
      </c>
    </row>
    <row r="19875" spans="3:4" ht="15" hidden="1" customHeight="1" x14ac:dyDescent="0.25">
      <c r="C19875" s="160" t="s">
        <v>542</v>
      </c>
      <c r="D19875" s="161">
        <v>1058.3</v>
      </c>
    </row>
    <row r="19876" spans="3:4" ht="15" hidden="1" customHeight="1" x14ac:dyDescent="0.25">
      <c r="C19876" s="158" t="s">
        <v>543</v>
      </c>
      <c r="D19876" s="159">
        <v>1166.8699999999999</v>
      </c>
    </row>
    <row r="19877" spans="3:4" ht="15" hidden="1" customHeight="1" x14ac:dyDescent="0.25">
      <c r="C19877" s="160" t="s">
        <v>543</v>
      </c>
      <c r="D19877" s="161">
        <v>838.34</v>
      </c>
    </row>
    <row r="19878" spans="3:4" ht="15" hidden="1" customHeight="1" x14ac:dyDescent="0.25">
      <c r="C19878" s="158" t="s">
        <v>307</v>
      </c>
      <c r="D19878" s="159">
        <v>684.82</v>
      </c>
    </row>
    <row r="19879" spans="3:4" ht="15" hidden="1" customHeight="1" x14ac:dyDescent="0.25">
      <c r="C19879" s="160" t="s">
        <v>545</v>
      </c>
      <c r="D19879" s="161">
        <v>186.16</v>
      </c>
    </row>
    <row r="19880" spans="3:4" ht="15" hidden="1" customHeight="1" x14ac:dyDescent="0.25">
      <c r="C19880" s="158" t="s">
        <v>307</v>
      </c>
      <c r="D19880" s="159">
        <v>897.85</v>
      </c>
    </row>
    <row r="19881" spans="3:4" ht="15" hidden="1" customHeight="1" x14ac:dyDescent="0.25">
      <c r="C19881" s="160" t="s">
        <v>541</v>
      </c>
      <c r="D19881" s="161">
        <v>737.88</v>
      </c>
    </row>
    <row r="19882" spans="3:4" ht="15" hidden="1" customHeight="1" x14ac:dyDescent="0.25">
      <c r="C19882" s="158" t="s">
        <v>553</v>
      </c>
      <c r="D19882" s="159">
        <v>1128.04</v>
      </c>
    </row>
    <row r="19883" spans="3:4" ht="15" hidden="1" customHeight="1" x14ac:dyDescent="0.25">
      <c r="C19883" s="160" t="s">
        <v>540</v>
      </c>
      <c r="D19883" s="161">
        <v>1125.1400000000001</v>
      </c>
    </row>
    <row r="19884" spans="3:4" ht="15" hidden="1" customHeight="1" x14ac:dyDescent="0.25">
      <c r="C19884" s="158" t="s">
        <v>540</v>
      </c>
      <c r="D19884" s="159">
        <v>708.35</v>
      </c>
    </row>
    <row r="19885" spans="3:4" ht="15" hidden="1" customHeight="1" x14ac:dyDescent="0.25">
      <c r="C19885" s="160" t="s">
        <v>548</v>
      </c>
      <c r="D19885" s="161">
        <v>867.78</v>
      </c>
    </row>
    <row r="19886" spans="3:4" ht="15" hidden="1" customHeight="1" x14ac:dyDescent="0.25">
      <c r="C19886" s="158" t="s">
        <v>540</v>
      </c>
      <c r="D19886" s="159">
        <v>1022.41</v>
      </c>
    </row>
    <row r="19887" spans="3:4" ht="15" hidden="1" customHeight="1" x14ac:dyDescent="0.25">
      <c r="C19887" s="160" t="s">
        <v>540</v>
      </c>
      <c r="D19887" s="161">
        <v>1120.45</v>
      </c>
    </row>
    <row r="19888" spans="3:4" ht="15" hidden="1" customHeight="1" x14ac:dyDescent="0.25">
      <c r="C19888" s="158" t="s">
        <v>309</v>
      </c>
      <c r="D19888" s="159">
        <v>1225.5899999999999</v>
      </c>
    </row>
    <row r="19889" spans="3:4" ht="15" hidden="1" customHeight="1" x14ac:dyDescent="0.25">
      <c r="C19889" s="160" t="s">
        <v>547</v>
      </c>
      <c r="D19889" s="161">
        <v>762.75</v>
      </c>
    </row>
    <row r="19890" spans="3:4" ht="15" hidden="1" customHeight="1" x14ac:dyDescent="0.25">
      <c r="C19890" s="158" t="s">
        <v>553</v>
      </c>
      <c r="D19890" s="159">
        <v>118.37</v>
      </c>
    </row>
    <row r="19891" spans="3:4" ht="15" hidden="1" customHeight="1" x14ac:dyDescent="0.25">
      <c r="C19891" s="160" t="s">
        <v>558</v>
      </c>
      <c r="D19891" s="161">
        <v>686.48</v>
      </c>
    </row>
    <row r="19892" spans="3:4" ht="15" hidden="1" customHeight="1" x14ac:dyDescent="0.25">
      <c r="C19892" s="158" t="s">
        <v>549</v>
      </c>
      <c r="D19892" s="159">
        <v>134.71</v>
      </c>
    </row>
    <row r="19893" spans="3:4" ht="15" hidden="1" customHeight="1" x14ac:dyDescent="0.25">
      <c r="C19893" s="160" t="s">
        <v>555</v>
      </c>
      <c r="D19893" s="161">
        <v>494.32</v>
      </c>
    </row>
    <row r="19894" spans="3:4" ht="15" hidden="1" customHeight="1" x14ac:dyDescent="0.25">
      <c r="C19894" s="158" t="s">
        <v>557</v>
      </c>
      <c r="D19894" s="159">
        <v>630.54</v>
      </c>
    </row>
    <row r="19895" spans="3:4" ht="15" hidden="1" customHeight="1" x14ac:dyDescent="0.25">
      <c r="C19895" s="160" t="s">
        <v>558</v>
      </c>
      <c r="D19895" s="161">
        <v>1167.73</v>
      </c>
    </row>
    <row r="19896" spans="3:4" ht="15" hidden="1" customHeight="1" x14ac:dyDescent="0.25">
      <c r="C19896" s="158" t="s">
        <v>544</v>
      </c>
      <c r="D19896" s="159">
        <v>1164.8</v>
      </c>
    </row>
    <row r="19897" spans="3:4" ht="15" hidden="1" customHeight="1" x14ac:dyDescent="0.25">
      <c r="C19897" s="160" t="s">
        <v>307</v>
      </c>
      <c r="D19897" s="161">
        <v>222.88</v>
      </c>
    </row>
    <row r="19898" spans="3:4" ht="15" hidden="1" customHeight="1" x14ac:dyDescent="0.25">
      <c r="C19898" s="158" t="s">
        <v>543</v>
      </c>
      <c r="D19898" s="159">
        <v>1125.69</v>
      </c>
    </row>
    <row r="19899" spans="3:4" ht="15" hidden="1" customHeight="1" x14ac:dyDescent="0.25">
      <c r="C19899" s="160" t="s">
        <v>556</v>
      </c>
      <c r="D19899" s="161">
        <v>652.66</v>
      </c>
    </row>
    <row r="19900" spans="3:4" ht="15" hidden="1" customHeight="1" x14ac:dyDescent="0.25">
      <c r="C19900" s="158" t="s">
        <v>549</v>
      </c>
      <c r="D19900" s="159">
        <v>1286.26</v>
      </c>
    </row>
    <row r="19901" spans="3:4" ht="15" hidden="1" customHeight="1" x14ac:dyDescent="0.25">
      <c r="C19901" s="160" t="s">
        <v>307</v>
      </c>
      <c r="D19901" s="161">
        <v>689.9</v>
      </c>
    </row>
    <row r="19902" spans="3:4" ht="15" hidden="1" customHeight="1" x14ac:dyDescent="0.25">
      <c r="C19902" s="158" t="s">
        <v>547</v>
      </c>
      <c r="D19902" s="159">
        <v>536.64</v>
      </c>
    </row>
    <row r="19903" spans="3:4" ht="15" hidden="1" customHeight="1" x14ac:dyDescent="0.25">
      <c r="C19903" s="160" t="s">
        <v>549</v>
      </c>
      <c r="D19903" s="161">
        <v>443.5</v>
      </c>
    </row>
    <row r="19904" spans="3:4" ht="15" hidden="1" customHeight="1" x14ac:dyDescent="0.25">
      <c r="C19904" s="158" t="s">
        <v>555</v>
      </c>
      <c r="D19904" s="159">
        <v>777.01</v>
      </c>
    </row>
    <row r="19905" spans="3:4" ht="15" hidden="1" customHeight="1" x14ac:dyDescent="0.25">
      <c r="C19905" s="160" t="s">
        <v>558</v>
      </c>
      <c r="D19905" s="161">
        <v>505.64</v>
      </c>
    </row>
    <row r="19906" spans="3:4" ht="15" hidden="1" customHeight="1" x14ac:dyDescent="0.25">
      <c r="C19906" s="158" t="s">
        <v>543</v>
      </c>
      <c r="D19906" s="159">
        <v>20.66</v>
      </c>
    </row>
    <row r="19907" spans="3:4" ht="15" hidden="1" customHeight="1" x14ac:dyDescent="0.25">
      <c r="C19907" s="160" t="s">
        <v>307</v>
      </c>
      <c r="D19907" s="161">
        <v>540.87</v>
      </c>
    </row>
    <row r="19908" spans="3:4" ht="15" hidden="1" customHeight="1" x14ac:dyDescent="0.25">
      <c r="C19908" s="158" t="s">
        <v>553</v>
      </c>
      <c r="D19908" s="159">
        <v>965.12</v>
      </c>
    </row>
    <row r="19909" spans="3:4" ht="15" hidden="1" customHeight="1" x14ac:dyDescent="0.25">
      <c r="C19909" s="160" t="s">
        <v>308</v>
      </c>
      <c r="D19909" s="161">
        <v>46.17</v>
      </c>
    </row>
    <row r="19910" spans="3:4" ht="15" hidden="1" customHeight="1" x14ac:dyDescent="0.25">
      <c r="C19910" s="158" t="s">
        <v>556</v>
      </c>
      <c r="D19910" s="159">
        <v>10.9</v>
      </c>
    </row>
    <row r="19911" spans="3:4" ht="15" hidden="1" customHeight="1" x14ac:dyDescent="0.25">
      <c r="C19911" s="160" t="s">
        <v>550</v>
      </c>
      <c r="D19911" s="161">
        <v>501.23</v>
      </c>
    </row>
    <row r="19912" spans="3:4" ht="15" hidden="1" customHeight="1" x14ac:dyDescent="0.25">
      <c r="C19912" s="158" t="s">
        <v>553</v>
      </c>
      <c r="D19912" s="159">
        <v>217.67</v>
      </c>
    </row>
    <row r="19913" spans="3:4" ht="15" hidden="1" customHeight="1" x14ac:dyDescent="0.25">
      <c r="C19913" s="160" t="s">
        <v>307</v>
      </c>
      <c r="D19913" s="161">
        <v>135.25</v>
      </c>
    </row>
    <row r="19914" spans="3:4" ht="15" hidden="1" customHeight="1" x14ac:dyDescent="0.25">
      <c r="C19914" s="158" t="s">
        <v>553</v>
      </c>
      <c r="D19914" s="159">
        <v>1183.3599999999999</v>
      </c>
    </row>
    <row r="19915" spans="3:4" ht="15" hidden="1" customHeight="1" x14ac:dyDescent="0.25">
      <c r="C19915" s="160" t="s">
        <v>540</v>
      </c>
      <c r="D19915" s="161">
        <v>959.91</v>
      </c>
    </row>
    <row r="19916" spans="3:4" ht="15" hidden="1" customHeight="1" x14ac:dyDescent="0.25">
      <c r="C19916" s="158" t="s">
        <v>554</v>
      </c>
      <c r="D19916" s="159">
        <v>823.37</v>
      </c>
    </row>
    <row r="19917" spans="3:4" ht="15" hidden="1" customHeight="1" x14ac:dyDescent="0.25">
      <c r="C19917" s="160" t="s">
        <v>545</v>
      </c>
      <c r="D19917" s="161">
        <v>751.77</v>
      </c>
    </row>
    <row r="19918" spans="3:4" ht="15" hidden="1" customHeight="1" x14ac:dyDescent="0.25">
      <c r="C19918" s="158" t="s">
        <v>548</v>
      </c>
      <c r="D19918" s="159">
        <v>1053.92</v>
      </c>
    </row>
    <row r="19919" spans="3:4" ht="15" hidden="1" customHeight="1" x14ac:dyDescent="0.25">
      <c r="C19919" s="160" t="s">
        <v>551</v>
      </c>
      <c r="D19919" s="161">
        <v>779.46</v>
      </c>
    </row>
    <row r="19920" spans="3:4" ht="15" hidden="1" customHeight="1" x14ac:dyDescent="0.25">
      <c r="C19920" s="158" t="s">
        <v>553</v>
      </c>
      <c r="D19920" s="159">
        <v>215.6</v>
      </c>
    </row>
    <row r="19921" spans="3:4" ht="15" hidden="1" customHeight="1" x14ac:dyDescent="0.25">
      <c r="C19921" s="160" t="s">
        <v>309</v>
      </c>
      <c r="D19921" s="161">
        <v>387.45</v>
      </c>
    </row>
    <row r="19922" spans="3:4" ht="15" hidden="1" customHeight="1" x14ac:dyDescent="0.25">
      <c r="C19922" s="158" t="s">
        <v>309</v>
      </c>
      <c r="D19922" s="159">
        <v>191.28</v>
      </c>
    </row>
    <row r="19923" spans="3:4" ht="15" hidden="1" customHeight="1" x14ac:dyDescent="0.25">
      <c r="C19923" s="160" t="s">
        <v>552</v>
      </c>
      <c r="D19923" s="161">
        <v>230.31</v>
      </c>
    </row>
    <row r="19924" spans="3:4" ht="15" hidden="1" customHeight="1" x14ac:dyDescent="0.25">
      <c r="C19924" s="158" t="s">
        <v>542</v>
      </c>
      <c r="D19924" s="159">
        <v>790.56</v>
      </c>
    </row>
    <row r="19925" spans="3:4" ht="15" hidden="1" customHeight="1" x14ac:dyDescent="0.25">
      <c r="C19925" s="160" t="s">
        <v>543</v>
      </c>
      <c r="D19925" s="161">
        <v>215.04</v>
      </c>
    </row>
    <row r="19926" spans="3:4" ht="15" hidden="1" customHeight="1" x14ac:dyDescent="0.25">
      <c r="C19926" s="158" t="s">
        <v>553</v>
      </c>
      <c r="D19926" s="159">
        <v>764.81</v>
      </c>
    </row>
    <row r="19927" spans="3:4" ht="15" hidden="1" customHeight="1" x14ac:dyDescent="0.25">
      <c r="C19927" s="160" t="s">
        <v>551</v>
      </c>
      <c r="D19927" s="161">
        <v>647.58000000000004</v>
      </c>
    </row>
    <row r="19928" spans="3:4" ht="15" hidden="1" customHeight="1" x14ac:dyDescent="0.25">
      <c r="C19928" s="158" t="s">
        <v>558</v>
      </c>
      <c r="D19928" s="159">
        <v>372.15</v>
      </c>
    </row>
    <row r="19929" spans="3:4" ht="15" hidden="1" customHeight="1" x14ac:dyDescent="0.25">
      <c r="C19929" s="160" t="s">
        <v>308</v>
      </c>
      <c r="D19929" s="161">
        <v>775.71</v>
      </c>
    </row>
    <row r="19930" spans="3:4" ht="15" hidden="1" customHeight="1" x14ac:dyDescent="0.25">
      <c r="C19930" s="158" t="s">
        <v>540</v>
      </c>
      <c r="D19930" s="159">
        <v>474.13</v>
      </c>
    </row>
    <row r="19931" spans="3:4" ht="15" hidden="1" customHeight="1" x14ac:dyDescent="0.25">
      <c r="C19931" s="160" t="s">
        <v>549</v>
      </c>
      <c r="D19931" s="161">
        <v>1001.25</v>
      </c>
    </row>
    <row r="19932" spans="3:4" ht="15" hidden="1" customHeight="1" x14ac:dyDescent="0.25">
      <c r="C19932" s="158" t="s">
        <v>551</v>
      </c>
      <c r="D19932" s="159">
        <v>636.89</v>
      </c>
    </row>
    <row r="19933" spans="3:4" ht="15" hidden="1" customHeight="1" x14ac:dyDescent="0.25">
      <c r="C19933" s="160" t="s">
        <v>307</v>
      </c>
      <c r="D19933" s="161">
        <v>489.71</v>
      </c>
    </row>
    <row r="19934" spans="3:4" ht="15" hidden="1" customHeight="1" x14ac:dyDescent="0.25">
      <c r="C19934" s="158" t="s">
        <v>546</v>
      </c>
      <c r="D19934" s="159">
        <v>692.35</v>
      </c>
    </row>
    <row r="19935" spans="3:4" ht="15" hidden="1" customHeight="1" x14ac:dyDescent="0.25">
      <c r="C19935" s="160" t="s">
        <v>551</v>
      </c>
      <c r="D19935" s="161">
        <v>488.48</v>
      </c>
    </row>
    <row r="19936" spans="3:4" ht="15" hidden="1" customHeight="1" x14ac:dyDescent="0.25">
      <c r="C19936" s="158" t="s">
        <v>549</v>
      </c>
      <c r="D19936" s="159">
        <v>791.09</v>
      </c>
    </row>
    <row r="19937" spans="3:4" ht="15" hidden="1" customHeight="1" x14ac:dyDescent="0.25">
      <c r="C19937" s="160" t="s">
        <v>309</v>
      </c>
      <c r="D19937" s="161">
        <v>663.18</v>
      </c>
    </row>
    <row r="19938" spans="3:4" ht="15" hidden="1" customHeight="1" x14ac:dyDescent="0.25">
      <c r="C19938" s="158" t="s">
        <v>544</v>
      </c>
      <c r="D19938" s="159">
        <v>803.74</v>
      </c>
    </row>
    <row r="19939" spans="3:4" ht="15" hidden="1" customHeight="1" x14ac:dyDescent="0.25">
      <c r="C19939" s="160" t="s">
        <v>308</v>
      </c>
      <c r="D19939" s="161">
        <v>610.97</v>
      </c>
    </row>
    <row r="19940" spans="3:4" ht="15" hidden="1" customHeight="1" x14ac:dyDescent="0.25">
      <c r="C19940" s="158" t="s">
        <v>308</v>
      </c>
      <c r="D19940" s="159">
        <v>998.3</v>
      </c>
    </row>
    <row r="19941" spans="3:4" ht="15" hidden="1" customHeight="1" x14ac:dyDescent="0.25">
      <c r="C19941" s="160" t="s">
        <v>539</v>
      </c>
      <c r="D19941" s="161">
        <v>701.39</v>
      </c>
    </row>
    <row r="19942" spans="3:4" ht="15" hidden="1" customHeight="1" x14ac:dyDescent="0.25">
      <c r="C19942" s="158" t="s">
        <v>540</v>
      </c>
      <c r="D19942" s="159">
        <v>118.05</v>
      </c>
    </row>
    <row r="19943" spans="3:4" ht="15" hidden="1" customHeight="1" x14ac:dyDescent="0.25">
      <c r="C19943" s="160" t="s">
        <v>307</v>
      </c>
      <c r="D19943" s="161">
        <v>1086.67</v>
      </c>
    </row>
    <row r="19944" spans="3:4" ht="15" hidden="1" customHeight="1" x14ac:dyDescent="0.25">
      <c r="C19944" s="158" t="s">
        <v>540</v>
      </c>
      <c r="D19944" s="159">
        <v>405.22</v>
      </c>
    </row>
    <row r="19945" spans="3:4" ht="15" hidden="1" customHeight="1" x14ac:dyDescent="0.25">
      <c r="C19945" s="160" t="s">
        <v>553</v>
      </c>
      <c r="D19945" s="161">
        <v>322.56</v>
      </c>
    </row>
    <row r="19946" spans="3:4" ht="15" hidden="1" customHeight="1" x14ac:dyDescent="0.25">
      <c r="C19946" s="158" t="s">
        <v>540</v>
      </c>
      <c r="D19946" s="159">
        <v>578.4</v>
      </c>
    </row>
    <row r="19947" spans="3:4" ht="15" hidden="1" customHeight="1" x14ac:dyDescent="0.25">
      <c r="C19947" s="160" t="s">
        <v>548</v>
      </c>
      <c r="D19947" s="161">
        <v>122.4</v>
      </c>
    </row>
    <row r="19948" spans="3:4" ht="15" hidden="1" customHeight="1" x14ac:dyDescent="0.25">
      <c r="C19948" s="158" t="s">
        <v>312</v>
      </c>
      <c r="D19948" s="159">
        <v>950.23</v>
      </c>
    </row>
    <row r="19949" spans="3:4" ht="15" hidden="1" customHeight="1" x14ac:dyDescent="0.25">
      <c r="C19949" s="160" t="s">
        <v>545</v>
      </c>
      <c r="D19949" s="161">
        <v>401.83</v>
      </c>
    </row>
    <row r="19950" spans="3:4" ht="15" hidden="1" customHeight="1" x14ac:dyDescent="0.25">
      <c r="C19950" s="158" t="s">
        <v>553</v>
      </c>
      <c r="D19950" s="159">
        <v>665.44</v>
      </c>
    </row>
    <row r="19951" spans="3:4" ht="15" hidden="1" customHeight="1" x14ac:dyDescent="0.25">
      <c r="C19951" s="160" t="s">
        <v>312</v>
      </c>
      <c r="D19951" s="161">
        <v>317.86</v>
      </c>
    </row>
    <row r="19952" spans="3:4" ht="15" hidden="1" customHeight="1" x14ac:dyDescent="0.25">
      <c r="C19952" s="158" t="s">
        <v>549</v>
      </c>
      <c r="D19952" s="159">
        <v>1090.0999999999999</v>
      </c>
    </row>
    <row r="19953" spans="3:4" ht="15" hidden="1" customHeight="1" x14ac:dyDescent="0.25">
      <c r="C19953" s="160" t="s">
        <v>553</v>
      </c>
      <c r="D19953" s="161">
        <v>874.97</v>
      </c>
    </row>
    <row r="19954" spans="3:4" ht="15" hidden="1" customHeight="1" x14ac:dyDescent="0.25">
      <c r="C19954" s="158" t="s">
        <v>545</v>
      </c>
      <c r="D19954" s="159">
        <v>886.47</v>
      </c>
    </row>
    <row r="19955" spans="3:4" ht="15" hidden="1" customHeight="1" x14ac:dyDescent="0.25">
      <c r="C19955" s="160" t="s">
        <v>550</v>
      </c>
      <c r="D19955" s="161">
        <v>87.51</v>
      </c>
    </row>
    <row r="19956" spans="3:4" ht="15" hidden="1" customHeight="1" x14ac:dyDescent="0.25">
      <c r="C19956" s="158" t="s">
        <v>551</v>
      </c>
      <c r="D19956" s="159">
        <v>827.96</v>
      </c>
    </row>
    <row r="19957" spans="3:4" ht="15" hidden="1" customHeight="1" x14ac:dyDescent="0.25">
      <c r="C19957" s="160" t="s">
        <v>309</v>
      </c>
      <c r="D19957" s="161">
        <v>732.98</v>
      </c>
    </row>
    <row r="19958" spans="3:4" ht="15" hidden="1" customHeight="1" x14ac:dyDescent="0.25">
      <c r="C19958" s="158" t="s">
        <v>546</v>
      </c>
      <c r="D19958" s="159">
        <v>820.08</v>
      </c>
    </row>
    <row r="19959" spans="3:4" ht="15" hidden="1" customHeight="1" x14ac:dyDescent="0.25">
      <c r="C19959" s="160" t="s">
        <v>546</v>
      </c>
      <c r="D19959" s="161">
        <v>979.75</v>
      </c>
    </row>
    <row r="19960" spans="3:4" ht="15" hidden="1" customHeight="1" x14ac:dyDescent="0.25">
      <c r="C19960" s="158" t="s">
        <v>548</v>
      </c>
      <c r="D19960" s="159">
        <v>508.43</v>
      </c>
    </row>
    <row r="19961" spans="3:4" ht="15" hidden="1" customHeight="1" x14ac:dyDescent="0.25">
      <c r="C19961" s="160" t="s">
        <v>546</v>
      </c>
      <c r="D19961" s="161">
        <v>769.51</v>
      </c>
    </row>
    <row r="19962" spans="3:4" ht="15" hidden="1" customHeight="1" x14ac:dyDescent="0.25">
      <c r="C19962" s="158" t="s">
        <v>545</v>
      </c>
      <c r="D19962" s="159">
        <v>354.07</v>
      </c>
    </row>
    <row r="19963" spans="3:4" ht="15" hidden="1" customHeight="1" x14ac:dyDescent="0.25">
      <c r="C19963" s="160" t="s">
        <v>552</v>
      </c>
      <c r="D19963" s="161">
        <v>948.25</v>
      </c>
    </row>
    <row r="19964" spans="3:4" ht="15" hidden="1" customHeight="1" x14ac:dyDescent="0.25">
      <c r="C19964" s="158" t="s">
        <v>551</v>
      </c>
      <c r="D19964" s="159">
        <v>474.76</v>
      </c>
    </row>
    <row r="19965" spans="3:4" ht="15" hidden="1" customHeight="1" x14ac:dyDescent="0.25">
      <c r="C19965" s="160" t="s">
        <v>554</v>
      </c>
      <c r="D19965" s="161">
        <v>1175.0899999999999</v>
      </c>
    </row>
    <row r="19966" spans="3:4" ht="15" hidden="1" customHeight="1" x14ac:dyDescent="0.25">
      <c r="C19966" s="158" t="s">
        <v>312</v>
      </c>
      <c r="D19966" s="159">
        <v>658.17</v>
      </c>
    </row>
    <row r="19967" spans="3:4" ht="15" hidden="1" customHeight="1" x14ac:dyDescent="0.25">
      <c r="C19967" s="160" t="s">
        <v>312</v>
      </c>
      <c r="D19967" s="161">
        <v>741.17</v>
      </c>
    </row>
    <row r="19968" spans="3:4" ht="15" hidden="1" customHeight="1" x14ac:dyDescent="0.25">
      <c r="C19968" s="158" t="s">
        <v>555</v>
      </c>
      <c r="D19968" s="159">
        <v>183.07</v>
      </c>
    </row>
    <row r="19969" spans="3:4" ht="15" hidden="1" customHeight="1" x14ac:dyDescent="0.25">
      <c r="C19969" s="160" t="s">
        <v>549</v>
      </c>
      <c r="D19969" s="161">
        <v>1231.8</v>
      </c>
    </row>
    <row r="19970" spans="3:4" ht="15" hidden="1" customHeight="1" x14ac:dyDescent="0.25">
      <c r="C19970" s="158" t="s">
        <v>558</v>
      </c>
      <c r="D19970" s="159">
        <v>342.33</v>
      </c>
    </row>
    <row r="19971" spans="3:4" ht="15" hidden="1" customHeight="1" x14ac:dyDescent="0.25">
      <c r="C19971" s="160" t="s">
        <v>546</v>
      </c>
      <c r="D19971" s="161">
        <v>878.39</v>
      </c>
    </row>
    <row r="19972" spans="3:4" ht="15" hidden="1" customHeight="1" x14ac:dyDescent="0.25">
      <c r="C19972" s="158" t="s">
        <v>547</v>
      </c>
      <c r="D19972" s="159">
        <v>715.01</v>
      </c>
    </row>
    <row r="19973" spans="3:4" ht="15" hidden="1" customHeight="1" x14ac:dyDescent="0.25">
      <c r="C19973" s="160" t="s">
        <v>553</v>
      </c>
      <c r="D19973" s="161">
        <v>1207.5899999999999</v>
      </c>
    </row>
    <row r="19974" spans="3:4" ht="15" hidden="1" customHeight="1" x14ac:dyDescent="0.25">
      <c r="C19974" s="158" t="s">
        <v>542</v>
      </c>
      <c r="D19974" s="159">
        <v>944.8</v>
      </c>
    </row>
    <row r="19975" spans="3:4" ht="15" hidden="1" customHeight="1" x14ac:dyDescent="0.25">
      <c r="C19975" s="160" t="s">
        <v>307</v>
      </c>
      <c r="D19975" s="161">
        <v>867.98</v>
      </c>
    </row>
    <row r="19976" spans="3:4" ht="15" hidden="1" customHeight="1" x14ac:dyDescent="0.25">
      <c r="C19976" s="158" t="s">
        <v>551</v>
      </c>
      <c r="D19976" s="159">
        <v>1212.9000000000001</v>
      </c>
    </row>
    <row r="19977" spans="3:4" ht="15" hidden="1" customHeight="1" x14ac:dyDescent="0.25">
      <c r="C19977" s="160" t="s">
        <v>549</v>
      </c>
      <c r="D19977" s="161">
        <v>901.69</v>
      </c>
    </row>
    <row r="19978" spans="3:4" ht="15" hidden="1" customHeight="1" x14ac:dyDescent="0.25">
      <c r="C19978" s="158" t="s">
        <v>545</v>
      </c>
      <c r="D19978" s="159">
        <v>1012.21</v>
      </c>
    </row>
    <row r="19979" spans="3:4" ht="15" hidden="1" customHeight="1" x14ac:dyDescent="0.25">
      <c r="C19979" s="160" t="s">
        <v>557</v>
      </c>
      <c r="D19979" s="161">
        <v>735.62</v>
      </c>
    </row>
    <row r="19980" spans="3:4" ht="15" hidden="1" customHeight="1" x14ac:dyDescent="0.25">
      <c r="C19980" s="158" t="s">
        <v>556</v>
      </c>
      <c r="D19980" s="159">
        <v>1033.04</v>
      </c>
    </row>
    <row r="19981" spans="3:4" ht="15" hidden="1" customHeight="1" x14ac:dyDescent="0.25">
      <c r="C19981" s="160" t="s">
        <v>541</v>
      </c>
      <c r="D19981" s="161">
        <v>821.43</v>
      </c>
    </row>
    <row r="19982" spans="3:4" ht="15" hidden="1" customHeight="1" x14ac:dyDescent="0.25">
      <c r="C19982" s="158" t="s">
        <v>552</v>
      </c>
      <c r="D19982" s="159">
        <v>626.25</v>
      </c>
    </row>
    <row r="19983" spans="3:4" ht="15" hidden="1" customHeight="1" x14ac:dyDescent="0.25">
      <c r="C19983" s="160" t="s">
        <v>549</v>
      </c>
      <c r="D19983" s="161">
        <v>527.49</v>
      </c>
    </row>
    <row r="19984" spans="3:4" ht="15" hidden="1" customHeight="1" x14ac:dyDescent="0.25">
      <c r="C19984" s="158" t="s">
        <v>539</v>
      </c>
      <c r="D19984" s="159">
        <v>273.70999999999998</v>
      </c>
    </row>
    <row r="19985" spans="3:4" ht="15" hidden="1" customHeight="1" x14ac:dyDescent="0.25">
      <c r="C19985" s="160" t="s">
        <v>307</v>
      </c>
      <c r="D19985" s="161">
        <v>292.69</v>
      </c>
    </row>
    <row r="19986" spans="3:4" ht="15" hidden="1" customHeight="1" x14ac:dyDescent="0.25">
      <c r="C19986" s="158" t="s">
        <v>545</v>
      </c>
      <c r="D19986" s="159">
        <v>348.45</v>
      </c>
    </row>
    <row r="19987" spans="3:4" ht="15" hidden="1" customHeight="1" x14ac:dyDescent="0.25">
      <c r="C19987" s="160" t="s">
        <v>312</v>
      </c>
      <c r="D19987" s="161">
        <v>672.95</v>
      </c>
    </row>
    <row r="19988" spans="3:4" ht="15" hidden="1" customHeight="1" x14ac:dyDescent="0.25">
      <c r="C19988" s="158" t="s">
        <v>553</v>
      </c>
      <c r="D19988" s="159">
        <v>990.02</v>
      </c>
    </row>
    <row r="19989" spans="3:4" ht="15" hidden="1" customHeight="1" x14ac:dyDescent="0.25">
      <c r="C19989" s="160" t="s">
        <v>552</v>
      </c>
      <c r="D19989" s="161">
        <v>565.22</v>
      </c>
    </row>
    <row r="19990" spans="3:4" ht="15" hidden="1" customHeight="1" x14ac:dyDescent="0.25">
      <c r="C19990" s="158" t="s">
        <v>552</v>
      </c>
      <c r="D19990" s="159">
        <v>1262.06</v>
      </c>
    </row>
    <row r="19991" spans="3:4" ht="15" hidden="1" customHeight="1" x14ac:dyDescent="0.25">
      <c r="C19991" s="160" t="s">
        <v>545</v>
      </c>
      <c r="D19991" s="161">
        <v>123.34</v>
      </c>
    </row>
    <row r="19992" spans="3:4" ht="15" hidden="1" customHeight="1" x14ac:dyDescent="0.25">
      <c r="C19992" s="158" t="s">
        <v>549</v>
      </c>
      <c r="D19992" s="159">
        <v>1048.3399999999999</v>
      </c>
    </row>
    <row r="19993" spans="3:4" ht="15" hidden="1" customHeight="1" x14ac:dyDescent="0.25">
      <c r="C19993" s="160" t="s">
        <v>556</v>
      </c>
      <c r="D19993" s="161">
        <v>173.48</v>
      </c>
    </row>
    <row r="19994" spans="3:4" ht="15" hidden="1" customHeight="1" x14ac:dyDescent="0.25">
      <c r="C19994" s="158" t="s">
        <v>543</v>
      </c>
      <c r="D19994" s="159">
        <v>372</v>
      </c>
    </row>
    <row r="19995" spans="3:4" ht="15" hidden="1" customHeight="1" x14ac:dyDescent="0.25">
      <c r="C19995" s="160" t="s">
        <v>312</v>
      </c>
      <c r="D19995" s="161">
        <v>724.76</v>
      </c>
    </row>
    <row r="19996" spans="3:4" ht="15" hidden="1" customHeight="1" x14ac:dyDescent="0.25">
      <c r="C19996" s="158" t="s">
        <v>539</v>
      </c>
      <c r="D19996" s="159">
        <v>1095.31</v>
      </c>
    </row>
    <row r="19997" spans="3:4" ht="15" hidden="1" customHeight="1" x14ac:dyDescent="0.25">
      <c r="C19997" s="160" t="s">
        <v>539</v>
      </c>
      <c r="D19997" s="161">
        <v>825.09</v>
      </c>
    </row>
    <row r="19998" spans="3:4" ht="15" hidden="1" customHeight="1" x14ac:dyDescent="0.25">
      <c r="C19998" s="158" t="s">
        <v>540</v>
      </c>
      <c r="D19998" s="159">
        <v>1188.06</v>
      </c>
    </row>
    <row r="19999" spans="3:4" ht="15" hidden="1" customHeight="1" x14ac:dyDescent="0.25">
      <c r="C19999" s="160" t="s">
        <v>307</v>
      </c>
      <c r="D19999" s="161">
        <v>794.97</v>
      </c>
    </row>
    <row r="20000" spans="3:4" ht="15" hidden="1" customHeight="1" x14ac:dyDescent="0.25">
      <c r="C20000" s="158" t="s">
        <v>309</v>
      </c>
      <c r="D20000" s="159">
        <v>1096.79</v>
      </c>
    </row>
    <row r="20001" spans="3:4" ht="15" hidden="1" customHeight="1" x14ac:dyDescent="0.25">
      <c r="C20001" s="160" t="s">
        <v>312</v>
      </c>
      <c r="D20001" s="161">
        <v>1031.22</v>
      </c>
    </row>
    <row r="20002" spans="3:4" ht="15" hidden="1" customHeight="1" x14ac:dyDescent="0.25">
      <c r="C20002" s="158" t="s">
        <v>545</v>
      </c>
      <c r="D20002" s="159">
        <v>1168.29</v>
      </c>
    </row>
    <row r="20003" spans="3:4" ht="15" hidden="1" customHeight="1" x14ac:dyDescent="0.25">
      <c r="C20003" s="160" t="s">
        <v>308</v>
      </c>
      <c r="D20003" s="161">
        <v>771.18</v>
      </c>
    </row>
    <row r="20004" spans="3:4" ht="15" hidden="1" customHeight="1" x14ac:dyDescent="0.25">
      <c r="C20004" s="158" t="s">
        <v>539</v>
      </c>
      <c r="D20004" s="159">
        <v>1048.57</v>
      </c>
    </row>
    <row r="20005" spans="3:4" ht="15" hidden="1" customHeight="1" x14ac:dyDescent="0.25">
      <c r="C20005" s="160" t="s">
        <v>540</v>
      </c>
      <c r="D20005" s="161">
        <v>648.12</v>
      </c>
    </row>
    <row r="20006" spans="3:4" ht="15" hidden="1" customHeight="1" x14ac:dyDescent="0.25">
      <c r="C20006" s="158" t="s">
        <v>307</v>
      </c>
      <c r="D20006" s="159">
        <v>682.11</v>
      </c>
    </row>
    <row r="20007" spans="3:4" ht="15" hidden="1" customHeight="1" x14ac:dyDescent="0.25">
      <c r="C20007" s="160" t="s">
        <v>542</v>
      </c>
      <c r="D20007" s="161">
        <v>418.85</v>
      </c>
    </row>
    <row r="20008" spans="3:4" ht="15" hidden="1" customHeight="1" x14ac:dyDescent="0.25">
      <c r="C20008" s="158" t="s">
        <v>542</v>
      </c>
      <c r="D20008" s="159">
        <v>693.19</v>
      </c>
    </row>
    <row r="20009" spans="3:4" ht="15" hidden="1" customHeight="1" x14ac:dyDescent="0.25">
      <c r="C20009" s="160" t="s">
        <v>539</v>
      </c>
      <c r="D20009" s="161">
        <v>143.87</v>
      </c>
    </row>
    <row r="20010" spans="3:4" ht="15" hidden="1" customHeight="1" x14ac:dyDescent="0.25">
      <c r="C20010" s="158" t="s">
        <v>539</v>
      </c>
      <c r="D20010" s="159">
        <v>1154.48</v>
      </c>
    </row>
    <row r="20011" spans="3:4" ht="15" hidden="1" customHeight="1" x14ac:dyDescent="0.25">
      <c r="C20011" s="160" t="s">
        <v>308</v>
      </c>
      <c r="D20011" s="161">
        <v>330.6</v>
      </c>
    </row>
    <row r="20012" spans="3:4" ht="15" hidden="1" customHeight="1" x14ac:dyDescent="0.25">
      <c r="C20012" s="158" t="s">
        <v>552</v>
      </c>
      <c r="D20012" s="159">
        <v>941.58</v>
      </c>
    </row>
    <row r="20013" spans="3:4" ht="15" hidden="1" customHeight="1" x14ac:dyDescent="0.25">
      <c r="C20013" s="160" t="s">
        <v>543</v>
      </c>
      <c r="D20013" s="161">
        <v>233.14</v>
      </c>
    </row>
    <row r="20014" spans="3:4" ht="15" hidden="1" customHeight="1" x14ac:dyDescent="0.25">
      <c r="C20014" s="158" t="s">
        <v>544</v>
      </c>
      <c r="D20014" s="159">
        <v>157.80000000000001</v>
      </c>
    </row>
    <row r="20015" spans="3:4" ht="15" hidden="1" customHeight="1" x14ac:dyDescent="0.25">
      <c r="C20015" s="160" t="s">
        <v>551</v>
      </c>
      <c r="D20015" s="161">
        <v>271.76</v>
      </c>
    </row>
    <row r="20016" spans="3:4" ht="15" hidden="1" customHeight="1" x14ac:dyDescent="0.25">
      <c r="C20016" s="158" t="s">
        <v>549</v>
      </c>
      <c r="D20016" s="159">
        <v>708.44</v>
      </c>
    </row>
    <row r="20017" spans="3:4" ht="15" hidden="1" customHeight="1" x14ac:dyDescent="0.25">
      <c r="C20017" s="160" t="s">
        <v>553</v>
      </c>
      <c r="D20017" s="161">
        <v>488.59</v>
      </c>
    </row>
    <row r="20018" spans="3:4" ht="15" hidden="1" customHeight="1" x14ac:dyDescent="0.25">
      <c r="C20018" s="158" t="s">
        <v>309</v>
      </c>
      <c r="D20018" s="159">
        <v>1166.6300000000001</v>
      </c>
    </row>
    <row r="20019" spans="3:4" ht="15" hidden="1" customHeight="1" x14ac:dyDescent="0.25">
      <c r="C20019" s="160" t="s">
        <v>540</v>
      </c>
      <c r="D20019" s="161">
        <v>949.44</v>
      </c>
    </row>
    <row r="20020" spans="3:4" ht="15" hidden="1" customHeight="1" x14ac:dyDescent="0.25">
      <c r="C20020" s="158" t="s">
        <v>539</v>
      </c>
      <c r="D20020" s="159">
        <v>567.66999999999996</v>
      </c>
    </row>
    <row r="20021" spans="3:4" ht="15" hidden="1" customHeight="1" x14ac:dyDescent="0.25">
      <c r="C20021" s="160" t="s">
        <v>541</v>
      </c>
      <c r="D20021" s="161">
        <v>18.48</v>
      </c>
    </row>
    <row r="20022" spans="3:4" ht="15" hidden="1" customHeight="1" x14ac:dyDescent="0.25">
      <c r="C20022" s="158" t="s">
        <v>556</v>
      </c>
      <c r="D20022" s="159">
        <v>626.13</v>
      </c>
    </row>
    <row r="20023" spans="3:4" ht="15" hidden="1" customHeight="1" x14ac:dyDescent="0.25">
      <c r="C20023" s="160" t="s">
        <v>553</v>
      </c>
      <c r="D20023" s="161">
        <v>743.94</v>
      </c>
    </row>
    <row r="20024" spans="3:4" ht="15" hidden="1" customHeight="1" x14ac:dyDescent="0.25">
      <c r="C20024" s="158" t="s">
        <v>540</v>
      </c>
      <c r="D20024" s="159">
        <v>65.150000000000006</v>
      </c>
    </row>
    <row r="20025" spans="3:4" ht="15" hidden="1" customHeight="1" x14ac:dyDescent="0.25">
      <c r="C20025" s="160" t="s">
        <v>552</v>
      </c>
      <c r="D20025" s="161">
        <v>176.4</v>
      </c>
    </row>
    <row r="20026" spans="3:4" ht="15" hidden="1" customHeight="1" x14ac:dyDescent="0.25">
      <c r="C20026" s="158" t="s">
        <v>546</v>
      </c>
      <c r="D20026" s="159">
        <v>1037.17</v>
      </c>
    </row>
    <row r="20027" spans="3:4" ht="15" hidden="1" customHeight="1" x14ac:dyDescent="0.25">
      <c r="C20027" s="160" t="s">
        <v>312</v>
      </c>
      <c r="D20027" s="161">
        <v>591.47</v>
      </c>
    </row>
    <row r="20028" spans="3:4" ht="15" hidden="1" customHeight="1" x14ac:dyDescent="0.25">
      <c r="C20028" s="158" t="s">
        <v>554</v>
      </c>
      <c r="D20028" s="159">
        <v>502.53</v>
      </c>
    </row>
    <row r="20029" spans="3:4" ht="15" hidden="1" customHeight="1" x14ac:dyDescent="0.25">
      <c r="C20029" s="160" t="s">
        <v>544</v>
      </c>
      <c r="D20029" s="161">
        <v>345.79</v>
      </c>
    </row>
    <row r="20030" spans="3:4" ht="15" hidden="1" customHeight="1" x14ac:dyDescent="0.25">
      <c r="C20030" s="158" t="s">
        <v>307</v>
      </c>
      <c r="D20030" s="159">
        <v>1283</v>
      </c>
    </row>
    <row r="20031" spans="3:4" ht="15" hidden="1" customHeight="1" x14ac:dyDescent="0.25">
      <c r="C20031" s="160" t="s">
        <v>549</v>
      </c>
      <c r="D20031" s="161">
        <v>58</v>
      </c>
    </row>
    <row r="20032" spans="3:4" ht="15" hidden="1" customHeight="1" x14ac:dyDescent="0.25">
      <c r="C20032" s="158" t="s">
        <v>540</v>
      </c>
      <c r="D20032" s="159">
        <v>187.78</v>
      </c>
    </row>
    <row r="20033" spans="3:4" ht="15" hidden="1" customHeight="1" x14ac:dyDescent="0.25">
      <c r="C20033" s="160" t="s">
        <v>308</v>
      </c>
      <c r="D20033" s="161">
        <v>80.12</v>
      </c>
    </row>
    <row r="20034" spans="3:4" ht="15" hidden="1" customHeight="1" x14ac:dyDescent="0.25">
      <c r="C20034" s="158" t="s">
        <v>309</v>
      </c>
      <c r="D20034" s="159">
        <v>773.09</v>
      </c>
    </row>
    <row r="20035" spans="3:4" ht="15" hidden="1" customHeight="1" x14ac:dyDescent="0.25">
      <c r="C20035" s="160" t="s">
        <v>543</v>
      </c>
      <c r="D20035" s="161">
        <v>539.94000000000005</v>
      </c>
    </row>
    <row r="20036" spans="3:4" ht="15" hidden="1" customHeight="1" x14ac:dyDescent="0.25">
      <c r="C20036" s="158" t="s">
        <v>544</v>
      </c>
      <c r="D20036" s="159">
        <v>471.44</v>
      </c>
    </row>
    <row r="20037" spans="3:4" ht="15" hidden="1" customHeight="1" x14ac:dyDescent="0.25">
      <c r="C20037" s="160" t="s">
        <v>554</v>
      </c>
      <c r="D20037" s="161">
        <v>478.51</v>
      </c>
    </row>
    <row r="20038" spans="3:4" ht="15" hidden="1" customHeight="1" x14ac:dyDescent="0.25">
      <c r="C20038" s="158" t="s">
        <v>543</v>
      </c>
      <c r="D20038" s="159">
        <v>899.43</v>
      </c>
    </row>
    <row r="20039" spans="3:4" ht="15" hidden="1" customHeight="1" x14ac:dyDescent="0.25">
      <c r="C20039" s="160" t="s">
        <v>540</v>
      </c>
      <c r="D20039" s="161">
        <v>460.42</v>
      </c>
    </row>
    <row r="20040" spans="3:4" ht="15" hidden="1" customHeight="1" x14ac:dyDescent="0.25">
      <c r="C20040" s="158" t="s">
        <v>553</v>
      </c>
      <c r="D20040" s="159">
        <v>354.87</v>
      </c>
    </row>
    <row r="20041" spans="3:4" ht="15" hidden="1" customHeight="1" x14ac:dyDescent="0.25">
      <c r="C20041" s="160" t="s">
        <v>307</v>
      </c>
      <c r="D20041" s="161">
        <v>741.31</v>
      </c>
    </row>
    <row r="20042" spans="3:4" ht="15" hidden="1" customHeight="1" x14ac:dyDescent="0.25">
      <c r="C20042" s="158" t="s">
        <v>551</v>
      </c>
      <c r="D20042" s="159">
        <v>926.71</v>
      </c>
    </row>
    <row r="20043" spans="3:4" ht="15" hidden="1" customHeight="1" x14ac:dyDescent="0.25">
      <c r="C20043" s="160" t="s">
        <v>312</v>
      </c>
      <c r="D20043" s="161">
        <v>892.14</v>
      </c>
    </row>
    <row r="20044" spans="3:4" ht="15" hidden="1" customHeight="1" x14ac:dyDescent="0.25">
      <c r="C20044" s="158" t="s">
        <v>541</v>
      </c>
      <c r="D20044" s="159">
        <v>321.12</v>
      </c>
    </row>
    <row r="20045" spans="3:4" ht="15" hidden="1" customHeight="1" x14ac:dyDescent="0.25">
      <c r="C20045" s="160" t="s">
        <v>553</v>
      </c>
      <c r="D20045" s="161">
        <v>572.25</v>
      </c>
    </row>
    <row r="20046" spans="3:4" ht="15" hidden="1" customHeight="1" x14ac:dyDescent="0.25">
      <c r="C20046" s="158" t="s">
        <v>547</v>
      </c>
      <c r="D20046" s="159">
        <v>464.04</v>
      </c>
    </row>
    <row r="20047" spans="3:4" ht="15" hidden="1" customHeight="1" x14ac:dyDescent="0.25">
      <c r="C20047" s="160" t="s">
        <v>545</v>
      </c>
      <c r="D20047" s="161">
        <v>77.55</v>
      </c>
    </row>
    <row r="20048" spans="3:4" ht="15" hidden="1" customHeight="1" x14ac:dyDescent="0.25">
      <c r="C20048" s="158" t="s">
        <v>552</v>
      </c>
      <c r="D20048" s="159">
        <v>412.13</v>
      </c>
    </row>
    <row r="20049" spans="3:4" ht="15" hidden="1" customHeight="1" x14ac:dyDescent="0.25">
      <c r="C20049" s="160" t="s">
        <v>307</v>
      </c>
      <c r="D20049" s="161">
        <v>637.9</v>
      </c>
    </row>
    <row r="20050" spans="3:4" ht="15" hidden="1" customHeight="1" x14ac:dyDescent="0.25">
      <c r="C20050" s="158" t="s">
        <v>541</v>
      </c>
      <c r="D20050" s="159">
        <v>501.22</v>
      </c>
    </row>
    <row r="20051" spans="3:4" ht="15" hidden="1" customHeight="1" x14ac:dyDescent="0.25">
      <c r="C20051" s="160" t="s">
        <v>539</v>
      </c>
      <c r="D20051" s="161">
        <v>431.96</v>
      </c>
    </row>
    <row r="20052" spans="3:4" ht="15" hidden="1" customHeight="1" x14ac:dyDescent="0.25">
      <c r="C20052" s="158" t="s">
        <v>553</v>
      </c>
      <c r="D20052" s="159">
        <v>855.01</v>
      </c>
    </row>
    <row r="20053" spans="3:4" ht="15" hidden="1" customHeight="1" x14ac:dyDescent="0.25">
      <c r="C20053" s="160" t="s">
        <v>539</v>
      </c>
      <c r="D20053" s="161">
        <v>363.26</v>
      </c>
    </row>
    <row r="20054" spans="3:4" ht="15" hidden="1" customHeight="1" x14ac:dyDescent="0.25">
      <c r="C20054" s="158" t="s">
        <v>308</v>
      </c>
      <c r="D20054" s="159">
        <v>370.81</v>
      </c>
    </row>
    <row r="20055" spans="3:4" ht="15" hidden="1" customHeight="1" x14ac:dyDescent="0.25">
      <c r="C20055" s="160" t="s">
        <v>551</v>
      </c>
      <c r="D20055" s="161">
        <v>741.39</v>
      </c>
    </row>
    <row r="20056" spans="3:4" ht="15" hidden="1" customHeight="1" x14ac:dyDescent="0.25">
      <c r="C20056" s="158" t="s">
        <v>312</v>
      </c>
      <c r="D20056" s="159">
        <v>237.23</v>
      </c>
    </row>
    <row r="20057" spans="3:4" ht="15" hidden="1" customHeight="1" x14ac:dyDescent="0.25">
      <c r="C20057" s="160" t="s">
        <v>548</v>
      </c>
      <c r="D20057" s="161">
        <v>610.23</v>
      </c>
    </row>
    <row r="20058" spans="3:4" ht="15" hidden="1" customHeight="1" x14ac:dyDescent="0.25">
      <c r="C20058" s="158" t="s">
        <v>539</v>
      </c>
      <c r="D20058" s="159">
        <v>260.94</v>
      </c>
    </row>
    <row r="20059" spans="3:4" ht="15" hidden="1" customHeight="1" x14ac:dyDescent="0.25">
      <c r="C20059" s="160" t="s">
        <v>309</v>
      </c>
      <c r="D20059" s="161">
        <v>330.42</v>
      </c>
    </row>
    <row r="20060" spans="3:4" ht="15" hidden="1" customHeight="1" x14ac:dyDescent="0.25">
      <c r="C20060" s="158" t="s">
        <v>309</v>
      </c>
      <c r="D20060" s="159">
        <v>1089.8800000000001</v>
      </c>
    </row>
    <row r="20061" spans="3:4" ht="15" hidden="1" customHeight="1" x14ac:dyDescent="0.25">
      <c r="C20061" s="160" t="s">
        <v>547</v>
      </c>
      <c r="D20061" s="161">
        <v>1056.6600000000001</v>
      </c>
    </row>
    <row r="20062" spans="3:4" ht="15" hidden="1" customHeight="1" x14ac:dyDescent="0.25">
      <c r="C20062" s="158" t="s">
        <v>542</v>
      </c>
      <c r="D20062" s="159">
        <v>856.74</v>
      </c>
    </row>
    <row r="20063" spans="3:4" ht="15" hidden="1" customHeight="1" x14ac:dyDescent="0.25">
      <c r="C20063" s="160" t="s">
        <v>309</v>
      </c>
      <c r="D20063" s="161">
        <v>380.73</v>
      </c>
    </row>
    <row r="20064" spans="3:4" ht="15" hidden="1" customHeight="1" x14ac:dyDescent="0.25">
      <c r="C20064" s="158" t="s">
        <v>540</v>
      </c>
      <c r="D20064" s="159">
        <v>300.37</v>
      </c>
    </row>
    <row r="20065" spans="3:4" ht="15" hidden="1" customHeight="1" x14ac:dyDescent="0.25">
      <c r="C20065" s="160" t="s">
        <v>547</v>
      </c>
      <c r="D20065" s="161">
        <v>1144.68</v>
      </c>
    </row>
    <row r="20066" spans="3:4" ht="15" hidden="1" customHeight="1" x14ac:dyDescent="0.25">
      <c r="C20066" s="158" t="s">
        <v>309</v>
      </c>
      <c r="D20066" s="159">
        <v>327.63</v>
      </c>
    </row>
    <row r="20067" spans="3:4" ht="15" hidden="1" customHeight="1" x14ac:dyDescent="0.25">
      <c r="C20067" s="160" t="s">
        <v>548</v>
      </c>
      <c r="D20067" s="161">
        <v>367.65</v>
      </c>
    </row>
    <row r="20068" spans="3:4" ht="15" hidden="1" customHeight="1" x14ac:dyDescent="0.25">
      <c r="C20068" s="158" t="s">
        <v>549</v>
      </c>
      <c r="D20068" s="159">
        <v>1018.65</v>
      </c>
    </row>
    <row r="20069" spans="3:4" ht="15" hidden="1" customHeight="1" x14ac:dyDescent="0.25">
      <c r="C20069" s="160" t="s">
        <v>540</v>
      </c>
      <c r="D20069" s="161">
        <v>719.6</v>
      </c>
    </row>
    <row r="20070" spans="3:4" ht="15" hidden="1" customHeight="1" x14ac:dyDescent="0.25">
      <c r="C20070" s="158" t="s">
        <v>542</v>
      </c>
      <c r="D20070" s="159">
        <v>1053.17</v>
      </c>
    </row>
    <row r="20071" spans="3:4" ht="15" hidden="1" customHeight="1" x14ac:dyDescent="0.25">
      <c r="C20071" s="160" t="s">
        <v>550</v>
      </c>
      <c r="D20071" s="161">
        <v>318.35000000000002</v>
      </c>
    </row>
    <row r="20072" spans="3:4" ht="15" hidden="1" customHeight="1" x14ac:dyDescent="0.25">
      <c r="C20072" s="158" t="s">
        <v>546</v>
      </c>
      <c r="D20072" s="159">
        <v>419.74</v>
      </c>
    </row>
    <row r="20073" spans="3:4" ht="15" hidden="1" customHeight="1" x14ac:dyDescent="0.25">
      <c r="C20073" s="160" t="s">
        <v>539</v>
      </c>
      <c r="D20073" s="161">
        <v>1213.08</v>
      </c>
    </row>
    <row r="20074" spans="3:4" ht="15" hidden="1" customHeight="1" x14ac:dyDescent="0.25">
      <c r="C20074" s="158" t="s">
        <v>553</v>
      </c>
      <c r="D20074" s="159">
        <v>670.28</v>
      </c>
    </row>
    <row r="20075" spans="3:4" ht="15" hidden="1" customHeight="1" x14ac:dyDescent="0.25">
      <c r="C20075" s="160" t="s">
        <v>309</v>
      </c>
      <c r="D20075" s="161">
        <v>130.15</v>
      </c>
    </row>
    <row r="20076" spans="3:4" ht="15" hidden="1" customHeight="1" x14ac:dyDescent="0.25">
      <c r="C20076" s="158" t="s">
        <v>543</v>
      </c>
      <c r="D20076" s="159">
        <v>295.94</v>
      </c>
    </row>
    <row r="20077" spans="3:4" ht="15" hidden="1" customHeight="1" x14ac:dyDescent="0.25">
      <c r="C20077" s="160" t="s">
        <v>546</v>
      </c>
      <c r="D20077" s="161">
        <v>722.85</v>
      </c>
    </row>
    <row r="20078" spans="3:4" ht="15" hidden="1" customHeight="1" x14ac:dyDescent="0.25">
      <c r="C20078" s="158" t="s">
        <v>558</v>
      </c>
      <c r="D20078" s="159">
        <v>176.95</v>
      </c>
    </row>
    <row r="20079" spans="3:4" ht="15" hidden="1" customHeight="1" x14ac:dyDescent="0.25">
      <c r="C20079" s="160" t="s">
        <v>307</v>
      </c>
      <c r="D20079" s="161">
        <v>558.54</v>
      </c>
    </row>
    <row r="20080" spans="3:4" ht="15" hidden="1" customHeight="1" x14ac:dyDescent="0.25">
      <c r="C20080" s="158" t="s">
        <v>552</v>
      </c>
      <c r="D20080" s="159">
        <v>407.09</v>
      </c>
    </row>
    <row r="20081" spans="3:4" ht="15" hidden="1" customHeight="1" x14ac:dyDescent="0.25">
      <c r="C20081" s="160" t="s">
        <v>539</v>
      </c>
      <c r="D20081" s="161">
        <v>612.11</v>
      </c>
    </row>
    <row r="20082" spans="3:4" ht="15" hidden="1" customHeight="1" x14ac:dyDescent="0.25">
      <c r="C20082" s="158" t="s">
        <v>555</v>
      </c>
      <c r="D20082" s="159">
        <v>827.55</v>
      </c>
    </row>
    <row r="20083" spans="3:4" ht="15" hidden="1" customHeight="1" x14ac:dyDescent="0.25">
      <c r="C20083" s="160" t="s">
        <v>540</v>
      </c>
      <c r="D20083" s="161">
        <v>732.99</v>
      </c>
    </row>
    <row r="20084" spans="3:4" ht="15" hidden="1" customHeight="1" x14ac:dyDescent="0.25">
      <c r="C20084" s="158" t="s">
        <v>546</v>
      </c>
      <c r="D20084" s="159">
        <v>551.62</v>
      </c>
    </row>
    <row r="20085" spans="3:4" ht="15" hidden="1" customHeight="1" x14ac:dyDescent="0.25">
      <c r="C20085" s="160" t="s">
        <v>540</v>
      </c>
      <c r="D20085" s="161">
        <v>598.72</v>
      </c>
    </row>
    <row r="20086" spans="3:4" ht="15" hidden="1" customHeight="1" x14ac:dyDescent="0.25">
      <c r="C20086" s="158" t="s">
        <v>543</v>
      </c>
      <c r="D20086" s="159">
        <v>356.93</v>
      </c>
    </row>
    <row r="20087" spans="3:4" ht="15" hidden="1" customHeight="1" x14ac:dyDescent="0.25">
      <c r="C20087" s="160" t="s">
        <v>555</v>
      </c>
      <c r="D20087" s="161">
        <v>863.21</v>
      </c>
    </row>
    <row r="20088" spans="3:4" ht="15" hidden="1" customHeight="1" x14ac:dyDescent="0.25">
      <c r="C20088" s="158" t="s">
        <v>546</v>
      </c>
      <c r="D20088" s="159">
        <v>96.2</v>
      </c>
    </row>
    <row r="20089" spans="3:4" ht="15" hidden="1" customHeight="1" x14ac:dyDescent="0.25">
      <c r="C20089" s="160" t="s">
        <v>544</v>
      </c>
      <c r="D20089" s="161">
        <v>598.53</v>
      </c>
    </row>
    <row r="20090" spans="3:4" ht="15" hidden="1" customHeight="1" x14ac:dyDescent="0.25">
      <c r="C20090" s="158" t="s">
        <v>307</v>
      </c>
      <c r="D20090" s="159">
        <v>388.69</v>
      </c>
    </row>
    <row r="20091" spans="3:4" ht="15" hidden="1" customHeight="1" x14ac:dyDescent="0.25">
      <c r="C20091" s="160" t="s">
        <v>545</v>
      </c>
      <c r="D20091" s="161">
        <v>640.41</v>
      </c>
    </row>
    <row r="20092" spans="3:4" ht="15" hidden="1" customHeight="1" x14ac:dyDescent="0.25">
      <c r="C20092" s="158" t="s">
        <v>307</v>
      </c>
      <c r="D20092" s="159">
        <v>27.21</v>
      </c>
    </row>
    <row r="20093" spans="3:4" ht="15" hidden="1" customHeight="1" x14ac:dyDescent="0.25">
      <c r="C20093" s="160" t="s">
        <v>543</v>
      </c>
      <c r="D20093" s="161">
        <v>940.92</v>
      </c>
    </row>
    <row r="20094" spans="3:4" ht="15" hidden="1" customHeight="1" x14ac:dyDescent="0.25">
      <c r="C20094" s="158" t="s">
        <v>539</v>
      </c>
      <c r="D20094" s="159">
        <v>497.82</v>
      </c>
    </row>
    <row r="20095" spans="3:4" ht="15" hidden="1" customHeight="1" x14ac:dyDescent="0.25">
      <c r="C20095" s="160" t="s">
        <v>549</v>
      </c>
      <c r="D20095" s="161">
        <v>1288.4000000000001</v>
      </c>
    </row>
    <row r="20096" spans="3:4" ht="15" hidden="1" customHeight="1" x14ac:dyDescent="0.25">
      <c r="C20096" s="158" t="s">
        <v>543</v>
      </c>
      <c r="D20096" s="159">
        <v>281</v>
      </c>
    </row>
    <row r="20097" spans="3:4" ht="15" hidden="1" customHeight="1" x14ac:dyDescent="0.25">
      <c r="C20097" s="160" t="s">
        <v>558</v>
      </c>
      <c r="D20097" s="161">
        <v>696.17</v>
      </c>
    </row>
    <row r="20098" spans="3:4" ht="15" hidden="1" customHeight="1" x14ac:dyDescent="0.25">
      <c r="C20098" s="158" t="s">
        <v>308</v>
      </c>
      <c r="D20098" s="159">
        <v>589.53</v>
      </c>
    </row>
    <row r="20099" spans="3:4" ht="15" hidden="1" customHeight="1" x14ac:dyDescent="0.25">
      <c r="C20099" s="160" t="s">
        <v>309</v>
      </c>
      <c r="D20099" s="161">
        <v>754.76</v>
      </c>
    </row>
    <row r="20100" spans="3:4" ht="15" hidden="1" customHeight="1" x14ac:dyDescent="0.25">
      <c r="C20100" s="158" t="s">
        <v>312</v>
      </c>
      <c r="D20100" s="159">
        <v>752</v>
      </c>
    </row>
    <row r="20101" spans="3:4" ht="15" hidden="1" customHeight="1" x14ac:dyDescent="0.25">
      <c r="C20101" s="160" t="s">
        <v>555</v>
      </c>
      <c r="D20101" s="161">
        <v>622.29</v>
      </c>
    </row>
    <row r="20102" spans="3:4" ht="15" hidden="1" customHeight="1" x14ac:dyDescent="0.25">
      <c r="C20102" s="158" t="s">
        <v>312</v>
      </c>
      <c r="D20102" s="159">
        <v>781.73</v>
      </c>
    </row>
    <row r="20103" spans="3:4" ht="15" hidden="1" customHeight="1" x14ac:dyDescent="0.25">
      <c r="C20103" s="160" t="s">
        <v>545</v>
      </c>
      <c r="D20103" s="161">
        <v>1276</v>
      </c>
    </row>
    <row r="20104" spans="3:4" ht="15" hidden="1" customHeight="1" x14ac:dyDescent="0.25">
      <c r="C20104" s="158" t="s">
        <v>547</v>
      </c>
      <c r="D20104" s="159">
        <v>154.78</v>
      </c>
    </row>
    <row r="20105" spans="3:4" ht="15" hidden="1" customHeight="1" x14ac:dyDescent="0.25">
      <c r="C20105" s="160" t="s">
        <v>539</v>
      </c>
      <c r="D20105" s="161">
        <v>533.94000000000005</v>
      </c>
    </row>
    <row r="20106" spans="3:4" ht="15" hidden="1" customHeight="1" x14ac:dyDescent="0.25">
      <c r="C20106" s="158" t="s">
        <v>552</v>
      </c>
      <c r="D20106" s="159">
        <v>779.44</v>
      </c>
    </row>
    <row r="20107" spans="3:4" ht="15" hidden="1" customHeight="1" x14ac:dyDescent="0.25">
      <c r="C20107" s="160" t="s">
        <v>539</v>
      </c>
      <c r="D20107" s="161">
        <v>677.17</v>
      </c>
    </row>
    <row r="20108" spans="3:4" ht="15" hidden="1" customHeight="1" x14ac:dyDescent="0.25">
      <c r="C20108" s="158" t="s">
        <v>547</v>
      </c>
      <c r="D20108" s="159">
        <v>96.09</v>
      </c>
    </row>
    <row r="20109" spans="3:4" ht="15" hidden="1" customHeight="1" x14ac:dyDescent="0.25">
      <c r="C20109" s="160" t="s">
        <v>552</v>
      </c>
      <c r="D20109" s="161">
        <v>1201.1400000000001</v>
      </c>
    </row>
    <row r="20110" spans="3:4" ht="15" hidden="1" customHeight="1" x14ac:dyDescent="0.25">
      <c r="C20110" s="158" t="s">
        <v>551</v>
      </c>
      <c r="D20110" s="159">
        <v>981.44</v>
      </c>
    </row>
    <row r="20111" spans="3:4" ht="15" hidden="1" customHeight="1" x14ac:dyDescent="0.25">
      <c r="C20111" s="160" t="s">
        <v>549</v>
      </c>
      <c r="D20111" s="161">
        <v>907.03</v>
      </c>
    </row>
    <row r="20112" spans="3:4" ht="15" hidden="1" customHeight="1" x14ac:dyDescent="0.25">
      <c r="C20112" s="158" t="s">
        <v>308</v>
      </c>
      <c r="D20112" s="159">
        <v>1259.95</v>
      </c>
    </row>
    <row r="20113" spans="3:4" ht="15" hidden="1" customHeight="1" x14ac:dyDescent="0.25">
      <c r="C20113" s="160" t="s">
        <v>539</v>
      </c>
      <c r="D20113" s="161">
        <v>1219.51</v>
      </c>
    </row>
    <row r="20114" spans="3:4" ht="15" hidden="1" customHeight="1" x14ac:dyDescent="0.25">
      <c r="C20114" s="158" t="s">
        <v>546</v>
      </c>
      <c r="D20114" s="159">
        <v>314.04000000000002</v>
      </c>
    </row>
    <row r="20115" spans="3:4" ht="15" hidden="1" customHeight="1" x14ac:dyDescent="0.25">
      <c r="C20115" s="160" t="s">
        <v>543</v>
      </c>
      <c r="D20115" s="161">
        <v>651.73</v>
      </c>
    </row>
    <row r="20116" spans="3:4" ht="15" hidden="1" customHeight="1" x14ac:dyDescent="0.25">
      <c r="C20116" s="158" t="s">
        <v>547</v>
      </c>
      <c r="D20116" s="159">
        <v>33.450000000000003</v>
      </c>
    </row>
    <row r="20117" spans="3:4" ht="15" hidden="1" customHeight="1" x14ac:dyDescent="0.25">
      <c r="C20117" s="160" t="s">
        <v>309</v>
      </c>
      <c r="D20117" s="161">
        <v>434.73</v>
      </c>
    </row>
    <row r="20118" spans="3:4" ht="15" hidden="1" customHeight="1" x14ac:dyDescent="0.25">
      <c r="C20118" s="158" t="s">
        <v>546</v>
      </c>
      <c r="D20118" s="159">
        <v>1254.1400000000001</v>
      </c>
    </row>
    <row r="20119" spans="3:4" ht="15" hidden="1" customHeight="1" x14ac:dyDescent="0.25">
      <c r="C20119" s="160" t="s">
        <v>543</v>
      </c>
      <c r="D20119" s="161">
        <v>565.61</v>
      </c>
    </row>
    <row r="20120" spans="3:4" ht="15" hidden="1" customHeight="1" x14ac:dyDescent="0.25">
      <c r="C20120" s="158" t="s">
        <v>554</v>
      </c>
      <c r="D20120" s="159">
        <v>446.25</v>
      </c>
    </row>
    <row r="20121" spans="3:4" ht="15" hidden="1" customHeight="1" x14ac:dyDescent="0.25">
      <c r="C20121" s="160" t="s">
        <v>307</v>
      </c>
      <c r="D20121" s="161">
        <v>950.06</v>
      </c>
    </row>
    <row r="20122" spans="3:4" ht="15" hidden="1" customHeight="1" x14ac:dyDescent="0.25">
      <c r="C20122" s="158" t="s">
        <v>548</v>
      </c>
      <c r="D20122" s="159">
        <v>562.46</v>
      </c>
    </row>
    <row r="20123" spans="3:4" ht="15" hidden="1" customHeight="1" x14ac:dyDescent="0.25">
      <c r="C20123" s="160" t="s">
        <v>541</v>
      </c>
      <c r="D20123" s="161">
        <v>489.21</v>
      </c>
    </row>
    <row r="20124" spans="3:4" ht="15" hidden="1" customHeight="1" x14ac:dyDescent="0.25">
      <c r="C20124" s="158" t="s">
        <v>553</v>
      </c>
      <c r="D20124" s="159">
        <v>43.13</v>
      </c>
    </row>
    <row r="20125" spans="3:4" ht="15" hidden="1" customHeight="1" x14ac:dyDescent="0.25">
      <c r="C20125" s="160" t="s">
        <v>558</v>
      </c>
      <c r="D20125" s="161">
        <v>408.47</v>
      </c>
    </row>
    <row r="20126" spans="3:4" ht="15" hidden="1" customHeight="1" x14ac:dyDescent="0.25">
      <c r="C20126" s="158" t="s">
        <v>551</v>
      </c>
      <c r="D20126" s="159">
        <v>13.89</v>
      </c>
    </row>
    <row r="20127" spans="3:4" ht="15" hidden="1" customHeight="1" x14ac:dyDescent="0.25">
      <c r="C20127" s="160" t="s">
        <v>312</v>
      </c>
      <c r="D20127" s="161">
        <v>610.99</v>
      </c>
    </row>
    <row r="20128" spans="3:4" ht="15" hidden="1" customHeight="1" x14ac:dyDescent="0.25">
      <c r="C20128" s="158" t="s">
        <v>545</v>
      </c>
      <c r="D20128" s="159">
        <v>562.29</v>
      </c>
    </row>
    <row r="20129" spans="3:4" ht="15" hidden="1" customHeight="1" x14ac:dyDescent="0.25">
      <c r="C20129" s="160" t="s">
        <v>557</v>
      </c>
      <c r="D20129" s="161">
        <v>931.01</v>
      </c>
    </row>
    <row r="20130" spans="3:4" ht="15" hidden="1" customHeight="1" x14ac:dyDescent="0.25">
      <c r="C20130" s="158" t="s">
        <v>312</v>
      </c>
      <c r="D20130" s="159">
        <v>235.24</v>
      </c>
    </row>
    <row r="20131" spans="3:4" ht="15" hidden="1" customHeight="1" x14ac:dyDescent="0.25">
      <c r="C20131" s="160" t="s">
        <v>546</v>
      </c>
      <c r="D20131" s="161">
        <v>391.98</v>
      </c>
    </row>
    <row r="20132" spans="3:4" ht="15" hidden="1" customHeight="1" x14ac:dyDescent="0.25">
      <c r="C20132" s="158" t="s">
        <v>547</v>
      </c>
      <c r="D20132" s="159">
        <v>469.13</v>
      </c>
    </row>
    <row r="20133" spans="3:4" ht="15" hidden="1" customHeight="1" x14ac:dyDescent="0.25">
      <c r="C20133" s="160" t="s">
        <v>551</v>
      </c>
      <c r="D20133" s="161">
        <v>694.07</v>
      </c>
    </row>
    <row r="20134" spans="3:4" ht="15" hidden="1" customHeight="1" x14ac:dyDescent="0.25">
      <c r="C20134" s="158" t="s">
        <v>312</v>
      </c>
      <c r="D20134" s="159">
        <v>704.5</v>
      </c>
    </row>
    <row r="20135" spans="3:4" ht="15" hidden="1" customHeight="1" x14ac:dyDescent="0.25">
      <c r="C20135" s="160" t="s">
        <v>539</v>
      </c>
      <c r="D20135" s="161">
        <v>1293.77</v>
      </c>
    </row>
    <row r="20136" spans="3:4" ht="15" hidden="1" customHeight="1" x14ac:dyDescent="0.25">
      <c r="C20136" s="158" t="s">
        <v>547</v>
      </c>
      <c r="D20136" s="159">
        <v>523.91999999999996</v>
      </c>
    </row>
    <row r="20137" spans="3:4" ht="15" hidden="1" customHeight="1" x14ac:dyDescent="0.25">
      <c r="C20137" s="160" t="s">
        <v>553</v>
      </c>
      <c r="D20137" s="161">
        <v>964.4</v>
      </c>
    </row>
    <row r="20138" spans="3:4" ht="15" hidden="1" customHeight="1" x14ac:dyDescent="0.25">
      <c r="C20138" s="158" t="s">
        <v>539</v>
      </c>
      <c r="D20138" s="159">
        <v>1091.6400000000001</v>
      </c>
    </row>
    <row r="20139" spans="3:4" ht="15" hidden="1" customHeight="1" x14ac:dyDescent="0.25">
      <c r="C20139" s="160" t="s">
        <v>543</v>
      </c>
      <c r="D20139" s="161">
        <v>135.57</v>
      </c>
    </row>
    <row r="20140" spans="3:4" ht="15" hidden="1" customHeight="1" x14ac:dyDescent="0.25">
      <c r="C20140" s="158" t="s">
        <v>308</v>
      </c>
      <c r="D20140" s="159">
        <v>784.84</v>
      </c>
    </row>
    <row r="20141" spans="3:4" ht="15" hidden="1" customHeight="1" x14ac:dyDescent="0.25">
      <c r="C20141" s="160" t="s">
        <v>548</v>
      </c>
      <c r="D20141" s="161">
        <v>612.63</v>
      </c>
    </row>
    <row r="20142" spans="3:4" ht="15" hidden="1" customHeight="1" x14ac:dyDescent="0.25">
      <c r="C20142" s="158" t="s">
        <v>541</v>
      </c>
      <c r="D20142" s="159">
        <v>333.46</v>
      </c>
    </row>
    <row r="20143" spans="3:4" ht="15" hidden="1" customHeight="1" x14ac:dyDescent="0.25">
      <c r="C20143" s="160" t="s">
        <v>543</v>
      </c>
      <c r="D20143" s="161">
        <v>1193.43</v>
      </c>
    </row>
    <row r="20144" spans="3:4" ht="15" hidden="1" customHeight="1" x14ac:dyDescent="0.25">
      <c r="C20144" s="158" t="s">
        <v>546</v>
      </c>
      <c r="D20144" s="159">
        <v>488.04</v>
      </c>
    </row>
    <row r="20145" spans="3:4" ht="15" hidden="1" customHeight="1" x14ac:dyDescent="0.25">
      <c r="C20145" s="160" t="s">
        <v>309</v>
      </c>
      <c r="D20145" s="161">
        <v>287.33999999999997</v>
      </c>
    </row>
    <row r="20146" spans="3:4" ht="15" hidden="1" customHeight="1" x14ac:dyDescent="0.25">
      <c r="C20146" s="158" t="s">
        <v>541</v>
      </c>
      <c r="D20146" s="159">
        <v>457.22</v>
      </c>
    </row>
    <row r="20147" spans="3:4" ht="15" hidden="1" customHeight="1" x14ac:dyDescent="0.25">
      <c r="C20147" s="160" t="s">
        <v>539</v>
      </c>
      <c r="D20147" s="161">
        <v>1054.23</v>
      </c>
    </row>
    <row r="20148" spans="3:4" ht="15" hidden="1" customHeight="1" x14ac:dyDescent="0.25">
      <c r="C20148" s="158" t="s">
        <v>541</v>
      </c>
      <c r="D20148" s="159">
        <v>679.07</v>
      </c>
    </row>
    <row r="20149" spans="3:4" ht="15" hidden="1" customHeight="1" x14ac:dyDescent="0.25">
      <c r="C20149" s="160" t="s">
        <v>553</v>
      </c>
      <c r="D20149" s="161">
        <v>1060.8499999999999</v>
      </c>
    </row>
    <row r="20150" spans="3:4" ht="15" hidden="1" customHeight="1" x14ac:dyDescent="0.25">
      <c r="C20150" s="158" t="s">
        <v>312</v>
      </c>
      <c r="D20150" s="159">
        <v>628.9</v>
      </c>
    </row>
    <row r="20151" spans="3:4" ht="15" hidden="1" customHeight="1" x14ac:dyDescent="0.25">
      <c r="C20151" s="160" t="s">
        <v>542</v>
      </c>
      <c r="D20151" s="161">
        <v>974.04</v>
      </c>
    </row>
    <row r="20152" spans="3:4" ht="15" hidden="1" customHeight="1" x14ac:dyDescent="0.25">
      <c r="C20152" s="158" t="s">
        <v>542</v>
      </c>
      <c r="D20152" s="159">
        <v>1244.29</v>
      </c>
    </row>
    <row r="20153" spans="3:4" ht="15" hidden="1" customHeight="1" x14ac:dyDescent="0.25">
      <c r="C20153" s="160" t="s">
        <v>543</v>
      </c>
      <c r="D20153" s="161">
        <v>427.45</v>
      </c>
    </row>
    <row r="20154" spans="3:4" ht="15" hidden="1" customHeight="1" x14ac:dyDescent="0.25">
      <c r="C20154" s="158" t="s">
        <v>542</v>
      </c>
      <c r="D20154" s="159">
        <v>629.54999999999995</v>
      </c>
    </row>
    <row r="20155" spans="3:4" ht="15" hidden="1" customHeight="1" x14ac:dyDescent="0.25">
      <c r="C20155" s="160" t="s">
        <v>547</v>
      </c>
      <c r="D20155" s="161">
        <v>908.27</v>
      </c>
    </row>
    <row r="20156" spans="3:4" ht="15" hidden="1" customHeight="1" x14ac:dyDescent="0.25">
      <c r="C20156" s="158" t="s">
        <v>309</v>
      </c>
      <c r="D20156" s="159">
        <v>367.27</v>
      </c>
    </row>
    <row r="20157" spans="3:4" ht="15" hidden="1" customHeight="1" x14ac:dyDescent="0.25">
      <c r="C20157" s="160" t="s">
        <v>308</v>
      </c>
      <c r="D20157" s="161">
        <v>1058.76</v>
      </c>
    </row>
    <row r="20158" spans="3:4" ht="15" hidden="1" customHeight="1" x14ac:dyDescent="0.25">
      <c r="C20158" s="158" t="s">
        <v>542</v>
      </c>
      <c r="D20158" s="159">
        <v>1136.3399999999999</v>
      </c>
    </row>
    <row r="20159" spans="3:4" ht="15" hidden="1" customHeight="1" x14ac:dyDescent="0.25">
      <c r="C20159" s="160" t="s">
        <v>551</v>
      </c>
      <c r="D20159" s="161">
        <v>1079.6199999999999</v>
      </c>
    </row>
    <row r="20160" spans="3:4" ht="15" hidden="1" customHeight="1" x14ac:dyDescent="0.25">
      <c r="C20160" s="158" t="s">
        <v>551</v>
      </c>
      <c r="D20160" s="159">
        <v>921.15</v>
      </c>
    </row>
    <row r="20161" spans="3:4" ht="15" hidden="1" customHeight="1" x14ac:dyDescent="0.25">
      <c r="C20161" s="160" t="s">
        <v>547</v>
      </c>
      <c r="D20161" s="161">
        <v>908.5</v>
      </c>
    </row>
    <row r="20162" spans="3:4" ht="15" hidden="1" customHeight="1" x14ac:dyDescent="0.25">
      <c r="C20162" s="158" t="s">
        <v>546</v>
      </c>
      <c r="D20162" s="159">
        <v>673.95</v>
      </c>
    </row>
    <row r="20163" spans="3:4" ht="15" hidden="1" customHeight="1" x14ac:dyDescent="0.25">
      <c r="C20163" s="160" t="s">
        <v>547</v>
      </c>
      <c r="D20163" s="161">
        <v>154.16999999999999</v>
      </c>
    </row>
    <row r="20164" spans="3:4" ht="15" hidden="1" customHeight="1" x14ac:dyDescent="0.25">
      <c r="C20164" s="158" t="s">
        <v>546</v>
      </c>
      <c r="D20164" s="159">
        <v>1252.22</v>
      </c>
    </row>
    <row r="20165" spans="3:4" ht="15" hidden="1" customHeight="1" x14ac:dyDescent="0.25">
      <c r="C20165" s="160" t="s">
        <v>544</v>
      </c>
      <c r="D20165" s="161">
        <v>697.6</v>
      </c>
    </row>
    <row r="20166" spans="3:4" ht="15" hidden="1" customHeight="1" x14ac:dyDescent="0.25">
      <c r="C20166" s="158" t="s">
        <v>312</v>
      </c>
      <c r="D20166" s="159">
        <v>155.66</v>
      </c>
    </row>
    <row r="20167" spans="3:4" ht="15" hidden="1" customHeight="1" x14ac:dyDescent="0.25">
      <c r="C20167" s="160" t="s">
        <v>312</v>
      </c>
      <c r="D20167" s="161">
        <v>1283.19</v>
      </c>
    </row>
    <row r="20168" spans="3:4" ht="15" hidden="1" customHeight="1" x14ac:dyDescent="0.25">
      <c r="C20168" s="158" t="s">
        <v>542</v>
      </c>
      <c r="D20168" s="159">
        <v>397.42</v>
      </c>
    </row>
    <row r="20169" spans="3:4" ht="15" hidden="1" customHeight="1" x14ac:dyDescent="0.25">
      <c r="C20169" s="160" t="s">
        <v>312</v>
      </c>
      <c r="D20169" s="161">
        <v>1003.74</v>
      </c>
    </row>
    <row r="20170" spans="3:4" ht="15" hidden="1" customHeight="1" x14ac:dyDescent="0.25">
      <c r="C20170" s="158" t="s">
        <v>548</v>
      </c>
      <c r="D20170" s="159">
        <v>1177.1400000000001</v>
      </c>
    </row>
    <row r="20171" spans="3:4" ht="15" hidden="1" customHeight="1" x14ac:dyDescent="0.25">
      <c r="C20171" s="160" t="s">
        <v>540</v>
      </c>
      <c r="D20171" s="161">
        <v>838.53</v>
      </c>
    </row>
    <row r="20172" spans="3:4" ht="15" hidden="1" customHeight="1" x14ac:dyDescent="0.25">
      <c r="C20172" s="158" t="s">
        <v>544</v>
      </c>
      <c r="D20172" s="159">
        <v>254.75</v>
      </c>
    </row>
    <row r="20173" spans="3:4" ht="15" hidden="1" customHeight="1" x14ac:dyDescent="0.25">
      <c r="C20173" s="160" t="s">
        <v>548</v>
      </c>
      <c r="D20173" s="161">
        <v>844.56</v>
      </c>
    </row>
    <row r="20174" spans="3:4" ht="15" hidden="1" customHeight="1" x14ac:dyDescent="0.25">
      <c r="C20174" s="158" t="s">
        <v>542</v>
      </c>
      <c r="D20174" s="159">
        <v>965.54</v>
      </c>
    </row>
    <row r="20175" spans="3:4" ht="15" hidden="1" customHeight="1" x14ac:dyDescent="0.25">
      <c r="C20175" s="160" t="s">
        <v>542</v>
      </c>
      <c r="D20175" s="161">
        <v>887.57</v>
      </c>
    </row>
    <row r="20176" spans="3:4" ht="15" hidden="1" customHeight="1" x14ac:dyDescent="0.25">
      <c r="C20176" s="158" t="s">
        <v>541</v>
      </c>
      <c r="D20176" s="159">
        <v>797.53</v>
      </c>
    </row>
    <row r="20177" spans="3:4" ht="15" hidden="1" customHeight="1" x14ac:dyDescent="0.25">
      <c r="C20177" s="160" t="s">
        <v>309</v>
      </c>
      <c r="D20177" s="161">
        <v>705.03</v>
      </c>
    </row>
    <row r="20178" spans="3:4" ht="15" hidden="1" customHeight="1" x14ac:dyDescent="0.25">
      <c r="C20178" s="158" t="s">
        <v>547</v>
      </c>
      <c r="D20178" s="159">
        <v>653.98</v>
      </c>
    </row>
    <row r="20179" spans="3:4" ht="15" hidden="1" customHeight="1" x14ac:dyDescent="0.25">
      <c r="C20179" s="160" t="s">
        <v>544</v>
      </c>
      <c r="D20179" s="161">
        <v>1007.47</v>
      </c>
    </row>
    <row r="20180" spans="3:4" ht="15" hidden="1" customHeight="1" x14ac:dyDescent="0.25">
      <c r="C20180" s="158" t="s">
        <v>540</v>
      </c>
      <c r="D20180" s="159">
        <v>247.59</v>
      </c>
    </row>
    <row r="20181" spans="3:4" ht="15" hidden="1" customHeight="1" x14ac:dyDescent="0.25">
      <c r="C20181" s="160" t="s">
        <v>307</v>
      </c>
      <c r="D20181" s="161">
        <v>34.119999999999997</v>
      </c>
    </row>
    <row r="20182" spans="3:4" ht="15" hidden="1" customHeight="1" x14ac:dyDescent="0.25">
      <c r="C20182" s="158" t="s">
        <v>308</v>
      </c>
      <c r="D20182" s="159">
        <v>443.34</v>
      </c>
    </row>
    <row r="20183" spans="3:4" ht="15" hidden="1" customHeight="1" x14ac:dyDescent="0.25">
      <c r="C20183" s="160" t="s">
        <v>539</v>
      </c>
      <c r="D20183" s="161">
        <v>799.82</v>
      </c>
    </row>
    <row r="20184" spans="3:4" ht="15" hidden="1" customHeight="1" x14ac:dyDescent="0.25">
      <c r="C20184" s="158" t="s">
        <v>558</v>
      </c>
      <c r="D20184" s="159">
        <v>447.32</v>
      </c>
    </row>
    <row r="20185" spans="3:4" ht="15" hidden="1" customHeight="1" x14ac:dyDescent="0.25">
      <c r="C20185" s="160" t="s">
        <v>543</v>
      </c>
      <c r="D20185" s="161">
        <v>1237.01</v>
      </c>
    </row>
    <row r="20186" spans="3:4" ht="15" hidden="1" customHeight="1" x14ac:dyDescent="0.25">
      <c r="C20186" s="158" t="s">
        <v>557</v>
      </c>
      <c r="D20186" s="159">
        <v>698.53</v>
      </c>
    </row>
    <row r="20187" spans="3:4" ht="15" hidden="1" customHeight="1" x14ac:dyDescent="0.25">
      <c r="C20187" s="160" t="s">
        <v>539</v>
      </c>
      <c r="D20187" s="161">
        <v>611.37</v>
      </c>
    </row>
    <row r="20188" spans="3:4" ht="15" hidden="1" customHeight="1" x14ac:dyDescent="0.25">
      <c r="C20188" s="158" t="s">
        <v>553</v>
      </c>
      <c r="D20188" s="159">
        <v>989.44</v>
      </c>
    </row>
    <row r="20189" spans="3:4" ht="15" hidden="1" customHeight="1" x14ac:dyDescent="0.25">
      <c r="C20189" s="160" t="s">
        <v>555</v>
      </c>
      <c r="D20189" s="161">
        <v>477.23</v>
      </c>
    </row>
    <row r="20190" spans="3:4" ht="15" hidden="1" customHeight="1" x14ac:dyDescent="0.25">
      <c r="C20190" s="158" t="s">
        <v>312</v>
      </c>
      <c r="D20190" s="159">
        <v>950.88</v>
      </c>
    </row>
    <row r="20191" spans="3:4" ht="15" hidden="1" customHeight="1" x14ac:dyDescent="0.25">
      <c r="C20191" s="160" t="s">
        <v>540</v>
      </c>
      <c r="D20191" s="161">
        <v>487.07</v>
      </c>
    </row>
    <row r="20192" spans="3:4" ht="15" hidden="1" customHeight="1" x14ac:dyDescent="0.25">
      <c r="C20192" s="158" t="s">
        <v>312</v>
      </c>
      <c r="D20192" s="159">
        <v>340.17</v>
      </c>
    </row>
    <row r="20193" spans="3:4" ht="15" hidden="1" customHeight="1" x14ac:dyDescent="0.25">
      <c r="C20193" s="160" t="s">
        <v>551</v>
      </c>
      <c r="D20193" s="161">
        <v>240.23</v>
      </c>
    </row>
    <row r="20194" spans="3:4" ht="15" hidden="1" customHeight="1" x14ac:dyDescent="0.25">
      <c r="C20194" s="158" t="s">
        <v>309</v>
      </c>
      <c r="D20194" s="159">
        <v>824.39</v>
      </c>
    </row>
    <row r="20195" spans="3:4" ht="15" hidden="1" customHeight="1" x14ac:dyDescent="0.25">
      <c r="C20195" s="160" t="s">
        <v>544</v>
      </c>
      <c r="D20195" s="161">
        <v>375.4</v>
      </c>
    </row>
    <row r="20196" spans="3:4" ht="15" hidden="1" customHeight="1" x14ac:dyDescent="0.25">
      <c r="C20196" s="158" t="s">
        <v>543</v>
      </c>
      <c r="D20196" s="159">
        <v>665.03</v>
      </c>
    </row>
    <row r="20197" spans="3:4" ht="15" hidden="1" customHeight="1" x14ac:dyDescent="0.25">
      <c r="C20197" s="160" t="s">
        <v>312</v>
      </c>
      <c r="D20197" s="161">
        <v>205.83</v>
      </c>
    </row>
    <row r="20198" spans="3:4" ht="15" hidden="1" customHeight="1" x14ac:dyDescent="0.25">
      <c r="C20198" s="158" t="s">
        <v>539</v>
      </c>
      <c r="D20198" s="159">
        <v>671.77</v>
      </c>
    </row>
    <row r="20199" spans="3:4" ht="15" hidden="1" customHeight="1" x14ac:dyDescent="0.25">
      <c r="C20199" s="160" t="s">
        <v>553</v>
      </c>
      <c r="D20199" s="161">
        <v>364.47</v>
      </c>
    </row>
    <row r="20200" spans="3:4" ht="15" hidden="1" customHeight="1" x14ac:dyDescent="0.25">
      <c r="C20200" s="158" t="s">
        <v>540</v>
      </c>
      <c r="D20200" s="159">
        <v>403.88</v>
      </c>
    </row>
    <row r="20201" spans="3:4" ht="15" hidden="1" customHeight="1" x14ac:dyDescent="0.25">
      <c r="C20201" s="160" t="s">
        <v>553</v>
      </c>
      <c r="D20201" s="161">
        <v>385.65</v>
      </c>
    </row>
    <row r="20202" spans="3:4" ht="15" hidden="1" customHeight="1" x14ac:dyDescent="0.25">
      <c r="C20202" s="158" t="s">
        <v>542</v>
      </c>
      <c r="D20202" s="159">
        <v>1157.9100000000001</v>
      </c>
    </row>
    <row r="20203" spans="3:4" ht="15" hidden="1" customHeight="1" x14ac:dyDescent="0.25">
      <c r="C20203" s="160" t="s">
        <v>543</v>
      </c>
      <c r="D20203" s="161">
        <v>990.9</v>
      </c>
    </row>
    <row r="20204" spans="3:4" ht="15" hidden="1" customHeight="1" x14ac:dyDescent="0.25">
      <c r="C20204" s="158" t="s">
        <v>540</v>
      </c>
      <c r="D20204" s="159">
        <v>588.45000000000005</v>
      </c>
    </row>
    <row r="20205" spans="3:4" ht="15" hidden="1" customHeight="1" x14ac:dyDescent="0.25">
      <c r="C20205" s="160" t="s">
        <v>549</v>
      </c>
      <c r="D20205" s="161">
        <v>522.05999999999995</v>
      </c>
    </row>
    <row r="20206" spans="3:4" ht="15" hidden="1" customHeight="1" x14ac:dyDescent="0.25">
      <c r="C20206" s="158" t="s">
        <v>552</v>
      </c>
      <c r="D20206" s="159">
        <v>569.23</v>
      </c>
    </row>
    <row r="20207" spans="3:4" ht="15" hidden="1" customHeight="1" x14ac:dyDescent="0.25">
      <c r="C20207" s="160" t="s">
        <v>308</v>
      </c>
      <c r="D20207" s="161">
        <v>486.39</v>
      </c>
    </row>
    <row r="20208" spans="3:4" ht="15" hidden="1" customHeight="1" x14ac:dyDescent="0.25">
      <c r="C20208" s="158" t="s">
        <v>312</v>
      </c>
      <c r="D20208" s="159">
        <v>617.27</v>
      </c>
    </row>
    <row r="20209" spans="3:4" ht="15" hidden="1" customHeight="1" x14ac:dyDescent="0.25">
      <c r="C20209" s="160" t="s">
        <v>312</v>
      </c>
      <c r="D20209" s="161">
        <v>930</v>
      </c>
    </row>
    <row r="20210" spans="3:4" ht="15" hidden="1" customHeight="1" x14ac:dyDescent="0.25">
      <c r="C20210" s="158" t="s">
        <v>558</v>
      </c>
      <c r="D20210" s="159">
        <v>577.48</v>
      </c>
    </row>
    <row r="20211" spans="3:4" ht="15" hidden="1" customHeight="1" x14ac:dyDescent="0.25">
      <c r="C20211" s="160" t="s">
        <v>545</v>
      </c>
      <c r="D20211" s="161">
        <v>601.71</v>
      </c>
    </row>
    <row r="20212" spans="3:4" ht="15" hidden="1" customHeight="1" x14ac:dyDescent="0.25">
      <c r="C20212" s="158" t="s">
        <v>547</v>
      </c>
      <c r="D20212" s="159">
        <v>718.48</v>
      </c>
    </row>
    <row r="20213" spans="3:4" ht="15" hidden="1" customHeight="1" x14ac:dyDescent="0.25">
      <c r="C20213" s="160" t="s">
        <v>542</v>
      </c>
      <c r="D20213" s="161">
        <v>1156.32</v>
      </c>
    </row>
    <row r="20214" spans="3:4" ht="15" hidden="1" customHeight="1" x14ac:dyDescent="0.25">
      <c r="C20214" s="158" t="s">
        <v>546</v>
      </c>
      <c r="D20214" s="159">
        <v>547.11</v>
      </c>
    </row>
    <row r="20215" spans="3:4" ht="15" hidden="1" customHeight="1" x14ac:dyDescent="0.25">
      <c r="C20215" s="160" t="s">
        <v>308</v>
      </c>
      <c r="D20215" s="161">
        <v>845.64</v>
      </c>
    </row>
    <row r="20216" spans="3:4" ht="15" hidden="1" customHeight="1" x14ac:dyDescent="0.25">
      <c r="C20216" s="158" t="s">
        <v>544</v>
      </c>
      <c r="D20216" s="159">
        <v>546.37</v>
      </c>
    </row>
    <row r="20217" spans="3:4" ht="15" hidden="1" customHeight="1" x14ac:dyDescent="0.25">
      <c r="C20217" s="160" t="s">
        <v>557</v>
      </c>
      <c r="D20217" s="161">
        <v>1038.6199999999999</v>
      </c>
    </row>
    <row r="20218" spans="3:4" ht="15" hidden="1" customHeight="1" x14ac:dyDescent="0.25">
      <c r="C20218" s="158" t="s">
        <v>558</v>
      </c>
      <c r="D20218" s="159">
        <v>782.48</v>
      </c>
    </row>
    <row r="20219" spans="3:4" ht="15" hidden="1" customHeight="1" x14ac:dyDescent="0.25">
      <c r="C20219" s="160" t="s">
        <v>556</v>
      </c>
      <c r="D20219" s="161">
        <v>722.24</v>
      </c>
    </row>
    <row r="20220" spans="3:4" ht="15" hidden="1" customHeight="1" x14ac:dyDescent="0.25">
      <c r="C20220" s="158" t="s">
        <v>558</v>
      </c>
      <c r="D20220" s="159">
        <v>514.29999999999995</v>
      </c>
    </row>
    <row r="20221" spans="3:4" ht="15" hidden="1" customHeight="1" x14ac:dyDescent="0.25">
      <c r="C20221" s="160" t="s">
        <v>545</v>
      </c>
      <c r="D20221" s="161">
        <v>516.54999999999995</v>
      </c>
    </row>
    <row r="20222" spans="3:4" ht="15" hidden="1" customHeight="1" x14ac:dyDescent="0.25">
      <c r="C20222" s="158" t="s">
        <v>307</v>
      </c>
      <c r="D20222" s="159">
        <v>781.76</v>
      </c>
    </row>
    <row r="20223" spans="3:4" ht="15" hidden="1" customHeight="1" x14ac:dyDescent="0.25">
      <c r="C20223" s="160" t="s">
        <v>545</v>
      </c>
      <c r="D20223" s="161">
        <v>1228.93</v>
      </c>
    </row>
    <row r="20224" spans="3:4" ht="15" hidden="1" customHeight="1" x14ac:dyDescent="0.25">
      <c r="C20224" s="158" t="s">
        <v>307</v>
      </c>
      <c r="D20224" s="159">
        <v>1162.42</v>
      </c>
    </row>
    <row r="20225" spans="3:4" ht="15" hidden="1" customHeight="1" x14ac:dyDescent="0.25">
      <c r="C20225" s="160" t="s">
        <v>546</v>
      </c>
      <c r="D20225" s="161">
        <v>498.8</v>
      </c>
    </row>
    <row r="20226" spans="3:4" ht="15" hidden="1" customHeight="1" x14ac:dyDescent="0.25">
      <c r="C20226" s="158" t="s">
        <v>548</v>
      </c>
      <c r="D20226" s="159">
        <v>1015.53</v>
      </c>
    </row>
    <row r="20227" spans="3:4" ht="15" hidden="1" customHeight="1" x14ac:dyDescent="0.25">
      <c r="C20227" s="160" t="s">
        <v>543</v>
      </c>
      <c r="D20227" s="161">
        <v>47.48</v>
      </c>
    </row>
    <row r="20228" spans="3:4" ht="15" hidden="1" customHeight="1" x14ac:dyDescent="0.25">
      <c r="C20228" s="158" t="s">
        <v>308</v>
      </c>
      <c r="D20228" s="159">
        <v>671.3</v>
      </c>
    </row>
    <row r="20229" spans="3:4" ht="15" hidden="1" customHeight="1" x14ac:dyDescent="0.25">
      <c r="C20229" s="160" t="s">
        <v>307</v>
      </c>
      <c r="D20229" s="161">
        <v>684.19</v>
      </c>
    </row>
    <row r="20230" spans="3:4" ht="15" hidden="1" customHeight="1" x14ac:dyDescent="0.25">
      <c r="C20230" s="158" t="s">
        <v>546</v>
      </c>
      <c r="D20230" s="159">
        <v>484.21</v>
      </c>
    </row>
    <row r="20231" spans="3:4" ht="15" hidden="1" customHeight="1" x14ac:dyDescent="0.25">
      <c r="C20231" s="160" t="s">
        <v>544</v>
      </c>
      <c r="D20231" s="161">
        <v>868.6</v>
      </c>
    </row>
    <row r="20232" spans="3:4" ht="15" hidden="1" customHeight="1" x14ac:dyDescent="0.25">
      <c r="C20232" s="158" t="s">
        <v>549</v>
      </c>
      <c r="D20232" s="159">
        <v>530.67999999999995</v>
      </c>
    </row>
    <row r="20233" spans="3:4" ht="15" hidden="1" customHeight="1" x14ac:dyDescent="0.25">
      <c r="C20233" s="160" t="s">
        <v>546</v>
      </c>
      <c r="D20233" s="161">
        <v>1184.7</v>
      </c>
    </row>
    <row r="20234" spans="3:4" ht="15" hidden="1" customHeight="1" x14ac:dyDescent="0.25">
      <c r="C20234" s="158" t="s">
        <v>542</v>
      </c>
      <c r="D20234" s="159">
        <v>1189.03</v>
      </c>
    </row>
    <row r="20235" spans="3:4" ht="15" hidden="1" customHeight="1" x14ac:dyDescent="0.25">
      <c r="C20235" s="160" t="s">
        <v>554</v>
      </c>
      <c r="D20235" s="161">
        <v>109.98</v>
      </c>
    </row>
    <row r="20236" spans="3:4" ht="15" hidden="1" customHeight="1" x14ac:dyDescent="0.25">
      <c r="C20236" s="158" t="s">
        <v>548</v>
      </c>
      <c r="D20236" s="159">
        <v>15.14</v>
      </c>
    </row>
    <row r="20237" spans="3:4" ht="15" hidden="1" customHeight="1" x14ac:dyDescent="0.25">
      <c r="C20237" s="160" t="s">
        <v>539</v>
      </c>
      <c r="D20237" s="161">
        <v>830.66</v>
      </c>
    </row>
    <row r="20238" spans="3:4" ht="15" hidden="1" customHeight="1" x14ac:dyDescent="0.25">
      <c r="C20238" s="158" t="s">
        <v>550</v>
      </c>
      <c r="D20238" s="159">
        <v>714.77</v>
      </c>
    </row>
    <row r="20239" spans="3:4" ht="15" hidden="1" customHeight="1" x14ac:dyDescent="0.25">
      <c r="C20239" s="160" t="s">
        <v>544</v>
      </c>
      <c r="D20239" s="161">
        <v>282.77999999999997</v>
      </c>
    </row>
    <row r="20240" spans="3:4" ht="15" hidden="1" customHeight="1" x14ac:dyDescent="0.25">
      <c r="C20240" s="158" t="s">
        <v>556</v>
      </c>
      <c r="D20240" s="159">
        <v>664.88</v>
      </c>
    </row>
    <row r="20241" spans="3:4" ht="15" hidden="1" customHeight="1" x14ac:dyDescent="0.25">
      <c r="C20241" s="160" t="s">
        <v>553</v>
      </c>
      <c r="D20241" s="161">
        <v>618.9</v>
      </c>
    </row>
    <row r="20242" spans="3:4" ht="15" hidden="1" customHeight="1" x14ac:dyDescent="0.25">
      <c r="C20242" s="158" t="s">
        <v>546</v>
      </c>
      <c r="D20242" s="159">
        <v>916.93</v>
      </c>
    </row>
    <row r="20243" spans="3:4" ht="15" hidden="1" customHeight="1" x14ac:dyDescent="0.25">
      <c r="C20243" s="160" t="s">
        <v>552</v>
      </c>
      <c r="D20243" s="161">
        <v>1283.26</v>
      </c>
    </row>
    <row r="20244" spans="3:4" ht="15" hidden="1" customHeight="1" x14ac:dyDescent="0.25">
      <c r="C20244" s="158" t="s">
        <v>539</v>
      </c>
      <c r="D20244" s="159">
        <v>844.99</v>
      </c>
    </row>
    <row r="20245" spans="3:4" ht="15" hidden="1" customHeight="1" x14ac:dyDescent="0.25">
      <c r="C20245" s="160" t="s">
        <v>558</v>
      </c>
      <c r="D20245" s="161">
        <v>1151.8699999999999</v>
      </c>
    </row>
    <row r="20246" spans="3:4" ht="15" hidden="1" customHeight="1" x14ac:dyDescent="0.25">
      <c r="C20246" s="158" t="s">
        <v>540</v>
      </c>
      <c r="D20246" s="159">
        <v>791.93</v>
      </c>
    </row>
    <row r="20247" spans="3:4" ht="15" hidden="1" customHeight="1" x14ac:dyDescent="0.25">
      <c r="C20247" s="160" t="s">
        <v>551</v>
      </c>
      <c r="D20247" s="161">
        <v>684.04</v>
      </c>
    </row>
    <row r="20248" spans="3:4" ht="15" hidden="1" customHeight="1" x14ac:dyDescent="0.25">
      <c r="C20248" s="158" t="s">
        <v>552</v>
      </c>
      <c r="D20248" s="159">
        <v>655.49</v>
      </c>
    </row>
    <row r="20249" spans="3:4" ht="15" hidden="1" customHeight="1" x14ac:dyDescent="0.25">
      <c r="C20249" s="160" t="s">
        <v>544</v>
      </c>
      <c r="D20249" s="161">
        <v>754.87</v>
      </c>
    </row>
    <row r="20250" spans="3:4" ht="15" hidden="1" customHeight="1" x14ac:dyDescent="0.25">
      <c r="C20250" s="158" t="s">
        <v>542</v>
      </c>
      <c r="D20250" s="159">
        <v>883.53</v>
      </c>
    </row>
    <row r="20251" spans="3:4" ht="15" hidden="1" customHeight="1" x14ac:dyDescent="0.25">
      <c r="C20251" s="160" t="s">
        <v>543</v>
      </c>
      <c r="D20251" s="161">
        <v>302.12</v>
      </c>
    </row>
    <row r="20252" spans="3:4" ht="15" hidden="1" customHeight="1" x14ac:dyDescent="0.25">
      <c r="C20252" s="158" t="s">
        <v>553</v>
      </c>
      <c r="D20252" s="159">
        <v>1254.18</v>
      </c>
    </row>
    <row r="20253" spans="3:4" ht="15" hidden="1" customHeight="1" x14ac:dyDescent="0.25">
      <c r="C20253" s="160" t="s">
        <v>309</v>
      </c>
      <c r="D20253" s="161">
        <v>168.84</v>
      </c>
    </row>
    <row r="20254" spans="3:4" ht="15" hidden="1" customHeight="1" x14ac:dyDescent="0.25">
      <c r="C20254" s="158" t="s">
        <v>548</v>
      </c>
      <c r="D20254" s="159">
        <v>312.75</v>
      </c>
    </row>
    <row r="20255" spans="3:4" ht="15" hidden="1" customHeight="1" x14ac:dyDescent="0.25">
      <c r="C20255" s="160" t="s">
        <v>551</v>
      </c>
      <c r="D20255" s="161">
        <v>15.92</v>
      </c>
    </row>
    <row r="20256" spans="3:4" ht="15" hidden="1" customHeight="1" x14ac:dyDescent="0.25">
      <c r="C20256" s="158" t="s">
        <v>542</v>
      </c>
      <c r="D20256" s="159">
        <v>786.5</v>
      </c>
    </row>
    <row r="20257" spans="3:4" ht="15" hidden="1" customHeight="1" x14ac:dyDescent="0.25">
      <c r="C20257" s="160" t="s">
        <v>546</v>
      </c>
      <c r="D20257" s="161">
        <v>671.85</v>
      </c>
    </row>
    <row r="20258" spans="3:4" ht="15" hidden="1" customHeight="1" x14ac:dyDescent="0.25">
      <c r="C20258" s="158" t="s">
        <v>307</v>
      </c>
      <c r="D20258" s="159">
        <v>1240.77</v>
      </c>
    </row>
    <row r="20259" spans="3:4" ht="15" hidden="1" customHeight="1" x14ac:dyDescent="0.25">
      <c r="C20259" s="160" t="s">
        <v>549</v>
      </c>
      <c r="D20259" s="161">
        <v>459.72</v>
      </c>
    </row>
    <row r="20260" spans="3:4" ht="15" hidden="1" customHeight="1" x14ac:dyDescent="0.25">
      <c r="C20260" s="158" t="s">
        <v>545</v>
      </c>
      <c r="D20260" s="159">
        <v>710.69</v>
      </c>
    </row>
    <row r="20261" spans="3:4" ht="15" hidden="1" customHeight="1" x14ac:dyDescent="0.25">
      <c r="C20261" s="160" t="s">
        <v>542</v>
      </c>
      <c r="D20261" s="161">
        <v>995.42</v>
      </c>
    </row>
    <row r="20262" spans="3:4" ht="15" hidden="1" customHeight="1" x14ac:dyDescent="0.25">
      <c r="C20262" s="158" t="s">
        <v>308</v>
      </c>
      <c r="D20262" s="159">
        <v>778.36</v>
      </c>
    </row>
    <row r="20263" spans="3:4" ht="15" hidden="1" customHeight="1" x14ac:dyDescent="0.25">
      <c r="C20263" s="160" t="s">
        <v>553</v>
      </c>
      <c r="D20263" s="161">
        <v>865.79</v>
      </c>
    </row>
    <row r="20264" spans="3:4" ht="15" hidden="1" customHeight="1" x14ac:dyDescent="0.25">
      <c r="C20264" s="158" t="s">
        <v>307</v>
      </c>
      <c r="D20264" s="159">
        <v>796.36</v>
      </c>
    </row>
    <row r="20265" spans="3:4" ht="15" hidden="1" customHeight="1" x14ac:dyDescent="0.25">
      <c r="C20265" s="160" t="s">
        <v>549</v>
      </c>
      <c r="D20265" s="161">
        <v>287.33</v>
      </c>
    </row>
    <row r="20266" spans="3:4" ht="15" hidden="1" customHeight="1" x14ac:dyDescent="0.25">
      <c r="C20266" s="158" t="s">
        <v>308</v>
      </c>
      <c r="D20266" s="159">
        <v>237.05</v>
      </c>
    </row>
    <row r="20267" spans="3:4" ht="15" hidden="1" customHeight="1" x14ac:dyDescent="0.25">
      <c r="C20267" s="160" t="s">
        <v>553</v>
      </c>
      <c r="D20267" s="161">
        <v>499.28</v>
      </c>
    </row>
    <row r="20268" spans="3:4" ht="15" hidden="1" customHeight="1" x14ac:dyDescent="0.25">
      <c r="C20268" s="158" t="s">
        <v>548</v>
      </c>
      <c r="D20268" s="159">
        <v>492.26</v>
      </c>
    </row>
    <row r="20269" spans="3:4" ht="15" hidden="1" customHeight="1" x14ac:dyDescent="0.25">
      <c r="C20269" s="160" t="s">
        <v>539</v>
      </c>
      <c r="D20269" s="161">
        <v>40.229999999999997</v>
      </c>
    </row>
    <row r="20270" spans="3:4" ht="15" hidden="1" customHeight="1" x14ac:dyDescent="0.25">
      <c r="C20270" s="158" t="s">
        <v>309</v>
      </c>
      <c r="D20270" s="159">
        <v>1029.3800000000001</v>
      </c>
    </row>
    <row r="20271" spans="3:4" ht="15" hidden="1" customHeight="1" x14ac:dyDescent="0.25">
      <c r="C20271" s="160" t="s">
        <v>541</v>
      </c>
      <c r="D20271" s="161">
        <v>478.42</v>
      </c>
    </row>
    <row r="20272" spans="3:4" ht="15" hidden="1" customHeight="1" x14ac:dyDescent="0.25">
      <c r="C20272" s="158" t="s">
        <v>555</v>
      </c>
      <c r="D20272" s="159">
        <v>276.48</v>
      </c>
    </row>
    <row r="20273" spans="3:4" ht="15" hidden="1" customHeight="1" x14ac:dyDescent="0.25">
      <c r="C20273" s="160" t="s">
        <v>549</v>
      </c>
      <c r="D20273" s="161">
        <v>509.8</v>
      </c>
    </row>
    <row r="20274" spans="3:4" ht="15" hidden="1" customHeight="1" x14ac:dyDescent="0.25">
      <c r="C20274" s="158" t="s">
        <v>540</v>
      </c>
      <c r="D20274" s="159">
        <v>760.58</v>
      </c>
    </row>
    <row r="20275" spans="3:4" ht="15" hidden="1" customHeight="1" x14ac:dyDescent="0.25">
      <c r="C20275" s="160" t="s">
        <v>546</v>
      </c>
      <c r="D20275" s="161">
        <v>528.4</v>
      </c>
    </row>
    <row r="20276" spans="3:4" ht="15" hidden="1" customHeight="1" x14ac:dyDescent="0.25">
      <c r="C20276" s="158" t="s">
        <v>545</v>
      </c>
      <c r="D20276" s="159">
        <v>783.91</v>
      </c>
    </row>
    <row r="20277" spans="3:4" ht="15" hidden="1" customHeight="1" x14ac:dyDescent="0.25">
      <c r="C20277" s="160" t="s">
        <v>552</v>
      </c>
      <c r="D20277" s="161">
        <v>43.22</v>
      </c>
    </row>
    <row r="20278" spans="3:4" ht="15" hidden="1" customHeight="1" x14ac:dyDescent="0.25">
      <c r="C20278" s="158" t="s">
        <v>546</v>
      </c>
      <c r="D20278" s="159">
        <v>554.62</v>
      </c>
    </row>
    <row r="20279" spans="3:4" ht="15" hidden="1" customHeight="1" x14ac:dyDescent="0.25">
      <c r="C20279" s="160" t="s">
        <v>543</v>
      </c>
      <c r="D20279" s="161">
        <v>468.99</v>
      </c>
    </row>
    <row r="20280" spans="3:4" ht="15" hidden="1" customHeight="1" x14ac:dyDescent="0.25">
      <c r="C20280" s="158" t="s">
        <v>551</v>
      </c>
      <c r="D20280" s="159">
        <v>959.33</v>
      </c>
    </row>
    <row r="20281" spans="3:4" ht="15" hidden="1" customHeight="1" x14ac:dyDescent="0.25">
      <c r="C20281" s="160" t="s">
        <v>552</v>
      </c>
      <c r="D20281" s="161">
        <v>410.22</v>
      </c>
    </row>
    <row r="20282" spans="3:4" ht="15" hidden="1" customHeight="1" x14ac:dyDescent="0.25">
      <c r="C20282" s="158" t="s">
        <v>308</v>
      </c>
      <c r="D20282" s="159">
        <v>1121.3699999999999</v>
      </c>
    </row>
    <row r="20283" spans="3:4" ht="15" hidden="1" customHeight="1" x14ac:dyDescent="0.25">
      <c r="C20283" s="160" t="s">
        <v>309</v>
      </c>
      <c r="D20283" s="161">
        <v>211.83</v>
      </c>
    </row>
    <row r="20284" spans="3:4" ht="15" hidden="1" customHeight="1" x14ac:dyDescent="0.25">
      <c r="C20284" s="158" t="s">
        <v>307</v>
      </c>
      <c r="D20284" s="159">
        <v>482.48</v>
      </c>
    </row>
    <row r="20285" spans="3:4" ht="15" hidden="1" customHeight="1" x14ac:dyDescent="0.25">
      <c r="C20285" s="160" t="s">
        <v>543</v>
      </c>
      <c r="D20285" s="161">
        <v>391.2</v>
      </c>
    </row>
    <row r="20286" spans="3:4" ht="15" hidden="1" customHeight="1" x14ac:dyDescent="0.25">
      <c r="C20286" s="158" t="s">
        <v>548</v>
      </c>
      <c r="D20286" s="159">
        <v>436.54</v>
      </c>
    </row>
    <row r="20287" spans="3:4" ht="15" hidden="1" customHeight="1" x14ac:dyDescent="0.25">
      <c r="C20287" s="160" t="s">
        <v>551</v>
      </c>
      <c r="D20287" s="161">
        <v>1058.1199999999999</v>
      </c>
    </row>
    <row r="20288" spans="3:4" ht="15" hidden="1" customHeight="1" x14ac:dyDescent="0.25">
      <c r="C20288" s="158" t="s">
        <v>543</v>
      </c>
      <c r="D20288" s="159">
        <v>1169.9100000000001</v>
      </c>
    </row>
    <row r="20289" spans="3:4" ht="15" hidden="1" customHeight="1" x14ac:dyDescent="0.25">
      <c r="C20289" s="160" t="s">
        <v>539</v>
      </c>
      <c r="D20289" s="161">
        <v>617.97</v>
      </c>
    </row>
    <row r="20290" spans="3:4" ht="15" hidden="1" customHeight="1" x14ac:dyDescent="0.25">
      <c r="C20290" s="158" t="s">
        <v>540</v>
      </c>
      <c r="D20290" s="159">
        <v>505.57</v>
      </c>
    </row>
    <row r="20291" spans="3:4" ht="15" hidden="1" customHeight="1" x14ac:dyDescent="0.25">
      <c r="C20291" s="160" t="s">
        <v>307</v>
      </c>
      <c r="D20291" s="161">
        <v>154.76</v>
      </c>
    </row>
    <row r="20292" spans="3:4" ht="15" hidden="1" customHeight="1" x14ac:dyDescent="0.25">
      <c r="C20292" s="158" t="s">
        <v>539</v>
      </c>
      <c r="D20292" s="159">
        <v>441.37</v>
      </c>
    </row>
    <row r="20293" spans="3:4" ht="15" hidden="1" customHeight="1" x14ac:dyDescent="0.25">
      <c r="C20293" s="160" t="s">
        <v>547</v>
      </c>
      <c r="D20293" s="161">
        <v>191.05</v>
      </c>
    </row>
    <row r="20294" spans="3:4" ht="15" hidden="1" customHeight="1" x14ac:dyDescent="0.25">
      <c r="C20294" s="158" t="s">
        <v>540</v>
      </c>
      <c r="D20294" s="159">
        <v>90.39</v>
      </c>
    </row>
    <row r="20295" spans="3:4" ht="15" hidden="1" customHeight="1" x14ac:dyDescent="0.25">
      <c r="C20295" s="160" t="s">
        <v>309</v>
      </c>
      <c r="D20295" s="161">
        <v>855.05</v>
      </c>
    </row>
    <row r="20296" spans="3:4" ht="15" hidden="1" customHeight="1" x14ac:dyDescent="0.25">
      <c r="C20296" s="158" t="s">
        <v>551</v>
      </c>
      <c r="D20296" s="159">
        <v>1100.3900000000001</v>
      </c>
    </row>
    <row r="20297" spans="3:4" ht="15" hidden="1" customHeight="1" x14ac:dyDescent="0.25">
      <c r="C20297" s="160" t="s">
        <v>552</v>
      </c>
      <c r="D20297" s="161">
        <v>703.78</v>
      </c>
    </row>
    <row r="20298" spans="3:4" ht="15" hidden="1" customHeight="1" x14ac:dyDescent="0.25">
      <c r="C20298" s="158" t="s">
        <v>541</v>
      </c>
      <c r="D20298" s="159">
        <v>1136.22</v>
      </c>
    </row>
    <row r="20299" spans="3:4" ht="15" hidden="1" customHeight="1" x14ac:dyDescent="0.25">
      <c r="C20299" s="160" t="s">
        <v>308</v>
      </c>
      <c r="D20299" s="161">
        <v>414.64</v>
      </c>
    </row>
    <row r="20300" spans="3:4" ht="15" hidden="1" customHeight="1" x14ac:dyDescent="0.25">
      <c r="C20300" s="158" t="s">
        <v>550</v>
      </c>
      <c r="D20300" s="159">
        <v>433.88</v>
      </c>
    </row>
    <row r="20301" spans="3:4" ht="15" hidden="1" customHeight="1" x14ac:dyDescent="0.25">
      <c r="C20301" s="160" t="s">
        <v>540</v>
      </c>
      <c r="D20301" s="161">
        <v>180.05</v>
      </c>
    </row>
    <row r="20302" spans="3:4" ht="15" hidden="1" customHeight="1" x14ac:dyDescent="0.25">
      <c r="C20302" s="158" t="s">
        <v>308</v>
      </c>
      <c r="D20302" s="159">
        <v>430.25</v>
      </c>
    </row>
    <row r="20303" spans="3:4" ht="15" hidden="1" customHeight="1" x14ac:dyDescent="0.25">
      <c r="C20303" s="160" t="s">
        <v>542</v>
      </c>
      <c r="D20303" s="161">
        <v>646.92999999999995</v>
      </c>
    </row>
    <row r="20304" spans="3:4" ht="15" hidden="1" customHeight="1" x14ac:dyDescent="0.25">
      <c r="C20304" s="158" t="s">
        <v>553</v>
      </c>
      <c r="D20304" s="159">
        <v>571.22</v>
      </c>
    </row>
    <row r="20305" spans="3:4" ht="15" hidden="1" customHeight="1" x14ac:dyDescent="0.25">
      <c r="C20305" s="160" t="s">
        <v>542</v>
      </c>
      <c r="D20305" s="161">
        <v>130.86000000000001</v>
      </c>
    </row>
    <row r="20306" spans="3:4" ht="15" hidden="1" customHeight="1" x14ac:dyDescent="0.25">
      <c r="C20306" s="158" t="s">
        <v>309</v>
      </c>
      <c r="D20306" s="159">
        <v>657.5</v>
      </c>
    </row>
    <row r="20307" spans="3:4" ht="15" hidden="1" customHeight="1" x14ac:dyDescent="0.25">
      <c r="C20307" s="160" t="s">
        <v>551</v>
      </c>
      <c r="D20307" s="161">
        <v>1087.5899999999999</v>
      </c>
    </row>
    <row r="20308" spans="3:4" ht="15" hidden="1" customHeight="1" x14ac:dyDescent="0.25">
      <c r="C20308" s="158" t="s">
        <v>309</v>
      </c>
      <c r="D20308" s="159">
        <v>732.42</v>
      </c>
    </row>
    <row r="20309" spans="3:4" ht="15" hidden="1" customHeight="1" x14ac:dyDescent="0.25">
      <c r="C20309" s="160" t="s">
        <v>309</v>
      </c>
      <c r="D20309" s="161">
        <v>693.59</v>
      </c>
    </row>
    <row r="20310" spans="3:4" ht="15" hidden="1" customHeight="1" x14ac:dyDescent="0.25">
      <c r="C20310" s="158" t="s">
        <v>309</v>
      </c>
      <c r="D20310" s="159">
        <v>772.13</v>
      </c>
    </row>
    <row r="20311" spans="3:4" ht="15" hidden="1" customHeight="1" x14ac:dyDescent="0.25">
      <c r="C20311" s="160" t="s">
        <v>553</v>
      </c>
      <c r="D20311" s="161">
        <v>16.760000000000002</v>
      </c>
    </row>
    <row r="20312" spans="3:4" ht="15" hidden="1" customHeight="1" x14ac:dyDescent="0.25">
      <c r="C20312" s="158" t="s">
        <v>542</v>
      </c>
      <c r="D20312" s="159">
        <v>1041.25</v>
      </c>
    </row>
    <row r="20313" spans="3:4" ht="15" hidden="1" customHeight="1" x14ac:dyDescent="0.25">
      <c r="C20313" s="160" t="s">
        <v>548</v>
      </c>
      <c r="D20313" s="161">
        <v>443.23</v>
      </c>
    </row>
    <row r="20314" spans="3:4" ht="15" hidden="1" customHeight="1" x14ac:dyDescent="0.25">
      <c r="C20314" s="158" t="s">
        <v>540</v>
      </c>
      <c r="D20314" s="159">
        <v>159.75</v>
      </c>
    </row>
    <row r="20315" spans="3:4" ht="15" hidden="1" customHeight="1" x14ac:dyDescent="0.25">
      <c r="C20315" s="160" t="s">
        <v>308</v>
      </c>
      <c r="D20315" s="161">
        <v>454.43</v>
      </c>
    </row>
    <row r="20316" spans="3:4" ht="15" hidden="1" customHeight="1" x14ac:dyDescent="0.25">
      <c r="C20316" s="158" t="s">
        <v>545</v>
      </c>
      <c r="D20316" s="159">
        <v>749.24</v>
      </c>
    </row>
    <row r="20317" spans="3:4" ht="15" hidden="1" customHeight="1" x14ac:dyDescent="0.25">
      <c r="C20317" s="160" t="s">
        <v>545</v>
      </c>
      <c r="D20317" s="161">
        <v>1299.17</v>
      </c>
    </row>
    <row r="20318" spans="3:4" ht="15" hidden="1" customHeight="1" x14ac:dyDescent="0.25">
      <c r="C20318" s="158" t="s">
        <v>539</v>
      </c>
      <c r="D20318" s="159">
        <v>583.17999999999995</v>
      </c>
    </row>
    <row r="20319" spans="3:4" ht="15" hidden="1" customHeight="1" x14ac:dyDescent="0.25">
      <c r="C20319" s="160" t="s">
        <v>548</v>
      </c>
      <c r="D20319" s="161">
        <v>1207.3</v>
      </c>
    </row>
    <row r="20320" spans="3:4" ht="15" hidden="1" customHeight="1" x14ac:dyDescent="0.25">
      <c r="C20320" s="158" t="s">
        <v>308</v>
      </c>
      <c r="D20320" s="159">
        <v>948.51</v>
      </c>
    </row>
    <row r="20321" spans="3:4" ht="15" hidden="1" customHeight="1" x14ac:dyDescent="0.25">
      <c r="C20321" s="160" t="s">
        <v>545</v>
      </c>
      <c r="D20321" s="161">
        <v>208.07</v>
      </c>
    </row>
    <row r="20322" spans="3:4" ht="15" hidden="1" customHeight="1" x14ac:dyDescent="0.25">
      <c r="C20322" s="158" t="s">
        <v>542</v>
      </c>
      <c r="D20322" s="159">
        <v>1002.95</v>
      </c>
    </row>
    <row r="20323" spans="3:4" ht="15" hidden="1" customHeight="1" x14ac:dyDescent="0.25">
      <c r="C20323" s="160" t="s">
        <v>546</v>
      </c>
      <c r="D20323" s="161">
        <v>445.38</v>
      </c>
    </row>
    <row r="20324" spans="3:4" ht="15" hidden="1" customHeight="1" x14ac:dyDescent="0.25">
      <c r="C20324" s="158" t="s">
        <v>540</v>
      </c>
      <c r="D20324" s="159">
        <v>279.77999999999997</v>
      </c>
    </row>
    <row r="20325" spans="3:4" ht="15" hidden="1" customHeight="1" x14ac:dyDescent="0.25">
      <c r="C20325" s="160" t="s">
        <v>309</v>
      </c>
      <c r="D20325" s="161">
        <v>104.71</v>
      </c>
    </row>
    <row r="20326" spans="3:4" ht="15" hidden="1" customHeight="1" x14ac:dyDescent="0.25">
      <c r="C20326" s="158" t="s">
        <v>549</v>
      </c>
      <c r="D20326" s="159">
        <v>97.46</v>
      </c>
    </row>
    <row r="20327" spans="3:4" ht="15" hidden="1" customHeight="1" x14ac:dyDescent="0.25">
      <c r="C20327" s="160" t="s">
        <v>541</v>
      </c>
      <c r="D20327" s="161">
        <v>853.93</v>
      </c>
    </row>
    <row r="20328" spans="3:4" ht="15" hidden="1" customHeight="1" x14ac:dyDescent="0.25">
      <c r="C20328" s="158" t="s">
        <v>549</v>
      </c>
      <c r="D20328" s="159">
        <v>535.54</v>
      </c>
    </row>
    <row r="20329" spans="3:4" ht="15" hidden="1" customHeight="1" x14ac:dyDescent="0.25">
      <c r="C20329" s="160" t="s">
        <v>551</v>
      </c>
      <c r="D20329" s="161">
        <v>1025.6300000000001</v>
      </c>
    </row>
    <row r="20330" spans="3:4" ht="15" hidden="1" customHeight="1" x14ac:dyDescent="0.25">
      <c r="C20330" s="158" t="s">
        <v>542</v>
      </c>
      <c r="D20330" s="159">
        <v>1017.26</v>
      </c>
    </row>
    <row r="20331" spans="3:4" ht="15" hidden="1" customHeight="1" x14ac:dyDescent="0.25">
      <c r="C20331" s="160" t="s">
        <v>308</v>
      </c>
      <c r="D20331" s="161">
        <v>359.97</v>
      </c>
    </row>
    <row r="20332" spans="3:4" ht="15" hidden="1" customHeight="1" x14ac:dyDescent="0.25">
      <c r="C20332" s="158" t="s">
        <v>544</v>
      </c>
      <c r="D20332" s="159">
        <v>613.78</v>
      </c>
    </row>
    <row r="20333" spans="3:4" ht="15" hidden="1" customHeight="1" x14ac:dyDescent="0.25">
      <c r="C20333" s="160" t="s">
        <v>549</v>
      </c>
      <c r="D20333" s="161">
        <v>696.23</v>
      </c>
    </row>
    <row r="20334" spans="3:4" ht="15" hidden="1" customHeight="1" x14ac:dyDescent="0.25">
      <c r="C20334" s="158" t="s">
        <v>551</v>
      </c>
      <c r="D20334" s="159">
        <v>992.26</v>
      </c>
    </row>
    <row r="20335" spans="3:4" ht="15" hidden="1" customHeight="1" x14ac:dyDescent="0.25">
      <c r="C20335" s="160" t="s">
        <v>545</v>
      </c>
      <c r="D20335" s="161">
        <v>1212.68</v>
      </c>
    </row>
    <row r="20336" spans="3:4" ht="15" hidden="1" customHeight="1" x14ac:dyDescent="0.25">
      <c r="C20336" s="158" t="s">
        <v>551</v>
      </c>
      <c r="D20336" s="159">
        <v>1146.3599999999999</v>
      </c>
    </row>
    <row r="20337" spans="3:4" ht="15" hidden="1" customHeight="1" x14ac:dyDescent="0.25">
      <c r="C20337" s="160" t="s">
        <v>547</v>
      </c>
      <c r="D20337" s="161">
        <v>458.83</v>
      </c>
    </row>
    <row r="20338" spans="3:4" ht="15" hidden="1" customHeight="1" x14ac:dyDescent="0.25">
      <c r="C20338" s="158" t="s">
        <v>309</v>
      </c>
      <c r="D20338" s="159">
        <v>546.55999999999995</v>
      </c>
    </row>
    <row r="20339" spans="3:4" ht="15" hidden="1" customHeight="1" x14ac:dyDescent="0.25">
      <c r="C20339" s="160" t="s">
        <v>307</v>
      </c>
      <c r="D20339" s="161">
        <v>144.88</v>
      </c>
    </row>
    <row r="20340" spans="3:4" ht="15" hidden="1" customHeight="1" x14ac:dyDescent="0.25">
      <c r="C20340" s="158" t="s">
        <v>551</v>
      </c>
      <c r="D20340" s="159">
        <v>775.04</v>
      </c>
    </row>
    <row r="20341" spans="3:4" ht="15" hidden="1" customHeight="1" x14ac:dyDescent="0.25">
      <c r="C20341" s="160" t="s">
        <v>553</v>
      </c>
      <c r="D20341" s="161">
        <v>161.86000000000001</v>
      </c>
    </row>
    <row r="20342" spans="3:4" ht="15" hidden="1" customHeight="1" x14ac:dyDescent="0.25">
      <c r="C20342" s="158" t="s">
        <v>548</v>
      </c>
      <c r="D20342" s="159">
        <v>686.37</v>
      </c>
    </row>
    <row r="20343" spans="3:4" ht="15" hidden="1" customHeight="1" x14ac:dyDescent="0.25">
      <c r="C20343" s="160" t="s">
        <v>546</v>
      </c>
      <c r="D20343" s="161">
        <v>318.55</v>
      </c>
    </row>
    <row r="20344" spans="3:4" ht="15" hidden="1" customHeight="1" x14ac:dyDescent="0.25">
      <c r="C20344" s="158" t="s">
        <v>312</v>
      </c>
      <c r="D20344" s="159">
        <v>320.56</v>
      </c>
    </row>
    <row r="20345" spans="3:4" ht="15" hidden="1" customHeight="1" x14ac:dyDescent="0.25">
      <c r="C20345" s="160" t="s">
        <v>545</v>
      </c>
      <c r="D20345" s="161">
        <v>809.24</v>
      </c>
    </row>
    <row r="20346" spans="3:4" ht="15" hidden="1" customHeight="1" x14ac:dyDescent="0.25">
      <c r="C20346" s="158" t="s">
        <v>312</v>
      </c>
      <c r="D20346" s="159">
        <v>956.9</v>
      </c>
    </row>
    <row r="20347" spans="3:4" ht="15" hidden="1" customHeight="1" x14ac:dyDescent="0.25">
      <c r="C20347" s="160" t="s">
        <v>544</v>
      </c>
      <c r="D20347" s="161">
        <v>148.47999999999999</v>
      </c>
    </row>
    <row r="20348" spans="3:4" ht="15" hidden="1" customHeight="1" x14ac:dyDescent="0.25">
      <c r="C20348" s="158" t="s">
        <v>545</v>
      </c>
      <c r="D20348" s="159">
        <v>1132.48</v>
      </c>
    </row>
    <row r="20349" spans="3:4" ht="15" hidden="1" customHeight="1" x14ac:dyDescent="0.25">
      <c r="C20349" s="160" t="s">
        <v>546</v>
      </c>
      <c r="D20349" s="161">
        <v>796.54</v>
      </c>
    </row>
    <row r="20350" spans="3:4" ht="15" hidden="1" customHeight="1" x14ac:dyDescent="0.25">
      <c r="C20350" s="158" t="s">
        <v>546</v>
      </c>
      <c r="D20350" s="159">
        <v>822.11</v>
      </c>
    </row>
    <row r="20351" spans="3:4" ht="15" hidden="1" customHeight="1" x14ac:dyDescent="0.25">
      <c r="C20351" s="160" t="s">
        <v>307</v>
      </c>
      <c r="D20351" s="161">
        <v>762.26</v>
      </c>
    </row>
    <row r="20352" spans="3:4" ht="15" hidden="1" customHeight="1" x14ac:dyDescent="0.25">
      <c r="C20352" s="158" t="s">
        <v>308</v>
      </c>
      <c r="D20352" s="159">
        <v>1284.28</v>
      </c>
    </row>
    <row r="20353" spans="3:4" ht="15" hidden="1" customHeight="1" x14ac:dyDescent="0.25">
      <c r="C20353" s="160" t="s">
        <v>545</v>
      </c>
      <c r="D20353" s="161">
        <v>359.76</v>
      </c>
    </row>
    <row r="20354" spans="3:4" ht="15" hidden="1" customHeight="1" x14ac:dyDescent="0.25">
      <c r="C20354" s="158" t="s">
        <v>309</v>
      </c>
      <c r="D20354" s="159">
        <v>888.48</v>
      </c>
    </row>
    <row r="20355" spans="3:4" ht="15" hidden="1" customHeight="1" x14ac:dyDescent="0.25">
      <c r="C20355" s="160" t="s">
        <v>544</v>
      </c>
      <c r="D20355" s="161">
        <v>996.42</v>
      </c>
    </row>
    <row r="20356" spans="3:4" ht="15" hidden="1" customHeight="1" x14ac:dyDescent="0.25">
      <c r="C20356" s="158" t="s">
        <v>547</v>
      </c>
      <c r="D20356" s="159">
        <v>932.16</v>
      </c>
    </row>
    <row r="20357" spans="3:4" ht="15" hidden="1" customHeight="1" x14ac:dyDescent="0.25">
      <c r="C20357" s="160" t="s">
        <v>543</v>
      </c>
      <c r="D20357" s="161">
        <v>707.79</v>
      </c>
    </row>
    <row r="20358" spans="3:4" ht="15" hidden="1" customHeight="1" x14ac:dyDescent="0.25">
      <c r="C20358" s="158" t="s">
        <v>553</v>
      </c>
      <c r="D20358" s="159">
        <v>34.840000000000003</v>
      </c>
    </row>
    <row r="20359" spans="3:4" ht="15" hidden="1" customHeight="1" x14ac:dyDescent="0.25">
      <c r="C20359" s="160" t="s">
        <v>545</v>
      </c>
      <c r="D20359" s="161">
        <v>588.30999999999995</v>
      </c>
    </row>
    <row r="20360" spans="3:4" ht="15" hidden="1" customHeight="1" x14ac:dyDescent="0.25">
      <c r="C20360" s="158" t="s">
        <v>307</v>
      </c>
      <c r="D20360" s="159">
        <v>928.92</v>
      </c>
    </row>
    <row r="20361" spans="3:4" ht="15" hidden="1" customHeight="1" x14ac:dyDescent="0.25">
      <c r="C20361" s="160" t="s">
        <v>307</v>
      </c>
      <c r="D20361" s="161">
        <v>770.26</v>
      </c>
    </row>
    <row r="20362" spans="3:4" ht="15" hidden="1" customHeight="1" x14ac:dyDescent="0.25">
      <c r="C20362" s="158" t="s">
        <v>554</v>
      </c>
      <c r="D20362" s="159">
        <v>101.95</v>
      </c>
    </row>
    <row r="20363" spans="3:4" ht="15" hidden="1" customHeight="1" x14ac:dyDescent="0.25">
      <c r="C20363" s="160" t="s">
        <v>558</v>
      </c>
      <c r="D20363" s="161">
        <v>100.16</v>
      </c>
    </row>
    <row r="20364" spans="3:4" ht="15" hidden="1" customHeight="1" x14ac:dyDescent="0.25">
      <c r="C20364" s="158" t="s">
        <v>547</v>
      </c>
      <c r="D20364" s="159">
        <v>627.01</v>
      </c>
    </row>
    <row r="20365" spans="3:4" ht="15" hidden="1" customHeight="1" x14ac:dyDescent="0.25">
      <c r="C20365" s="160" t="s">
        <v>309</v>
      </c>
      <c r="D20365" s="161">
        <v>138.58000000000001</v>
      </c>
    </row>
    <row r="20366" spans="3:4" ht="15" hidden="1" customHeight="1" x14ac:dyDescent="0.25">
      <c r="C20366" s="158" t="s">
        <v>542</v>
      </c>
      <c r="D20366" s="159">
        <v>998.11</v>
      </c>
    </row>
    <row r="20367" spans="3:4" ht="15" hidden="1" customHeight="1" x14ac:dyDescent="0.25">
      <c r="C20367" s="160" t="s">
        <v>547</v>
      </c>
      <c r="D20367" s="161">
        <v>271.81</v>
      </c>
    </row>
    <row r="20368" spans="3:4" ht="15" hidden="1" customHeight="1" x14ac:dyDescent="0.25">
      <c r="C20368" s="158" t="s">
        <v>555</v>
      </c>
      <c r="D20368" s="159">
        <v>571.77</v>
      </c>
    </row>
    <row r="20369" spans="3:4" ht="15" hidden="1" customHeight="1" x14ac:dyDescent="0.25">
      <c r="C20369" s="160" t="s">
        <v>546</v>
      </c>
      <c r="D20369" s="161">
        <v>730.94</v>
      </c>
    </row>
    <row r="20370" spans="3:4" ht="15" hidden="1" customHeight="1" x14ac:dyDescent="0.25">
      <c r="C20370" s="158" t="s">
        <v>549</v>
      </c>
      <c r="D20370" s="159">
        <v>551.21</v>
      </c>
    </row>
    <row r="20371" spans="3:4" ht="15" hidden="1" customHeight="1" x14ac:dyDescent="0.25">
      <c r="C20371" s="160" t="s">
        <v>555</v>
      </c>
      <c r="D20371" s="161">
        <v>637.82000000000005</v>
      </c>
    </row>
    <row r="20372" spans="3:4" ht="15" hidden="1" customHeight="1" x14ac:dyDescent="0.25">
      <c r="C20372" s="158" t="s">
        <v>548</v>
      </c>
      <c r="D20372" s="159">
        <v>640.73</v>
      </c>
    </row>
    <row r="20373" spans="3:4" ht="15" hidden="1" customHeight="1" x14ac:dyDescent="0.25">
      <c r="C20373" s="160" t="s">
        <v>308</v>
      </c>
      <c r="D20373" s="161">
        <v>1131.3699999999999</v>
      </c>
    </row>
    <row r="20374" spans="3:4" ht="15" hidden="1" customHeight="1" x14ac:dyDescent="0.25">
      <c r="C20374" s="158" t="s">
        <v>312</v>
      </c>
      <c r="D20374" s="159">
        <v>499.5</v>
      </c>
    </row>
    <row r="20375" spans="3:4" ht="15" hidden="1" customHeight="1" x14ac:dyDescent="0.25">
      <c r="C20375" s="160" t="s">
        <v>555</v>
      </c>
      <c r="D20375" s="161">
        <v>923.72</v>
      </c>
    </row>
    <row r="20376" spans="3:4" ht="15" hidden="1" customHeight="1" x14ac:dyDescent="0.25">
      <c r="C20376" s="158" t="s">
        <v>539</v>
      </c>
      <c r="D20376" s="159">
        <v>307.36</v>
      </c>
    </row>
    <row r="20377" spans="3:4" ht="15" hidden="1" customHeight="1" x14ac:dyDescent="0.25">
      <c r="C20377" s="160" t="s">
        <v>551</v>
      </c>
      <c r="D20377" s="161">
        <v>688.95</v>
      </c>
    </row>
    <row r="20378" spans="3:4" ht="15" hidden="1" customHeight="1" x14ac:dyDescent="0.25">
      <c r="C20378" s="158" t="s">
        <v>312</v>
      </c>
      <c r="D20378" s="159">
        <v>215.16</v>
      </c>
    </row>
    <row r="20379" spans="3:4" ht="15" hidden="1" customHeight="1" x14ac:dyDescent="0.25">
      <c r="C20379" s="160" t="s">
        <v>308</v>
      </c>
      <c r="D20379" s="161">
        <v>823.65</v>
      </c>
    </row>
    <row r="20380" spans="3:4" ht="15" hidden="1" customHeight="1" x14ac:dyDescent="0.25">
      <c r="C20380" s="158" t="s">
        <v>544</v>
      </c>
      <c r="D20380" s="159">
        <v>394.04</v>
      </c>
    </row>
    <row r="20381" spans="3:4" ht="15" hidden="1" customHeight="1" x14ac:dyDescent="0.25">
      <c r="C20381" s="160" t="s">
        <v>552</v>
      </c>
      <c r="D20381" s="161">
        <v>870.04</v>
      </c>
    </row>
    <row r="20382" spans="3:4" ht="15" hidden="1" customHeight="1" x14ac:dyDescent="0.25">
      <c r="C20382" s="158" t="s">
        <v>307</v>
      </c>
      <c r="D20382" s="159">
        <v>363.73</v>
      </c>
    </row>
    <row r="20383" spans="3:4" ht="15" hidden="1" customHeight="1" x14ac:dyDescent="0.25">
      <c r="C20383" s="160" t="s">
        <v>309</v>
      </c>
      <c r="D20383" s="161">
        <v>230.32</v>
      </c>
    </row>
    <row r="20384" spans="3:4" ht="15" hidden="1" customHeight="1" x14ac:dyDescent="0.25">
      <c r="C20384" s="158" t="s">
        <v>307</v>
      </c>
      <c r="D20384" s="159">
        <v>718.09</v>
      </c>
    </row>
    <row r="20385" spans="3:4" ht="15" hidden="1" customHeight="1" x14ac:dyDescent="0.25">
      <c r="C20385" s="160" t="s">
        <v>546</v>
      </c>
      <c r="D20385" s="161">
        <v>1279.6600000000001</v>
      </c>
    </row>
    <row r="20386" spans="3:4" ht="15" hidden="1" customHeight="1" x14ac:dyDescent="0.25">
      <c r="C20386" s="158" t="s">
        <v>549</v>
      </c>
      <c r="D20386" s="159">
        <v>77.069999999999993</v>
      </c>
    </row>
    <row r="20387" spans="3:4" ht="15" hidden="1" customHeight="1" x14ac:dyDescent="0.25">
      <c r="C20387" s="160" t="s">
        <v>546</v>
      </c>
      <c r="D20387" s="161">
        <v>1161</v>
      </c>
    </row>
    <row r="20388" spans="3:4" ht="15" hidden="1" customHeight="1" x14ac:dyDescent="0.25">
      <c r="C20388" s="158" t="s">
        <v>550</v>
      </c>
      <c r="D20388" s="159">
        <v>99.96</v>
      </c>
    </row>
    <row r="20389" spans="3:4" ht="15" hidden="1" customHeight="1" x14ac:dyDescent="0.25">
      <c r="C20389" s="160" t="s">
        <v>551</v>
      </c>
      <c r="D20389" s="161">
        <v>515.34</v>
      </c>
    </row>
    <row r="20390" spans="3:4" ht="15" hidden="1" customHeight="1" x14ac:dyDescent="0.25">
      <c r="C20390" s="158" t="s">
        <v>542</v>
      </c>
      <c r="D20390" s="159">
        <v>34.78</v>
      </c>
    </row>
    <row r="20391" spans="3:4" ht="15" hidden="1" customHeight="1" x14ac:dyDescent="0.25">
      <c r="C20391" s="160" t="s">
        <v>543</v>
      </c>
      <c r="D20391" s="161">
        <v>332.44</v>
      </c>
    </row>
    <row r="20392" spans="3:4" ht="15" hidden="1" customHeight="1" x14ac:dyDescent="0.25">
      <c r="C20392" s="158" t="s">
        <v>558</v>
      </c>
      <c r="D20392" s="159">
        <v>374.09</v>
      </c>
    </row>
    <row r="20393" spans="3:4" ht="15" hidden="1" customHeight="1" x14ac:dyDescent="0.25">
      <c r="C20393" s="160" t="s">
        <v>551</v>
      </c>
      <c r="D20393" s="161">
        <v>474.7</v>
      </c>
    </row>
    <row r="20394" spans="3:4" ht="15" hidden="1" customHeight="1" x14ac:dyDescent="0.25">
      <c r="C20394" s="158" t="s">
        <v>308</v>
      </c>
      <c r="D20394" s="159">
        <v>1032.1199999999999</v>
      </c>
    </row>
    <row r="20395" spans="3:4" ht="15" hidden="1" customHeight="1" x14ac:dyDescent="0.25">
      <c r="C20395" s="160" t="s">
        <v>551</v>
      </c>
      <c r="D20395" s="161">
        <v>610.05999999999995</v>
      </c>
    </row>
    <row r="20396" spans="3:4" ht="15" hidden="1" customHeight="1" x14ac:dyDescent="0.25">
      <c r="C20396" s="158" t="s">
        <v>552</v>
      </c>
      <c r="D20396" s="159">
        <v>600.54999999999995</v>
      </c>
    </row>
    <row r="20397" spans="3:4" ht="15" hidden="1" customHeight="1" x14ac:dyDescent="0.25">
      <c r="C20397" s="160" t="s">
        <v>552</v>
      </c>
      <c r="D20397" s="161">
        <v>684.94</v>
      </c>
    </row>
    <row r="20398" spans="3:4" ht="15" hidden="1" customHeight="1" x14ac:dyDescent="0.25">
      <c r="C20398" s="158" t="s">
        <v>552</v>
      </c>
      <c r="D20398" s="159">
        <v>1077.99</v>
      </c>
    </row>
    <row r="20399" spans="3:4" ht="15" hidden="1" customHeight="1" x14ac:dyDescent="0.25">
      <c r="C20399" s="160" t="s">
        <v>540</v>
      </c>
      <c r="D20399" s="161">
        <v>852.32</v>
      </c>
    </row>
    <row r="20400" spans="3:4" ht="15" hidden="1" customHeight="1" x14ac:dyDescent="0.25">
      <c r="C20400" s="158" t="s">
        <v>308</v>
      </c>
      <c r="D20400" s="159">
        <v>119.99</v>
      </c>
    </row>
    <row r="20401" spans="3:4" ht="15" hidden="1" customHeight="1" x14ac:dyDescent="0.25">
      <c r="C20401" s="160" t="s">
        <v>546</v>
      </c>
      <c r="D20401" s="161">
        <v>354.75</v>
      </c>
    </row>
    <row r="20402" spans="3:4" ht="15" hidden="1" customHeight="1" x14ac:dyDescent="0.25">
      <c r="C20402" s="158" t="s">
        <v>307</v>
      </c>
      <c r="D20402" s="159">
        <v>1131.8</v>
      </c>
    </row>
    <row r="20403" spans="3:4" ht="15" hidden="1" customHeight="1" x14ac:dyDescent="0.25">
      <c r="C20403" s="160" t="s">
        <v>551</v>
      </c>
      <c r="D20403" s="161">
        <v>921.95</v>
      </c>
    </row>
    <row r="20404" spans="3:4" ht="15" hidden="1" customHeight="1" x14ac:dyDescent="0.25">
      <c r="C20404" s="158" t="s">
        <v>540</v>
      </c>
      <c r="D20404" s="159">
        <v>1113.99</v>
      </c>
    </row>
    <row r="20405" spans="3:4" ht="15" hidden="1" customHeight="1" x14ac:dyDescent="0.25">
      <c r="C20405" s="160" t="s">
        <v>549</v>
      </c>
      <c r="D20405" s="161">
        <v>814.5</v>
      </c>
    </row>
    <row r="20406" spans="3:4" ht="15" hidden="1" customHeight="1" x14ac:dyDescent="0.25">
      <c r="C20406" s="158" t="s">
        <v>545</v>
      </c>
      <c r="D20406" s="159">
        <v>1038.5999999999999</v>
      </c>
    </row>
    <row r="20407" spans="3:4" ht="15" hidden="1" customHeight="1" x14ac:dyDescent="0.25">
      <c r="C20407" s="160" t="s">
        <v>312</v>
      </c>
      <c r="D20407" s="161">
        <v>381.17</v>
      </c>
    </row>
    <row r="20408" spans="3:4" ht="15" hidden="1" customHeight="1" x14ac:dyDescent="0.25">
      <c r="C20408" s="158" t="s">
        <v>548</v>
      </c>
      <c r="D20408" s="159">
        <v>563.67999999999995</v>
      </c>
    </row>
    <row r="20409" spans="3:4" ht="15" hidden="1" customHeight="1" x14ac:dyDescent="0.25">
      <c r="C20409" s="160" t="s">
        <v>545</v>
      </c>
      <c r="D20409" s="161">
        <v>744.25</v>
      </c>
    </row>
    <row r="20410" spans="3:4" ht="15" hidden="1" customHeight="1" x14ac:dyDescent="0.25">
      <c r="C20410" s="158" t="s">
        <v>544</v>
      </c>
      <c r="D20410" s="159">
        <v>1243.8399999999999</v>
      </c>
    </row>
    <row r="20411" spans="3:4" ht="15" hidden="1" customHeight="1" x14ac:dyDescent="0.25">
      <c r="C20411" s="160" t="s">
        <v>309</v>
      </c>
      <c r="D20411" s="161">
        <v>442.53</v>
      </c>
    </row>
    <row r="20412" spans="3:4" ht="15" hidden="1" customHeight="1" x14ac:dyDescent="0.25">
      <c r="C20412" s="158" t="s">
        <v>543</v>
      </c>
      <c r="D20412" s="159">
        <v>457.51</v>
      </c>
    </row>
    <row r="20413" spans="3:4" ht="15" hidden="1" customHeight="1" x14ac:dyDescent="0.25">
      <c r="C20413" s="160" t="s">
        <v>309</v>
      </c>
      <c r="D20413" s="161">
        <v>230.22</v>
      </c>
    </row>
    <row r="20414" spans="3:4" ht="15" hidden="1" customHeight="1" x14ac:dyDescent="0.25">
      <c r="C20414" s="158" t="s">
        <v>541</v>
      </c>
      <c r="D20414" s="159">
        <v>131.12</v>
      </c>
    </row>
    <row r="20415" spans="3:4" ht="15" hidden="1" customHeight="1" x14ac:dyDescent="0.25">
      <c r="C20415" s="160" t="s">
        <v>544</v>
      </c>
      <c r="D20415" s="161">
        <v>715.3</v>
      </c>
    </row>
    <row r="20416" spans="3:4" ht="15" hidden="1" customHeight="1" x14ac:dyDescent="0.25">
      <c r="C20416" s="158" t="s">
        <v>312</v>
      </c>
      <c r="D20416" s="159">
        <v>748.89</v>
      </c>
    </row>
    <row r="20417" spans="3:4" ht="15" hidden="1" customHeight="1" x14ac:dyDescent="0.25">
      <c r="C20417" s="160" t="s">
        <v>307</v>
      </c>
      <c r="D20417" s="161">
        <v>738.92</v>
      </c>
    </row>
    <row r="20418" spans="3:4" ht="15" hidden="1" customHeight="1" x14ac:dyDescent="0.25">
      <c r="C20418" s="158" t="s">
        <v>541</v>
      </c>
      <c r="D20418" s="159">
        <v>307.99</v>
      </c>
    </row>
    <row r="20419" spans="3:4" ht="15" hidden="1" customHeight="1" x14ac:dyDescent="0.25">
      <c r="C20419" s="160" t="s">
        <v>543</v>
      </c>
      <c r="D20419" s="161">
        <v>505.92</v>
      </c>
    </row>
    <row r="20420" spans="3:4" ht="15" hidden="1" customHeight="1" x14ac:dyDescent="0.25">
      <c r="C20420" s="158" t="s">
        <v>546</v>
      </c>
      <c r="D20420" s="159">
        <v>1161.51</v>
      </c>
    </row>
    <row r="20421" spans="3:4" ht="15" hidden="1" customHeight="1" x14ac:dyDescent="0.25">
      <c r="C20421" s="160" t="s">
        <v>542</v>
      </c>
      <c r="D20421" s="161">
        <v>768.77</v>
      </c>
    </row>
    <row r="20422" spans="3:4" ht="15" hidden="1" customHeight="1" x14ac:dyDescent="0.25">
      <c r="C20422" s="158" t="s">
        <v>307</v>
      </c>
      <c r="D20422" s="159">
        <v>1165.17</v>
      </c>
    </row>
    <row r="20423" spans="3:4" ht="15" hidden="1" customHeight="1" x14ac:dyDescent="0.25">
      <c r="C20423" s="160" t="s">
        <v>308</v>
      </c>
      <c r="D20423" s="161">
        <v>43.09</v>
      </c>
    </row>
    <row r="20424" spans="3:4" ht="15" hidden="1" customHeight="1" x14ac:dyDescent="0.25">
      <c r="C20424" s="158" t="s">
        <v>552</v>
      </c>
      <c r="D20424" s="159">
        <v>90.93</v>
      </c>
    </row>
    <row r="20425" spans="3:4" ht="15" hidden="1" customHeight="1" x14ac:dyDescent="0.25">
      <c r="C20425" s="160" t="s">
        <v>542</v>
      </c>
      <c r="D20425" s="161">
        <v>747.02</v>
      </c>
    </row>
    <row r="20426" spans="3:4" ht="15" hidden="1" customHeight="1" x14ac:dyDescent="0.25">
      <c r="C20426" s="158" t="s">
        <v>557</v>
      </c>
      <c r="D20426" s="159">
        <v>177.13</v>
      </c>
    </row>
    <row r="20427" spans="3:4" ht="15" hidden="1" customHeight="1" x14ac:dyDescent="0.25">
      <c r="C20427" s="160" t="s">
        <v>309</v>
      </c>
      <c r="D20427" s="161">
        <v>748.62</v>
      </c>
    </row>
    <row r="20428" spans="3:4" ht="15" hidden="1" customHeight="1" x14ac:dyDescent="0.25">
      <c r="C20428" s="158" t="s">
        <v>543</v>
      </c>
      <c r="D20428" s="159">
        <v>105.91</v>
      </c>
    </row>
    <row r="20429" spans="3:4" ht="15" hidden="1" customHeight="1" x14ac:dyDescent="0.25">
      <c r="C20429" s="160" t="s">
        <v>549</v>
      </c>
      <c r="D20429" s="161">
        <v>512.96</v>
      </c>
    </row>
    <row r="20430" spans="3:4" ht="15" hidden="1" customHeight="1" x14ac:dyDescent="0.25">
      <c r="C20430" s="158" t="s">
        <v>551</v>
      </c>
      <c r="D20430" s="159">
        <v>644.54999999999995</v>
      </c>
    </row>
    <row r="20431" spans="3:4" ht="15" hidden="1" customHeight="1" x14ac:dyDescent="0.25">
      <c r="C20431" s="160" t="s">
        <v>312</v>
      </c>
      <c r="D20431" s="161">
        <v>269.69</v>
      </c>
    </row>
    <row r="20432" spans="3:4" ht="15" hidden="1" customHeight="1" x14ac:dyDescent="0.25">
      <c r="C20432" s="158" t="s">
        <v>557</v>
      </c>
      <c r="D20432" s="159">
        <v>845.64</v>
      </c>
    </row>
    <row r="20433" spans="3:4" ht="15" hidden="1" customHeight="1" x14ac:dyDescent="0.25">
      <c r="C20433" s="160" t="s">
        <v>540</v>
      </c>
      <c r="D20433" s="161">
        <v>712.37</v>
      </c>
    </row>
    <row r="20434" spans="3:4" ht="15" hidden="1" customHeight="1" x14ac:dyDescent="0.25">
      <c r="C20434" s="158" t="s">
        <v>308</v>
      </c>
      <c r="D20434" s="159">
        <v>1182.23</v>
      </c>
    </row>
    <row r="20435" spans="3:4" ht="15" hidden="1" customHeight="1" x14ac:dyDescent="0.25">
      <c r="C20435" s="160" t="s">
        <v>551</v>
      </c>
      <c r="D20435" s="161">
        <v>740.37</v>
      </c>
    </row>
    <row r="20436" spans="3:4" ht="15" hidden="1" customHeight="1" x14ac:dyDescent="0.25">
      <c r="C20436" s="158" t="s">
        <v>558</v>
      </c>
      <c r="D20436" s="159">
        <v>240.72</v>
      </c>
    </row>
    <row r="20437" spans="3:4" ht="15" hidden="1" customHeight="1" x14ac:dyDescent="0.25">
      <c r="C20437" s="160" t="s">
        <v>308</v>
      </c>
      <c r="D20437" s="161">
        <v>617.70000000000005</v>
      </c>
    </row>
    <row r="20438" spans="3:4" ht="15" hidden="1" customHeight="1" x14ac:dyDescent="0.25">
      <c r="C20438" s="158" t="s">
        <v>309</v>
      </c>
      <c r="D20438" s="159">
        <v>768.25</v>
      </c>
    </row>
    <row r="20439" spans="3:4" ht="15" hidden="1" customHeight="1" x14ac:dyDescent="0.25">
      <c r="C20439" s="160" t="s">
        <v>545</v>
      </c>
      <c r="D20439" s="161">
        <v>859.13</v>
      </c>
    </row>
    <row r="20440" spans="3:4" ht="15" hidden="1" customHeight="1" x14ac:dyDescent="0.25">
      <c r="C20440" s="158" t="s">
        <v>548</v>
      </c>
      <c r="D20440" s="159">
        <v>451.53</v>
      </c>
    </row>
    <row r="20441" spans="3:4" ht="15" hidden="1" customHeight="1" x14ac:dyDescent="0.25">
      <c r="C20441" s="160" t="s">
        <v>545</v>
      </c>
      <c r="D20441" s="161">
        <v>800.29</v>
      </c>
    </row>
    <row r="20442" spans="3:4" ht="15" hidden="1" customHeight="1" x14ac:dyDescent="0.25">
      <c r="C20442" s="158" t="s">
        <v>541</v>
      </c>
      <c r="D20442" s="159">
        <v>784.16</v>
      </c>
    </row>
    <row r="20443" spans="3:4" ht="15" hidden="1" customHeight="1" x14ac:dyDescent="0.25">
      <c r="C20443" s="160" t="s">
        <v>556</v>
      </c>
      <c r="D20443" s="161">
        <v>1274.44</v>
      </c>
    </row>
    <row r="20444" spans="3:4" ht="15" hidden="1" customHeight="1" x14ac:dyDescent="0.25">
      <c r="C20444" s="158" t="s">
        <v>549</v>
      </c>
      <c r="D20444" s="159">
        <v>574.16</v>
      </c>
    </row>
    <row r="20445" spans="3:4" ht="15" hidden="1" customHeight="1" x14ac:dyDescent="0.25">
      <c r="C20445" s="160" t="s">
        <v>551</v>
      </c>
      <c r="D20445" s="161">
        <v>242.38</v>
      </c>
    </row>
    <row r="20446" spans="3:4" ht="15" hidden="1" customHeight="1" x14ac:dyDescent="0.25">
      <c r="C20446" s="158" t="s">
        <v>309</v>
      </c>
      <c r="D20446" s="159">
        <v>762.08</v>
      </c>
    </row>
    <row r="20447" spans="3:4" ht="15" hidden="1" customHeight="1" x14ac:dyDescent="0.25">
      <c r="C20447" s="160" t="s">
        <v>552</v>
      </c>
      <c r="D20447" s="161">
        <v>147.93</v>
      </c>
    </row>
    <row r="20448" spans="3:4" ht="15" hidden="1" customHeight="1" x14ac:dyDescent="0.25">
      <c r="C20448" s="158" t="s">
        <v>557</v>
      </c>
      <c r="D20448" s="159">
        <v>696.45</v>
      </c>
    </row>
    <row r="20449" spans="3:4" ht="15" hidden="1" customHeight="1" x14ac:dyDescent="0.25">
      <c r="C20449" s="160" t="s">
        <v>546</v>
      </c>
      <c r="D20449" s="161">
        <v>693.23</v>
      </c>
    </row>
    <row r="20450" spans="3:4" ht="15" hidden="1" customHeight="1" x14ac:dyDescent="0.25">
      <c r="C20450" s="158" t="s">
        <v>546</v>
      </c>
      <c r="D20450" s="159">
        <v>704.5</v>
      </c>
    </row>
    <row r="20451" spans="3:4" ht="15" hidden="1" customHeight="1" x14ac:dyDescent="0.25">
      <c r="C20451" s="160" t="s">
        <v>308</v>
      </c>
      <c r="D20451" s="161">
        <v>835.37</v>
      </c>
    </row>
    <row r="20452" spans="3:4" ht="15" hidden="1" customHeight="1" x14ac:dyDescent="0.25">
      <c r="C20452" s="158" t="s">
        <v>544</v>
      </c>
      <c r="D20452" s="159">
        <v>1008.07</v>
      </c>
    </row>
    <row r="20453" spans="3:4" ht="15" hidden="1" customHeight="1" x14ac:dyDescent="0.25">
      <c r="C20453" s="160" t="s">
        <v>543</v>
      </c>
      <c r="D20453" s="161">
        <v>606.65</v>
      </c>
    </row>
    <row r="20454" spans="3:4" ht="15" hidden="1" customHeight="1" x14ac:dyDescent="0.25">
      <c r="C20454" s="158" t="s">
        <v>542</v>
      </c>
      <c r="D20454" s="159">
        <v>617.20000000000005</v>
      </c>
    </row>
    <row r="20455" spans="3:4" ht="15" hidden="1" customHeight="1" x14ac:dyDescent="0.25">
      <c r="C20455" s="160" t="s">
        <v>309</v>
      </c>
      <c r="D20455" s="161">
        <v>1189.4000000000001</v>
      </c>
    </row>
    <row r="20456" spans="3:4" ht="15" hidden="1" customHeight="1" x14ac:dyDescent="0.25">
      <c r="C20456" s="158" t="s">
        <v>551</v>
      </c>
      <c r="D20456" s="159">
        <v>141.32</v>
      </c>
    </row>
    <row r="20457" spans="3:4" ht="15" hidden="1" customHeight="1" x14ac:dyDescent="0.25">
      <c r="C20457" s="160" t="s">
        <v>539</v>
      </c>
      <c r="D20457" s="161">
        <v>608.96</v>
      </c>
    </row>
    <row r="20458" spans="3:4" ht="15" hidden="1" customHeight="1" x14ac:dyDescent="0.25">
      <c r="C20458" s="158" t="s">
        <v>551</v>
      </c>
      <c r="D20458" s="159">
        <v>345.21</v>
      </c>
    </row>
    <row r="20459" spans="3:4" ht="15" hidden="1" customHeight="1" x14ac:dyDescent="0.25">
      <c r="C20459" s="160" t="s">
        <v>542</v>
      </c>
      <c r="D20459" s="161">
        <v>655.76</v>
      </c>
    </row>
    <row r="20460" spans="3:4" ht="15" hidden="1" customHeight="1" x14ac:dyDescent="0.25">
      <c r="C20460" s="158" t="s">
        <v>558</v>
      </c>
      <c r="D20460" s="159">
        <v>578.16</v>
      </c>
    </row>
    <row r="20461" spans="3:4" ht="15" hidden="1" customHeight="1" x14ac:dyDescent="0.25">
      <c r="C20461" s="160" t="s">
        <v>309</v>
      </c>
      <c r="D20461" s="161">
        <v>150.80000000000001</v>
      </c>
    </row>
    <row r="20462" spans="3:4" ht="15" hidden="1" customHeight="1" x14ac:dyDescent="0.25">
      <c r="C20462" s="158" t="s">
        <v>542</v>
      </c>
      <c r="D20462" s="159">
        <v>916.74</v>
      </c>
    </row>
    <row r="20463" spans="3:4" ht="15" hidden="1" customHeight="1" x14ac:dyDescent="0.25">
      <c r="C20463" s="160" t="s">
        <v>551</v>
      </c>
      <c r="D20463" s="161">
        <v>789.53</v>
      </c>
    </row>
    <row r="20464" spans="3:4" ht="15" hidden="1" customHeight="1" x14ac:dyDescent="0.25">
      <c r="C20464" s="158" t="s">
        <v>545</v>
      </c>
      <c r="D20464" s="159">
        <v>1262.96</v>
      </c>
    </row>
    <row r="20465" spans="3:4" ht="15" hidden="1" customHeight="1" x14ac:dyDescent="0.25">
      <c r="C20465" s="160" t="s">
        <v>307</v>
      </c>
      <c r="D20465" s="161">
        <v>133.38</v>
      </c>
    </row>
    <row r="20466" spans="3:4" ht="15" hidden="1" customHeight="1" x14ac:dyDescent="0.25">
      <c r="C20466" s="158" t="s">
        <v>551</v>
      </c>
      <c r="D20466" s="159">
        <v>485.01</v>
      </c>
    </row>
    <row r="20467" spans="3:4" ht="15" hidden="1" customHeight="1" x14ac:dyDescent="0.25">
      <c r="C20467" s="160" t="s">
        <v>553</v>
      </c>
      <c r="D20467" s="161">
        <v>692.85</v>
      </c>
    </row>
    <row r="20468" spans="3:4" ht="15" hidden="1" customHeight="1" x14ac:dyDescent="0.25">
      <c r="C20468" s="158" t="s">
        <v>309</v>
      </c>
      <c r="D20468" s="159">
        <v>788.53</v>
      </c>
    </row>
    <row r="20469" spans="3:4" ht="15" hidden="1" customHeight="1" x14ac:dyDescent="0.25">
      <c r="C20469" s="160" t="s">
        <v>547</v>
      </c>
      <c r="D20469" s="161">
        <v>400</v>
      </c>
    </row>
    <row r="20470" spans="3:4" ht="15" hidden="1" customHeight="1" x14ac:dyDescent="0.25">
      <c r="C20470" s="158" t="s">
        <v>307</v>
      </c>
      <c r="D20470" s="159">
        <v>157.41999999999999</v>
      </c>
    </row>
    <row r="20471" spans="3:4" ht="15" hidden="1" customHeight="1" x14ac:dyDescent="0.25">
      <c r="C20471" s="160" t="s">
        <v>558</v>
      </c>
      <c r="D20471" s="161">
        <v>329.28</v>
      </c>
    </row>
    <row r="20472" spans="3:4" ht="15" hidden="1" customHeight="1" x14ac:dyDescent="0.25">
      <c r="C20472" s="158" t="s">
        <v>308</v>
      </c>
      <c r="D20472" s="159">
        <v>517.16</v>
      </c>
    </row>
    <row r="20473" spans="3:4" ht="15" hidden="1" customHeight="1" x14ac:dyDescent="0.25">
      <c r="C20473" s="160" t="s">
        <v>553</v>
      </c>
      <c r="D20473" s="161">
        <v>78.709999999999994</v>
      </c>
    </row>
    <row r="20474" spans="3:4" ht="15" hidden="1" customHeight="1" x14ac:dyDescent="0.25">
      <c r="C20474" s="158" t="s">
        <v>542</v>
      </c>
      <c r="D20474" s="159">
        <v>1326.54</v>
      </c>
    </row>
    <row r="20475" spans="3:4" ht="15" hidden="1" customHeight="1" x14ac:dyDescent="0.25">
      <c r="C20475" s="160" t="s">
        <v>307</v>
      </c>
      <c r="D20475" s="161">
        <v>773.26</v>
      </c>
    </row>
    <row r="20476" spans="3:4" ht="15" hidden="1" customHeight="1" x14ac:dyDescent="0.25">
      <c r="C20476" s="158" t="s">
        <v>308</v>
      </c>
      <c r="D20476" s="159">
        <v>1234.1500000000001</v>
      </c>
    </row>
    <row r="20477" spans="3:4" ht="15" hidden="1" customHeight="1" x14ac:dyDescent="0.25">
      <c r="C20477" s="160" t="s">
        <v>552</v>
      </c>
      <c r="D20477" s="161">
        <v>486.06</v>
      </c>
    </row>
    <row r="20478" spans="3:4" ht="15" hidden="1" customHeight="1" x14ac:dyDescent="0.25">
      <c r="C20478" s="158" t="s">
        <v>550</v>
      </c>
      <c r="D20478" s="159">
        <v>368.32</v>
      </c>
    </row>
    <row r="20479" spans="3:4" ht="15" hidden="1" customHeight="1" x14ac:dyDescent="0.25">
      <c r="C20479" s="160" t="s">
        <v>549</v>
      </c>
      <c r="D20479" s="161">
        <v>471</v>
      </c>
    </row>
    <row r="20480" spans="3:4" ht="15" hidden="1" customHeight="1" x14ac:dyDescent="0.25">
      <c r="C20480" s="158" t="s">
        <v>550</v>
      </c>
      <c r="D20480" s="159">
        <v>578.41</v>
      </c>
    </row>
    <row r="20481" spans="3:4" ht="15" hidden="1" customHeight="1" x14ac:dyDescent="0.25">
      <c r="C20481" s="160" t="s">
        <v>553</v>
      </c>
      <c r="D20481" s="161">
        <v>210.24</v>
      </c>
    </row>
    <row r="20482" spans="3:4" ht="15" hidden="1" customHeight="1" x14ac:dyDescent="0.25">
      <c r="C20482" s="158" t="s">
        <v>551</v>
      </c>
      <c r="D20482" s="159">
        <v>1155.55</v>
      </c>
    </row>
    <row r="20483" spans="3:4" ht="15" hidden="1" customHeight="1" x14ac:dyDescent="0.25">
      <c r="C20483" s="160" t="s">
        <v>547</v>
      </c>
      <c r="D20483" s="161">
        <v>242.4</v>
      </c>
    </row>
    <row r="20484" spans="3:4" ht="15" hidden="1" customHeight="1" x14ac:dyDescent="0.25">
      <c r="C20484" s="158" t="s">
        <v>541</v>
      </c>
      <c r="D20484" s="159">
        <v>570.21</v>
      </c>
    </row>
    <row r="20485" spans="3:4" ht="15" hidden="1" customHeight="1" x14ac:dyDescent="0.25">
      <c r="C20485" s="160" t="s">
        <v>308</v>
      </c>
      <c r="D20485" s="161">
        <v>775.97</v>
      </c>
    </row>
    <row r="20486" spans="3:4" ht="15" hidden="1" customHeight="1" x14ac:dyDescent="0.25">
      <c r="C20486" s="158" t="s">
        <v>312</v>
      </c>
      <c r="D20486" s="159">
        <v>975.39</v>
      </c>
    </row>
    <row r="20487" spans="3:4" ht="15" hidden="1" customHeight="1" x14ac:dyDescent="0.25">
      <c r="C20487" s="160" t="s">
        <v>552</v>
      </c>
      <c r="D20487" s="161">
        <v>960.63</v>
      </c>
    </row>
    <row r="20488" spans="3:4" ht="15" hidden="1" customHeight="1" x14ac:dyDescent="0.25">
      <c r="C20488" s="158" t="s">
        <v>552</v>
      </c>
      <c r="D20488" s="159">
        <v>1151.75</v>
      </c>
    </row>
    <row r="20489" spans="3:4" ht="15" hidden="1" customHeight="1" x14ac:dyDescent="0.25">
      <c r="C20489" s="160" t="s">
        <v>552</v>
      </c>
      <c r="D20489" s="161">
        <v>1282.1099999999999</v>
      </c>
    </row>
    <row r="20490" spans="3:4" ht="15" hidden="1" customHeight="1" x14ac:dyDescent="0.25">
      <c r="C20490" s="158" t="s">
        <v>308</v>
      </c>
      <c r="D20490" s="159">
        <v>474.35</v>
      </c>
    </row>
    <row r="20491" spans="3:4" ht="15" hidden="1" customHeight="1" x14ac:dyDescent="0.25">
      <c r="C20491" s="160" t="s">
        <v>312</v>
      </c>
      <c r="D20491" s="161">
        <v>1151.26</v>
      </c>
    </row>
    <row r="20492" spans="3:4" ht="15" hidden="1" customHeight="1" x14ac:dyDescent="0.25">
      <c r="C20492" s="158" t="s">
        <v>540</v>
      </c>
      <c r="D20492" s="159">
        <v>500.47</v>
      </c>
    </row>
    <row r="20493" spans="3:4" ht="15" hidden="1" customHeight="1" x14ac:dyDescent="0.25">
      <c r="C20493" s="160" t="s">
        <v>312</v>
      </c>
      <c r="D20493" s="161">
        <v>480.59</v>
      </c>
    </row>
    <row r="20494" spans="3:4" ht="15" hidden="1" customHeight="1" x14ac:dyDescent="0.25">
      <c r="C20494" s="158" t="s">
        <v>548</v>
      </c>
      <c r="D20494" s="159">
        <v>126.62</v>
      </c>
    </row>
    <row r="20495" spans="3:4" ht="15" hidden="1" customHeight="1" x14ac:dyDescent="0.25">
      <c r="C20495" s="160" t="s">
        <v>308</v>
      </c>
      <c r="D20495" s="161">
        <v>58.45</v>
      </c>
    </row>
    <row r="20496" spans="3:4" ht="15" hidden="1" customHeight="1" x14ac:dyDescent="0.25">
      <c r="C20496" s="158" t="s">
        <v>548</v>
      </c>
      <c r="D20496" s="159">
        <v>1231.0899999999999</v>
      </c>
    </row>
    <row r="20497" spans="3:4" ht="15" hidden="1" customHeight="1" x14ac:dyDescent="0.25">
      <c r="C20497" s="160" t="s">
        <v>543</v>
      </c>
      <c r="D20497" s="161">
        <v>298.29000000000002</v>
      </c>
    </row>
    <row r="20498" spans="3:4" ht="15" hidden="1" customHeight="1" x14ac:dyDescent="0.25">
      <c r="C20498" s="158" t="s">
        <v>540</v>
      </c>
      <c r="D20498" s="159">
        <v>770.79</v>
      </c>
    </row>
    <row r="20499" spans="3:4" ht="15" hidden="1" customHeight="1" x14ac:dyDescent="0.25">
      <c r="C20499" s="160" t="s">
        <v>551</v>
      </c>
      <c r="D20499" s="161">
        <v>1147.1300000000001</v>
      </c>
    </row>
    <row r="20500" spans="3:4" ht="15" hidden="1" customHeight="1" x14ac:dyDescent="0.25">
      <c r="C20500" s="158" t="s">
        <v>540</v>
      </c>
      <c r="D20500" s="159">
        <v>507.47</v>
      </c>
    </row>
    <row r="20501" spans="3:4" ht="15" hidden="1" customHeight="1" x14ac:dyDescent="0.25">
      <c r="C20501" s="160" t="s">
        <v>309</v>
      </c>
      <c r="D20501" s="161">
        <v>129.69999999999999</v>
      </c>
    </row>
    <row r="20502" spans="3:4" ht="15" hidden="1" customHeight="1" x14ac:dyDescent="0.25">
      <c r="C20502" s="158" t="s">
        <v>307</v>
      </c>
      <c r="D20502" s="159">
        <v>524</v>
      </c>
    </row>
    <row r="20503" spans="3:4" ht="15" hidden="1" customHeight="1" x14ac:dyDescent="0.25">
      <c r="C20503" s="160" t="s">
        <v>307</v>
      </c>
      <c r="D20503" s="161">
        <v>568.71</v>
      </c>
    </row>
    <row r="20504" spans="3:4" ht="15" hidden="1" customHeight="1" x14ac:dyDescent="0.25">
      <c r="C20504" s="158" t="s">
        <v>308</v>
      </c>
      <c r="D20504" s="159">
        <v>1051.92</v>
      </c>
    </row>
    <row r="20505" spans="3:4" ht="15" hidden="1" customHeight="1" x14ac:dyDescent="0.25">
      <c r="C20505" s="160" t="s">
        <v>312</v>
      </c>
      <c r="D20505" s="161">
        <v>1274.74</v>
      </c>
    </row>
    <row r="20506" spans="3:4" ht="15" hidden="1" customHeight="1" x14ac:dyDescent="0.25">
      <c r="C20506" s="158" t="s">
        <v>539</v>
      </c>
      <c r="D20506" s="159">
        <v>1165.02</v>
      </c>
    </row>
    <row r="20507" spans="3:4" ht="15" hidden="1" customHeight="1" x14ac:dyDescent="0.25">
      <c r="C20507" s="160" t="s">
        <v>539</v>
      </c>
      <c r="D20507" s="161">
        <v>582.76</v>
      </c>
    </row>
    <row r="20508" spans="3:4" ht="15" hidden="1" customHeight="1" x14ac:dyDescent="0.25">
      <c r="C20508" s="158" t="s">
        <v>552</v>
      </c>
      <c r="D20508" s="159">
        <v>418.53</v>
      </c>
    </row>
    <row r="20509" spans="3:4" ht="15" hidden="1" customHeight="1" x14ac:dyDescent="0.25">
      <c r="C20509" s="160" t="s">
        <v>307</v>
      </c>
      <c r="D20509" s="161">
        <v>753.08</v>
      </c>
    </row>
    <row r="20510" spans="3:4" ht="15" hidden="1" customHeight="1" x14ac:dyDescent="0.25">
      <c r="C20510" s="158" t="s">
        <v>542</v>
      </c>
      <c r="D20510" s="159">
        <v>993.1</v>
      </c>
    </row>
    <row r="20511" spans="3:4" ht="15" hidden="1" customHeight="1" x14ac:dyDescent="0.25">
      <c r="C20511" s="160" t="s">
        <v>551</v>
      </c>
      <c r="D20511" s="161">
        <v>1101.6300000000001</v>
      </c>
    </row>
    <row r="20512" spans="3:4" ht="15" hidden="1" customHeight="1" x14ac:dyDescent="0.25">
      <c r="C20512" s="158" t="s">
        <v>542</v>
      </c>
      <c r="D20512" s="159">
        <v>938.67</v>
      </c>
    </row>
    <row r="20513" spans="3:4" ht="15" hidden="1" customHeight="1" x14ac:dyDescent="0.25">
      <c r="C20513" s="160" t="s">
        <v>309</v>
      </c>
      <c r="D20513" s="161">
        <v>480.5</v>
      </c>
    </row>
    <row r="20514" spans="3:4" ht="15" hidden="1" customHeight="1" x14ac:dyDescent="0.25">
      <c r="C20514" s="158" t="s">
        <v>539</v>
      </c>
      <c r="D20514" s="159">
        <v>437.41</v>
      </c>
    </row>
    <row r="20515" spans="3:4" ht="15" hidden="1" customHeight="1" x14ac:dyDescent="0.25">
      <c r="C20515" s="160" t="s">
        <v>548</v>
      </c>
      <c r="D20515" s="161">
        <v>835.1</v>
      </c>
    </row>
    <row r="20516" spans="3:4" ht="15" hidden="1" customHeight="1" x14ac:dyDescent="0.25">
      <c r="C20516" s="158" t="s">
        <v>553</v>
      </c>
      <c r="D20516" s="159">
        <v>758.98</v>
      </c>
    </row>
    <row r="20517" spans="3:4" ht="15" hidden="1" customHeight="1" x14ac:dyDescent="0.25">
      <c r="C20517" s="160" t="s">
        <v>544</v>
      </c>
      <c r="D20517" s="161">
        <v>869.93</v>
      </c>
    </row>
    <row r="20518" spans="3:4" ht="15" hidden="1" customHeight="1" x14ac:dyDescent="0.25">
      <c r="C20518" s="158" t="s">
        <v>548</v>
      </c>
      <c r="D20518" s="159">
        <v>628.51</v>
      </c>
    </row>
    <row r="20519" spans="3:4" ht="15" hidden="1" customHeight="1" x14ac:dyDescent="0.25">
      <c r="C20519" s="160" t="s">
        <v>542</v>
      </c>
      <c r="D20519" s="161">
        <v>735.64</v>
      </c>
    </row>
    <row r="20520" spans="3:4" ht="15" hidden="1" customHeight="1" x14ac:dyDescent="0.25">
      <c r="C20520" s="158" t="s">
        <v>308</v>
      </c>
      <c r="D20520" s="159">
        <v>470.24</v>
      </c>
    </row>
    <row r="20521" spans="3:4" ht="15" hidden="1" customHeight="1" x14ac:dyDescent="0.25">
      <c r="C20521" s="160" t="s">
        <v>551</v>
      </c>
      <c r="D20521" s="161">
        <v>535.66</v>
      </c>
    </row>
    <row r="20522" spans="3:4" ht="15" hidden="1" customHeight="1" x14ac:dyDescent="0.25">
      <c r="C20522" s="158" t="s">
        <v>539</v>
      </c>
      <c r="D20522" s="159">
        <v>570.76</v>
      </c>
    </row>
    <row r="20523" spans="3:4" ht="15" hidden="1" customHeight="1" x14ac:dyDescent="0.25">
      <c r="C20523" s="160" t="s">
        <v>554</v>
      </c>
      <c r="D20523" s="161">
        <v>353.75</v>
      </c>
    </row>
    <row r="20524" spans="3:4" ht="15" hidden="1" customHeight="1" x14ac:dyDescent="0.25">
      <c r="C20524" s="158" t="s">
        <v>549</v>
      </c>
      <c r="D20524" s="159">
        <v>430.68</v>
      </c>
    </row>
    <row r="20525" spans="3:4" ht="15" hidden="1" customHeight="1" x14ac:dyDescent="0.25">
      <c r="C20525" s="160" t="s">
        <v>312</v>
      </c>
      <c r="D20525" s="161">
        <v>1232.47</v>
      </c>
    </row>
    <row r="20526" spans="3:4" ht="15" hidden="1" customHeight="1" x14ac:dyDescent="0.25">
      <c r="C20526" s="158" t="s">
        <v>540</v>
      </c>
      <c r="D20526" s="159">
        <v>351.02</v>
      </c>
    </row>
    <row r="20527" spans="3:4" ht="15" hidden="1" customHeight="1" x14ac:dyDescent="0.25">
      <c r="C20527" s="160" t="s">
        <v>308</v>
      </c>
      <c r="D20527" s="161">
        <v>154.94</v>
      </c>
    </row>
    <row r="20528" spans="3:4" ht="15" hidden="1" customHeight="1" x14ac:dyDescent="0.25">
      <c r="C20528" s="158" t="s">
        <v>540</v>
      </c>
      <c r="D20528" s="159">
        <v>754.37</v>
      </c>
    </row>
    <row r="20529" spans="3:4" ht="15" hidden="1" customHeight="1" x14ac:dyDescent="0.25">
      <c r="C20529" s="160" t="s">
        <v>539</v>
      </c>
      <c r="D20529" s="161">
        <v>364.87</v>
      </c>
    </row>
    <row r="20530" spans="3:4" ht="15" hidden="1" customHeight="1" x14ac:dyDescent="0.25">
      <c r="C20530" s="158" t="s">
        <v>308</v>
      </c>
      <c r="D20530" s="159">
        <v>959.3</v>
      </c>
    </row>
    <row r="20531" spans="3:4" ht="15" hidden="1" customHeight="1" x14ac:dyDescent="0.25">
      <c r="C20531" s="160" t="s">
        <v>549</v>
      </c>
      <c r="D20531" s="161">
        <v>420.81</v>
      </c>
    </row>
    <row r="20532" spans="3:4" ht="15" hidden="1" customHeight="1" x14ac:dyDescent="0.25">
      <c r="C20532" s="158" t="s">
        <v>550</v>
      </c>
      <c r="D20532" s="159">
        <v>718.82</v>
      </c>
    </row>
    <row r="20533" spans="3:4" ht="15" hidden="1" customHeight="1" x14ac:dyDescent="0.25">
      <c r="C20533" s="160" t="s">
        <v>545</v>
      </c>
      <c r="D20533" s="161">
        <v>1164.6099999999999</v>
      </c>
    </row>
    <row r="20534" spans="3:4" ht="15" hidden="1" customHeight="1" x14ac:dyDescent="0.25">
      <c r="C20534" s="158" t="s">
        <v>550</v>
      </c>
      <c r="D20534" s="159">
        <v>201.59</v>
      </c>
    </row>
    <row r="20535" spans="3:4" ht="15" hidden="1" customHeight="1" x14ac:dyDescent="0.25">
      <c r="C20535" s="160" t="s">
        <v>307</v>
      </c>
      <c r="D20535" s="161">
        <v>619.47</v>
      </c>
    </row>
    <row r="20536" spans="3:4" ht="15" hidden="1" customHeight="1" x14ac:dyDescent="0.25">
      <c r="C20536" s="158" t="s">
        <v>540</v>
      </c>
      <c r="D20536" s="159">
        <v>227.38</v>
      </c>
    </row>
    <row r="20537" spans="3:4" ht="15" hidden="1" customHeight="1" x14ac:dyDescent="0.25">
      <c r="C20537" s="160" t="s">
        <v>541</v>
      </c>
      <c r="D20537" s="161">
        <v>598.55999999999995</v>
      </c>
    </row>
    <row r="20538" spans="3:4" ht="15" hidden="1" customHeight="1" x14ac:dyDescent="0.25">
      <c r="C20538" s="158" t="s">
        <v>543</v>
      </c>
      <c r="D20538" s="159">
        <v>788.83</v>
      </c>
    </row>
    <row r="20539" spans="3:4" ht="15" hidden="1" customHeight="1" x14ac:dyDescent="0.25">
      <c r="C20539" s="160" t="s">
        <v>556</v>
      </c>
      <c r="D20539" s="161">
        <v>380.07</v>
      </c>
    </row>
    <row r="20540" spans="3:4" ht="15" hidden="1" customHeight="1" x14ac:dyDescent="0.25">
      <c r="C20540" s="158" t="s">
        <v>546</v>
      </c>
      <c r="D20540" s="159">
        <v>736.29</v>
      </c>
    </row>
    <row r="20541" spans="3:4" ht="15" hidden="1" customHeight="1" x14ac:dyDescent="0.25">
      <c r="C20541" s="160" t="s">
        <v>308</v>
      </c>
      <c r="D20541" s="161">
        <v>470.36</v>
      </c>
    </row>
    <row r="20542" spans="3:4" ht="15" hidden="1" customHeight="1" x14ac:dyDescent="0.25">
      <c r="C20542" s="158" t="s">
        <v>547</v>
      </c>
      <c r="D20542" s="159">
        <v>87.84</v>
      </c>
    </row>
    <row r="20543" spans="3:4" ht="15" hidden="1" customHeight="1" x14ac:dyDescent="0.25">
      <c r="C20543" s="160" t="s">
        <v>543</v>
      </c>
      <c r="D20543" s="161">
        <v>585.13</v>
      </c>
    </row>
    <row r="20544" spans="3:4" ht="15" hidden="1" customHeight="1" x14ac:dyDescent="0.25">
      <c r="C20544" s="158" t="s">
        <v>557</v>
      </c>
      <c r="D20544" s="159">
        <v>658.4</v>
      </c>
    </row>
    <row r="20545" spans="3:4" ht="15" hidden="1" customHeight="1" x14ac:dyDescent="0.25">
      <c r="C20545" s="160" t="s">
        <v>553</v>
      </c>
      <c r="D20545" s="161">
        <v>425.82</v>
      </c>
    </row>
    <row r="20546" spans="3:4" ht="15" hidden="1" customHeight="1" x14ac:dyDescent="0.25">
      <c r="C20546" s="158" t="s">
        <v>552</v>
      </c>
      <c r="D20546" s="159">
        <v>611.20000000000005</v>
      </c>
    </row>
    <row r="20547" spans="3:4" ht="15" hidden="1" customHeight="1" x14ac:dyDescent="0.25">
      <c r="C20547" s="160" t="s">
        <v>551</v>
      </c>
      <c r="D20547" s="161">
        <v>65.91</v>
      </c>
    </row>
    <row r="20548" spans="3:4" ht="15" hidden="1" customHeight="1" x14ac:dyDescent="0.25">
      <c r="C20548" s="158" t="s">
        <v>539</v>
      </c>
      <c r="D20548" s="159">
        <v>965.05</v>
      </c>
    </row>
    <row r="20549" spans="3:4" ht="15" hidden="1" customHeight="1" x14ac:dyDescent="0.25">
      <c r="C20549" s="160" t="s">
        <v>557</v>
      </c>
      <c r="D20549" s="161">
        <v>347.94</v>
      </c>
    </row>
    <row r="20550" spans="3:4" ht="15" hidden="1" customHeight="1" x14ac:dyDescent="0.25">
      <c r="C20550" s="158" t="s">
        <v>540</v>
      </c>
      <c r="D20550" s="159">
        <v>1019.51</v>
      </c>
    </row>
    <row r="20551" spans="3:4" ht="15" hidden="1" customHeight="1" x14ac:dyDescent="0.25">
      <c r="C20551" s="160" t="s">
        <v>547</v>
      </c>
      <c r="D20551" s="161">
        <v>1053.54</v>
      </c>
    </row>
    <row r="20552" spans="3:4" ht="15" hidden="1" customHeight="1" x14ac:dyDescent="0.25">
      <c r="C20552" s="158" t="s">
        <v>549</v>
      </c>
      <c r="D20552" s="159">
        <v>643.28</v>
      </c>
    </row>
    <row r="20553" spans="3:4" ht="15" hidden="1" customHeight="1" x14ac:dyDescent="0.25">
      <c r="C20553" s="160" t="s">
        <v>556</v>
      </c>
      <c r="D20553" s="161">
        <v>261.39</v>
      </c>
    </row>
    <row r="20554" spans="3:4" ht="15" hidden="1" customHeight="1" x14ac:dyDescent="0.25">
      <c r="C20554" s="158" t="s">
        <v>312</v>
      </c>
      <c r="D20554" s="159">
        <v>861.29</v>
      </c>
    </row>
    <row r="20555" spans="3:4" ht="15" hidden="1" customHeight="1" x14ac:dyDescent="0.25">
      <c r="C20555" s="160" t="s">
        <v>542</v>
      </c>
      <c r="D20555" s="161">
        <v>15.22</v>
      </c>
    </row>
    <row r="20556" spans="3:4" ht="15" hidden="1" customHeight="1" x14ac:dyDescent="0.25">
      <c r="C20556" s="158" t="s">
        <v>549</v>
      </c>
      <c r="D20556" s="159">
        <v>265.55</v>
      </c>
    </row>
    <row r="20557" spans="3:4" ht="15" hidden="1" customHeight="1" x14ac:dyDescent="0.25">
      <c r="C20557" s="160" t="s">
        <v>539</v>
      </c>
      <c r="D20557" s="161">
        <v>527.70000000000005</v>
      </c>
    </row>
    <row r="20558" spans="3:4" ht="15" hidden="1" customHeight="1" x14ac:dyDescent="0.25">
      <c r="C20558" s="158" t="s">
        <v>545</v>
      </c>
      <c r="D20558" s="159">
        <v>645.04</v>
      </c>
    </row>
    <row r="20559" spans="3:4" ht="15" hidden="1" customHeight="1" x14ac:dyDescent="0.25">
      <c r="C20559" s="160" t="s">
        <v>556</v>
      </c>
      <c r="D20559" s="161">
        <v>426.74</v>
      </c>
    </row>
    <row r="20560" spans="3:4" ht="15" hidden="1" customHeight="1" x14ac:dyDescent="0.25">
      <c r="C20560" s="158" t="s">
        <v>545</v>
      </c>
      <c r="D20560" s="159">
        <v>899.87</v>
      </c>
    </row>
    <row r="20561" spans="3:4" ht="15" hidden="1" customHeight="1" x14ac:dyDescent="0.25">
      <c r="C20561" s="160" t="s">
        <v>540</v>
      </c>
      <c r="D20561" s="161">
        <v>125.33</v>
      </c>
    </row>
    <row r="20562" spans="3:4" ht="15" hidden="1" customHeight="1" x14ac:dyDescent="0.25">
      <c r="C20562" s="158" t="s">
        <v>545</v>
      </c>
      <c r="D20562" s="159">
        <v>118.08</v>
      </c>
    </row>
    <row r="20563" spans="3:4" ht="15" hidden="1" customHeight="1" x14ac:dyDescent="0.25">
      <c r="C20563" s="160" t="s">
        <v>546</v>
      </c>
      <c r="D20563" s="161">
        <v>240.61</v>
      </c>
    </row>
    <row r="20564" spans="3:4" ht="15" hidden="1" customHeight="1" x14ac:dyDescent="0.25">
      <c r="C20564" s="158" t="s">
        <v>312</v>
      </c>
      <c r="D20564" s="159">
        <v>970.55</v>
      </c>
    </row>
    <row r="20565" spans="3:4" ht="15" hidden="1" customHeight="1" x14ac:dyDescent="0.25">
      <c r="C20565" s="160" t="s">
        <v>312</v>
      </c>
      <c r="D20565" s="161">
        <v>439.52</v>
      </c>
    </row>
    <row r="20566" spans="3:4" ht="15" hidden="1" customHeight="1" x14ac:dyDescent="0.25">
      <c r="C20566" s="158" t="s">
        <v>308</v>
      </c>
      <c r="D20566" s="159">
        <v>601.6</v>
      </c>
    </row>
    <row r="20567" spans="3:4" ht="15" hidden="1" customHeight="1" x14ac:dyDescent="0.25">
      <c r="C20567" s="160" t="s">
        <v>548</v>
      </c>
      <c r="D20567" s="161">
        <v>776.4</v>
      </c>
    </row>
    <row r="20568" spans="3:4" ht="15" hidden="1" customHeight="1" x14ac:dyDescent="0.25">
      <c r="C20568" s="158" t="s">
        <v>549</v>
      </c>
      <c r="D20568" s="159">
        <v>199.53</v>
      </c>
    </row>
    <row r="20569" spans="3:4" ht="15" hidden="1" customHeight="1" x14ac:dyDescent="0.25">
      <c r="C20569" s="160" t="s">
        <v>307</v>
      </c>
      <c r="D20569" s="161">
        <v>62.97</v>
      </c>
    </row>
    <row r="20570" spans="3:4" ht="15" hidden="1" customHeight="1" x14ac:dyDescent="0.25">
      <c r="C20570" s="158" t="s">
        <v>539</v>
      </c>
      <c r="D20570" s="159">
        <v>851.12</v>
      </c>
    </row>
    <row r="20571" spans="3:4" ht="15" hidden="1" customHeight="1" x14ac:dyDescent="0.25">
      <c r="C20571" s="160" t="s">
        <v>552</v>
      </c>
      <c r="D20571" s="161">
        <v>625.97</v>
      </c>
    </row>
    <row r="20572" spans="3:4" ht="15" hidden="1" customHeight="1" x14ac:dyDescent="0.25">
      <c r="C20572" s="158" t="s">
        <v>553</v>
      </c>
      <c r="D20572" s="159">
        <v>645.55999999999995</v>
      </c>
    </row>
    <row r="20573" spans="3:4" ht="15" hidden="1" customHeight="1" x14ac:dyDescent="0.25">
      <c r="C20573" s="160" t="s">
        <v>541</v>
      </c>
      <c r="D20573" s="161">
        <v>747.35</v>
      </c>
    </row>
    <row r="20574" spans="3:4" ht="15" hidden="1" customHeight="1" x14ac:dyDescent="0.25">
      <c r="C20574" s="158" t="s">
        <v>312</v>
      </c>
      <c r="D20574" s="159">
        <v>863.39</v>
      </c>
    </row>
    <row r="20575" spans="3:4" ht="15" hidden="1" customHeight="1" x14ac:dyDescent="0.25">
      <c r="C20575" s="160" t="s">
        <v>312</v>
      </c>
      <c r="D20575" s="161">
        <v>569.72</v>
      </c>
    </row>
    <row r="20576" spans="3:4" ht="15" hidden="1" customHeight="1" x14ac:dyDescent="0.25">
      <c r="C20576" s="158" t="s">
        <v>552</v>
      </c>
      <c r="D20576" s="159">
        <v>912.97</v>
      </c>
    </row>
    <row r="20577" spans="3:4" ht="15" hidden="1" customHeight="1" x14ac:dyDescent="0.25">
      <c r="C20577" s="160" t="s">
        <v>552</v>
      </c>
      <c r="D20577" s="161">
        <v>908.47</v>
      </c>
    </row>
    <row r="20578" spans="3:4" ht="15" hidden="1" customHeight="1" x14ac:dyDescent="0.25">
      <c r="C20578" s="158" t="s">
        <v>309</v>
      </c>
      <c r="D20578" s="159">
        <v>1074.23</v>
      </c>
    </row>
    <row r="20579" spans="3:4" ht="15" hidden="1" customHeight="1" x14ac:dyDescent="0.25">
      <c r="C20579" s="160" t="s">
        <v>547</v>
      </c>
      <c r="D20579" s="161">
        <v>86.69</v>
      </c>
    </row>
    <row r="20580" spans="3:4" ht="15" hidden="1" customHeight="1" x14ac:dyDescent="0.25">
      <c r="C20580" s="158" t="s">
        <v>541</v>
      </c>
      <c r="D20580" s="159">
        <v>592.76</v>
      </c>
    </row>
    <row r="20581" spans="3:4" ht="15" hidden="1" customHeight="1" x14ac:dyDescent="0.25">
      <c r="C20581" s="160" t="s">
        <v>543</v>
      </c>
      <c r="D20581" s="161">
        <v>1211.31</v>
      </c>
    </row>
    <row r="20582" spans="3:4" ht="15" hidden="1" customHeight="1" x14ac:dyDescent="0.25">
      <c r="C20582" s="158" t="s">
        <v>555</v>
      </c>
      <c r="D20582" s="159">
        <v>760.42</v>
      </c>
    </row>
    <row r="20583" spans="3:4" ht="15" hidden="1" customHeight="1" x14ac:dyDescent="0.25">
      <c r="C20583" s="160" t="s">
        <v>546</v>
      </c>
      <c r="D20583" s="161">
        <v>1048.18</v>
      </c>
    </row>
    <row r="20584" spans="3:4" ht="15" hidden="1" customHeight="1" x14ac:dyDescent="0.25">
      <c r="C20584" s="158" t="s">
        <v>312</v>
      </c>
      <c r="D20584" s="159">
        <v>904.69</v>
      </c>
    </row>
    <row r="20585" spans="3:4" ht="15" hidden="1" customHeight="1" x14ac:dyDescent="0.25">
      <c r="C20585" s="160" t="s">
        <v>539</v>
      </c>
      <c r="D20585" s="161">
        <v>1104.03</v>
      </c>
    </row>
    <row r="20586" spans="3:4" ht="15" hidden="1" customHeight="1" x14ac:dyDescent="0.25">
      <c r="C20586" s="158" t="s">
        <v>540</v>
      </c>
      <c r="D20586" s="159">
        <v>73.03</v>
      </c>
    </row>
    <row r="20587" spans="3:4" ht="15" hidden="1" customHeight="1" x14ac:dyDescent="0.25">
      <c r="C20587" s="160" t="s">
        <v>552</v>
      </c>
      <c r="D20587" s="161">
        <v>54.2</v>
      </c>
    </row>
    <row r="20588" spans="3:4" ht="15" hidden="1" customHeight="1" x14ac:dyDescent="0.25">
      <c r="C20588" s="158" t="s">
        <v>546</v>
      </c>
      <c r="D20588" s="159">
        <v>1029.5</v>
      </c>
    </row>
    <row r="20589" spans="3:4" ht="15" hidden="1" customHeight="1" x14ac:dyDescent="0.25">
      <c r="C20589" s="160" t="s">
        <v>549</v>
      </c>
      <c r="D20589" s="161">
        <v>830.53</v>
      </c>
    </row>
    <row r="20590" spans="3:4" ht="15" hidden="1" customHeight="1" x14ac:dyDescent="0.25">
      <c r="C20590" s="158" t="s">
        <v>542</v>
      </c>
      <c r="D20590" s="159">
        <v>207.32</v>
      </c>
    </row>
    <row r="20591" spans="3:4" ht="15" hidden="1" customHeight="1" x14ac:dyDescent="0.25">
      <c r="C20591" s="160" t="s">
        <v>307</v>
      </c>
      <c r="D20591" s="161">
        <v>1077.44</v>
      </c>
    </row>
    <row r="20592" spans="3:4" ht="15" hidden="1" customHeight="1" x14ac:dyDescent="0.25">
      <c r="C20592" s="158" t="s">
        <v>545</v>
      </c>
      <c r="D20592" s="159">
        <v>681.41</v>
      </c>
    </row>
    <row r="20593" spans="3:4" ht="15" hidden="1" customHeight="1" x14ac:dyDescent="0.25">
      <c r="C20593" s="160" t="s">
        <v>540</v>
      </c>
      <c r="D20593" s="161">
        <v>189.46</v>
      </c>
    </row>
    <row r="20594" spans="3:4" ht="15" hidden="1" customHeight="1" x14ac:dyDescent="0.25">
      <c r="C20594" s="158" t="s">
        <v>309</v>
      </c>
      <c r="D20594" s="159">
        <v>711.85</v>
      </c>
    </row>
    <row r="20595" spans="3:4" ht="15" hidden="1" customHeight="1" x14ac:dyDescent="0.25">
      <c r="C20595" s="160" t="s">
        <v>545</v>
      </c>
      <c r="D20595" s="161">
        <v>1181.4000000000001</v>
      </c>
    </row>
    <row r="20596" spans="3:4" ht="15" hidden="1" customHeight="1" x14ac:dyDescent="0.25">
      <c r="C20596" s="158" t="s">
        <v>554</v>
      </c>
      <c r="D20596" s="159">
        <v>139.01</v>
      </c>
    </row>
    <row r="20597" spans="3:4" ht="15" hidden="1" customHeight="1" x14ac:dyDescent="0.25">
      <c r="C20597" s="160" t="s">
        <v>540</v>
      </c>
      <c r="D20597" s="161">
        <v>695.48</v>
      </c>
    </row>
    <row r="20598" spans="3:4" ht="15" hidden="1" customHeight="1" x14ac:dyDescent="0.25">
      <c r="C20598" s="158" t="s">
        <v>307</v>
      </c>
      <c r="D20598" s="159">
        <v>604.19000000000005</v>
      </c>
    </row>
    <row r="20599" spans="3:4" ht="15" hidden="1" customHeight="1" x14ac:dyDescent="0.25">
      <c r="C20599" s="160" t="s">
        <v>549</v>
      </c>
      <c r="D20599" s="161">
        <v>412.85</v>
      </c>
    </row>
    <row r="20600" spans="3:4" ht="15" hidden="1" customHeight="1" x14ac:dyDescent="0.25">
      <c r="C20600" s="158" t="s">
        <v>312</v>
      </c>
      <c r="D20600" s="159">
        <v>39.450000000000003</v>
      </c>
    </row>
    <row r="20601" spans="3:4" ht="15" hidden="1" customHeight="1" x14ac:dyDescent="0.25">
      <c r="C20601" s="160" t="s">
        <v>543</v>
      </c>
      <c r="D20601" s="161">
        <v>215.42</v>
      </c>
    </row>
    <row r="20602" spans="3:4" ht="15" hidden="1" customHeight="1" x14ac:dyDescent="0.25">
      <c r="C20602" s="158" t="s">
        <v>555</v>
      </c>
      <c r="D20602" s="159">
        <v>914.31</v>
      </c>
    </row>
    <row r="20603" spans="3:4" ht="15" hidden="1" customHeight="1" x14ac:dyDescent="0.25">
      <c r="C20603" s="160" t="s">
        <v>553</v>
      </c>
      <c r="D20603" s="161">
        <v>582.28</v>
      </c>
    </row>
    <row r="20604" spans="3:4" ht="15" hidden="1" customHeight="1" x14ac:dyDescent="0.25">
      <c r="C20604" s="158" t="s">
        <v>553</v>
      </c>
      <c r="D20604" s="159">
        <v>274.68</v>
      </c>
    </row>
    <row r="20605" spans="3:4" ht="15" hidden="1" customHeight="1" x14ac:dyDescent="0.25">
      <c r="C20605" s="160" t="s">
        <v>539</v>
      </c>
      <c r="D20605" s="161">
        <v>821.99</v>
      </c>
    </row>
    <row r="20606" spans="3:4" ht="15" hidden="1" customHeight="1" x14ac:dyDescent="0.25">
      <c r="C20606" s="158" t="s">
        <v>553</v>
      </c>
      <c r="D20606" s="159">
        <v>687.47</v>
      </c>
    </row>
    <row r="20607" spans="3:4" ht="15" hidden="1" customHeight="1" x14ac:dyDescent="0.25">
      <c r="C20607" s="160" t="s">
        <v>543</v>
      </c>
      <c r="D20607" s="161">
        <v>634.54999999999995</v>
      </c>
    </row>
    <row r="20608" spans="3:4" ht="15" hidden="1" customHeight="1" x14ac:dyDescent="0.25">
      <c r="C20608" s="158" t="s">
        <v>539</v>
      </c>
      <c r="D20608" s="159">
        <v>50.22</v>
      </c>
    </row>
    <row r="20609" spans="3:4" ht="15" hidden="1" customHeight="1" x14ac:dyDescent="0.25">
      <c r="C20609" s="160" t="s">
        <v>308</v>
      </c>
      <c r="D20609" s="161">
        <v>367.25</v>
      </c>
    </row>
    <row r="20610" spans="3:4" ht="15" hidden="1" customHeight="1" x14ac:dyDescent="0.25">
      <c r="C20610" s="158" t="s">
        <v>539</v>
      </c>
      <c r="D20610" s="159">
        <v>541.49</v>
      </c>
    </row>
    <row r="20611" spans="3:4" ht="15" hidden="1" customHeight="1" x14ac:dyDescent="0.25">
      <c r="C20611" s="160" t="s">
        <v>312</v>
      </c>
      <c r="D20611" s="161">
        <v>1190.01</v>
      </c>
    </row>
    <row r="20612" spans="3:4" ht="15" hidden="1" customHeight="1" x14ac:dyDescent="0.25">
      <c r="C20612" s="158" t="s">
        <v>308</v>
      </c>
      <c r="D20612" s="159">
        <v>664.03</v>
      </c>
    </row>
    <row r="20613" spans="3:4" ht="15" hidden="1" customHeight="1" x14ac:dyDescent="0.25">
      <c r="C20613" s="160" t="s">
        <v>543</v>
      </c>
      <c r="D20613" s="161">
        <v>731.66</v>
      </c>
    </row>
    <row r="20614" spans="3:4" ht="15" hidden="1" customHeight="1" x14ac:dyDescent="0.25">
      <c r="C20614" s="158" t="s">
        <v>539</v>
      </c>
      <c r="D20614" s="159">
        <v>361.68</v>
      </c>
    </row>
    <row r="20615" spans="3:4" ht="15" hidden="1" customHeight="1" x14ac:dyDescent="0.25">
      <c r="C20615" s="160" t="s">
        <v>543</v>
      </c>
      <c r="D20615" s="161">
        <v>387.18</v>
      </c>
    </row>
    <row r="20616" spans="3:4" ht="15" hidden="1" customHeight="1" x14ac:dyDescent="0.25">
      <c r="C20616" s="158" t="s">
        <v>308</v>
      </c>
      <c r="D20616" s="159">
        <v>488.09</v>
      </c>
    </row>
    <row r="20617" spans="3:4" ht="15" hidden="1" customHeight="1" x14ac:dyDescent="0.25">
      <c r="C20617" s="160" t="s">
        <v>548</v>
      </c>
      <c r="D20617" s="161">
        <v>443.27</v>
      </c>
    </row>
    <row r="20618" spans="3:4" ht="15" hidden="1" customHeight="1" x14ac:dyDescent="0.25">
      <c r="C20618" s="158" t="s">
        <v>540</v>
      </c>
      <c r="D20618" s="159">
        <v>438.42</v>
      </c>
    </row>
    <row r="20619" spans="3:4" ht="15" hidden="1" customHeight="1" x14ac:dyDescent="0.25">
      <c r="C20619" s="160" t="s">
        <v>308</v>
      </c>
      <c r="D20619" s="161">
        <v>40.090000000000003</v>
      </c>
    </row>
    <row r="20620" spans="3:4" ht="15" hidden="1" customHeight="1" x14ac:dyDescent="0.25">
      <c r="C20620" s="158" t="s">
        <v>551</v>
      </c>
      <c r="D20620" s="159">
        <v>793.04</v>
      </c>
    </row>
    <row r="20621" spans="3:4" ht="15" hidden="1" customHeight="1" x14ac:dyDescent="0.25">
      <c r="C20621" s="160" t="s">
        <v>549</v>
      </c>
      <c r="D20621" s="161">
        <v>817.93</v>
      </c>
    </row>
    <row r="20622" spans="3:4" ht="15" hidden="1" customHeight="1" x14ac:dyDescent="0.25">
      <c r="C20622" s="158" t="s">
        <v>542</v>
      </c>
      <c r="D20622" s="159">
        <v>183.56</v>
      </c>
    </row>
    <row r="20623" spans="3:4" ht="15" hidden="1" customHeight="1" x14ac:dyDescent="0.25">
      <c r="C20623" s="160" t="s">
        <v>556</v>
      </c>
      <c r="D20623" s="161">
        <v>713.95</v>
      </c>
    </row>
    <row r="20624" spans="3:4" ht="15" hidden="1" customHeight="1" x14ac:dyDescent="0.25">
      <c r="C20624" s="158" t="s">
        <v>549</v>
      </c>
      <c r="D20624" s="159">
        <v>1148.6500000000001</v>
      </c>
    </row>
    <row r="20625" spans="3:4" ht="15" hidden="1" customHeight="1" x14ac:dyDescent="0.25">
      <c r="C20625" s="160" t="s">
        <v>308</v>
      </c>
      <c r="D20625" s="161">
        <v>1106.72</v>
      </c>
    </row>
    <row r="20626" spans="3:4" ht="15" hidden="1" customHeight="1" x14ac:dyDescent="0.25">
      <c r="C20626" s="158" t="s">
        <v>555</v>
      </c>
      <c r="D20626" s="159">
        <v>239.21</v>
      </c>
    </row>
    <row r="20627" spans="3:4" ht="15" hidden="1" customHeight="1" x14ac:dyDescent="0.25">
      <c r="C20627" s="160" t="s">
        <v>548</v>
      </c>
      <c r="D20627" s="161">
        <v>426.11</v>
      </c>
    </row>
    <row r="20628" spans="3:4" ht="15" hidden="1" customHeight="1" x14ac:dyDescent="0.25">
      <c r="C20628" s="158" t="s">
        <v>551</v>
      </c>
      <c r="D20628" s="159">
        <v>137.59</v>
      </c>
    </row>
    <row r="20629" spans="3:4" ht="15" hidden="1" customHeight="1" x14ac:dyDescent="0.25">
      <c r="C20629" s="160" t="s">
        <v>540</v>
      </c>
      <c r="D20629" s="161">
        <v>238.5</v>
      </c>
    </row>
    <row r="20630" spans="3:4" ht="15" hidden="1" customHeight="1" x14ac:dyDescent="0.25">
      <c r="C20630" s="158" t="s">
        <v>557</v>
      </c>
      <c r="D20630" s="159">
        <v>53.44</v>
      </c>
    </row>
    <row r="20631" spans="3:4" ht="15" hidden="1" customHeight="1" x14ac:dyDescent="0.25">
      <c r="C20631" s="160" t="s">
        <v>539</v>
      </c>
      <c r="D20631" s="161">
        <v>464.81</v>
      </c>
    </row>
    <row r="20632" spans="3:4" ht="15" hidden="1" customHeight="1" x14ac:dyDescent="0.25">
      <c r="C20632" s="158" t="s">
        <v>312</v>
      </c>
      <c r="D20632" s="159">
        <v>380.6</v>
      </c>
    </row>
    <row r="20633" spans="3:4" ht="15" hidden="1" customHeight="1" x14ac:dyDescent="0.25">
      <c r="C20633" s="160" t="s">
        <v>545</v>
      </c>
      <c r="D20633" s="161">
        <v>459.46</v>
      </c>
    </row>
    <row r="20634" spans="3:4" ht="15" hidden="1" customHeight="1" x14ac:dyDescent="0.25">
      <c r="C20634" s="158" t="s">
        <v>543</v>
      </c>
      <c r="D20634" s="159">
        <v>298.24</v>
      </c>
    </row>
    <row r="20635" spans="3:4" ht="15" hidden="1" customHeight="1" x14ac:dyDescent="0.25">
      <c r="C20635" s="160" t="s">
        <v>549</v>
      </c>
      <c r="D20635" s="161">
        <v>103.06</v>
      </c>
    </row>
    <row r="20636" spans="3:4" ht="15" hidden="1" customHeight="1" x14ac:dyDescent="0.25">
      <c r="C20636" s="158" t="s">
        <v>308</v>
      </c>
      <c r="D20636" s="159">
        <v>772.99</v>
      </c>
    </row>
    <row r="20637" spans="3:4" ht="15" hidden="1" customHeight="1" x14ac:dyDescent="0.25">
      <c r="C20637" s="160" t="s">
        <v>544</v>
      </c>
      <c r="D20637" s="161">
        <v>837.78</v>
      </c>
    </row>
    <row r="20638" spans="3:4" ht="15" hidden="1" customHeight="1" x14ac:dyDescent="0.25">
      <c r="C20638" s="158" t="s">
        <v>543</v>
      </c>
      <c r="D20638" s="159">
        <v>465.47</v>
      </c>
    </row>
    <row r="20639" spans="3:4" ht="15" hidden="1" customHeight="1" x14ac:dyDescent="0.25">
      <c r="C20639" s="160" t="s">
        <v>541</v>
      </c>
      <c r="D20639" s="161">
        <v>462.38</v>
      </c>
    </row>
    <row r="20640" spans="3:4" ht="15" hidden="1" customHeight="1" x14ac:dyDescent="0.25">
      <c r="C20640" s="158" t="s">
        <v>554</v>
      </c>
      <c r="D20640" s="159">
        <v>479.42</v>
      </c>
    </row>
    <row r="20641" spans="3:4" ht="15" hidden="1" customHeight="1" x14ac:dyDescent="0.25">
      <c r="C20641" s="160" t="s">
        <v>551</v>
      </c>
      <c r="D20641" s="161">
        <v>283</v>
      </c>
    </row>
    <row r="20642" spans="3:4" ht="15" hidden="1" customHeight="1" x14ac:dyDescent="0.25">
      <c r="C20642" s="158" t="s">
        <v>545</v>
      </c>
      <c r="D20642" s="159">
        <v>567.79</v>
      </c>
    </row>
    <row r="20643" spans="3:4" ht="15" hidden="1" customHeight="1" x14ac:dyDescent="0.25">
      <c r="C20643" s="160" t="s">
        <v>555</v>
      </c>
      <c r="D20643" s="161">
        <v>1005.55</v>
      </c>
    </row>
    <row r="20644" spans="3:4" ht="15" hidden="1" customHeight="1" x14ac:dyDescent="0.25">
      <c r="C20644" s="158" t="s">
        <v>548</v>
      </c>
      <c r="D20644" s="159">
        <v>861.98</v>
      </c>
    </row>
    <row r="20645" spans="3:4" ht="15" hidden="1" customHeight="1" x14ac:dyDescent="0.25">
      <c r="C20645" s="160" t="s">
        <v>545</v>
      </c>
      <c r="D20645" s="161">
        <v>424.95</v>
      </c>
    </row>
    <row r="20646" spans="3:4" ht="15" hidden="1" customHeight="1" x14ac:dyDescent="0.25">
      <c r="C20646" s="158" t="s">
        <v>308</v>
      </c>
      <c r="D20646" s="159">
        <v>1090.3800000000001</v>
      </c>
    </row>
    <row r="20647" spans="3:4" ht="15" hidden="1" customHeight="1" x14ac:dyDescent="0.25">
      <c r="C20647" s="160" t="s">
        <v>552</v>
      </c>
      <c r="D20647" s="161">
        <v>908.02</v>
      </c>
    </row>
    <row r="20648" spans="3:4" ht="15" hidden="1" customHeight="1" x14ac:dyDescent="0.25">
      <c r="C20648" s="158" t="s">
        <v>307</v>
      </c>
      <c r="D20648" s="159">
        <v>332.72</v>
      </c>
    </row>
    <row r="20649" spans="3:4" ht="15" hidden="1" customHeight="1" x14ac:dyDescent="0.25">
      <c r="C20649" s="160" t="s">
        <v>552</v>
      </c>
      <c r="D20649" s="161">
        <v>310.7</v>
      </c>
    </row>
    <row r="20650" spans="3:4" ht="15" hidden="1" customHeight="1" x14ac:dyDescent="0.25">
      <c r="C20650" s="158" t="s">
        <v>553</v>
      </c>
      <c r="D20650" s="159">
        <v>423.52</v>
      </c>
    </row>
    <row r="20651" spans="3:4" ht="15" hidden="1" customHeight="1" x14ac:dyDescent="0.25">
      <c r="C20651" s="160" t="s">
        <v>550</v>
      </c>
      <c r="D20651" s="161">
        <v>763.27</v>
      </c>
    </row>
    <row r="20652" spans="3:4" ht="15" hidden="1" customHeight="1" x14ac:dyDescent="0.25">
      <c r="C20652" s="158" t="s">
        <v>553</v>
      </c>
      <c r="D20652" s="159">
        <v>427.3</v>
      </c>
    </row>
    <row r="20653" spans="3:4" ht="15" hidden="1" customHeight="1" x14ac:dyDescent="0.25">
      <c r="C20653" s="160" t="s">
        <v>542</v>
      </c>
      <c r="D20653" s="161">
        <v>673.61</v>
      </c>
    </row>
    <row r="20654" spans="3:4" ht="15" hidden="1" customHeight="1" x14ac:dyDescent="0.25">
      <c r="C20654" s="158" t="s">
        <v>307</v>
      </c>
      <c r="D20654" s="159">
        <v>570.45000000000005</v>
      </c>
    </row>
    <row r="20655" spans="3:4" ht="15" hidden="1" customHeight="1" x14ac:dyDescent="0.25">
      <c r="C20655" s="160" t="s">
        <v>308</v>
      </c>
      <c r="D20655" s="161">
        <v>1064.77</v>
      </c>
    </row>
    <row r="20656" spans="3:4" ht="15" hidden="1" customHeight="1" x14ac:dyDescent="0.25">
      <c r="C20656" s="158" t="s">
        <v>312</v>
      </c>
      <c r="D20656" s="159">
        <v>1159.04</v>
      </c>
    </row>
    <row r="20657" spans="3:4" ht="15" hidden="1" customHeight="1" x14ac:dyDescent="0.25">
      <c r="C20657" s="160" t="s">
        <v>552</v>
      </c>
      <c r="D20657" s="161">
        <v>410.69</v>
      </c>
    </row>
    <row r="20658" spans="3:4" ht="15" hidden="1" customHeight="1" x14ac:dyDescent="0.25">
      <c r="C20658" s="158" t="s">
        <v>543</v>
      </c>
      <c r="D20658" s="159">
        <v>461.77</v>
      </c>
    </row>
    <row r="20659" spans="3:4" ht="15" hidden="1" customHeight="1" x14ac:dyDescent="0.25">
      <c r="C20659" s="160" t="s">
        <v>546</v>
      </c>
      <c r="D20659" s="161">
        <v>435.01</v>
      </c>
    </row>
    <row r="20660" spans="3:4" ht="15" hidden="1" customHeight="1" x14ac:dyDescent="0.25">
      <c r="C20660" s="158" t="s">
        <v>543</v>
      </c>
      <c r="D20660" s="159">
        <v>695.67</v>
      </c>
    </row>
    <row r="20661" spans="3:4" ht="15" hidden="1" customHeight="1" x14ac:dyDescent="0.25">
      <c r="C20661" s="160" t="s">
        <v>308</v>
      </c>
      <c r="D20661" s="161">
        <v>734.85</v>
      </c>
    </row>
    <row r="20662" spans="3:4" ht="15" hidden="1" customHeight="1" x14ac:dyDescent="0.25">
      <c r="C20662" s="158" t="s">
        <v>540</v>
      </c>
      <c r="D20662" s="159">
        <v>736.38</v>
      </c>
    </row>
    <row r="20663" spans="3:4" ht="15" hidden="1" customHeight="1" x14ac:dyDescent="0.25">
      <c r="C20663" s="160" t="s">
        <v>543</v>
      </c>
      <c r="D20663" s="161">
        <v>461.59</v>
      </c>
    </row>
    <row r="20664" spans="3:4" ht="15" hidden="1" customHeight="1" x14ac:dyDescent="0.25">
      <c r="C20664" s="158" t="s">
        <v>556</v>
      </c>
      <c r="D20664" s="159">
        <v>79.25</v>
      </c>
    </row>
    <row r="20665" spans="3:4" ht="15" hidden="1" customHeight="1" x14ac:dyDescent="0.25">
      <c r="C20665" s="160" t="s">
        <v>545</v>
      </c>
      <c r="D20665" s="161">
        <v>271.60000000000002</v>
      </c>
    </row>
    <row r="20666" spans="3:4" ht="15" hidden="1" customHeight="1" x14ac:dyDescent="0.25">
      <c r="C20666" s="158" t="s">
        <v>307</v>
      </c>
      <c r="D20666" s="159">
        <v>209.9</v>
      </c>
    </row>
    <row r="20667" spans="3:4" ht="15" hidden="1" customHeight="1" x14ac:dyDescent="0.25">
      <c r="C20667" s="160" t="s">
        <v>548</v>
      </c>
      <c r="D20667" s="161">
        <v>701.11</v>
      </c>
    </row>
    <row r="20668" spans="3:4" ht="15" hidden="1" customHeight="1" x14ac:dyDescent="0.25">
      <c r="C20668" s="158" t="s">
        <v>309</v>
      </c>
      <c r="D20668" s="159">
        <v>397.81</v>
      </c>
    </row>
    <row r="20669" spans="3:4" ht="15" hidden="1" customHeight="1" x14ac:dyDescent="0.25">
      <c r="C20669" s="160" t="s">
        <v>542</v>
      </c>
      <c r="D20669" s="161">
        <v>986.29</v>
      </c>
    </row>
    <row r="20670" spans="3:4" ht="15" hidden="1" customHeight="1" x14ac:dyDescent="0.25">
      <c r="C20670" s="158" t="s">
        <v>551</v>
      </c>
      <c r="D20670" s="159">
        <v>1102.53</v>
      </c>
    </row>
    <row r="20671" spans="3:4" ht="15" hidden="1" customHeight="1" x14ac:dyDescent="0.25">
      <c r="C20671" s="160" t="s">
        <v>552</v>
      </c>
      <c r="D20671" s="161">
        <v>830.73</v>
      </c>
    </row>
    <row r="20672" spans="3:4" ht="15" hidden="1" customHeight="1" x14ac:dyDescent="0.25">
      <c r="C20672" s="158" t="s">
        <v>551</v>
      </c>
      <c r="D20672" s="159">
        <v>652.25</v>
      </c>
    </row>
    <row r="20673" spans="3:4" ht="15" hidden="1" customHeight="1" x14ac:dyDescent="0.25">
      <c r="C20673" s="160" t="s">
        <v>543</v>
      </c>
      <c r="D20673" s="161">
        <v>1188.3699999999999</v>
      </c>
    </row>
    <row r="20674" spans="3:4" ht="15" hidden="1" customHeight="1" x14ac:dyDescent="0.25">
      <c r="C20674" s="158" t="s">
        <v>558</v>
      </c>
      <c r="D20674" s="159">
        <v>541.61</v>
      </c>
    </row>
    <row r="20675" spans="3:4" ht="15" hidden="1" customHeight="1" x14ac:dyDescent="0.25">
      <c r="C20675" s="160" t="s">
        <v>556</v>
      </c>
      <c r="D20675" s="161">
        <v>749.56</v>
      </c>
    </row>
    <row r="20676" spans="3:4" ht="15" hidden="1" customHeight="1" x14ac:dyDescent="0.25">
      <c r="C20676" s="158" t="s">
        <v>308</v>
      </c>
      <c r="D20676" s="159">
        <v>643.65</v>
      </c>
    </row>
    <row r="20677" spans="3:4" ht="15" hidden="1" customHeight="1" x14ac:dyDescent="0.25">
      <c r="C20677" s="160" t="s">
        <v>553</v>
      </c>
      <c r="D20677" s="161">
        <v>785.78</v>
      </c>
    </row>
    <row r="20678" spans="3:4" ht="15" hidden="1" customHeight="1" x14ac:dyDescent="0.25">
      <c r="C20678" s="158" t="s">
        <v>540</v>
      </c>
      <c r="D20678" s="159">
        <v>1036.33</v>
      </c>
    </row>
    <row r="20679" spans="3:4" ht="15" hidden="1" customHeight="1" x14ac:dyDescent="0.25">
      <c r="C20679" s="160" t="s">
        <v>546</v>
      </c>
      <c r="D20679" s="161">
        <v>414.73</v>
      </c>
    </row>
    <row r="20680" spans="3:4" ht="15" hidden="1" customHeight="1" x14ac:dyDescent="0.25">
      <c r="C20680" s="158" t="s">
        <v>546</v>
      </c>
      <c r="D20680" s="159">
        <v>1080.6099999999999</v>
      </c>
    </row>
    <row r="20681" spans="3:4" ht="15" hidden="1" customHeight="1" x14ac:dyDescent="0.25">
      <c r="C20681" s="160" t="s">
        <v>543</v>
      </c>
      <c r="D20681" s="161">
        <v>1076.49</v>
      </c>
    </row>
    <row r="20682" spans="3:4" ht="15" hidden="1" customHeight="1" x14ac:dyDescent="0.25">
      <c r="C20682" s="158" t="s">
        <v>540</v>
      </c>
      <c r="D20682" s="159">
        <v>597.87</v>
      </c>
    </row>
    <row r="20683" spans="3:4" ht="15" hidden="1" customHeight="1" x14ac:dyDescent="0.25">
      <c r="C20683" s="160" t="s">
        <v>543</v>
      </c>
      <c r="D20683" s="161">
        <v>840.22</v>
      </c>
    </row>
    <row r="20684" spans="3:4" ht="15" hidden="1" customHeight="1" x14ac:dyDescent="0.25">
      <c r="C20684" s="158" t="s">
        <v>312</v>
      </c>
      <c r="D20684" s="159">
        <v>1074.06</v>
      </c>
    </row>
    <row r="20685" spans="3:4" ht="15" hidden="1" customHeight="1" x14ac:dyDescent="0.25">
      <c r="C20685" s="160" t="s">
        <v>551</v>
      </c>
      <c r="D20685" s="161">
        <v>851.57</v>
      </c>
    </row>
    <row r="20686" spans="3:4" ht="15" hidden="1" customHeight="1" x14ac:dyDescent="0.25">
      <c r="C20686" s="158" t="s">
        <v>546</v>
      </c>
      <c r="D20686" s="159">
        <v>577.80999999999995</v>
      </c>
    </row>
    <row r="20687" spans="3:4" ht="15" hidden="1" customHeight="1" x14ac:dyDescent="0.25">
      <c r="C20687" s="160" t="s">
        <v>542</v>
      </c>
      <c r="D20687" s="161">
        <v>473.49</v>
      </c>
    </row>
    <row r="20688" spans="3:4" ht="15" hidden="1" customHeight="1" x14ac:dyDescent="0.25">
      <c r="C20688" s="158" t="s">
        <v>312</v>
      </c>
      <c r="D20688" s="159">
        <v>795.59</v>
      </c>
    </row>
    <row r="20689" spans="3:4" ht="15" hidden="1" customHeight="1" x14ac:dyDescent="0.25">
      <c r="C20689" s="160" t="s">
        <v>555</v>
      </c>
      <c r="D20689" s="161">
        <v>514.29</v>
      </c>
    </row>
    <row r="20690" spans="3:4" ht="15" hidden="1" customHeight="1" x14ac:dyDescent="0.25">
      <c r="C20690" s="158" t="s">
        <v>309</v>
      </c>
      <c r="D20690" s="159">
        <v>583.46</v>
      </c>
    </row>
    <row r="20691" spans="3:4" ht="15" hidden="1" customHeight="1" x14ac:dyDescent="0.25">
      <c r="C20691" s="160" t="s">
        <v>551</v>
      </c>
      <c r="D20691" s="161">
        <v>1284.48</v>
      </c>
    </row>
    <row r="20692" spans="3:4" ht="15" hidden="1" customHeight="1" x14ac:dyDescent="0.25">
      <c r="C20692" s="158" t="s">
        <v>309</v>
      </c>
      <c r="D20692" s="159">
        <v>68.489999999999995</v>
      </c>
    </row>
    <row r="20693" spans="3:4" ht="15" hidden="1" customHeight="1" x14ac:dyDescent="0.25">
      <c r="C20693" s="160" t="s">
        <v>542</v>
      </c>
      <c r="D20693" s="161">
        <v>915.24</v>
      </c>
    </row>
    <row r="20694" spans="3:4" ht="15" hidden="1" customHeight="1" x14ac:dyDescent="0.25">
      <c r="C20694" s="158" t="s">
        <v>308</v>
      </c>
      <c r="D20694" s="159">
        <v>273.44</v>
      </c>
    </row>
    <row r="20695" spans="3:4" ht="15" hidden="1" customHeight="1" x14ac:dyDescent="0.25">
      <c r="C20695" s="160" t="s">
        <v>539</v>
      </c>
      <c r="D20695" s="161">
        <v>894.98</v>
      </c>
    </row>
    <row r="20696" spans="3:4" ht="15" hidden="1" customHeight="1" x14ac:dyDescent="0.25">
      <c r="C20696" s="158" t="s">
        <v>312</v>
      </c>
      <c r="D20696" s="159">
        <v>565.76</v>
      </c>
    </row>
    <row r="20697" spans="3:4" ht="15" hidden="1" customHeight="1" x14ac:dyDescent="0.25">
      <c r="C20697" s="160" t="s">
        <v>546</v>
      </c>
      <c r="D20697" s="161">
        <v>352.53</v>
      </c>
    </row>
    <row r="20698" spans="3:4" ht="15" hidden="1" customHeight="1" x14ac:dyDescent="0.25">
      <c r="C20698" s="158" t="s">
        <v>308</v>
      </c>
      <c r="D20698" s="159">
        <v>1239.74</v>
      </c>
    </row>
    <row r="20699" spans="3:4" ht="15" hidden="1" customHeight="1" x14ac:dyDescent="0.25">
      <c r="C20699" s="160" t="s">
        <v>540</v>
      </c>
      <c r="D20699" s="161">
        <v>1009.45</v>
      </c>
    </row>
    <row r="20700" spans="3:4" ht="15" hidden="1" customHeight="1" x14ac:dyDescent="0.25">
      <c r="C20700" s="158" t="s">
        <v>556</v>
      </c>
      <c r="D20700" s="159">
        <v>828.69</v>
      </c>
    </row>
    <row r="20701" spans="3:4" ht="15" hidden="1" customHeight="1" x14ac:dyDescent="0.25">
      <c r="C20701" s="160" t="s">
        <v>307</v>
      </c>
      <c r="D20701" s="161">
        <v>1294.73</v>
      </c>
    </row>
    <row r="20702" spans="3:4" ht="15" hidden="1" customHeight="1" x14ac:dyDescent="0.25">
      <c r="C20702" s="158" t="s">
        <v>558</v>
      </c>
      <c r="D20702" s="159">
        <v>57.27</v>
      </c>
    </row>
    <row r="20703" spans="3:4" ht="15" hidden="1" customHeight="1" x14ac:dyDescent="0.25">
      <c r="C20703" s="160" t="s">
        <v>547</v>
      </c>
      <c r="D20703" s="161">
        <v>1279.3900000000001</v>
      </c>
    </row>
    <row r="20704" spans="3:4" ht="15" hidden="1" customHeight="1" x14ac:dyDescent="0.25">
      <c r="C20704" s="158" t="s">
        <v>552</v>
      </c>
      <c r="D20704" s="159">
        <v>490.66</v>
      </c>
    </row>
    <row r="20705" spans="3:4" ht="15" hidden="1" customHeight="1" x14ac:dyDescent="0.25">
      <c r="C20705" s="160" t="s">
        <v>551</v>
      </c>
      <c r="D20705" s="161">
        <v>799.98</v>
      </c>
    </row>
    <row r="20706" spans="3:4" ht="15" hidden="1" customHeight="1" x14ac:dyDescent="0.25">
      <c r="C20706" s="158" t="s">
        <v>558</v>
      </c>
      <c r="D20706" s="159">
        <v>853.47</v>
      </c>
    </row>
    <row r="20707" spans="3:4" ht="15" hidden="1" customHeight="1" x14ac:dyDescent="0.25">
      <c r="C20707" s="160" t="s">
        <v>540</v>
      </c>
      <c r="D20707" s="161">
        <v>444.19</v>
      </c>
    </row>
    <row r="20708" spans="3:4" ht="15" hidden="1" customHeight="1" x14ac:dyDescent="0.25">
      <c r="C20708" s="158" t="s">
        <v>312</v>
      </c>
      <c r="D20708" s="159">
        <v>990.49</v>
      </c>
    </row>
    <row r="20709" spans="3:4" ht="15" hidden="1" customHeight="1" x14ac:dyDescent="0.25">
      <c r="C20709" s="160" t="s">
        <v>545</v>
      </c>
      <c r="D20709" s="161">
        <v>621.20000000000005</v>
      </c>
    </row>
    <row r="20710" spans="3:4" ht="15" hidden="1" customHeight="1" x14ac:dyDescent="0.25">
      <c r="C20710" s="158" t="s">
        <v>553</v>
      </c>
      <c r="D20710" s="159">
        <v>410.81</v>
      </c>
    </row>
    <row r="20711" spans="3:4" ht="15" hidden="1" customHeight="1" x14ac:dyDescent="0.25">
      <c r="C20711" s="160" t="s">
        <v>540</v>
      </c>
      <c r="D20711" s="161">
        <v>563.38</v>
      </c>
    </row>
    <row r="20712" spans="3:4" ht="15" hidden="1" customHeight="1" x14ac:dyDescent="0.25">
      <c r="C20712" s="158" t="s">
        <v>307</v>
      </c>
      <c r="D20712" s="159">
        <v>978.3</v>
      </c>
    </row>
    <row r="20713" spans="3:4" ht="15" hidden="1" customHeight="1" x14ac:dyDescent="0.25">
      <c r="C20713" s="160" t="s">
        <v>312</v>
      </c>
      <c r="D20713" s="161">
        <v>650.94000000000005</v>
      </c>
    </row>
    <row r="20714" spans="3:4" ht="15" hidden="1" customHeight="1" x14ac:dyDescent="0.25">
      <c r="C20714" s="158" t="s">
        <v>543</v>
      </c>
      <c r="D20714" s="159">
        <v>485.3</v>
      </c>
    </row>
    <row r="20715" spans="3:4" ht="15" hidden="1" customHeight="1" x14ac:dyDescent="0.25">
      <c r="C20715" s="160" t="s">
        <v>309</v>
      </c>
      <c r="D20715" s="161">
        <v>564.46</v>
      </c>
    </row>
    <row r="20716" spans="3:4" ht="15" hidden="1" customHeight="1" x14ac:dyDescent="0.25">
      <c r="C20716" s="158" t="s">
        <v>555</v>
      </c>
      <c r="D20716" s="159">
        <v>856.39</v>
      </c>
    </row>
    <row r="20717" spans="3:4" ht="15" hidden="1" customHeight="1" x14ac:dyDescent="0.25">
      <c r="C20717" s="160" t="s">
        <v>542</v>
      </c>
      <c r="D20717" s="161">
        <v>565.71</v>
      </c>
    </row>
    <row r="20718" spans="3:4" ht="15" hidden="1" customHeight="1" x14ac:dyDescent="0.25">
      <c r="C20718" s="158" t="s">
        <v>312</v>
      </c>
      <c r="D20718" s="159">
        <v>491.65</v>
      </c>
    </row>
    <row r="20719" spans="3:4" ht="15" hidden="1" customHeight="1" x14ac:dyDescent="0.25">
      <c r="C20719" s="160" t="s">
        <v>552</v>
      </c>
      <c r="D20719" s="161">
        <v>142.52000000000001</v>
      </c>
    </row>
    <row r="20720" spans="3:4" ht="15" hidden="1" customHeight="1" x14ac:dyDescent="0.25">
      <c r="C20720" s="158" t="s">
        <v>552</v>
      </c>
      <c r="D20720" s="159">
        <v>522.04</v>
      </c>
    </row>
    <row r="20721" spans="3:4" ht="15" hidden="1" customHeight="1" x14ac:dyDescent="0.25">
      <c r="C20721" s="160" t="s">
        <v>308</v>
      </c>
      <c r="D20721" s="161">
        <v>529.74</v>
      </c>
    </row>
    <row r="20722" spans="3:4" ht="15" hidden="1" customHeight="1" x14ac:dyDescent="0.25">
      <c r="C20722" s="158" t="s">
        <v>554</v>
      </c>
      <c r="D20722" s="159">
        <v>1168.83</v>
      </c>
    </row>
    <row r="20723" spans="3:4" ht="15" hidden="1" customHeight="1" x14ac:dyDescent="0.25">
      <c r="C20723" s="160" t="s">
        <v>549</v>
      </c>
      <c r="D20723" s="161">
        <v>953.38</v>
      </c>
    </row>
    <row r="20724" spans="3:4" ht="15" hidden="1" customHeight="1" x14ac:dyDescent="0.25">
      <c r="C20724" s="158" t="s">
        <v>547</v>
      </c>
      <c r="D20724" s="159">
        <v>213.47</v>
      </c>
    </row>
    <row r="20725" spans="3:4" ht="15" hidden="1" customHeight="1" x14ac:dyDescent="0.25">
      <c r="C20725" s="160" t="s">
        <v>542</v>
      </c>
      <c r="D20725" s="161">
        <v>419.76</v>
      </c>
    </row>
    <row r="20726" spans="3:4" ht="15" hidden="1" customHeight="1" x14ac:dyDescent="0.25">
      <c r="C20726" s="158" t="s">
        <v>547</v>
      </c>
      <c r="D20726" s="159">
        <v>131.96</v>
      </c>
    </row>
    <row r="20727" spans="3:4" ht="15" hidden="1" customHeight="1" x14ac:dyDescent="0.25">
      <c r="C20727" s="160" t="s">
        <v>555</v>
      </c>
      <c r="D20727" s="161">
        <v>813.57</v>
      </c>
    </row>
    <row r="20728" spans="3:4" ht="15" hidden="1" customHeight="1" x14ac:dyDescent="0.25">
      <c r="C20728" s="158" t="s">
        <v>551</v>
      </c>
      <c r="D20728" s="159">
        <v>563.73</v>
      </c>
    </row>
    <row r="20729" spans="3:4" ht="15" hidden="1" customHeight="1" x14ac:dyDescent="0.25">
      <c r="C20729" s="160" t="s">
        <v>542</v>
      </c>
      <c r="D20729" s="161">
        <v>711.88</v>
      </c>
    </row>
    <row r="20730" spans="3:4" ht="15" hidden="1" customHeight="1" x14ac:dyDescent="0.25">
      <c r="C20730" s="158" t="s">
        <v>551</v>
      </c>
      <c r="D20730" s="159">
        <v>1121.6400000000001</v>
      </c>
    </row>
    <row r="20731" spans="3:4" ht="15" hidden="1" customHeight="1" x14ac:dyDescent="0.25">
      <c r="C20731" s="160" t="s">
        <v>546</v>
      </c>
      <c r="D20731" s="161">
        <v>1231.27</v>
      </c>
    </row>
    <row r="20732" spans="3:4" ht="15" hidden="1" customHeight="1" x14ac:dyDescent="0.25">
      <c r="C20732" s="158" t="s">
        <v>558</v>
      </c>
      <c r="D20732" s="159">
        <v>1079.51</v>
      </c>
    </row>
    <row r="20733" spans="3:4" ht="15" hidden="1" customHeight="1" x14ac:dyDescent="0.25">
      <c r="C20733" s="160" t="s">
        <v>544</v>
      </c>
      <c r="D20733" s="161">
        <v>346.53</v>
      </c>
    </row>
    <row r="20734" spans="3:4" ht="15" hidden="1" customHeight="1" x14ac:dyDescent="0.25">
      <c r="C20734" s="158" t="s">
        <v>552</v>
      </c>
      <c r="D20734" s="159">
        <v>338.47</v>
      </c>
    </row>
    <row r="20735" spans="3:4" ht="15" hidden="1" customHeight="1" x14ac:dyDescent="0.25">
      <c r="C20735" s="160" t="s">
        <v>307</v>
      </c>
      <c r="D20735" s="161">
        <v>1079.7</v>
      </c>
    </row>
    <row r="20736" spans="3:4" ht="15" hidden="1" customHeight="1" x14ac:dyDescent="0.25">
      <c r="C20736" s="158" t="s">
        <v>550</v>
      </c>
      <c r="D20736" s="159">
        <v>434.73</v>
      </c>
    </row>
    <row r="20737" spans="3:4" ht="15" hidden="1" customHeight="1" x14ac:dyDescent="0.25">
      <c r="C20737" s="160" t="s">
        <v>545</v>
      </c>
      <c r="D20737" s="161">
        <v>89.77</v>
      </c>
    </row>
    <row r="20738" spans="3:4" ht="15" hidden="1" customHeight="1" x14ac:dyDescent="0.25">
      <c r="C20738" s="158" t="s">
        <v>552</v>
      </c>
      <c r="D20738" s="159">
        <v>273.58</v>
      </c>
    </row>
    <row r="20739" spans="3:4" ht="15" hidden="1" customHeight="1" x14ac:dyDescent="0.25">
      <c r="C20739" s="160" t="s">
        <v>546</v>
      </c>
      <c r="D20739" s="161">
        <v>1094.17</v>
      </c>
    </row>
    <row r="20740" spans="3:4" ht="15" hidden="1" customHeight="1" x14ac:dyDescent="0.25">
      <c r="C20740" s="158" t="s">
        <v>308</v>
      </c>
      <c r="D20740" s="159">
        <v>567.4</v>
      </c>
    </row>
    <row r="20741" spans="3:4" ht="15" hidden="1" customHeight="1" x14ac:dyDescent="0.25">
      <c r="C20741" s="160" t="s">
        <v>555</v>
      </c>
      <c r="D20741" s="161">
        <v>593.04999999999995</v>
      </c>
    </row>
    <row r="20742" spans="3:4" ht="15" hidden="1" customHeight="1" x14ac:dyDescent="0.25">
      <c r="C20742" s="158" t="s">
        <v>540</v>
      </c>
      <c r="D20742" s="159">
        <v>806.35</v>
      </c>
    </row>
    <row r="20743" spans="3:4" ht="15" hidden="1" customHeight="1" x14ac:dyDescent="0.25">
      <c r="C20743" s="160" t="s">
        <v>553</v>
      </c>
      <c r="D20743" s="161">
        <v>479.08</v>
      </c>
    </row>
    <row r="20744" spans="3:4" ht="15" hidden="1" customHeight="1" x14ac:dyDescent="0.25">
      <c r="C20744" s="158" t="s">
        <v>539</v>
      </c>
      <c r="D20744" s="159">
        <v>319.67</v>
      </c>
    </row>
    <row r="20745" spans="3:4" ht="15" hidden="1" customHeight="1" x14ac:dyDescent="0.25">
      <c r="C20745" s="160" t="s">
        <v>549</v>
      </c>
      <c r="D20745" s="161">
        <v>1281.0899999999999</v>
      </c>
    </row>
    <row r="20746" spans="3:4" ht="15" hidden="1" customHeight="1" x14ac:dyDescent="0.25">
      <c r="C20746" s="158" t="s">
        <v>309</v>
      </c>
      <c r="D20746" s="159">
        <v>58.85</v>
      </c>
    </row>
    <row r="20747" spans="3:4" ht="15" hidden="1" customHeight="1" x14ac:dyDescent="0.25">
      <c r="C20747" s="160" t="s">
        <v>309</v>
      </c>
      <c r="D20747" s="161">
        <v>1115.32</v>
      </c>
    </row>
    <row r="20748" spans="3:4" ht="15" hidden="1" customHeight="1" x14ac:dyDescent="0.25">
      <c r="C20748" s="158" t="s">
        <v>556</v>
      </c>
      <c r="D20748" s="159">
        <v>958.09</v>
      </c>
    </row>
    <row r="20749" spans="3:4" ht="15" hidden="1" customHeight="1" x14ac:dyDescent="0.25">
      <c r="C20749" s="160" t="s">
        <v>558</v>
      </c>
      <c r="D20749" s="161">
        <v>768.79</v>
      </c>
    </row>
    <row r="20750" spans="3:4" ht="15" hidden="1" customHeight="1" x14ac:dyDescent="0.25">
      <c r="C20750" s="158" t="s">
        <v>309</v>
      </c>
      <c r="D20750" s="159">
        <v>456.67</v>
      </c>
    </row>
    <row r="20751" spans="3:4" ht="15" hidden="1" customHeight="1" x14ac:dyDescent="0.25">
      <c r="C20751" s="160" t="s">
        <v>556</v>
      </c>
      <c r="D20751" s="161">
        <v>302.81</v>
      </c>
    </row>
    <row r="20752" spans="3:4" ht="15" hidden="1" customHeight="1" x14ac:dyDescent="0.25">
      <c r="C20752" s="158" t="s">
        <v>557</v>
      </c>
      <c r="D20752" s="159">
        <v>829.42</v>
      </c>
    </row>
    <row r="20753" spans="3:4" ht="15" hidden="1" customHeight="1" x14ac:dyDescent="0.25">
      <c r="C20753" s="160" t="s">
        <v>546</v>
      </c>
      <c r="D20753" s="161">
        <v>534.02</v>
      </c>
    </row>
    <row r="20754" spans="3:4" ht="15" hidden="1" customHeight="1" x14ac:dyDescent="0.25">
      <c r="C20754" s="158" t="s">
        <v>539</v>
      </c>
      <c r="D20754" s="159">
        <v>130.12</v>
      </c>
    </row>
    <row r="20755" spans="3:4" ht="15" hidden="1" customHeight="1" x14ac:dyDescent="0.25">
      <c r="C20755" s="160" t="s">
        <v>552</v>
      </c>
      <c r="D20755" s="161">
        <v>919.04</v>
      </c>
    </row>
    <row r="20756" spans="3:4" ht="15" hidden="1" customHeight="1" x14ac:dyDescent="0.25">
      <c r="C20756" s="158" t="s">
        <v>539</v>
      </c>
      <c r="D20756" s="159">
        <v>954.41</v>
      </c>
    </row>
    <row r="20757" spans="3:4" ht="15" hidden="1" customHeight="1" x14ac:dyDescent="0.25">
      <c r="C20757" s="160" t="s">
        <v>553</v>
      </c>
      <c r="D20757" s="161">
        <v>145.88999999999999</v>
      </c>
    </row>
    <row r="20758" spans="3:4" ht="15" hidden="1" customHeight="1" x14ac:dyDescent="0.25">
      <c r="C20758" s="158" t="s">
        <v>552</v>
      </c>
      <c r="D20758" s="159">
        <v>326.97000000000003</v>
      </c>
    </row>
    <row r="20759" spans="3:4" ht="15" hidden="1" customHeight="1" x14ac:dyDescent="0.25">
      <c r="C20759" s="160" t="s">
        <v>554</v>
      </c>
      <c r="D20759" s="161">
        <v>1147.51</v>
      </c>
    </row>
    <row r="20760" spans="3:4" ht="15" hidden="1" customHeight="1" x14ac:dyDescent="0.25">
      <c r="C20760" s="158" t="s">
        <v>554</v>
      </c>
      <c r="D20760" s="159">
        <v>204.1</v>
      </c>
    </row>
    <row r="20761" spans="3:4" ht="15" hidden="1" customHeight="1" x14ac:dyDescent="0.25">
      <c r="C20761" s="160" t="s">
        <v>549</v>
      </c>
      <c r="D20761" s="161">
        <v>307.83</v>
      </c>
    </row>
    <row r="20762" spans="3:4" ht="15" hidden="1" customHeight="1" x14ac:dyDescent="0.25">
      <c r="C20762" s="158" t="s">
        <v>548</v>
      </c>
      <c r="D20762" s="159">
        <v>522.49</v>
      </c>
    </row>
    <row r="20763" spans="3:4" ht="15" hidden="1" customHeight="1" x14ac:dyDescent="0.25">
      <c r="C20763" s="160" t="s">
        <v>545</v>
      </c>
      <c r="D20763" s="161">
        <v>191.46</v>
      </c>
    </row>
    <row r="20764" spans="3:4" ht="15" hidden="1" customHeight="1" x14ac:dyDescent="0.25">
      <c r="C20764" s="158" t="s">
        <v>309</v>
      </c>
      <c r="D20764" s="159">
        <v>1272.0999999999999</v>
      </c>
    </row>
    <row r="20765" spans="3:4" ht="15" hidden="1" customHeight="1" x14ac:dyDescent="0.25">
      <c r="C20765" s="160" t="s">
        <v>308</v>
      </c>
      <c r="D20765" s="161">
        <v>241.46</v>
      </c>
    </row>
    <row r="20766" spans="3:4" ht="15" hidden="1" customHeight="1" x14ac:dyDescent="0.25">
      <c r="C20766" s="158" t="s">
        <v>551</v>
      </c>
      <c r="D20766" s="159">
        <v>1113.75</v>
      </c>
    </row>
    <row r="20767" spans="3:4" ht="15" hidden="1" customHeight="1" x14ac:dyDescent="0.25">
      <c r="C20767" s="160" t="s">
        <v>542</v>
      </c>
      <c r="D20767" s="161">
        <v>574.45000000000005</v>
      </c>
    </row>
    <row r="20768" spans="3:4" ht="15" hidden="1" customHeight="1" x14ac:dyDescent="0.25">
      <c r="C20768" s="158" t="s">
        <v>549</v>
      </c>
      <c r="D20768" s="159">
        <v>1266.77</v>
      </c>
    </row>
    <row r="20769" spans="3:4" ht="15" hidden="1" customHeight="1" x14ac:dyDescent="0.25">
      <c r="C20769" s="160" t="s">
        <v>552</v>
      </c>
      <c r="D20769" s="161">
        <v>597.79999999999995</v>
      </c>
    </row>
    <row r="20770" spans="3:4" ht="15" hidden="1" customHeight="1" x14ac:dyDescent="0.25">
      <c r="C20770" s="158" t="s">
        <v>549</v>
      </c>
      <c r="D20770" s="159">
        <v>945.35</v>
      </c>
    </row>
    <row r="20771" spans="3:4" ht="15" hidden="1" customHeight="1" x14ac:dyDescent="0.25">
      <c r="C20771" s="160" t="s">
        <v>550</v>
      </c>
      <c r="D20771" s="161">
        <v>892.14</v>
      </c>
    </row>
    <row r="20772" spans="3:4" ht="15" hidden="1" customHeight="1" x14ac:dyDescent="0.25">
      <c r="C20772" s="158" t="s">
        <v>557</v>
      </c>
      <c r="D20772" s="159">
        <v>1225.3900000000001</v>
      </c>
    </row>
    <row r="20773" spans="3:4" ht="15" hidden="1" customHeight="1" x14ac:dyDescent="0.25">
      <c r="C20773" s="160" t="s">
        <v>545</v>
      </c>
      <c r="D20773" s="161">
        <v>274.19</v>
      </c>
    </row>
    <row r="20774" spans="3:4" ht="15" hidden="1" customHeight="1" x14ac:dyDescent="0.25">
      <c r="C20774" s="158" t="s">
        <v>550</v>
      </c>
      <c r="D20774" s="159">
        <v>318.97000000000003</v>
      </c>
    </row>
    <row r="20775" spans="3:4" ht="15" hidden="1" customHeight="1" x14ac:dyDescent="0.25">
      <c r="C20775" s="160" t="s">
        <v>553</v>
      </c>
      <c r="D20775" s="161">
        <v>1174.3399999999999</v>
      </c>
    </row>
    <row r="20776" spans="3:4" ht="15" hidden="1" customHeight="1" x14ac:dyDescent="0.25">
      <c r="C20776" s="158" t="s">
        <v>543</v>
      </c>
      <c r="D20776" s="159">
        <v>345.29</v>
      </c>
    </row>
    <row r="20777" spans="3:4" ht="15" hidden="1" customHeight="1" x14ac:dyDescent="0.25">
      <c r="C20777" s="160" t="s">
        <v>542</v>
      </c>
      <c r="D20777" s="161">
        <v>46.65</v>
      </c>
    </row>
    <row r="20778" spans="3:4" ht="15" hidden="1" customHeight="1" x14ac:dyDescent="0.25">
      <c r="C20778" s="158" t="s">
        <v>308</v>
      </c>
      <c r="D20778" s="159">
        <v>715.23</v>
      </c>
    </row>
    <row r="20779" spans="3:4" ht="15" hidden="1" customHeight="1" x14ac:dyDescent="0.25">
      <c r="C20779" s="160" t="s">
        <v>307</v>
      </c>
      <c r="D20779" s="161">
        <v>858.42</v>
      </c>
    </row>
    <row r="20780" spans="3:4" ht="15" hidden="1" customHeight="1" x14ac:dyDescent="0.25">
      <c r="C20780" s="158" t="s">
        <v>549</v>
      </c>
      <c r="D20780" s="159">
        <v>356.71</v>
      </c>
    </row>
    <row r="20781" spans="3:4" ht="15" hidden="1" customHeight="1" x14ac:dyDescent="0.25">
      <c r="C20781" s="160" t="s">
        <v>307</v>
      </c>
      <c r="D20781" s="161">
        <v>556.14</v>
      </c>
    </row>
    <row r="20782" spans="3:4" ht="15" hidden="1" customHeight="1" x14ac:dyDescent="0.25">
      <c r="C20782" s="158" t="s">
        <v>543</v>
      </c>
      <c r="D20782" s="159">
        <v>798.47</v>
      </c>
    </row>
    <row r="20783" spans="3:4" ht="15" hidden="1" customHeight="1" x14ac:dyDescent="0.25">
      <c r="C20783" s="160" t="s">
        <v>550</v>
      </c>
      <c r="D20783" s="161">
        <v>477.56</v>
      </c>
    </row>
    <row r="20784" spans="3:4" ht="15" hidden="1" customHeight="1" x14ac:dyDescent="0.25">
      <c r="C20784" s="158" t="s">
        <v>309</v>
      </c>
      <c r="D20784" s="159">
        <v>577.16999999999996</v>
      </c>
    </row>
    <row r="20785" spans="3:4" ht="15" hidden="1" customHeight="1" x14ac:dyDescent="0.25">
      <c r="C20785" s="160" t="s">
        <v>542</v>
      </c>
      <c r="D20785" s="161">
        <v>1289.9100000000001</v>
      </c>
    </row>
    <row r="20786" spans="3:4" ht="15" hidden="1" customHeight="1" x14ac:dyDescent="0.25">
      <c r="C20786" s="158" t="s">
        <v>539</v>
      </c>
      <c r="D20786" s="159">
        <v>455.36</v>
      </c>
    </row>
    <row r="20787" spans="3:4" ht="15" hidden="1" customHeight="1" x14ac:dyDescent="0.25">
      <c r="C20787" s="160" t="s">
        <v>309</v>
      </c>
      <c r="D20787" s="161">
        <v>356.21</v>
      </c>
    </row>
    <row r="20788" spans="3:4" ht="15" hidden="1" customHeight="1" x14ac:dyDescent="0.25">
      <c r="C20788" s="158" t="s">
        <v>554</v>
      </c>
      <c r="D20788" s="159">
        <v>584.9</v>
      </c>
    </row>
    <row r="20789" spans="3:4" ht="15" hidden="1" customHeight="1" x14ac:dyDescent="0.25">
      <c r="C20789" s="160" t="s">
        <v>553</v>
      </c>
      <c r="D20789" s="161">
        <v>223.33</v>
      </c>
    </row>
    <row r="20790" spans="3:4" ht="15" hidden="1" customHeight="1" x14ac:dyDescent="0.25">
      <c r="C20790" s="158" t="s">
        <v>539</v>
      </c>
      <c r="D20790" s="159">
        <v>959.98</v>
      </c>
    </row>
    <row r="20791" spans="3:4" ht="15" hidden="1" customHeight="1" x14ac:dyDescent="0.25">
      <c r="C20791" s="160" t="s">
        <v>543</v>
      </c>
      <c r="D20791" s="161">
        <v>681.81</v>
      </c>
    </row>
    <row r="20792" spans="3:4" ht="15" hidden="1" customHeight="1" x14ac:dyDescent="0.25">
      <c r="C20792" s="158" t="s">
        <v>309</v>
      </c>
      <c r="D20792" s="159">
        <v>1188.19</v>
      </c>
    </row>
    <row r="20793" spans="3:4" ht="15" hidden="1" customHeight="1" x14ac:dyDescent="0.25">
      <c r="C20793" s="160" t="s">
        <v>557</v>
      </c>
      <c r="D20793" s="161">
        <v>444.98</v>
      </c>
    </row>
    <row r="20794" spans="3:4" ht="15" hidden="1" customHeight="1" x14ac:dyDescent="0.25">
      <c r="C20794" s="158" t="s">
        <v>542</v>
      </c>
      <c r="D20794" s="159">
        <v>1125.72</v>
      </c>
    </row>
    <row r="20795" spans="3:4" ht="15" hidden="1" customHeight="1" x14ac:dyDescent="0.25">
      <c r="C20795" s="160" t="s">
        <v>558</v>
      </c>
      <c r="D20795" s="161">
        <v>475.75</v>
      </c>
    </row>
    <row r="20796" spans="3:4" ht="15" hidden="1" customHeight="1" x14ac:dyDescent="0.25">
      <c r="C20796" s="158" t="s">
        <v>549</v>
      </c>
      <c r="D20796" s="159">
        <v>909.25</v>
      </c>
    </row>
    <row r="20797" spans="3:4" ht="15" hidden="1" customHeight="1" x14ac:dyDescent="0.25">
      <c r="C20797" s="160" t="s">
        <v>545</v>
      </c>
      <c r="D20797" s="161">
        <v>149.33000000000001</v>
      </c>
    </row>
    <row r="20798" spans="3:4" ht="15" hidden="1" customHeight="1" x14ac:dyDescent="0.25">
      <c r="C20798" s="158" t="s">
        <v>549</v>
      </c>
      <c r="D20798" s="159">
        <v>771.22</v>
      </c>
    </row>
    <row r="20799" spans="3:4" ht="15" hidden="1" customHeight="1" x14ac:dyDescent="0.25">
      <c r="C20799" s="160" t="s">
        <v>546</v>
      </c>
      <c r="D20799" s="161">
        <v>955.32</v>
      </c>
    </row>
    <row r="20800" spans="3:4" ht="15" hidden="1" customHeight="1" x14ac:dyDescent="0.25">
      <c r="C20800" s="158" t="s">
        <v>551</v>
      </c>
      <c r="D20800" s="159">
        <v>565.59</v>
      </c>
    </row>
    <row r="20801" spans="3:4" ht="15" hidden="1" customHeight="1" x14ac:dyDescent="0.25">
      <c r="C20801" s="160" t="s">
        <v>546</v>
      </c>
      <c r="D20801" s="161">
        <v>876.15</v>
      </c>
    </row>
    <row r="20802" spans="3:4" ht="15" hidden="1" customHeight="1" x14ac:dyDescent="0.25">
      <c r="C20802" s="158" t="s">
        <v>547</v>
      </c>
      <c r="D20802" s="159">
        <v>585.79</v>
      </c>
    </row>
    <row r="20803" spans="3:4" ht="15" hidden="1" customHeight="1" x14ac:dyDescent="0.25">
      <c r="C20803" s="160" t="s">
        <v>307</v>
      </c>
      <c r="D20803" s="161">
        <v>244.95</v>
      </c>
    </row>
    <row r="20804" spans="3:4" ht="15" hidden="1" customHeight="1" x14ac:dyDescent="0.25">
      <c r="C20804" s="158" t="s">
        <v>550</v>
      </c>
      <c r="D20804" s="159">
        <v>419.7</v>
      </c>
    </row>
    <row r="20805" spans="3:4" ht="15" hidden="1" customHeight="1" x14ac:dyDescent="0.25">
      <c r="C20805" s="160" t="s">
        <v>552</v>
      </c>
      <c r="D20805" s="161">
        <v>257.22000000000003</v>
      </c>
    </row>
    <row r="20806" spans="3:4" ht="15" hidden="1" customHeight="1" x14ac:dyDescent="0.25">
      <c r="C20806" s="158" t="s">
        <v>547</v>
      </c>
      <c r="D20806" s="159">
        <v>569.05999999999995</v>
      </c>
    </row>
    <row r="20807" spans="3:4" ht="15" hidden="1" customHeight="1" x14ac:dyDescent="0.25">
      <c r="C20807" s="160" t="s">
        <v>551</v>
      </c>
      <c r="D20807" s="161">
        <v>649.9</v>
      </c>
    </row>
    <row r="20808" spans="3:4" ht="15" hidden="1" customHeight="1" x14ac:dyDescent="0.25">
      <c r="C20808" s="158" t="s">
        <v>546</v>
      </c>
      <c r="D20808" s="159">
        <v>870.57</v>
      </c>
    </row>
    <row r="20809" spans="3:4" ht="15" hidden="1" customHeight="1" x14ac:dyDescent="0.25">
      <c r="C20809" s="160" t="s">
        <v>539</v>
      </c>
      <c r="D20809" s="161">
        <v>651.82000000000005</v>
      </c>
    </row>
    <row r="20810" spans="3:4" ht="15" hidden="1" customHeight="1" x14ac:dyDescent="0.25">
      <c r="C20810" s="158" t="s">
        <v>546</v>
      </c>
      <c r="D20810" s="159">
        <v>414.58</v>
      </c>
    </row>
    <row r="20811" spans="3:4" ht="15" hidden="1" customHeight="1" x14ac:dyDescent="0.25">
      <c r="C20811" s="160" t="s">
        <v>552</v>
      </c>
      <c r="D20811" s="161">
        <v>666.53</v>
      </c>
    </row>
    <row r="20812" spans="3:4" ht="15" hidden="1" customHeight="1" x14ac:dyDescent="0.25">
      <c r="C20812" s="158" t="s">
        <v>553</v>
      </c>
      <c r="D20812" s="159">
        <v>732.04</v>
      </c>
    </row>
    <row r="20813" spans="3:4" ht="15" hidden="1" customHeight="1" x14ac:dyDescent="0.25">
      <c r="C20813" s="160" t="s">
        <v>546</v>
      </c>
      <c r="D20813" s="161">
        <v>535.78</v>
      </c>
    </row>
    <row r="20814" spans="3:4" ht="15" hidden="1" customHeight="1" x14ac:dyDescent="0.25">
      <c r="C20814" s="158" t="s">
        <v>542</v>
      </c>
      <c r="D20814" s="159">
        <v>1158.71</v>
      </c>
    </row>
    <row r="20815" spans="3:4" ht="15" hidden="1" customHeight="1" x14ac:dyDescent="0.25">
      <c r="C20815" s="160" t="s">
        <v>542</v>
      </c>
      <c r="D20815" s="161">
        <v>34.340000000000003</v>
      </c>
    </row>
    <row r="20816" spans="3:4" ht="15" hidden="1" customHeight="1" x14ac:dyDescent="0.25">
      <c r="C20816" s="158" t="s">
        <v>553</v>
      </c>
      <c r="D20816" s="159">
        <v>477.04</v>
      </c>
    </row>
    <row r="20817" spans="3:4" ht="15" hidden="1" customHeight="1" x14ac:dyDescent="0.25">
      <c r="C20817" s="160" t="s">
        <v>542</v>
      </c>
      <c r="D20817" s="161">
        <v>1030.06</v>
      </c>
    </row>
    <row r="20818" spans="3:4" ht="15" hidden="1" customHeight="1" x14ac:dyDescent="0.25">
      <c r="C20818" s="158" t="s">
        <v>542</v>
      </c>
      <c r="D20818" s="159">
        <v>242.1</v>
      </c>
    </row>
    <row r="20819" spans="3:4" ht="15" hidden="1" customHeight="1" x14ac:dyDescent="0.25">
      <c r="C20819" s="160" t="s">
        <v>557</v>
      </c>
      <c r="D20819" s="161">
        <v>621.5</v>
      </c>
    </row>
    <row r="20820" spans="3:4" ht="15" hidden="1" customHeight="1" x14ac:dyDescent="0.25">
      <c r="C20820" s="158" t="s">
        <v>545</v>
      </c>
      <c r="D20820" s="159">
        <v>1051.04</v>
      </c>
    </row>
    <row r="20821" spans="3:4" ht="15" hidden="1" customHeight="1" x14ac:dyDescent="0.25">
      <c r="C20821" s="160" t="s">
        <v>309</v>
      </c>
      <c r="D20821" s="161">
        <v>403.91</v>
      </c>
    </row>
    <row r="20822" spans="3:4" ht="15" hidden="1" customHeight="1" x14ac:dyDescent="0.25">
      <c r="C20822" s="158" t="s">
        <v>540</v>
      </c>
      <c r="D20822" s="159">
        <v>125.73</v>
      </c>
    </row>
    <row r="20823" spans="3:4" ht="15" hidden="1" customHeight="1" x14ac:dyDescent="0.25">
      <c r="C20823" s="160" t="s">
        <v>549</v>
      </c>
      <c r="D20823" s="161">
        <v>832.02</v>
      </c>
    </row>
    <row r="20824" spans="3:4" ht="15" hidden="1" customHeight="1" x14ac:dyDescent="0.25">
      <c r="C20824" s="158" t="s">
        <v>547</v>
      </c>
      <c r="D20824" s="159">
        <v>218.07</v>
      </c>
    </row>
    <row r="20825" spans="3:4" ht="15" hidden="1" customHeight="1" x14ac:dyDescent="0.25">
      <c r="C20825" s="160" t="s">
        <v>547</v>
      </c>
      <c r="D20825" s="161">
        <v>255.84</v>
      </c>
    </row>
    <row r="20826" spans="3:4" ht="15" hidden="1" customHeight="1" x14ac:dyDescent="0.25">
      <c r="C20826" s="158" t="s">
        <v>558</v>
      </c>
      <c r="D20826" s="159">
        <v>945.74</v>
      </c>
    </row>
    <row r="20827" spans="3:4" ht="15" hidden="1" customHeight="1" x14ac:dyDescent="0.25">
      <c r="C20827" s="160" t="s">
        <v>309</v>
      </c>
      <c r="D20827" s="161">
        <v>622.41999999999996</v>
      </c>
    </row>
    <row r="20828" spans="3:4" ht="15" hidden="1" customHeight="1" x14ac:dyDescent="0.25">
      <c r="C20828" s="158" t="s">
        <v>545</v>
      </c>
      <c r="D20828" s="159">
        <v>809.77</v>
      </c>
    </row>
    <row r="20829" spans="3:4" ht="15" hidden="1" customHeight="1" x14ac:dyDescent="0.25">
      <c r="C20829" s="160" t="s">
        <v>544</v>
      </c>
      <c r="D20829" s="161">
        <v>380.27</v>
      </c>
    </row>
    <row r="20830" spans="3:4" ht="15" hidden="1" customHeight="1" x14ac:dyDescent="0.25">
      <c r="C20830" s="158" t="s">
        <v>551</v>
      </c>
      <c r="D20830" s="159">
        <v>745.59</v>
      </c>
    </row>
    <row r="20831" spans="3:4" ht="15" hidden="1" customHeight="1" x14ac:dyDescent="0.25">
      <c r="C20831" s="160" t="s">
        <v>553</v>
      </c>
      <c r="D20831" s="161">
        <v>413.59</v>
      </c>
    </row>
    <row r="20832" spans="3:4" ht="15" hidden="1" customHeight="1" x14ac:dyDescent="0.25">
      <c r="C20832" s="158" t="s">
        <v>307</v>
      </c>
      <c r="D20832" s="159">
        <v>1029.73</v>
      </c>
    </row>
    <row r="20833" spans="3:4" ht="15" hidden="1" customHeight="1" x14ac:dyDescent="0.25">
      <c r="C20833" s="160" t="s">
        <v>547</v>
      </c>
      <c r="D20833" s="161">
        <v>513.4</v>
      </c>
    </row>
    <row r="20834" spans="3:4" ht="15" hidden="1" customHeight="1" x14ac:dyDescent="0.25">
      <c r="C20834" s="158" t="s">
        <v>307</v>
      </c>
      <c r="D20834" s="159">
        <v>1058.45</v>
      </c>
    </row>
    <row r="20835" spans="3:4" ht="15" hidden="1" customHeight="1" x14ac:dyDescent="0.25">
      <c r="C20835" s="160" t="s">
        <v>312</v>
      </c>
      <c r="D20835" s="161">
        <v>536.62</v>
      </c>
    </row>
    <row r="20836" spans="3:4" ht="15" hidden="1" customHeight="1" x14ac:dyDescent="0.25">
      <c r="C20836" s="158" t="s">
        <v>547</v>
      </c>
      <c r="D20836" s="159">
        <v>723.12</v>
      </c>
    </row>
    <row r="20837" spans="3:4" ht="15" hidden="1" customHeight="1" x14ac:dyDescent="0.25">
      <c r="C20837" s="160" t="s">
        <v>542</v>
      </c>
      <c r="D20837" s="161">
        <v>1171.82</v>
      </c>
    </row>
    <row r="20838" spans="3:4" ht="15" hidden="1" customHeight="1" x14ac:dyDescent="0.25">
      <c r="C20838" s="158" t="s">
        <v>551</v>
      </c>
      <c r="D20838" s="159">
        <v>470.48</v>
      </c>
    </row>
    <row r="20839" spans="3:4" ht="15" hidden="1" customHeight="1" x14ac:dyDescent="0.25">
      <c r="C20839" s="160" t="s">
        <v>307</v>
      </c>
      <c r="D20839" s="161">
        <v>1291.03</v>
      </c>
    </row>
    <row r="20840" spans="3:4" ht="15" hidden="1" customHeight="1" x14ac:dyDescent="0.25">
      <c r="C20840" s="158" t="s">
        <v>540</v>
      </c>
      <c r="D20840" s="159">
        <v>229.94</v>
      </c>
    </row>
    <row r="20841" spans="3:4" ht="15" hidden="1" customHeight="1" x14ac:dyDescent="0.25">
      <c r="C20841" s="160" t="s">
        <v>545</v>
      </c>
      <c r="D20841" s="161">
        <v>582.89</v>
      </c>
    </row>
    <row r="20842" spans="3:4" ht="15" hidden="1" customHeight="1" x14ac:dyDescent="0.25">
      <c r="C20842" s="158" t="s">
        <v>543</v>
      </c>
      <c r="D20842" s="159">
        <v>1208.83</v>
      </c>
    </row>
    <row r="20843" spans="3:4" ht="15" hidden="1" customHeight="1" x14ac:dyDescent="0.25">
      <c r="C20843" s="160" t="s">
        <v>554</v>
      </c>
      <c r="D20843" s="161">
        <v>642.33000000000004</v>
      </c>
    </row>
    <row r="20844" spans="3:4" ht="15" hidden="1" customHeight="1" x14ac:dyDescent="0.25">
      <c r="C20844" s="158" t="s">
        <v>552</v>
      </c>
      <c r="D20844" s="159">
        <v>975.82</v>
      </c>
    </row>
    <row r="20845" spans="3:4" ht="15" hidden="1" customHeight="1" x14ac:dyDescent="0.25">
      <c r="C20845" s="160" t="s">
        <v>309</v>
      </c>
      <c r="D20845" s="161">
        <v>719.83</v>
      </c>
    </row>
    <row r="20846" spans="3:4" ht="15" hidden="1" customHeight="1" x14ac:dyDescent="0.25">
      <c r="C20846" s="158" t="s">
        <v>542</v>
      </c>
      <c r="D20846" s="159">
        <v>1214.08</v>
      </c>
    </row>
    <row r="20847" spans="3:4" ht="15" hidden="1" customHeight="1" x14ac:dyDescent="0.25">
      <c r="C20847" s="160" t="s">
        <v>307</v>
      </c>
      <c r="D20847" s="161">
        <v>237.11</v>
      </c>
    </row>
    <row r="20848" spans="3:4" ht="15" hidden="1" customHeight="1" x14ac:dyDescent="0.25">
      <c r="C20848" s="158" t="s">
        <v>549</v>
      </c>
      <c r="D20848" s="159">
        <v>635.5</v>
      </c>
    </row>
    <row r="20849" spans="3:4" ht="15" hidden="1" customHeight="1" x14ac:dyDescent="0.25">
      <c r="C20849" s="160" t="s">
        <v>543</v>
      </c>
      <c r="D20849" s="161">
        <v>222.12</v>
      </c>
    </row>
    <row r="20850" spans="3:4" ht="15" hidden="1" customHeight="1" x14ac:dyDescent="0.25">
      <c r="C20850" s="158" t="s">
        <v>539</v>
      </c>
      <c r="D20850" s="159">
        <v>690.03</v>
      </c>
    </row>
    <row r="20851" spans="3:4" ht="15" hidden="1" customHeight="1" x14ac:dyDescent="0.25">
      <c r="C20851" s="160" t="s">
        <v>558</v>
      </c>
      <c r="D20851" s="161">
        <v>553.16</v>
      </c>
    </row>
    <row r="20852" spans="3:4" ht="15" hidden="1" customHeight="1" x14ac:dyDescent="0.25">
      <c r="C20852" s="158" t="s">
        <v>542</v>
      </c>
      <c r="D20852" s="159">
        <v>1172.28</v>
      </c>
    </row>
    <row r="20853" spans="3:4" ht="15" hidden="1" customHeight="1" x14ac:dyDescent="0.25">
      <c r="C20853" s="160" t="s">
        <v>542</v>
      </c>
      <c r="D20853" s="161">
        <v>67.709999999999994</v>
      </c>
    </row>
    <row r="20854" spans="3:4" ht="15" hidden="1" customHeight="1" x14ac:dyDescent="0.25">
      <c r="C20854" s="158" t="s">
        <v>540</v>
      </c>
      <c r="D20854" s="159">
        <v>1223.71</v>
      </c>
    </row>
    <row r="20855" spans="3:4" ht="15" hidden="1" customHeight="1" x14ac:dyDescent="0.25">
      <c r="C20855" s="160" t="s">
        <v>309</v>
      </c>
      <c r="D20855" s="161">
        <v>432.31</v>
      </c>
    </row>
    <row r="20856" spans="3:4" ht="15" hidden="1" customHeight="1" x14ac:dyDescent="0.25">
      <c r="C20856" s="158" t="s">
        <v>544</v>
      </c>
      <c r="D20856" s="159">
        <v>114.7</v>
      </c>
    </row>
    <row r="20857" spans="3:4" ht="15" hidden="1" customHeight="1" x14ac:dyDescent="0.25">
      <c r="C20857" s="160" t="s">
        <v>540</v>
      </c>
      <c r="D20857" s="161">
        <v>1074.6300000000001</v>
      </c>
    </row>
    <row r="20858" spans="3:4" ht="15" hidden="1" customHeight="1" x14ac:dyDescent="0.25">
      <c r="C20858" s="158" t="s">
        <v>544</v>
      </c>
      <c r="D20858" s="159">
        <v>551.35</v>
      </c>
    </row>
    <row r="20859" spans="3:4" ht="15" hidden="1" customHeight="1" x14ac:dyDescent="0.25">
      <c r="C20859" s="160" t="s">
        <v>551</v>
      </c>
      <c r="D20859" s="161">
        <v>1064.5899999999999</v>
      </c>
    </row>
    <row r="20860" spans="3:4" ht="15" hidden="1" customHeight="1" x14ac:dyDescent="0.25">
      <c r="C20860" s="158" t="s">
        <v>312</v>
      </c>
      <c r="D20860" s="159">
        <v>301.22000000000003</v>
      </c>
    </row>
    <row r="20861" spans="3:4" ht="15" hidden="1" customHeight="1" x14ac:dyDescent="0.25">
      <c r="C20861" s="160" t="s">
        <v>551</v>
      </c>
      <c r="D20861" s="161">
        <v>1129.1600000000001</v>
      </c>
    </row>
    <row r="20862" spans="3:4" ht="15" hidden="1" customHeight="1" x14ac:dyDescent="0.25">
      <c r="C20862" s="158" t="s">
        <v>553</v>
      </c>
      <c r="D20862" s="159">
        <v>539.9</v>
      </c>
    </row>
    <row r="20863" spans="3:4" ht="15" hidden="1" customHeight="1" x14ac:dyDescent="0.25">
      <c r="C20863" s="160" t="s">
        <v>308</v>
      </c>
      <c r="D20863" s="161">
        <v>975.33</v>
      </c>
    </row>
    <row r="20864" spans="3:4" ht="15" hidden="1" customHeight="1" x14ac:dyDescent="0.25">
      <c r="C20864" s="158" t="s">
        <v>542</v>
      </c>
      <c r="D20864" s="159">
        <v>145.13999999999999</v>
      </c>
    </row>
    <row r="20865" spans="3:4" ht="15" hidden="1" customHeight="1" x14ac:dyDescent="0.25">
      <c r="C20865" s="160" t="s">
        <v>539</v>
      </c>
      <c r="D20865" s="161">
        <v>28.42</v>
      </c>
    </row>
    <row r="20866" spans="3:4" ht="15" hidden="1" customHeight="1" x14ac:dyDescent="0.25">
      <c r="C20866" s="158" t="s">
        <v>312</v>
      </c>
      <c r="D20866" s="159">
        <v>464.91</v>
      </c>
    </row>
    <row r="20867" spans="3:4" ht="15" hidden="1" customHeight="1" x14ac:dyDescent="0.25">
      <c r="C20867" s="160" t="s">
        <v>539</v>
      </c>
      <c r="D20867" s="161">
        <v>55.63</v>
      </c>
    </row>
    <row r="20868" spans="3:4" ht="15" hidden="1" customHeight="1" x14ac:dyDescent="0.25">
      <c r="C20868" s="158" t="s">
        <v>539</v>
      </c>
      <c r="D20868" s="159">
        <v>876.48</v>
      </c>
    </row>
    <row r="20869" spans="3:4" ht="15" hidden="1" customHeight="1" x14ac:dyDescent="0.25">
      <c r="C20869" s="160" t="s">
        <v>552</v>
      </c>
      <c r="D20869" s="161">
        <v>613.52</v>
      </c>
    </row>
    <row r="20870" spans="3:4" ht="15" hidden="1" customHeight="1" x14ac:dyDescent="0.25">
      <c r="C20870" s="158" t="s">
        <v>540</v>
      </c>
      <c r="D20870" s="159">
        <v>847.76</v>
      </c>
    </row>
    <row r="20871" spans="3:4" ht="15" hidden="1" customHeight="1" x14ac:dyDescent="0.25">
      <c r="C20871" s="160" t="s">
        <v>541</v>
      </c>
      <c r="D20871" s="161">
        <v>277.56</v>
      </c>
    </row>
    <row r="20872" spans="3:4" ht="15" hidden="1" customHeight="1" x14ac:dyDescent="0.25">
      <c r="C20872" s="158" t="s">
        <v>554</v>
      </c>
      <c r="D20872" s="159">
        <v>429.66</v>
      </c>
    </row>
    <row r="20873" spans="3:4" ht="15" hidden="1" customHeight="1" x14ac:dyDescent="0.25">
      <c r="C20873" s="160" t="s">
        <v>548</v>
      </c>
      <c r="D20873" s="161">
        <v>528.51</v>
      </c>
    </row>
    <row r="20874" spans="3:4" ht="15" hidden="1" customHeight="1" x14ac:dyDescent="0.25">
      <c r="C20874" s="158" t="s">
        <v>549</v>
      </c>
      <c r="D20874" s="159">
        <v>522.84</v>
      </c>
    </row>
    <row r="20875" spans="3:4" ht="15" hidden="1" customHeight="1" x14ac:dyDescent="0.25">
      <c r="C20875" s="160" t="s">
        <v>309</v>
      </c>
      <c r="D20875" s="161">
        <v>467.78</v>
      </c>
    </row>
    <row r="20876" spans="3:4" ht="15" hidden="1" customHeight="1" x14ac:dyDescent="0.25">
      <c r="C20876" s="158" t="s">
        <v>550</v>
      </c>
      <c r="D20876" s="159">
        <v>111.92</v>
      </c>
    </row>
    <row r="20877" spans="3:4" ht="15" hidden="1" customHeight="1" x14ac:dyDescent="0.25">
      <c r="C20877" s="160" t="s">
        <v>551</v>
      </c>
      <c r="D20877" s="161">
        <v>558.70000000000005</v>
      </c>
    </row>
    <row r="20878" spans="3:4" ht="15" hidden="1" customHeight="1" x14ac:dyDescent="0.25">
      <c r="C20878" s="158" t="s">
        <v>309</v>
      </c>
      <c r="D20878" s="159">
        <v>1223.49</v>
      </c>
    </row>
    <row r="20879" spans="3:4" ht="15" hidden="1" customHeight="1" x14ac:dyDescent="0.25">
      <c r="C20879" s="160" t="s">
        <v>553</v>
      </c>
      <c r="D20879" s="161">
        <v>624.49</v>
      </c>
    </row>
    <row r="20880" spans="3:4" ht="15" hidden="1" customHeight="1" x14ac:dyDescent="0.25">
      <c r="C20880" s="158" t="s">
        <v>546</v>
      </c>
      <c r="D20880" s="159">
        <v>1218.83</v>
      </c>
    </row>
    <row r="20881" spans="3:4" ht="15" hidden="1" customHeight="1" x14ac:dyDescent="0.25">
      <c r="C20881" s="160" t="s">
        <v>543</v>
      </c>
      <c r="D20881" s="161">
        <v>1123.0999999999999</v>
      </c>
    </row>
    <row r="20882" spans="3:4" ht="15" hidden="1" customHeight="1" x14ac:dyDescent="0.25">
      <c r="C20882" s="158" t="s">
        <v>542</v>
      </c>
      <c r="D20882" s="159">
        <v>670.88</v>
      </c>
    </row>
    <row r="20883" spans="3:4" ht="15" hidden="1" customHeight="1" x14ac:dyDescent="0.25">
      <c r="C20883" s="160" t="s">
        <v>553</v>
      </c>
      <c r="D20883" s="161">
        <v>1049.57</v>
      </c>
    </row>
    <row r="20884" spans="3:4" ht="15" hidden="1" customHeight="1" x14ac:dyDescent="0.25">
      <c r="C20884" s="158" t="s">
        <v>539</v>
      </c>
      <c r="D20884" s="159">
        <v>1249.49</v>
      </c>
    </row>
    <row r="20885" spans="3:4" ht="15" hidden="1" customHeight="1" x14ac:dyDescent="0.25">
      <c r="C20885" s="160" t="s">
        <v>547</v>
      </c>
      <c r="D20885" s="161">
        <v>447.1</v>
      </c>
    </row>
    <row r="20886" spans="3:4" ht="15" hidden="1" customHeight="1" x14ac:dyDescent="0.25">
      <c r="C20886" s="158" t="s">
        <v>555</v>
      </c>
      <c r="D20886" s="159">
        <v>1045.7</v>
      </c>
    </row>
    <row r="20887" spans="3:4" ht="15" hidden="1" customHeight="1" x14ac:dyDescent="0.25">
      <c r="C20887" s="160" t="s">
        <v>312</v>
      </c>
      <c r="D20887" s="161">
        <v>252.31</v>
      </c>
    </row>
    <row r="20888" spans="3:4" ht="15" hidden="1" customHeight="1" x14ac:dyDescent="0.25">
      <c r="C20888" s="158" t="s">
        <v>539</v>
      </c>
      <c r="D20888" s="159">
        <v>501.76</v>
      </c>
    </row>
    <row r="20889" spans="3:4" ht="15" hidden="1" customHeight="1" x14ac:dyDescent="0.25">
      <c r="C20889" s="160" t="s">
        <v>309</v>
      </c>
      <c r="D20889" s="161">
        <v>505.04</v>
      </c>
    </row>
    <row r="20890" spans="3:4" ht="15" hidden="1" customHeight="1" x14ac:dyDescent="0.25">
      <c r="C20890" s="158" t="s">
        <v>543</v>
      </c>
      <c r="D20890" s="159">
        <v>400.23</v>
      </c>
    </row>
    <row r="20891" spans="3:4" ht="15" hidden="1" customHeight="1" x14ac:dyDescent="0.25">
      <c r="C20891" s="160" t="s">
        <v>549</v>
      </c>
      <c r="D20891" s="161">
        <v>1288.28</v>
      </c>
    </row>
    <row r="20892" spans="3:4" ht="15" hidden="1" customHeight="1" x14ac:dyDescent="0.25">
      <c r="C20892" s="158" t="s">
        <v>546</v>
      </c>
      <c r="D20892" s="159">
        <v>26.44</v>
      </c>
    </row>
    <row r="20893" spans="3:4" ht="15" hidden="1" customHeight="1" x14ac:dyDescent="0.25">
      <c r="C20893" s="160" t="s">
        <v>308</v>
      </c>
      <c r="D20893" s="161">
        <v>646.75</v>
      </c>
    </row>
    <row r="20894" spans="3:4" ht="15" hidden="1" customHeight="1" x14ac:dyDescent="0.25">
      <c r="C20894" s="158" t="s">
        <v>546</v>
      </c>
      <c r="D20894" s="159">
        <v>410.04</v>
      </c>
    </row>
    <row r="20895" spans="3:4" ht="15" hidden="1" customHeight="1" x14ac:dyDescent="0.25">
      <c r="C20895" s="160" t="s">
        <v>540</v>
      </c>
      <c r="D20895" s="161">
        <v>926.49</v>
      </c>
    </row>
    <row r="20896" spans="3:4" ht="15" hidden="1" customHeight="1" x14ac:dyDescent="0.25">
      <c r="C20896" s="158" t="s">
        <v>312</v>
      </c>
      <c r="D20896" s="159">
        <v>1021.74</v>
      </c>
    </row>
    <row r="20897" spans="3:4" ht="15" hidden="1" customHeight="1" x14ac:dyDescent="0.25">
      <c r="C20897" s="160" t="s">
        <v>551</v>
      </c>
      <c r="D20897" s="161">
        <v>1042.71</v>
      </c>
    </row>
    <row r="20898" spans="3:4" ht="15" hidden="1" customHeight="1" x14ac:dyDescent="0.25">
      <c r="C20898" s="158" t="s">
        <v>547</v>
      </c>
      <c r="D20898" s="159">
        <v>1229.8399999999999</v>
      </c>
    </row>
    <row r="20899" spans="3:4" ht="15" hidden="1" customHeight="1" x14ac:dyDescent="0.25">
      <c r="C20899" s="160" t="s">
        <v>546</v>
      </c>
      <c r="D20899" s="161">
        <v>611.15</v>
      </c>
    </row>
    <row r="20900" spans="3:4" ht="15" hidden="1" customHeight="1" x14ac:dyDescent="0.25">
      <c r="C20900" s="158" t="s">
        <v>309</v>
      </c>
      <c r="D20900" s="159">
        <v>556.71</v>
      </c>
    </row>
    <row r="20901" spans="3:4" ht="15" hidden="1" customHeight="1" x14ac:dyDescent="0.25">
      <c r="C20901" s="160" t="s">
        <v>547</v>
      </c>
      <c r="D20901" s="161">
        <v>467.44</v>
      </c>
    </row>
    <row r="20902" spans="3:4" ht="15" hidden="1" customHeight="1" x14ac:dyDescent="0.25">
      <c r="C20902" s="158" t="s">
        <v>553</v>
      </c>
      <c r="D20902" s="159">
        <v>468.49</v>
      </c>
    </row>
    <row r="20903" spans="3:4" ht="15" hidden="1" customHeight="1" x14ac:dyDescent="0.25">
      <c r="C20903" s="160" t="s">
        <v>545</v>
      </c>
      <c r="D20903" s="161">
        <v>174.74</v>
      </c>
    </row>
    <row r="20904" spans="3:4" ht="15" hidden="1" customHeight="1" x14ac:dyDescent="0.25">
      <c r="C20904" s="158" t="s">
        <v>540</v>
      </c>
      <c r="D20904" s="159">
        <v>1126.56</v>
      </c>
    </row>
    <row r="20905" spans="3:4" ht="15" hidden="1" customHeight="1" x14ac:dyDescent="0.25">
      <c r="C20905" s="160" t="s">
        <v>543</v>
      </c>
      <c r="D20905" s="161">
        <v>686.61</v>
      </c>
    </row>
    <row r="20906" spans="3:4" ht="15" hidden="1" customHeight="1" x14ac:dyDescent="0.25">
      <c r="C20906" s="158" t="s">
        <v>308</v>
      </c>
      <c r="D20906" s="159">
        <v>43.06</v>
      </c>
    </row>
    <row r="20907" spans="3:4" ht="15" hidden="1" customHeight="1" x14ac:dyDescent="0.25">
      <c r="C20907" s="160" t="s">
        <v>542</v>
      </c>
      <c r="D20907" s="161">
        <v>841.23</v>
      </c>
    </row>
    <row r="20908" spans="3:4" ht="15" hidden="1" customHeight="1" x14ac:dyDescent="0.25">
      <c r="C20908" s="158" t="s">
        <v>549</v>
      </c>
      <c r="D20908" s="159">
        <v>1138.23</v>
      </c>
    </row>
    <row r="20909" spans="3:4" ht="15" hidden="1" customHeight="1" x14ac:dyDescent="0.25">
      <c r="C20909" s="160" t="s">
        <v>547</v>
      </c>
      <c r="D20909" s="161">
        <v>1179.82</v>
      </c>
    </row>
    <row r="20910" spans="3:4" ht="15" hidden="1" customHeight="1" x14ac:dyDescent="0.25">
      <c r="C20910" s="158" t="s">
        <v>309</v>
      </c>
      <c r="D20910" s="159">
        <v>760.62</v>
      </c>
    </row>
    <row r="20911" spans="3:4" ht="15" hidden="1" customHeight="1" x14ac:dyDescent="0.25">
      <c r="C20911" s="160" t="s">
        <v>546</v>
      </c>
      <c r="D20911" s="161">
        <v>1087.7</v>
      </c>
    </row>
    <row r="20912" spans="3:4" ht="15" hidden="1" customHeight="1" x14ac:dyDescent="0.25">
      <c r="C20912" s="158" t="s">
        <v>309</v>
      </c>
      <c r="D20912" s="159">
        <v>34.81</v>
      </c>
    </row>
    <row r="20913" spans="3:4" ht="15" hidden="1" customHeight="1" x14ac:dyDescent="0.25">
      <c r="C20913" s="160" t="s">
        <v>557</v>
      </c>
      <c r="D20913" s="161">
        <v>308.99</v>
      </c>
    </row>
    <row r="20914" spans="3:4" ht="15" hidden="1" customHeight="1" x14ac:dyDescent="0.25">
      <c r="C20914" s="158" t="s">
        <v>556</v>
      </c>
      <c r="D20914" s="159">
        <v>593.5</v>
      </c>
    </row>
    <row r="20915" spans="3:4" ht="15" hidden="1" customHeight="1" x14ac:dyDescent="0.25">
      <c r="C20915" s="160" t="s">
        <v>307</v>
      </c>
      <c r="D20915" s="161">
        <v>1152.8900000000001</v>
      </c>
    </row>
    <row r="20916" spans="3:4" ht="15" hidden="1" customHeight="1" x14ac:dyDescent="0.25">
      <c r="C20916" s="158" t="s">
        <v>549</v>
      </c>
      <c r="D20916" s="159">
        <v>1035.4100000000001</v>
      </c>
    </row>
    <row r="20917" spans="3:4" ht="15" hidden="1" customHeight="1" x14ac:dyDescent="0.25">
      <c r="C20917" s="160" t="s">
        <v>309</v>
      </c>
      <c r="D20917" s="161">
        <v>497.61</v>
      </c>
    </row>
    <row r="20918" spans="3:4" ht="15" hidden="1" customHeight="1" x14ac:dyDescent="0.25">
      <c r="C20918" s="158" t="s">
        <v>546</v>
      </c>
      <c r="D20918" s="159">
        <v>1056.48</v>
      </c>
    </row>
    <row r="20919" spans="3:4" ht="15" hidden="1" customHeight="1" x14ac:dyDescent="0.25">
      <c r="C20919" s="160" t="s">
        <v>549</v>
      </c>
      <c r="D20919" s="161">
        <v>63.18</v>
      </c>
    </row>
    <row r="20920" spans="3:4" ht="15" hidden="1" customHeight="1" x14ac:dyDescent="0.25">
      <c r="C20920" s="158" t="s">
        <v>547</v>
      </c>
      <c r="D20920" s="159">
        <v>525.66</v>
      </c>
    </row>
    <row r="20921" spans="3:4" ht="15" hidden="1" customHeight="1" x14ac:dyDescent="0.25">
      <c r="C20921" s="160" t="s">
        <v>545</v>
      </c>
      <c r="D20921" s="161">
        <v>567.63</v>
      </c>
    </row>
    <row r="20922" spans="3:4" ht="15" hidden="1" customHeight="1" x14ac:dyDescent="0.25">
      <c r="C20922" s="158" t="s">
        <v>309</v>
      </c>
      <c r="D20922" s="159">
        <v>585.37</v>
      </c>
    </row>
    <row r="20923" spans="3:4" ht="15" hidden="1" customHeight="1" x14ac:dyDescent="0.25">
      <c r="C20923" s="160" t="s">
        <v>541</v>
      </c>
      <c r="D20923" s="161">
        <v>192.51</v>
      </c>
    </row>
    <row r="20924" spans="3:4" ht="15" hidden="1" customHeight="1" x14ac:dyDescent="0.25">
      <c r="C20924" s="158" t="s">
        <v>540</v>
      </c>
      <c r="D20924" s="159">
        <v>954.04</v>
      </c>
    </row>
    <row r="20925" spans="3:4" ht="15" hidden="1" customHeight="1" x14ac:dyDescent="0.25">
      <c r="C20925" s="160" t="s">
        <v>552</v>
      </c>
      <c r="D20925" s="161">
        <v>415.57</v>
      </c>
    </row>
    <row r="20926" spans="3:4" ht="15" hidden="1" customHeight="1" x14ac:dyDescent="0.25">
      <c r="C20926" s="158" t="s">
        <v>552</v>
      </c>
      <c r="D20926" s="159">
        <v>1113.27</v>
      </c>
    </row>
    <row r="20927" spans="3:4" ht="15" hidden="1" customHeight="1" x14ac:dyDescent="0.25">
      <c r="C20927" s="160" t="s">
        <v>308</v>
      </c>
      <c r="D20927" s="161">
        <v>519.04</v>
      </c>
    </row>
    <row r="20928" spans="3:4" ht="15" hidden="1" customHeight="1" x14ac:dyDescent="0.25">
      <c r="C20928" s="158" t="s">
        <v>308</v>
      </c>
      <c r="D20928" s="159">
        <v>576.98</v>
      </c>
    </row>
    <row r="20929" spans="3:4" ht="15" hidden="1" customHeight="1" x14ac:dyDescent="0.25">
      <c r="C20929" s="160" t="s">
        <v>544</v>
      </c>
      <c r="D20929" s="161">
        <v>257.08</v>
      </c>
    </row>
    <row r="20930" spans="3:4" ht="15" hidden="1" customHeight="1" x14ac:dyDescent="0.25">
      <c r="C20930" s="158" t="s">
        <v>308</v>
      </c>
      <c r="D20930" s="159">
        <v>355.33</v>
      </c>
    </row>
    <row r="20931" spans="3:4" ht="15" hidden="1" customHeight="1" x14ac:dyDescent="0.25">
      <c r="C20931" s="160" t="s">
        <v>547</v>
      </c>
      <c r="D20931" s="161">
        <v>822.75</v>
      </c>
    </row>
    <row r="20932" spans="3:4" ht="15" hidden="1" customHeight="1" x14ac:dyDescent="0.25">
      <c r="C20932" s="158" t="s">
        <v>548</v>
      </c>
      <c r="D20932" s="159">
        <v>1254.6400000000001</v>
      </c>
    </row>
    <row r="20933" spans="3:4" ht="15" hidden="1" customHeight="1" x14ac:dyDescent="0.25">
      <c r="C20933" s="160" t="s">
        <v>557</v>
      </c>
      <c r="D20933" s="161">
        <v>1236.1400000000001</v>
      </c>
    </row>
    <row r="20934" spans="3:4" ht="15" hidden="1" customHeight="1" x14ac:dyDescent="0.25">
      <c r="C20934" s="158" t="s">
        <v>312</v>
      </c>
      <c r="D20934" s="159">
        <v>965.37</v>
      </c>
    </row>
    <row r="20935" spans="3:4" ht="15" hidden="1" customHeight="1" x14ac:dyDescent="0.25">
      <c r="C20935" s="160" t="s">
        <v>551</v>
      </c>
      <c r="D20935" s="161">
        <v>57.72</v>
      </c>
    </row>
    <row r="20936" spans="3:4" ht="15" hidden="1" customHeight="1" x14ac:dyDescent="0.25">
      <c r="C20936" s="158" t="s">
        <v>539</v>
      </c>
      <c r="D20936" s="159">
        <v>229.65</v>
      </c>
    </row>
    <row r="20937" spans="3:4" ht="15" hidden="1" customHeight="1" x14ac:dyDescent="0.25">
      <c r="C20937" s="160" t="s">
        <v>549</v>
      </c>
      <c r="D20937" s="161">
        <v>850.11</v>
      </c>
    </row>
    <row r="20938" spans="3:4" ht="15" hidden="1" customHeight="1" x14ac:dyDescent="0.25">
      <c r="C20938" s="158" t="s">
        <v>312</v>
      </c>
      <c r="D20938" s="159">
        <v>198.52</v>
      </c>
    </row>
    <row r="20939" spans="3:4" ht="15" hidden="1" customHeight="1" x14ac:dyDescent="0.25">
      <c r="C20939" s="160" t="s">
        <v>545</v>
      </c>
      <c r="D20939" s="161">
        <v>462.03</v>
      </c>
    </row>
    <row r="20940" spans="3:4" ht="15" hidden="1" customHeight="1" x14ac:dyDescent="0.25">
      <c r="C20940" s="158" t="s">
        <v>552</v>
      </c>
      <c r="D20940" s="159">
        <v>914.55</v>
      </c>
    </row>
    <row r="20941" spans="3:4" ht="15" hidden="1" customHeight="1" x14ac:dyDescent="0.25">
      <c r="C20941" s="160" t="s">
        <v>553</v>
      </c>
      <c r="D20941" s="161">
        <v>29.93</v>
      </c>
    </row>
    <row r="20942" spans="3:4" ht="15" hidden="1" customHeight="1" x14ac:dyDescent="0.25">
      <c r="C20942" s="158" t="s">
        <v>554</v>
      </c>
      <c r="D20942" s="159">
        <v>618.57000000000005</v>
      </c>
    </row>
    <row r="20943" spans="3:4" ht="15" hidden="1" customHeight="1" x14ac:dyDescent="0.25">
      <c r="C20943" s="160" t="s">
        <v>545</v>
      </c>
      <c r="D20943" s="161">
        <v>779.15</v>
      </c>
    </row>
    <row r="20944" spans="3:4" ht="15" hidden="1" customHeight="1" x14ac:dyDescent="0.25">
      <c r="C20944" s="158" t="s">
        <v>308</v>
      </c>
      <c r="D20944" s="159">
        <v>29.96</v>
      </c>
    </row>
    <row r="20945" spans="3:4" ht="15" hidden="1" customHeight="1" x14ac:dyDescent="0.25">
      <c r="C20945" s="160" t="s">
        <v>547</v>
      </c>
      <c r="D20945" s="161">
        <v>619.17999999999995</v>
      </c>
    </row>
    <row r="20946" spans="3:4" ht="15" hidden="1" customHeight="1" x14ac:dyDescent="0.25">
      <c r="C20946" s="158" t="s">
        <v>543</v>
      </c>
      <c r="D20946" s="159">
        <v>324.05</v>
      </c>
    </row>
    <row r="20947" spans="3:4" ht="15" hidden="1" customHeight="1" x14ac:dyDescent="0.25">
      <c r="C20947" s="160" t="s">
        <v>553</v>
      </c>
      <c r="D20947" s="161">
        <v>222.38</v>
      </c>
    </row>
    <row r="20948" spans="3:4" ht="15" hidden="1" customHeight="1" x14ac:dyDescent="0.25">
      <c r="C20948" s="158" t="s">
        <v>308</v>
      </c>
      <c r="D20948" s="159">
        <v>47.51</v>
      </c>
    </row>
    <row r="20949" spans="3:4" ht="15" hidden="1" customHeight="1" x14ac:dyDescent="0.25">
      <c r="C20949" s="160" t="s">
        <v>312</v>
      </c>
      <c r="D20949" s="161">
        <v>518.57000000000005</v>
      </c>
    </row>
    <row r="20950" spans="3:4" ht="15" hidden="1" customHeight="1" x14ac:dyDescent="0.25">
      <c r="C20950" s="158" t="s">
        <v>540</v>
      </c>
      <c r="D20950" s="159">
        <v>246.06</v>
      </c>
    </row>
    <row r="20951" spans="3:4" ht="15" hidden="1" customHeight="1" x14ac:dyDescent="0.25">
      <c r="C20951" s="160" t="s">
        <v>541</v>
      </c>
      <c r="D20951" s="161">
        <v>995.89</v>
      </c>
    </row>
    <row r="20952" spans="3:4" ht="15" hidden="1" customHeight="1" x14ac:dyDescent="0.25">
      <c r="C20952" s="158" t="s">
        <v>556</v>
      </c>
      <c r="D20952" s="159">
        <v>851.71</v>
      </c>
    </row>
    <row r="20953" spans="3:4" ht="15" hidden="1" customHeight="1" x14ac:dyDescent="0.25">
      <c r="C20953" s="160" t="s">
        <v>308</v>
      </c>
      <c r="D20953" s="161">
        <v>665.88</v>
      </c>
    </row>
    <row r="20954" spans="3:4" ht="15" hidden="1" customHeight="1" x14ac:dyDescent="0.25">
      <c r="C20954" s="158" t="s">
        <v>541</v>
      </c>
      <c r="D20954" s="159">
        <v>665.14</v>
      </c>
    </row>
    <row r="20955" spans="3:4" ht="15" hidden="1" customHeight="1" x14ac:dyDescent="0.25">
      <c r="C20955" s="160" t="s">
        <v>550</v>
      </c>
      <c r="D20955" s="161">
        <v>82.51</v>
      </c>
    </row>
    <row r="20956" spans="3:4" ht="15" hidden="1" customHeight="1" x14ac:dyDescent="0.25">
      <c r="C20956" s="158" t="s">
        <v>547</v>
      </c>
      <c r="D20956" s="159">
        <v>1283.3900000000001</v>
      </c>
    </row>
    <row r="20957" spans="3:4" ht="15" hidden="1" customHeight="1" x14ac:dyDescent="0.25">
      <c r="C20957" s="160" t="s">
        <v>553</v>
      </c>
      <c r="D20957" s="161">
        <v>950.11</v>
      </c>
    </row>
    <row r="20958" spans="3:4" ht="15" hidden="1" customHeight="1" x14ac:dyDescent="0.25">
      <c r="C20958" s="158" t="s">
        <v>307</v>
      </c>
      <c r="D20958" s="159">
        <v>548.84</v>
      </c>
    </row>
    <row r="20959" spans="3:4" ht="15" hidden="1" customHeight="1" x14ac:dyDescent="0.25">
      <c r="C20959" s="160" t="s">
        <v>553</v>
      </c>
      <c r="D20959" s="161">
        <v>216.55</v>
      </c>
    </row>
    <row r="20960" spans="3:4" ht="15" hidden="1" customHeight="1" x14ac:dyDescent="0.25">
      <c r="C20960" s="158" t="s">
        <v>549</v>
      </c>
      <c r="D20960" s="159">
        <v>580.54</v>
      </c>
    </row>
    <row r="20961" spans="3:4" ht="15" hidden="1" customHeight="1" x14ac:dyDescent="0.25">
      <c r="C20961" s="160" t="s">
        <v>545</v>
      </c>
      <c r="D20961" s="161">
        <v>1010.53</v>
      </c>
    </row>
    <row r="20962" spans="3:4" ht="15" hidden="1" customHeight="1" x14ac:dyDescent="0.25">
      <c r="C20962" s="158" t="s">
        <v>308</v>
      </c>
      <c r="D20962" s="159">
        <v>557.87</v>
      </c>
    </row>
    <row r="20963" spans="3:4" ht="15" hidden="1" customHeight="1" x14ac:dyDescent="0.25">
      <c r="C20963" s="160" t="s">
        <v>558</v>
      </c>
      <c r="D20963" s="161">
        <v>875.04</v>
      </c>
    </row>
    <row r="20964" spans="3:4" ht="15" hidden="1" customHeight="1" x14ac:dyDescent="0.25">
      <c r="C20964" s="158" t="s">
        <v>542</v>
      </c>
      <c r="D20964" s="159">
        <v>683.65</v>
      </c>
    </row>
    <row r="20965" spans="3:4" ht="15" hidden="1" customHeight="1" x14ac:dyDescent="0.25">
      <c r="C20965" s="160" t="s">
        <v>552</v>
      </c>
      <c r="D20965" s="161">
        <v>343.47</v>
      </c>
    </row>
    <row r="20966" spans="3:4" ht="15" hidden="1" customHeight="1" x14ac:dyDescent="0.25">
      <c r="C20966" s="158" t="s">
        <v>307</v>
      </c>
      <c r="D20966" s="159">
        <v>1105.93</v>
      </c>
    </row>
    <row r="20967" spans="3:4" ht="15" hidden="1" customHeight="1" x14ac:dyDescent="0.25">
      <c r="C20967" s="160" t="s">
        <v>309</v>
      </c>
      <c r="D20967" s="161">
        <v>1244.67</v>
      </c>
    </row>
    <row r="20968" spans="3:4" ht="15" hidden="1" customHeight="1" x14ac:dyDescent="0.25">
      <c r="C20968" s="158" t="s">
        <v>549</v>
      </c>
      <c r="D20968" s="159">
        <v>205.3</v>
      </c>
    </row>
    <row r="20969" spans="3:4" ht="15" hidden="1" customHeight="1" x14ac:dyDescent="0.25">
      <c r="C20969" s="160" t="s">
        <v>307</v>
      </c>
      <c r="D20969" s="161">
        <v>704.65</v>
      </c>
    </row>
    <row r="20970" spans="3:4" ht="15" hidden="1" customHeight="1" x14ac:dyDescent="0.25">
      <c r="C20970" s="158" t="s">
        <v>312</v>
      </c>
      <c r="D20970" s="159">
        <v>86.18</v>
      </c>
    </row>
    <row r="20971" spans="3:4" ht="15" hidden="1" customHeight="1" x14ac:dyDescent="0.25">
      <c r="C20971" s="160" t="s">
        <v>539</v>
      </c>
      <c r="D20971" s="161">
        <v>419.67</v>
      </c>
    </row>
    <row r="20972" spans="3:4" ht="15" hidden="1" customHeight="1" x14ac:dyDescent="0.25">
      <c r="C20972" s="158" t="s">
        <v>309</v>
      </c>
      <c r="D20972" s="159">
        <v>630.70000000000005</v>
      </c>
    </row>
    <row r="20973" spans="3:4" ht="15" hidden="1" customHeight="1" x14ac:dyDescent="0.25">
      <c r="C20973" s="160" t="s">
        <v>546</v>
      </c>
      <c r="D20973" s="161">
        <v>550.02</v>
      </c>
    </row>
    <row r="20974" spans="3:4" ht="15" hidden="1" customHeight="1" x14ac:dyDescent="0.25">
      <c r="C20974" s="158" t="s">
        <v>542</v>
      </c>
      <c r="D20974" s="159">
        <v>385.51</v>
      </c>
    </row>
    <row r="20975" spans="3:4" ht="15" hidden="1" customHeight="1" x14ac:dyDescent="0.25">
      <c r="C20975" s="160" t="s">
        <v>309</v>
      </c>
      <c r="D20975" s="161">
        <v>472.43</v>
      </c>
    </row>
    <row r="20976" spans="3:4" ht="15" hidden="1" customHeight="1" x14ac:dyDescent="0.25">
      <c r="C20976" s="158" t="s">
        <v>312</v>
      </c>
      <c r="D20976" s="159">
        <v>1224.8599999999999</v>
      </c>
    </row>
    <row r="20977" spans="3:4" ht="15" hidden="1" customHeight="1" x14ac:dyDescent="0.25">
      <c r="C20977" s="160" t="s">
        <v>547</v>
      </c>
      <c r="D20977" s="161">
        <v>598.47</v>
      </c>
    </row>
    <row r="20978" spans="3:4" ht="15" hidden="1" customHeight="1" x14ac:dyDescent="0.25">
      <c r="C20978" s="158" t="s">
        <v>558</v>
      </c>
      <c r="D20978" s="159">
        <v>516.80999999999995</v>
      </c>
    </row>
    <row r="20979" spans="3:4" ht="15" hidden="1" customHeight="1" x14ac:dyDescent="0.25">
      <c r="C20979" s="160" t="s">
        <v>548</v>
      </c>
      <c r="D20979" s="161">
        <v>352.09</v>
      </c>
    </row>
    <row r="20980" spans="3:4" ht="15" hidden="1" customHeight="1" x14ac:dyDescent="0.25">
      <c r="C20980" s="158" t="s">
        <v>553</v>
      </c>
      <c r="D20980" s="159">
        <v>755.03</v>
      </c>
    </row>
    <row r="20981" spans="3:4" ht="15" hidden="1" customHeight="1" x14ac:dyDescent="0.25">
      <c r="C20981" s="160" t="s">
        <v>546</v>
      </c>
      <c r="D20981" s="161">
        <v>326.37</v>
      </c>
    </row>
    <row r="20982" spans="3:4" ht="15" hidden="1" customHeight="1" x14ac:dyDescent="0.25">
      <c r="C20982" s="158" t="s">
        <v>553</v>
      </c>
      <c r="D20982" s="159">
        <v>462.99</v>
      </c>
    </row>
    <row r="20983" spans="3:4" ht="15" hidden="1" customHeight="1" x14ac:dyDescent="0.25">
      <c r="C20983" s="160" t="s">
        <v>312</v>
      </c>
      <c r="D20983" s="161">
        <v>851.82</v>
      </c>
    </row>
    <row r="20984" spans="3:4" ht="15" hidden="1" customHeight="1" x14ac:dyDescent="0.25">
      <c r="C20984" s="158" t="s">
        <v>307</v>
      </c>
      <c r="D20984" s="159">
        <v>1182.3</v>
      </c>
    </row>
    <row r="20985" spans="3:4" ht="15" hidden="1" customHeight="1" x14ac:dyDescent="0.25">
      <c r="C20985" s="160" t="s">
        <v>545</v>
      </c>
      <c r="D20985" s="161">
        <v>333.48</v>
      </c>
    </row>
    <row r="20986" spans="3:4" ht="15" hidden="1" customHeight="1" x14ac:dyDescent="0.25">
      <c r="C20986" s="158" t="s">
        <v>545</v>
      </c>
      <c r="D20986" s="159">
        <v>396.9</v>
      </c>
    </row>
    <row r="20987" spans="3:4" ht="15" hidden="1" customHeight="1" x14ac:dyDescent="0.25">
      <c r="C20987" s="160" t="s">
        <v>309</v>
      </c>
      <c r="D20987" s="161">
        <v>1085.03</v>
      </c>
    </row>
    <row r="20988" spans="3:4" ht="15" hidden="1" customHeight="1" x14ac:dyDescent="0.25">
      <c r="C20988" s="158" t="s">
        <v>545</v>
      </c>
      <c r="D20988" s="159">
        <v>1240.5</v>
      </c>
    </row>
    <row r="20989" spans="3:4" ht="15" hidden="1" customHeight="1" x14ac:dyDescent="0.25">
      <c r="C20989" s="160" t="s">
        <v>544</v>
      </c>
      <c r="D20989" s="161">
        <v>1268.05</v>
      </c>
    </row>
    <row r="20990" spans="3:4" ht="15" hidden="1" customHeight="1" x14ac:dyDescent="0.25">
      <c r="C20990" s="158" t="s">
        <v>540</v>
      </c>
      <c r="D20990" s="159">
        <v>1125.99</v>
      </c>
    </row>
    <row r="20991" spans="3:4" ht="15" hidden="1" customHeight="1" x14ac:dyDescent="0.25">
      <c r="C20991" s="160" t="s">
        <v>548</v>
      </c>
      <c r="D20991" s="161">
        <v>148.93</v>
      </c>
    </row>
    <row r="20992" spans="3:4" ht="15" hidden="1" customHeight="1" x14ac:dyDescent="0.25">
      <c r="C20992" s="158" t="s">
        <v>548</v>
      </c>
      <c r="D20992" s="159">
        <v>1255.6300000000001</v>
      </c>
    </row>
    <row r="20993" spans="3:4" ht="15" hidden="1" customHeight="1" x14ac:dyDescent="0.25">
      <c r="C20993" s="160" t="s">
        <v>540</v>
      </c>
      <c r="D20993" s="161">
        <v>476.66</v>
      </c>
    </row>
    <row r="20994" spans="3:4" ht="15" hidden="1" customHeight="1" x14ac:dyDescent="0.25">
      <c r="C20994" s="158" t="s">
        <v>558</v>
      </c>
      <c r="D20994" s="159">
        <v>1133.08</v>
      </c>
    </row>
    <row r="20995" spans="3:4" ht="15" hidden="1" customHeight="1" x14ac:dyDescent="0.25">
      <c r="C20995" s="160" t="s">
        <v>309</v>
      </c>
      <c r="D20995" s="161">
        <v>606.11</v>
      </c>
    </row>
    <row r="20996" spans="3:4" ht="15" hidden="1" customHeight="1" x14ac:dyDescent="0.25">
      <c r="C20996" s="158" t="s">
        <v>552</v>
      </c>
      <c r="D20996" s="159">
        <v>1026.21</v>
      </c>
    </row>
    <row r="20997" spans="3:4" ht="15" hidden="1" customHeight="1" x14ac:dyDescent="0.25">
      <c r="C20997" s="160" t="s">
        <v>540</v>
      </c>
      <c r="D20997" s="161">
        <v>724.12</v>
      </c>
    </row>
    <row r="20998" spans="3:4" ht="15" hidden="1" customHeight="1" x14ac:dyDescent="0.25">
      <c r="C20998" s="158" t="s">
        <v>542</v>
      </c>
      <c r="D20998" s="159">
        <v>333.67</v>
      </c>
    </row>
    <row r="20999" spans="3:4" ht="15" hidden="1" customHeight="1" x14ac:dyDescent="0.25">
      <c r="C20999" s="160" t="s">
        <v>552</v>
      </c>
      <c r="D20999" s="161">
        <v>610.98</v>
      </c>
    </row>
    <row r="21000" spans="3:4" ht="15" hidden="1" customHeight="1" x14ac:dyDescent="0.25">
      <c r="C21000" s="158" t="s">
        <v>540</v>
      </c>
      <c r="D21000" s="159">
        <v>194.67</v>
      </c>
    </row>
    <row r="21001" spans="3:4" ht="15" hidden="1" customHeight="1" x14ac:dyDescent="0.25">
      <c r="C21001" s="160" t="s">
        <v>543</v>
      </c>
      <c r="D21001" s="161">
        <v>1134.24</v>
      </c>
    </row>
    <row r="21002" spans="3:4" ht="15" hidden="1" customHeight="1" x14ac:dyDescent="0.25">
      <c r="C21002" s="158" t="s">
        <v>308</v>
      </c>
      <c r="D21002" s="159">
        <v>214.65</v>
      </c>
    </row>
    <row r="21003" spans="3:4" ht="15" hidden="1" customHeight="1" x14ac:dyDescent="0.25">
      <c r="C21003" s="160" t="s">
        <v>308</v>
      </c>
      <c r="D21003" s="161">
        <v>609.11</v>
      </c>
    </row>
    <row r="21004" spans="3:4" ht="15" hidden="1" customHeight="1" x14ac:dyDescent="0.25">
      <c r="C21004" s="158" t="s">
        <v>553</v>
      </c>
      <c r="D21004" s="159">
        <v>1160.6099999999999</v>
      </c>
    </row>
    <row r="21005" spans="3:4" ht="15" hidden="1" customHeight="1" x14ac:dyDescent="0.25">
      <c r="C21005" s="160" t="s">
        <v>308</v>
      </c>
      <c r="D21005" s="161">
        <v>605.33000000000004</v>
      </c>
    </row>
    <row r="21006" spans="3:4" ht="15" hidden="1" customHeight="1" x14ac:dyDescent="0.25">
      <c r="C21006" s="158" t="s">
        <v>312</v>
      </c>
      <c r="D21006" s="159">
        <v>749.2</v>
      </c>
    </row>
    <row r="21007" spans="3:4" ht="15" hidden="1" customHeight="1" x14ac:dyDescent="0.25">
      <c r="C21007" s="160" t="s">
        <v>540</v>
      </c>
      <c r="D21007" s="161">
        <v>1062.23</v>
      </c>
    </row>
    <row r="21008" spans="3:4" ht="15" hidden="1" customHeight="1" x14ac:dyDescent="0.25">
      <c r="C21008" s="158" t="s">
        <v>547</v>
      </c>
      <c r="D21008" s="159">
        <v>337.74</v>
      </c>
    </row>
    <row r="21009" spans="3:4" ht="15" hidden="1" customHeight="1" x14ac:dyDescent="0.25">
      <c r="C21009" s="160" t="s">
        <v>552</v>
      </c>
      <c r="D21009" s="161">
        <v>335.35</v>
      </c>
    </row>
    <row r="21010" spans="3:4" ht="15" hidden="1" customHeight="1" x14ac:dyDescent="0.25">
      <c r="C21010" s="158" t="s">
        <v>539</v>
      </c>
      <c r="D21010" s="159">
        <v>883.76</v>
      </c>
    </row>
    <row r="21011" spans="3:4" ht="15" hidden="1" customHeight="1" x14ac:dyDescent="0.25">
      <c r="C21011" s="160" t="s">
        <v>558</v>
      </c>
      <c r="D21011" s="161">
        <v>1001.87</v>
      </c>
    </row>
    <row r="21012" spans="3:4" ht="15" hidden="1" customHeight="1" x14ac:dyDescent="0.25">
      <c r="C21012" s="158" t="s">
        <v>542</v>
      </c>
      <c r="D21012" s="159">
        <v>616.09</v>
      </c>
    </row>
    <row r="21013" spans="3:4" ht="15" hidden="1" customHeight="1" x14ac:dyDescent="0.25">
      <c r="C21013" s="160" t="s">
        <v>312</v>
      </c>
      <c r="D21013" s="161">
        <v>207.48</v>
      </c>
    </row>
    <row r="21014" spans="3:4" ht="15" hidden="1" customHeight="1" x14ac:dyDescent="0.25">
      <c r="C21014" s="158" t="s">
        <v>554</v>
      </c>
      <c r="D21014" s="159">
        <v>560.37</v>
      </c>
    </row>
    <row r="21015" spans="3:4" ht="15" hidden="1" customHeight="1" x14ac:dyDescent="0.25">
      <c r="C21015" s="160" t="s">
        <v>308</v>
      </c>
      <c r="D21015" s="161">
        <v>503.96</v>
      </c>
    </row>
    <row r="21016" spans="3:4" ht="15" hidden="1" customHeight="1" x14ac:dyDescent="0.25">
      <c r="C21016" s="158" t="s">
        <v>551</v>
      </c>
      <c r="D21016" s="159">
        <v>945.37</v>
      </c>
    </row>
    <row r="21017" spans="3:4" ht="15" hidden="1" customHeight="1" x14ac:dyDescent="0.25">
      <c r="C21017" s="160" t="s">
        <v>541</v>
      </c>
      <c r="D21017" s="161">
        <v>1010.6</v>
      </c>
    </row>
    <row r="21018" spans="3:4" ht="15" hidden="1" customHeight="1" x14ac:dyDescent="0.25">
      <c r="C21018" s="158" t="s">
        <v>312</v>
      </c>
      <c r="D21018" s="159">
        <v>1087.58</v>
      </c>
    </row>
    <row r="21019" spans="3:4" ht="15" hidden="1" customHeight="1" x14ac:dyDescent="0.25">
      <c r="C21019" s="160" t="s">
        <v>551</v>
      </c>
      <c r="D21019" s="161">
        <v>917.6</v>
      </c>
    </row>
    <row r="21020" spans="3:4" ht="15" hidden="1" customHeight="1" x14ac:dyDescent="0.25">
      <c r="C21020" s="158" t="s">
        <v>553</v>
      </c>
      <c r="D21020" s="159">
        <v>1172</v>
      </c>
    </row>
    <row r="21021" spans="3:4" ht="15" hidden="1" customHeight="1" x14ac:dyDescent="0.25">
      <c r="C21021" s="160" t="s">
        <v>307</v>
      </c>
      <c r="D21021" s="161">
        <v>744.23</v>
      </c>
    </row>
    <row r="21022" spans="3:4" ht="15" hidden="1" customHeight="1" x14ac:dyDescent="0.25">
      <c r="C21022" s="158" t="s">
        <v>543</v>
      </c>
      <c r="D21022" s="159">
        <v>1139.45</v>
      </c>
    </row>
    <row r="21023" spans="3:4" ht="15" hidden="1" customHeight="1" x14ac:dyDescent="0.25">
      <c r="C21023" s="160" t="s">
        <v>549</v>
      </c>
      <c r="D21023" s="161">
        <v>567.71</v>
      </c>
    </row>
    <row r="21024" spans="3:4" ht="15" hidden="1" customHeight="1" x14ac:dyDescent="0.25">
      <c r="C21024" s="158" t="s">
        <v>552</v>
      </c>
      <c r="D21024" s="159">
        <v>1291.3499999999999</v>
      </c>
    </row>
    <row r="21025" spans="3:4" ht="15" hidden="1" customHeight="1" x14ac:dyDescent="0.25">
      <c r="C21025" s="160" t="s">
        <v>540</v>
      </c>
      <c r="D21025" s="161">
        <v>144.09</v>
      </c>
    </row>
    <row r="21026" spans="3:4" ht="15" hidden="1" customHeight="1" x14ac:dyDescent="0.25">
      <c r="C21026" s="158" t="s">
        <v>554</v>
      </c>
      <c r="D21026" s="159">
        <v>372.69</v>
      </c>
    </row>
    <row r="21027" spans="3:4" ht="15" hidden="1" customHeight="1" x14ac:dyDescent="0.25">
      <c r="C21027" s="160" t="s">
        <v>555</v>
      </c>
      <c r="D21027" s="161">
        <v>863.66</v>
      </c>
    </row>
    <row r="21028" spans="3:4" ht="15" hidden="1" customHeight="1" x14ac:dyDescent="0.25">
      <c r="C21028" s="158" t="s">
        <v>542</v>
      </c>
      <c r="D21028" s="159">
        <v>857.1</v>
      </c>
    </row>
    <row r="21029" spans="3:4" ht="15" hidden="1" customHeight="1" x14ac:dyDescent="0.25">
      <c r="C21029" s="160" t="s">
        <v>542</v>
      </c>
      <c r="D21029" s="161">
        <v>834.75</v>
      </c>
    </row>
    <row r="21030" spans="3:4" ht="15" hidden="1" customHeight="1" x14ac:dyDescent="0.25">
      <c r="C21030" s="158" t="s">
        <v>546</v>
      </c>
      <c r="D21030" s="159">
        <v>1066.43</v>
      </c>
    </row>
    <row r="21031" spans="3:4" ht="15" hidden="1" customHeight="1" x14ac:dyDescent="0.25">
      <c r="C21031" s="160" t="s">
        <v>308</v>
      </c>
      <c r="D21031" s="161">
        <v>868.43</v>
      </c>
    </row>
    <row r="21032" spans="3:4" ht="15" hidden="1" customHeight="1" x14ac:dyDescent="0.25">
      <c r="C21032" s="158" t="s">
        <v>539</v>
      </c>
      <c r="D21032" s="159">
        <v>659.57</v>
      </c>
    </row>
    <row r="21033" spans="3:4" ht="15" hidden="1" customHeight="1" x14ac:dyDescent="0.25">
      <c r="C21033" s="160" t="s">
        <v>556</v>
      </c>
      <c r="D21033" s="161">
        <v>397.7</v>
      </c>
    </row>
    <row r="21034" spans="3:4" ht="15" hidden="1" customHeight="1" x14ac:dyDescent="0.25">
      <c r="C21034" s="158" t="s">
        <v>552</v>
      </c>
      <c r="D21034" s="159">
        <v>791.66</v>
      </c>
    </row>
    <row r="21035" spans="3:4" ht="15" hidden="1" customHeight="1" x14ac:dyDescent="0.25">
      <c r="C21035" s="160" t="s">
        <v>312</v>
      </c>
      <c r="D21035" s="161">
        <v>489.87</v>
      </c>
    </row>
    <row r="21036" spans="3:4" ht="15" hidden="1" customHeight="1" x14ac:dyDescent="0.25">
      <c r="C21036" s="158" t="s">
        <v>553</v>
      </c>
      <c r="D21036" s="159">
        <v>1046.72</v>
      </c>
    </row>
    <row r="21037" spans="3:4" ht="15" hidden="1" customHeight="1" x14ac:dyDescent="0.25">
      <c r="C21037" s="160" t="s">
        <v>539</v>
      </c>
      <c r="D21037" s="161">
        <v>717.71</v>
      </c>
    </row>
    <row r="21038" spans="3:4" ht="15" hidden="1" customHeight="1" x14ac:dyDescent="0.25">
      <c r="C21038" s="158" t="s">
        <v>307</v>
      </c>
      <c r="D21038" s="159">
        <v>232.42</v>
      </c>
    </row>
    <row r="21039" spans="3:4" ht="15" hidden="1" customHeight="1" x14ac:dyDescent="0.25">
      <c r="C21039" s="160" t="s">
        <v>553</v>
      </c>
      <c r="D21039" s="161">
        <v>780.59</v>
      </c>
    </row>
    <row r="21040" spans="3:4" ht="15" hidden="1" customHeight="1" x14ac:dyDescent="0.25">
      <c r="C21040" s="158" t="s">
        <v>549</v>
      </c>
      <c r="D21040" s="159">
        <v>391.05</v>
      </c>
    </row>
    <row r="21041" spans="3:4" ht="15" hidden="1" customHeight="1" x14ac:dyDescent="0.25">
      <c r="C21041" s="160" t="s">
        <v>551</v>
      </c>
      <c r="D21041" s="161">
        <v>785.55</v>
      </c>
    </row>
    <row r="21042" spans="3:4" ht="15" hidden="1" customHeight="1" x14ac:dyDescent="0.25">
      <c r="C21042" s="158" t="s">
        <v>307</v>
      </c>
      <c r="D21042" s="159">
        <v>128.47999999999999</v>
      </c>
    </row>
    <row r="21043" spans="3:4" ht="15" hidden="1" customHeight="1" x14ac:dyDescent="0.25">
      <c r="C21043" s="160" t="s">
        <v>539</v>
      </c>
      <c r="D21043" s="161">
        <v>113.49</v>
      </c>
    </row>
    <row r="21044" spans="3:4" ht="15" hidden="1" customHeight="1" x14ac:dyDescent="0.25">
      <c r="C21044" s="158" t="s">
        <v>550</v>
      </c>
      <c r="D21044" s="159">
        <v>26.42</v>
      </c>
    </row>
    <row r="21045" spans="3:4" ht="15" hidden="1" customHeight="1" x14ac:dyDescent="0.25">
      <c r="C21045" s="160" t="s">
        <v>539</v>
      </c>
      <c r="D21045" s="161">
        <v>380.56</v>
      </c>
    </row>
    <row r="21046" spans="3:4" ht="15" hidden="1" customHeight="1" x14ac:dyDescent="0.25">
      <c r="C21046" s="158" t="s">
        <v>540</v>
      </c>
      <c r="D21046" s="159">
        <v>671.26</v>
      </c>
    </row>
    <row r="21047" spans="3:4" ht="15" hidden="1" customHeight="1" x14ac:dyDescent="0.25">
      <c r="C21047" s="160" t="s">
        <v>544</v>
      </c>
      <c r="D21047" s="161">
        <v>382.26</v>
      </c>
    </row>
    <row r="21048" spans="3:4" ht="15" hidden="1" customHeight="1" x14ac:dyDescent="0.25">
      <c r="C21048" s="158" t="s">
        <v>543</v>
      </c>
      <c r="D21048" s="159">
        <v>1083.19</v>
      </c>
    </row>
    <row r="21049" spans="3:4" ht="15" hidden="1" customHeight="1" x14ac:dyDescent="0.25">
      <c r="C21049" s="160" t="s">
        <v>543</v>
      </c>
      <c r="D21049" s="161">
        <v>433.96</v>
      </c>
    </row>
    <row r="21050" spans="3:4" ht="15" hidden="1" customHeight="1" x14ac:dyDescent="0.25">
      <c r="C21050" s="158" t="s">
        <v>549</v>
      </c>
      <c r="D21050" s="159">
        <v>222.57</v>
      </c>
    </row>
    <row r="21051" spans="3:4" ht="15" hidden="1" customHeight="1" x14ac:dyDescent="0.25">
      <c r="C21051" s="160" t="s">
        <v>308</v>
      </c>
      <c r="D21051" s="161">
        <v>610.76</v>
      </c>
    </row>
    <row r="21052" spans="3:4" ht="15" hidden="1" customHeight="1" x14ac:dyDescent="0.25">
      <c r="C21052" s="158" t="s">
        <v>542</v>
      </c>
      <c r="D21052" s="159">
        <v>835.19</v>
      </c>
    </row>
    <row r="21053" spans="3:4" ht="15" hidden="1" customHeight="1" x14ac:dyDescent="0.25">
      <c r="C21053" s="160" t="s">
        <v>312</v>
      </c>
      <c r="D21053" s="161">
        <v>268.33999999999997</v>
      </c>
    </row>
    <row r="21054" spans="3:4" ht="15" hidden="1" customHeight="1" x14ac:dyDescent="0.25">
      <c r="C21054" s="158" t="s">
        <v>307</v>
      </c>
      <c r="D21054" s="159">
        <v>901.16</v>
      </c>
    </row>
    <row r="21055" spans="3:4" ht="15" hidden="1" customHeight="1" x14ac:dyDescent="0.25">
      <c r="C21055" s="160" t="s">
        <v>307</v>
      </c>
      <c r="D21055" s="161">
        <v>579.41</v>
      </c>
    </row>
    <row r="21056" spans="3:4" ht="15" hidden="1" customHeight="1" x14ac:dyDescent="0.25">
      <c r="C21056" s="158" t="s">
        <v>556</v>
      </c>
      <c r="D21056" s="159">
        <v>1152.32</v>
      </c>
    </row>
    <row r="21057" spans="3:4" ht="15" hidden="1" customHeight="1" x14ac:dyDescent="0.25">
      <c r="C21057" s="160" t="s">
        <v>309</v>
      </c>
      <c r="D21057" s="161">
        <v>403.45</v>
      </c>
    </row>
    <row r="21058" spans="3:4" ht="15" hidden="1" customHeight="1" x14ac:dyDescent="0.25">
      <c r="C21058" s="158" t="s">
        <v>546</v>
      </c>
      <c r="D21058" s="159">
        <v>782.69</v>
      </c>
    </row>
    <row r="21059" spans="3:4" ht="15" hidden="1" customHeight="1" x14ac:dyDescent="0.25">
      <c r="C21059" s="160" t="s">
        <v>543</v>
      </c>
      <c r="D21059" s="161">
        <v>1280.53</v>
      </c>
    </row>
    <row r="21060" spans="3:4" ht="15" hidden="1" customHeight="1" x14ac:dyDescent="0.25">
      <c r="C21060" s="158" t="s">
        <v>308</v>
      </c>
      <c r="D21060" s="159">
        <v>132.9</v>
      </c>
    </row>
    <row r="21061" spans="3:4" ht="15" hidden="1" customHeight="1" x14ac:dyDescent="0.25">
      <c r="C21061" s="160" t="s">
        <v>308</v>
      </c>
      <c r="D21061" s="161">
        <v>508.47</v>
      </c>
    </row>
    <row r="21062" spans="3:4" ht="15" hidden="1" customHeight="1" x14ac:dyDescent="0.25">
      <c r="C21062" s="158" t="s">
        <v>543</v>
      </c>
      <c r="D21062" s="159">
        <v>865.44</v>
      </c>
    </row>
    <row r="21063" spans="3:4" ht="15" hidden="1" customHeight="1" x14ac:dyDescent="0.25">
      <c r="C21063" s="160" t="s">
        <v>540</v>
      </c>
      <c r="D21063" s="161">
        <v>1052.51</v>
      </c>
    </row>
    <row r="21064" spans="3:4" ht="15" hidden="1" customHeight="1" x14ac:dyDescent="0.25">
      <c r="C21064" s="158" t="s">
        <v>550</v>
      </c>
      <c r="D21064" s="159">
        <v>366.73</v>
      </c>
    </row>
    <row r="21065" spans="3:4" ht="15" hidden="1" customHeight="1" x14ac:dyDescent="0.25">
      <c r="C21065" s="160" t="s">
        <v>542</v>
      </c>
      <c r="D21065" s="161">
        <v>1028.33</v>
      </c>
    </row>
    <row r="21066" spans="3:4" ht="15" hidden="1" customHeight="1" x14ac:dyDescent="0.25">
      <c r="C21066" s="158" t="s">
        <v>539</v>
      </c>
      <c r="D21066" s="159">
        <v>561.05999999999995</v>
      </c>
    </row>
    <row r="21067" spans="3:4" ht="15" hidden="1" customHeight="1" x14ac:dyDescent="0.25">
      <c r="C21067" s="160" t="s">
        <v>547</v>
      </c>
      <c r="D21067" s="161">
        <v>889.75</v>
      </c>
    </row>
    <row r="21068" spans="3:4" ht="15" hidden="1" customHeight="1" x14ac:dyDescent="0.25">
      <c r="C21068" s="158" t="s">
        <v>307</v>
      </c>
      <c r="D21068" s="159">
        <v>630.94000000000005</v>
      </c>
    </row>
    <row r="21069" spans="3:4" ht="15" hidden="1" customHeight="1" x14ac:dyDescent="0.25">
      <c r="C21069" s="160" t="s">
        <v>309</v>
      </c>
      <c r="D21069" s="161">
        <v>517.04</v>
      </c>
    </row>
    <row r="21070" spans="3:4" ht="15" hidden="1" customHeight="1" x14ac:dyDescent="0.25">
      <c r="C21070" s="158" t="s">
        <v>543</v>
      </c>
      <c r="D21070" s="159">
        <v>22.77</v>
      </c>
    </row>
    <row r="21071" spans="3:4" ht="15" hidden="1" customHeight="1" x14ac:dyDescent="0.25">
      <c r="C21071" s="160" t="s">
        <v>542</v>
      </c>
      <c r="D21071" s="161">
        <v>926.79</v>
      </c>
    </row>
    <row r="21072" spans="3:4" ht="15" hidden="1" customHeight="1" x14ac:dyDescent="0.25">
      <c r="C21072" s="158" t="s">
        <v>557</v>
      </c>
      <c r="D21072" s="159">
        <v>1196.6400000000001</v>
      </c>
    </row>
    <row r="21073" spans="3:4" ht="15" hidden="1" customHeight="1" x14ac:dyDescent="0.25">
      <c r="C21073" s="160" t="s">
        <v>309</v>
      </c>
      <c r="D21073" s="161">
        <v>642.9</v>
      </c>
    </row>
    <row r="21074" spans="3:4" ht="15" hidden="1" customHeight="1" x14ac:dyDescent="0.25">
      <c r="C21074" s="158" t="s">
        <v>549</v>
      </c>
      <c r="D21074" s="159">
        <v>214.71</v>
      </c>
    </row>
    <row r="21075" spans="3:4" ht="15" hidden="1" customHeight="1" x14ac:dyDescent="0.25">
      <c r="C21075" s="160" t="s">
        <v>553</v>
      </c>
      <c r="D21075" s="161">
        <v>154.07</v>
      </c>
    </row>
    <row r="21076" spans="3:4" ht="15" hidden="1" customHeight="1" x14ac:dyDescent="0.25">
      <c r="C21076" s="158" t="s">
        <v>552</v>
      </c>
      <c r="D21076" s="159">
        <v>599.16999999999996</v>
      </c>
    </row>
    <row r="21077" spans="3:4" ht="15" hidden="1" customHeight="1" x14ac:dyDescent="0.25">
      <c r="C21077" s="160" t="s">
        <v>549</v>
      </c>
      <c r="D21077" s="161">
        <v>1050.5899999999999</v>
      </c>
    </row>
    <row r="21078" spans="3:4" ht="15" hidden="1" customHeight="1" x14ac:dyDescent="0.25">
      <c r="C21078" s="158" t="s">
        <v>540</v>
      </c>
      <c r="D21078" s="159">
        <v>307.62</v>
      </c>
    </row>
    <row r="21079" spans="3:4" ht="15" hidden="1" customHeight="1" x14ac:dyDescent="0.25">
      <c r="C21079" s="160" t="s">
        <v>308</v>
      </c>
      <c r="D21079" s="161">
        <v>394.88</v>
      </c>
    </row>
    <row r="21080" spans="3:4" ht="15" hidden="1" customHeight="1" x14ac:dyDescent="0.25">
      <c r="C21080" s="158" t="s">
        <v>543</v>
      </c>
      <c r="D21080" s="159">
        <v>99.98</v>
      </c>
    </row>
    <row r="21081" spans="3:4" ht="15" hidden="1" customHeight="1" x14ac:dyDescent="0.25">
      <c r="C21081" s="160" t="s">
        <v>552</v>
      </c>
      <c r="D21081" s="161">
        <v>1188.1099999999999</v>
      </c>
    </row>
    <row r="21082" spans="3:4" ht="15" hidden="1" customHeight="1" x14ac:dyDescent="0.25">
      <c r="C21082" s="158" t="s">
        <v>553</v>
      </c>
      <c r="D21082" s="159">
        <v>452.43</v>
      </c>
    </row>
    <row r="21083" spans="3:4" ht="15" hidden="1" customHeight="1" x14ac:dyDescent="0.25">
      <c r="C21083" s="160" t="s">
        <v>308</v>
      </c>
      <c r="D21083" s="161">
        <v>1224.97</v>
      </c>
    </row>
    <row r="21084" spans="3:4" ht="15" hidden="1" customHeight="1" x14ac:dyDescent="0.25">
      <c r="C21084" s="158" t="s">
        <v>546</v>
      </c>
      <c r="D21084" s="159">
        <v>367.51</v>
      </c>
    </row>
    <row r="21085" spans="3:4" ht="15" hidden="1" customHeight="1" x14ac:dyDescent="0.25">
      <c r="C21085" s="160" t="s">
        <v>543</v>
      </c>
      <c r="D21085" s="161">
        <v>275.06</v>
      </c>
    </row>
    <row r="21086" spans="3:4" ht="15" hidden="1" customHeight="1" x14ac:dyDescent="0.25">
      <c r="C21086" s="158" t="s">
        <v>549</v>
      </c>
      <c r="D21086" s="159">
        <v>451.87</v>
      </c>
    </row>
    <row r="21087" spans="3:4" ht="15" hidden="1" customHeight="1" x14ac:dyDescent="0.25">
      <c r="C21087" s="160" t="s">
        <v>542</v>
      </c>
      <c r="D21087" s="161">
        <v>1036.49</v>
      </c>
    </row>
    <row r="21088" spans="3:4" ht="15" hidden="1" customHeight="1" x14ac:dyDescent="0.25">
      <c r="C21088" s="158" t="s">
        <v>545</v>
      </c>
      <c r="D21088" s="159">
        <v>231.84</v>
      </c>
    </row>
    <row r="21089" spans="3:4" ht="15" hidden="1" customHeight="1" x14ac:dyDescent="0.25">
      <c r="C21089" s="160" t="s">
        <v>553</v>
      </c>
      <c r="D21089" s="161">
        <v>362.08</v>
      </c>
    </row>
    <row r="21090" spans="3:4" ht="15" hidden="1" customHeight="1" x14ac:dyDescent="0.25">
      <c r="C21090" s="158" t="s">
        <v>553</v>
      </c>
      <c r="D21090" s="159">
        <v>182.03</v>
      </c>
    </row>
    <row r="21091" spans="3:4" ht="15" hidden="1" customHeight="1" x14ac:dyDescent="0.25">
      <c r="C21091" s="160" t="s">
        <v>312</v>
      </c>
      <c r="D21091" s="161">
        <v>154.55000000000001</v>
      </c>
    </row>
    <row r="21092" spans="3:4" ht="15" hidden="1" customHeight="1" x14ac:dyDescent="0.25">
      <c r="C21092" s="158" t="s">
        <v>549</v>
      </c>
      <c r="D21092" s="159">
        <v>496.6</v>
      </c>
    </row>
    <row r="21093" spans="3:4" ht="15" hidden="1" customHeight="1" x14ac:dyDescent="0.25">
      <c r="C21093" s="160" t="s">
        <v>546</v>
      </c>
      <c r="D21093" s="161">
        <v>292.18</v>
      </c>
    </row>
    <row r="21094" spans="3:4" ht="15" hidden="1" customHeight="1" x14ac:dyDescent="0.25">
      <c r="C21094" s="158" t="s">
        <v>539</v>
      </c>
      <c r="D21094" s="159">
        <v>116.97</v>
      </c>
    </row>
    <row r="21095" spans="3:4" ht="15" hidden="1" customHeight="1" x14ac:dyDescent="0.25">
      <c r="C21095" s="160" t="s">
        <v>541</v>
      </c>
      <c r="D21095" s="161">
        <v>315.98</v>
      </c>
    </row>
    <row r="21096" spans="3:4" ht="15" hidden="1" customHeight="1" x14ac:dyDescent="0.25">
      <c r="C21096" s="158" t="s">
        <v>539</v>
      </c>
      <c r="D21096" s="159">
        <v>646.96</v>
      </c>
    </row>
    <row r="21097" spans="3:4" ht="15" hidden="1" customHeight="1" x14ac:dyDescent="0.25">
      <c r="C21097" s="160" t="s">
        <v>541</v>
      </c>
      <c r="D21097" s="161">
        <v>1088.51</v>
      </c>
    </row>
    <row r="21098" spans="3:4" ht="15" hidden="1" customHeight="1" x14ac:dyDescent="0.25">
      <c r="C21098" s="158" t="s">
        <v>539</v>
      </c>
      <c r="D21098" s="159">
        <v>524.61</v>
      </c>
    </row>
    <row r="21099" spans="3:4" ht="15" hidden="1" customHeight="1" x14ac:dyDescent="0.25">
      <c r="C21099" s="160" t="s">
        <v>308</v>
      </c>
      <c r="D21099" s="161">
        <v>114.74</v>
      </c>
    </row>
    <row r="21100" spans="3:4" ht="15" hidden="1" customHeight="1" x14ac:dyDescent="0.25">
      <c r="C21100" s="158" t="s">
        <v>307</v>
      </c>
      <c r="D21100" s="159">
        <v>446.15</v>
      </c>
    </row>
    <row r="21101" spans="3:4" ht="15" hidden="1" customHeight="1" x14ac:dyDescent="0.25">
      <c r="C21101" s="160" t="s">
        <v>545</v>
      </c>
      <c r="D21101" s="161">
        <v>369.49</v>
      </c>
    </row>
    <row r="21102" spans="3:4" ht="15" hidden="1" customHeight="1" x14ac:dyDescent="0.25">
      <c r="C21102" s="158" t="s">
        <v>542</v>
      </c>
      <c r="D21102" s="159">
        <v>1043.73</v>
      </c>
    </row>
    <row r="21103" spans="3:4" ht="15" hidden="1" customHeight="1" x14ac:dyDescent="0.25">
      <c r="C21103" s="160" t="s">
        <v>547</v>
      </c>
      <c r="D21103" s="161">
        <v>44.74</v>
      </c>
    </row>
    <row r="21104" spans="3:4" ht="15" hidden="1" customHeight="1" x14ac:dyDescent="0.25">
      <c r="C21104" s="158" t="s">
        <v>557</v>
      </c>
      <c r="D21104" s="159">
        <v>618.91999999999996</v>
      </c>
    </row>
    <row r="21105" spans="3:4" ht="15" hidden="1" customHeight="1" x14ac:dyDescent="0.25">
      <c r="C21105" s="160" t="s">
        <v>556</v>
      </c>
      <c r="D21105" s="161">
        <v>46.73</v>
      </c>
    </row>
    <row r="21106" spans="3:4" ht="15" hidden="1" customHeight="1" x14ac:dyDescent="0.25">
      <c r="C21106" s="158" t="s">
        <v>549</v>
      </c>
      <c r="D21106" s="159">
        <v>347.31</v>
      </c>
    </row>
    <row r="21107" spans="3:4" ht="15" hidden="1" customHeight="1" x14ac:dyDescent="0.25">
      <c r="C21107" s="160" t="s">
        <v>558</v>
      </c>
      <c r="D21107" s="161">
        <v>413.83</v>
      </c>
    </row>
    <row r="21108" spans="3:4" ht="15" hidden="1" customHeight="1" x14ac:dyDescent="0.25">
      <c r="C21108" s="158" t="s">
        <v>540</v>
      </c>
      <c r="D21108" s="159">
        <v>646.48</v>
      </c>
    </row>
    <row r="21109" spans="3:4" ht="15" hidden="1" customHeight="1" x14ac:dyDescent="0.25">
      <c r="C21109" s="160" t="s">
        <v>540</v>
      </c>
      <c r="D21109" s="161">
        <v>517.63</v>
      </c>
    </row>
    <row r="21110" spans="3:4" ht="15" hidden="1" customHeight="1" x14ac:dyDescent="0.25">
      <c r="C21110" s="158" t="s">
        <v>312</v>
      </c>
      <c r="D21110" s="159">
        <v>1201.79</v>
      </c>
    </row>
    <row r="21111" spans="3:4" ht="15" hidden="1" customHeight="1" x14ac:dyDescent="0.25">
      <c r="C21111" s="160" t="s">
        <v>550</v>
      </c>
      <c r="D21111" s="161">
        <v>866.14</v>
      </c>
    </row>
    <row r="21112" spans="3:4" ht="15" hidden="1" customHeight="1" x14ac:dyDescent="0.25">
      <c r="C21112" s="158" t="s">
        <v>549</v>
      </c>
      <c r="D21112" s="159">
        <v>565.42999999999995</v>
      </c>
    </row>
    <row r="21113" spans="3:4" ht="15" hidden="1" customHeight="1" x14ac:dyDescent="0.25">
      <c r="C21113" s="160" t="s">
        <v>549</v>
      </c>
      <c r="D21113" s="161">
        <v>513.5</v>
      </c>
    </row>
    <row r="21114" spans="3:4" ht="15" hidden="1" customHeight="1" x14ac:dyDescent="0.25">
      <c r="C21114" s="158" t="s">
        <v>546</v>
      </c>
      <c r="D21114" s="159">
        <v>605.39</v>
      </c>
    </row>
    <row r="21115" spans="3:4" ht="15" hidden="1" customHeight="1" x14ac:dyDescent="0.25">
      <c r="C21115" s="160" t="s">
        <v>545</v>
      </c>
      <c r="D21115" s="161">
        <v>586.01</v>
      </c>
    </row>
    <row r="21116" spans="3:4" ht="15" hidden="1" customHeight="1" x14ac:dyDescent="0.25">
      <c r="C21116" s="158" t="s">
        <v>540</v>
      </c>
      <c r="D21116" s="159">
        <v>356.17</v>
      </c>
    </row>
    <row r="21117" spans="3:4" ht="15" hidden="1" customHeight="1" x14ac:dyDescent="0.25">
      <c r="C21117" s="160" t="s">
        <v>309</v>
      </c>
      <c r="D21117" s="161">
        <v>585.80999999999995</v>
      </c>
    </row>
    <row r="21118" spans="3:4" ht="15" hidden="1" customHeight="1" x14ac:dyDescent="0.25">
      <c r="C21118" s="158" t="s">
        <v>549</v>
      </c>
      <c r="D21118" s="159">
        <v>468.95</v>
      </c>
    </row>
    <row r="21119" spans="3:4" ht="15" hidden="1" customHeight="1" x14ac:dyDescent="0.25">
      <c r="C21119" s="160" t="s">
        <v>307</v>
      </c>
      <c r="D21119" s="161">
        <v>841.81</v>
      </c>
    </row>
    <row r="21120" spans="3:4" ht="15" hidden="1" customHeight="1" x14ac:dyDescent="0.25">
      <c r="C21120" s="158" t="s">
        <v>542</v>
      </c>
      <c r="D21120" s="159">
        <v>691.05</v>
      </c>
    </row>
    <row r="21121" spans="3:4" ht="15" hidden="1" customHeight="1" x14ac:dyDescent="0.25">
      <c r="C21121" s="160" t="s">
        <v>309</v>
      </c>
      <c r="D21121" s="161">
        <v>142.47</v>
      </c>
    </row>
    <row r="21122" spans="3:4" ht="15" hidden="1" customHeight="1" x14ac:dyDescent="0.25">
      <c r="C21122" s="158" t="s">
        <v>554</v>
      </c>
      <c r="D21122" s="159">
        <v>586.71</v>
      </c>
    </row>
    <row r="21123" spans="3:4" ht="15" hidden="1" customHeight="1" x14ac:dyDescent="0.25">
      <c r="C21123" s="160" t="s">
        <v>552</v>
      </c>
      <c r="D21123" s="161">
        <v>309.76</v>
      </c>
    </row>
    <row r="21124" spans="3:4" ht="15" hidden="1" customHeight="1" x14ac:dyDescent="0.25">
      <c r="C21124" s="158" t="s">
        <v>549</v>
      </c>
      <c r="D21124" s="159">
        <v>115.76</v>
      </c>
    </row>
    <row r="21125" spans="3:4" ht="15" hidden="1" customHeight="1" x14ac:dyDescent="0.25">
      <c r="C21125" s="160" t="s">
        <v>308</v>
      </c>
      <c r="D21125" s="161">
        <v>1121.32</v>
      </c>
    </row>
    <row r="21126" spans="3:4" ht="15" hidden="1" customHeight="1" x14ac:dyDescent="0.25">
      <c r="C21126" s="158" t="s">
        <v>543</v>
      </c>
      <c r="D21126" s="159">
        <v>1138.5899999999999</v>
      </c>
    </row>
    <row r="21127" spans="3:4" ht="15" hidden="1" customHeight="1" x14ac:dyDescent="0.25">
      <c r="C21127" s="160" t="s">
        <v>309</v>
      </c>
      <c r="D21127" s="161">
        <v>451.13</v>
      </c>
    </row>
    <row r="21128" spans="3:4" ht="15" hidden="1" customHeight="1" x14ac:dyDescent="0.25">
      <c r="C21128" s="158" t="s">
        <v>551</v>
      </c>
      <c r="D21128" s="159">
        <v>497.28</v>
      </c>
    </row>
    <row r="21129" spans="3:4" ht="15" hidden="1" customHeight="1" x14ac:dyDescent="0.25">
      <c r="C21129" s="160" t="s">
        <v>307</v>
      </c>
      <c r="D21129" s="161">
        <v>783.82</v>
      </c>
    </row>
    <row r="21130" spans="3:4" ht="15" hidden="1" customHeight="1" x14ac:dyDescent="0.25">
      <c r="C21130" s="158" t="s">
        <v>552</v>
      </c>
      <c r="D21130" s="159">
        <v>1163.54</v>
      </c>
    </row>
    <row r="21131" spans="3:4" ht="15" hidden="1" customHeight="1" x14ac:dyDescent="0.25">
      <c r="C21131" s="160" t="s">
        <v>546</v>
      </c>
      <c r="D21131" s="161">
        <v>817.68</v>
      </c>
    </row>
    <row r="21132" spans="3:4" ht="15" hidden="1" customHeight="1" x14ac:dyDescent="0.25">
      <c r="C21132" s="158" t="s">
        <v>312</v>
      </c>
      <c r="D21132" s="159">
        <v>179.5</v>
      </c>
    </row>
    <row r="21133" spans="3:4" ht="15" hidden="1" customHeight="1" x14ac:dyDescent="0.25">
      <c r="C21133" s="160" t="s">
        <v>555</v>
      </c>
      <c r="D21133" s="161">
        <v>101.71</v>
      </c>
    </row>
    <row r="21134" spans="3:4" ht="15" hidden="1" customHeight="1" x14ac:dyDescent="0.25">
      <c r="C21134" s="158" t="s">
        <v>556</v>
      </c>
      <c r="D21134" s="159">
        <v>563.79</v>
      </c>
    </row>
    <row r="21135" spans="3:4" ht="15" hidden="1" customHeight="1" x14ac:dyDescent="0.25">
      <c r="C21135" s="160" t="s">
        <v>556</v>
      </c>
      <c r="D21135" s="161">
        <v>1142.98</v>
      </c>
    </row>
    <row r="21136" spans="3:4" ht="15" hidden="1" customHeight="1" x14ac:dyDescent="0.25">
      <c r="C21136" s="158" t="s">
        <v>539</v>
      </c>
      <c r="D21136" s="159">
        <v>1271.76</v>
      </c>
    </row>
    <row r="21137" spans="3:4" ht="15" hidden="1" customHeight="1" x14ac:dyDescent="0.25">
      <c r="C21137" s="160" t="s">
        <v>542</v>
      </c>
      <c r="D21137" s="161">
        <v>1160.73</v>
      </c>
    </row>
    <row r="21138" spans="3:4" ht="15" hidden="1" customHeight="1" x14ac:dyDescent="0.25">
      <c r="C21138" s="158" t="s">
        <v>552</v>
      </c>
      <c r="D21138" s="159">
        <v>639.97</v>
      </c>
    </row>
    <row r="21139" spans="3:4" ht="15" hidden="1" customHeight="1" x14ac:dyDescent="0.25">
      <c r="C21139" s="160" t="s">
        <v>553</v>
      </c>
      <c r="D21139" s="161">
        <v>586.66999999999996</v>
      </c>
    </row>
    <row r="21140" spans="3:4" ht="15" hidden="1" customHeight="1" x14ac:dyDescent="0.25">
      <c r="C21140" s="158" t="s">
        <v>309</v>
      </c>
      <c r="D21140" s="159">
        <v>571.54</v>
      </c>
    </row>
    <row r="21141" spans="3:4" ht="15" hidden="1" customHeight="1" x14ac:dyDescent="0.25">
      <c r="C21141" s="160" t="s">
        <v>552</v>
      </c>
      <c r="D21141" s="161">
        <v>529.69000000000005</v>
      </c>
    </row>
    <row r="21142" spans="3:4" ht="15" hidden="1" customHeight="1" x14ac:dyDescent="0.25">
      <c r="C21142" s="158" t="s">
        <v>554</v>
      </c>
      <c r="D21142" s="159">
        <v>1049</v>
      </c>
    </row>
    <row r="21143" spans="3:4" ht="15" hidden="1" customHeight="1" x14ac:dyDescent="0.25">
      <c r="C21143" s="160" t="s">
        <v>551</v>
      </c>
      <c r="D21143" s="161">
        <v>304.63</v>
      </c>
    </row>
    <row r="21144" spans="3:4" ht="15" hidden="1" customHeight="1" x14ac:dyDescent="0.25">
      <c r="C21144" s="158" t="s">
        <v>309</v>
      </c>
      <c r="D21144" s="159">
        <v>150.52000000000001</v>
      </c>
    </row>
    <row r="21145" spans="3:4" ht="15" hidden="1" customHeight="1" x14ac:dyDescent="0.25">
      <c r="C21145" s="160" t="s">
        <v>557</v>
      </c>
      <c r="D21145" s="161">
        <v>388.92</v>
      </c>
    </row>
    <row r="21146" spans="3:4" ht="15" hidden="1" customHeight="1" x14ac:dyDescent="0.25">
      <c r="C21146" s="158" t="s">
        <v>551</v>
      </c>
      <c r="D21146" s="159">
        <v>1012.36</v>
      </c>
    </row>
    <row r="21147" spans="3:4" ht="15" hidden="1" customHeight="1" x14ac:dyDescent="0.25">
      <c r="C21147" s="160" t="s">
        <v>549</v>
      </c>
      <c r="D21147" s="161">
        <v>818.27</v>
      </c>
    </row>
    <row r="21148" spans="3:4" ht="15" hidden="1" customHeight="1" x14ac:dyDescent="0.25">
      <c r="C21148" s="158" t="s">
        <v>312</v>
      </c>
      <c r="D21148" s="159">
        <v>553.85</v>
      </c>
    </row>
    <row r="21149" spans="3:4" ht="15" hidden="1" customHeight="1" x14ac:dyDescent="0.25">
      <c r="C21149" s="160" t="s">
        <v>552</v>
      </c>
      <c r="D21149" s="161">
        <v>536.29999999999995</v>
      </c>
    </row>
    <row r="21150" spans="3:4" ht="15" hidden="1" customHeight="1" x14ac:dyDescent="0.25">
      <c r="C21150" s="158" t="s">
        <v>312</v>
      </c>
      <c r="D21150" s="159">
        <v>978.17</v>
      </c>
    </row>
    <row r="21151" spans="3:4" ht="15" hidden="1" customHeight="1" x14ac:dyDescent="0.25">
      <c r="C21151" s="160" t="s">
        <v>551</v>
      </c>
      <c r="D21151" s="161">
        <v>1039.82</v>
      </c>
    </row>
    <row r="21152" spans="3:4" ht="15" hidden="1" customHeight="1" x14ac:dyDescent="0.25">
      <c r="C21152" s="158" t="s">
        <v>309</v>
      </c>
      <c r="D21152" s="159">
        <v>407.08</v>
      </c>
    </row>
    <row r="21153" spans="3:4" ht="15" hidden="1" customHeight="1" x14ac:dyDescent="0.25">
      <c r="C21153" s="160" t="s">
        <v>547</v>
      </c>
      <c r="D21153" s="161">
        <v>611.01</v>
      </c>
    </row>
    <row r="21154" spans="3:4" ht="15" hidden="1" customHeight="1" x14ac:dyDescent="0.25">
      <c r="C21154" s="158" t="s">
        <v>554</v>
      </c>
      <c r="D21154" s="159">
        <v>995.63</v>
      </c>
    </row>
    <row r="21155" spans="3:4" ht="15" hidden="1" customHeight="1" x14ac:dyDescent="0.25">
      <c r="C21155" s="160" t="s">
        <v>309</v>
      </c>
      <c r="D21155" s="161">
        <v>368.58</v>
      </c>
    </row>
    <row r="21156" spans="3:4" ht="15" hidden="1" customHeight="1" x14ac:dyDescent="0.25">
      <c r="C21156" s="158" t="s">
        <v>545</v>
      </c>
      <c r="D21156" s="159">
        <v>24.61</v>
      </c>
    </row>
    <row r="21157" spans="3:4" ht="15" hidden="1" customHeight="1" x14ac:dyDescent="0.25">
      <c r="C21157" s="160" t="s">
        <v>540</v>
      </c>
      <c r="D21157" s="161">
        <v>523.72</v>
      </c>
    </row>
    <row r="21158" spans="3:4" ht="15" hidden="1" customHeight="1" x14ac:dyDescent="0.25">
      <c r="C21158" s="158" t="s">
        <v>548</v>
      </c>
      <c r="D21158" s="159">
        <v>876.19</v>
      </c>
    </row>
    <row r="21159" spans="3:4" ht="15" hidden="1" customHeight="1" x14ac:dyDescent="0.25">
      <c r="C21159" s="160" t="s">
        <v>539</v>
      </c>
      <c r="D21159" s="161">
        <v>650.91999999999996</v>
      </c>
    </row>
    <row r="21160" spans="3:4" ht="15" hidden="1" customHeight="1" x14ac:dyDescent="0.25">
      <c r="C21160" s="158" t="s">
        <v>544</v>
      </c>
      <c r="D21160" s="159">
        <v>577.86</v>
      </c>
    </row>
    <row r="21161" spans="3:4" ht="15" hidden="1" customHeight="1" x14ac:dyDescent="0.25">
      <c r="C21161" s="160" t="s">
        <v>539</v>
      </c>
      <c r="D21161" s="161">
        <v>849.42</v>
      </c>
    </row>
    <row r="21162" spans="3:4" ht="15" hidden="1" customHeight="1" x14ac:dyDescent="0.25">
      <c r="C21162" s="158" t="s">
        <v>546</v>
      </c>
      <c r="D21162" s="159">
        <v>455.71</v>
      </c>
    </row>
    <row r="21163" spans="3:4" ht="15" hidden="1" customHeight="1" x14ac:dyDescent="0.25">
      <c r="C21163" s="160" t="s">
        <v>308</v>
      </c>
      <c r="D21163" s="161">
        <v>677.56</v>
      </c>
    </row>
    <row r="21164" spans="3:4" ht="15" hidden="1" customHeight="1" x14ac:dyDescent="0.25">
      <c r="C21164" s="158" t="s">
        <v>545</v>
      </c>
      <c r="D21164" s="159">
        <v>750.91</v>
      </c>
    </row>
    <row r="21165" spans="3:4" ht="15" hidden="1" customHeight="1" x14ac:dyDescent="0.25">
      <c r="C21165" s="160" t="s">
        <v>540</v>
      </c>
      <c r="D21165" s="161">
        <v>604.79999999999995</v>
      </c>
    </row>
    <row r="21166" spans="3:4" ht="15" hidden="1" customHeight="1" x14ac:dyDescent="0.25">
      <c r="C21166" s="158" t="s">
        <v>540</v>
      </c>
      <c r="D21166" s="159">
        <v>1138.0999999999999</v>
      </c>
    </row>
    <row r="21167" spans="3:4" ht="15" hidden="1" customHeight="1" x14ac:dyDescent="0.25">
      <c r="C21167" s="160" t="s">
        <v>553</v>
      </c>
      <c r="D21167" s="161">
        <v>527.26</v>
      </c>
    </row>
    <row r="21168" spans="3:4" ht="15" hidden="1" customHeight="1" x14ac:dyDescent="0.25">
      <c r="C21168" s="158" t="s">
        <v>544</v>
      </c>
      <c r="D21168" s="159">
        <v>368.47</v>
      </c>
    </row>
    <row r="21169" spans="3:4" ht="15" hidden="1" customHeight="1" x14ac:dyDescent="0.25">
      <c r="C21169" s="160" t="s">
        <v>548</v>
      </c>
      <c r="D21169" s="161">
        <v>893.76</v>
      </c>
    </row>
    <row r="21170" spans="3:4" ht="15" hidden="1" customHeight="1" x14ac:dyDescent="0.25">
      <c r="C21170" s="158" t="s">
        <v>307</v>
      </c>
      <c r="D21170" s="159">
        <v>601.55999999999995</v>
      </c>
    </row>
    <row r="21171" spans="3:4" ht="15" hidden="1" customHeight="1" x14ac:dyDescent="0.25">
      <c r="C21171" s="160" t="s">
        <v>553</v>
      </c>
      <c r="D21171" s="161">
        <v>568.59</v>
      </c>
    </row>
    <row r="21172" spans="3:4" ht="15" hidden="1" customHeight="1" x14ac:dyDescent="0.25">
      <c r="C21172" s="158" t="s">
        <v>309</v>
      </c>
      <c r="D21172" s="159">
        <v>588.5</v>
      </c>
    </row>
    <row r="21173" spans="3:4" ht="15" hidden="1" customHeight="1" x14ac:dyDescent="0.25">
      <c r="C21173" s="160" t="s">
        <v>545</v>
      </c>
      <c r="D21173" s="161">
        <v>1229.98</v>
      </c>
    </row>
    <row r="21174" spans="3:4" ht="15" hidden="1" customHeight="1" x14ac:dyDescent="0.25">
      <c r="C21174" s="158" t="s">
        <v>544</v>
      </c>
      <c r="D21174" s="159">
        <v>22.54</v>
      </c>
    </row>
    <row r="21175" spans="3:4" ht="15" hidden="1" customHeight="1" x14ac:dyDescent="0.25">
      <c r="C21175" s="160" t="s">
        <v>308</v>
      </c>
      <c r="D21175" s="161">
        <v>349.4</v>
      </c>
    </row>
    <row r="21176" spans="3:4" ht="15" hidden="1" customHeight="1" x14ac:dyDescent="0.25">
      <c r="C21176" s="158" t="s">
        <v>541</v>
      </c>
      <c r="D21176" s="159">
        <v>360.51</v>
      </c>
    </row>
    <row r="21177" spans="3:4" ht="15" hidden="1" customHeight="1" x14ac:dyDescent="0.25">
      <c r="C21177" s="160" t="s">
        <v>547</v>
      </c>
      <c r="D21177" s="161">
        <v>722.88</v>
      </c>
    </row>
    <row r="21178" spans="3:4" ht="15" hidden="1" customHeight="1" x14ac:dyDescent="0.25">
      <c r="C21178" s="158" t="s">
        <v>552</v>
      </c>
      <c r="D21178" s="159">
        <v>505.53</v>
      </c>
    </row>
    <row r="21179" spans="3:4" ht="15" hidden="1" customHeight="1" x14ac:dyDescent="0.25">
      <c r="C21179" s="160" t="s">
        <v>552</v>
      </c>
      <c r="D21179" s="161">
        <v>1201.24</v>
      </c>
    </row>
    <row r="21180" spans="3:4" ht="15" hidden="1" customHeight="1" x14ac:dyDescent="0.25">
      <c r="C21180" s="158" t="s">
        <v>312</v>
      </c>
      <c r="D21180" s="159">
        <v>68.849999999999994</v>
      </c>
    </row>
    <row r="21181" spans="3:4" ht="15" hidden="1" customHeight="1" x14ac:dyDescent="0.25">
      <c r="C21181" s="160" t="s">
        <v>539</v>
      </c>
      <c r="D21181" s="161">
        <v>738.31</v>
      </c>
    </row>
    <row r="21182" spans="3:4" ht="15" hidden="1" customHeight="1" x14ac:dyDescent="0.25">
      <c r="C21182" s="158" t="s">
        <v>309</v>
      </c>
      <c r="D21182" s="159">
        <v>618.36</v>
      </c>
    </row>
    <row r="21183" spans="3:4" ht="15" hidden="1" customHeight="1" x14ac:dyDescent="0.25">
      <c r="C21183" s="160" t="s">
        <v>308</v>
      </c>
      <c r="D21183" s="161">
        <v>615.42999999999995</v>
      </c>
    </row>
    <row r="21184" spans="3:4" ht="15" hidden="1" customHeight="1" x14ac:dyDescent="0.25">
      <c r="C21184" s="158" t="s">
        <v>547</v>
      </c>
      <c r="D21184" s="159">
        <v>319.60000000000002</v>
      </c>
    </row>
    <row r="21185" spans="3:4" ht="15" hidden="1" customHeight="1" x14ac:dyDescent="0.25">
      <c r="C21185" s="160" t="s">
        <v>312</v>
      </c>
      <c r="D21185" s="161">
        <v>430.08</v>
      </c>
    </row>
    <row r="21186" spans="3:4" ht="15" hidden="1" customHeight="1" x14ac:dyDescent="0.25">
      <c r="C21186" s="158" t="s">
        <v>540</v>
      </c>
      <c r="D21186" s="159">
        <v>280.60000000000002</v>
      </c>
    </row>
    <row r="21187" spans="3:4" ht="15" hidden="1" customHeight="1" x14ac:dyDescent="0.25">
      <c r="C21187" s="160" t="s">
        <v>558</v>
      </c>
      <c r="D21187" s="161">
        <v>113.86</v>
      </c>
    </row>
    <row r="21188" spans="3:4" ht="15" hidden="1" customHeight="1" x14ac:dyDescent="0.25">
      <c r="C21188" s="158" t="s">
        <v>551</v>
      </c>
      <c r="D21188" s="159">
        <v>890.61</v>
      </c>
    </row>
    <row r="21189" spans="3:4" ht="15" hidden="1" customHeight="1" x14ac:dyDescent="0.25">
      <c r="C21189" s="160" t="s">
        <v>542</v>
      </c>
      <c r="D21189" s="161">
        <v>1200.52</v>
      </c>
    </row>
    <row r="21190" spans="3:4" ht="15" hidden="1" customHeight="1" x14ac:dyDescent="0.25">
      <c r="C21190" s="158" t="s">
        <v>545</v>
      </c>
      <c r="D21190" s="159">
        <v>460.75</v>
      </c>
    </row>
    <row r="21191" spans="3:4" ht="15" hidden="1" customHeight="1" x14ac:dyDescent="0.25">
      <c r="C21191" s="160" t="s">
        <v>307</v>
      </c>
      <c r="D21191" s="161">
        <v>888.93</v>
      </c>
    </row>
    <row r="21192" spans="3:4" ht="15" hidden="1" customHeight="1" x14ac:dyDescent="0.25">
      <c r="C21192" s="158" t="s">
        <v>309</v>
      </c>
      <c r="D21192" s="159">
        <v>425.93</v>
      </c>
    </row>
    <row r="21193" spans="3:4" ht="15" hidden="1" customHeight="1" x14ac:dyDescent="0.25">
      <c r="C21193" s="160" t="s">
        <v>543</v>
      </c>
      <c r="D21193" s="161">
        <v>935.18</v>
      </c>
    </row>
    <row r="21194" spans="3:4" ht="15" hidden="1" customHeight="1" x14ac:dyDescent="0.25">
      <c r="C21194" s="158" t="s">
        <v>542</v>
      </c>
      <c r="D21194" s="159">
        <v>533.94000000000005</v>
      </c>
    </row>
    <row r="21195" spans="3:4" ht="15" hidden="1" customHeight="1" x14ac:dyDescent="0.25">
      <c r="C21195" s="160" t="s">
        <v>548</v>
      </c>
      <c r="D21195" s="161">
        <v>584.45000000000005</v>
      </c>
    </row>
    <row r="21196" spans="3:4" ht="15" hidden="1" customHeight="1" x14ac:dyDescent="0.25">
      <c r="C21196" s="158" t="s">
        <v>312</v>
      </c>
      <c r="D21196" s="159">
        <v>1208.83</v>
      </c>
    </row>
    <row r="21197" spans="3:4" ht="15" hidden="1" customHeight="1" x14ac:dyDescent="0.25">
      <c r="C21197" s="160" t="s">
        <v>312</v>
      </c>
      <c r="D21197" s="161">
        <v>564.64</v>
      </c>
    </row>
    <row r="21198" spans="3:4" ht="15" hidden="1" customHeight="1" x14ac:dyDescent="0.25">
      <c r="C21198" s="158" t="s">
        <v>309</v>
      </c>
      <c r="D21198" s="159">
        <v>1298.8499999999999</v>
      </c>
    </row>
    <row r="21199" spans="3:4" ht="15" hidden="1" customHeight="1" x14ac:dyDescent="0.25">
      <c r="C21199" s="160" t="s">
        <v>556</v>
      </c>
      <c r="D21199" s="161">
        <v>497.97</v>
      </c>
    </row>
    <row r="21200" spans="3:4" ht="15" hidden="1" customHeight="1" x14ac:dyDescent="0.25">
      <c r="C21200" s="158" t="s">
        <v>553</v>
      </c>
      <c r="D21200" s="159">
        <v>669.25</v>
      </c>
    </row>
    <row r="21201" spans="3:4" ht="15" hidden="1" customHeight="1" x14ac:dyDescent="0.25">
      <c r="C21201" s="160" t="s">
        <v>552</v>
      </c>
      <c r="D21201" s="161">
        <v>815.39</v>
      </c>
    </row>
    <row r="21202" spans="3:4" ht="15" hidden="1" customHeight="1" x14ac:dyDescent="0.25">
      <c r="C21202" s="158" t="s">
        <v>543</v>
      </c>
      <c r="D21202" s="159">
        <v>1260.6600000000001</v>
      </c>
    </row>
    <row r="21203" spans="3:4" ht="15" hidden="1" customHeight="1" x14ac:dyDescent="0.25">
      <c r="C21203" s="160" t="s">
        <v>312</v>
      </c>
      <c r="D21203" s="161">
        <v>67.03</v>
      </c>
    </row>
    <row r="21204" spans="3:4" ht="15" hidden="1" customHeight="1" x14ac:dyDescent="0.25">
      <c r="C21204" s="158" t="s">
        <v>546</v>
      </c>
      <c r="D21204" s="159">
        <v>1076.74</v>
      </c>
    </row>
    <row r="21205" spans="3:4" ht="15" hidden="1" customHeight="1" x14ac:dyDescent="0.25">
      <c r="C21205" s="160" t="s">
        <v>543</v>
      </c>
      <c r="D21205" s="161">
        <v>1153.48</v>
      </c>
    </row>
    <row r="21206" spans="3:4" ht="15" hidden="1" customHeight="1" x14ac:dyDescent="0.25">
      <c r="C21206" s="158" t="s">
        <v>553</v>
      </c>
      <c r="D21206" s="159">
        <v>1255.08</v>
      </c>
    </row>
    <row r="21207" spans="3:4" ht="15" hidden="1" customHeight="1" x14ac:dyDescent="0.25">
      <c r="C21207" s="160" t="s">
        <v>543</v>
      </c>
      <c r="D21207" s="161">
        <v>456.92</v>
      </c>
    </row>
    <row r="21208" spans="3:4" ht="15" hidden="1" customHeight="1" x14ac:dyDescent="0.25">
      <c r="C21208" s="158" t="s">
        <v>547</v>
      </c>
      <c r="D21208" s="159">
        <v>1285.3699999999999</v>
      </c>
    </row>
    <row r="21209" spans="3:4" ht="15" hidden="1" customHeight="1" x14ac:dyDescent="0.25">
      <c r="C21209" s="160" t="s">
        <v>546</v>
      </c>
      <c r="D21209" s="161">
        <v>1084.99</v>
      </c>
    </row>
    <row r="21210" spans="3:4" ht="15" hidden="1" customHeight="1" x14ac:dyDescent="0.25">
      <c r="C21210" s="158" t="s">
        <v>542</v>
      </c>
      <c r="D21210" s="159">
        <v>558.30999999999995</v>
      </c>
    </row>
    <row r="21211" spans="3:4" ht="15" hidden="1" customHeight="1" x14ac:dyDescent="0.25">
      <c r="C21211" s="160" t="s">
        <v>548</v>
      </c>
      <c r="D21211" s="161">
        <v>652.94000000000005</v>
      </c>
    </row>
    <row r="21212" spans="3:4" ht="15" hidden="1" customHeight="1" x14ac:dyDescent="0.25">
      <c r="C21212" s="158" t="s">
        <v>307</v>
      </c>
      <c r="D21212" s="159">
        <v>310.87</v>
      </c>
    </row>
    <row r="21213" spans="3:4" ht="15" hidden="1" customHeight="1" x14ac:dyDescent="0.25">
      <c r="C21213" s="160" t="s">
        <v>308</v>
      </c>
      <c r="D21213" s="161">
        <v>602.91</v>
      </c>
    </row>
    <row r="21214" spans="3:4" ht="15" hidden="1" customHeight="1" x14ac:dyDescent="0.25">
      <c r="C21214" s="158" t="s">
        <v>542</v>
      </c>
      <c r="D21214" s="159">
        <v>741.17</v>
      </c>
    </row>
    <row r="21215" spans="3:4" ht="15" hidden="1" customHeight="1" x14ac:dyDescent="0.25">
      <c r="C21215" s="160" t="s">
        <v>546</v>
      </c>
      <c r="D21215" s="161">
        <v>890.96</v>
      </c>
    </row>
    <row r="21216" spans="3:4" ht="15" hidden="1" customHeight="1" x14ac:dyDescent="0.25">
      <c r="C21216" s="158" t="s">
        <v>552</v>
      </c>
      <c r="D21216" s="159">
        <v>144.43</v>
      </c>
    </row>
    <row r="21217" spans="3:4" ht="15" hidden="1" customHeight="1" x14ac:dyDescent="0.25">
      <c r="C21217" s="160" t="s">
        <v>539</v>
      </c>
      <c r="D21217" s="161">
        <v>911.53</v>
      </c>
    </row>
    <row r="21218" spans="3:4" ht="15" hidden="1" customHeight="1" x14ac:dyDescent="0.25">
      <c r="C21218" s="158" t="s">
        <v>542</v>
      </c>
      <c r="D21218" s="159">
        <v>582.73</v>
      </c>
    </row>
    <row r="21219" spans="3:4" ht="15" hidden="1" customHeight="1" x14ac:dyDescent="0.25">
      <c r="C21219" s="160" t="s">
        <v>552</v>
      </c>
      <c r="D21219" s="161">
        <v>494.13</v>
      </c>
    </row>
    <row r="21220" spans="3:4" ht="15" hidden="1" customHeight="1" x14ac:dyDescent="0.25">
      <c r="C21220" s="158" t="s">
        <v>553</v>
      </c>
      <c r="D21220" s="159">
        <v>427.78</v>
      </c>
    </row>
    <row r="21221" spans="3:4" ht="15" hidden="1" customHeight="1" x14ac:dyDescent="0.25">
      <c r="C21221" s="160" t="s">
        <v>542</v>
      </c>
      <c r="D21221" s="161">
        <v>230.81</v>
      </c>
    </row>
    <row r="21222" spans="3:4" ht="15" hidden="1" customHeight="1" x14ac:dyDescent="0.25">
      <c r="C21222" s="158" t="s">
        <v>542</v>
      </c>
      <c r="D21222" s="159">
        <v>1178.67</v>
      </c>
    </row>
    <row r="21223" spans="3:4" ht="15" hidden="1" customHeight="1" x14ac:dyDescent="0.25">
      <c r="C21223" s="160" t="s">
        <v>308</v>
      </c>
      <c r="D21223" s="161">
        <v>81.7</v>
      </c>
    </row>
    <row r="21224" spans="3:4" ht="15" hidden="1" customHeight="1" x14ac:dyDescent="0.25">
      <c r="C21224" s="158" t="s">
        <v>546</v>
      </c>
      <c r="D21224" s="159">
        <v>1159.6500000000001</v>
      </c>
    </row>
    <row r="21225" spans="3:4" ht="15" hidden="1" customHeight="1" x14ac:dyDescent="0.25">
      <c r="C21225" s="160" t="s">
        <v>554</v>
      </c>
      <c r="D21225" s="161">
        <v>399.76</v>
      </c>
    </row>
    <row r="21226" spans="3:4" ht="15" hidden="1" customHeight="1" x14ac:dyDescent="0.25">
      <c r="C21226" s="158" t="s">
        <v>539</v>
      </c>
      <c r="D21226" s="159">
        <v>906.09</v>
      </c>
    </row>
    <row r="21227" spans="3:4" ht="15" hidden="1" customHeight="1" x14ac:dyDescent="0.25">
      <c r="C21227" s="160" t="s">
        <v>544</v>
      </c>
      <c r="D21227" s="161">
        <v>97.78</v>
      </c>
    </row>
    <row r="21228" spans="3:4" ht="15" hidden="1" customHeight="1" x14ac:dyDescent="0.25">
      <c r="C21228" s="158" t="s">
        <v>556</v>
      </c>
      <c r="D21228" s="159">
        <v>340.8</v>
      </c>
    </row>
    <row r="21229" spans="3:4" ht="15" hidden="1" customHeight="1" x14ac:dyDescent="0.25">
      <c r="C21229" s="160" t="s">
        <v>547</v>
      </c>
      <c r="D21229" s="161">
        <v>379.92</v>
      </c>
    </row>
    <row r="21230" spans="3:4" ht="15" hidden="1" customHeight="1" x14ac:dyDescent="0.25">
      <c r="C21230" s="158" t="s">
        <v>307</v>
      </c>
      <c r="D21230" s="159">
        <v>403.16</v>
      </c>
    </row>
    <row r="21231" spans="3:4" ht="15" hidden="1" customHeight="1" x14ac:dyDescent="0.25">
      <c r="C21231" s="160" t="s">
        <v>545</v>
      </c>
      <c r="D21231" s="161">
        <v>826.31</v>
      </c>
    </row>
    <row r="21232" spans="3:4" ht="15" hidden="1" customHeight="1" x14ac:dyDescent="0.25">
      <c r="C21232" s="158" t="s">
        <v>551</v>
      </c>
      <c r="D21232" s="159">
        <v>1236.6500000000001</v>
      </c>
    </row>
    <row r="21233" spans="3:4" ht="15" hidden="1" customHeight="1" x14ac:dyDescent="0.25">
      <c r="C21233" s="160" t="s">
        <v>549</v>
      </c>
      <c r="D21233" s="161">
        <v>149.55000000000001</v>
      </c>
    </row>
    <row r="21234" spans="3:4" ht="15" hidden="1" customHeight="1" x14ac:dyDescent="0.25">
      <c r="C21234" s="158" t="s">
        <v>550</v>
      </c>
      <c r="D21234" s="159">
        <v>684.14</v>
      </c>
    </row>
    <row r="21235" spans="3:4" ht="15" hidden="1" customHeight="1" x14ac:dyDescent="0.25">
      <c r="C21235" s="160" t="s">
        <v>545</v>
      </c>
      <c r="D21235" s="161">
        <v>199.69</v>
      </c>
    </row>
    <row r="21236" spans="3:4" ht="15" hidden="1" customHeight="1" x14ac:dyDescent="0.25">
      <c r="C21236" s="158" t="s">
        <v>309</v>
      </c>
      <c r="D21236" s="159">
        <v>821.6</v>
      </c>
    </row>
    <row r="21237" spans="3:4" ht="15" hidden="1" customHeight="1" x14ac:dyDescent="0.25">
      <c r="C21237" s="160" t="s">
        <v>307</v>
      </c>
      <c r="D21237" s="161">
        <v>677.93</v>
      </c>
    </row>
    <row r="21238" spans="3:4" ht="15" hidden="1" customHeight="1" x14ac:dyDescent="0.25">
      <c r="C21238" s="158" t="s">
        <v>553</v>
      </c>
      <c r="D21238" s="159">
        <v>1287.75</v>
      </c>
    </row>
    <row r="21239" spans="3:4" ht="15" hidden="1" customHeight="1" x14ac:dyDescent="0.25">
      <c r="C21239" s="160" t="s">
        <v>309</v>
      </c>
      <c r="D21239" s="161">
        <v>560.84</v>
      </c>
    </row>
    <row r="21240" spans="3:4" ht="15" hidden="1" customHeight="1" x14ac:dyDescent="0.25">
      <c r="C21240" s="158" t="s">
        <v>309</v>
      </c>
      <c r="D21240" s="159">
        <v>565.51</v>
      </c>
    </row>
    <row r="21241" spans="3:4" ht="15" hidden="1" customHeight="1" x14ac:dyDescent="0.25">
      <c r="C21241" s="160" t="s">
        <v>307</v>
      </c>
      <c r="D21241" s="161">
        <v>663.96</v>
      </c>
    </row>
    <row r="21242" spans="3:4" ht="15" hidden="1" customHeight="1" x14ac:dyDescent="0.25">
      <c r="C21242" s="158" t="s">
        <v>554</v>
      </c>
      <c r="D21242" s="159">
        <v>403.33</v>
      </c>
    </row>
    <row r="21243" spans="3:4" ht="15" hidden="1" customHeight="1" x14ac:dyDescent="0.25">
      <c r="C21243" s="160" t="s">
        <v>550</v>
      </c>
      <c r="D21243" s="161">
        <v>725.8</v>
      </c>
    </row>
    <row r="21244" spans="3:4" ht="15" hidden="1" customHeight="1" x14ac:dyDescent="0.25">
      <c r="C21244" s="158" t="s">
        <v>558</v>
      </c>
      <c r="D21244" s="159">
        <v>631.66999999999996</v>
      </c>
    </row>
    <row r="21245" spans="3:4" ht="15" hidden="1" customHeight="1" x14ac:dyDescent="0.25">
      <c r="C21245" s="160" t="s">
        <v>540</v>
      </c>
      <c r="D21245" s="161">
        <v>1209.69</v>
      </c>
    </row>
    <row r="21246" spans="3:4" ht="15" hidden="1" customHeight="1" x14ac:dyDescent="0.25">
      <c r="C21246" s="158" t="s">
        <v>555</v>
      </c>
      <c r="D21246" s="159">
        <v>470.78</v>
      </c>
    </row>
    <row r="21247" spans="3:4" ht="15" hidden="1" customHeight="1" x14ac:dyDescent="0.25">
      <c r="C21247" s="160" t="s">
        <v>551</v>
      </c>
      <c r="D21247" s="161">
        <v>1159.31</v>
      </c>
    </row>
    <row r="21248" spans="3:4" ht="15" hidden="1" customHeight="1" x14ac:dyDescent="0.25">
      <c r="C21248" s="158" t="s">
        <v>547</v>
      </c>
      <c r="D21248" s="159">
        <v>1261.72</v>
      </c>
    </row>
    <row r="21249" spans="3:4" ht="15" hidden="1" customHeight="1" x14ac:dyDescent="0.25">
      <c r="C21249" s="160" t="s">
        <v>545</v>
      </c>
      <c r="D21249" s="161">
        <v>493.59</v>
      </c>
    </row>
    <row r="21250" spans="3:4" ht="15" hidden="1" customHeight="1" x14ac:dyDescent="0.25">
      <c r="C21250" s="158" t="s">
        <v>543</v>
      </c>
      <c r="D21250" s="159">
        <v>762.64</v>
      </c>
    </row>
    <row r="21251" spans="3:4" ht="15" hidden="1" customHeight="1" x14ac:dyDescent="0.25">
      <c r="C21251" s="160" t="s">
        <v>307</v>
      </c>
      <c r="D21251" s="161">
        <v>517.02</v>
      </c>
    </row>
    <row r="21252" spans="3:4" ht="15" hidden="1" customHeight="1" x14ac:dyDescent="0.25">
      <c r="C21252" s="158" t="s">
        <v>546</v>
      </c>
      <c r="D21252" s="159">
        <v>332.65</v>
      </c>
    </row>
    <row r="21253" spans="3:4" ht="15" hidden="1" customHeight="1" x14ac:dyDescent="0.25">
      <c r="C21253" s="160" t="s">
        <v>552</v>
      </c>
      <c r="D21253" s="161">
        <v>614.01</v>
      </c>
    </row>
    <row r="21254" spans="3:4" ht="15" hidden="1" customHeight="1" x14ac:dyDescent="0.25">
      <c r="C21254" s="158" t="s">
        <v>555</v>
      </c>
      <c r="D21254" s="159">
        <v>455.26</v>
      </c>
    </row>
    <row r="21255" spans="3:4" ht="15" hidden="1" customHeight="1" x14ac:dyDescent="0.25">
      <c r="C21255" s="160" t="s">
        <v>543</v>
      </c>
      <c r="D21255" s="161">
        <v>798.33</v>
      </c>
    </row>
    <row r="21256" spans="3:4" ht="15" hidden="1" customHeight="1" x14ac:dyDescent="0.25">
      <c r="C21256" s="158" t="s">
        <v>558</v>
      </c>
      <c r="D21256" s="159">
        <v>61.61</v>
      </c>
    </row>
    <row r="21257" spans="3:4" ht="15" hidden="1" customHeight="1" x14ac:dyDescent="0.25">
      <c r="C21257" s="160" t="s">
        <v>552</v>
      </c>
      <c r="D21257" s="161">
        <v>177.28</v>
      </c>
    </row>
    <row r="21258" spans="3:4" ht="15" hidden="1" customHeight="1" x14ac:dyDescent="0.25">
      <c r="C21258" s="158" t="s">
        <v>542</v>
      </c>
      <c r="D21258" s="159">
        <v>561.42999999999995</v>
      </c>
    </row>
    <row r="21259" spans="3:4" ht="15" hidden="1" customHeight="1" x14ac:dyDescent="0.25">
      <c r="C21259" s="160" t="s">
        <v>307</v>
      </c>
      <c r="D21259" s="161">
        <v>1284.79</v>
      </c>
    </row>
    <row r="21260" spans="3:4" ht="15" hidden="1" customHeight="1" x14ac:dyDescent="0.25">
      <c r="C21260" s="158" t="s">
        <v>552</v>
      </c>
      <c r="D21260" s="159">
        <v>234.38</v>
      </c>
    </row>
    <row r="21261" spans="3:4" ht="15" hidden="1" customHeight="1" x14ac:dyDescent="0.25">
      <c r="C21261" s="160" t="s">
        <v>550</v>
      </c>
      <c r="D21261" s="161">
        <v>665.58</v>
      </c>
    </row>
    <row r="21262" spans="3:4" ht="15" hidden="1" customHeight="1" x14ac:dyDescent="0.25">
      <c r="C21262" s="158" t="s">
        <v>547</v>
      </c>
      <c r="D21262" s="159">
        <v>812.59</v>
      </c>
    </row>
    <row r="21263" spans="3:4" ht="15" hidden="1" customHeight="1" x14ac:dyDescent="0.25">
      <c r="C21263" s="160" t="s">
        <v>552</v>
      </c>
      <c r="D21263" s="161">
        <v>126.93</v>
      </c>
    </row>
    <row r="21264" spans="3:4" ht="15" hidden="1" customHeight="1" x14ac:dyDescent="0.25">
      <c r="C21264" s="158" t="s">
        <v>547</v>
      </c>
      <c r="D21264" s="159">
        <v>52.27</v>
      </c>
    </row>
    <row r="21265" spans="3:4" ht="15" hidden="1" customHeight="1" x14ac:dyDescent="0.25">
      <c r="C21265" s="160" t="s">
        <v>547</v>
      </c>
      <c r="D21265" s="161">
        <v>419.3</v>
      </c>
    </row>
    <row r="21266" spans="3:4" ht="15" hidden="1" customHeight="1" x14ac:dyDescent="0.25">
      <c r="C21266" s="158" t="s">
        <v>552</v>
      </c>
      <c r="D21266" s="159">
        <v>894.89</v>
      </c>
    </row>
    <row r="21267" spans="3:4" ht="15" hidden="1" customHeight="1" x14ac:dyDescent="0.25">
      <c r="C21267" s="160" t="s">
        <v>542</v>
      </c>
      <c r="D21267" s="161">
        <v>1104.75</v>
      </c>
    </row>
    <row r="21268" spans="3:4" ht="15" hidden="1" customHeight="1" x14ac:dyDescent="0.25">
      <c r="C21268" s="158" t="s">
        <v>552</v>
      </c>
      <c r="D21268" s="159">
        <v>863.8</v>
      </c>
    </row>
    <row r="21269" spans="3:4" ht="15" hidden="1" customHeight="1" x14ac:dyDescent="0.25">
      <c r="C21269" s="160" t="s">
        <v>312</v>
      </c>
      <c r="D21269" s="161">
        <v>549.92999999999995</v>
      </c>
    </row>
    <row r="21270" spans="3:4" ht="15" hidden="1" customHeight="1" x14ac:dyDescent="0.25">
      <c r="C21270" s="158" t="s">
        <v>552</v>
      </c>
      <c r="D21270" s="159">
        <v>875.63</v>
      </c>
    </row>
    <row r="21271" spans="3:4" ht="15" hidden="1" customHeight="1" x14ac:dyDescent="0.25">
      <c r="C21271" s="160" t="s">
        <v>545</v>
      </c>
      <c r="D21271" s="161">
        <v>919.3</v>
      </c>
    </row>
    <row r="21272" spans="3:4" ht="15" hidden="1" customHeight="1" x14ac:dyDescent="0.25">
      <c r="C21272" s="158" t="s">
        <v>546</v>
      </c>
      <c r="D21272" s="159">
        <v>1119.23</v>
      </c>
    </row>
    <row r="21273" spans="3:4" ht="15" hidden="1" customHeight="1" x14ac:dyDescent="0.25">
      <c r="C21273" s="160" t="s">
        <v>312</v>
      </c>
      <c r="D21273" s="161">
        <v>967.53</v>
      </c>
    </row>
    <row r="21274" spans="3:4" ht="15" hidden="1" customHeight="1" x14ac:dyDescent="0.25">
      <c r="C21274" s="158" t="s">
        <v>549</v>
      </c>
      <c r="D21274" s="159">
        <v>798.31</v>
      </c>
    </row>
    <row r="21275" spans="3:4" ht="15" hidden="1" customHeight="1" x14ac:dyDescent="0.25">
      <c r="C21275" s="160" t="s">
        <v>307</v>
      </c>
      <c r="D21275" s="161">
        <v>318.41000000000003</v>
      </c>
    </row>
    <row r="21276" spans="3:4" ht="15" hidden="1" customHeight="1" x14ac:dyDescent="0.25">
      <c r="C21276" s="158" t="s">
        <v>308</v>
      </c>
      <c r="D21276" s="159">
        <v>951.03</v>
      </c>
    </row>
    <row r="21277" spans="3:4" ht="15" hidden="1" customHeight="1" x14ac:dyDescent="0.25">
      <c r="C21277" s="160" t="s">
        <v>557</v>
      </c>
      <c r="D21277" s="161">
        <v>802.11</v>
      </c>
    </row>
    <row r="21278" spans="3:4" ht="15" hidden="1" customHeight="1" x14ac:dyDescent="0.25">
      <c r="C21278" s="158" t="s">
        <v>309</v>
      </c>
      <c r="D21278" s="159">
        <v>375.65</v>
      </c>
    </row>
    <row r="21279" spans="3:4" ht="15" hidden="1" customHeight="1" x14ac:dyDescent="0.25">
      <c r="C21279" s="160" t="s">
        <v>540</v>
      </c>
      <c r="D21279" s="161">
        <v>526.80999999999995</v>
      </c>
    </row>
    <row r="21280" spans="3:4" ht="15" hidden="1" customHeight="1" x14ac:dyDescent="0.25">
      <c r="C21280" s="158" t="s">
        <v>558</v>
      </c>
      <c r="D21280" s="159">
        <v>379.68</v>
      </c>
    </row>
    <row r="21281" spans="3:4" ht="15" hidden="1" customHeight="1" x14ac:dyDescent="0.25">
      <c r="C21281" s="160" t="s">
        <v>547</v>
      </c>
      <c r="D21281" s="161">
        <v>371.95</v>
      </c>
    </row>
    <row r="21282" spans="3:4" ht="15" hidden="1" customHeight="1" x14ac:dyDescent="0.25">
      <c r="C21282" s="158" t="s">
        <v>556</v>
      </c>
      <c r="D21282" s="159">
        <v>304.89999999999998</v>
      </c>
    </row>
    <row r="21283" spans="3:4" ht="15" hidden="1" customHeight="1" x14ac:dyDescent="0.25">
      <c r="C21283" s="160" t="s">
        <v>549</v>
      </c>
      <c r="D21283" s="161">
        <v>1130.51</v>
      </c>
    </row>
    <row r="21284" spans="3:4" ht="15" hidden="1" customHeight="1" x14ac:dyDescent="0.25">
      <c r="C21284" s="158" t="s">
        <v>553</v>
      </c>
      <c r="D21284" s="159">
        <v>362.76</v>
      </c>
    </row>
    <row r="21285" spans="3:4" ht="15" hidden="1" customHeight="1" x14ac:dyDescent="0.25">
      <c r="C21285" s="160" t="s">
        <v>554</v>
      </c>
      <c r="D21285" s="161">
        <v>1062.1500000000001</v>
      </c>
    </row>
    <row r="21286" spans="3:4" ht="15" hidden="1" customHeight="1" x14ac:dyDescent="0.25">
      <c r="C21286" s="158" t="s">
        <v>307</v>
      </c>
      <c r="D21286" s="159">
        <v>199.19</v>
      </c>
    </row>
    <row r="21287" spans="3:4" ht="15" hidden="1" customHeight="1" x14ac:dyDescent="0.25">
      <c r="C21287" s="160" t="s">
        <v>309</v>
      </c>
      <c r="D21287" s="161">
        <v>967.6</v>
      </c>
    </row>
    <row r="21288" spans="3:4" ht="15" hidden="1" customHeight="1" x14ac:dyDescent="0.25">
      <c r="C21288" s="158" t="s">
        <v>549</v>
      </c>
      <c r="D21288" s="159">
        <v>789.74</v>
      </c>
    </row>
    <row r="21289" spans="3:4" ht="15" hidden="1" customHeight="1" x14ac:dyDescent="0.25">
      <c r="C21289" s="160" t="s">
        <v>307</v>
      </c>
      <c r="D21289" s="161">
        <v>826.22</v>
      </c>
    </row>
    <row r="21290" spans="3:4" ht="15" hidden="1" customHeight="1" x14ac:dyDescent="0.25">
      <c r="C21290" s="158" t="s">
        <v>308</v>
      </c>
      <c r="D21290" s="159">
        <v>652.59</v>
      </c>
    </row>
    <row r="21291" spans="3:4" ht="15" hidden="1" customHeight="1" x14ac:dyDescent="0.25">
      <c r="C21291" s="160" t="s">
        <v>551</v>
      </c>
      <c r="D21291" s="161">
        <v>31.21</v>
      </c>
    </row>
    <row r="21292" spans="3:4" ht="15" hidden="1" customHeight="1" x14ac:dyDescent="0.25">
      <c r="C21292" s="158" t="s">
        <v>557</v>
      </c>
      <c r="D21292" s="159">
        <v>923.26</v>
      </c>
    </row>
    <row r="21293" spans="3:4" ht="15" hidden="1" customHeight="1" x14ac:dyDescent="0.25">
      <c r="C21293" s="160" t="s">
        <v>312</v>
      </c>
      <c r="D21293" s="161">
        <v>724.06</v>
      </c>
    </row>
    <row r="21294" spans="3:4" ht="15" hidden="1" customHeight="1" x14ac:dyDescent="0.25">
      <c r="C21294" s="158" t="s">
        <v>307</v>
      </c>
      <c r="D21294" s="159">
        <v>1152.57</v>
      </c>
    </row>
    <row r="21295" spans="3:4" ht="15" hidden="1" customHeight="1" x14ac:dyDescent="0.25">
      <c r="C21295" s="160" t="s">
        <v>307</v>
      </c>
      <c r="D21295" s="161">
        <v>539.16</v>
      </c>
    </row>
    <row r="21296" spans="3:4" ht="15" hidden="1" customHeight="1" x14ac:dyDescent="0.25">
      <c r="C21296" s="158" t="s">
        <v>546</v>
      </c>
      <c r="D21296" s="159">
        <v>908.96</v>
      </c>
    </row>
    <row r="21297" spans="3:4" ht="15" hidden="1" customHeight="1" x14ac:dyDescent="0.25">
      <c r="C21297" s="160" t="s">
        <v>543</v>
      </c>
      <c r="D21297" s="161">
        <v>503.85</v>
      </c>
    </row>
    <row r="21298" spans="3:4" ht="15" hidden="1" customHeight="1" x14ac:dyDescent="0.25">
      <c r="C21298" s="158" t="s">
        <v>548</v>
      </c>
      <c r="D21298" s="159">
        <v>523.33000000000004</v>
      </c>
    </row>
    <row r="21299" spans="3:4" ht="15" hidden="1" customHeight="1" x14ac:dyDescent="0.25">
      <c r="C21299" s="160" t="s">
        <v>549</v>
      </c>
      <c r="D21299" s="161">
        <v>781.61</v>
      </c>
    </row>
    <row r="21300" spans="3:4" ht="15" hidden="1" customHeight="1" x14ac:dyDescent="0.25">
      <c r="C21300" s="158" t="s">
        <v>541</v>
      </c>
      <c r="D21300" s="159">
        <v>325.18</v>
      </c>
    </row>
    <row r="21301" spans="3:4" ht="15" hidden="1" customHeight="1" x14ac:dyDescent="0.25">
      <c r="C21301" s="160" t="s">
        <v>540</v>
      </c>
      <c r="D21301" s="161">
        <v>339.71</v>
      </c>
    </row>
    <row r="21302" spans="3:4" ht="15" hidden="1" customHeight="1" x14ac:dyDescent="0.25">
      <c r="C21302" s="158" t="s">
        <v>312</v>
      </c>
      <c r="D21302" s="159">
        <v>850.72</v>
      </c>
    </row>
    <row r="21303" spans="3:4" ht="15" hidden="1" customHeight="1" x14ac:dyDescent="0.25">
      <c r="C21303" s="160" t="s">
        <v>552</v>
      </c>
      <c r="D21303" s="161">
        <v>570.54</v>
      </c>
    </row>
    <row r="21304" spans="3:4" ht="15" hidden="1" customHeight="1" x14ac:dyDescent="0.25">
      <c r="C21304" s="158" t="s">
        <v>312</v>
      </c>
      <c r="D21304" s="159">
        <v>197.16</v>
      </c>
    </row>
    <row r="21305" spans="3:4" ht="15" hidden="1" customHeight="1" x14ac:dyDescent="0.25">
      <c r="C21305" s="160" t="s">
        <v>308</v>
      </c>
      <c r="D21305" s="161">
        <v>1126.78</v>
      </c>
    </row>
    <row r="21306" spans="3:4" ht="15" hidden="1" customHeight="1" x14ac:dyDescent="0.25">
      <c r="C21306" s="158" t="s">
        <v>308</v>
      </c>
      <c r="D21306" s="159">
        <v>638.99</v>
      </c>
    </row>
    <row r="21307" spans="3:4" ht="15" hidden="1" customHeight="1" x14ac:dyDescent="0.25">
      <c r="C21307" s="160" t="s">
        <v>543</v>
      </c>
      <c r="D21307" s="161">
        <v>1161.29</v>
      </c>
    </row>
    <row r="21308" spans="3:4" ht="15" hidden="1" customHeight="1" x14ac:dyDescent="0.25">
      <c r="C21308" s="158" t="s">
        <v>309</v>
      </c>
      <c r="D21308" s="159">
        <v>505.47</v>
      </c>
    </row>
    <row r="21309" spans="3:4" ht="15" hidden="1" customHeight="1" x14ac:dyDescent="0.25">
      <c r="C21309" s="160" t="s">
        <v>550</v>
      </c>
      <c r="D21309" s="161">
        <v>275.3</v>
      </c>
    </row>
    <row r="21310" spans="3:4" ht="15" hidden="1" customHeight="1" x14ac:dyDescent="0.25">
      <c r="C21310" s="158" t="s">
        <v>558</v>
      </c>
      <c r="D21310" s="159">
        <v>1120.73</v>
      </c>
    </row>
    <row r="21311" spans="3:4" ht="15" hidden="1" customHeight="1" x14ac:dyDescent="0.25">
      <c r="C21311" s="160" t="s">
        <v>542</v>
      </c>
      <c r="D21311" s="161">
        <v>686.44</v>
      </c>
    </row>
    <row r="21312" spans="3:4" ht="15" hidden="1" customHeight="1" x14ac:dyDescent="0.25">
      <c r="C21312" s="158" t="s">
        <v>555</v>
      </c>
      <c r="D21312" s="159">
        <v>910.99</v>
      </c>
    </row>
    <row r="21313" spans="3:4" ht="15" hidden="1" customHeight="1" x14ac:dyDescent="0.25">
      <c r="C21313" s="160" t="s">
        <v>539</v>
      </c>
      <c r="D21313" s="161">
        <v>300.95</v>
      </c>
    </row>
    <row r="21314" spans="3:4" ht="15" hidden="1" customHeight="1" x14ac:dyDescent="0.25">
      <c r="C21314" s="158" t="s">
        <v>541</v>
      </c>
      <c r="D21314" s="159">
        <v>1041.9100000000001</v>
      </c>
    </row>
    <row r="21315" spans="3:4" ht="15" hidden="1" customHeight="1" x14ac:dyDescent="0.25">
      <c r="C21315" s="160" t="s">
        <v>549</v>
      </c>
      <c r="D21315" s="161">
        <v>748.77</v>
      </c>
    </row>
    <row r="21316" spans="3:4" ht="15" hidden="1" customHeight="1" x14ac:dyDescent="0.25">
      <c r="C21316" s="158" t="s">
        <v>543</v>
      </c>
      <c r="D21316" s="159">
        <v>1150.76</v>
      </c>
    </row>
    <row r="21317" spans="3:4" ht="15" hidden="1" customHeight="1" x14ac:dyDescent="0.25">
      <c r="C21317" s="160" t="s">
        <v>556</v>
      </c>
      <c r="D21317" s="161">
        <v>329.14</v>
      </c>
    </row>
    <row r="21318" spans="3:4" ht="15" hidden="1" customHeight="1" x14ac:dyDescent="0.25">
      <c r="C21318" s="158" t="s">
        <v>539</v>
      </c>
      <c r="D21318" s="159">
        <v>484.41</v>
      </c>
    </row>
    <row r="21319" spans="3:4" ht="15" hidden="1" customHeight="1" x14ac:dyDescent="0.25">
      <c r="C21319" s="160" t="s">
        <v>542</v>
      </c>
      <c r="D21319" s="161">
        <v>14.01</v>
      </c>
    </row>
    <row r="21320" spans="3:4" ht="15" hidden="1" customHeight="1" x14ac:dyDescent="0.25">
      <c r="C21320" s="158" t="s">
        <v>543</v>
      </c>
      <c r="D21320" s="159">
        <v>831.11</v>
      </c>
    </row>
    <row r="21321" spans="3:4" ht="15" hidden="1" customHeight="1" x14ac:dyDescent="0.25">
      <c r="C21321" s="160" t="s">
        <v>555</v>
      </c>
      <c r="D21321" s="161">
        <v>1170.6099999999999</v>
      </c>
    </row>
    <row r="21322" spans="3:4" ht="15" hidden="1" customHeight="1" x14ac:dyDescent="0.25">
      <c r="C21322" s="158" t="s">
        <v>539</v>
      </c>
      <c r="D21322" s="159">
        <v>537.67999999999995</v>
      </c>
    </row>
    <row r="21323" spans="3:4" ht="15" hidden="1" customHeight="1" x14ac:dyDescent="0.25">
      <c r="C21323" s="160" t="s">
        <v>546</v>
      </c>
      <c r="D21323" s="161">
        <v>625.29999999999995</v>
      </c>
    </row>
    <row r="21324" spans="3:4" ht="15" hidden="1" customHeight="1" x14ac:dyDescent="0.25">
      <c r="C21324" s="158" t="s">
        <v>555</v>
      </c>
      <c r="D21324" s="159">
        <v>1011.14</v>
      </c>
    </row>
    <row r="21325" spans="3:4" ht="15" hidden="1" customHeight="1" x14ac:dyDescent="0.25">
      <c r="C21325" s="160" t="s">
        <v>552</v>
      </c>
      <c r="D21325" s="161">
        <v>1011.18</v>
      </c>
    </row>
    <row r="21326" spans="3:4" ht="15" hidden="1" customHeight="1" x14ac:dyDescent="0.25">
      <c r="C21326" s="158" t="s">
        <v>545</v>
      </c>
      <c r="D21326" s="159">
        <v>310.93</v>
      </c>
    </row>
    <row r="21327" spans="3:4" ht="15" hidden="1" customHeight="1" x14ac:dyDescent="0.25">
      <c r="C21327" s="160" t="s">
        <v>546</v>
      </c>
      <c r="D21327" s="161">
        <v>1016.43</v>
      </c>
    </row>
    <row r="21328" spans="3:4" ht="15" hidden="1" customHeight="1" x14ac:dyDescent="0.25">
      <c r="C21328" s="158" t="s">
        <v>545</v>
      </c>
      <c r="D21328" s="159">
        <v>62.33</v>
      </c>
    </row>
    <row r="21329" spans="3:4" ht="15" hidden="1" customHeight="1" x14ac:dyDescent="0.25">
      <c r="C21329" s="160" t="s">
        <v>545</v>
      </c>
      <c r="D21329" s="161">
        <v>742.45</v>
      </c>
    </row>
    <row r="21330" spans="3:4" ht="15" hidden="1" customHeight="1" x14ac:dyDescent="0.25">
      <c r="C21330" s="158" t="s">
        <v>309</v>
      </c>
      <c r="D21330" s="159">
        <v>157.22999999999999</v>
      </c>
    </row>
    <row r="21331" spans="3:4" ht="15" hidden="1" customHeight="1" x14ac:dyDescent="0.25">
      <c r="C21331" s="160" t="s">
        <v>547</v>
      </c>
      <c r="D21331" s="161">
        <v>66.77</v>
      </c>
    </row>
    <row r="21332" spans="3:4" ht="15" hidden="1" customHeight="1" x14ac:dyDescent="0.25">
      <c r="C21332" s="158" t="s">
        <v>557</v>
      </c>
      <c r="D21332" s="159">
        <v>14.66</v>
      </c>
    </row>
    <row r="21333" spans="3:4" ht="15" hidden="1" customHeight="1" x14ac:dyDescent="0.25">
      <c r="C21333" s="160" t="s">
        <v>539</v>
      </c>
      <c r="D21333" s="161">
        <v>456.08</v>
      </c>
    </row>
    <row r="21334" spans="3:4" ht="15" hidden="1" customHeight="1" x14ac:dyDescent="0.25">
      <c r="C21334" s="158" t="s">
        <v>552</v>
      </c>
      <c r="D21334" s="159">
        <v>978.57</v>
      </c>
    </row>
    <row r="21335" spans="3:4" ht="15" hidden="1" customHeight="1" x14ac:dyDescent="0.25">
      <c r="C21335" s="160" t="s">
        <v>307</v>
      </c>
      <c r="D21335" s="161">
        <v>728.22</v>
      </c>
    </row>
    <row r="21336" spans="3:4" ht="15" hidden="1" customHeight="1" x14ac:dyDescent="0.25">
      <c r="C21336" s="158" t="s">
        <v>553</v>
      </c>
      <c r="D21336" s="159">
        <v>632.4</v>
      </c>
    </row>
    <row r="21337" spans="3:4" ht="15" hidden="1" customHeight="1" x14ac:dyDescent="0.25">
      <c r="C21337" s="160" t="s">
        <v>552</v>
      </c>
      <c r="D21337" s="161">
        <v>497.18</v>
      </c>
    </row>
    <row r="21338" spans="3:4" ht="15" hidden="1" customHeight="1" x14ac:dyDescent="0.25">
      <c r="C21338" s="158" t="s">
        <v>550</v>
      </c>
      <c r="D21338" s="159">
        <v>493.99</v>
      </c>
    </row>
    <row r="21339" spans="3:4" ht="15" hidden="1" customHeight="1" x14ac:dyDescent="0.25">
      <c r="C21339" s="160" t="s">
        <v>549</v>
      </c>
      <c r="D21339" s="161">
        <v>887.57</v>
      </c>
    </row>
    <row r="21340" spans="3:4" ht="15" hidden="1" customHeight="1" x14ac:dyDescent="0.25">
      <c r="C21340" s="158" t="s">
        <v>547</v>
      </c>
      <c r="D21340" s="159">
        <v>110.88</v>
      </c>
    </row>
    <row r="21341" spans="3:4" ht="15" hidden="1" customHeight="1" x14ac:dyDescent="0.25">
      <c r="C21341" s="160" t="s">
        <v>543</v>
      </c>
      <c r="D21341" s="161">
        <v>454.69</v>
      </c>
    </row>
    <row r="21342" spans="3:4" ht="15" hidden="1" customHeight="1" x14ac:dyDescent="0.25">
      <c r="C21342" s="158" t="s">
        <v>540</v>
      </c>
      <c r="D21342" s="159">
        <v>20.63</v>
      </c>
    </row>
    <row r="21343" spans="3:4" ht="15" hidden="1" customHeight="1" x14ac:dyDescent="0.25">
      <c r="C21343" s="160" t="s">
        <v>542</v>
      </c>
      <c r="D21343" s="161">
        <v>691.58</v>
      </c>
    </row>
    <row r="21344" spans="3:4" ht="15" hidden="1" customHeight="1" x14ac:dyDescent="0.25">
      <c r="C21344" s="158" t="s">
        <v>543</v>
      </c>
      <c r="D21344" s="159">
        <v>362.1</v>
      </c>
    </row>
    <row r="21345" spans="3:4" ht="15" hidden="1" customHeight="1" x14ac:dyDescent="0.25">
      <c r="C21345" s="160" t="s">
        <v>554</v>
      </c>
      <c r="D21345" s="161">
        <v>658.97</v>
      </c>
    </row>
    <row r="21346" spans="3:4" ht="15" hidden="1" customHeight="1" x14ac:dyDescent="0.25">
      <c r="C21346" s="158" t="s">
        <v>547</v>
      </c>
      <c r="D21346" s="159">
        <v>709.46</v>
      </c>
    </row>
    <row r="21347" spans="3:4" ht="15" hidden="1" customHeight="1" x14ac:dyDescent="0.25">
      <c r="C21347" s="160" t="s">
        <v>308</v>
      </c>
      <c r="D21347" s="161">
        <v>14.15</v>
      </c>
    </row>
    <row r="21348" spans="3:4" ht="15" hidden="1" customHeight="1" x14ac:dyDescent="0.25">
      <c r="C21348" s="158" t="s">
        <v>547</v>
      </c>
      <c r="D21348" s="159">
        <v>737.67</v>
      </c>
    </row>
    <row r="21349" spans="3:4" ht="15" hidden="1" customHeight="1" x14ac:dyDescent="0.25">
      <c r="C21349" s="160" t="s">
        <v>557</v>
      </c>
      <c r="D21349" s="161">
        <v>1084.92</v>
      </c>
    </row>
    <row r="21350" spans="3:4" ht="15" hidden="1" customHeight="1" x14ac:dyDescent="0.25">
      <c r="C21350" s="158" t="s">
        <v>553</v>
      </c>
      <c r="D21350" s="159">
        <v>504.69</v>
      </c>
    </row>
    <row r="21351" spans="3:4" ht="15" hidden="1" customHeight="1" x14ac:dyDescent="0.25">
      <c r="C21351" s="160" t="s">
        <v>546</v>
      </c>
      <c r="D21351" s="161">
        <v>527.57000000000005</v>
      </c>
    </row>
    <row r="21352" spans="3:4" ht="15" hidden="1" customHeight="1" x14ac:dyDescent="0.25">
      <c r="C21352" s="158" t="s">
        <v>552</v>
      </c>
      <c r="D21352" s="159">
        <v>948.06</v>
      </c>
    </row>
    <row r="21353" spans="3:4" ht="15" hidden="1" customHeight="1" x14ac:dyDescent="0.25">
      <c r="C21353" s="160" t="s">
        <v>553</v>
      </c>
      <c r="D21353" s="161">
        <v>964.71</v>
      </c>
    </row>
    <row r="21354" spans="3:4" ht="15" hidden="1" customHeight="1" x14ac:dyDescent="0.25">
      <c r="C21354" s="158" t="s">
        <v>309</v>
      </c>
      <c r="D21354" s="159">
        <v>440.62</v>
      </c>
    </row>
    <row r="21355" spans="3:4" ht="15" hidden="1" customHeight="1" x14ac:dyDescent="0.25">
      <c r="C21355" s="160" t="s">
        <v>539</v>
      </c>
      <c r="D21355" s="161">
        <v>843.76</v>
      </c>
    </row>
    <row r="21356" spans="3:4" ht="15" hidden="1" customHeight="1" x14ac:dyDescent="0.25">
      <c r="C21356" s="158" t="s">
        <v>542</v>
      </c>
      <c r="D21356" s="159">
        <v>761.96</v>
      </c>
    </row>
    <row r="21357" spans="3:4" ht="15" hidden="1" customHeight="1" x14ac:dyDescent="0.25">
      <c r="C21357" s="160" t="s">
        <v>539</v>
      </c>
      <c r="D21357" s="161">
        <v>627.82000000000005</v>
      </c>
    </row>
    <row r="21358" spans="3:4" ht="15" hidden="1" customHeight="1" x14ac:dyDescent="0.25">
      <c r="C21358" s="158" t="s">
        <v>312</v>
      </c>
      <c r="D21358" s="159">
        <v>526.64</v>
      </c>
    </row>
    <row r="21359" spans="3:4" ht="15" hidden="1" customHeight="1" x14ac:dyDescent="0.25">
      <c r="C21359" s="160" t="s">
        <v>308</v>
      </c>
      <c r="D21359" s="161">
        <v>522.77</v>
      </c>
    </row>
    <row r="21360" spans="3:4" ht="15" hidden="1" customHeight="1" x14ac:dyDescent="0.25">
      <c r="C21360" s="158" t="s">
        <v>551</v>
      </c>
      <c r="D21360" s="159">
        <v>744.55</v>
      </c>
    </row>
    <row r="21361" spans="3:4" ht="15" hidden="1" customHeight="1" x14ac:dyDescent="0.25">
      <c r="C21361" s="160" t="s">
        <v>541</v>
      </c>
      <c r="D21361" s="161">
        <v>982.55</v>
      </c>
    </row>
    <row r="21362" spans="3:4" ht="15" hidden="1" customHeight="1" x14ac:dyDescent="0.25">
      <c r="C21362" s="158" t="s">
        <v>545</v>
      </c>
      <c r="D21362" s="159">
        <v>926.43</v>
      </c>
    </row>
    <row r="21363" spans="3:4" ht="15" hidden="1" customHeight="1" x14ac:dyDescent="0.25">
      <c r="C21363" s="160" t="s">
        <v>308</v>
      </c>
      <c r="D21363" s="161">
        <v>1124.26</v>
      </c>
    </row>
    <row r="21364" spans="3:4" ht="15" hidden="1" customHeight="1" x14ac:dyDescent="0.25">
      <c r="C21364" s="158" t="s">
        <v>553</v>
      </c>
      <c r="D21364" s="159">
        <v>571.13</v>
      </c>
    </row>
    <row r="21365" spans="3:4" ht="15" hidden="1" customHeight="1" x14ac:dyDescent="0.25">
      <c r="C21365" s="160" t="s">
        <v>312</v>
      </c>
      <c r="D21365" s="161">
        <v>851.89</v>
      </c>
    </row>
    <row r="21366" spans="3:4" ht="15" hidden="1" customHeight="1" x14ac:dyDescent="0.25">
      <c r="C21366" s="158" t="s">
        <v>553</v>
      </c>
      <c r="D21366" s="159">
        <v>124.94</v>
      </c>
    </row>
    <row r="21367" spans="3:4" ht="15" hidden="1" customHeight="1" x14ac:dyDescent="0.25">
      <c r="C21367" s="160" t="s">
        <v>549</v>
      </c>
      <c r="D21367" s="161">
        <v>986.44</v>
      </c>
    </row>
    <row r="21368" spans="3:4" ht="15" hidden="1" customHeight="1" x14ac:dyDescent="0.25">
      <c r="C21368" s="158" t="s">
        <v>542</v>
      </c>
      <c r="D21368" s="159">
        <v>159.91999999999999</v>
      </c>
    </row>
    <row r="21369" spans="3:4" ht="15" hidden="1" customHeight="1" x14ac:dyDescent="0.25">
      <c r="C21369" s="160" t="s">
        <v>552</v>
      </c>
      <c r="D21369" s="161">
        <v>559.69000000000005</v>
      </c>
    </row>
    <row r="21370" spans="3:4" ht="15" hidden="1" customHeight="1" x14ac:dyDescent="0.25">
      <c r="C21370" s="158" t="s">
        <v>541</v>
      </c>
      <c r="D21370" s="159">
        <v>697.37</v>
      </c>
    </row>
    <row r="21371" spans="3:4" ht="15" hidden="1" customHeight="1" x14ac:dyDescent="0.25">
      <c r="C21371" s="160" t="s">
        <v>551</v>
      </c>
      <c r="D21371" s="161">
        <v>456.39</v>
      </c>
    </row>
    <row r="21372" spans="3:4" ht="15" hidden="1" customHeight="1" x14ac:dyDescent="0.25">
      <c r="C21372" s="158" t="s">
        <v>540</v>
      </c>
      <c r="D21372" s="159">
        <v>1103.98</v>
      </c>
    </row>
    <row r="21373" spans="3:4" ht="15" hidden="1" customHeight="1" x14ac:dyDescent="0.25">
      <c r="C21373" s="160" t="s">
        <v>557</v>
      </c>
      <c r="D21373" s="161">
        <v>288.79000000000002</v>
      </c>
    </row>
    <row r="21374" spans="3:4" ht="15" hidden="1" customHeight="1" x14ac:dyDescent="0.25">
      <c r="C21374" s="158" t="s">
        <v>539</v>
      </c>
      <c r="D21374" s="159">
        <v>448.39</v>
      </c>
    </row>
    <row r="21375" spans="3:4" ht="15" hidden="1" customHeight="1" x14ac:dyDescent="0.25">
      <c r="C21375" s="160" t="s">
        <v>555</v>
      </c>
      <c r="D21375" s="161">
        <v>334.6</v>
      </c>
    </row>
    <row r="21376" spans="3:4" ht="15" hidden="1" customHeight="1" x14ac:dyDescent="0.25">
      <c r="C21376" s="158" t="s">
        <v>558</v>
      </c>
      <c r="D21376" s="159">
        <v>441.97</v>
      </c>
    </row>
    <row r="21377" spans="3:4" ht="15" hidden="1" customHeight="1" x14ac:dyDescent="0.25">
      <c r="C21377" s="160" t="s">
        <v>553</v>
      </c>
      <c r="D21377" s="161">
        <v>651.17999999999995</v>
      </c>
    </row>
    <row r="21378" spans="3:4" ht="15" hidden="1" customHeight="1" x14ac:dyDescent="0.25">
      <c r="C21378" s="158" t="s">
        <v>558</v>
      </c>
      <c r="D21378" s="159">
        <v>632.44000000000005</v>
      </c>
    </row>
    <row r="21379" spans="3:4" ht="15" hidden="1" customHeight="1" x14ac:dyDescent="0.25">
      <c r="C21379" s="160" t="s">
        <v>542</v>
      </c>
      <c r="D21379" s="161">
        <v>1260.21</v>
      </c>
    </row>
    <row r="21380" spans="3:4" ht="15" hidden="1" customHeight="1" x14ac:dyDescent="0.25">
      <c r="C21380" s="158" t="s">
        <v>542</v>
      </c>
      <c r="D21380" s="159">
        <v>725.5</v>
      </c>
    </row>
    <row r="21381" spans="3:4" ht="15" hidden="1" customHeight="1" x14ac:dyDescent="0.25">
      <c r="C21381" s="160" t="s">
        <v>308</v>
      </c>
      <c r="D21381" s="161">
        <v>1246.69</v>
      </c>
    </row>
    <row r="21382" spans="3:4" ht="15" hidden="1" customHeight="1" x14ac:dyDescent="0.25">
      <c r="C21382" s="158" t="s">
        <v>551</v>
      </c>
      <c r="D21382" s="159">
        <v>406.69</v>
      </c>
    </row>
    <row r="21383" spans="3:4" ht="15" hidden="1" customHeight="1" x14ac:dyDescent="0.25">
      <c r="C21383" s="160" t="s">
        <v>555</v>
      </c>
      <c r="D21383" s="161">
        <v>881.9</v>
      </c>
    </row>
    <row r="21384" spans="3:4" ht="15" hidden="1" customHeight="1" x14ac:dyDescent="0.25">
      <c r="C21384" s="158" t="s">
        <v>549</v>
      </c>
      <c r="D21384" s="159">
        <v>611.42999999999995</v>
      </c>
    </row>
    <row r="21385" spans="3:4" ht="15" hidden="1" customHeight="1" x14ac:dyDescent="0.25">
      <c r="C21385" s="160" t="s">
        <v>546</v>
      </c>
      <c r="D21385" s="161">
        <v>131.66</v>
      </c>
    </row>
    <row r="21386" spans="3:4" ht="15" hidden="1" customHeight="1" x14ac:dyDescent="0.25">
      <c r="C21386" s="158" t="s">
        <v>552</v>
      </c>
      <c r="D21386" s="159">
        <v>116.73</v>
      </c>
    </row>
    <row r="21387" spans="3:4" ht="15" hidden="1" customHeight="1" x14ac:dyDescent="0.25">
      <c r="C21387" s="160" t="s">
        <v>545</v>
      </c>
      <c r="D21387" s="161">
        <v>902.52</v>
      </c>
    </row>
    <row r="21388" spans="3:4" ht="15" hidden="1" customHeight="1" x14ac:dyDescent="0.25">
      <c r="C21388" s="158" t="s">
        <v>308</v>
      </c>
      <c r="D21388" s="159">
        <v>606.55999999999995</v>
      </c>
    </row>
    <row r="21389" spans="3:4" ht="15" hidden="1" customHeight="1" x14ac:dyDescent="0.25">
      <c r="C21389" s="160" t="s">
        <v>556</v>
      </c>
      <c r="D21389" s="161">
        <v>584.29999999999995</v>
      </c>
    </row>
    <row r="21390" spans="3:4" ht="15" hidden="1" customHeight="1" x14ac:dyDescent="0.25">
      <c r="C21390" s="158" t="s">
        <v>551</v>
      </c>
      <c r="D21390" s="159">
        <v>237.48</v>
      </c>
    </row>
    <row r="21391" spans="3:4" ht="15" hidden="1" customHeight="1" x14ac:dyDescent="0.25">
      <c r="C21391" s="160" t="s">
        <v>539</v>
      </c>
      <c r="D21391" s="161">
        <v>272.74</v>
      </c>
    </row>
    <row r="21392" spans="3:4" ht="15" hidden="1" customHeight="1" x14ac:dyDescent="0.25">
      <c r="C21392" s="158" t="s">
        <v>549</v>
      </c>
      <c r="D21392" s="159">
        <v>858.22</v>
      </c>
    </row>
    <row r="21393" spans="3:4" ht="15" hidden="1" customHeight="1" x14ac:dyDescent="0.25">
      <c r="C21393" s="160" t="s">
        <v>548</v>
      </c>
      <c r="D21393" s="161">
        <v>696.53</v>
      </c>
    </row>
    <row r="21394" spans="3:4" ht="15" hidden="1" customHeight="1" x14ac:dyDescent="0.25">
      <c r="C21394" s="158" t="s">
        <v>550</v>
      </c>
      <c r="D21394" s="159">
        <v>854.51</v>
      </c>
    </row>
    <row r="21395" spans="3:4" ht="15" hidden="1" customHeight="1" x14ac:dyDescent="0.25">
      <c r="C21395" s="160" t="s">
        <v>539</v>
      </c>
      <c r="D21395" s="161">
        <v>372.49</v>
      </c>
    </row>
    <row r="21396" spans="3:4" ht="15" hidden="1" customHeight="1" x14ac:dyDescent="0.25">
      <c r="C21396" s="158" t="s">
        <v>309</v>
      </c>
      <c r="D21396" s="159">
        <v>220.92</v>
      </c>
    </row>
    <row r="21397" spans="3:4" ht="15" hidden="1" customHeight="1" x14ac:dyDescent="0.25">
      <c r="C21397" s="160" t="s">
        <v>543</v>
      </c>
      <c r="D21397" s="161">
        <v>17.260000000000002</v>
      </c>
    </row>
    <row r="21398" spans="3:4" ht="15" hidden="1" customHeight="1" x14ac:dyDescent="0.25">
      <c r="C21398" s="158" t="s">
        <v>540</v>
      </c>
      <c r="D21398" s="159">
        <v>1062.71</v>
      </c>
    </row>
    <row r="21399" spans="3:4" ht="15" hidden="1" customHeight="1" x14ac:dyDescent="0.25">
      <c r="C21399" s="160" t="s">
        <v>544</v>
      </c>
      <c r="D21399" s="161">
        <v>832.33</v>
      </c>
    </row>
    <row r="21400" spans="3:4" ht="15" hidden="1" customHeight="1" x14ac:dyDescent="0.25">
      <c r="C21400" s="158" t="s">
        <v>547</v>
      </c>
      <c r="D21400" s="159">
        <v>715.43</v>
      </c>
    </row>
    <row r="21401" spans="3:4" ht="15" hidden="1" customHeight="1" x14ac:dyDescent="0.25">
      <c r="C21401" s="160" t="s">
        <v>542</v>
      </c>
      <c r="D21401" s="161">
        <v>1271.76</v>
      </c>
    </row>
    <row r="21402" spans="3:4" ht="15" hidden="1" customHeight="1" x14ac:dyDescent="0.25">
      <c r="C21402" s="158" t="s">
        <v>549</v>
      </c>
      <c r="D21402" s="159">
        <v>41.99</v>
      </c>
    </row>
    <row r="21403" spans="3:4" ht="15" hidden="1" customHeight="1" x14ac:dyDescent="0.25">
      <c r="C21403" s="160" t="s">
        <v>552</v>
      </c>
      <c r="D21403" s="161">
        <v>115.64</v>
      </c>
    </row>
    <row r="21404" spans="3:4" ht="15" hidden="1" customHeight="1" x14ac:dyDescent="0.25">
      <c r="C21404" s="158" t="s">
        <v>308</v>
      </c>
      <c r="D21404" s="159">
        <v>21.65</v>
      </c>
    </row>
    <row r="21405" spans="3:4" ht="15" hidden="1" customHeight="1" x14ac:dyDescent="0.25">
      <c r="C21405" s="160" t="s">
        <v>546</v>
      </c>
      <c r="D21405" s="161">
        <v>605.19000000000005</v>
      </c>
    </row>
    <row r="21406" spans="3:4" ht="15" hidden="1" customHeight="1" x14ac:dyDescent="0.25">
      <c r="C21406" s="158" t="s">
        <v>555</v>
      </c>
      <c r="D21406" s="159">
        <v>154.49</v>
      </c>
    </row>
    <row r="21407" spans="3:4" ht="15" hidden="1" customHeight="1" x14ac:dyDescent="0.25">
      <c r="C21407" s="160" t="s">
        <v>547</v>
      </c>
      <c r="D21407" s="161">
        <v>1140.17</v>
      </c>
    </row>
    <row r="21408" spans="3:4" ht="15" hidden="1" customHeight="1" x14ac:dyDescent="0.25">
      <c r="C21408" s="158" t="s">
        <v>553</v>
      </c>
      <c r="D21408" s="159">
        <v>270.72000000000003</v>
      </c>
    </row>
    <row r="21409" spans="3:4" ht="15" hidden="1" customHeight="1" x14ac:dyDescent="0.25">
      <c r="C21409" s="160" t="s">
        <v>553</v>
      </c>
      <c r="D21409" s="161">
        <v>970.58</v>
      </c>
    </row>
    <row r="21410" spans="3:4" ht="15" hidden="1" customHeight="1" x14ac:dyDescent="0.25">
      <c r="C21410" s="158" t="s">
        <v>553</v>
      </c>
      <c r="D21410" s="159">
        <v>623.04</v>
      </c>
    </row>
    <row r="21411" spans="3:4" ht="15" hidden="1" customHeight="1" x14ac:dyDescent="0.25">
      <c r="C21411" s="160" t="s">
        <v>307</v>
      </c>
      <c r="D21411" s="161">
        <v>714.08</v>
      </c>
    </row>
    <row r="21412" spans="3:4" ht="15" hidden="1" customHeight="1" x14ac:dyDescent="0.25">
      <c r="C21412" s="158" t="s">
        <v>545</v>
      </c>
      <c r="D21412" s="159">
        <v>634.63</v>
      </c>
    </row>
    <row r="21413" spans="3:4" ht="15" hidden="1" customHeight="1" x14ac:dyDescent="0.25">
      <c r="C21413" s="160" t="s">
        <v>557</v>
      </c>
      <c r="D21413" s="161">
        <v>1156.28</v>
      </c>
    </row>
    <row r="21414" spans="3:4" ht="15" hidden="1" customHeight="1" x14ac:dyDescent="0.25">
      <c r="C21414" s="158" t="s">
        <v>540</v>
      </c>
      <c r="D21414" s="159">
        <v>129.55000000000001</v>
      </c>
    </row>
    <row r="21415" spans="3:4" ht="15" hidden="1" customHeight="1" x14ac:dyDescent="0.25">
      <c r="C21415" s="160" t="s">
        <v>552</v>
      </c>
      <c r="D21415" s="161">
        <v>726.76</v>
      </c>
    </row>
    <row r="21416" spans="3:4" ht="15" hidden="1" customHeight="1" x14ac:dyDescent="0.25">
      <c r="C21416" s="158" t="s">
        <v>540</v>
      </c>
      <c r="D21416" s="159">
        <v>278.64999999999998</v>
      </c>
    </row>
    <row r="21417" spans="3:4" ht="15" hidden="1" customHeight="1" x14ac:dyDescent="0.25">
      <c r="C21417" s="160" t="s">
        <v>553</v>
      </c>
      <c r="D21417" s="161">
        <v>478.15</v>
      </c>
    </row>
    <row r="21418" spans="3:4" ht="15" hidden="1" customHeight="1" x14ac:dyDescent="0.25">
      <c r="C21418" s="158" t="s">
        <v>550</v>
      </c>
      <c r="D21418" s="159">
        <v>742.12</v>
      </c>
    </row>
    <row r="21419" spans="3:4" ht="15" hidden="1" customHeight="1" x14ac:dyDescent="0.25">
      <c r="C21419" s="160" t="s">
        <v>558</v>
      </c>
      <c r="D21419" s="161">
        <v>821.71</v>
      </c>
    </row>
    <row r="21420" spans="3:4" ht="15" hidden="1" customHeight="1" x14ac:dyDescent="0.25">
      <c r="C21420" s="158" t="s">
        <v>539</v>
      </c>
      <c r="D21420" s="159">
        <v>367.61</v>
      </c>
    </row>
    <row r="21421" spans="3:4" ht="15" hidden="1" customHeight="1" x14ac:dyDescent="0.25">
      <c r="C21421" s="160" t="s">
        <v>553</v>
      </c>
      <c r="D21421" s="161">
        <v>1256.06</v>
      </c>
    </row>
    <row r="21422" spans="3:4" ht="15" hidden="1" customHeight="1" x14ac:dyDescent="0.25">
      <c r="C21422" s="158" t="s">
        <v>545</v>
      </c>
      <c r="D21422" s="159">
        <v>1186.03</v>
      </c>
    </row>
    <row r="21423" spans="3:4" ht="15" hidden="1" customHeight="1" x14ac:dyDescent="0.25">
      <c r="C21423" s="160" t="s">
        <v>308</v>
      </c>
      <c r="D21423" s="161">
        <v>129.5</v>
      </c>
    </row>
    <row r="21424" spans="3:4" ht="15" hidden="1" customHeight="1" x14ac:dyDescent="0.25">
      <c r="C21424" s="158" t="s">
        <v>545</v>
      </c>
      <c r="D21424" s="159">
        <v>34.35</v>
      </c>
    </row>
    <row r="21425" spans="3:4" ht="15" hidden="1" customHeight="1" x14ac:dyDescent="0.25">
      <c r="C21425" s="160" t="s">
        <v>308</v>
      </c>
      <c r="D21425" s="161">
        <v>666.97</v>
      </c>
    </row>
    <row r="21426" spans="3:4" ht="15" hidden="1" customHeight="1" x14ac:dyDescent="0.25">
      <c r="C21426" s="158" t="s">
        <v>540</v>
      </c>
      <c r="D21426" s="159">
        <v>1140.3699999999999</v>
      </c>
    </row>
    <row r="21427" spans="3:4" ht="15" hidden="1" customHeight="1" x14ac:dyDescent="0.25">
      <c r="C21427" s="160" t="s">
        <v>547</v>
      </c>
      <c r="D21427" s="161">
        <v>706.68</v>
      </c>
    </row>
    <row r="21428" spans="3:4" ht="15" hidden="1" customHeight="1" x14ac:dyDescent="0.25">
      <c r="C21428" s="158" t="s">
        <v>556</v>
      </c>
      <c r="D21428" s="159">
        <v>118.85</v>
      </c>
    </row>
    <row r="21429" spans="3:4" ht="15" hidden="1" customHeight="1" x14ac:dyDescent="0.25">
      <c r="C21429" s="160" t="s">
        <v>551</v>
      </c>
      <c r="D21429" s="161">
        <v>964.94</v>
      </c>
    </row>
    <row r="21430" spans="3:4" ht="15" hidden="1" customHeight="1" x14ac:dyDescent="0.25">
      <c r="C21430" s="158" t="s">
        <v>550</v>
      </c>
      <c r="D21430" s="159">
        <v>1279.3499999999999</v>
      </c>
    </row>
    <row r="21431" spans="3:4" ht="15" hidden="1" customHeight="1" x14ac:dyDescent="0.25">
      <c r="C21431" s="160" t="s">
        <v>557</v>
      </c>
      <c r="D21431" s="161">
        <v>1146.24</v>
      </c>
    </row>
    <row r="21432" spans="3:4" ht="15" hidden="1" customHeight="1" x14ac:dyDescent="0.25">
      <c r="C21432" s="158" t="s">
        <v>552</v>
      </c>
      <c r="D21432" s="159">
        <v>256.2</v>
      </c>
    </row>
    <row r="21433" spans="3:4" ht="15" hidden="1" customHeight="1" x14ac:dyDescent="0.25">
      <c r="C21433" s="160" t="s">
        <v>552</v>
      </c>
      <c r="D21433" s="161">
        <v>878.99</v>
      </c>
    </row>
    <row r="21434" spans="3:4" ht="15" hidden="1" customHeight="1" x14ac:dyDescent="0.25">
      <c r="C21434" s="158" t="s">
        <v>545</v>
      </c>
      <c r="D21434" s="159">
        <v>945.16</v>
      </c>
    </row>
    <row r="21435" spans="3:4" ht="15" hidden="1" customHeight="1" x14ac:dyDescent="0.25">
      <c r="C21435" s="160" t="s">
        <v>539</v>
      </c>
      <c r="D21435" s="161">
        <v>655.23</v>
      </c>
    </row>
    <row r="21436" spans="3:4" ht="15" hidden="1" customHeight="1" x14ac:dyDescent="0.25">
      <c r="C21436" s="158" t="s">
        <v>307</v>
      </c>
      <c r="D21436" s="159">
        <v>1287.1199999999999</v>
      </c>
    </row>
    <row r="21437" spans="3:4" ht="15" hidden="1" customHeight="1" x14ac:dyDescent="0.25">
      <c r="C21437" s="160" t="s">
        <v>542</v>
      </c>
      <c r="D21437" s="161">
        <v>321.54000000000002</v>
      </c>
    </row>
    <row r="21438" spans="3:4" ht="15" hidden="1" customHeight="1" x14ac:dyDescent="0.25">
      <c r="C21438" s="158" t="s">
        <v>309</v>
      </c>
      <c r="D21438" s="159">
        <v>592.54999999999995</v>
      </c>
    </row>
    <row r="21439" spans="3:4" ht="15" hidden="1" customHeight="1" x14ac:dyDescent="0.25">
      <c r="C21439" s="160" t="s">
        <v>540</v>
      </c>
      <c r="D21439" s="161">
        <v>971.76</v>
      </c>
    </row>
    <row r="21440" spans="3:4" ht="15" hidden="1" customHeight="1" x14ac:dyDescent="0.25">
      <c r="C21440" s="158" t="s">
        <v>548</v>
      </c>
      <c r="D21440" s="159">
        <v>692.53</v>
      </c>
    </row>
    <row r="21441" spans="3:4" ht="15" hidden="1" customHeight="1" x14ac:dyDescent="0.25">
      <c r="C21441" s="160" t="s">
        <v>539</v>
      </c>
      <c r="D21441" s="161">
        <v>337.95</v>
      </c>
    </row>
    <row r="21442" spans="3:4" ht="15" hidden="1" customHeight="1" x14ac:dyDescent="0.25">
      <c r="C21442" s="158" t="s">
        <v>540</v>
      </c>
      <c r="D21442" s="159">
        <v>660.45</v>
      </c>
    </row>
    <row r="21443" spans="3:4" ht="15" hidden="1" customHeight="1" x14ac:dyDescent="0.25">
      <c r="C21443" s="160" t="s">
        <v>553</v>
      </c>
      <c r="D21443" s="161">
        <v>131.06</v>
      </c>
    </row>
    <row r="21444" spans="3:4" ht="15" hidden="1" customHeight="1" x14ac:dyDescent="0.25">
      <c r="C21444" s="158" t="s">
        <v>312</v>
      </c>
      <c r="D21444" s="159">
        <v>1022.6</v>
      </c>
    </row>
    <row r="21445" spans="3:4" ht="15" hidden="1" customHeight="1" x14ac:dyDescent="0.25">
      <c r="C21445" s="160" t="s">
        <v>549</v>
      </c>
      <c r="D21445" s="161">
        <v>1264.8399999999999</v>
      </c>
    </row>
    <row r="21446" spans="3:4" ht="15" hidden="1" customHeight="1" x14ac:dyDescent="0.25">
      <c r="C21446" s="158" t="s">
        <v>541</v>
      </c>
      <c r="D21446" s="159">
        <v>220.07</v>
      </c>
    </row>
    <row r="21447" spans="3:4" ht="15" hidden="1" customHeight="1" x14ac:dyDescent="0.25">
      <c r="C21447" s="160" t="s">
        <v>540</v>
      </c>
      <c r="D21447" s="161">
        <v>51.38</v>
      </c>
    </row>
    <row r="21448" spans="3:4" ht="15" hidden="1" customHeight="1" x14ac:dyDescent="0.25">
      <c r="C21448" s="158" t="s">
        <v>545</v>
      </c>
      <c r="D21448" s="159">
        <v>959.54</v>
      </c>
    </row>
    <row r="21449" spans="3:4" ht="15" hidden="1" customHeight="1" x14ac:dyDescent="0.25">
      <c r="C21449" s="160" t="s">
        <v>308</v>
      </c>
      <c r="D21449" s="161">
        <v>1056.3699999999999</v>
      </c>
    </row>
    <row r="21450" spans="3:4" ht="15" hidden="1" customHeight="1" x14ac:dyDescent="0.25">
      <c r="C21450" s="158" t="s">
        <v>309</v>
      </c>
      <c r="D21450" s="159">
        <v>938.2</v>
      </c>
    </row>
    <row r="21451" spans="3:4" ht="15" hidden="1" customHeight="1" x14ac:dyDescent="0.25">
      <c r="C21451" s="160" t="s">
        <v>307</v>
      </c>
      <c r="D21451" s="161">
        <v>638.08000000000004</v>
      </c>
    </row>
    <row r="21452" spans="3:4" ht="15" hidden="1" customHeight="1" x14ac:dyDescent="0.25">
      <c r="C21452" s="158" t="s">
        <v>553</v>
      </c>
      <c r="D21452" s="159">
        <v>916.6</v>
      </c>
    </row>
    <row r="21453" spans="3:4" ht="15" hidden="1" customHeight="1" x14ac:dyDescent="0.25">
      <c r="C21453" s="160" t="s">
        <v>553</v>
      </c>
      <c r="D21453" s="161">
        <v>11.2</v>
      </c>
    </row>
    <row r="21454" spans="3:4" ht="15" hidden="1" customHeight="1" x14ac:dyDescent="0.25">
      <c r="C21454" s="158" t="s">
        <v>553</v>
      </c>
      <c r="D21454" s="159">
        <v>364.83</v>
      </c>
    </row>
    <row r="21455" spans="3:4" ht="15" hidden="1" customHeight="1" x14ac:dyDescent="0.25">
      <c r="C21455" s="160" t="s">
        <v>545</v>
      </c>
      <c r="D21455" s="161">
        <v>1128.33</v>
      </c>
    </row>
    <row r="21456" spans="3:4" ht="15" hidden="1" customHeight="1" x14ac:dyDescent="0.25">
      <c r="C21456" s="158" t="s">
        <v>542</v>
      </c>
      <c r="D21456" s="159">
        <v>137.16999999999999</v>
      </c>
    </row>
    <row r="21457" spans="3:4" ht="15" hidden="1" customHeight="1" x14ac:dyDescent="0.25">
      <c r="C21457" s="160" t="s">
        <v>555</v>
      </c>
      <c r="D21457" s="161">
        <v>37.630000000000003</v>
      </c>
    </row>
    <row r="21458" spans="3:4" ht="15" hidden="1" customHeight="1" x14ac:dyDescent="0.25">
      <c r="C21458" s="158" t="s">
        <v>552</v>
      </c>
      <c r="D21458" s="159">
        <v>328.49</v>
      </c>
    </row>
    <row r="21459" spans="3:4" ht="15" hidden="1" customHeight="1" x14ac:dyDescent="0.25">
      <c r="C21459" s="160" t="s">
        <v>553</v>
      </c>
      <c r="D21459" s="161">
        <v>23.03</v>
      </c>
    </row>
    <row r="21460" spans="3:4" ht="15" hidden="1" customHeight="1" x14ac:dyDescent="0.25">
      <c r="C21460" s="158" t="s">
        <v>546</v>
      </c>
      <c r="D21460" s="159">
        <v>787.63</v>
      </c>
    </row>
    <row r="21461" spans="3:4" ht="15" hidden="1" customHeight="1" x14ac:dyDescent="0.25">
      <c r="C21461" s="160" t="s">
        <v>553</v>
      </c>
      <c r="D21461" s="161">
        <v>620.55999999999995</v>
      </c>
    </row>
    <row r="21462" spans="3:4" ht="15" hidden="1" customHeight="1" x14ac:dyDescent="0.25">
      <c r="C21462" s="158" t="s">
        <v>543</v>
      </c>
      <c r="D21462" s="159">
        <v>153.49</v>
      </c>
    </row>
    <row r="21463" spans="3:4" ht="15" hidden="1" customHeight="1" x14ac:dyDescent="0.25">
      <c r="C21463" s="160" t="s">
        <v>547</v>
      </c>
      <c r="D21463" s="161">
        <v>525.26</v>
      </c>
    </row>
    <row r="21464" spans="3:4" ht="15" hidden="1" customHeight="1" x14ac:dyDescent="0.25">
      <c r="C21464" s="158" t="s">
        <v>542</v>
      </c>
      <c r="D21464" s="159">
        <v>654.24</v>
      </c>
    </row>
    <row r="21465" spans="3:4" ht="15" hidden="1" customHeight="1" x14ac:dyDescent="0.25">
      <c r="C21465" s="160" t="s">
        <v>540</v>
      </c>
      <c r="D21465" s="161">
        <v>609.75</v>
      </c>
    </row>
    <row r="21466" spans="3:4" ht="15" hidden="1" customHeight="1" x14ac:dyDescent="0.25">
      <c r="C21466" s="158" t="s">
        <v>309</v>
      </c>
      <c r="D21466" s="159">
        <v>333.62</v>
      </c>
    </row>
    <row r="21467" spans="3:4" ht="15" hidden="1" customHeight="1" x14ac:dyDescent="0.25">
      <c r="C21467" s="160" t="s">
        <v>312</v>
      </c>
      <c r="D21467" s="161">
        <v>316.58</v>
      </c>
    </row>
    <row r="21468" spans="3:4" ht="15" hidden="1" customHeight="1" x14ac:dyDescent="0.25">
      <c r="C21468" s="158" t="s">
        <v>308</v>
      </c>
      <c r="D21468" s="159">
        <v>966.61</v>
      </c>
    </row>
    <row r="21469" spans="3:4" ht="15" hidden="1" customHeight="1" x14ac:dyDescent="0.25">
      <c r="C21469" s="160" t="s">
        <v>307</v>
      </c>
      <c r="D21469" s="161">
        <v>1200.9100000000001</v>
      </c>
    </row>
    <row r="21470" spans="3:4" ht="15" hidden="1" customHeight="1" x14ac:dyDescent="0.25">
      <c r="C21470" s="158" t="s">
        <v>546</v>
      </c>
      <c r="D21470" s="159">
        <v>386.04</v>
      </c>
    </row>
    <row r="21471" spans="3:4" ht="15" hidden="1" customHeight="1" x14ac:dyDescent="0.25">
      <c r="C21471" s="160" t="s">
        <v>542</v>
      </c>
      <c r="D21471" s="161">
        <v>1198.28</v>
      </c>
    </row>
    <row r="21472" spans="3:4" ht="15" hidden="1" customHeight="1" x14ac:dyDescent="0.25">
      <c r="C21472" s="158" t="s">
        <v>553</v>
      </c>
      <c r="D21472" s="159">
        <v>1100.81</v>
      </c>
    </row>
    <row r="21473" spans="3:4" ht="15" hidden="1" customHeight="1" x14ac:dyDescent="0.25">
      <c r="C21473" s="160" t="s">
        <v>547</v>
      </c>
      <c r="D21473" s="161">
        <v>610.52</v>
      </c>
    </row>
    <row r="21474" spans="3:4" ht="15" hidden="1" customHeight="1" x14ac:dyDescent="0.25">
      <c r="C21474" s="158" t="s">
        <v>308</v>
      </c>
      <c r="D21474" s="159">
        <v>636.57000000000005</v>
      </c>
    </row>
    <row r="21475" spans="3:4" ht="15" hidden="1" customHeight="1" x14ac:dyDescent="0.25">
      <c r="C21475" s="160" t="s">
        <v>546</v>
      </c>
      <c r="D21475" s="161">
        <v>576.09</v>
      </c>
    </row>
    <row r="21476" spans="3:4" ht="15" hidden="1" customHeight="1" x14ac:dyDescent="0.25">
      <c r="C21476" s="158" t="s">
        <v>540</v>
      </c>
      <c r="D21476" s="159">
        <v>811.75</v>
      </c>
    </row>
    <row r="21477" spans="3:4" ht="15" hidden="1" customHeight="1" x14ac:dyDescent="0.25">
      <c r="C21477" s="160" t="s">
        <v>540</v>
      </c>
      <c r="D21477" s="161">
        <v>425.63</v>
      </c>
    </row>
    <row r="21478" spans="3:4" ht="15" hidden="1" customHeight="1" x14ac:dyDescent="0.25">
      <c r="C21478" s="158" t="s">
        <v>540</v>
      </c>
      <c r="D21478" s="159">
        <v>249.53</v>
      </c>
    </row>
    <row r="21479" spans="3:4" ht="15" hidden="1" customHeight="1" x14ac:dyDescent="0.25">
      <c r="C21479" s="160" t="s">
        <v>553</v>
      </c>
      <c r="D21479" s="161">
        <v>410.84</v>
      </c>
    </row>
    <row r="21480" spans="3:4" ht="15" hidden="1" customHeight="1" x14ac:dyDescent="0.25">
      <c r="C21480" s="158" t="s">
        <v>547</v>
      </c>
      <c r="D21480" s="159">
        <v>234.73</v>
      </c>
    </row>
    <row r="21481" spans="3:4" ht="15" hidden="1" customHeight="1" x14ac:dyDescent="0.25">
      <c r="C21481" s="160" t="s">
        <v>312</v>
      </c>
      <c r="D21481" s="161">
        <v>688.18</v>
      </c>
    </row>
    <row r="21482" spans="3:4" ht="15" hidden="1" customHeight="1" x14ac:dyDescent="0.25">
      <c r="C21482" s="158" t="s">
        <v>553</v>
      </c>
      <c r="D21482" s="159">
        <v>907.68</v>
      </c>
    </row>
    <row r="21483" spans="3:4" ht="15" hidden="1" customHeight="1" x14ac:dyDescent="0.25">
      <c r="C21483" s="160" t="s">
        <v>543</v>
      </c>
      <c r="D21483" s="161">
        <v>603.61</v>
      </c>
    </row>
    <row r="21484" spans="3:4" ht="15" hidden="1" customHeight="1" x14ac:dyDescent="0.25">
      <c r="C21484" s="158" t="s">
        <v>309</v>
      </c>
      <c r="D21484" s="159">
        <v>1246.8599999999999</v>
      </c>
    </row>
    <row r="21485" spans="3:4" ht="15" hidden="1" customHeight="1" x14ac:dyDescent="0.25">
      <c r="C21485" s="160" t="s">
        <v>546</v>
      </c>
      <c r="D21485" s="161">
        <v>675.5</v>
      </c>
    </row>
    <row r="21486" spans="3:4" ht="15" hidden="1" customHeight="1" x14ac:dyDescent="0.25">
      <c r="C21486" s="158" t="s">
        <v>552</v>
      </c>
      <c r="D21486" s="159">
        <v>1040.5999999999999</v>
      </c>
    </row>
    <row r="21487" spans="3:4" ht="15" hidden="1" customHeight="1" x14ac:dyDescent="0.25">
      <c r="C21487" s="160" t="s">
        <v>543</v>
      </c>
      <c r="D21487" s="161">
        <v>332.75</v>
      </c>
    </row>
    <row r="21488" spans="3:4" ht="15" hidden="1" customHeight="1" x14ac:dyDescent="0.25">
      <c r="C21488" s="158" t="s">
        <v>543</v>
      </c>
      <c r="D21488" s="159">
        <v>172.31</v>
      </c>
    </row>
    <row r="21489" spans="3:4" ht="15" hidden="1" customHeight="1" x14ac:dyDescent="0.25">
      <c r="C21489" s="160" t="s">
        <v>547</v>
      </c>
      <c r="D21489" s="161">
        <v>886.07</v>
      </c>
    </row>
    <row r="21490" spans="3:4" ht="15" hidden="1" customHeight="1" x14ac:dyDescent="0.25">
      <c r="C21490" s="158" t="s">
        <v>555</v>
      </c>
      <c r="D21490" s="159">
        <v>823.91</v>
      </c>
    </row>
    <row r="21491" spans="3:4" ht="15" hidden="1" customHeight="1" x14ac:dyDescent="0.25">
      <c r="C21491" s="160" t="s">
        <v>556</v>
      </c>
      <c r="D21491" s="161">
        <v>337.67</v>
      </c>
    </row>
    <row r="21492" spans="3:4" ht="15" hidden="1" customHeight="1" x14ac:dyDescent="0.25">
      <c r="C21492" s="158" t="s">
        <v>546</v>
      </c>
      <c r="D21492" s="159">
        <v>1129.29</v>
      </c>
    </row>
    <row r="21493" spans="3:4" ht="15" hidden="1" customHeight="1" x14ac:dyDescent="0.25">
      <c r="C21493" s="160" t="s">
        <v>547</v>
      </c>
      <c r="D21493" s="161">
        <v>333.13</v>
      </c>
    </row>
    <row r="21494" spans="3:4" ht="15" hidden="1" customHeight="1" x14ac:dyDescent="0.25">
      <c r="C21494" s="158" t="s">
        <v>540</v>
      </c>
      <c r="D21494" s="159">
        <v>941.16</v>
      </c>
    </row>
    <row r="21495" spans="3:4" ht="15" hidden="1" customHeight="1" x14ac:dyDescent="0.25">
      <c r="C21495" s="160" t="s">
        <v>540</v>
      </c>
      <c r="D21495" s="161">
        <v>293.24</v>
      </c>
    </row>
    <row r="21496" spans="3:4" ht="15" hidden="1" customHeight="1" x14ac:dyDescent="0.25">
      <c r="C21496" s="158" t="s">
        <v>543</v>
      </c>
      <c r="D21496" s="159">
        <v>712.34</v>
      </c>
    </row>
    <row r="21497" spans="3:4" ht="15" hidden="1" customHeight="1" x14ac:dyDescent="0.25">
      <c r="C21497" s="160" t="s">
        <v>309</v>
      </c>
      <c r="D21497" s="161">
        <v>709.47</v>
      </c>
    </row>
    <row r="21498" spans="3:4" ht="15" hidden="1" customHeight="1" x14ac:dyDescent="0.25">
      <c r="C21498" s="158" t="s">
        <v>553</v>
      </c>
      <c r="D21498" s="159">
        <v>403.49</v>
      </c>
    </row>
    <row r="21499" spans="3:4" ht="15" hidden="1" customHeight="1" x14ac:dyDescent="0.25">
      <c r="C21499" s="160" t="s">
        <v>553</v>
      </c>
      <c r="D21499" s="161">
        <v>893.7</v>
      </c>
    </row>
    <row r="21500" spans="3:4" ht="15" hidden="1" customHeight="1" x14ac:dyDescent="0.25">
      <c r="C21500" s="158" t="s">
        <v>547</v>
      </c>
      <c r="D21500" s="159">
        <v>856.79</v>
      </c>
    </row>
    <row r="21501" spans="3:4" ht="15" hidden="1" customHeight="1" x14ac:dyDescent="0.25">
      <c r="C21501" s="160" t="s">
        <v>553</v>
      </c>
      <c r="D21501" s="161">
        <v>101.64</v>
      </c>
    </row>
    <row r="21502" spans="3:4" ht="15" hidden="1" customHeight="1" x14ac:dyDescent="0.25">
      <c r="C21502" s="158" t="s">
        <v>546</v>
      </c>
      <c r="D21502" s="159">
        <v>1240.77</v>
      </c>
    </row>
    <row r="21503" spans="3:4" ht="15" hidden="1" customHeight="1" x14ac:dyDescent="0.25">
      <c r="C21503" s="160" t="s">
        <v>309</v>
      </c>
      <c r="D21503" s="161">
        <v>768.85</v>
      </c>
    </row>
    <row r="21504" spans="3:4" ht="15" hidden="1" customHeight="1" x14ac:dyDescent="0.25">
      <c r="C21504" s="158" t="s">
        <v>546</v>
      </c>
      <c r="D21504" s="159">
        <v>635.91</v>
      </c>
    </row>
    <row r="21505" spans="3:4" ht="15" hidden="1" customHeight="1" x14ac:dyDescent="0.25">
      <c r="C21505" s="160" t="s">
        <v>540</v>
      </c>
      <c r="D21505" s="161">
        <v>1176.93</v>
      </c>
    </row>
    <row r="21506" spans="3:4" ht="15" hidden="1" customHeight="1" x14ac:dyDescent="0.25">
      <c r="C21506" s="158" t="s">
        <v>552</v>
      </c>
      <c r="D21506" s="159">
        <v>1038.51</v>
      </c>
    </row>
    <row r="21507" spans="3:4" ht="15" hidden="1" customHeight="1" x14ac:dyDescent="0.25">
      <c r="C21507" s="160" t="s">
        <v>557</v>
      </c>
      <c r="D21507" s="161">
        <v>68.89</v>
      </c>
    </row>
    <row r="21508" spans="3:4" ht="15" hidden="1" customHeight="1" x14ac:dyDescent="0.25">
      <c r="C21508" s="158" t="s">
        <v>312</v>
      </c>
      <c r="D21508" s="159">
        <v>654.72</v>
      </c>
    </row>
    <row r="21509" spans="3:4" ht="15" hidden="1" customHeight="1" x14ac:dyDescent="0.25">
      <c r="C21509" s="160" t="s">
        <v>553</v>
      </c>
      <c r="D21509" s="161">
        <v>131.88</v>
      </c>
    </row>
    <row r="21510" spans="3:4" ht="15" hidden="1" customHeight="1" x14ac:dyDescent="0.25">
      <c r="C21510" s="158" t="s">
        <v>308</v>
      </c>
      <c r="D21510" s="159">
        <v>485.25</v>
      </c>
    </row>
    <row r="21511" spans="3:4" ht="15" hidden="1" customHeight="1" x14ac:dyDescent="0.25">
      <c r="C21511" s="160" t="s">
        <v>543</v>
      </c>
      <c r="D21511" s="161">
        <v>120.95</v>
      </c>
    </row>
    <row r="21512" spans="3:4" ht="15" hidden="1" customHeight="1" x14ac:dyDescent="0.25">
      <c r="C21512" s="158" t="s">
        <v>309</v>
      </c>
      <c r="D21512" s="159">
        <v>156.81</v>
      </c>
    </row>
    <row r="21513" spans="3:4" ht="15" hidden="1" customHeight="1" x14ac:dyDescent="0.25">
      <c r="C21513" s="160" t="s">
        <v>543</v>
      </c>
      <c r="D21513" s="161">
        <v>262.23</v>
      </c>
    </row>
    <row r="21514" spans="3:4" ht="15" hidden="1" customHeight="1" x14ac:dyDescent="0.25">
      <c r="C21514" s="158" t="s">
        <v>551</v>
      </c>
      <c r="D21514" s="159">
        <v>915.82</v>
      </c>
    </row>
    <row r="21515" spans="3:4" ht="15" hidden="1" customHeight="1" x14ac:dyDescent="0.25">
      <c r="C21515" s="160" t="s">
        <v>551</v>
      </c>
      <c r="D21515" s="161">
        <v>737.49</v>
      </c>
    </row>
    <row r="21516" spans="3:4" ht="15" hidden="1" customHeight="1" x14ac:dyDescent="0.25">
      <c r="C21516" s="158" t="s">
        <v>556</v>
      </c>
      <c r="D21516" s="159">
        <v>1079.5899999999999</v>
      </c>
    </row>
    <row r="21517" spans="3:4" ht="15" hidden="1" customHeight="1" x14ac:dyDescent="0.25">
      <c r="C21517" s="160" t="s">
        <v>547</v>
      </c>
      <c r="D21517" s="161">
        <v>601.4</v>
      </c>
    </row>
    <row r="21518" spans="3:4" ht="15" hidden="1" customHeight="1" x14ac:dyDescent="0.25">
      <c r="C21518" s="158" t="s">
        <v>309</v>
      </c>
      <c r="D21518" s="159">
        <v>284.7</v>
      </c>
    </row>
    <row r="21519" spans="3:4" ht="15" hidden="1" customHeight="1" x14ac:dyDescent="0.25">
      <c r="C21519" s="160" t="s">
        <v>309</v>
      </c>
      <c r="D21519" s="161">
        <v>688.59</v>
      </c>
    </row>
    <row r="21520" spans="3:4" ht="15" hidden="1" customHeight="1" x14ac:dyDescent="0.25">
      <c r="C21520" s="158" t="s">
        <v>546</v>
      </c>
      <c r="D21520" s="159">
        <v>294.39999999999998</v>
      </c>
    </row>
    <row r="21521" spans="3:4" ht="15" hidden="1" customHeight="1" x14ac:dyDescent="0.25">
      <c r="C21521" s="160" t="s">
        <v>545</v>
      </c>
      <c r="D21521" s="161">
        <v>54.6</v>
      </c>
    </row>
    <row r="21522" spans="3:4" ht="15" hidden="1" customHeight="1" x14ac:dyDescent="0.25">
      <c r="C21522" s="158" t="s">
        <v>540</v>
      </c>
      <c r="D21522" s="159">
        <v>1215.33</v>
      </c>
    </row>
    <row r="21523" spans="3:4" ht="15" hidden="1" customHeight="1" x14ac:dyDescent="0.25">
      <c r="C21523" s="160" t="s">
        <v>549</v>
      </c>
      <c r="D21523" s="161">
        <v>50.15</v>
      </c>
    </row>
    <row r="21524" spans="3:4" ht="15" hidden="1" customHeight="1" x14ac:dyDescent="0.25">
      <c r="C21524" s="158" t="s">
        <v>307</v>
      </c>
      <c r="D21524" s="159">
        <v>1271.3699999999999</v>
      </c>
    </row>
    <row r="21525" spans="3:4" ht="15" hidden="1" customHeight="1" x14ac:dyDescent="0.25">
      <c r="C21525" s="160" t="s">
        <v>547</v>
      </c>
      <c r="D21525" s="161">
        <v>770.45</v>
      </c>
    </row>
    <row r="21526" spans="3:4" ht="15" hidden="1" customHeight="1" x14ac:dyDescent="0.25">
      <c r="C21526" s="158" t="s">
        <v>540</v>
      </c>
      <c r="D21526" s="159">
        <v>699.72</v>
      </c>
    </row>
    <row r="21527" spans="3:4" ht="15" hidden="1" customHeight="1" x14ac:dyDescent="0.25">
      <c r="C21527" s="160" t="s">
        <v>553</v>
      </c>
      <c r="D21527" s="161">
        <v>239.91</v>
      </c>
    </row>
    <row r="21528" spans="3:4" ht="15" hidden="1" customHeight="1" x14ac:dyDescent="0.25">
      <c r="C21528" s="158" t="s">
        <v>542</v>
      </c>
      <c r="D21528" s="159">
        <v>957.36</v>
      </c>
    </row>
    <row r="21529" spans="3:4" ht="15" hidden="1" customHeight="1" x14ac:dyDescent="0.25">
      <c r="C21529" s="160" t="s">
        <v>545</v>
      </c>
      <c r="D21529" s="161">
        <v>446.25</v>
      </c>
    </row>
    <row r="21530" spans="3:4" ht="15" hidden="1" customHeight="1" x14ac:dyDescent="0.25">
      <c r="C21530" s="158" t="s">
        <v>539</v>
      </c>
      <c r="D21530" s="159">
        <v>968.7</v>
      </c>
    </row>
    <row r="21531" spans="3:4" ht="15" hidden="1" customHeight="1" x14ac:dyDescent="0.25">
      <c r="C21531" s="160" t="s">
        <v>546</v>
      </c>
      <c r="D21531" s="161">
        <v>1219.06</v>
      </c>
    </row>
    <row r="21532" spans="3:4" ht="15" hidden="1" customHeight="1" x14ac:dyDescent="0.25">
      <c r="C21532" s="158" t="s">
        <v>542</v>
      </c>
      <c r="D21532" s="159">
        <v>1126.9100000000001</v>
      </c>
    </row>
    <row r="21533" spans="3:4" ht="15" hidden="1" customHeight="1" x14ac:dyDescent="0.25">
      <c r="C21533" s="160" t="s">
        <v>553</v>
      </c>
      <c r="D21533" s="161">
        <v>87.23</v>
      </c>
    </row>
    <row r="21534" spans="3:4" ht="15" hidden="1" customHeight="1" x14ac:dyDescent="0.25">
      <c r="C21534" s="158" t="s">
        <v>542</v>
      </c>
      <c r="D21534" s="159">
        <v>529.88</v>
      </c>
    </row>
    <row r="21535" spans="3:4" ht="15" hidden="1" customHeight="1" x14ac:dyDescent="0.25">
      <c r="C21535" s="160" t="s">
        <v>307</v>
      </c>
      <c r="D21535" s="161">
        <v>433.58</v>
      </c>
    </row>
    <row r="21536" spans="3:4" ht="15" hidden="1" customHeight="1" x14ac:dyDescent="0.25">
      <c r="C21536" s="158" t="s">
        <v>309</v>
      </c>
      <c r="D21536" s="159">
        <v>57.7</v>
      </c>
    </row>
    <row r="21537" spans="3:4" ht="15" hidden="1" customHeight="1" x14ac:dyDescent="0.25">
      <c r="C21537" s="160" t="s">
        <v>542</v>
      </c>
      <c r="D21537" s="161">
        <v>511.36</v>
      </c>
    </row>
    <row r="21538" spans="3:4" ht="15" hidden="1" customHeight="1" x14ac:dyDescent="0.25">
      <c r="C21538" s="158" t="s">
        <v>545</v>
      </c>
      <c r="D21538" s="159">
        <v>981.67</v>
      </c>
    </row>
    <row r="21539" spans="3:4" ht="15" hidden="1" customHeight="1" x14ac:dyDescent="0.25">
      <c r="C21539" s="160" t="s">
        <v>312</v>
      </c>
      <c r="D21539" s="161">
        <v>88.37</v>
      </c>
    </row>
    <row r="21540" spans="3:4" ht="15" hidden="1" customHeight="1" x14ac:dyDescent="0.25">
      <c r="C21540" s="158" t="s">
        <v>539</v>
      </c>
      <c r="D21540" s="159">
        <v>1129.8</v>
      </c>
    </row>
    <row r="21541" spans="3:4" ht="15" hidden="1" customHeight="1" x14ac:dyDescent="0.25">
      <c r="C21541" s="160" t="s">
        <v>307</v>
      </c>
      <c r="D21541" s="161">
        <v>1037.7</v>
      </c>
    </row>
    <row r="21542" spans="3:4" ht="15" hidden="1" customHeight="1" x14ac:dyDescent="0.25">
      <c r="C21542" s="158" t="s">
        <v>557</v>
      </c>
      <c r="D21542" s="159">
        <v>415.29</v>
      </c>
    </row>
    <row r="21543" spans="3:4" ht="15" hidden="1" customHeight="1" x14ac:dyDescent="0.25">
      <c r="C21543" s="160" t="s">
        <v>543</v>
      </c>
      <c r="D21543" s="161">
        <v>887.38</v>
      </c>
    </row>
    <row r="21544" spans="3:4" ht="15" hidden="1" customHeight="1" x14ac:dyDescent="0.25">
      <c r="C21544" s="158" t="s">
        <v>312</v>
      </c>
      <c r="D21544" s="159">
        <v>47.7</v>
      </c>
    </row>
    <row r="21545" spans="3:4" ht="15" hidden="1" customHeight="1" x14ac:dyDescent="0.25">
      <c r="C21545" s="160" t="s">
        <v>547</v>
      </c>
      <c r="D21545" s="161">
        <v>42.48</v>
      </c>
    </row>
    <row r="21546" spans="3:4" ht="15" hidden="1" customHeight="1" x14ac:dyDescent="0.25">
      <c r="C21546" s="158" t="s">
        <v>553</v>
      </c>
      <c r="D21546" s="159">
        <v>759.63</v>
      </c>
    </row>
    <row r="21547" spans="3:4" ht="15" hidden="1" customHeight="1" x14ac:dyDescent="0.25">
      <c r="C21547" s="160" t="s">
        <v>549</v>
      </c>
      <c r="D21547" s="161">
        <v>1079.54</v>
      </c>
    </row>
    <row r="21548" spans="3:4" ht="15" hidden="1" customHeight="1" x14ac:dyDescent="0.25">
      <c r="C21548" s="158" t="s">
        <v>546</v>
      </c>
      <c r="D21548" s="159">
        <v>413.99</v>
      </c>
    </row>
    <row r="21549" spans="3:4" ht="15" hidden="1" customHeight="1" x14ac:dyDescent="0.25">
      <c r="C21549" s="160" t="s">
        <v>542</v>
      </c>
      <c r="D21549" s="161">
        <v>675.33</v>
      </c>
    </row>
    <row r="21550" spans="3:4" ht="15" hidden="1" customHeight="1" x14ac:dyDescent="0.25">
      <c r="C21550" s="158" t="s">
        <v>540</v>
      </c>
      <c r="D21550" s="159">
        <v>1147.6199999999999</v>
      </c>
    </row>
    <row r="21551" spans="3:4" ht="15" hidden="1" customHeight="1" x14ac:dyDescent="0.25">
      <c r="C21551" s="160" t="s">
        <v>546</v>
      </c>
      <c r="D21551" s="161">
        <v>24.64</v>
      </c>
    </row>
    <row r="21552" spans="3:4" ht="15" hidden="1" customHeight="1" x14ac:dyDescent="0.25">
      <c r="C21552" s="158" t="s">
        <v>552</v>
      </c>
      <c r="D21552" s="159">
        <v>1043.31</v>
      </c>
    </row>
    <row r="21553" spans="3:4" ht="15" hidden="1" customHeight="1" x14ac:dyDescent="0.25">
      <c r="C21553" s="160" t="s">
        <v>549</v>
      </c>
      <c r="D21553" s="161">
        <v>192.94</v>
      </c>
    </row>
    <row r="21554" spans="3:4" ht="15" hidden="1" customHeight="1" x14ac:dyDescent="0.25">
      <c r="C21554" s="158" t="s">
        <v>312</v>
      </c>
      <c r="D21554" s="159">
        <v>739.21</v>
      </c>
    </row>
    <row r="21555" spans="3:4" ht="15" hidden="1" customHeight="1" x14ac:dyDescent="0.25">
      <c r="C21555" s="160" t="s">
        <v>544</v>
      </c>
      <c r="D21555" s="161">
        <v>880.33</v>
      </c>
    </row>
    <row r="21556" spans="3:4" ht="15" hidden="1" customHeight="1" x14ac:dyDescent="0.25">
      <c r="C21556" s="158" t="s">
        <v>541</v>
      </c>
      <c r="D21556" s="159">
        <v>904.96</v>
      </c>
    </row>
    <row r="21557" spans="3:4" ht="15" hidden="1" customHeight="1" x14ac:dyDescent="0.25">
      <c r="C21557" s="160" t="s">
        <v>540</v>
      </c>
      <c r="D21557" s="161">
        <v>776.45</v>
      </c>
    </row>
    <row r="21558" spans="3:4" ht="15" hidden="1" customHeight="1" x14ac:dyDescent="0.25">
      <c r="C21558" s="158" t="s">
        <v>545</v>
      </c>
      <c r="D21558" s="159">
        <v>655.07000000000005</v>
      </c>
    </row>
    <row r="21559" spans="3:4" ht="15" hidden="1" customHeight="1" x14ac:dyDescent="0.25">
      <c r="C21559" s="160" t="s">
        <v>552</v>
      </c>
      <c r="D21559" s="161">
        <v>646.91</v>
      </c>
    </row>
    <row r="21560" spans="3:4" ht="15" hidden="1" customHeight="1" x14ac:dyDescent="0.25">
      <c r="C21560" s="158" t="s">
        <v>545</v>
      </c>
      <c r="D21560" s="159">
        <v>610.32000000000005</v>
      </c>
    </row>
    <row r="21561" spans="3:4" ht="15" hidden="1" customHeight="1" x14ac:dyDescent="0.25">
      <c r="C21561" s="160" t="s">
        <v>308</v>
      </c>
      <c r="D21561" s="161">
        <v>725.74</v>
      </c>
    </row>
    <row r="21562" spans="3:4" ht="15" hidden="1" customHeight="1" x14ac:dyDescent="0.25">
      <c r="C21562" s="158" t="s">
        <v>544</v>
      </c>
      <c r="D21562" s="159">
        <v>790.38</v>
      </c>
    </row>
    <row r="21563" spans="3:4" ht="15" hidden="1" customHeight="1" x14ac:dyDescent="0.25">
      <c r="C21563" s="160" t="s">
        <v>309</v>
      </c>
      <c r="D21563" s="161">
        <v>139.68</v>
      </c>
    </row>
    <row r="21564" spans="3:4" ht="15" hidden="1" customHeight="1" x14ac:dyDescent="0.25">
      <c r="C21564" s="158" t="s">
        <v>540</v>
      </c>
      <c r="D21564" s="159">
        <v>261.44</v>
      </c>
    </row>
    <row r="21565" spans="3:4" ht="15" hidden="1" customHeight="1" x14ac:dyDescent="0.25">
      <c r="C21565" s="160" t="s">
        <v>557</v>
      </c>
      <c r="D21565" s="161">
        <v>350.54</v>
      </c>
    </row>
    <row r="21566" spans="3:4" ht="15" hidden="1" customHeight="1" x14ac:dyDescent="0.25">
      <c r="C21566" s="158" t="s">
        <v>554</v>
      </c>
      <c r="D21566" s="159">
        <v>594.24</v>
      </c>
    </row>
    <row r="21567" spans="3:4" ht="15" hidden="1" customHeight="1" x14ac:dyDescent="0.25">
      <c r="C21567" s="160" t="s">
        <v>549</v>
      </c>
      <c r="D21567" s="161">
        <v>979.05</v>
      </c>
    </row>
    <row r="21568" spans="3:4" ht="15" hidden="1" customHeight="1" x14ac:dyDescent="0.25">
      <c r="C21568" s="158" t="s">
        <v>542</v>
      </c>
      <c r="D21568" s="159">
        <v>655.6</v>
      </c>
    </row>
    <row r="21569" spans="3:4" ht="15" hidden="1" customHeight="1" x14ac:dyDescent="0.25">
      <c r="C21569" s="160" t="s">
        <v>539</v>
      </c>
      <c r="D21569" s="161">
        <v>425.67</v>
      </c>
    </row>
    <row r="21570" spans="3:4" ht="15" hidden="1" customHeight="1" x14ac:dyDescent="0.25">
      <c r="C21570" s="158" t="s">
        <v>546</v>
      </c>
      <c r="D21570" s="159">
        <v>258.02</v>
      </c>
    </row>
    <row r="21571" spans="3:4" ht="15" hidden="1" customHeight="1" x14ac:dyDescent="0.25">
      <c r="C21571" s="160" t="s">
        <v>553</v>
      </c>
      <c r="D21571" s="161">
        <v>141.72999999999999</v>
      </c>
    </row>
    <row r="21572" spans="3:4" ht="15" hidden="1" customHeight="1" x14ac:dyDescent="0.25">
      <c r="C21572" s="158" t="s">
        <v>544</v>
      </c>
      <c r="D21572" s="159">
        <v>608.48</v>
      </c>
    </row>
    <row r="21573" spans="3:4" ht="15" hidden="1" customHeight="1" x14ac:dyDescent="0.25">
      <c r="C21573" s="160" t="s">
        <v>547</v>
      </c>
      <c r="D21573" s="161">
        <v>110.23</v>
      </c>
    </row>
    <row r="21574" spans="3:4" ht="15" hidden="1" customHeight="1" x14ac:dyDescent="0.25">
      <c r="C21574" s="158" t="s">
        <v>553</v>
      </c>
      <c r="D21574" s="159">
        <v>665.62</v>
      </c>
    </row>
    <row r="21575" spans="3:4" ht="15" hidden="1" customHeight="1" x14ac:dyDescent="0.25">
      <c r="C21575" s="160" t="s">
        <v>549</v>
      </c>
      <c r="D21575" s="161">
        <v>99.07</v>
      </c>
    </row>
    <row r="21576" spans="3:4" ht="15" hidden="1" customHeight="1" x14ac:dyDescent="0.25">
      <c r="C21576" s="158" t="s">
        <v>542</v>
      </c>
      <c r="D21576" s="159">
        <v>877.06</v>
      </c>
    </row>
    <row r="21577" spans="3:4" ht="15" hidden="1" customHeight="1" x14ac:dyDescent="0.25">
      <c r="C21577" s="160" t="s">
        <v>308</v>
      </c>
      <c r="D21577" s="161">
        <v>500.51</v>
      </c>
    </row>
    <row r="21578" spans="3:4" ht="15" hidden="1" customHeight="1" x14ac:dyDescent="0.25">
      <c r="C21578" s="158" t="s">
        <v>549</v>
      </c>
      <c r="D21578" s="159">
        <v>1263.94</v>
      </c>
    </row>
    <row r="21579" spans="3:4" ht="15" hidden="1" customHeight="1" x14ac:dyDescent="0.25">
      <c r="C21579" s="160" t="s">
        <v>543</v>
      </c>
      <c r="D21579" s="161">
        <v>421.83</v>
      </c>
    </row>
    <row r="21580" spans="3:4" ht="15" hidden="1" customHeight="1" x14ac:dyDescent="0.25">
      <c r="C21580" s="158" t="s">
        <v>548</v>
      </c>
      <c r="D21580" s="159">
        <v>241.05</v>
      </c>
    </row>
    <row r="21581" spans="3:4" ht="15" hidden="1" customHeight="1" x14ac:dyDescent="0.25">
      <c r="C21581" s="160" t="s">
        <v>312</v>
      </c>
      <c r="D21581" s="161">
        <v>263.29000000000002</v>
      </c>
    </row>
    <row r="21582" spans="3:4" ht="15" hidden="1" customHeight="1" x14ac:dyDescent="0.25">
      <c r="C21582" s="158" t="s">
        <v>542</v>
      </c>
      <c r="D21582" s="159">
        <v>1119.43</v>
      </c>
    </row>
    <row r="21583" spans="3:4" ht="15" hidden="1" customHeight="1" x14ac:dyDescent="0.25">
      <c r="C21583" s="160" t="s">
        <v>553</v>
      </c>
      <c r="D21583" s="161">
        <v>1261.4000000000001</v>
      </c>
    </row>
    <row r="21584" spans="3:4" ht="15" hidden="1" customHeight="1" x14ac:dyDescent="0.25">
      <c r="C21584" s="158" t="s">
        <v>554</v>
      </c>
      <c r="D21584" s="159">
        <v>1124.48</v>
      </c>
    </row>
    <row r="21585" spans="3:4" ht="15" hidden="1" customHeight="1" x14ac:dyDescent="0.25">
      <c r="C21585" s="160" t="s">
        <v>547</v>
      </c>
      <c r="D21585" s="161">
        <v>38.729999999999997</v>
      </c>
    </row>
    <row r="21586" spans="3:4" ht="15" hidden="1" customHeight="1" x14ac:dyDescent="0.25">
      <c r="C21586" s="158" t="s">
        <v>553</v>
      </c>
      <c r="D21586" s="159">
        <v>742.11</v>
      </c>
    </row>
    <row r="21587" spans="3:4" ht="15" hidden="1" customHeight="1" x14ac:dyDescent="0.25">
      <c r="C21587" s="160" t="s">
        <v>553</v>
      </c>
      <c r="D21587" s="161">
        <v>673.46</v>
      </c>
    </row>
    <row r="21588" spans="3:4" ht="15" hidden="1" customHeight="1" x14ac:dyDescent="0.25">
      <c r="C21588" s="158" t="s">
        <v>542</v>
      </c>
      <c r="D21588" s="159">
        <v>620.55999999999995</v>
      </c>
    </row>
    <row r="21589" spans="3:4" ht="15" hidden="1" customHeight="1" x14ac:dyDescent="0.25">
      <c r="C21589" s="160" t="s">
        <v>307</v>
      </c>
      <c r="D21589" s="161">
        <v>741.09</v>
      </c>
    </row>
    <row r="21590" spans="3:4" ht="15" hidden="1" customHeight="1" x14ac:dyDescent="0.25">
      <c r="C21590" s="158" t="s">
        <v>553</v>
      </c>
      <c r="D21590" s="159">
        <v>425.75</v>
      </c>
    </row>
    <row r="21591" spans="3:4" ht="15" hidden="1" customHeight="1" x14ac:dyDescent="0.25">
      <c r="C21591" s="160" t="s">
        <v>309</v>
      </c>
      <c r="D21591" s="161">
        <v>690.35</v>
      </c>
    </row>
    <row r="21592" spans="3:4" ht="15" hidden="1" customHeight="1" x14ac:dyDescent="0.25">
      <c r="C21592" s="158" t="s">
        <v>553</v>
      </c>
      <c r="D21592" s="159">
        <v>730.94</v>
      </c>
    </row>
    <row r="21593" spans="3:4" ht="15" hidden="1" customHeight="1" x14ac:dyDescent="0.25">
      <c r="C21593" s="160" t="s">
        <v>547</v>
      </c>
      <c r="D21593" s="161">
        <v>598.64</v>
      </c>
    </row>
    <row r="21594" spans="3:4" ht="15" hidden="1" customHeight="1" x14ac:dyDescent="0.25">
      <c r="C21594" s="158" t="s">
        <v>539</v>
      </c>
      <c r="D21594" s="159">
        <v>977.21</v>
      </c>
    </row>
    <row r="21595" spans="3:4" ht="15" hidden="1" customHeight="1" x14ac:dyDescent="0.25">
      <c r="C21595" s="160" t="s">
        <v>546</v>
      </c>
      <c r="D21595" s="161">
        <v>10.99</v>
      </c>
    </row>
    <row r="21596" spans="3:4" ht="15" hidden="1" customHeight="1" x14ac:dyDescent="0.25">
      <c r="C21596" s="158" t="s">
        <v>312</v>
      </c>
      <c r="D21596" s="159">
        <v>323.14</v>
      </c>
    </row>
    <row r="21597" spans="3:4" ht="15" hidden="1" customHeight="1" x14ac:dyDescent="0.25">
      <c r="C21597" s="160" t="s">
        <v>539</v>
      </c>
      <c r="D21597" s="161">
        <v>148.66999999999999</v>
      </c>
    </row>
    <row r="21598" spans="3:4" ht="15" hidden="1" customHeight="1" x14ac:dyDescent="0.25">
      <c r="C21598" s="158" t="s">
        <v>539</v>
      </c>
      <c r="D21598" s="159">
        <v>678.81</v>
      </c>
    </row>
    <row r="21599" spans="3:4" ht="15" hidden="1" customHeight="1" x14ac:dyDescent="0.25">
      <c r="C21599" s="160" t="s">
        <v>545</v>
      </c>
      <c r="D21599" s="161">
        <v>613.32000000000005</v>
      </c>
    </row>
    <row r="21600" spans="3:4" ht="15" hidden="1" customHeight="1" x14ac:dyDescent="0.25">
      <c r="C21600" s="158" t="s">
        <v>543</v>
      </c>
      <c r="D21600" s="159">
        <v>590.92999999999995</v>
      </c>
    </row>
    <row r="21601" spans="3:4" ht="15" hidden="1" customHeight="1" x14ac:dyDescent="0.25">
      <c r="C21601" s="160" t="s">
        <v>307</v>
      </c>
      <c r="D21601" s="161">
        <v>185.13</v>
      </c>
    </row>
    <row r="21602" spans="3:4" ht="15" hidden="1" customHeight="1" x14ac:dyDescent="0.25">
      <c r="C21602" s="158" t="s">
        <v>545</v>
      </c>
      <c r="D21602" s="159">
        <v>1241.01</v>
      </c>
    </row>
    <row r="21603" spans="3:4" ht="15" hidden="1" customHeight="1" x14ac:dyDescent="0.25">
      <c r="C21603" s="160" t="s">
        <v>546</v>
      </c>
      <c r="D21603" s="161">
        <v>189.81</v>
      </c>
    </row>
    <row r="21604" spans="3:4" ht="15" hidden="1" customHeight="1" x14ac:dyDescent="0.25">
      <c r="C21604" s="158" t="s">
        <v>553</v>
      </c>
      <c r="D21604" s="159">
        <v>353.75</v>
      </c>
    </row>
    <row r="21605" spans="3:4" ht="15" hidden="1" customHeight="1" x14ac:dyDescent="0.25">
      <c r="C21605" s="160" t="s">
        <v>546</v>
      </c>
      <c r="D21605" s="161">
        <v>434.86</v>
      </c>
    </row>
    <row r="21606" spans="3:4" ht="15" hidden="1" customHeight="1" x14ac:dyDescent="0.25">
      <c r="C21606" s="158" t="s">
        <v>552</v>
      </c>
      <c r="D21606" s="159">
        <v>283.37</v>
      </c>
    </row>
    <row r="21607" spans="3:4" ht="15" hidden="1" customHeight="1" x14ac:dyDescent="0.25">
      <c r="C21607" s="160" t="s">
        <v>557</v>
      </c>
      <c r="D21607" s="161">
        <v>13.54</v>
      </c>
    </row>
    <row r="21608" spans="3:4" ht="15" hidden="1" customHeight="1" x14ac:dyDescent="0.25">
      <c r="C21608" s="158" t="s">
        <v>307</v>
      </c>
      <c r="D21608" s="159">
        <v>800.09</v>
      </c>
    </row>
    <row r="21609" spans="3:4" ht="15" hidden="1" customHeight="1" x14ac:dyDescent="0.25">
      <c r="C21609" s="160" t="s">
        <v>552</v>
      </c>
      <c r="D21609" s="161">
        <v>108.47</v>
      </c>
    </row>
    <row r="21610" spans="3:4" ht="15" hidden="1" customHeight="1" x14ac:dyDescent="0.25">
      <c r="C21610" s="158" t="s">
        <v>547</v>
      </c>
      <c r="D21610" s="159">
        <v>782.86</v>
      </c>
    </row>
    <row r="21611" spans="3:4" ht="15" hidden="1" customHeight="1" x14ac:dyDescent="0.25">
      <c r="C21611" s="160" t="s">
        <v>543</v>
      </c>
      <c r="D21611" s="161">
        <v>230.31</v>
      </c>
    </row>
    <row r="21612" spans="3:4" ht="15" hidden="1" customHeight="1" x14ac:dyDescent="0.25">
      <c r="C21612" s="158" t="s">
        <v>308</v>
      </c>
      <c r="D21612" s="159">
        <v>407.15</v>
      </c>
    </row>
    <row r="21613" spans="3:4" ht="15" hidden="1" customHeight="1" x14ac:dyDescent="0.25">
      <c r="C21613" s="160" t="s">
        <v>552</v>
      </c>
      <c r="D21613" s="161">
        <v>220.79</v>
      </c>
    </row>
    <row r="21614" spans="3:4" ht="15" hidden="1" customHeight="1" x14ac:dyDescent="0.25">
      <c r="C21614" s="158" t="s">
        <v>539</v>
      </c>
      <c r="D21614" s="159">
        <v>1296.6400000000001</v>
      </c>
    </row>
    <row r="21615" spans="3:4" ht="15" hidden="1" customHeight="1" x14ac:dyDescent="0.25">
      <c r="C21615" s="160" t="s">
        <v>309</v>
      </c>
      <c r="D21615" s="161">
        <v>538.04999999999995</v>
      </c>
    </row>
    <row r="21616" spans="3:4" ht="15" hidden="1" customHeight="1" x14ac:dyDescent="0.25">
      <c r="C21616" s="158" t="s">
        <v>548</v>
      </c>
      <c r="D21616" s="159">
        <v>457.1</v>
      </c>
    </row>
    <row r="21617" spans="3:4" ht="15" hidden="1" customHeight="1" x14ac:dyDescent="0.25">
      <c r="C21617" s="160" t="s">
        <v>557</v>
      </c>
      <c r="D21617" s="161">
        <v>410.01</v>
      </c>
    </row>
    <row r="21618" spans="3:4" ht="15" hidden="1" customHeight="1" x14ac:dyDescent="0.25">
      <c r="C21618" s="158" t="s">
        <v>312</v>
      </c>
      <c r="D21618" s="159">
        <v>462.88</v>
      </c>
    </row>
    <row r="21619" spans="3:4" ht="15" hidden="1" customHeight="1" x14ac:dyDescent="0.25">
      <c r="C21619" s="160" t="s">
        <v>556</v>
      </c>
      <c r="D21619" s="161">
        <v>1075.5999999999999</v>
      </c>
    </row>
    <row r="21620" spans="3:4" ht="15" hidden="1" customHeight="1" x14ac:dyDescent="0.25">
      <c r="C21620" s="158" t="s">
        <v>551</v>
      </c>
      <c r="D21620" s="159">
        <v>662.57</v>
      </c>
    </row>
    <row r="21621" spans="3:4" ht="15" hidden="1" customHeight="1" x14ac:dyDescent="0.25">
      <c r="C21621" s="160" t="s">
        <v>542</v>
      </c>
      <c r="D21621" s="161">
        <v>839.19</v>
      </c>
    </row>
    <row r="21622" spans="3:4" ht="15" hidden="1" customHeight="1" x14ac:dyDescent="0.25">
      <c r="C21622" s="158" t="s">
        <v>544</v>
      </c>
      <c r="D21622" s="159">
        <v>1248.6600000000001</v>
      </c>
    </row>
    <row r="21623" spans="3:4" ht="15" hidden="1" customHeight="1" x14ac:dyDescent="0.25">
      <c r="C21623" s="160" t="s">
        <v>558</v>
      </c>
      <c r="D21623" s="161">
        <v>546.76</v>
      </c>
    </row>
    <row r="21624" spans="3:4" ht="15" hidden="1" customHeight="1" x14ac:dyDescent="0.25">
      <c r="C21624" s="158" t="s">
        <v>309</v>
      </c>
      <c r="D21624" s="159">
        <v>1299.97</v>
      </c>
    </row>
    <row r="21625" spans="3:4" ht="15" hidden="1" customHeight="1" x14ac:dyDescent="0.25">
      <c r="C21625" s="160" t="s">
        <v>553</v>
      </c>
      <c r="D21625" s="161">
        <v>201.47</v>
      </c>
    </row>
    <row r="21626" spans="3:4" ht="15" hidden="1" customHeight="1" x14ac:dyDescent="0.25">
      <c r="C21626" s="158" t="s">
        <v>558</v>
      </c>
      <c r="D21626" s="159">
        <v>388.52</v>
      </c>
    </row>
    <row r="21627" spans="3:4" ht="15" hidden="1" customHeight="1" x14ac:dyDescent="0.25">
      <c r="C21627" s="160" t="s">
        <v>554</v>
      </c>
      <c r="D21627" s="161">
        <v>649.29999999999995</v>
      </c>
    </row>
    <row r="21628" spans="3:4" ht="15" hidden="1" customHeight="1" x14ac:dyDescent="0.25">
      <c r="C21628" s="158" t="s">
        <v>551</v>
      </c>
      <c r="D21628" s="159">
        <v>459.43</v>
      </c>
    </row>
    <row r="21629" spans="3:4" ht="15" hidden="1" customHeight="1" x14ac:dyDescent="0.25">
      <c r="C21629" s="160" t="s">
        <v>307</v>
      </c>
      <c r="D21629" s="161">
        <v>571.66999999999996</v>
      </c>
    </row>
    <row r="21630" spans="3:4" ht="15" hidden="1" customHeight="1" x14ac:dyDescent="0.25">
      <c r="C21630" s="158" t="s">
        <v>312</v>
      </c>
      <c r="D21630" s="159">
        <v>840.92</v>
      </c>
    </row>
    <row r="21631" spans="3:4" ht="15" hidden="1" customHeight="1" x14ac:dyDescent="0.25">
      <c r="C21631" s="160" t="s">
        <v>554</v>
      </c>
      <c r="D21631" s="161">
        <v>636.4</v>
      </c>
    </row>
    <row r="21632" spans="3:4" ht="15" hidden="1" customHeight="1" x14ac:dyDescent="0.25">
      <c r="C21632" s="158" t="s">
        <v>547</v>
      </c>
      <c r="D21632" s="159">
        <v>677.99</v>
      </c>
    </row>
    <row r="21633" spans="3:4" ht="15" hidden="1" customHeight="1" x14ac:dyDescent="0.25">
      <c r="C21633" s="160" t="s">
        <v>546</v>
      </c>
      <c r="D21633" s="161">
        <v>512.64</v>
      </c>
    </row>
    <row r="21634" spans="3:4" ht="15" hidden="1" customHeight="1" x14ac:dyDescent="0.25">
      <c r="C21634" s="158" t="s">
        <v>553</v>
      </c>
      <c r="D21634" s="159">
        <v>921.93</v>
      </c>
    </row>
    <row r="21635" spans="3:4" ht="15" hidden="1" customHeight="1" x14ac:dyDescent="0.25">
      <c r="C21635" s="160" t="s">
        <v>542</v>
      </c>
      <c r="D21635" s="161">
        <v>50.44</v>
      </c>
    </row>
    <row r="21636" spans="3:4" ht="15" hidden="1" customHeight="1" x14ac:dyDescent="0.25">
      <c r="C21636" s="158" t="s">
        <v>552</v>
      </c>
      <c r="D21636" s="159">
        <v>946.1</v>
      </c>
    </row>
    <row r="21637" spans="3:4" ht="15" hidden="1" customHeight="1" x14ac:dyDescent="0.25">
      <c r="C21637" s="160" t="s">
        <v>546</v>
      </c>
      <c r="D21637" s="161">
        <v>598.61</v>
      </c>
    </row>
    <row r="21638" spans="3:4" ht="15" hidden="1" customHeight="1" x14ac:dyDescent="0.25">
      <c r="C21638" s="158" t="s">
        <v>539</v>
      </c>
      <c r="D21638" s="159">
        <v>280.12</v>
      </c>
    </row>
    <row r="21639" spans="3:4" ht="15" hidden="1" customHeight="1" x14ac:dyDescent="0.25">
      <c r="C21639" s="160" t="s">
        <v>551</v>
      </c>
      <c r="D21639" s="161">
        <v>689.3</v>
      </c>
    </row>
    <row r="21640" spans="3:4" ht="15" hidden="1" customHeight="1" x14ac:dyDescent="0.25">
      <c r="C21640" s="158" t="s">
        <v>543</v>
      </c>
      <c r="D21640" s="159">
        <v>1156.0999999999999</v>
      </c>
    </row>
    <row r="21641" spans="3:4" ht="15" hidden="1" customHeight="1" x14ac:dyDescent="0.25">
      <c r="C21641" s="160" t="s">
        <v>309</v>
      </c>
      <c r="D21641" s="161">
        <v>284.41000000000003</v>
      </c>
    </row>
    <row r="21642" spans="3:4" ht="15" hidden="1" customHeight="1" x14ac:dyDescent="0.25">
      <c r="C21642" s="158" t="s">
        <v>547</v>
      </c>
      <c r="D21642" s="159">
        <v>442.3</v>
      </c>
    </row>
    <row r="21643" spans="3:4" ht="15" hidden="1" customHeight="1" x14ac:dyDescent="0.25">
      <c r="C21643" s="160" t="s">
        <v>309</v>
      </c>
      <c r="D21643" s="161">
        <v>255.26</v>
      </c>
    </row>
    <row r="21644" spans="3:4" ht="15" hidden="1" customHeight="1" x14ac:dyDescent="0.25">
      <c r="C21644" s="158" t="s">
        <v>544</v>
      </c>
      <c r="D21644" s="159">
        <v>279.33</v>
      </c>
    </row>
    <row r="21645" spans="3:4" ht="15" hidden="1" customHeight="1" x14ac:dyDescent="0.25">
      <c r="C21645" s="160" t="s">
        <v>546</v>
      </c>
      <c r="D21645" s="161">
        <v>578.33000000000004</v>
      </c>
    </row>
    <row r="21646" spans="3:4" ht="15" hidden="1" customHeight="1" x14ac:dyDescent="0.25">
      <c r="C21646" s="158" t="s">
        <v>547</v>
      </c>
      <c r="D21646" s="159">
        <v>892.24</v>
      </c>
    </row>
    <row r="21647" spans="3:4" ht="15" hidden="1" customHeight="1" x14ac:dyDescent="0.25">
      <c r="C21647" s="160" t="s">
        <v>539</v>
      </c>
      <c r="D21647" s="161">
        <v>632.59</v>
      </c>
    </row>
    <row r="21648" spans="3:4" ht="15" hidden="1" customHeight="1" x14ac:dyDescent="0.25">
      <c r="C21648" s="158" t="s">
        <v>549</v>
      </c>
      <c r="D21648" s="159">
        <v>707.51</v>
      </c>
    </row>
    <row r="21649" spans="3:4" ht="15" hidden="1" customHeight="1" x14ac:dyDescent="0.25">
      <c r="C21649" s="160" t="s">
        <v>545</v>
      </c>
      <c r="D21649" s="161">
        <v>1075.73</v>
      </c>
    </row>
    <row r="21650" spans="3:4" ht="15" hidden="1" customHeight="1" x14ac:dyDescent="0.25">
      <c r="C21650" s="158" t="s">
        <v>312</v>
      </c>
      <c r="D21650" s="159">
        <v>1279.33</v>
      </c>
    </row>
    <row r="21651" spans="3:4" ht="15" hidden="1" customHeight="1" x14ac:dyDescent="0.25">
      <c r="C21651" s="160" t="s">
        <v>546</v>
      </c>
      <c r="D21651" s="161">
        <v>483.57</v>
      </c>
    </row>
    <row r="21652" spans="3:4" ht="15" hidden="1" customHeight="1" x14ac:dyDescent="0.25">
      <c r="C21652" s="158" t="s">
        <v>308</v>
      </c>
      <c r="D21652" s="159">
        <v>986.78</v>
      </c>
    </row>
    <row r="21653" spans="3:4" ht="15" hidden="1" customHeight="1" x14ac:dyDescent="0.25">
      <c r="C21653" s="160" t="s">
        <v>543</v>
      </c>
      <c r="D21653" s="161">
        <v>769.86</v>
      </c>
    </row>
    <row r="21654" spans="3:4" ht="15" hidden="1" customHeight="1" x14ac:dyDescent="0.25">
      <c r="C21654" s="158" t="s">
        <v>542</v>
      </c>
      <c r="D21654" s="159">
        <v>213.15</v>
      </c>
    </row>
    <row r="21655" spans="3:4" ht="15" hidden="1" customHeight="1" x14ac:dyDescent="0.25">
      <c r="C21655" s="160" t="s">
        <v>550</v>
      </c>
      <c r="D21655" s="161">
        <v>830.25</v>
      </c>
    </row>
    <row r="21656" spans="3:4" ht="15" hidden="1" customHeight="1" x14ac:dyDescent="0.25">
      <c r="C21656" s="158" t="s">
        <v>539</v>
      </c>
      <c r="D21656" s="159">
        <v>937.03</v>
      </c>
    </row>
    <row r="21657" spans="3:4" ht="15" hidden="1" customHeight="1" x14ac:dyDescent="0.25">
      <c r="C21657" s="160" t="s">
        <v>545</v>
      </c>
      <c r="D21657" s="161">
        <v>515.5</v>
      </c>
    </row>
    <row r="21658" spans="3:4" ht="15" hidden="1" customHeight="1" x14ac:dyDescent="0.25">
      <c r="C21658" s="158" t="s">
        <v>309</v>
      </c>
      <c r="D21658" s="159">
        <v>622.9</v>
      </c>
    </row>
    <row r="21659" spans="3:4" ht="15" hidden="1" customHeight="1" x14ac:dyDescent="0.25">
      <c r="C21659" s="160" t="s">
        <v>551</v>
      </c>
      <c r="D21659" s="161">
        <v>594.05999999999995</v>
      </c>
    </row>
    <row r="21660" spans="3:4" ht="15" hidden="1" customHeight="1" x14ac:dyDescent="0.25">
      <c r="C21660" s="158" t="s">
        <v>541</v>
      </c>
      <c r="D21660" s="159">
        <v>783.09</v>
      </c>
    </row>
    <row r="21661" spans="3:4" ht="15" hidden="1" customHeight="1" x14ac:dyDescent="0.25">
      <c r="C21661" s="160" t="s">
        <v>552</v>
      </c>
      <c r="D21661" s="161">
        <v>1263.23</v>
      </c>
    </row>
    <row r="21662" spans="3:4" ht="15" hidden="1" customHeight="1" x14ac:dyDescent="0.25">
      <c r="C21662" s="158" t="s">
        <v>550</v>
      </c>
      <c r="D21662" s="159">
        <v>311.20999999999998</v>
      </c>
    </row>
    <row r="21663" spans="3:4" ht="15" hidden="1" customHeight="1" x14ac:dyDescent="0.25">
      <c r="C21663" s="160" t="s">
        <v>541</v>
      </c>
      <c r="D21663" s="161">
        <v>358.02</v>
      </c>
    </row>
    <row r="21664" spans="3:4" ht="15" hidden="1" customHeight="1" x14ac:dyDescent="0.25">
      <c r="C21664" s="158" t="s">
        <v>551</v>
      </c>
      <c r="D21664" s="159">
        <v>595.24</v>
      </c>
    </row>
    <row r="21665" spans="3:4" ht="15" hidden="1" customHeight="1" x14ac:dyDescent="0.25">
      <c r="C21665" s="160" t="s">
        <v>551</v>
      </c>
      <c r="D21665" s="161">
        <v>952.8</v>
      </c>
    </row>
    <row r="21666" spans="3:4" ht="15" hidden="1" customHeight="1" x14ac:dyDescent="0.25">
      <c r="C21666" s="158" t="s">
        <v>542</v>
      </c>
      <c r="D21666" s="159">
        <v>836.16</v>
      </c>
    </row>
    <row r="21667" spans="3:4" ht="15" hidden="1" customHeight="1" x14ac:dyDescent="0.25">
      <c r="C21667" s="160" t="s">
        <v>312</v>
      </c>
      <c r="D21667" s="161">
        <v>1036.48</v>
      </c>
    </row>
    <row r="21668" spans="3:4" ht="15" hidden="1" customHeight="1" x14ac:dyDescent="0.25">
      <c r="C21668" s="158" t="s">
        <v>552</v>
      </c>
      <c r="D21668" s="159">
        <v>291.91000000000003</v>
      </c>
    </row>
    <row r="21669" spans="3:4" ht="15" hidden="1" customHeight="1" x14ac:dyDescent="0.25">
      <c r="C21669" s="160" t="s">
        <v>547</v>
      </c>
      <c r="D21669" s="161">
        <v>588.04</v>
      </c>
    </row>
    <row r="21670" spans="3:4" ht="15" hidden="1" customHeight="1" x14ac:dyDescent="0.25">
      <c r="C21670" s="158" t="s">
        <v>546</v>
      </c>
      <c r="D21670" s="159">
        <v>114.32</v>
      </c>
    </row>
    <row r="21671" spans="3:4" ht="15" hidden="1" customHeight="1" x14ac:dyDescent="0.25">
      <c r="C21671" s="160" t="s">
        <v>558</v>
      </c>
      <c r="D21671" s="161">
        <v>798.61</v>
      </c>
    </row>
    <row r="21672" spans="3:4" ht="15" hidden="1" customHeight="1" x14ac:dyDescent="0.25">
      <c r="C21672" s="158" t="s">
        <v>312</v>
      </c>
      <c r="D21672" s="159">
        <v>968.54</v>
      </c>
    </row>
    <row r="21673" spans="3:4" ht="15" hidden="1" customHeight="1" x14ac:dyDescent="0.25">
      <c r="C21673" s="160" t="s">
        <v>543</v>
      </c>
      <c r="D21673" s="161">
        <v>810.69</v>
      </c>
    </row>
    <row r="21674" spans="3:4" ht="15" hidden="1" customHeight="1" x14ac:dyDescent="0.25">
      <c r="C21674" s="158" t="s">
        <v>544</v>
      </c>
      <c r="D21674" s="159">
        <v>1047.58</v>
      </c>
    </row>
    <row r="21675" spans="3:4" ht="15" hidden="1" customHeight="1" x14ac:dyDescent="0.25">
      <c r="C21675" s="160" t="s">
        <v>543</v>
      </c>
      <c r="D21675" s="161">
        <v>1228.23</v>
      </c>
    </row>
    <row r="21676" spans="3:4" ht="15" hidden="1" customHeight="1" x14ac:dyDescent="0.25">
      <c r="C21676" s="158" t="s">
        <v>549</v>
      </c>
      <c r="D21676" s="159">
        <v>187.01</v>
      </c>
    </row>
    <row r="21677" spans="3:4" ht="15" hidden="1" customHeight="1" x14ac:dyDescent="0.25">
      <c r="C21677" s="160" t="s">
        <v>544</v>
      </c>
      <c r="D21677" s="161">
        <v>523.42999999999995</v>
      </c>
    </row>
    <row r="21678" spans="3:4" ht="15" hidden="1" customHeight="1" x14ac:dyDescent="0.25">
      <c r="C21678" s="158" t="s">
        <v>543</v>
      </c>
      <c r="D21678" s="159">
        <v>394.07</v>
      </c>
    </row>
    <row r="21679" spans="3:4" ht="15" hidden="1" customHeight="1" x14ac:dyDescent="0.25">
      <c r="C21679" s="160" t="s">
        <v>546</v>
      </c>
      <c r="D21679" s="161">
        <v>606.20000000000005</v>
      </c>
    </row>
    <row r="21680" spans="3:4" ht="15" hidden="1" customHeight="1" x14ac:dyDescent="0.25">
      <c r="C21680" s="158" t="s">
        <v>551</v>
      </c>
      <c r="D21680" s="159">
        <v>339.57</v>
      </c>
    </row>
    <row r="21681" spans="3:4" ht="15" hidden="1" customHeight="1" x14ac:dyDescent="0.25">
      <c r="C21681" s="160" t="s">
        <v>312</v>
      </c>
      <c r="D21681" s="161">
        <v>427.92</v>
      </c>
    </row>
    <row r="21682" spans="3:4" ht="15" hidden="1" customHeight="1" x14ac:dyDescent="0.25">
      <c r="C21682" s="158" t="s">
        <v>542</v>
      </c>
      <c r="D21682" s="159">
        <v>452.99</v>
      </c>
    </row>
    <row r="21683" spans="3:4" ht="15" hidden="1" customHeight="1" x14ac:dyDescent="0.25">
      <c r="C21683" s="160" t="s">
        <v>556</v>
      </c>
      <c r="D21683" s="161">
        <v>976.41</v>
      </c>
    </row>
    <row r="21684" spans="3:4" ht="15" hidden="1" customHeight="1" x14ac:dyDescent="0.25">
      <c r="C21684" s="158" t="s">
        <v>549</v>
      </c>
      <c r="D21684" s="159">
        <v>109.19</v>
      </c>
    </row>
    <row r="21685" spans="3:4" ht="15" hidden="1" customHeight="1" x14ac:dyDescent="0.25">
      <c r="C21685" s="160" t="s">
        <v>546</v>
      </c>
      <c r="D21685" s="161">
        <v>1291.54</v>
      </c>
    </row>
    <row r="21686" spans="3:4" ht="15" hidden="1" customHeight="1" x14ac:dyDescent="0.25">
      <c r="C21686" s="158" t="s">
        <v>312</v>
      </c>
      <c r="D21686" s="159">
        <v>1023.99</v>
      </c>
    </row>
    <row r="21687" spans="3:4" ht="15" hidden="1" customHeight="1" x14ac:dyDescent="0.25">
      <c r="C21687" s="160" t="s">
        <v>551</v>
      </c>
      <c r="D21687" s="161">
        <v>45.3</v>
      </c>
    </row>
    <row r="21688" spans="3:4" ht="15" hidden="1" customHeight="1" x14ac:dyDescent="0.25">
      <c r="C21688" s="158" t="s">
        <v>552</v>
      </c>
      <c r="D21688" s="159">
        <v>617.51</v>
      </c>
    </row>
    <row r="21689" spans="3:4" ht="15" hidden="1" customHeight="1" x14ac:dyDescent="0.25">
      <c r="C21689" s="160" t="s">
        <v>539</v>
      </c>
      <c r="D21689" s="161">
        <v>780.69</v>
      </c>
    </row>
    <row r="21690" spans="3:4" ht="15" hidden="1" customHeight="1" x14ac:dyDescent="0.25">
      <c r="C21690" s="158" t="s">
        <v>542</v>
      </c>
      <c r="D21690" s="159">
        <v>329.8</v>
      </c>
    </row>
    <row r="21691" spans="3:4" ht="15" hidden="1" customHeight="1" x14ac:dyDescent="0.25">
      <c r="C21691" s="160" t="s">
        <v>539</v>
      </c>
      <c r="D21691" s="161">
        <v>1073.6600000000001</v>
      </c>
    </row>
    <row r="21692" spans="3:4" ht="15" hidden="1" customHeight="1" x14ac:dyDescent="0.25">
      <c r="C21692" s="158" t="s">
        <v>308</v>
      </c>
      <c r="D21692" s="159">
        <v>163.19999999999999</v>
      </c>
    </row>
    <row r="21693" spans="3:4" ht="15" hidden="1" customHeight="1" x14ac:dyDescent="0.25">
      <c r="C21693" s="160" t="s">
        <v>540</v>
      </c>
      <c r="D21693" s="161">
        <v>376.1</v>
      </c>
    </row>
    <row r="21694" spans="3:4" ht="15" hidden="1" customHeight="1" x14ac:dyDescent="0.25">
      <c r="C21694" s="158" t="s">
        <v>309</v>
      </c>
      <c r="D21694" s="159">
        <v>702.17</v>
      </c>
    </row>
    <row r="21695" spans="3:4" ht="15" hidden="1" customHeight="1" x14ac:dyDescent="0.25">
      <c r="C21695" s="160" t="s">
        <v>544</v>
      </c>
      <c r="D21695" s="161">
        <v>584.5</v>
      </c>
    </row>
    <row r="21696" spans="3:4" ht="15" hidden="1" customHeight="1" x14ac:dyDescent="0.25">
      <c r="C21696" s="158" t="s">
        <v>545</v>
      </c>
      <c r="D21696" s="159">
        <v>631.71</v>
      </c>
    </row>
    <row r="21697" spans="3:4" ht="15" hidden="1" customHeight="1" x14ac:dyDescent="0.25">
      <c r="C21697" s="160" t="s">
        <v>546</v>
      </c>
      <c r="D21697" s="161">
        <v>624.52</v>
      </c>
    </row>
    <row r="21698" spans="3:4" ht="15" hidden="1" customHeight="1" x14ac:dyDescent="0.25">
      <c r="C21698" s="158" t="s">
        <v>307</v>
      </c>
      <c r="D21698" s="159">
        <v>1134.6500000000001</v>
      </c>
    </row>
    <row r="21699" spans="3:4" ht="15" hidden="1" customHeight="1" x14ac:dyDescent="0.25">
      <c r="C21699" s="160" t="s">
        <v>550</v>
      </c>
      <c r="D21699" s="161">
        <v>481.16</v>
      </c>
    </row>
    <row r="21700" spans="3:4" ht="15" hidden="1" customHeight="1" x14ac:dyDescent="0.25">
      <c r="C21700" s="158" t="s">
        <v>308</v>
      </c>
      <c r="D21700" s="159">
        <v>306.60000000000002</v>
      </c>
    </row>
    <row r="21701" spans="3:4" ht="15" hidden="1" customHeight="1" x14ac:dyDescent="0.25">
      <c r="C21701" s="160" t="s">
        <v>540</v>
      </c>
      <c r="D21701" s="161">
        <v>581.59</v>
      </c>
    </row>
    <row r="21702" spans="3:4" ht="15" hidden="1" customHeight="1" x14ac:dyDescent="0.25">
      <c r="C21702" s="158" t="s">
        <v>547</v>
      </c>
      <c r="D21702" s="159">
        <v>371.05</v>
      </c>
    </row>
    <row r="21703" spans="3:4" ht="15" hidden="1" customHeight="1" x14ac:dyDescent="0.25">
      <c r="C21703" s="160" t="s">
        <v>547</v>
      </c>
      <c r="D21703" s="161">
        <v>787.17</v>
      </c>
    </row>
    <row r="21704" spans="3:4" ht="15" hidden="1" customHeight="1" x14ac:dyDescent="0.25">
      <c r="C21704" s="158" t="s">
        <v>543</v>
      </c>
      <c r="D21704" s="159">
        <v>470.03</v>
      </c>
    </row>
    <row r="21705" spans="3:4" ht="15" hidden="1" customHeight="1" x14ac:dyDescent="0.25">
      <c r="C21705" s="160" t="s">
        <v>558</v>
      </c>
      <c r="D21705" s="161">
        <v>374.02</v>
      </c>
    </row>
    <row r="21706" spans="3:4" ht="15" hidden="1" customHeight="1" x14ac:dyDescent="0.25">
      <c r="C21706" s="158" t="s">
        <v>545</v>
      </c>
      <c r="D21706" s="159">
        <v>357.21</v>
      </c>
    </row>
    <row r="21707" spans="3:4" ht="15" hidden="1" customHeight="1" x14ac:dyDescent="0.25">
      <c r="C21707" s="160" t="s">
        <v>307</v>
      </c>
      <c r="D21707" s="161">
        <v>970.04</v>
      </c>
    </row>
    <row r="21708" spans="3:4" ht="15" hidden="1" customHeight="1" x14ac:dyDescent="0.25">
      <c r="C21708" s="158" t="s">
        <v>549</v>
      </c>
      <c r="D21708" s="159">
        <v>1086.04</v>
      </c>
    </row>
    <row r="21709" spans="3:4" ht="15" hidden="1" customHeight="1" x14ac:dyDescent="0.25">
      <c r="C21709" s="160" t="s">
        <v>547</v>
      </c>
      <c r="D21709" s="161">
        <v>690.42</v>
      </c>
    </row>
    <row r="21710" spans="3:4" ht="15" hidden="1" customHeight="1" x14ac:dyDescent="0.25">
      <c r="C21710" s="158" t="s">
        <v>541</v>
      </c>
      <c r="D21710" s="159">
        <v>151.25</v>
      </c>
    </row>
    <row r="21711" spans="3:4" ht="15" hidden="1" customHeight="1" x14ac:dyDescent="0.25">
      <c r="C21711" s="160" t="s">
        <v>547</v>
      </c>
      <c r="D21711" s="161">
        <v>319.3</v>
      </c>
    </row>
    <row r="21712" spans="3:4" ht="15" hidden="1" customHeight="1" x14ac:dyDescent="0.25">
      <c r="C21712" s="158" t="s">
        <v>547</v>
      </c>
      <c r="D21712" s="159">
        <v>465.9</v>
      </c>
    </row>
    <row r="21713" spans="3:4" ht="15" hidden="1" customHeight="1" x14ac:dyDescent="0.25">
      <c r="C21713" s="160" t="s">
        <v>547</v>
      </c>
      <c r="D21713" s="161">
        <v>962.87</v>
      </c>
    </row>
    <row r="21714" spans="3:4" ht="15" hidden="1" customHeight="1" x14ac:dyDescent="0.25">
      <c r="C21714" s="158" t="s">
        <v>551</v>
      </c>
      <c r="D21714" s="159">
        <v>691.95</v>
      </c>
    </row>
    <row r="21715" spans="3:4" ht="15" hidden="1" customHeight="1" x14ac:dyDescent="0.25">
      <c r="C21715" s="160" t="s">
        <v>550</v>
      </c>
      <c r="D21715" s="161">
        <v>831.22</v>
      </c>
    </row>
    <row r="21716" spans="3:4" ht="15" hidden="1" customHeight="1" x14ac:dyDescent="0.25">
      <c r="C21716" s="158" t="s">
        <v>551</v>
      </c>
      <c r="D21716" s="159">
        <v>331.06</v>
      </c>
    </row>
    <row r="21717" spans="3:4" ht="15" hidden="1" customHeight="1" x14ac:dyDescent="0.25">
      <c r="C21717" s="160" t="s">
        <v>309</v>
      </c>
      <c r="D21717" s="161">
        <v>1248.49</v>
      </c>
    </row>
    <row r="21718" spans="3:4" ht="15" hidden="1" customHeight="1" x14ac:dyDescent="0.25">
      <c r="C21718" s="158" t="s">
        <v>553</v>
      </c>
      <c r="D21718" s="159">
        <v>1188.6500000000001</v>
      </c>
    </row>
    <row r="21719" spans="3:4" ht="15" hidden="1" customHeight="1" x14ac:dyDescent="0.25">
      <c r="C21719" s="160" t="s">
        <v>546</v>
      </c>
      <c r="D21719" s="161">
        <v>636.89</v>
      </c>
    </row>
    <row r="21720" spans="3:4" ht="15" hidden="1" customHeight="1" x14ac:dyDescent="0.25">
      <c r="C21720" s="158" t="s">
        <v>553</v>
      </c>
      <c r="D21720" s="159">
        <v>848.12</v>
      </c>
    </row>
    <row r="21721" spans="3:4" ht="15" hidden="1" customHeight="1" x14ac:dyDescent="0.25">
      <c r="C21721" s="160" t="s">
        <v>546</v>
      </c>
      <c r="D21721" s="161">
        <v>10.39</v>
      </c>
    </row>
    <row r="21722" spans="3:4" ht="15" hidden="1" customHeight="1" x14ac:dyDescent="0.25">
      <c r="C21722" s="158" t="s">
        <v>540</v>
      </c>
      <c r="D21722" s="159">
        <v>1088.48</v>
      </c>
    </row>
    <row r="21723" spans="3:4" ht="15" hidden="1" customHeight="1" x14ac:dyDescent="0.25">
      <c r="C21723" s="160" t="s">
        <v>557</v>
      </c>
      <c r="D21723" s="161">
        <v>281.38</v>
      </c>
    </row>
    <row r="21724" spans="3:4" ht="15" hidden="1" customHeight="1" x14ac:dyDescent="0.25">
      <c r="C21724" s="158" t="s">
        <v>541</v>
      </c>
      <c r="D21724" s="159">
        <v>66.599999999999994</v>
      </c>
    </row>
    <row r="21725" spans="3:4" ht="15" hidden="1" customHeight="1" x14ac:dyDescent="0.25">
      <c r="C21725" s="160" t="s">
        <v>556</v>
      </c>
      <c r="D21725" s="161">
        <v>322.04000000000002</v>
      </c>
    </row>
    <row r="21726" spans="3:4" ht="15" hidden="1" customHeight="1" x14ac:dyDescent="0.25">
      <c r="C21726" s="158" t="s">
        <v>556</v>
      </c>
      <c r="D21726" s="159">
        <v>417.56</v>
      </c>
    </row>
    <row r="21727" spans="3:4" ht="15" hidden="1" customHeight="1" x14ac:dyDescent="0.25">
      <c r="C21727" s="160" t="s">
        <v>543</v>
      </c>
      <c r="D21727" s="161">
        <v>450.6</v>
      </c>
    </row>
    <row r="21728" spans="3:4" ht="15" hidden="1" customHeight="1" x14ac:dyDescent="0.25">
      <c r="C21728" s="158" t="s">
        <v>541</v>
      </c>
      <c r="D21728" s="159">
        <v>907.83</v>
      </c>
    </row>
    <row r="21729" spans="3:4" ht="15" hidden="1" customHeight="1" x14ac:dyDescent="0.25">
      <c r="C21729" s="160" t="s">
        <v>551</v>
      </c>
      <c r="D21729" s="161">
        <v>681.56</v>
      </c>
    </row>
    <row r="21730" spans="3:4" ht="15" hidden="1" customHeight="1" x14ac:dyDescent="0.25">
      <c r="C21730" s="158" t="s">
        <v>543</v>
      </c>
      <c r="D21730" s="159">
        <v>704.13</v>
      </c>
    </row>
    <row r="21731" spans="3:4" ht="15" hidden="1" customHeight="1" x14ac:dyDescent="0.25">
      <c r="C21731" s="160" t="s">
        <v>312</v>
      </c>
      <c r="D21731" s="161">
        <v>1223.8599999999999</v>
      </c>
    </row>
    <row r="21732" spans="3:4" ht="15" hidden="1" customHeight="1" x14ac:dyDescent="0.25">
      <c r="C21732" s="158" t="s">
        <v>547</v>
      </c>
      <c r="D21732" s="159">
        <v>791.81</v>
      </c>
    </row>
    <row r="21733" spans="3:4" ht="15" hidden="1" customHeight="1" x14ac:dyDescent="0.25">
      <c r="C21733" s="160" t="s">
        <v>554</v>
      </c>
      <c r="D21733" s="161">
        <v>150.88</v>
      </c>
    </row>
    <row r="21734" spans="3:4" ht="15" hidden="1" customHeight="1" x14ac:dyDescent="0.25">
      <c r="C21734" s="158" t="s">
        <v>549</v>
      </c>
      <c r="D21734" s="159">
        <v>499.96</v>
      </c>
    </row>
    <row r="21735" spans="3:4" ht="15" hidden="1" customHeight="1" x14ac:dyDescent="0.25">
      <c r="C21735" s="160" t="s">
        <v>551</v>
      </c>
      <c r="D21735" s="161">
        <v>338.27</v>
      </c>
    </row>
    <row r="21736" spans="3:4" ht="15" hidden="1" customHeight="1" x14ac:dyDescent="0.25">
      <c r="C21736" s="158" t="s">
        <v>543</v>
      </c>
      <c r="D21736" s="159">
        <v>552.08000000000004</v>
      </c>
    </row>
    <row r="21737" spans="3:4" ht="15" hidden="1" customHeight="1" x14ac:dyDescent="0.25">
      <c r="C21737" s="160" t="s">
        <v>539</v>
      </c>
      <c r="D21737" s="161">
        <v>394.65</v>
      </c>
    </row>
    <row r="21738" spans="3:4" ht="15" hidden="1" customHeight="1" x14ac:dyDescent="0.25">
      <c r="C21738" s="158" t="s">
        <v>551</v>
      </c>
      <c r="D21738" s="159">
        <v>853.55</v>
      </c>
    </row>
    <row r="21739" spans="3:4" ht="15" hidden="1" customHeight="1" x14ac:dyDescent="0.25">
      <c r="C21739" s="160" t="s">
        <v>542</v>
      </c>
      <c r="D21739" s="161">
        <v>1147.8900000000001</v>
      </c>
    </row>
    <row r="21740" spans="3:4" ht="15" hidden="1" customHeight="1" x14ac:dyDescent="0.25">
      <c r="C21740" s="158" t="s">
        <v>543</v>
      </c>
      <c r="D21740" s="159">
        <v>220.8</v>
      </c>
    </row>
    <row r="21741" spans="3:4" ht="15" hidden="1" customHeight="1" x14ac:dyDescent="0.25">
      <c r="C21741" s="160" t="s">
        <v>540</v>
      </c>
      <c r="D21741" s="161">
        <v>488.05</v>
      </c>
    </row>
    <row r="21742" spans="3:4" ht="15" hidden="1" customHeight="1" x14ac:dyDescent="0.25">
      <c r="C21742" s="158" t="s">
        <v>549</v>
      </c>
      <c r="D21742" s="159">
        <v>741.01</v>
      </c>
    </row>
    <row r="21743" spans="3:4" ht="15" hidden="1" customHeight="1" x14ac:dyDescent="0.25">
      <c r="C21743" s="160" t="s">
        <v>539</v>
      </c>
      <c r="D21743" s="161">
        <v>35.93</v>
      </c>
    </row>
    <row r="21744" spans="3:4" ht="15" hidden="1" customHeight="1" x14ac:dyDescent="0.25">
      <c r="C21744" s="158" t="s">
        <v>549</v>
      </c>
      <c r="D21744" s="159">
        <v>138.27000000000001</v>
      </c>
    </row>
    <row r="21745" spans="3:4" ht="15" hidden="1" customHeight="1" x14ac:dyDescent="0.25">
      <c r="C21745" s="160" t="s">
        <v>551</v>
      </c>
      <c r="D21745" s="161">
        <v>846.23</v>
      </c>
    </row>
    <row r="21746" spans="3:4" ht="15" hidden="1" customHeight="1" x14ac:dyDescent="0.25">
      <c r="C21746" s="158" t="s">
        <v>307</v>
      </c>
      <c r="D21746" s="159">
        <v>433.32</v>
      </c>
    </row>
    <row r="21747" spans="3:4" ht="15" hidden="1" customHeight="1" x14ac:dyDescent="0.25">
      <c r="C21747" s="160" t="s">
        <v>549</v>
      </c>
      <c r="D21747" s="161">
        <v>545.66</v>
      </c>
    </row>
    <row r="21748" spans="3:4" ht="15" hidden="1" customHeight="1" x14ac:dyDescent="0.25">
      <c r="C21748" s="158" t="s">
        <v>542</v>
      </c>
      <c r="D21748" s="159">
        <v>111.38</v>
      </c>
    </row>
    <row r="21749" spans="3:4" ht="15" hidden="1" customHeight="1" x14ac:dyDescent="0.25">
      <c r="C21749" s="160" t="s">
        <v>549</v>
      </c>
      <c r="D21749" s="161">
        <v>1092.8800000000001</v>
      </c>
    </row>
    <row r="21750" spans="3:4" ht="15" hidden="1" customHeight="1" x14ac:dyDescent="0.25">
      <c r="C21750" s="158" t="s">
        <v>539</v>
      </c>
      <c r="D21750" s="159">
        <v>604.59</v>
      </c>
    </row>
    <row r="21751" spans="3:4" ht="15" hidden="1" customHeight="1" x14ac:dyDescent="0.25">
      <c r="C21751" s="160" t="s">
        <v>307</v>
      </c>
      <c r="D21751" s="161">
        <v>694.06</v>
      </c>
    </row>
    <row r="21752" spans="3:4" ht="15" hidden="1" customHeight="1" x14ac:dyDescent="0.25">
      <c r="C21752" s="158" t="s">
        <v>539</v>
      </c>
      <c r="D21752" s="159">
        <v>147.78</v>
      </c>
    </row>
    <row r="21753" spans="3:4" ht="15" hidden="1" customHeight="1" x14ac:dyDescent="0.25">
      <c r="C21753" s="160" t="s">
        <v>543</v>
      </c>
      <c r="D21753" s="161">
        <v>608.91999999999996</v>
      </c>
    </row>
    <row r="21754" spans="3:4" ht="15" hidden="1" customHeight="1" x14ac:dyDescent="0.25">
      <c r="C21754" s="158" t="s">
        <v>543</v>
      </c>
      <c r="D21754" s="159">
        <v>623.16</v>
      </c>
    </row>
    <row r="21755" spans="3:4" ht="15" hidden="1" customHeight="1" x14ac:dyDescent="0.25">
      <c r="C21755" s="160" t="s">
        <v>550</v>
      </c>
      <c r="D21755" s="161">
        <v>677.85</v>
      </c>
    </row>
    <row r="21756" spans="3:4" ht="15" hidden="1" customHeight="1" x14ac:dyDescent="0.25">
      <c r="C21756" s="158" t="s">
        <v>557</v>
      </c>
      <c r="D21756" s="159">
        <v>1265.9000000000001</v>
      </c>
    </row>
    <row r="21757" spans="3:4" ht="15" hidden="1" customHeight="1" x14ac:dyDescent="0.25">
      <c r="C21757" s="160" t="s">
        <v>557</v>
      </c>
      <c r="D21757" s="161">
        <v>886.2</v>
      </c>
    </row>
    <row r="21758" spans="3:4" ht="15" hidden="1" customHeight="1" x14ac:dyDescent="0.25">
      <c r="C21758" s="158" t="s">
        <v>552</v>
      </c>
      <c r="D21758" s="159">
        <v>19.420000000000002</v>
      </c>
    </row>
    <row r="21759" spans="3:4" ht="15" hidden="1" customHeight="1" x14ac:dyDescent="0.25">
      <c r="C21759" s="160" t="s">
        <v>549</v>
      </c>
      <c r="D21759" s="161">
        <v>843.64</v>
      </c>
    </row>
    <row r="21760" spans="3:4" ht="15" hidden="1" customHeight="1" x14ac:dyDescent="0.25">
      <c r="C21760" s="158" t="s">
        <v>540</v>
      </c>
      <c r="D21760" s="159">
        <v>1082.1400000000001</v>
      </c>
    </row>
    <row r="21761" spans="3:4" ht="15" hidden="1" customHeight="1" x14ac:dyDescent="0.25">
      <c r="C21761" s="160" t="s">
        <v>543</v>
      </c>
      <c r="D21761" s="161">
        <v>419.78</v>
      </c>
    </row>
    <row r="21762" spans="3:4" ht="15" hidden="1" customHeight="1" x14ac:dyDescent="0.25">
      <c r="C21762" s="158" t="s">
        <v>558</v>
      </c>
      <c r="D21762" s="159">
        <v>497.45</v>
      </c>
    </row>
    <row r="21763" spans="3:4" ht="15" hidden="1" customHeight="1" x14ac:dyDescent="0.25">
      <c r="C21763" s="160" t="s">
        <v>309</v>
      </c>
      <c r="D21763" s="161">
        <v>357.3</v>
      </c>
    </row>
    <row r="21764" spans="3:4" ht="15" hidden="1" customHeight="1" x14ac:dyDescent="0.25">
      <c r="C21764" s="158" t="s">
        <v>307</v>
      </c>
      <c r="D21764" s="159">
        <v>53.1</v>
      </c>
    </row>
    <row r="21765" spans="3:4" ht="15" hidden="1" customHeight="1" x14ac:dyDescent="0.25">
      <c r="C21765" s="160" t="s">
        <v>553</v>
      </c>
      <c r="D21765" s="161">
        <v>1156.6199999999999</v>
      </c>
    </row>
    <row r="21766" spans="3:4" ht="15" hidden="1" customHeight="1" x14ac:dyDescent="0.25">
      <c r="C21766" s="158" t="s">
        <v>549</v>
      </c>
      <c r="D21766" s="159">
        <v>263.62</v>
      </c>
    </row>
    <row r="21767" spans="3:4" ht="15" hidden="1" customHeight="1" x14ac:dyDescent="0.25">
      <c r="C21767" s="160" t="s">
        <v>545</v>
      </c>
      <c r="D21767" s="161">
        <v>90.07</v>
      </c>
    </row>
    <row r="21768" spans="3:4" ht="15" hidden="1" customHeight="1" x14ac:dyDescent="0.25">
      <c r="C21768" s="158" t="s">
        <v>309</v>
      </c>
      <c r="D21768" s="159">
        <v>780.76</v>
      </c>
    </row>
    <row r="21769" spans="3:4" ht="15" hidden="1" customHeight="1" x14ac:dyDescent="0.25">
      <c r="C21769" s="160" t="s">
        <v>543</v>
      </c>
      <c r="D21769" s="161">
        <v>215.72</v>
      </c>
    </row>
    <row r="21770" spans="3:4" ht="15" hidden="1" customHeight="1" x14ac:dyDescent="0.25">
      <c r="C21770" s="158" t="s">
        <v>550</v>
      </c>
      <c r="D21770" s="159">
        <v>737.21</v>
      </c>
    </row>
    <row r="21771" spans="3:4" ht="15" hidden="1" customHeight="1" x14ac:dyDescent="0.25">
      <c r="C21771" s="160" t="s">
        <v>551</v>
      </c>
      <c r="D21771" s="161">
        <v>913.07</v>
      </c>
    </row>
    <row r="21772" spans="3:4" ht="15" hidden="1" customHeight="1" x14ac:dyDescent="0.25">
      <c r="C21772" s="158" t="s">
        <v>312</v>
      </c>
      <c r="D21772" s="159">
        <v>337.93</v>
      </c>
    </row>
    <row r="21773" spans="3:4" ht="15" hidden="1" customHeight="1" x14ac:dyDescent="0.25">
      <c r="C21773" s="160" t="s">
        <v>545</v>
      </c>
      <c r="D21773" s="161">
        <v>203.8</v>
      </c>
    </row>
    <row r="21774" spans="3:4" ht="15" hidden="1" customHeight="1" x14ac:dyDescent="0.25">
      <c r="C21774" s="158" t="s">
        <v>307</v>
      </c>
      <c r="D21774" s="159">
        <v>743.83</v>
      </c>
    </row>
    <row r="21775" spans="3:4" ht="15" hidden="1" customHeight="1" x14ac:dyDescent="0.25">
      <c r="C21775" s="160" t="s">
        <v>544</v>
      </c>
      <c r="D21775" s="161">
        <v>664.04</v>
      </c>
    </row>
    <row r="21776" spans="3:4" ht="15" hidden="1" customHeight="1" x14ac:dyDescent="0.25">
      <c r="C21776" s="158" t="s">
        <v>549</v>
      </c>
      <c r="D21776" s="159">
        <v>1273.28</v>
      </c>
    </row>
    <row r="21777" spans="3:4" ht="15" hidden="1" customHeight="1" x14ac:dyDescent="0.25">
      <c r="C21777" s="160" t="s">
        <v>545</v>
      </c>
      <c r="D21777" s="161">
        <v>1260.17</v>
      </c>
    </row>
    <row r="21778" spans="3:4" ht="15" hidden="1" customHeight="1" x14ac:dyDescent="0.25">
      <c r="C21778" s="158" t="s">
        <v>549</v>
      </c>
      <c r="D21778" s="159">
        <v>544.52</v>
      </c>
    </row>
    <row r="21779" spans="3:4" ht="15" hidden="1" customHeight="1" x14ac:dyDescent="0.25">
      <c r="C21779" s="160" t="s">
        <v>553</v>
      </c>
      <c r="D21779" s="161">
        <v>38.19</v>
      </c>
    </row>
    <row r="21780" spans="3:4" ht="15" hidden="1" customHeight="1" x14ac:dyDescent="0.25">
      <c r="C21780" s="158" t="s">
        <v>549</v>
      </c>
      <c r="D21780" s="159">
        <v>116.66</v>
      </c>
    </row>
    <row r="21781" spans="3:4" ht="15" hidden="1" customHeight="1" x14ac:dyDescent="0.25">
      <c r="C21781" s="160" t="s">
        <v>554</v>
      </c>
      <c r="D21781" s="161">
        <v>237.45</v>
      </c>
    </row>
    <row r="21782" spans="3:4" ht="15" hidden="1" customHeight="1" x14ac:dyDescent="0.25">
      <c r="C21782" s="158" t="s">
        <v>308</v>
      </c>
      <c r="D21782" s="159">
        <v>477.71</v>
      </c>
    </row>
    <row r="21783" spans="3:4" ht="15" hidden="1" customHeight="1" x14ac:dyDescent="0.25">
      <c r="C21783" s="160" t="s">
        <v>543</v>
      </c>
      <c r="D21783" s="161">
        <v>627.61</v>
      </c>
    </row>
    <row r="21784" spans="3:4" ht="15" hidden="1" customHeight="1" x14ac:dyDescent="0.25">
      <c r="C21784" s="158" t="s">
        <v>546</v>
      </c>
      <c r="D21784" s="159">
        <v>377.2</v>
      </c>
    </row>
    <row r="21785" spans="3:4" ht="15" hidden="1" customHeight="1" x14ac:dyDescent="0.25">
      <c r="C21785" s="160" t="s">
        <v>541</v>
      </c>
      <c r="D21785" s="161">
        <v>41.46</v>
      </c>
    </row>
    <row r="21786" spans="3:4" ht="15" hidden="1" customHeight="1" x14ac:dyDescent="0.25">
      <c r="C21786" s="158" t="s">
        <v>551</v>
      </c>
      <c r="D21786" s="159">
        <v>657.88</v>
      </c>
    </row>
    <row r="21787" spans="3:4" ht="15" hidden="1" customHeight="1" x14ac:dyDescent="0.25">
      <c r="C21787" s="160" t="s">
        <v>540</v>
      </c>
      <c r="D21787" s="161">
        <v>1204.68</v>
      </c>
    </row>
    <row r="21788" spans="3:4" ht="15" hidden="1" customHeight="1" x14ac:dyDescent="0.25">
      <c r="C21788" s="158" t="s">
        <v>553</v>
      </c>
      <c r="D21788" s="159">
        <v>619.05999999999995</v>
      </c>
    </row>
    <row r="21789" spans="3:4" ht="15" hidden="1" customHeight="1" x14ac:dyDescent="0.25">
      <c r="C21789" s="160" t="s">
        <v>555</v>
      </c>
      <c r="D21789" s="161">
        <v>1046.0899999999999</v>
      </c>
    </row>
    <row r="21790" spans="3:4" ht="15" hidden="1" customHeight="1" x14ac:dyDescent="0.25">
      <c r="C21790" s="158" t="s">
        <v>548</v>
      </c>
      <c r="D21790" s="159">
        <v>523.24</v>
      </c>
    </row>
    <row r="21791" spans="3:4" ht="15" hidden="1" customHeight="1" x14ac:dyDescent="0.25">
      <c r="C21791" s="160" t="s">
        <v>539</v>
      </c>
      <c r="D21791" s="161">
        <v>198.6</v>
      </c>
    </row>
    <row r="21792" spans="3:4" ht="15" hidden="1" customHeight="1" x14ac:dyDescent="0.25">
      <c r="C21792" s="158" t="s">
        <v>551</v>
      </c>
      <c r="D21792" s="159">
        <v>627.58000000000004</v>
      </c>
    </row>
    <row r="21793" spans="3:4" ht="15" hidden="1" customHeight="1" x14ac:dyDescent="0.25">
      <c r="C21793" s="160" t="s">
        <v>540</v>
      </c>
      <c r="D21793" s="161">
        <v>689.96</v>
      </c>
    </row>
    <row r="21794" spans="3:4" ht="15" hidden="1" customHeight="1" x14ac:dyDescent="0.25">
      <c r="C21794" s="158" t="s">
        <v>308</v>
      </c>
      <c r="D21794" s="159">
        <v>1163.48</v>
      </c>
    </row>
    <row r="21795" spans="3:4" ht="15" hidden="1" customHeight="1" x14ac:dyDescent="0.25">
      <c r="C21795" s="160" t="s">
        <v>539</v>
      </c>
      <c r="D21795" s="161">
        <v>676.43</v>
      </c>
    </row>
    <row r="21796" spans="3:4" ht="15" hidden="1" customHeight="1" x14ac:dyDescent="0.25">
      <c r="C21796" s="158" t="s">
        <v>557</v>
      </c>
      <c r="D21796" s="159">
        <v>399.61</v>
      </c>
    </row>
    <row r="21797" spans="3:4" ht="15" hidden="1" customHeight="1" x14ac:dyDescent="0.25">
      <c r="C21797" s="160" t="s">
        <v>540</v>
      </c>
      <c r="D21797" s="161">
        <v>1093.5</v>
      </c>
    </row>
    <row r="21798" spans="3:4" ht="15" hidden="1" customHeight="1" x14ac:dyDescent="0.25">
      <c r="C21798" s="158" t="s">
        <v>549</v>
      </c>
      <c r="D21798" s="159">
        <v>649.04</v>
      </c>
    </row>
    <row r="21799" spans="3:4" ht="15" hidden="1" customHeight="1" x14ac:dyDescent="0.25">
      <c r="C21799" s="160" t="s">
        <v>557</v>
      </c>
      <c r="D21799" s="161">
        <v>388.55</v>
      </c>
    </row>
    <row r="21800" spans="3:4" ht="15" hidden="1" customHeight="1" x14ac:dyDescent="0.25">
      <c r="C21800" s="158" t="s">
        <v>550</v>
      </c>
      <c r="D21800" s="159">
        <v>422.35</v>
      </c>
    </row>
    <row r="21801" spans="3:4" ht="15" hidden="1" customHeight="1" x14ac:dyDescent="0.25">
      <c r="C21801" s="160" t="s">
        <v>540</v>
      </c>
      <c r="D21801" s="161">
        <v>942.47</v>
      </c>
    </row>
    <row r="21802" spans="3:4" ht="15" hidden="1" customHeight="1" x14ac:dyDescent="0.25">
      <c r="C21802" s="158" t="s">
        <v>558</v>
      </c>
      <c r="D21802" s="159">
        <v>825.86</v>
      </c>
    </row>
    <row r="21803" spans="3:4" ht="15" hidden="1" customHeight="1" x14ac:dyDescent="0.25">
      <c r="C21803" s="160" t="s">
        <v>558</v>
      </c>
      <c r="D21803" s="161">
        <v>523.24</v>
      </c>
    </row>
    <row r="21804" spans="3:4" ht="15" hidden="1" customHeight="1" x14ac:dyDescent="0.25">
      <c r="C21804" s="158" t="s">
        <v>540</v>
      </c>
      <c r="D21804" s="159">
        <v>719.16</v>
      </c>
    </row>
    <row r="21805" spans="3:4" ht="15" hidden="1" customHeight="1" x14ac:dyDescent="0.25">
      <c r="C21805" s="160" t="s">
        <v>540</v>
      </c>
      <c r="D21805" s="161">
        <v>896.92</v>
      </c>
    </row>
    <row r="21806" spans="3:4" ht="15" hidden="1" customHeight="1" x14ac:dyDescent="0.25">
      <c r="C21806" s="158" t="s">
        <v>552</v>
      </c>
      <c r="D21806" s="159">
        <v>695.05</v>
      </c>
    </row>
    <row r="21807" spans="3:4" ht="15" hidden="1" customHeight="1" x14ac:dyDescent="0.25">
      <c r="C21807" s="160" t="s">
        <v>309</v>
      </c>
      <c r="D21807" s="161">
        <v>381.64</v>
      </c>
    </row>
    <row r="21808" spans="3:4" ht="15" hidden="1" customHeight="1" x14ac:dyDescent="0.25">
      <c r="C21808" s="158" t="s">
        <v>312</v>
      </c>
      <c r="D21808" s="159">
        <v>477.03</v>
      </c>
    </row>
    <row r="21809" spans="3:4" ht="15" hidden="1" customHeight="1" x14ac:dyDescent="0.25">
      <c r="C21809" s="160" t="s">
        <v>539</v>
      </c>
      <c r="D21809" s="161">
        <v>552.82000000000005</v>
      </c>
    </row>
    <row r="21810" spans="3:4" ht="15" hidden="1" customHeight="1" x14ac:dyDescent="0.25">
      <c r="C21810" s="158" t="s">
        <v>552</v>
      </c>
      <c r="D21810" s="159">
        <v>717.41</v>
      </c>
    </row>
    <row r="21811" spans="3:4" ht="15" hidden="1" customHeight="1" x14ac:dyDescent="0.25">
      <c r="C21811" s="160" t="s">
        <v>307</v>
      </c>
      <c r="D21811" s="161">
        <v>1036.1199999999999</v>
      </c>
    </row>
    <row r="21812" spans="3:4" ht="15" hidden="1" customHeight="1" x14ac:dyDescent="0.25">
      <c r="C21812" s="158" t="s">
        <v>558</v>
      </c>
      <c r="D21812" s="159">
        <v>466.71</v>
      </c>
    </row>
    <row r="21813" spans="3:4" ht="15" hidden="1" customHeight="1" x14ac:dyDescent="0.25">
      <c r="C21813" s="160" t="s">
        <v>554</v>
      </c>
      <c r="D21813" s="161">
        <v>381.03</v>
      </c>
    </row>
    <row r="21814" spans="3:4" ht="15" hidden="1" customHeight="1" x14ac:dyDescent="0.25">
      <c r="C21814" s="158" t="s">
        <v>549</v>
      </c>
      <c r="D21814" s="159">
        <v>350.24</v>
      </c>
    </row>
    <row r="21815" spans="3:4" ht="15" hidden="1" customHeight="1" x14ac:dyDescent="0.25">
      <c r="C21815" s="160" t="s">
        <v>546</v>
      </c>
      <c r="D21815" s="161">
        <v>507.44</v>
      </c>
    </row>
    <row r="21816" spans="3:4" ht="15" hidden="1" customHeight="1" x14ac:dyDescent="0.25">
      <c r="C21816" s="158" t="s">
        <v>547</v>
      </c>
      <c r="D21816" s="159">
        <v>510.07</v>
      </c>
    </row>
    <row r="21817" spans="3:4" ht="15" hidden="1" customHeight="1" x14ac:dyDescent="0.25">
      <c r="C21817" s="160" t="s">
        <v>312</v>
      </c>
      <c r="D21817" s="161">
        <v>867.76</v>
      </c>
    </row>
    <row r="21818" spans="3:4" ht="15" hidden="1" customHeight="1" x14ac:dyDescent="0.25">
      <c r="C21818" s="158" t="s">
        <v>543</v>
      </c>
      <c r="D21818" s="159">
        <v>567.52</v>
      </c>
    </row>
    <row r="21819" spans="3:4" ht="15" hidden="1" customHeight="1" x14ac:dyDescent="0.25">
      <c r="C21819" s="160" t="s">
        <v>542</v>
      </c>
      <c r="D21819" s="161">
        <v>695.16</v>
      </c>
    </row>
    <row r="21820" spans="3:4" ht="15" hidden="1" customHeight="1" x14ac:dyDescent="0.25">
      <c r="C21820" s="158" t="s">
        <v>556</v>
      </c>
      <c r="D21820" s="159">
        <v>604.08000000000004</v>
      </c>
    </row>
    <row r="21821" spans="3:4" ht="15" hidden="1" customHeight="1" x14ac:dyDescent="0.25">
      <c r="C21821" s="160" t="s">
        <v>551</v>
      </c>
      <c r="D21821" s="161">
        <v>1183.03</v>
      </c>
    </row>
    <row r="21822" spans="3:4" ht="15" hidden="1" customHeight="1" x14ac:dyDescent="0.25">
      <c r="C21822" s="158" t="s">
        <v>546</v>
      </c>
      <c r="D21822" s="159">
        <v>1105.76</v>
      </c>
    </row>
    <row r="21823" spans="3:4" ht="15" hidden="1" customHeight="1" x14ac:dyDescent="0.25">
      <c r="C21823" s="160" t="s">
        <v>553</v>
      </c>
      <c r="D21823" s="161">
        <v>711.23</v>
      </c>
    </row>
    <row r="21824" spans="3:4" ht="15" hidden="1" customHeight="1" x14ac:dyDescent="0.25">
      <c r="C21824" s="158" t="s">
        <v>555</v>
      </c>
      <c r="D21824" s="159">
        <v>1263.2</v>
      </c>
    </row>
    <row r="21825" spans="3:4" ht="15" hidden="1" customHeight="1" x14ac:dyDescent="0.25">
      <c r="C21825" s="160" t="s">
        <v>547</v>
      </c>
      <c r="D21825" s="161">
        <v>675.27</v>
      </c>
    </row>
    <row r="21826" spans="3:4" ht="15" hidden="1" customHeight="1" x14ac:dyDescent="0.25">
      <c r="C21826" s="158" t="s">
        <v>550</v>
      </c>
      <c r="D21826" s="159">
        <v>543.84</v>
      </c>
    </row>
    <row r="21827" spans="3:4" ht="15" hidden="1" customHeight="1" x14ac:dyDescent="0.25">
      <c r="C21827" s="160" t="s">
        <v>542</v>
      </c>
      <c r="D21827" s="161">
        <v>36.81</v>
      </c>
    </row>
    <row r="21828" spans="3:4" ht="15" hidden="1" customHeight="1" x14ac:dyDescent="0.25">
      <c r="C21828" s="158" t="s">
        <v>542</v>
      </c>
      <c r="D21828" s="159">
        <v>1110.56</v>
      </c>
    </row>
    <row r="21829" spans="3:4" ht="15" hidden="1" customHeight="1" x14ac:dyDescent="0.25">
      <c r="C21829" s="160" t="s">
        <v>547</v>
      </c>
      <c r="D21829" s="161">
        <v>556.09</v>
      </c>
    </row>
    <row r="21830" spans="3:4" ht="15" hidden="1" customHeight="1" x14ac:dyDescent="0.25">
      <c r="C21830" s="158" t="s">
        <v>308</v>
      </c>
      <c r="D21830" s="159">
        <v>396.4</v>
      </c>
    </row>
    <row r="21831" spans="3:4" ht="15" hidden="1" customHeight="1" x14ac:dyDescent="0.25">
      <c r="C21831" s="160" t="s">
        <v>309</v>
      </c>
      <c r="D21831" s="161">
        <v>625.67999999999995</v>
      </c>
    </row>
    <row r="21832" spans="3:4" ht="15" hidden="1" customHeight="1" x14ac:dyDescent="0.25">
      <c r="C21832" s="158" t="s">
        <v>552</v>
      </c>
      <c r="D21832" s="159">
        <v>1042.98</v>
      </c>
    </row>
    <row r="21833" spans="3:4" ht="15" hidden="1" customHeight="1" x14ac:dyDescent="0.25">
      <c r="C21833" s="160" t="s">
        <v>551</v>
      </c>
      <c r="D21833" s="161">
        <v>1274.74</v>
      </c>
    </row>
    <row r="21834" spans="3:4" ht="15" hidden="1" customHeight="1" x14ac:dyDescent="0.25">
      <c r="C21834" s="158" t="s">
        <v>540</v>
      </c>
      <c r="D21834" s="159">
        <v>344.74</v>
      </c>
    </row>
    <row r="21835" spans="3:4" ht="15" hidden="1" customHeight="1" x14ac:dyDescent="0.25">
      <c r="C21835" s="160" t="s">
        <v>540</v>
      </c>
      <c r="D21835" s="161">
        <v>561.70000000000005</v>
      </c>
    </row>
    <row r="21836" spans="3:4" ht="15" hidden="1" customHeight="1" x14ac:dyDescent="0.25">
      <c r="C21836" s="158" t="s">
        <v>545</v>
      </c>
      <c r="D21836" s="159">
        <v>660.29</v>
      </c>
    </row>
    <row r="21837" spans="3:4" ht="15" hidden="1" customHeight="1" x14ac:dyDescent="0.25">
      <c r="C21837" s="160" t="s">
        <v>540</v>
      </c>
      <c r="D21837" s="161">
        <v>80.150000000000006</v>
      </c>
    </row>
    <row r="21838" spans="3:4" ht="15" hidden="1" customHeight="1" x14ac:dyDescent="0.25">
      <c r="C21838" s="158" t="s">
        <v>545</v>
      </c>
      <c r="D21838" s="159">
        <v>391.07</v>
      </c>
    </row>
    <row r="21839" spans="3:4" ht="15" hidden="1" customHeight="1" x14ac:dyDescent="0.25">
      <c r="C21839" s="160" t="s">
        <v>546</v>
      </c>
      <c r="D21839" s="161">
        <v>539.54999999999995</v>
      </c>
    </row>
    <row r="21840" spans="3:4" ht="15" hidden="1" customHeight="1" x14ac:dyDescent="0.25">
      <c r="C21840" s="158" t="s">
        <v>542</v>
      </c>
      <c r="D21840" s="159">
        <v>1032.33</v>
      </c>
    </row>
    <row r="21841" spans="3:4" ht="15" hidden="1" customHeight="1" x14ac:dyDescent="0.25">
      <c r="C21841" s="160" t="s">
        <v>546</v>
      </c>
      <c r="D21841" s="161">
        <v>1286.25</v>
      </c>
    </row>
    <row r="21842" spans="3:4" ht="15" hidden="1" customHeight="1" x14ac:dyDescent="0.25">
      <c r="C21842" s="158" t="s">
        <v>307</v>
      </c>
      <c r="D21842" s="159">
        <v>547.01</v>
      </c>
    </row>
    <row r="21843" spans="3:4" ht="15" hidden="1" customHeight="1" x14ac:dyDescent="0.25">
      <c r="C21843" s="160" t="s">
        <v>557</v>
      </c>
      <c r="D21843" s="161">
        <v>806.81</v>
      </c>
    </row>
    <row r="21844" spans="3:4" ht="15" hidden="1" customHeight="1" x14ac:dyDescent="0.25">
      <c r="C21844" s="158" t="s">
        <v>556</v>
      </c>
      <c r="D21844" s="159">
        <v>362.26</v>
      </c>
    </row>
    <row r="21845" spans="3:4" ht="15" hidden="1" customHeight="1" x14ac:dyDescent="0.25">
      <c r="C21845" s="160" t="s">
        <v>551</v>
      </c>
      <c r="D21845" s="161">
        <v>1294.18</v>
      </c>
    </row>
    <row r="21846" spans="3:4" ht="15" hidden="1" customHeight="1" x14ac:dyDescent="0.25">
      <c r="C21846" s="158" t="s">
        <v>543</v>
      </c>
      <c r="D21846" s="159">
        <v>319.66000000000003</v>
      </c>
    </row>
    <row r="21847" spans="3:4" ht="15" hidden="1" customHeight="1" x14ac:dyDescent="0.25">
      <c r="C21847" s="160" t="s">
        <v>552</v>
      </c>
      <c r="D21847" s="161">
        <v>1188.6400000000001</v>
      </c>
    </row>
    <row r="21848" spans="3:4" ht="15" hidden="1" customHeight="1" x14ac:dyDescent="0.25">
      <c r="C21848" s="158" t="s">
        <v>556</v>
      </c>
      <c r="D21848" s="159">
        <v>724.93</v>
      </c>
    </row>
    <row r="21849" spans="3:4" ht="15" hidden="1" customHeight="1" x14ac:dyDescent="0.25">
      <c r="C21849" s="160" t="s">
        <v>312</v>
      </c>
      <c r="D21849" s="161">
        <v>663.61</v>
      </c>
    </row>
    <row r="21850" spans="3:4" ht="15" hidden="1" customHeight="1" x14ac:dyDescent="0.25">
      <c r="C21850" s="158" t="s">
        <v>547</v>
      </c>
      <c r="D21850" s="159">
        <v>459.03</v>
      </c>
    </row>
    <row r="21851" spans="3:4" ht="15" hidden="1" customHeight="1" x14ac:dyDescent="0.25">
      <c r="C21851" s="160" t="s">
        <v>553</v>
      </c>
      <c r="D21851" s="161">
        <v>1279.06</v>
      </c>
    </row>
    <row r="21852" spans="3:4" ht="15" hidden="1" customHeight="1" x14ac:dyDescent="0.25">
      <c r="C21852" s="158" t="s">
        <v>546</v>
      </c>
      <c r="D21852" s="159">
        <v>598.94000000000005</v>
      </c>
    </row>
    <row r="21853" spans="3:4" ht="15" hidden="1" customHeight="1" x14ac:dyDescent="0.25">
      <c r="C21853" s="160" t="s">
        <v>547</v>
      </c>
      <c r="D21853" s="161">
        <v>903.17</v>
      </c>
    </row>
    <row r="21854" spans="3:4" ht="15" hidden="1" customHeight="1" x14ac:dyDescent="0.25">
      <c r="C21854" s="158" t="s">
        <v>307</v>
      </c>
      <c r="D21854" s="159">
        <v>1180.1300000000001</v>
      </c>
    </row>
    <row r="21855" spans="3:4" ht="15" hidden="1" customHeight="1" x14ac:dyDescent="0.25">
      <c r="C21855" s="160" t="s">
        <v>553</v>
      </c>
      <c r="D21855" s="161">
        <v>495.33</v>
      </c>
    </row>
    <row r="21856" spans="3:4" ht="15" hidden="1" customHeight="1" x14ac:dyDescent="0.25">
      <c r="C21856" s="158" t="s">
        <v>541</v>
      </c>
      <c r="D21856" s="159">
        <v>760.09</v>
      </c>
    </row>
    <row r="21857" spans="3:4" ht="15" hidden="1" customHeight="1" x14ac:dyDescent="0.25">
      <c r="C21857" s="160" t="s">
        <v>540</v>
      </c>
      <c r="D21857" s="161">
        <v>1299.1500000000001</v>
      </c>
    </row>
    <row r="21858" spans="3:4" ht="15" hidden="1" customHeight="1" x14ac:dyDescent="0.25">
      <c r="C21858" s="158" t="s">
        <v>557</v>
      </c>
      <c r="D21858" s="159">
        <v>1205.81</v>
      </c>
    </row>
    <row r="21859" spans="3:4" ht="15" hidden="1" customHeight="1" x14ac:dyDescent="0.25">
      <c r="C21859" s="160" t="s">
        <v>545</v>
      </c>
      <c r="D21859" s="161">
        <v>104.79</v>
      </c>
    </row>
    <row r="21860" spans="3:4" ht="15" hidden="1" customHeight="1" x14ac:dyDescent="0.25">
      <c r="C21860" s="158" t="s">
        <v>307</v>
      </c>
      <c r="D21860" s="159">
        <v>537.13</v>
      </c>
    </row>
    <row r="21861" spans="3:4" ht="15" hidden="1" customHeight="1" x14ac:dyDescent="0.25">
      <c r="C21861" s="160" t="s">
        <v>546</v>
      </c>
      <c r="D21861" s="161">
        <v>869.76</v>
      </c>
    </row>
    <row r="21862" spans="3:4" ht="15" hidden="1" customHeight="1" x14ac:dyDescent="0.25">
      <c r="C21862" s="158" t="s">
        <v>545</v>
      </c>
      <c r="D21862" s="159">
        <v>752.57</v>
      </c>
    </row>
    <row r="21863" spans="3:4" ht="15" hidden="1" customHeight="1" x14ac:dyDescent="0.25">
      <c r="C21863" s="160" t="s">
        <v>549</v>
      </c>
      <c r="D21863" s="161">
        <v>669.13</v>
      </c>
    </row>
    <row r="21864" spans="3:4" ht="15" hidden="1" customHeight="1" x14ac:dyDescent="0.25">
      <c r="C21864" s="158" t="s">
        <v>551</v>
      </c>
      <c r="D21864" s="159">
        <v>589.66</v>
      </c>
    </row>
    <row r="21865" spans="3:4" ht="15" hidden="1" customHeight="1" x14ac:dyDescent="0.25">
      <c r="C21865" s="160" t="s">
        <v>549</v>
      </c>
      <c r="D21865" s="161">
        <v>208.44</v>
      </c>
    </row>
    <row r="21866" spans="3:4" ht="15" hidden="1" customHeight="1" x14ac:dyDescent="0.25">
      <c r="C21866" s="158" t="s">
        <v>558</v>
      </c>
      <c r="D21866" s="159">
        <v>561.79999999999995</v>
      </c>
    </row>
    <row r="21867" spans="3:4" ht="15" hidden="1" customHeight="1" x14ac:dyDescent="0.25">
      <c r="C21867" s="160" t="s">
        <v>552</v>
      </c>
      <c r="D21867" s="161">
        <v>119.14</v>
      </c>
    </row>
    <row r="21868" spans="3:4" ht="15" hidden="1" customHeight="1" x14ac:dyDescent="0.25">
      <c r="C21868" s="158" t="s">
        <v>548</v>
      </c>
      <c r="D21868" s="159">
        <v>1204.27</v>
      </c>
    </row>
    <row r="21869" spans="3:4" ht="15" hidden="1" customHeight="1" x14ac:dyDescent="0.25">
      <c r="C21869" s="160" t="s">
        <v>540</v>
      </c>
      <c r="D21869" s="161">
        <v>648.32000000000005</v>
      </c>
    </row>
    <row r="21870" spans="3:4" ht="15" hidden="1" customHeight="1" x14ac:dyDescent="0.25">
      <c r="C21870" s="158" t="s">
        <v>545</v>
      </c>
      <c r="D21870" s="159">
        <v>498.53</v>
      </c>
    </row>
    <row r="21871" spans="3:4" ht="15" hidden="1" customHeight="1" x14ac:dyDescent="0.25">
      <c r="C21871" s="160" t="s">
        <v>552</v>
      </c>
      <c r="D21871" s="161">
        <v>1244.4000000000001</v>
      </c>
    </row>
    <row r="21872" spans="3:4" ht="15" hidden="1" customHeight="1" x14ac:dyDescent="0.25">
      <c r="C21872" s="158" t="s">
        <v>546</v>
      </c>
      <c r="D21872" s="159">
        <v>832.94</v>
      </c>
    </row>
    <row r="21873" spans="3:4" ht="15" hidden="1" customHeight="1" x14ac:dyDescent="0.25">
      <c r="C21873" s="160" t="s">
        <v>549</v>
      </c>
      <c r="D21873" s="161">
        <v>483.31</v>
      </c>
    </row>
    <row r="21874" spans="3:4" ht="15" hidden="1" customHeight="1" x14ac:dyDescent="0.25">
      <c r="C21874" s="158" t="s">
        <v>547</v>
      </c>
      <c r="D21874" s="159">
        <v>386.06</v>
      </c>
    </row>
    <row r="21875" spans="3:4" ht="15" hidden="1" customHeight="1" x14ac:dyDescent="0.25">
      <c r="C21875" s="160" t="s">
        <v>547</v>
      </c>
      <c r="D21875" s="161">
        <v>506.91</v>
      </c>
    </row>
    <row r="21876" spans="3:4" ht="15" hidden="1" customHeight="1" x14ac:dyDescent="0.25">
      <c r="C21876" s="158" t="s">
        <v>307</v>
      </c>
      <c r="D21876" s="159">
        <v>698.44</v>
      </c>
    </row>
    <row r="21877" spans="3:4" ht="15" hidden="1" customHeight="1" x14ac:dyDescent="0.25">
      <c r="C21877" s="160" t="s">
        <v>550</v>
      </c>
      <c r="D21877" s="161">
        <v>574.28</v>
      </c>
    </row>
    <row r="21878" spans="3:4" ht="15" hidden="1" customHeight="1" x14ac:dyDescent="0.25">
      <c r="C21878" s="158" t="s">
        <v>546</v>
      </c>
      <c r="D21878" s="159">
        <v>1126.4100000000001</v>
      </c>
    </row>
    <row r="21879" spans="3:4" ht="15" hidden="1" customHeight="1" x14ac:dyDescent="0.25">
      <c r="C21879" s="160" t="s">
        <v>543</v>
      </c>
      <c r="D21879" s="161">
        <v>505.28</v>
      </c>
    </row>
    <row r="21880" spans="3:4" ht="15" hidden="1" customHeight="1" x14ac:dyDescent="0.25">
      <c r="C21880" s="158" t="s">
        <v>547</v>
      </c>
      <c r="D21880" s="159">
        <v>797.12</v>
      </c>
    </row>
    <row r="21881" spans="3:4" ht="15" hidden="1" customHeight="1" x14ac:dyDescent="0.25">
      <c r="C21881" s="160" t="s">
        <v>544</v>
      </c>
      <c r="D21881" s="161">
        <v>1115.01</v>
      </c>
    </row>
    <row r="21882" spans="3:4" ht="15" hidden="1" customHeight="1" x14ac:dyDescent="0.25">
      <c r="C21882" s="158" t="s">
        <v>540</v>
      </c>
      <c r="D21882" s="159">
        <v>604.6</v>
      </c>
    </row>
    <row r="21883" spans="3:4" ht="15" hidden="1" customHeight="1" x14ac:dyDescent="0.25">
      <c r="C21883" s="160" t="s">
        <v>546</v>
      </c>
      <c r="D21883" s="161">
        <v>83.98</v>
      </c>
    </row>
    <row r="21884" spans="3:4" ht="15" hidden="1" customHeight="1" x14ac:dyDescent="0.25">
      <c r="C21884" s="158" t="s">
        <v>551</v>
      </c>
      <c r="D21884" s="159">
        <v>381.83</v>
      </c>
    </row>
    <row r="21885" spans="3:4" ht="15" hidden="1" customHeight="1" x14ac:dyDescent="0.25">
      <c r="C21885" s="160" t="s">
        <v>544</v>
      </c>
      <c r="D21885" s="161">
        <v>1249.5</v>
      </c>
    </row>
    <row r="21886" spans="3:4" ht="15" hidden="1" customHeight="1" x14ac:dyDescent="0.25">
      <c r="C21886" s="158" t="s">
        <v>547</v>
      </c>
      <c r="D21886" s="159">
        <v>910.81</v>
      </c>
    </row>
    <row r="21887" spans="3:4" ht="15" hidden="1" customHeight="1" x14ac:dyDescent="0.25">
      <c r="C21887" s="160" t="s">
        <v>553</v>
      </c>
      <c r="D21887" s="161">
        <v>555.79</v>
      </c>
    </row>
    <row r="21888" spans="3:4" ht="15" hidden="1" customHeight="1" x14ac:dyDescent="0.25">
      <c r="C21888" s="158" t="s">
        <v>309</v>
      </c>
      <c r="D21888" s="159">
        <v>780.08</v>
      </c>
    </row>
    <row r="21889" spans="3:4" ht="15" hidden="1" customHeight="1" x14ac:dyDescent="0.25">
      <c r="C21889" s="160" t="s">
        <v>312</v>
      </c>
      <c r="D21889" s="161">
        <v>718.87</v>
      </c>
    </row>
    <row r="21890" spans="3:4" ht="15" hidden="1" customHeight="1" x14ac:dyDescent="0.25">
      <c r="C21890" s="158" t="s">
        <v>307</v>
      </c>
      <c r="D21890" s="159">
        <v>960.67</v>
      </c>
    </row>
    <row r="21891" spans="3:4" ht="15" hidden="1" customHeight="1" x14ac:dyDescent="0.25">
      <c r="C21891" s="160" t="s">
        <v>556</v>
      </c>
      <c r="D21891" s="161">
        <v>947.19</v>
      </c>
    </row>
    <row r="21892" spans="3:4" ht="15" hidden="1" customHeight="1" x14ac:dyDescent="0.25">
      <c r="C21892" s="158" t="s">
        <v>307</v>
      </c>
      <c r="D21892" s="159">
        <v>24.69</v>
      </c>
    </row>
    <row r="21893" spans="3:4" ht="15" hidden="1" customHeight="1" x14ac:dyDescent="0.25">
      <c r="C21893" s="160" t="s">
        <v>542</v>
      </c>
      <c r="D21893" s="161">
        <v>342.6</v>
      </c>
    </row>
    <row r="21894" spans="3:4" ht="15" hidden="1" customHeight="1" x14ac:dyDescent="0.25">
      <c r="C21894" s="158" t="s">
        <v>552</v>
      </c>
      <c r="D21894" s="159">
        <v>533.48</v>
      </c>
    </row>
    <row r="21895" spans="3:4" ht="15" hidden="1" customHeight="1" x14ac:dyDescent="0.25">
      <c r="C21895" s="160" t="s">
        <v>542</v>
      </c>
      <c r="D21895" s="161">
        <v>926.16</v>
      </c>
    </row>
    <row r="21896" spans="3:4" ht="15" hidden="1" customHeight="1" x14ac:dyDescent="0.25">
      <c r="C21896" s="158" t="s">
        <v>552</v>
      </c>
      <c r="D21896" s="159">
        <v>1022.65</v>
      </c>
    </row>
    <row r="21897" spans="3:4" ht="15" hidden="1" customHeight="1" x14ac:dyDescent="0.25">
      <c r="C21897" s="160" t="s">
        <v>553</v>
      </c>
      <c r="D21897" s="161">
        <v>118.91</v>
      </c>
    </row>
    <row r="21898" spans="3:4" ht="15" hidden="1" customHeight="1" x14ac:dyDescent="0.25">
      <c r="C21898" s="158" t="s">
        <v>308</v>
      </c>
      <c r="D21898" s="159">
        <v>556.21</v>
      </c>
    </row>
    <row r="21899" spans="3:4" ht="15" hidden="1" customHeight="1" x14ac:dyDescent="0.25">
      <c r="C21899" s="160" t="s">
        <v>548</v>
      </c>
      <c r="D21899" s="161">
        <v>226.2</v>
      </c>
    </row>
    <row r="21900" spans="3:4" ht="15" hidden="1" customHeight="1" x14ac:dyDescent="0.25">
      <c r="C21900" s="158" t="s">
        <v>308</v>
      </c>
      <c r="D21900" s="159">
        <v>625.29</v>
      </c>
    </row>
    <row r="21901" spans="3:4" ht="15" hidden="1" customHeight="1" x14ac:dyDescent="0.25">
      <c r="C21901" s="160" t="s">
        <v>546</v>
      </c>
      <c r="D21901" s="161">
        <v>601.36</v>
      </c>
    </row>
    <row r="21902" spans="3:4" ht="15" hidden="1" customHeight="1" x14ac:dyDescent="0.25">
      <c r="C21902" s="158" t="s">
        <v>540</v>
      </c>
      <c r="D21902" s="159">
        <v>891.5</v>
      </c>
    </row>
    <row r="21903" spans="3:4" ht="15" hidden="1" customHeight="1" x14ac:dyDescent="0.25">
      <c r="C21903" s="160" t="s">
        <v>551</v>
      </c>
      <c r="D21903" s="161">
        <v>105.07</v>
      </c>
    </row>
    <row r="21904" spans="3:4" ht="15" hidden="1" customHeight="1" x14ac:dyDescent="0.25">
      <c r="C21904" s="158" t="s">
        <v>546</v>
      </c>
      <c r="D21904" s="159">
        <v>1156.45</v>
      </c>
    </row>
    <row r="21905" spans="3:4" ht="15" hidden="1" customHeight="1" x14ac:dyDescent="0.25">
      <c r="C21905" s="160" t="s">
        <v>547</v>
      </c>
      <c r="D21905" s="161">
        <v>734.73</v>
      </c>
    </row>
    <row r="21906" spans="3:4" ht="15" hidden="1" customHeight="1" x14ac:dyDescent="0.25">
      <c r="C21906" s="158" t="s">
        <v>555</v>
      </c>
      <c r="D21906" s="159">
        <v>96.72</v>
      </c>
    </row>
    <row r="21907" spans="3:4" ht="15" hidden="1" customHeight="1" x14ac:dyDescent="0.25">
      <c r="C21907" s="160" t="s">
        <v>552</v>
      </c>
      <c r="D21907" s="161">
        <v>34.46</v>
      </c>
    </row>
    <row r="21908" spans="3:4" ht="15" hidden="1" customHeight="1" x14ac:dyDescent="0.25">
      <c r="C21908" s="158" t="s">
        <v>312</v>
      </c>
      <c r="D21908" s="159">
        <v>326.18</v>
      </c>
    </row>
    <row r="21909" spans="3:4" ht="15" hidden="1" customHeight="1" x14ac:dyDescent="0.25">
      <c r="C21909" s="160" t="s">
        <v>546</v>
      </c>
      <c r="D21909" s="161">
        <v>371.74</v>
      </c>
    </row>
    <row r="21910" spans="3:4" ht="15" hidden="1" customHeight="1" x14ac:dyDescent="0.25">
      <c r="C21910" s="158" t="s">
        <v>549</v>
      </c>
      <c r="D21910" s="159">
        <v>1002.92</v>
      </c>
    </row>
    <row r="21911" spans="3:4" ht="15" hidden="1" customHeight="1" x14ac:dyDescent="0.25">
      <c r="C21911" s="160" t="s">
        <v>553</v>
      </c>
      <c r="D21911" s="161">
        <v>1237.4000000000001</v>
      </c>
    </row>
    <row r="21912" spans="3:4" ht="15" hidden="1" customHeight="1" x14ac:dyDescent="0.25">
      <c r="C21912" s="158" t="s">
        <v>550</v>
      </c>
      <c r="D21912" s="159">
        <v>224.32</v>
      </c>
    </row>
    <row r="21913" spans="3:4" ht="15" hidden="1" customHeight="1" x14ac:dyDescent="0.25">
      <c r="C21913" s="160" t="s">
        <v>308</v>
      </c>
      <c r="D21913" s="161">
        <v>632.72</v>
      </c>
    </row>
    <row r="21914" spans="3:4" ht="15" hidden="1" customHeight="1" x14ac:dyDescent="0.25">
      <c r="C21914" s="158" t="s">
        <v>549</v>
      </c>
      <c r="D21914" s="159">
        <v>1208.46</v>
      </c>
    </row>
    <row r="21915" spans="3:4" ht="15" hidden="1" customHeight="1" x14ac:dyDescent="0.25">
      <c r="C21915" s="160" t="s">
        <v>312</v>
      </c>
      <c r="D21915" s="161">
        <v>900.78</v>
      </c>
    </row>
    <row r="21916" spans="3:4" ht="15" hidden="1" customHeight="1" x14ac:dyDescent="0.25">
      <c r="C21916" s="158" t="s">
        <v>539</v>
      </c>
      <c r="D21916" s="159">
        <v>1138.76</v>
      </c>
    </row>
    <row r="21917" spans="3:4" ht="15" hidden="1" customHeight="1" x14ac:dyDescent="0.25">
      <c r="C21917" s="160" t="s">
        <v>542</v>
      </c>
      <c r="D21917" s="161">
        <v>1032.6199999999999</v>
      </c>
    </row>
    <row r="21918" spans="3:4" ht="15" hidden="1" customHeight="1" x14ac:dyDescent="0.25">
      <c r="C21918" s="158" t="s">
        <v>546</v>
      </c>
      <c r="D21918" s="159">
        <v>608.03</v>
      </c>
    </row>
    <row r="21919" spans="3:4" ht="15" hidden="1" customHeight="1" x14ac:dyDescent="0.25">
      <c r="C21919" s="160" t="s">
        <v>544</v>
      </c>
      <c r="D21919" s="161">
        <v>504.57</v>
      </c>
    </row>
    <row r="21920" spans="3:4" ht="15" hidden="1" customHeight="1" x14ac:dyDescent="0.25">
      <c r="C21920" s="158" t="s">
        <v>307</v>
      </c>
      <c r="D21920" s="159">
        <v>1115.52</v>
      </c>
    </row>
    <row r="21921" spans="3:4" ht="15" hidden="1" customHeight="1" x14ac:dyDescent="0.25">
      <c r="C21921" s="160" t="s">
        <v>553</v>
      </c>
      <c r="D21921" s="161">
        <v>307.27</v>
      </c>
    </row>
    <row r="21922" spans="3:4" ht="15" hidden="1" customHeight="1" x14ac:dyDescent="0.25">
      <c r="C21922" s="158" t="s">
        <v>549</v>
      </c>
      <c r="D21922" s="159">
        <v>289.33999999999997</v>
      </c>
    </row>
    <row r="21923" spans="3:4" ht="15" hidden="1" customHeight="1" x14ac:dyDescent="0.25">
      <c r="C21923" s="160" t="s">
        <v>309</v>
      </c>
      <c r="D21923" s="161">
        <v>28.66</v>
      </c>
    </row>
    <row r="21924" spans="3:4" ht="15" hidden="1" customHeight="1" x14ac:dyDescent="0.25">
      <c r="C21924" s="158" t="s">
        <v>307</v>
      </c>
      <c r="D21924" s="159">
        <v>800.63</v>
      </c>
    </row>
    <row r="21925" spans="3:4" ht="15" hidden="1" customHeight="1" x14ac:dyDescent="0.25">
      <c r="C21925" s="160" t="s">
        <v>544</v>
      </c>
      <c r="D21925" s="161">
        <v>442.01</v>
      </c>
    </row>
    <row r="21926" spans="3:4" ht="15" hidden="1" customHeight="1" x14ac:dyDescent="0.25">
      <c r="C21926" s="158" t="s">
        <v>542</v>
      </c>
      <c r="D21926" s="159">
        <v>621.75</v>
      </c>
    </row>
    <row r="21927" spans="3:4" ht="15" hidden="1" customHeight="1" x14ac:dyDescent="0.25">
      <c r="C21927" s="160" t="s">
        <v>552</v>
      </c>
      <c r="D21927" s="161">
        <v>906.7</v>
      </c>
    </row>
    <row r="21928" spans="3:4" ht="15" hidden="1" customHeight="1" x14ac:dyDescent="0.25">
      <c r="C21928" s="158" t="s">
        <v>543</v>
      </c>
      <c r="D21928" s="159">
        <v>327.57</v>
      </c>
    </row>
    <row r="21929" spans="3:4" ht="15" hidden="1" customHeight="1" x14ac:dyDescent="0.25">
      <c r="C21929" s="160" t="s">
        <v>542</v>
      </c>
      <c r="D21929" s="161">
        <v>455.33</v>
      </c>
    </row>
    <row r="21930" spans="3:4" ht="15" hidden="1" customHeight="1" x14ac:dyDescent="0.25">
      <c r="C21930" s="158" t="s">
        <v>545</v>
      </c>
      <c r="D21930" s="159">
        <v>335.29</v>
      </c>
    </row>
    <row r="21931" spans="3:4" ht="15" hidden="1" customHeight="1" x14ac:dyDescent="0.25">
      <c r="C21931" s="160" t="s">
        <v>547</v>
      </c>
      <c r="D21931" s="161">
        <v>775.76</v>
      </c>
    </row>
    <row r="21932" spans="3:4" ht="15" hidden="1" customHeight="1" x14ac:dyDescent="0.25">
      <c r="C21932" s="158" t="s">
        <v>545</v>
      </c>
      <c r="D21932" s="159">
        <v>972.51</v>
      </c>
    </row>
    <row r="21933" spans="3:4" ht="15" hidden="1" customHeight="1" x14ac:dyDescent="0.25">
      <c r="C21933" s="160" t="s">
        <v>552</v>
      </c>
      <c r="D21933" s="161">
        <v>1009.87</v>
      </c>
    </row>
    <row r="21934" spans="3:4" ht="15" hidden="1" customHeight="1" x14ac:dyDescent="0.25">
      <c r="C21934" s="158" t="s">
        <v>541</v>
      </c>
      <c r="D21934" s="159">
        <v>878.19</v>
      </c>
    </row>
    <row r="21935" spans="3:4" ht="15" hidden="1" customHeight="1" x14ac:dyDescent="0.25">
      <c r="C21935" s="160" t="s">
        <v>546</v>
      </c>
      <c r="D21935" s="161">
        <v>417.05</v>
      </c>
    </row>
    <row r="21936" spans="3:4" ht="15" hidden="1" customHeight="1" x14ac:dyDescent="0.25">
      <c r="C21936" s="158" t="s">
        <v>307</v>
      </c>
      <c r="D21936" s="159">
        <v>603.79999999999995</v>
      </c>
    </row>
    <row r="21937" spans="3:4" ht="15" hidden="1" customHeight="1" x14ac:dyDescent="0.25">
      <c r="C21937" s="160" t="s">
        <v>543</v>
      </c>
      <c r="D21937" s="161">
        <v>827.14</v>
      </c>
    </row>
    <row r="21938" spans="3:4" ht="15" hidden="1" customHeight="1" x14ac:dyDescent="0.25">
      <c r="C21938" s="158" t="s">
        <v>546</v>
      </c>
      <c r="D21938" s="159">
        <v>905.23</v>
      </c>
    </row>
    <row r="21939" spans="3:4" ht="15" hidden="1" customHeight="1" x14ac:dyDescent="0.25">
      <c r="C21939" s="160" t="s">
        <v>307</v>
      </c>
      <c r="D21939" s="161">
        <v>642.09</v>
      </c>
    </row>
    <row r="21940" spans="3:4" ht="15" hidden="1" customHeight="1" x14ac:dyDescent="0.25">
      <c r="C21940" s="158" t="s">
        <v>309</v>
      </c>
      <c r="D21940" s="159">
        <v>402.34</v>
      </c>
    </row>
    <row r="21941" spans="3:4" ht="15" hidden="1" customHeight="1" x14ac:dyDescent="0.25">
      <c r="C21941" s="160" t="s">
        <v>312</v>
      </c>
      <c r="D21941" s="161">
        <v>415.35</v>
      </c>
    </row>
    <row r="21942" spans="3:4" ht="15" hidden="1" customHeight="1" x14ac:dyDescent="0.25">
      <c r="C21942" s="158" t="s">
        <v>550</v>
      </c>
      <c r="D21942" s="159">
        <v>378.7</v>
      </c>
    </row>
    <row r="21943" spans="3:4" ht="15" hidden="1" customHeight="1" x14ac:dyDescent="0.25">
      <c r="C21943" s="160" t="s">
        <v>540</v>
      </c>
      <c r="D21943" s="161">
        <v>985.54</v>
      </c>
    </row>
    <row r="21944" spans="3:4" ht="15" hidden="1" customHeight="1" x14ac:dyDescent="0.25">
      <c r="C21944" s="158" t="s">
        <v>552</v>
      </c>
      <c r="D21944" s="159">
        <v>573.74</v>
      </c>
    </row>
    <row r="21945" spans="3:4" ht="15" hidden="1" customHeight="1" x14ac:dyDescent="0.25">
      <c r="C21945" s="160" t="s">
        <v>551</v>
      </c>
      <c r="D21945" s="161">
        <v>75.09</v>
      </c>
    </row>
    <row r="21946" spans="3:4" ht="15" hidden="1" customHeight="1" x14ac:dyDescent="0.25">
      <c r="C21946" s="158" t="s">
        <v>545</v>
      </c>
      <c r="D21946" s="159">
        <v>512.20000000000005</v>
      </c>
    </row>
    <row r="21947" spans="3:4" ht="15" hidden="1" customHeight="1" x14ac:dyDescent="0.25">
      <c r="C21947" s="160" t="s">
        <v>550</v>
      </c>
      <c r="D21947" s="161">
        <v>439.62</v>
      </c>
    </row>
    <row r="21948" spans="3:4" ht="15" hidden="1" customHeight="1" x14ac:dyDescent="0.25">
      <c r="C21948" s="158" t="s">
        <v>542</v>
      </c>
      <c r="D21948" s="159">
        <v>876.75</v>
      </c>
    </row>
    <row r="21949" spans="3:4" ht="15" hidden="1" customHeight="1" x14ac:dyDescent="0.25">
      <c r="C21949" s="160" t="s">
        <v>312</v>
      </c>
      <c r="D21949" s="161">
        <v>894.02</v>
      </c>
    </row>
    <row r="21950" spans="3:4" ht="15" hidden="1" customHeight="1" x14ac:dyDescent="0.25">
      <c r="C21950" s="158" t="s">
        <v>554</v>
      </c>
      <c r="D21950" s="159">
        <v>653.75</v>
      </c>
    </row>
    <row r="21951" spans="3:4" ht="15" hidden="1" customHeight="1" x14ac:dyDescent="0.25">
      <c r="C21951" s="160" t="s">
        <v>308</v>
      </c>
      <c r="D21951" s="161">
        <v>1264.01</v>
      </c>
    </row>
    <row r="21952" spans="3:4" ht="15" hidden="1" customHeight="1" x14ac:dyDescent="0.25">
      <c r="C21952" s="158" t="s">
        <v>551</v>
      </c>
      <c r="D21952" s="159">
        <v>561.73</v>
      </c>
    </row>
    <row r="21953" spans="3:4" ht="15" hidden="1" customHeight="1" x14ac:dyDescent="0.25">
      <c r="C21953" s="160" t="s">
        <v>540</v>
      </c>
      <c r="D21953" s="161">
        <v>816.79</v>
      </c>
    </row>
    <row r="21954" spans="3:4" ht="15" hidden="1" customHeight="1" x14ac:dyDescent="0.25">
      <c r="C21954" s="158" t="s">
        <v>558</v>
      </c>
      <c r="D21954" s="159">
        <v>539.38</v>
      </c>
    </row>
    <row r="21955" spans="3:4" ht="15" hidden="1" customHeight="1" x14ac:dyDescent="0.25">
      <c r="C21955" s="160" t="s">
        <v>549</v>
      </c>
      <c r="D21955" s="161">
        <v>1151.27</v>
      </c>
    </row>
    <row r="21956" spans="3:4" ht="15" hidden="1" customHeight="1" x14ac:dyDescent="0.25">
      <c r="C21956" s="158" t="s">
        <v>308</v>
      </c>
      <c r="D21956" s="159">
        <v>961.9</v>
      </c>
    </row>
    <row r="21957" spans="3:4" ht="15" hidden="1" customHeight="1" x14ac:dyDescent="0.25">
      <c r="C21957" s="160" t="s">
        <v>548</v>
      </c>
      <c r="D21957" s="161">
        <v>522.75</v>
      </c>
    </row>
    <row r="21958" spans="3:4" ht="15" hidden="1" customHeight="1" x14ac:dyDescent="0.25">
      <c r="C21958" s="158" t="s">
        <v>307</v>
      </c>
      <c r="D21958" s="159">
        <v>1003.75</v>
      </c>
    </row>
    <row r="21959" spans="3:4" ht="15" hidden="1" customHeight="1" x14ac:dyDescent="0.25">
      <c r="C21959" s="160" t="s">
        <v>552</v>
      </c>
      <c r="D21959" s="161">
        <v>708.41</v>
      </c>
    </row>
    <row r="21960" spans="3:4" ht="15" hidden="1" customHeight="1" x14ac:dyDescent="0.25">
      <c r="C21960" s="158" t="s">
        <v>545</v>
      </c>
      <c r="D21960" s="159">
        <v>347.94</v>
      </c>
    </row>
    <row r="21961" spans="3:4" ht="15" hidden="1" customHeight="1" x14ac:dyDescent="0.25">
      <c r="C21961" s="160" t="s">
        <v>308</v>
      </c>
      <c r="D21961" s="161">
        <v>367.01</v>
      </c>
    </row>
    <row r="21962" spans="3:4" ht="15" hidden="1" customHeight="1" x14ac:dyDescent="0.25">
      <c r="C21962" s="158" t="s">
        <v>540</v>
      </c>
      <c r="D21962" s="159">
        <v>445.62</v>
      </c>
    </row>
    <row r="21963" spans="3:4" ht="15" hidden="1" customHeight="1" x14ac:dyDescent="0.25">
      <c r="C21963" s="160" t="s">
        <v>547</v>
      </c>
      <c r="D21963" s="161">
        <v>311.26</v>
      </c>
    </row>
    <row r="21964" spans="3:4" ht="15" hidden="1" customHeight="1" x14ac:dyDescent="0.25">
      <c r="C21964" s="158" t="s">
        <v>557</v>
      </c>
      <c r="D21964" s="159">
        <v>1104.3900000000001</v>
      </c>
    </row>
    <row r="21965" spans="3:4" ht="15" hidden="1" customHeight="1" x14ac:dyDescent="0.25">
      <c r="C21965" s="160" t="s">
        <v>308</v>
      </c>
      <c r="D21965" s="161">
        <v>18.02</v>
      </c>
    </row>
    <row r="21966" spans="3:4" ht="15" hidden="1" customHeight="1" x14ac:dyDescent="0.25">
      <c r="C21966" s="158" t="s">
        <v>557</v>
      </c>
      <c r="D21966" s="159">
        <v>417.57</v>
      </c>
    </row>
    <row r="21967" spans="3:4" ht="15" hidden="1" customHeight="1" x14ac:dyDescent="0.25">
      <c r="C21967" s="160" t="s">
        <v>549</v>
      </c>
      <c r="D21967" s="161">
        <v>515.07000000000005</v>
      </c>
    </row>
    <row r="21968" spans="3:4" ht="15" hidden="1" customHeight="1" x14ac:dyDescent="0.25">
      <c r="C21968" s="158" t="s">
        <v>541</v>
      </c>
      <c r="D21968" s="159">
        <v>863</v>
      </c>
    </row>
    <row r="21969" spans="3:4" ht="15" hidden="1" customHeight="1" x14ac:dyDescent="0.25">
      <c r="C21969" s="160" t="s">
        <v>557</v>
      </c>
      <c r="D21969" s="161">
        <v>958.45</v>
      </c>
    </row>
    <row r="21970" spans="3:4" ht="15" hidden="1" customHeight="1" x14ac:dyDescent="0.25">
      <c r="C21970" s="158" t="s">
        <v>545</v>
      </c>
      <c r="D21970" s="159">
        <v>798.9</v>
      </c>
    </row>
    <row r="21971" spans="3:4" ht="15" hidden="1" customHeight="1" x14ac:dyDescent="0.25">
      <c r="C21971" s="160" t="s">
        <v>543</v>
      </c>
      <c r="D21971" s="161">
        <v>646.46</v>
      </c>
    </row>
    <row r="21972" spans="3:4" ht="15" hidden="1" customHeight="1" x14ac:dyDescent="0.25">
      <c r="C21972" s="158" t="s">
        <v>549</v>
      </c>
      <c r="D21972" s="159">
        <v>174.14</v>
      </c>
    </row>
    <row r="21973" spans="3:4" ht="15" hidden="1" customHeight="1" x14ac:dyDescent="0.25">
      <c r="C21973" s="160" t="s">
        <v>544</v>
      </c>
      <c r="D21973" s="161">
        <v>452.92</v>
      </c>
    </row>
    <row r="21974" spans="3:4" ht="15" hidden="1" customHeight="1" x14ac:dyDescent="0.25">
      <c r="C21974" s="158" t="s">
        <v>547</v>
      </c>
      <c r="D21974" s="159">
        <v>140.74</v>
      </c>
    </row>
    <row r="21975" spans="3:4" ht="15" hidden="1" customHeight="1" x14ac:dyDescent="0.25">
      <c r="C21975" s="160" t="s">
        <v>551</v>
      </c>
      <c r="D21975" s="161">
        <v>167.83</v>
      </c>
    </row>
    <row r="21976" spans="3:4" ht="15" hidden="1" customHeight="1" x14ac:dyDescent="0.25">
      <c r="C21976" s="158" t="s">
        <v>540</v>
      </c>
      <c r="D21976" s="159">
        <v>448.8</v>
      </c>
    </row>
    <row r="21977" spans="3:4" ht="15" hidden="1" customHeight="1" x14ac:dyDescent="0.25">
      <c r="C21977" s="160" t="s">
        <v>549</v>
      </c>
      <c r="D21977" s="161">
        <v>610.21</v>
      </c>
    </row>
    <row r="21978" spans="3:4" ht="15" hidden="1" customHeight="1" x14ac:dyDescent="0.25">
      <c r="C21978" s="158" t="s">
        <v>545</v>
      </c>
      <c r="D21978" s="159">
        <v>229.28</v>
      </c>
    </row>
    <row r="21979" spans="3:4" ht="15" hidden="1" customHeight="1" x14ac:dyDescent="0.25">
      <c r="C21979" s="160" t="s">
        <v>307</v>
      </c>
      <c r="D21979" s="161">
        <v>349.07</v>
      </c>
    </row>
    <row r="21980" spans="3:4" ht="15" hidden="1" customHeight="1" x14ac:dyDescent="0.25">
      <c r="C21980" s="158" t="s">
        <v>546</v>
      </c>
      <c r="D21980" s="159">
        <v>1114.44</v>
      </c>
    </row>
    <row r="21981" spans="3:4" ht="15" hidden="1" customHeight="1" x14ac:dyDescent="0.25">
      <c r="C21981" s="160" t="s">
        <v>549</v>
      </c>
      <c r="D21981" s="161">
        <v>791.87</v>
      </c>
    </row>
    <row r="21982" spans="3:4" ht="15" hidden="1" customHeight="1" x14ac:dyDescent="0.25">
      <c r="C21982" s="158" t="s">
        <v>541</v>
      </c>
      <c r="D21982" s="159">
        <v>282.02999999999997</v>
      </c>
    </row>
    <row r="21983" spans="3:4" ht="15" hidden="1" customHeight="1" x14ac:dyDescent="0.25">
      <c r="C21983" s="160" t="s">
        <v>545</v>
      </c>
      <c r="D21983" s="161">
        <v>923.32</v>
      </c>
    </row>
    <row r="21984" spans="3:4" ht="15" hidden="1" customHeight="1" x14ac:dyDescent="0.25">
      <c r="C21984" s="158" t="s">
        <v>549</v>
      </c>
      <c r="D21984" s="159">
        <v>567.9</v>
      </c>
    </row>
    <row r="21985" spans="3:4" ht="15" hidden="1" customHeight="1" x14ac:dyDescent="0.25">
      <c r="C21985" s="160" t="s">
        <v>307</v>
      </c>
      <c r="D21985" s="161">
        <v>546.51</v>
      </c>
    </row>
    <row r="21986" spans="3:4" ht="15" hidden="1" customHeight="1" x14ac:dyDescent="0.25">
      <c r="C21986" s="158" t="s">
        <v>553</v>
      </c>
      <c r="D21986" s="159">
        <v>352.31</v>
      </c>
    </row>
    <row r="21987" spans="3:4" ht="15" hidden="1" customHeight="1" x14ac:dyDescent="0.25">
      <c r="C21987" s="160" t="s">
        <v>540</v>
      </c>
      <c r="D21987" s="161">
        <v>842.72</v>
      </c>
    </row>
    <row r="21988" spans="3:4" ht="15" hidden="1" customHeight="1" x14ac:dyDescent="0.25">
      <c r="C21988" s="158" t="s">
        <v>548</v>
      </c>
      <c r="D21988" s="159">
        <v>751.59</v>
      </c>
    </row>
    <row r="21989" spans="3:4" ht="15" hidden="1" customHeight="1" x14ac:dyDescent="0.25">
      <c r="C21989" s="160" t="s">
        <v>548</v>
      </c>
      <c r="D21989" s="161">
        <v>1006.9</v>
      </c>
    </row>
    <row r="21990" spans="3:4" ht="15" hidden="1" customHeight="1" x14ac:dyDescent="0.25">
      <c r="C21990" s="158" t="s">
        <v>557</v>
      </c>
      <c r="D21990" s="159">
        <v>691.25</v>
      </c>
    </row>
    <row r="21991" spans="3:4" ht="15" hidden="1" customHeight="1" x14ac:dyDescent="0.25">
      <c r="C21991" s="160" t="s">
        <v>539</v>
      </c>
      <c r="D21991" s="161">
        <v>75.180000000000007</v>
      </c>
    </row>
    <row r="21992" spans="3:4" ht="15" hidden="1" customHeight="1" x14ac:dyDescent="0.25">
      <c r="C21992" s="158" t="s">
        <v>557</v>
      </c>
      <c r="D21992" s="159">
        <v>297.89</v>
      </c>
    </row>
    <row r="21993" spans="3:4" ht="15" hidden="1" customHeight="1" x14ac:dyDescent="0.25">
      <c r="C21993" s="160" t="s">
        <v>552</v>
      </c>
      <c r="D21993" s="161">
        <v>1162.08</v>
      </c>
    </row>
    <row r="21994" spans="3:4" ht="15" hidden="1" customHeight="1" x14ac:dyDescent="0.25">
      <c r="C21994" s="158" t="s">
        <v>551</v>
      </c>
      <c r="D21994" s="159">
        <v>1239.98</v>
      </c>
    </row>
    <row r="21995" spans="3:4" ht="15" hidden="1" customHeight="1" x14ac:dyDescent="0.25">
      <c r="C21995" s="160" t="s">
        <v>546</v>
      </c>
      <c r="D21995" s="161">
        <v>698.97</v>
      </c>
    </row>
    <row r="21996" spans="3:4" ht="15" hidden="1" customHeight="1" x14ac:dyDescent="0.25">
      <c r="C21996" s="158" t="s">
        <v>552</v>
      </c>
      <c r="D21996" s="159">
        <v>219.47</v>
      </c>
    </row>
    <row r="21997" spans="3:4" ht="15" hidden="1" customHeight="1" x14ac:dyDescent="0.25">
      <c r="C21997" s="160" t="s">
        <v>548</v>
      </c>
      <c r="D21997" s="161">
        <v>641.04</v>
      </c>
    </row>
    <row r="21998" spans="3:4" ht="15" hidden="1" customHeight="1" x14ac:dyDescent="0.25">
      <c r="C21998" s="158" t="s">
        <v>543</v>
      </c>
      <c r="D21998" s="159">
        <v>297.72000000000003</v>
      </c>
    </row>
    <row r="21999" spans="3:4" ht="15" hidden="1" customHeight="1" x14ac:dyDescent="0.25">
      <c r="C21999" s="160" t="s">
        <v>307</v>
      </c>
      <c r="D21999" s="161">
        <v>407.57</v>
      </c>
    </row>
    <row r="22000" spans="3:4" ht="15" hidden="1" customHeight="1" x14ac:dyDescent="0.25">
      <c r="C22000" s="158" t="s">
        <v>556</v>
      </c>
      <c r="D22000" s="159">
        <v>1069.8599999999999</v>
      </c>
    </row>
    <row r="22001" spans="3:4" ht="15" hidden="1" customHeight="1" x14ac:dyDescent="0.25">
      <c r="C22001" s="160" t="s">
        <v>549</v>
      </c>
      <c r="D22001" s="161">
        <v>427.18</v>
      </c>
    </row>
    <row r="22002" spans="3:4" ht="15" hidden="1" customHeight="1" x14ac:dyDescent="0.25">
      <c r="C22002" s="158" t="s">
        <v>545</v>
      </c>
      <c r="D22002" s="159">
        <v>1222.17</v>
      </c>
    </row>
    <row r="22003" spans="3:4" ht="15" hidden="1" customHeight="1" x14ac:dyDescent="0.25">
      <c r="C22003" s="160" t="s">
        <v>312</v>
      </c>
      <c r="D22003" s="161">
        <v>1012.44</v>
      </c>
    </row>
    <row r="22004" spans="3:4" ht="15" hidden="1" customHeight="1" x14ac:dyDescent="0.25">
      <c r="C22004" s="158" t="s">
        <v>541</v>
      </c>
      <c r="D22004" s="159">
        <v>754.08</v>
      </c>
    </row>
    <row r="22005" spans="3:4" ht="15" hidden="1" customHeight="1" x14ac:dyDescent="0.25">
      <c r="C22005" s="160" t="s">
        <v>557</v>
      </c>
      <c r="D22005" s="161">
        <v>365.51</v>
      </c>
    </row>
    <row r="22006" spans="3:4" ht="15" hidden="1" customHeight="1" x14ac:dyDescent="0.25">
      <c r="C22006" s="158" t="s">
        <v>546</v>
      </c>
      <c r="D22006" s="159">
        <v>548.02</v>
      </c>
    </row>
    <row r="22007" spans="3:4" ht="15" hidden="1" customHeight="1" x14ac:dyDescent="0.25">
      <c r="C22007" s="160" t="s">
        <v>540</v>
      </c>
      <c r="D22007" s="161">
        <v>1228.2</v>
      </c>
    </row>
    <row r="22008" spans="3:4" ht="15" hidden="1" customHeight="1" x14ac:dyDescent="0.25">
      <c r="C22008" s="158" t="s">
        <v>312</v>
      </c>
      <c r="D22008" s="159">
        <v>533.78</v>
      </c>
    </row>
    <row r="22009" spans="3:4" ht="15" hidden="1" customHeight="1" x14ac:dyDescent="0.25">
      <c r="C22009" s="160" t="s">
        <v>307</v>
      </c>
      <c r="D22009" s="161">
        <v>67.31</v>
      </c>
    </row>
    <row r="22010" spans="3:4" ht="15" hidden="1" customHeight="1" x14ac:dyDescent="0.25">
      <c r="C22010" s="158" t="s">
        <v>557</v>
      </c>
      <c r="D22010" s="159">
        <v>395.19</v>
      </c>
    </row>
    <row r="22011" spans="3:4" ht="15" hidden="1" customHeight="1" x14ac:dyDescent="0.25">
      <c r="C22011" s="160" t="s">
        <v>547</v>
      </c>
      <c r="D22011" s="161">
        <v>628.04</v>
      </c>
    </row>
    <row r="22012" spans="3:4" ht="15" hidden="1" customHeight="1" x14ac:dyDescent="0.25">
      <c r="C22012" s="158" t="s">
        <v>308</v>
      </c>
      <c r="D22012" s="159">
        <v>761.79</v>
      </c>
    </row>
    <row r="22013" spans="3:4" ht="15" hidden="1" customHeight="1" x14ac:dyDescent="0.25">
      <c r="C22013" s="160" t="s">
        <v>543</v>
      </c>
      <c r="D22013" s="161">
        <v>72.599999999999994</v>
      </c>
    </row>
    <row r="22014" spans="3:4" ht="15" hidden="1" customHeight="1" x14ac:dyDescent="0.25">
      <c r="C22014" s="158" t="s">
        <v>551</v>
      </c>
      <c r="D22014" s="159">
        <v>802.16</v>
      </c>
    </row>
    <row r="22015" spans="3:4" ht="15" hidden="1" customHeight="1" x14ac:dyDescent="0.25">
      <c r="C22015" s="160" t="s">
        <v>546</v>
      </c>
      <c r="D22015" s="161">
        <v>437.67</v>
      </c>
    </row>
    <row r="22016" spans="3:4" ht="15" hidden="1" customHeight="1" x14ac:dyDescent="0.25">
      <c r="C22016" s="158" t="s">
        <v>558</v>
      </c>
      <c r="D22016" s="159">
        <v>1290.4000000000001</v>
      </c>
    </row>
    <row r="22017" spans="3:4" ht="15" hidden="1" customHeight="1" x14ac:dyDescent="0.25">
      <c r="C22017" s="160" t="s">
        <v>542</v>
      </c>
      <c r="D22017" s="161">
        <v>429.35</v>
      </c>
    </row>
    <row r="22018" spans="3:4" ht="15" hidden="1" customHeight="1" x14ac:dyDescent="0.25">
      <c r="C22018" s="158" t="s">
        <v>543</v>
      </c>
      <c r="D22018" s="159">
        <v>720.45</v>
      </c>
    </row>
    <row r="22019" spans="3:4" ht="15" hidden="1" customHeight="1" x14ac:dyDescent="0.25">
      <c r="C22019" s="160" t="s">
        <v>551</v>
      </c>
      <c r="D22019" s="161">
        <v>751.38</v>
      </c>
    </row>
    <row r="22020" spans="3:4" ht="15" hidden="1" customHeight="1" x14ac:dyDescent="0.25">
      <c r="C22020" s="158" t="s">
        <v>553</v>
      </c>
      <c r="D22020" s="159">
        <v>235.38</v>
      </c>
    </row>
    <row r="22021" spans="3:4" ht="15" hidden="1" customHeight="1" x14ac:dyDescent="0.25">
      <c r="C22021" s="160" t="s">
        <v>546</v>
      </c>
      <c r="D22021" s="161">
        <v>484.02</v>
      </c>
    </row>
    <row r="22022" spans="3:4" ht="15" hidden="1" customHeight="1" x14ac:dyDescent="0.25">
      <c r="C22022" s="158" t="s">
        <v>308</v>
      </c>
      <c r="D22022" s="159">
        <v>491.09</v>
      </c>
    </row>
    <row r="22023" spans="3:4" ht="15" hidden="1" customHeight="1" x14ac:dyDescent="0.25">
      <c r="C22023" s="160" t="s">
        <v>547</v>
      </c>
      <c r="D22023" s="161">
        <v>850</v>
      </c>
    </row>
    <row r="22024" spans="3:4" ht="15" hidden="1" customHeight="1" x14ac:dyDescent="0.25">
      <c r="C22024" s="158" t="s">
        <v>543</v>
      </c>
      <c r="D22024" s="159">
        <v>102.62</v>
      </c>
    </row>
    <row r="22025" spans="3:4" ht="15" hidden="1" customHeight="1" x14ac:dyDescent="0.25">
      <c r="C22025" s="160" t="s">
        <v>556</v>
      </c>
      <c r="D22025" s="161">
        <v>860.74</v>
      </c>
    </row>
    <row r="22026" spans="3:4" ht="15" hidden="1" customHeight="1" x14ac:dyDescent="0.25">
      <c r="C22026" s="158" t="s">
        <v>309</v>
      </c>
      <c r="D22026" s="159">
        <v>572.80999999999995</v>
      </c>
    </row>
    <row r="22027" spans="3:4" ht="15" hidden="1" customHeight="1" x14ac:dyDescent="0.25">
      <c r="C22027" s="160" t="s">
        <v>544</v>
      </c>
      <c r="D22027" s="161">
        <v>559.35</v>
      </c>
    </row>
    <row r="22028" spans="3:4" ht="15" hidden="1" customHeight="1" x14ac:dyDescent="0.25">
      <c r="C22028" s="158" t="s">
        <v>550</v>
      </c>
      <c r="D22028" s="159">
        <v>616.97</v>
      </c>
    </row>
    <row r="22029" spans="3:4" ht="15" hidden="1" customHeight="1" x14ac:dyDescent="0.25">
      <c r="C22029" s="160" t="s">
        <v>544</v>
      </c>
      <c r="D22029" s="161">
        <v>429.81</v>
      </c>
    </row>
    <row r="22030" spans="3:4" ht="15" hidden="1" customHeight="1" x14ac:dyDescent="0.25">
      <c r="C22030" s="158" t="s">
        <v>547</v>
      </c>
      <c r="D22030" s="159">
        <v>779.18</v>
      </c>
    </row>
    <row r="22031" spans="3:4" ht="15" hidden="1" customHeight="1" x14ac:dyDescent="0.25">
      <c r="C22031" s="160" t="s">
        <v>547</v>
      </c>
      <c r="D22031" s="161">
        <v>1224.24</v>
      </c>
    </row>
    <row r="22032" spans="3:4" ht="15" hidden="1" customHeight="1" x14ac:dyDescent="0.25">
      <c r="C22032" s="158" t="s">
        <v>549</v>
      </c>
      <c r="D22032" s="159">
        <v>212.33</v>
      </c>
    </row>
    <row r="22033" spans="3:4" ht="15" hidden="1" customHeight="1" x14ac:dyDescent="0.25">
      <c r="C22033" s="160" t="s">
        <v>546</v>
      </c>
      <c r="D22033" s="161">
        <v>1248.8599999999999</v>
      </c>
    </row>
    <row r="22034" spans="3:4" ht="15" hidden="1" customHeight="1" x14ac:dyDescent="0.25">
      <c r="C22034" s="158" t="s">
        <v>312</v>
      </c>
      <c r="D22034" s="159">
        <v>700.66</v>
      </c>
    </row>
    <row r="22035" spans="3:4" ht="15" hidden="1" customHeight="1" x14ac:dyDescent="0.25">
      <c r="C22035" s="160" t="s">
        <v>541</v>
      </c>
      <c r="D22035" s="161">
        <v>975.86</v>
      </c>
    </row>
    <row r="22036" spans="3:4" ht="15" hidden="1" customHeight="1" x14ac:dyDescent="0.25">
      <c r="C22036" s="158" t="s">
        <v>551</v>
      </c>
      <c r="D22036" s="159">
        <v>999.33</v>
      </c>
    </row>
    <row r="22037" spans="3:4" ht="15" hidden="1" customHeight="1" x14ac:dyDescent="0.25">
      <c r="C22037" s="160" t="s">
        <v>548</v>
      </c>
      <c r="D22037" s="161">
        <v>310.77</v>
      </c>
    </row>
    <row r="22038" spans="3:4" ht="15" hidden="1" customHeight="1" x14ac:dyDescent="0.25">
      <c r="C22038" s="158" t="s">
        <v>308</v>
      </c>
      <c r="D22038" s="159">
        <v>1088.1400000000001</v>
      </c>
    </row>
    <row r="22039" spans="3:4" ht="15" hidden="1" customHeight="1" x14ac:dyDescent="0.25">
      <c r="C22039" s="160" t="s">
        <v>557</v>
      </c>
      <c r="D22039" s="161">
        <v>1195.78</v>
      </c>
    </row>
    <row r="22040" spans="3:4" ht="15" hidden="1" customHeight="1" x14ac:dyDescent="0.25">
      <c r="C22040" s="158" t="s">
        <v>546</v>
      </c>
      <c r="D22040" s="159">
        <v>358.9</v>
      </c>
    </row>
    <row r="22041" spans="3:4" ht="15" hidden="1" customHeight="1" x14ac:dyDescent="0.25">
      <c r="C22041" s="160" t="s">
        <v>547</v>
      </c>
      <c r="D22041" s="161">
        <v>607.41</v>
      </c>
    </row>
    <row r="22042" spans="3:4" ht="15" hidden="1" customHeight="1" x14ac:dyDescent="0.25">
      <c r="C22042" s="158" t="s">
        <v>539</v>
      </c>
      <c r="D22042" s="159">
        <v>198.84</v>
      </c>
    </row>
    <row r="22043" spans="3:4" ht="15" hidden="1" customHeight="1" x14ac:dyDescent="0.25">
      <c r="C22043" s="160" t="s">
        <v>545</v>
      </c>
      <c r="D22043" s="161">
        <v>697.05</v>
      </c>
    </row>
    <row r="22044" spans="3:4" ht="15" hidden="1" customHeight="1" x14ac:dyDescent="0.25">
      <c r="C22044" s="158" t="s">
        <v>309</v>
      </c>
      <c r="D22044" s="159">
        <v>313.27</v>
      </c>
    </row>
    <row r="22045" spans="3:4" ht="15" hidden="1" customHeight="1" x14ac:dyDescent="0.25">
      <c r="C22045" s="160" t="s">
        <v>553</v>
      </c>
      <c r="D22045" s="161">
        <v>770.72</v>
      </c>
    </row>
    <row r="22046" spans="3:4" ht="15" hidden="1" customHeight="1" x14ac:dyDescent="0.25">
      <c r="C22046" s="158" t="s">
        <v>545</v>
      </c>
      <c r="D22046" s="159">
        <v>139.46</v>
      </c>
    </row>
    <row r="22047" spans="3:4" ht="15" hidden="1" customHeight="1" x14ac:dyDescent="0.25">
      <c r="C22047" s="160" t="s">
        <v>546</v>
      </c>
      <c r="D22047" s="161">
        <v>510.76</v>
      </c>
    </row>
    <row r="22048" spans="3:4" ht="15" hidden="1" customHeight="1" x14ac:dyDescent="0.25">
      <c r="C22048" s="158" t="s">
        <v>544</v>
      </c>
      <c r="D22048" s="159">
        <v>1166.17</v>
      </c>
    </row>
    <row r="22049" spans="3:4" ht="15" hidden="1" customHeight="1" x14ac:dyDescent="0.25">
      <c r="C22049" s="160" t="s">
        <v>545</v>
      </c>
      <c r="D22049" s="161">
        <v>823.32</v>
      </c>
    </row>
    <row r="22050" spans="3:4" ht="15" hidden="1" customHeight="1" x14ac:dyDescent="0.25">
      <c r="C22050" s="158" t="s">
        <v>307</v>
      </c>
      <c r="D22050" s="159">
        <v>269.73</v>
      </c>
    </row>
    <row r="22051" spans="3:4" ht="15" hidden="1" customHeight="1" x14ac:dyDescent="0.25">
      <c r="C22051" s="160" t="s">
        <v>552</v>
      </c>
      <c r="D22051" s="161">
        <v>1246.75</v>
      </c>
    </row>
    <row r="22052" spans="3:4" ht="15" hidden="1" customHeight="1" x14ac:dyDescent="0.25">
      <c r="C22052" s="158" t="s">
        <v>545</v>
      </c>
      <c r="D22052" s="159">
        <v>39.909999999999997</v>
      </c>
    </row>
    <row r="22053" spans="3:4" ht="15" hidden="1" customHeight="1" x14ac:dyDescent="0.25">
      <c r="C22053" s="160" t="s">
        <v>550</v>
      </c>
      <c r="D22053" s="161">
        <v>339.36</v>
      </c>
    </row>
    <row r="22054" spans="3:4" ht="15" hidden="1" customHeight="1" x14ac:dyDescent="0.25">
      <c r="C22054" s="158" t="s">
        <v>547</v>
      </c>
      <c r="D22054" s="159">
        <v>470.67</v>
      </c>
    </row>
    <row r="22055" spans="3:4" ht="15" hidden="1" customHeight="1" x14ac:dyDescent="0.25">
      <c r="C22055" s="160" t="s">
        <v>542</v>
      </c>
      <c r="D22055" s="161">
        <v>142.53</v>
      </c>
    </row>
    <row r="22056" spans="3:4" ht="15" hidden="1" customHeight="1" x14ac:dyDescent="0.25">
      <c r="C22056" s="158" t="s">
        <v>312</v>
      </c>
      <c r="D22056" s="159">
        <v>80.930000000000007</v>
      </c>
    </row>
    <row r="22057" spans="3:4" ht="15" hidden="1" customHeight="1" x14ac:dyDescent="0.25">
      <c r="C22057" s="160" t="s">
        <v>307</v>
      </c>
      <c r="D22057" s="161">
        <v>303.56</v>
      </c>
    </row>
    <row r="22058" spans="3:4" ht="15" hidden="1" customHeight="1" x14ac:dyDescent="0.25">
      <c r="C22058" s="158" t="s">
        <v>551</v>
      </c>
      <c r="D22058" s="159">
        <v>755.53</v>
      </c>
    </row>
    <row r="22059" spans="3:4" ht="15" hidden="1" customHeight="1" x14ac:dyDescent="0.25">
      <c r="C22059" s="160" t="s">
        <v>543</v>
      </c>
      <c r="D22059" s="161">
        <v>868.25</v>
      </c>
    </row>
    <row r="22060" spans="3:4" ht="15" hidden="1" customHeight="1" x14ac:dyDescent="0.25">
      <c r="C22060" s="158" t="s">
        <v>546</v>
      </c>
      <c r="D22060" s="159">
        <v>382.33</v>
      </c>
    </row>
    <row r="22061" spans="3:4" ht="15" hidden="1" customHeight="1" x14ac:dyDescent="0.25">
      <c r="C22061" s="160" t="s">
        <v>552</v>
      </c>
      <c r="D22061" s="161">
        <v>319.91000000000003</v>
      </c>
    </row>
    <row r="22062" spans="3:4" ht="15" hidden="1" customHeight="1" x14ac:dyDescent="0.25">
      <c r="C22062" s="158" t="s">
        <v>550</v>
      </c>
      <c r="D22062" s="159">
        <v>485.27</v>
      </c>
    </row>
    <row r="22063" spans="3:4" ht="15" hidden="1" customHeight="1" x14ac:dyDescent="0.25">
      <c r="C22063" s="160" t="s">
        <v>555</v>
      </c>
      <c r="D22063" s="161">
        <v>874.38</v>
      </c>
    </row>
    <row r="22064" spans="3:4" ht="15" hidden="1" customHeight="1" x14ac:dyDescent="0.25">
      <c r="C22064" s="158" t="s">
        <v>546</v>
      </c>
      <c r="D22064" s="159">
        <v>225.45</v>
      </c>
    </row>
    <row r="22065" spans="3:4" ht="15" hidden="1" customHeight="1" x14ac:dyDescent="0.25">
      <c r="C22065" s="160" t="s">
        <v>545</v>
      </c>
      <c r="D22065" s="161">
        <v>939.57</v>
      </c>
    </row>
    <row r="22066" spans="3:4" ht="15" hidden="1" customHeight="1" x14ac:dyDescent="0.25">
      <c r="C22066" s="158" t="s">
        <v>556</v>
      </c>
      <c r="D22066" s="159">
        <v>1243.3699999999999</v>
      </c>
    </row>
    <row r="22067" spans="3:4" ht="15" hidden="1" customHeight="1" x14ac:dyDescent="0.25">
      <c r="C22067" s="160" t="s">
        <v>549</v>
      </c>
      <c r="D22067" s="161">
        <v>391.65</v>
      </c>
    </row>
    <row r="22068" spans="3:4" ht="15" hidden="1" customHeight="1" x14ac:dyDescent="0.25">
      <c r="C22068" s="158" t="s">
        <v>539</v>
      </c>
      <c r="D22068" s="159">
        <v>577.25</v>
      </c>
    </row>
    <row r="22069" spans="3:4" ht="15" hidden="1" customHeight="1" x14ac:dyDescent="0.25">
      <c r="C22069" s="160" t="s">
        <v>540</v>
      </c>
      <c r="D22069" s="161">
        <v>1281.51</v>
      </c>
    </row>
    <row r="22070" spans="3:4" ht="15" hidden="1" customHeight="1" x14ac:dyDescent="0.25">
      <c r="C22070" s="158" t="s">
        <v>549</v>
      </c>
      <c r="D22070" s="159">
        <v>292.27</v>
      </c>
    </row>
    <row r="22071" spans="3:4" ht="15" hidden="1" customHeight="1" x14ac:dyDescent="0.25">
      <c r="C22071" s="160" t="s">
        <v>547</v>
      </c>
      <c r="D22071" s="161">
        <v>828.23</v>
      </c>
    </row>
    <row r="22072" spans="3:4" ht="15" hidden="1" customHeight="1" x14ac:dyDescent="0.25">
      <c r="C22072" s="158" t="s">
        <v>548</v>
      </c>
      <c r="D22072" s="159">
        <v>180.58</v>
      </c>
    </row>
    <row r="22073" spans="3:4" ht="15" hidden="1" customHeight="1" x14ac:dyDescent="0.25">
      <c r="C22073" s="160" t="s">
        <v>551</v>
      </c>
      <c r="D22073" s="161">
        <v>770.38</v>
      </c>
    </row>
    <row r="22074" spans="3:4" ht="15" hidden="1" customHeight="1" x14ac:dyDescent="0.25">
      <c r="C22074" s="158" t="s">
        <v>547</v>
      </c>
      <c r="D22074" s="159">
        <v>720.77</v>
      </c>
    </row>
    <row r="22075" spans="3:4" ht="15" hidden="1" customHeight="1" x14ac:dyDescent="0.25">
      <c r="C22075" s="160" t="s">
        <v>557</v>
      </c>
      <c r="D22075" s="161">
        <v>114.69</v>
      </c>
    </row>
    <row r="22076" spans="3:4" ht="15" hidden="1" customHeight="1" x14ac:dyDescent="0.25">
      <c r="C22076" s="158" t="s">
        <v>312</v>
      </c>
      <c r="D22076" s="159">
        <v>995.87</v>
      </c>
    </row>
    <row r="22077" spans="3:4" ht="15" hidden="1" customHeight="1" x14ac:dyDescent="0.25">
      <c r="C22077" s="160" t="s">
        <v>312</v>
      </c>
      <c r="D22077" s="161">
        <v>330.49</v>
      </c>
    </row>
    <row r="22078" spans="3:4" ht="15" hidden="1" customHeight="1" x14ac:dyDescent="0.25">
      <c r="C22078" s="158" t="s">
        <v>553</v>
      </c>
      <c r="D22078" s="159">
        <v>640.14</v>
      </c>
    </row>
    <row r="22079" spans="3:4" ht="15" hidden="1" customHeight="1" x14ac:dyDescent="0.25">
      <c r="C22079" s="160" t="s">
        <v>555</v>
      </c>
      <c r="D22079" s="161">
        <v>274.12</v>
      </c>
    </row>
    <row r="22080" spans="3:4" ht="15" hidden="1" customHeight="1" x14ac:dyDescent="0.25">
      <c r="C22080" s="158" t="s">
        <v>542</v>
      </c>
      <c r="D22080" s="159">
        <v>488.83</v>
      </c>
    </row>
    <row r="22081" spans="3:4" ht="15" hidden="1" customHeight="1" x14ac:dyDescent="0.25">
      <c r="C22081" s="160" t="s">
        <v>544</v>
      </c>
      <c r="D22081" s="161">
        <v>458.22</v>
      </c>
    </row>
    <row r="22082" spans="3:4" ht="15" hidden="1" customHeight="1" x14ac:dyDescent="0.25">
      <c r="C22082" s="158" t="s">
        <v>312</v>
      </c>
      <c r="D22082" s="159">
        <v>242.75</v>
      </c>
    </row>
    <row r="22083" spans="3:4" ht="15" hidden="1" customHeight="1" x14ac:dyDescent="0.25">
      <c r="C22083" s="160" t="s">
        <v>553</v>
      </c>
      <c r="D22083" s="161">
        <v>450.15</v>
      </c>
    </row>
    <row r="22084" spans="3:4" ht="15" hidden="1" customHeight="1" x14ac:dyDescent="0.25">
      <c r="C22084" s="158" t="s">
        <v>540</v>
      </c>
      <c r="D22084" s="159">
        <v>389.55</v>
      </c>
    </row>
    <row r="22085" spans="3:4" ht="15" hidden="1" customHeight="1" x14ac:dyDescent="0.25">
      <c r="C22085" s="160" t="s">
        <v>540</v>
      </c>
      <c r="D22085" s="161">
        <v>1103.92</v>
      </c>
    </row>
    <row r="22086" spans="3:4" ht="15" hidden="1" customHeight="1" x14ac:dyDescent="0.25">
      <c r="C22086" s="158" t="s">
        <v>553</v>
      </c>
      <c r="D22086" s="159">
        <v>1275.55</v>
      </c>
    </row>
    <row r="22087" spans="3:4" ht="15" hidden="1" customHeight="1" x14ac:dyDescent="0.25">
      <c r="C22087" s="160" t="s">
        <v>546</v>
      </c>
      <c r="D22087" s="161">
        <v>851.28</v>
      </c>
    </row>
    <row r="22088" spans="3:4" ht="15" hidden="1" customHeight="1" x14ac:dyDescent="0.25">
      <c r="C22088" s="158" t="s">
        <v>307</v>
      </c>
      <c r="D22088" s="159">
        <v>699.6</v>
      </c>
    </row>
    <row r="22089" spans="3:4" ht="15" hidden="1" customHeight="1" x14ac:dyDescent="0.25">
      <c r="C22089" s="160" t="s">
        <v>552</v>
      </c>
      <c r="D22089" s="161">
        <v>315.77</v>
      </c>
    </row>
    <row r="22090" spans="3:4" ht="15" hidden="1" customHeight="1" x14ac:dyDescent="0.25">
      <c r="C22090" s="158" t="s">
        <v>307</v>
      </c>
      <c r="D22090" s="159">
        <v>1136.71</v>
      </c>
    </row>
    <row r="22091" spans="3:4" ht="15" hidden="1" customHeight="1" x14ac:dyDescent="0.25">
      <c r="C22091" s="160" t="s">
        <v>544</v>
      </c>
      <c r="D22091" s="161">
        <v>655.89</v>
      </c>
    </row>
    <row r="22092" spans="3:4" ht="15" hidden="1" customHeight="1" x14ac:dyDescent="0.25">
      <c r="C22092" s="158" t="s">
        <v>541</v>
      </c>
      <c r="D22092" s="159">
        <v>1257.79</v>
      </c>
    </row>
    <row r="22093" spans="3:4" ht="15" hidden="1" customHeight="1" x14ac:dyDescent="0.25">
      <c r="C22093" s="160" t="s">
        <v>545</v>
      </c>
      <c r="D22093" s="161">
        <v>630.92999999999995</v>
      </c>
    </row>
    <row r="22094" spans="3:4" ht="15" hidden="1" customHeight="1" x14ac:dyDescent="0.25">
      <c r="C22094" s="158" t="s">
        <v>312</v>
      </c>
      <c r="D22094" s="159">
        <v>1134.1099999999999</v>
      </c>
    </row>
    <row r="22095" spans="3:4" ht="15" hidden="1" customHeight="1" x14ac:dyDescent="0.25">
      <c r="C22095" s="160" t="s">
        <v>312</v>
      </c>
      <c r="D22095" s="161">
        <v>957.51</v>
      </c>
    </row>
    <row r="22096" spans="3:4" ht="15" hidden="1" customHeight="1" x14ac:dyDescent="0.25">
      <c r="C22096" s="158" t="s">
        <v>553</v>
      </c>
      <c r="D22096" s="159">
        <v>363.34</v>
      </c>
    </row>
    <row r="22097" spans="3:4" ht="15" hidden="1" customHeight="1" x14ac:dyDescent="0.25">
      <c r="C22097" s="160" t="s">
        <v>550</v>
      </c>
      <c r="D22097" s="161">
        <v>1119.19</v>
      </c>
    </row>
    <row r="22098" spans="3:4" ht="15" hidden="1" customHeight="1" x14ac:dyDescent="0.25">
      <c r="C22098" s="158" t="s">
        <v>557</v>
      </c>
      <c r="D22098" s="159">
        <v>694.22</v>
      </c>
    </row>
    <row r="22099" spans="3:4" ht="15" hidden="1" customHeight="1" x14ac:dyDescent="0.25">
      <c r="C22099" s="160" t="s">
        <v>542</v>
      </c>
      <c r="D22099" s="161">
        <v>785.41</v>
      </c>
    </row>
    <row r="22100" spans="3:4" ht="15" hidden="1" customHeight="1" x14ac:dyDescent="0.25">
      <c r="C22100" s="158" t="s">
        <v>540</v>
      </c>
      <c r="D22100" s="159">
        <v>521.33000000000004</v>
      </c>
    </row>
    <row r="22101" spans="3:4" ht="15" hidden="1" customHeight="1" x14ac:dyDescent="0.25">
      <c r="C22101" s="160" t="s">
        <v>544</v>
      </c>
      <c r="D22101" s="161">
        <v>21.01</v>
      </c>
    </row>
    <row r="22102" spans="3:4" ht="15" hidden="1" customHeight="1" x14ac:dyDescent="0.25">
      <c r="C22102" s="158" t="s">
        <v>542</v>
      </c>
      <c r="D22102" s="159">
        <v>966.15</v>
      </c>
    </row>
    <row r="22103" spans="3:4" ht="15" hidden="1" customHeight="1" x14ac:dyDescent="0.25">
      <c r="C22103" s="160" t="s">
        <v>557</v>
      </c>
      <c r="D22103" s="161">
        <v>1038.22</v>
      </c>
    </row>
    <row r="22104" spans="3:4" ht="15" hidden="1" customHeight="1" x14ac:dyDescent="0.25">
      <c r="C22104" s="158" t="s">
        <v>307</v>
      </c>
      <c r="D22104" s="159">
        <v>418.86</v>
      </c>
    </row>
    <row r="22105" spans="3:4" ht="15" hidden="1" customHeight="1" x14ac:dyDescent="0.25">
      <c r="C22105" s="160" t="s">
        <v>553</v>
      </c>
      <c r="D22105" s="161">
        <v>672.54</v>
      </c>
    </row>
    <row r="22106" spans="3:4" ht="15" hidden="1" customHeight="1" x14ac:dyDescent="0.25">
      <c r="C22106" s="158" t="s">
        <v>553</v>
      </c>
      <c r="D22106" s="159">
        <v>724.02</v>
      </c>
    </row>
    <row r="22107" spans="3:4" ht="15" hidden="1" customHeight="1" x14ac:dyDescent="0.25">
      <c r="C22107" s="160" t="s">
        <v>551</v>
      </c>
      <c r="D22107" s="161">
        <v>816.6</v>
      </c>
    </row>
    <row r="22108" spans="3:4" ht="15" hidden="1" customHeight="1" x14ac:dyDescent="0.25">
      <c r="C22108" s="158" t="s">
        <v>546</v>
      </c>
      <c r="D22108" s="159">
        <v>392.59</v>
      </c>
    </row>
    <row r="22109" spans="3:4" ht="15" hidden="1" customHeight="1" x14ac:dyDescent="0.25">
      <c r="C22109" s="160" t="s">
        <v>553</v>
      </c>
      <c r="D22109" s="161">
        <v>582.71</v>
      </c>
    </row>
    <row r="22110" spans="3:4" ht="15" hidden="1" customHeight="1" x14ac:dyDescent="0.25">
      <c r="C22110" s="158" t="s">
        <v>550</v>
      </c>
      <c r="D22110" s="159">
        <v>193.31</v>
      </c>
    </row>
    <row r="22111" spans="3:4" ht="15" hidden="1" customHeight="1" x14ac:dyDescent="0.25">
      <c r="C22111" s="160" t="s">
        <v>540</v>
      </c>
      <c r="D22111" s="161">
        <v>1283.01</v>
      </c>
    </row>
    <row r="22112" spans="3:4" ht="15" hidden="1" customHeight="1" x14ac:dyDescent="0.25">
      <c r="C22112" s="158" t="s">
        <v>554</v>
      </c>
      <c r="D22112" s="159">
        <v>590.54</v>
      </c>
    </row>
    <row r="22113" spans="3:4" ht="15" hidden="1" customHeight="1" x14ac:dyDescent="0.25">
      <c r="C22113" s="160" t="s">
        <v>552</v>
      </c>
      <c r="D22113" s="161">
        <v>913.59</v>
      </c>
    </row>
    <row r="22114" spans="3:4" ht="15" hidden="1" customHeight="1" x14ac:dyDescent="0.25">
      <c r="C22114" s="158" t="s">
        <v>550</v>
      </c>
      <c r="D22114" s="159">
        <v>763.57</v>
      </c>
    </row>
    <row r="22115" spans="3:4" ht="15" hidden="1" customHeight="1" x14ac:dyDescent="0.25">
      <c r="C22115" s="160" t="s">
        <v>543</v>
      </c>
      <c r="D22115" s="161">
        <v>743</v>
      </c>
    </row>
    <row r="22116" spans="3:4" ht="15" hidden="1" customHeight="1" x14ac:dyDescent="0.25">
      <c r="C22116" s="158" t="s">
        <v>547</v>
      </c>
      <c r="D22116" s="159">
        <v>1169.17</v>
      </c>
    </row>
    <row r="22117" spans="3:4" ht="15" hidden="1" customHeight="1" x14ac:dyDescent="0.25">
      <c r="C22117" s="160" t="s">
        <v>551</v>
      </c>
      <c r="D22117" s="161">
        <v>66.28</v>
      </c>
    </row>
    <row r="22118" spans="3:4" ht="15" hidden="1" customHeight="1" x14ac:dyDescent="0.25">
      <c r="C22118" s="158" t="s">
        <v>308</v>
      </c>
      <c r="D22118" s="159">
        <v>929.41</v>
      </c>
    </row>
    <row r="22119" spans="3:4" ht="15" hidden="1" customHeight="1" x14ac:dyDescent="0.25">
      <c r="C22119" s="160" t="s">
        <v>556</v>
      </c>
      <c r="D22119" s="161">
        <v>1082.42</v>
      </c>
    </row>
    <row r="22120" spans="3:4" ht="15" hidden="1" customHeight="1" x14ac:dyDescent="0.25">
      <c r="C22120" s="158" t="s">
        <v>549</v>
      </c>
      <c r="D22120" s="159">
        <v>481.25</v>
      </c>
    </row>
    <row r="22121" spans="3:4" ht="15" hidden="1" customHeight="1" x14ac:dyDescent="0.25">
      <c r="C22121" s="160" t="s">
        <v>312</v>
      </c>
      <c r="D22121" s="161">
        <v>989.53</v>
      </c>
    </row>
    <row r="22122" spans="3:4" ht="15" hidden="1" customHeight="1" x14ac:dyDescent="0.25">
      <c r="C22122" s="158" t="s">
        <v>553</v>
      </c>
      <c r="D22122" s="159">
        <v>1291.1099999999999</v>
      </c>
    </row>
    <row r="22123" spans="3:4" ht="15" hidden="1" customHeight="1" x14ac:dyDescent="0.25">
      <c r="C22123" s="160" t="s">
        <v>312</v>
      </c>
      <c r="D22123" s="161">
        <v>907.87</v>
      </c>
    </row>
    <row r="22124" spans="3:4" ht="15" hidden="1" customHeight="1" x14ac:dyDescent="0.25">
      <c r="C22124" s="158" t="s">
        <v>549</v>
      </c>
      <c r="D22124" s="159">
        <v>192.87</v>
      </c>
    </row>
    <row r="22125" spans="3:4" ht="15" hidden="1" customHeight="1" x14ac:dyDescent="0.25">
      <c r="C22125" s="160" t="s">
        <v>554</v>
      </c>
      <c r="D22125" s="161">
        <v>576.09</v>
      </c>
    </row>
    <row r="22126" spans="3:4" ht="15" hidden="1" customHeight="1" x14ac:dyDescent="0.25">
      <c r="C22126" s="158" t="s">
        <v>540</v>
      </c>
      <c r="D22126" s="159">
        <v>538.26</v>
      </c>
    </row>
    <row r="22127" spans="3:4" ht="15" hidden="1" customHeight="1" x14ac:dyDescent="0.25">
      <c r="C22127" s="160" t="s">
        <v>551</v>
      </c>
      <c r="D22127" s="161">
        <v>1195.6500000000001</v>
      </c>
    </row>
    <row r="22128" spans="3:4" ht="15" hidden="1" customHeight="1" x14ac:dyDescent="0.25">
      <c r="C22128" s="158" t="s">
        <v>542</v>
      </c>
      <c r="D22128" s="159">
        <v>521.91</v>
      </c>
    </row>
    <row r="22129" spans="3:4" ht="15" hidden="1" customHeight="1" x14ac:dyDescent="0.25">
      <c r="C22129" s="160" t="s">
        <v>557</v>
      </c>
      <c r="D22129" s="161">
        <v>143.41</v>
      </c>
    </row>
    <row r="22130" spans="3:4" ht="15" hidden="1" customHeight="1" x14ac:dyDescent="0.25">
      <c r="C22130" s="158" t="s">
        <v>553</v>
      </c>
      <c r="D22130" s="159">
        <v>574.21</v>
      </c>
    </row>
    <row r="22131" spans="3:4" ht="15" hidden="1" customHeight="1" x14ac:dyDescent="0.25">
      <c r="C22131" s="160" t="s">
        <v>312</v>
      </c>
      <c r="D22131" s="161">
        <v>971.35</v>
      </c>
    </row>
    <row r="22132" spans="3:4" ht="15" hidden="1" customHeight="1" x14ac:dyDescent="0.25">
      <c r="C22132" s="158" t="s">
        <v>312</v>
      </c>
      <c r="D22132" s="159">
        <v>231.36</v>
      </c>
    </row>
    <row r="22133" spans="3:4" ht="15" hidden="1" customHeight="1" x14ac:dyDescent="0.25">
      <c r="C22133" s="160" t="s">
        <v>550</v>
      </c>
      <c r="D22133" s="161">
        <v>696.75</v>
      </c>
    </row>
    <row r="22134" spans="3:4" ht="15" hidden="1" customHeight="1" x14ac:dyDescent="0.25">
      <c r="C22134" s="158" t="s">
        <v>312</v>
      </c>
      <c r="D22134" s="159">
        <v>391.54</v>
      </c>
    </row>
    <row r="22135" spans="3:4" ht="15" hidden="1" customHeight="1" x14ac:dyDescent="0.25">
      <c r="C22135" s="160" t="s">
        <v>312</v>
      </c>
      <c r="D22135" s="161">
        <v>245.97</v>
      </c>
    </row>
    <row r="22136" spans="3:4" ht="15" hidden="1" customHeight="1" x14ac:dyDescent="0.25">
      <c r="C22136" s="158" t="s">
        <v>545</v>
      </c>
      <c r="D22136" s="159">
        <v>1199.3399999999999</v>
      </c>
    </row>
    <row r="22137" spans="3:4" ht="15" hidden="1" customHeight="1" x14ac:dyDescent="0.25">
      <c r="C22137" s="160" t="s">
        <v>539</v>
      </c>
      <c r="D22137" s="161">
        <v>907.68</v>
      </c>
    </row>
    <row r="22138" spans="3:4" ht="15" hidden="1" customHeight="1" x14ac:dyDescent="0.25">
      <c r="C22138" s="158" t="s">
        <v>309</v>
      </c>
      <c r="D22138" s="159">
        <v>365.68</v>
      </c>
    </row>
    <row r="22139" spans="3:4" ht="15" hidden="1" customHeight="1" x14ac:dyDescent="0.25">
      <c r="C22139" s="160" t="s">
        <v>551</v>
      </c>
      <c r="D22139" s="161">
        <v>1155.8800000000001</v>
      </c>
    </row>
    <row r="22140" spans="3:4" ht="15" hidden="1" customHeight="1" x14ac:dyDescent="0.25">
      <c r="C22140" s="158" t="s">
        <v>550</v>
      </c>
      <c r="D22140" s="159">
        <v>687.72</v>
      </c>
    </row>
    <row r="22141" spans="3:4" ht="15" hidden="1" customHeight="1" x14ac:dyDescent="0.25">
      <c r="C22141" s="160" t="s">
        <v>541</v>
      </c>
      <c r="D22141" s="161">
        <v>646.1</v>
      </c>
    </row>
    <row r="22142" spans="3:4" ht="15" hidden="1" customHeight="1" x14ac:dyDescent="0.25">
      <c r="C22142" s="158" t="s">
        <v>557</v>
      </c>
      <c r="D22142" s="159">
        <v>420.25</v>
      </c>
    </row>
    <row r="22143" spans="3:4" ht="15" hidden="1" customHeight="1" x14ac:dyDescent="0.25">
      <c r="C22143" s="160" t="s">
        <v>543</v>
      </c>
      <c r="D22143" s="161">
        <v>1253.53</v>
      </c>
    </row>
    <row r="22144" spans="3:4" ht="15" hidden="1" customHeight="1" x14ac:dyDescent="0.25">
      <c r="C22144" s="158" t="s">
        <v>540</v>
      </c>
      <c r="D22144" s="159">
        <v>763.66</v>
      </c>
    </row>
    <row r="22145" spans="3:4" ht="15" hidden="1" customHeight="1" x14ac:dyDescent="0.25">
      <c r="C22145" s="160" t="s">
        <v>544</v>
      </c>
      <c r="D22145" s="161">
        <v>880.93</v>
      </c>
    </row>
    <row r="22146" spans="3:4" ht="15" hidden="1" customHeight="1" x14ac:dyDescent="0.25">
      <c r="C22146" s="158" t="s">
        <v>552</v>
      </c>
      <c r="D22146" s="159">
        <v>475.87</v>
      </c>
    </row>
    <row r="22147" spans="3:4" ht="15" hidden="1" customHeight="1" x14ac:dyDescent="0.25">
      <c r="C22147" s="160" t="s">
        <v>539</v>
      </c>
      <c r="D22147" s="161">
        <v>858.59</v>
      </c>
    </row>
    <row r="22148" spans="3:4" ht="15" hidden="1" customHeight="1" x14ac:dyDescent="0.25">
      <c r="C22148" s="158" t="s">
        <v>543</v>
      </c>
      <c r="D22148" s="159">
        <v>675.72</v>
      </c>
    </row>
    <row r="22149" spans="3:4" ht="15" hidden="1" customHeight="1" x14ac:dyDescent="0.25">
      <c r="C22149" s="160" t="s">
        <v>551</v>
      </c>
      <c r="D22149" s="161">
        <v>258.33999999999997</v>
      </c>
    </row>
    <row r="22150" spans="3:4" ht="15" hidden="1" customHeight="1" x14ac:dyDescent="0.25">
      <c r="C22150" s="158" t="s">
        <v>556</v>
      </c>
      <c r="D22150" s="159">
        <v>734.42</v>
      </c>
    </row>
    <row r="22151" spans="3:4" ht="15" hidden="1" customHeight="1" x14ac:dyDescent="0.25">
      <c r="C22151" s="160" t="s">
        <v>312</v>
      </c>
      <c r="D22151" s="161">
        <v>57.82</v>
      </c>
    </row>
    <row r="22152" spans="3:4" ht="15" hidden="1" customHeight="1" x14ac:dyDescent="0.25">
      <c r="C22152" s="158" t="s">
        <v>312</v>
      </c>
      <c r="D22152" s="159">
        <v>1053.97</v>
      </c>
    </row>
    <row r="22153" spans="3:4" ht="15" hidden="1" customHeight="1" x14ac:dyDescent="0.25">
      <c r="C22153" s="160" t="s">
        <v>544</v>
      </c>
      <c r="D22153" s="161">
        <v>95.5</v>
      </c>
    </row>
    <row r="22154" spans="3:4" ht="15" hidden="1" customHeight="1" x14ac:dyDescent="0.25">
      <c r="C22154" s="158" t="s">
        <v>557</v>
      </c>
      <c r="D22154" s="159">
        <v>825.14</v>
      </c>
    </row>
    <row r="22155" spans="3:4" ht="15" hidden="1" customHeight="1" x14ac:dyDescent="0.25">
      <c r="C22155" s="160" t="s">
        <v>552</v>
      </c>
      <c r="D22155" s="161">
        <v>662.23</v>
      </c>
    </row>
    <row r="22156" spans="3:4" ht="15" hidden="1" customHeight="1" x14ac:dyDescent="0.25">
      <c r="C22156" s="158" t="s">
        <v>308</v>
      </c>
      <c r="D22156" s="159">
        <v>379.47</v>
      </c>
    </row>
    <row r="22157" spans="3:4" ht="15" hidden="1" customHeight="1" x14ac:dyDescent="0.25">
      <c r="C22157" s="160" t="s">
        <v>556</v>
      </c>
      <c r="D22157" s="161">
        <v>1091.46</v>
      </c>
    </row>
    <row r="22158" spans="3:4" ht="15" hidden="1" customHeight="1" x14ac:dyDescent="0.25">
      <c r="C22158" s="158" t="s">
        <v>545</v>
      </c>
      <c r="D22158" s="159">
        <v>1051.03</v>
      </c>
    </row>
    <row r="22159" spans="3:4" ht="15" hidden="1" customHeight="1" x14ac:dyDescent="0.25">
      <c r="C22159" s="160" t="s">
        <v>551</v>
      </c>
      <c r="D22159" s="161">
        <v>247.97</v>
      </c>
    </row>
    <row r="22160" spans="3:4" ht="15" hidden="1" customHeight="1" x14ac:dyDescent="0.25">
      <c r="C22160" s="158" t="s">
        <v>309</v>
      </c>
      <c r="D22160" s="159">
        <v>350.13</v>
      </c>
    </row>
    <row r="22161" spans="3:4" ht="15" hidden="1" customHeight="1" x14ac:dyDescent="0.25">
      <c r="C22161" s="160" t="s">
        <v>539</v>
      </c>
      <c r="D22161" s="161">
        <v>583.76</v>
      </c>
    </row>
    <row r="22162" spans="3:4" ht="15" hidden="1" customHeight="1" x14ac:dyDescent="0.25">
      <c r="C22162" s="158" t="s">
        <v>539</v>
      </c>
      <c r="D22162" s="159">
        <v>625.66</v>
      </c>
    </row>
    <row r="22163" spans="3:4" ht="15" hidden="1" customHeight="1" x14ac:dyDescent="0.25">
      <c r="C22163" s="160" t="s">
        <v>547</v>
      </c>
      <c r="D22163" s="161">
        <v>356.23</v>
      </c>
    </row>
    <row r="22164" spans="3:4" ht="15" hidden="1" customHeight="1" x14ac:dyDescent="0.25">
      <c r="C22164" s="158" t="s">
        <v>553</v>
      </c>
      <c r="D22164" s="159">
        <v>977.81</v>
      </c>
    </row>
    <row r="22165" spans="3:4" ht="15" hidden="1" customHeight="1" x14ac:dyDescent="0.25">
      <c r="C22165" s="160" t="s">
        <v>308</v>
      </c>
      <c r="D22165" s="161">
        <v>776.56</v>
      </c>
    </row>
    <row r="22166" spans="3:4" ht="15" hidden="1" customHeight="1" x14ac:dyDescent="0.25">
      <c r="C22166" s="158" t="s">
        <v>556</v>
      </c>
      <c r="D22166" s="159">
        <v>762.13</v>
      </c>
    </row>
    <row r="22167" spans="3:4" ht="15" hidden="1" customHeight="1" x14ac:dyDescent="0.25">
      <c r="C22167" s="160" t="s">
        <v>545</v>
      </c>
      <c r="D22167" s="161">
        <v>356.3</v>
      </c>
    </row>
    <row r="22168" spans="3:4" ht="15" hidden="1" customHeight="1" x14ac:dyDescent="0.25">
      <c r="C22168" s="158" t="s">
        <v>308</v>
      </c>
      <c r="D22168" s="159">
        <v>1058.44</v>
      </c>
    </row>
    <row r="22169" spans="3:4" ht="15" hidden="1" customHeight="1" x14ac:dyDescent="0.25">
      <c r="C22169" s="160" t="s">
        <v>540</v>
      </c>
      <c r="D22169" s="161">
        <v>493.63</v>
      </c>
    </row>
    <row r="22170" spans="3:4" ht="15" hidden="1" customHeight="1" x14ac:dyDescent="0.25">
      <c r="C22170" s="158" t="s">
        <v>307</v>
      </c>
      <c r="D22170" s="159">
        <v>809.61</v>
      </c>
    </row>
    <row r="22171" spans="3:4" ht="15" hidden="1" customHeight="1" x14ac:dyDescent="0.25">
      <c r="C22171" s="160" t="s">
        <v>553</v>
      </c>
      <c r="D22171" s="161">
        <v>1167.45</v>
      </c>
    </row>
    <row r="22172" spans="3:4" ht="15" hidden="1" customHeight="1" x14ac:dyDescent="0.25">
      <c r="C22172" s="158" t="s">
        <v>557</v>
      </c>
      <c r="D22172" s="159">
        <v>1228.01</v>
      </c>
    </row>
    <row r="22173" spans="3:4" ht="15" hidden="1" customHeight="1" x14ac:dyDescent="0.25">
      <c r="C22173" s="160" t="s">
        <v>308</v>
      </c>
      <c r="D22173" s="161">
        <v>80.67</v>
      </c>
    </row>
    <row r="22174" spans="3:4" ht="15" hidden="1" customHeight="1" x14ac:dyDescent="0.25">
      <c r="C22174" s="158" t="s">
        <v>542</v>
      </c>
      <c r="D22174" s="159">
        <v>781.62</v>
      </c>
    </row>
    <row r="22175" spans="3:4" ht="15" hidden="1" customHeight="1" x14ac:dyDescent="0.25">
      <c r="C22175" s="160" t="s">
        <v>542</v>
      </c>
      <c r="D22175" s="161">
        <v>856.27</v>
      </c>
    </row>
    <row r="22176" spans="3:4" ht="15" hidden="1" customHeight="1" x14ac:dyDescent="0.25">
      <c r="C22176" s="158" t="s">
        <v>308</v>
      </c>
      <c r="D22176" s="159">
        <v>248.14</v>
      </c>
    </row>
    <row r="22177" spans="3:4" ht="15" hidden="1" customHeight="1" x14ac:dyDescent="0.25">
      <c r="C22177" s="160" t="s">
        <v>557</v>
      </c>
      <c r="D22177" s="161">
        <v>823.61</v>
      </c>
    </row>
    <row r="22178" spans="3:4" ht="15" hidden="1" customHeight="1" x14ac:dyDescent="0.25">
      <c r="C22178" s="158" t="s">
        <v>542</v>
      </c>
      <c r="D22178" s="159">
        <v>716.92</v>
      </c>
    </row>
    <row r="22179" spans="3:4" ht="15" hidden="1" customHeight="1" x14ac:dyDescent="0.25">
      <c r="C22179" s="160" t="s">
        <v>312</v>
      </c>
      <c r="D22179" s="161">
        <v>186.64</v>
      </c>
    </row>
    <row r="22180" spans="3:4" ht="15" hidden="1" customHeight="1" x14ac:dyDescent="0.25">
      <c r="C22180" s="158" t="s">
        <v>540</v>
      </c>
      <c r="D22180" s="159">
        <v>26.73</v>
      </c>
    </row>
    <row r="22181" spans="3:4" ht="15" hidden="1" customHeight="1" x14ac:dyDescent="0.25">
      <c r="C22181" s="160" t="s">
        <v>539</v>
      </c>
      <c r="D22181" s="161">
        <v>316.49</v>
      </c>
    </row>
    <row r="22182" spans="3:4" ht="15" hidden="1" customHeight="1" x14ac:dyDescent="0.25">
      <c r="C22182" s="158" t="s">
        <v>309</v>
      </c>
      <c r="D22182" s="159">
        <v>1278.44</v>
      </c>
    </row>
    <row r="22183" spans="3:4" ht="15" hidden="1" customHeight="1" x14ac:dyDescent="0.25">
      <c r="C22183" s="160" t="s">
        <v>309</v>
      </c>
      <c r="D22183" s="161">
        <v>1005.31</v>
      </c>
    </row>
    <row r="22184" spans="3:4" ht="15" hidden="1" customHeight="1" x14ac:dyDescent="0.25">
      <c r="C22184" s="158" t="s">
        <v>308</v>
      </c>
      <c r="D22184" s="159">
        <v>697.55</v>
      </c>
    </row>
    <row r="22185" spans="3:4" ht="15" hidden="1" customHeight="1" x14ac:dyDescent="0.25">
      <c r="C22185" s="160" t="s">
        <v>307</v>
      </c>
      <c r="D22185" s="161">
        <v>883.07</v>
      </c>
    </row>
    <row r="22186" spans="3:4" ht="15" hidden="1" customHeight="1" x14ac:dyDescent="0.25">
      <c r="C22186" s="158" t="s">
        <v>312</v>
      </c>
      <c r="D22186" s="159">
        <v>1166.31</v>
      </c>
    </row>
    <row r="22187" spans="3:4" ht="15" hidden="1" customHeight="1" x14ac:dyDescent="0.25">
      <c r="C22187" s="160" t="s">
        <v>546</v>
      </c>
      <c r="D22187" s="161">
        <v>326.17</v>
      </c>
    </row>
    <row r="22188" spans="3:4" ht="15" hidden="1" customHeight="1" x14ac:dyDescent="0.25">
      <c r="C22188" s="158" t="s">
        <v>551</v>
      </c>
      <c r="D22188" s="159">
        <v>204.4</v>
      </c>
    </row>
    <row r="22189" spans="3:4" ht="15" hidden="1" customHeight="1" x14ac:dyDescent="0.25">
      <c r="C22189" s="160" t="s">
        <v>552</v>
      </c>
      <c r="D22189" s="161">
        <v>657.61</v>
      </c>
    </row>
    <row r="22190" spans="3:4" ht="15" hidden="1" customHeight="1" x14ac:dyDescent="0.25">
      <c r="C22190" s="158" t="s">
        <v>545</v>
      </c>
      <c r="D22190" s="159">
        <v>786.88</v>
      </c>
    </row>
    <row r="22191" spans="3:4" ht="15" hidden="1" customHeight="1" x14ac:dyDescent="0.25">
      <c r="C22191" s="160" t="s">
        <v>540</v>
      </c>
      <c r="D22191" s="161">
        <v>1041.3399999999999</v>
      </c>
    </row>
    <row r="22192" spans="3:4" ht="15" hidden="1" customHeight="1" x14ac:dyDescent="0.25">
      <c r="C22192" s="158" t="s">
        <v>544</v>
      </c>
      <c r="D22192" s="159">
        <v>397.28</v>
      </c>
    </row>
    <row r="22193" spans="3:4" ht="15" hidden="1" customHeight="1" x14ac:dyDescent="0.25">
      <c r="C22193" s="160" t="s">
        <v>550</v>
      </c>
      <c r="D22193" s="161">
        <v>398.74</v>
      </c>
    </row>
    <row r="22194" spans="3:4" ht="15" hidden="1" customHeight="1" x14ac:dyDescent="0.25">
      <c r="C22194" s="158" t="s">
        <v>546</v>
      </c>
      <c r="D22194" s="159">
        <v>1228.71</v>
      </c>
    </row>
    <row r="22195" spans="3:4" ht="15" hidden="1" customHeight="1" x14ac:dyDescent="0.25">
      <c r="C22195" s="160" t="s">
        <v>545</v>
      </c>
      <c r="D22195" s="161">
        <v>803.47</v>
      </c>
    </row>
    <row r="22196" spans="3:4" ht="15" hidden="1" customHeight="1" x14ac:dyDescent="0.25">
      <c r="C22196" s="158" t="s">
        <v>312</v>
      </c>
      <c r="D22196" s="159">
        <v>324.60000000000002</v>
      </c>
    </row>
    <row r="22197" spans="3:4" ht="15" hidden="1" customHeight="1" x14ac:dyDescent="0.25">
      <c r="C22197" s="160" t="s">
        <v>552</v>
      </c>
      <c r="D22197" s="161">
        <v>97.37</v>
      </c>
    </row>
    <row r="22198" spans="3:4" ht="15" hidden="1" customHeight="1" x14ac:dyDescent="0.25">
      <c r="C22198" s="158" t="s">
        <v>540</v>
      </c>
      <c r="D22198" s="159">
        <v>58.84</v>
      </c>
    </row>
    <row r="22199" spans="3:4" ht="15" hidden="1" customHeight="1" x14ac:dyDescent="0.25">
      <c r="C22199" s="160" t="s">
        <v>557</v>
      </c>
      <c r="D22199" s="161">
        <v>443.07</v>
      </c>
    </row>
    <row r="22200" spans="3:4" ht="15" hidden="1" customHeight="1" x14ac:dyDescent="0.25">
      <c r="C22200" s="158" t="s">
        <v>554</v>
      </c>
      <c r="D22200" s="159">
        <v>935.59</v>
      </c>
    </row>
    <row r="22201" spans="3:4" ht="15" hidden="1" customHeight="1" x14ac:dyDescent="0.25">
      <c r="C22201" s="160" t="s">
        <v>543</v>
      </c>
      <c r="D22201" s="161">
        <v>1065.4100000000001</v>
      </c>
    </row>
    <row r="22202" spans="3:4" ht="15" hidden="1" customHeight="1" x14ac:dyDescent="0.25">
      <c r="C22202" s="158" t="s">
        <v>558</v>
      </c>
      <c r="D22202" s="159">
        <v>390.33</v>
      </c>
    </row>
    <row r="22203" spans="3:4" ht="15" hidden="1" customHeight="1" x14ac:dyDescent="0.25">
      <c r="C22203" s="160" t="s">
        <v>553</v>
      </c>
      <c r="D22203" s="161">
        <v>918.51</v>
      </c>
    </row>
    <row r="22204" spans="3:4" ht="15" hidden="1" customHeight="1" x14ac:dyDescent="0.25">
      <c r="C22204" s="158" t="s">
        <v>546</v>
      </c>
      <c r="D22204" s="159">
        <v>651.67999999999995</v>
      </c>
    </row>
    <row r="22205" spans="3:4" ht="15" hidden="1" customHeight="1" x14ac:dyDescent="0.25">
      <c r="C22205" s="160" t="s">
        <v>309</v>
      </c>
      <c r="D22205" s="161">
        <v>381.87</v>
      </c>
    </row>
    <row r="22206" spans="3:4" ht="15" hidden="1" customHeight="1" x14ac:dyDescent="0.25">
      <c r="C22206" s="158" t="s">
        <v>553</v>
      </c>
      <c r="D22206" s="159">
        <v>301.33</v>
      </c>
    </row>
    <row r="22207" spans="3:4" ht="15" hidden="1" customHeight="1" x14ac:dyDescent="0.25">
      <c r="C22207" s="160" t="s">
        <v>542</v>
      </c>
      <c r="D22207" s="161">
        <v>1141.04</v>
      </c>
    </row>
    <row r="22208" spans="3:4" ht="15" hidden="1" customHeight="1" x14ac:dyDescent="0.25">
      <c r="C22208" s="158" t="s">
        <v>546</v>
      </c>
      <c r="D22208" s="159">
        <v>269.44</v>
      </c>
    </row>
    <row r="22209" spans="3:4" ht="15" hidden="1" customHeight="1" x14ac:dyDescent="0.25">
      <c r="C22209" s="160" t="s">
        <v>553</v>
      </c>
      <c r="D22209" s="161">
        <v>1286.3800000000001</v>
      </c>
    </row>
    <row r="22210" spans="3:4" ht="15" hidden="1" customHeight="1" x14ac:dyDescent="0.25">
      <c r="C22210" s="158" t="s">
        <v>539</v>
      </c>
      <c r="D22210" s="159">
        <v>64.38</v>
      </c>
    </row>
    <row r="22211" spans="3:4" ht="15" hidden="1" customHeight="1" x14ac:dyDescent="0.25">
      <c r="C22211" s="160" t="s">
        <v>557</v>
      </c>
      <c r="D22211" s="161">
        <v>250.09</v>
      </c>
    </row>
    <row r="22212" spans="3:4" ht="15" hidden="1" customHeight="1" x14ac:dyDescent="0.25">
      <c r="C22212" s="158" t="s">
        <v>550</v>
      </c>
      <c r="D22212" s="159">
        <v>1260.1099999999999</v>
      </c>
    </row>
    <row r="22213" spans="3:4" ht="15" hidden="1" customHeight="1" x14ac:dyDescent="0.25">
      <c r="C22213" s="160" t="s">
        <v>554</v>
      </c>
      <c r="D22213" s="161">
        <v>89.11</v>
      </c>
    </row>
    <row r="22214" spans="3:4" ht="15" hidden="1" customHeight="1" x14ac:dyDescent="0.25">
      <c r="C22214" s="158" t="s">
        <v>539</v>
      </c>
      <c r="D22214" s="159">
        <v>717.49</v>
      </c>
    </row>
    <row r="22215" spans="3:4" ht="15" hidden="1" customHeight="1" x14ac:dyDescent="0.25">
      <c r="C22215" s="160" t="s">
        <v>545</v>
      </c>
      <c r="D22215" s="161">
        <v>1267.2</v>
      </c>
    </row>
    <row r="22216" spans="3:4" ht="15" hidden="1" customHeight="1" x14ac:dyDescent="0.25">
      <c r="C22216" s="158" t="s">
        <v>553</v>
      </c>
      <c r="D22216" s="159">
        <v>675.1</v>
      </c>
    </row>
    <row r="22217" spans="3:4" ht="15" hidden="1" customHeight="1" x14ac:dyDescent="0.25">
      <c r="C22217" s="160" t="s">
        <v>540</v>
      </c>
      <c r="D22217" s="161">
        <v>383.94</v>
      </c>
    </row>
    <row r="22218" spans="3:4" ht="15" hidden="1" customHeight="1" x14ac:dyDescent="0.25">
      <c r="C22218" s="158" t="s">
        <v>553</v>
      </c>
      <c r="D22218" s="159">
        <v>90.45</v>
      </c>
    </row>
    <row r="22219" spans="3:4" ht="15" hidden="1" customHeight="1" x14ac:dyDescent="0.25">
      <c r="C22219" s="160" t="s">
        <v>551</v>
      </c>
      <c r="D22219" s="161">
        <v>264.83</v>
      </c>
    </row>
    <row r="22220" spans="3:4" ht="15" hidden="1" customHeight="1" x14ac:dyDescent="0.25">
      <c r="C22220" s="158" t="s">
        <v>555</v>
      </c>
      <c r="D22220" s="159">
        <v>775.17</v>
      </c>
    </row>
    <row r="22221" spans="3:4" ht="15" hidden="1" customHeight="1" x14ac:dyDescent="0.25">
      <c r="C22221" s="160" t="s">
        <v>543</v>
      </c>
      <c r="D22221" s="161">
        <v>540</v>
      </c>
    </row>
    <row r="22222" spans="3:4" ht="15" hidden="1" customHeight="1" x14ac:dyDescent="0.25">
      <c r="C22222" s="158" t="s">
        <v>547</v>
      </c>
      <c r="D22222" s="159">
        <v>1293.58</v>
      </c>
    </row>
    <row r="22223" spans="3:4" ht="15" hidden="1" customHeight="1" x14ac:dyDescent="0.25">
      <c r="C22223" s="160" t="s">
        <v>309</v>
      </c>
      <c r="D22223" s="161">
        <v>645.17999999999995</v>
      </c>
    </row>
    <row r="22224" spans="3:4" ht="15" hidden="1" customHeight="1" x14ac:dyDescent="0.25">
      <c r="C22224" s="158" t="s">
        <v>308</v>
      </c>
      <c r="D22224" s="159">
        <v>116.84</v>
      </c>
    </row>
    <row r="22225" spans="3:4" ht="15" hidden="1" customHeight="1" x14ac:dyDescent="0.25">
      <c r="C22225" s="160" t="s">
        <v>554</v>
      </c>
      <c r="D22225" s="161">
        <v>531.98</v>
      </c>
    </row>
    <row r="22226" spans="3:4" ht="15" hidden="1" customHeight="1" x14ac:dyDescent="0.25">
      <c r="C22226" s="158" t="s">
        <v>544</v>
      </c>
      <c r="D22226" s="159">
        <v>466.19</v>
      </c>
    </row>
    <row r="22227" spans="3:4" ht="15" hidden="1" customHeight="1" x14ac:dyDescent="0.25">
      <c r="C22227" s="160" t="s">
        <v>539</v>
      </c>
      <c r="D22227" s="161">
        <v>1241.0999999999999</v>
      </c>
    </row>
    <row r="22228" spans="3:4" ht="15" hidden="1" customHeight="1" x14ac:dyDescent="0.25">
      <c r="C22228" s="158" t="s">
        <v>554</v>
      </c>
      <c r="D22228" s="159">
        <v>949.37</v>
      </c>
    </row>
    <row r="22229" spans="3:4" ht="15" hidden="1" customHeight="1" x14ac:dyDescent="0.25">
      <c r="C22229" s="160" t="s">
        <v>547</v>
      </c>
      <c r="D22229" s="161">
        <v>160.97</v>
      </c>
    </row>
    <row r="22230" spans="3:4" ht="15" hidden="1" customHeight="1" x14ac:dyDescent="0.25">
      <c r="C22230" s="158" t="s">
        <v>555</v>
      </c>
      <c r="D22230" s="159">
        <v>1102.51</v>
      </c>
    </row>
    <row r="22231" spans="3:4" ht="15" hidden="1" customHeight="1" x14ac:dyDescent="0.25">
      <c r="C22231" s="160" t="s">
        <v>542</v>
      </c>
      <c r="D22231" s="161">
        <v>1053.8699999999999</v>
      </c>
    </row>
    <row r="22232" spans="3:4" ht="15" hidden="1" customHeight="1" x14ac:dyDescent="0.25">
      <c r="C22232" s="158" t="s">
        <v>541</v>
      </c>
      <c r="D22232" s="159">
        <v>426.49</v>
      </c>
    </row>
    <row r="22233" spans="3:4" ht="15" hidden="1" customHeight="1" x14ac:dyDescent="0.25">
      <c r="C22233" s="160" t="s">
        <v>546</v>
      </c>
      <c r="D22233" s="161">
        <v>488.69</v>
      </c>
    </row>
    <row r="22234" spans="3:4" ht="15" hidden="1" customHeight="1" x14ac:dyDescent="0.25">
      <c r="C22234" s="158" t="s">
        <v>544</v>
      </c>
      <c r="D22234" s="159">
        <v>1259.0899999999999</v>
      </c>
    </row>
    <row r="22235" spans="3:4" ht="15" hidden="1" customHeight="1" x14ac:dyDescent="0.25">
      <c r="C22235" s="160" t="s">
        <v>540</v>
      </c>
      <c r="D22235" s="161">
        <v>376.31</v>
      </c>
    </row>
    <row r="22236" spans="3:4" ht="15" hidden="1" customHeight="1" x14ac:dyDescent="0.25">
      <c r="C22236" s="158" t="s">
        <v>539</v>
      </c>
      <c r="D22236" s="159">
        <v>965.57</v>
      </c>
    </row>
    <row r="22237" spans="3:4" ht="15" hidden="1" customHeight="1" x14ac:dyDescent="0.25">
      <c r="C22237" s="160" t="s">
        <v>550</v>
      </c>
      <c r="D22237" s="161">
        <v>315.67</v>
      </c>
    </row>
    <row r="22238" spans="3:4" ht="15" hidden="1" customHeight="1" x14ac:dyDescent="0.25">
      <c r="C22238" s="158" t="s">
        <v>549</v>
      </c>
      <c r="D22238" s="159">
        <v>65.349999999999994</v>
      </c>
    </row>
    <row r="22239" spans="3:4" ht="15" hidden="1" customHeight="1" x14ac:dyDescent="0.25">
      <c r="C22239" s="160" t="s">
        <v>309</v>
      </c>
      <c r="D22239" s="161">
        <v>1127.1600000000001</v>
      </c>
    </row>
    <row r="22240" spans="3:4" ht="15" hidden="1" customHeight="1" x14ac:dyDescent="0.25">
      <c r="C22240" s="158" t="s">
        <v>307</v>
      </c>
      <c r="D22240" s="159">
        <v>1111.28</v>
      </c>
    </row>
    <row r="22241" spans="3:4" ht="15" hidden="1" customHeight="1" x14ac:dyDescent="0.25">
      <c r="C22241" s="160" t="s">
        <v>309</v>
      </c>
      <c r="D22241" s="161">
        <v>537.01</v>
      </c>
    </row>
    <row r="22242" spans="3:4" ht="15" hidden="1" customHeight="1" x14ac:dyDescent="0.25">
      <c r="C22242" s="158" t="s">
        <v>546</v>
      </c>
      <c r="D22242" s="159">
        <v>590.02</v>
      </c>
    </row>
    <row r="22243" spans="3:4" ht="15" hidden="1" customHeight="1" x14ac:dyDescent="0.25">
      <c r="C22243" s="160" t="s">
        <v>543</v>
      </c>
      <c r="D22243" s="161">
        <v>814.17</v>
      </c>
    </row>
    <row r="22244" spans="3:4" ht="15" hidden="1" customHeight="1" x14ac:dyDescent="0.25">
      <c r="C22244" s="158" t="s">
        <v>542</v>
      </c>
      <c r="D22244" s="159">
        <v>166.32</v>
      </c>
    </row>
    <row r="22245" spans="3:4" ht="15" hidden="1" customHeight="1" x14ac:dyDescent="0.25">
      <c r="C22245" s="160" t="s">
        <v>551</v>
      </c>
      <c r="D22245" s="161">
        <v>1069.51</v>
      </c>
    </row>
    <row r="22246" spans="3:4" ht="15" hidden="1" customHeight="1" x14ac:dyDescent="0.25">
      <c r="C22246" s="158" t="s">
        <v>556</v>
      </c>
      <c r="D22246" s="159">
        <v>861.13</v>
      </c>
    </row>
    <row r="22247" spans="3:4" ht="15" hidden="1" customHeight="1" x14ac:dyDescent="0.25">
      <c r="C22247" s="160" t="s">
        <v>547</v>
      </c>
      <c r="D22247" s="161">
        <v>1105.6600000000001</v>
      </c>
    </row>
    <row r="22248" spans="3:4" ht="15" hidden="1" customHeight="1" x14ac:dyDescent="0.25">
      <c r="C22248" s="158" t="s">
        <v>547</v>
      </c>
      <c r="D22248" s="159">
        <v>1118.42</v>
      </c>
    </row>
    <row r="22249" spans="3:4" ht="15" hidden="1" customHeight="1" x14ac:dyDescent="0.25">
      <c r="C22249" s="160" t="s">
        <v>543</v>
      </c>
      <c r="D22249" s="161">
        <v>1117.1500000000001</v>
      </c>
    </row>
    <row r="22250" spans="3:4" ht="15" hidden="1" customHeight="1" x14ac:dyDescent="0.25">
      <c r="C22250" s="158" t="s">
        <v>549</v>
      </c>
      <c r="D22250" s="159">
        <v>280.04000000000002</v>
      </c>
    </row>
    <row r="22251" spans="3:4" ht="15" hidden="1" customHeight="1" x14ac:dyDescent="0.25">
      <c r="C22251" s="160" t="s">
        <v>546</v>
      </c>
      <c r="D22251" s="161">
        <v>568.42999999999995</v>
      </c>
    </row>
    <row r="22252" spans="3:4" ht="15" hidden="1" customHeight="1" x14ac:dyDescent="0.25">
      <c r="C22252" s="158" t="s">
        <v>312</v>
      </c>
      <c r="D22252" s="159">
        <v>434.07</v>
      </c>
    </row>
    <row r="22253" spans="3:4" ht="15" hidden="1" customHeight="1" x14ac:dyDescent="0.25">
      <c r="C22253" s="160" t="s">
        <v>539</v>
      </c>
      <c r="D22253" s="161">
        <v>575.51</v>
      </c>
    </row>
    <row r="22254" spans="3:4" ht="15" hidden="1" customHeight="1" x14ac:dyDescent="0.25">
      <c r="C22254" s="158" t="s">
        <v>551</v>
      </c>
      <c r="D22254" s="159">
        <v>856.58</v>
      </c>
    </row>
    <row r="22255" spans="3:4" ht="15" hidden="1" customHeight="1" x14ac:dyDescent="0.25">
      <c r="C22255" s="160" t="s">
        <v>554</v>
      </c>
      <c r="D22255" s="161">
        <v>441.72</v>
      </c>
    </row>
    <row r="22256" spans="3:4" ht="15" hidden="1" customHeight="1" x14ac:dyDescent="0.25">
      <c r="C22256" s="158" t="s">
        <v>307</v>
      </c>
      <c r="D22256" s="159">
        <v>933.73</v>
      </c>
    </row>
    <row r="22257" spans="3:4" ht="15" hidden="1" customHeight="1" x14ac:dyDescent="0.25">
      <c r="C22257" s="160" t="s">
        <v>545</v>
      </c>
      <c r="D22257" s="161">
        <v>272.44</v>
      </c>
    </row>
    <row r="22258" spans="3:4" ht="15" hidden="1" customHeight="1" x14ac:dyDescent="0.25">
      <c r="C22258" s="158" t="s">
        <v>308</v>
      </c>
      <c r="D22258" s="159">
        <v>599.02</v>
      </c>
    </row>
    <row r="22259" spans="3:4" ht="15" hidden="1" customHeight="1" x14ac:dyDescent="0.25">
      <c r="C22259" s="160" t="s">
        <v>312</v>
      </c>
      <c r="D22259" s="161">
        <v>1170.8800000000001</v>
      </c>
    </row>
    <row r="22260" spans="3:4" ht="15" hidden="1" customHeight="1" x14ac:dyDescent="0.25">
      <c r="C22260" s="158" t="s">
        <v>542</v>
      </c>
      <c r="D22260" s="159">
        <v>1019.05</v>
      </c>
    </row>
    <row r="22261" spans="3:4" ht="15" hidden="1" customHeight="1" x14ac:dyDescent="0.25">
      <c r="C22261" s="160" t="s">
        <v>546</v>
      </c>
      <c r="D22261" s="161">
        <v>355.6</v>
      </c>
    </row>
    <row r="22262" spans="3:4" ht="15" hidden="1" customHeight="1" x14ac:dyDescent="0.25">
      <c r="C22262" s="158" t="s">
        <v>544</v>
      </c>
      <c r="D22262" s="159">
        <v>1070.96</v>
      </c>
    </row>
    <row r="22263" spans="3:4" ht="15" hidden="1" customHeight="1" x14ac:dyDescent="0.25">
      <c r="C22263" s="160" t="s">
        <v>546</v>
      </c>
      <c r="D22263" s="161">
        <v>399.81</v>
      </c>
    </row>
    <row r="22264" spans="3:4" ht="15" hidden="1" customHeight="1" x14ac:dyDescent="0.25">
      <c r="C22264" s="158" t="s">
        <v>544</v>
      </c>
      <c r="D22264" s="159">
        <v>474.45</v>
      </c>
    </row>
    <row r="22265" spans="3:4" ht="15" hidden="1" customHeight="1" x14ac:dyDescent="0.25">
      <c r="C22265" s="160" t="s">
        <v>308</v>
      </c>
      <c r="D22265" s="161">
        <v>436.86</v>
      </c>
    </row>
    <row r="22266" spans="3:4" ht="15" hidden="1" customHeight="1" x14ac:dyDescent="0.25">
      <c r="C22266" s="158" t="s">
        <v>307</v>
      </c>
      <c r="D22266" s="159">
        <v>993.78</v>
      </c>
    </row>
    <row r="22267" spans="3:4" ht="15" hidden="1" customHeight="1" x14ac:dyDescent="0.25">
      <c r="C22267" s="160" t="s">
        <v>312</v>
      </c>
      <c r="D22267" s="161">
        <v>508.55</v>
      </c>
    </row>
    <row r="22268" spans="3:4" ht="15" hidden="1" customHeight="1" x14ac:dyDescent="0.25">
      <c r="C22268" s="158" t="s">
        <v>546</v>
      </c>
      <c r="D22268" s="159">
        <v>1102.28</v>
      </c>
    </row>
    <row r="22269" spans="3:4" ht="15" hidden="1" customHeight="1" x14ac:dyDescent="0.25">
      <c r="C22269" s="160" t="s">
        <v>549</v>
      </c>
      <c r="D22269" s="161">
        <v>314.38</v>
      </c>
    </row>
    <row r="22270" spans="3:4" ht="15" hidden="1" customHeight="1" x14ac:dyDescent="0.25">
      <c r="C22270" s="158" t="s">
        <v>539</v>
      </c>
      <c r="D22270" s="159">
        <v>1019.27</v>
      </c>
    </row>
    <row r="22271" spans="3:4" ht="15" hidden="1" customHeight="1" x14ac:dyDescent="0.25">
      <c r="C22271" s="160" t="s">
        <v>307</v>
      </c>
      <c r="D22271" s="161">
        <v>160.94999999999999</v>
      </c>
    </row>
    <row r="22272" spans="3:4" ht="15" hidden="1" customHeight="1" x14ac:dyDescent="0.25">
      <c r="C22272" s="158" t="s">
        <v>558</v>
      </c>
      <c r="D22272" s="159">
        <v>165.27</v>
      </c>
    </row>
    <row r="22273" spans="3:4" ht="15" hidden="1" customHeight="1" x14ac:dyDescent="0.25">
      <c r="C22273" s="160" t="s">
        <v>543</v>
      </c>
      <c r="D22273" s="161">
        <v>654.72</v>
      </c>
    </row>
    <row r="22274" spans="3:4" ht="15" hidden="1" customHeight="1" x14ac:dyDescent="0.25">
      <c r="C22274" s="158" t="s">
        <v>558</v>
      </c>
      <c r="D22274" s="159">
        <v>197.16</v>
      </c>
    </row>
    <row r="22275" spans="3:4" ht="15" hidden="1" customHeight="1" x14ac:dyDescent="0.25">
      <c r="C22275" s="160" t="s">
        <v>540</v>
      </c>
      <c r="D22275" s="161">
        <v>203.06</v>
      </c>
    </row>
    <row r="22276" spans="3:4" ht="15" hidden="1" customHeight="1" x14ac:dyDescent="0.25">
      <c r="C22276" s="158" t="s">
        <v>543</v>
      </c>
      <c r="D22276" s="159">
        <v>872.74</v>
      </c>
    </row>
    <row r="22277" spans="3:4" ht="15" hidden="1" customHeight="1" x14ac:dyDescent="0.25">
      <c r="C22277" s="160" t="s">
        <v>548</v>
      </c>
      <c r="D22277" s="161">
        <v>333.91</v>
      </c>
    </row>
    <row r="22278" spans="3:4" ht="15" hidden="1" customHeight="1" x14ac:dyDescent="0.25">
      <c r="C22278" s="158" t="s">
        <v>540</v>
      </c>
      <c r="D22278" s="159">
        <v>1261.3499999999999</v>
      </c>
    </row>
    <row r="22279" spans="3:4" ht="15" hidden="1" customHeight="1" x14ac:dyDescent="0.25">
      <c r="C22279" s="160" t="s">
        <v>540</v>
      </c>
      <c r="D22279" s="161">
        <v>1176.8399999999999</v>
      </c>
    </row>
    <row r="22280" spans="3:4" ht="15" hidden="1" customHeight="1" x14ac:dyDescent="0.25">
      <c r="C22280" s="158" t="s">
        <v>551</v>
      </c>
      <c r="D22280" s="159">
        <v>507.67</v>
      </c>
    </row>
    <row r="22281" spans="3:4" ht="15" hidden="1" customHeight="1" x14ac:dyDescent="0.25">
      <c r="C22281" s="160" t="s">
        <v>549</v>
      </c>
      <c r="D22281" s="161">
        <v>521.29999999999995</v>
      </c>
    </row>
    <row r="22282" spans="3:4" ht="15" hidden="1" customHeight="1" x14ac:dyDescent="0.25">
      <c r="C22282" s="158" t="s">
        <v>546</v>
      </c>
      <c r="D22282" s="159">
        <v>860.58</v>
      </c>
    </row>
    <row r="22283" spans="3:4" ht="15" hidden="1" customHeight="1" x14ac:dyDescent="0.25">
      <c r="C22283" s="160" t="s">
        <v>545</v>
      </c>
      <c r="D22283" s="161">
        <v>696.49</v>
      </c>
    </row>
    <row r="22284" spans="3:4" ht="15" hidden="1" customHeight="1" x14ac:dyDescent="0.25">
      <c r="C22284" s="158" t="s">
        <v>547</v>
      </c>
      <c r="D22284" s="159">
        <v>533.86</v>
      </c>
    </row>
    <row r="22285" spans="3:4" ht="15" hidden="1" customHeight="1" x14ac:dyDescent="0.25">
      <c r="C22285" s="160" t="s">
        <v>539</v>
      </c>
      <c r="D22285" s="161">
        <v>112.59</v>
      </c>
    </row>
    <row r="22286" spans="3:4" ht="15" hidden="1" customHeight="1" x14ac:dyDescent="0.25">
      <c r="C22286" s="158" t="s">
        <v>542</v>
      </c>
      <c r="D22286" s="159">
        <v>763.4</v>
      </c>
    </row>
    <row r="22287" spans="3:4" ht="15" hidden="1" customHeight="1" x14ac:dyDescent="0.25">
      <c r="C22287" s="160" t="s">
        <v>309</v>
      </c>
      <c r="D22287" s="161">
        <v>806.24</v>
      </c>
    </row>
    <row r="22288" spans="3:4" ht="15" hidden="1" customHeight="1" x14ac:dyDescent="0.25">
      <c r="C22288" s="158" t="s">
        <v>545</v>
      </c>
      <c r="D22288" s="159">
        <v>764.17</v>
      </c>
    </row>
    <row r="22289" spans="3:4" ht="15" hidden="1" customHeight="1" x14ac:dyDescent="0.25">
      <c r="C22289" s="160" t="s">
        <v>544</v>
      </c>
      <c r="D22289" s="161">
        <v>572.01</v>
      </c>
    </row>
    <row r="22290" spans="3:4" ht="15" hidden="1" customHeight="1" x14ac:dyDescent="0.25">
      <c r="C22290" s="158" t="s">
        <v>309</v>
      </c>
      <c r="D22290" s="159">
        <v>765.91</v>
      </c>
    </row>
    <row r="22291" spans="3:4" ht="15" hidden="1" customHeight="1" x14ac:dyDescent="0.25">
      <c r="C22291" s="160" t="s">
        <v>308</v>
      </c>
      <c r="D22291" s="161">
        <v>187.11</v>
      </c>
    </row>
    <row r="22292" spans="3:4" ht="15" hidden="1" customHeight="1" x14ac:dyDescent="0.25">
      <c r="C22292" s="158" t="s">
        <v>551</v>
      </c>
      <c r="D22292" s="159">
        <v>465.87</v>
      </c>
    </row>
    <row r="22293" spans="3:4" ht="15" hidden="1" customHeight="1" x14ac:dyDescent="0.25">
      <c r="C22293" s="160" t="s">
        <v>540</v>
      </c>
      <c r="D22293" s="161">
        <v>1011.3</v>
      </c>
    </row>
    <row r="22294" spans="3:4" ht="15" hidden="1" customHeight="1" x14ac:dyDescent="0.25">
      <c r="C22294" s="158" t="s">
        <v>547</v>
      </c>
      <c r="D22294" s="159">
        <v>364.44</v>
      </c>
    </row>
    <row r="22295" spans="3:4" ht="15" hidden="1" customHeight="1" x14ac:dyDescent="0.25">
      <c r="C22295" s="160" t="s">
        <v>546</v>
      </c>
      <c r="D22295" s="161">
        <v>729.54</v>
      </c>
    </row>
    <row r="22296" spans="3:4" ht="15" hidden="1" customHeight="1" x14ac:dyDescent="0.25">
      <c r="C22296" s="158" t="s">
        <v>307</v>
      </c>
      <c r="D22296" s="159">
        <v>986.41</v>
      </c>
    </row>
    <row r="22297" spans="3:4" ht="15" hidden="1" customHeight="1" x14ac:dyDescent="0.25">
      <c r="C22297" s="160" t="s">
        <v>551</v>
      </c>
      <c r="D22297" s="161">
        <v>1299.23</v>
      </c>
    </row>
    <row r="22298" spans="3:4" ht="15" hidden="1" customHeight="1" x14ac:dyDescent="0.25">
      <c r="C22298" s="158" t="s">
        <v>542</v>
      </c>
      <c r="D22298" s="159">
        <v>872.17</v>
      </c>
    </row>
    <row r="22299" spans="3:4" ht="15" hidden="1" customHeight="1" x14ac:dyDescent="0.25">
      <c r="C22299" s="160" t="s">
        <v>558</v>
      </c>
      <c r="D22299" s="161">
        <v>1166.46</v>
      </c>
    </row>
    <row r="22300" spans="3:4" ht="15" hidden="1" customHeight="1" x14ac:dyDescent="0.25">
      <c r="C22300" s="158" t="s">
        <v>552</v>
      </c>
      <c r="D22300" s="159">
        <v>466.24</v>
      </c>
    </row>
    <row r="22301" spans="3:4" ht="15" hidden="1" customHeight="1" x14ac:dyDescent="0.25">
      <c r="C22301" s="160" t="s">
        <v>556</v>
      </c>
      <c r="D22301" s="161">
        <v>593.04</v>
      </c>
    </row>
    <row r="22302" spans="3:4" ht="15" hidden="1" customHeight="1" x14ac:dyDescent="0.25">
      <c r="C22302" s="158" t="s">
        <v>547</v>
      </c>
      <c r="D22302" s="159">
        <v>838.95</v>
      </c>
    </row>
    <row r="22303" spans="3:4" ht="15" hidden="1" customHeight="1" x14ac:dyDescent="0.25">
      <c r="C22303" s="160" t="s">
        <v>539</v>
      </c>
      <c r="D22303" s="161">
        <v>600.66</v>
      </c>
    </row>
    <row r="22304" spans="3:4" ht="15" hidden="1" customHeight="1" x14ac:dyDescent="0.25">
      <c r="C22304" s="158" t="s">
        <v>307</v>
      </c>
      <c r="D22304" s="159">
        <v>339.94</v>
      </c>
    </row>
    <row r="22305" spans="3:4" ht="15" hidden="1" customHeight="1" x14ac:dyDescent="0.25">
      <c r="C22305" s="160" t="s">
        <v>558</v>
      </c>
      <c r="D22305" s="161">
        <v>706.53</v>
      </c>
    </row>
    <row r="22306" spans="3:4" ht="15" hidden="1" customHeight="1" x14ac:dyDescent="0.25">
      <c r="C22306" s="158" t="s">
        <v>556</v>
      </c>
      <c r="D22306" s="159">
        <v>395.96</v>
      </c>
    </row>
    <row r="22307" spans="3:4" ht="15" hidden="1" customHeight="1" x14ac:dyDescent="0.25">
      <c r="C22307" s="160" t="s">
        <v>544</v>
      </c>
      <c r="D22307" s="161">
        <v>355.66</v>
      </c>
    </row>
    <row r="22308" spans="3:4" ht="15" hidden="1" customHeight="1" x14ac:dyDescent="0.25">
      <c r="C22308" s="158" t="s">
        <v>547</v>
      </c>
      <c r="D22308" s="159">
        <v>15.71</v>
      </c>
    </row>
    <row r="22309" spans="3:4" ht="15" hidden="1" customHeight="1" x14ac:dyDescent="0.25">
      <c r="C22309" s="160" t="s">
        <v>312</v>
      </c>
      <c r="D22309" s="161">
        <v>847.43</v>
      </c>
    </row>
    <row r="22310" spans="3:4" ht="15" hidden="1" customHeight="1" x14ac:dyDescent="0.25">
      <c r="C22310" s="158" t="s">
        <v>547</v>
      </c>
      <c r="D22310" s="159">
        <v>374.72</v>
      </c>
    </row>
    <row r="22311" spans="3:4" ht="15" hidden="1" customHeight="1" x14ac:dyDescent="0.25">
      <c r="C22311" s="160" t="s">
        <v>543</v>
      </c>
      <c r="D22311" s="161">
        <v>491.06</v>
      </c>
    </row>
    <row r="22312" spans="3:4" ht="15" hidden="1" customHeight="1" x14ac:dyDescent="0.25">
      <c r="C22312" s="158" t="s">
        <v>553</v>
      </c>
      <c r="D22312" s="159">
        <v>215.29</v>
      </c>
    </row>
    <row r="22313" spans="3:4" ht="15" hidden="1" customHeight="1" x14ac:dyDescent="0.25">
      <c r="C22313" s="160" t="s">
        <v>542</v>
      </c>
      <c r="D22313" s="161">
        <v>633.79</v>
      </c>
    </row>
    <row r="22314" spans="3:4" ht="15" hidden="1" customHeight="1" x14ac:dyDescent="0.25">
      <c r="C22314" s="158" t="s">
        <v>548</v>
      </c>
      <c r="D22314" s="159">
        <v>531.21</v>
      </c>
    </row>
    <row r="22315" spans="3:4" ht="15" hidden="1" customHeight="1" x14ac:dyDescent="0.25">
      <c r="C22315" s="160" t="s">
        <v>547</v>
      </c>
      <c r="D22315" s="161">
        <v>538.83000000000004</v>
      </c>
    </row>
    <row r="22316" spans="3:4" ht="15" hidden="1" customHeight="1" x14ac:dyDescent="0.25">
      <c r="C22316" s="158" t="s">
        <v>551</v>
      </c>
      <c r="D22316" s="159">
        <v>708.99</v>
      </c>
    </row>
    <row r="22317" spans="3:4" ht="15" hidden="1" customHeight="1" x14ac:dyDescent="0.25">
      <c r="C22317" s="160" t="s">
        <v>307</v>
      </c>
      <c r="D22317" s="161">
        <v>839.35</v>
      </c>
    </row>
    <row r="22318" spans="3:4" ht="15" hidden="1" customHeight="1" x14ac:dyDescent="0.25">
      <c r="C22318" s="158" t="s">
        <v>543</v>
      </c>
      <c r="D22318" s="159">
        <v>586.07000000000005</v>
      </c>
    </row>
    <row r="22319" spans="3:4" ht="15" hidden="1" customHeight="1" x14ac:dyDescent="0.25">
      <c r="C22319" s="160" t="s">
        <v>539</v>
      </c>
      <c r="D22319" s="161">
        <v>926.03</v>
      </c>
    </row>
    <row r="22320" spans="3:4" ht="15" hidden="1" customHeight="1" x14ac:dyDescent="0.25">
      <c r="C22320" s="158" t="s">
        <v>307</v>
      </c>
      <c r="D22320" s="159">
        <v>532.55999999999995</v>
      </c>
    </row>
    <row r="22321" spans="3:4" ht="15" hidden="1" customHeight="1" x14ac:dyDescent="0.25">
      <c r="C22321" s="160" t="s">
        <v>549</v>
      </c>
      <c r="D22321" s="161">
        <v>1206.5999999999999</v>
      </c>
    </row>
    <row r="22322" spans="3:4" ht="15" hidden="1" customHeight="1" x14ac:dyDescent="0.25">
      <c r="C22322" s="158" t="s">
        <v>555</v>
      </c>
      <c r="D22322" s="159">
        <v>415.16</v>
      </c>
    </row>
    <row r="22323" spans="3:4" ht="15" hidden="1" customHeight="1" x14ac:dyDescent="0.25">
      <c r="C22323" s="160" t="s">
        <v>541</v>
      </c>
      <c r="D22323" s="161">
        <v>141.16</v>
      </c>
    </row>
    <row r="22324" spans="3:4" ht="15" hidden="1" customHeight="1" x14ac:dyDescent="0.25">
      <c r="C22324" s="158" t="s">
        <v>546</v>
      </c>
      <c r="D22324" s="159">
        <v>312.52999999999997</v>
      </c>
    </row>
    <row r="22325" spans="3:4" ht="15" hidden="1" customHeight="1" x14ac:dyDescent="0.25">
      <c r="C22325" s="160" t="s">
        <v>308</v>
      </c>
      <c r="D22325" s="161">
        <v>397.69</v>
      </c>
    </row>
    <row r="22326" spans="3:4" ht="15" hidden="1" customHeight="1" x14ac:dyDescent="0.25">
      <c r="C22326" s="158" t="s">
        <v>312</v>
      </c>
      <c r="D22326" s="159">
        <v>483.61</v>
      </c>
    </row>
    <row r="22327" spans="3:4" ht="15" hidden="1" customHeight="1" x14ac:dyDescent="0.25">
      <c r="C22327" s="160" t="s">
        <v>547</v>
      </c>
      <c r="D22327" s="161">
        <v>1266.08</v>
      </c>
    </row>
    <row r="22328" spans="3:4" ht="15" hidden="1" customHeight="1" x14ac:dyDescent="0.25">
      <c r="C22328" s="158" t="s">
        <v>549</v>
      </c>
      <c r="D22328" s="159">
        <v>979.78</v>
      </c>
    </row>
    <row r="22329" spans="3:4" ht="15" hidden="1" customHeight="1" x14ac:dyDescent="0.25">
      <c r="C22329" s="160" t="s">
        <v>549</v>
      </c>
      <c r="D22329" s="161">
        <v>183.71</v>
      </c>
    </row>
    <row r="22330" spans="3:4" ht="15" hidden="1" customHeight="1" x14ac:dyDescent="0.25">
      <c r="C22330" s="158" t="s">
        <v>552</v>
      </c>
      <c r="D22330" s="159">
        <v>117.42</v>
      </c>
    </row>
    <row r="22331" spans="3:4" ht="15" hidden="1" customHeight="1" x14ac:dyDescent="0.25">
      <c r="C22331" s="160" t="s">
        <v>540</v>
      </c>
      <c r="D22331" s="161">
        <v>743.38</v>
      </c>
    </row>
    <row r="22332" spans="3:4" ht="15" hidden="1" customHeight="1" x14ac:dyDescent="0.25">
      <c r="C22332" s="158" t="s">
        <v>550</v>
      </c>
      <c r="D22332" s="159">
        <v>1267.3699999999999</v>
      </c>
    </row>
    <row r="22333" spans="3:4" ht="15" hidden="1" customHeight="1" x14ac:dyDescent="0.25">
      <c r="C22333" s="160" t="s">
        <v>539</v>
      </c>
      <c r="D22333" s="161">
        <v>507.87</v>
      </c>
    </row>
    <row r="22334" spans="3:4" ht="15" hidden="1" customHeight="1" x14ac:dyDescent="0.25">
      <c r="C22334" s="158" t="s">
        <v>551</v>
      </c>
      <c r="D22334" s="159">
        <v>926.88</v>
      </c>
    </row>
    <row r="22335" spans="3:4" ht="15" hidden="1" customHeight="1" x14ac:dyDescent="0.25">
      <c r="C22335" s="160" t="s">
        <v>551</v>
      </c>
      <c r="D22335" s="161">
        <v>1180.21</v>
      </c>
    </row>
    <row r="22336" spans="3:4" ht="15" hidden="1" customHeight="1" x14ac:dyDescent="0.25">
      <c r="C22336" s="158" t="s">
        <v>312</v>
      </c>
      <c r="D22336" s="159">
        <v>186.31</v>
      </c>
    </row>
    <row r="22337" spans="3:4" ht="15" hidden="1" customHeight="1" x14ac:dyDescent="0.25">
      <c r="C22337" s="160" t="s">
        <v>542</v>
      </c>
      <c r="D22337" s="161">
        <v>854.7</v>
      </c>
    </row>
    <row r="22338" spans="3:4" ht="15" hidden="1" customHeight="1" x14ac:dyDescent="0.25">
      <c r="C22338" s="158" t="s">
        <v>547</v>
      </c>
      <c r="D22338" s="159">
        <v>487.36</v>
      </c>
    </row>
    <row r="22339" spans="3:4" ht="15" hidden="1" customHeight="1" x14ac:dyDescent="0.25">
      <c r="C22339" s="160" t="s">
        <v>546</v>
      </c>
      <c r="D22339" s="161">
        <v>591.80999999999995</v>
      </c>
    </row>
    <row r="22340" spans="3:4" ht="15" hidden="1" customHeight="1" x14ac:dyDescent="0.25">
      <c r="C22340" s="158" t="s">
        <v>554</v>
      </c>
      <c r="D22340" s="159">
        <v>1003.2</v>
      </c>
    </row>
    <row r="22341" spans="3:4" ht="15" hidden="1" customHeight="1" x14ac:dyDescent="0.25">
      <c r="C22341" s="160" t="s">
        <v>541</v>
      </c>
      <c r="D22341" s="161">
        <v>623.37</v>
      </c>
    </row>
    <row r="22342" spans="3:4" ht="15" hidden="1" customHeight="1" x14ac:dyDescent="0.25">
      <c r="C22342" s="158" t="s">
        <v>549</v>
      </c>
      <c r="D22342" s="159">
        <v>761.12</v>
      </c>
    </row>
    <row r="22343" spans="3:4" ht="15" hidden="1" customHeight="1" x14ac:dyDescent="0.25">
      <c r="C22343" s="160" t="s">
        <v>542</v>
      </c>
      <c r="D22343" s="161">
        <v>1199.58</v>
      </c>
    </row>
    <row r="22344" spans="3:4" ht="15" hidden="1" customHeight="1" x14ac:dyDescent="0.25">
      <c r="C22344" s="158" t="s">
        <v>309</v>
      </c>
      <c r="D22344" s="159">
        <v>441.78</v>
      </c>
    </row>
    <row r="22345" spans="3:4" ht="15" hidden="1" customHeight="1" x14ac:dyDescent="0.25">
      <c r="C22345" s="160" t="s">
        <v>539</v>
      </c>
      <c r="D22345" s="161">
        <v>992.9</v>
      </c>
    </row>
    <row r="22346" spans="3:4" ht="15" hidden="1" customHeight="1" x14ac:dyDescent="0.25">
      <c r="C22346" s="158" t="s">
        <v>312</v>
      </c>
      <c r="D22346" s="159">
        <v>720.37</v>
      </c>
    </row>
    <row r="22347" spans="3:4" ht="15" hidden="1" customHeight="1" x14ac:dyDescent="0.25">
      <c r="C22347" s="160" t="s">
        <v>558</v>
      </c>
      <c r="D22347" s="161">
        <v>432.97</v>
      </c>
    </row>
    <row r="22348" spans="3:4" ht="15" hidden="1" customHeight="1" x14ac:dyDescent="0.25">
      <c r="C22348" s="158" t="s">
        <v>541</v>
      </c>
      <c r="D22348" s="159">
        <v>781.67</v>
      </c>
    </row>
    <row r="22349" spans="3:4" ht="15" hidden="1" customHeight="1" x14ac:dyDescent="0.25">
      <c r="C22349" s="160" t="s">
        <v>312</v>
      </c>
      <c r="D22349" s="161">
        <v>667.76</v>
      </c>
    </row>
    <row r="22350" spans="3:4" ht="15" hidden="1" customHeight="1" x14ac:dyDescent="0.25">
      <c r="C22350" s="158" t="s">
        <v>542</v>
      </c>
      <c r="D22350" s="159">
        <v>644.91999999999996</v>
      </c>
    </row>
    <row r="22351" spans="3:4" ht="15" hidden="1" customHeight="1" x14ac:dyDescent="0.25">
      <c r="C22351" s="160" t="s">
        <v>540</v>
      </c>
      <c r="D22351" s="161">
        <v>394.72</v>
      </c>
    </row>
    <row r="22352" spans="3:4" ht="15" hidden="1" customHeight="1" x14ac:dyDescent="0.25">
      <c r="C22352" s="158" t="s">
        <v>555</v>
      </c>
      <c r="D22352" s="159">
        <v>659.19</v>
      </c>
    </row>
    <row r="22353" spans="3:4" ht="15" hidden="1" customHeight="1" x14ac:dyDescent="0.25">
      <c r="C22353" s="160" t="s">
        <v>542</v>
      </c>
      <c r="D22353" s="161">
        <v>460.14</v>
      </c>
    </row>
    <row r="22354" spans="3:4" ht="15" hidden="1" customHeight="1" x14ac:dyDescent="0.25">
      <c r="C22354" s="158" t="s">
        <v>542</v>
      </c>
      <c r="D22354" s="159">
        <v>355.97</v>
      </c>
    </row>
    <row r="22355" spans="3:4" ht="15" hidden="1" customHeight="1" x14ac:dyDescent="0.25">
      <c r="C22355" s="160" t="s">
        <v>309</v>
      </c>
      <c r="D22355" s="161">
        <v>1037.3800000000001</v>
      </c>
    </row>
    <row r="22356" spans="3:4" ht="15" hidden="1" customHeight="1" x14ac:dyDescent="0.25">
      <c r="C22356" s="158" t="s">
        <v>546</v>
      </c>
      <c r="D22356" s="159">
        <v>932.95</v>
      </c>
    </row>
    <row r="22357" spans="3:4" ht="15" hidden="1" customHeight="1" x14ac:dyDescent="0.25">
      <c r="C22357" s="160" t="s">
        <v>558</v>
      </c>
      <c r="D22357" s="161">
        <v>561.14</v>
      </c>
    </row>
    <row r="22358" spans="3:4" ht="15" hidden="1" customHeight="1" x14ac:dyDescent="0.25">
      <c r="C22358" s="158" t="s">
        <v>548</v>
      </c>
      <c r="D22358" s="159">
        <v>976.77</v>
      </c>
    </row>
    <row r="22359" spans="3:4" ht="15" hidden="1" customHeight="1" x14ac:dyDescent="0.25">
      <c r="C22359" s="160" t="s">
        <v>546</v>
      </c>
      <c r="D22359" s="161">
        <v>465.17</v>
      </c>
    </row>
    <row r="22360" spans="3:4" ht="15" hidden="1" customHeight="1" x14ac:dyDescent="0.25">
      <c r="C22360" s="158" t="s">
        <v>542</v>
      </c>
      <c r="D22360" s="159">
        <v>539.71</v>
      </c>
    </row>
    <row r="22361" spans="3:4" ht="15" hidden="1" customHeight="1" x14ac:dyDescent="0.25">
      <c r="C22361" s="160" t="s">
        <v>551</v>
      </c>
      <c r="D22361" s="161">
        <v>1072.69</v>
      </c>
    </row>
    <row r="22362" spans="3:4" ht="15" hidden="1" customHeight="1" x14ac:dyDescent="0.25">
      <c r="C22362" s="158" t="s">
        <v>544</v>
      </c>
      <c r="D22362" s="159">
        <v>567.51</v>
      </c>
    </row>
    <row r="22363" spans="3:4" ht="15" hidden="1" customHeight="1" x14ac:dyDescent="0.25">
      <c r="C22363" s="160" t="s">
        <v>543</v>
      </c>
      <c r="D22363" s="161">
        <v>606.79</v>
      </c>
    </row>
    <row r="22364" spans="3:4" ht="15" hidden="1" customHeight="1" x14ac:dyDescent="0.25">
      <c r="C22364" s="158" t="s">
        <v>312</v>
      </c>
      <c r="D22364" s="159">
        <v>722.91</v>
      </c>
    </row>
    <row r="22365" spans="3:4" ht="15" hidden="1" customHeight="1" x14ac:dyDescent="0.25">
      <c r="C22365" s="160" t="s">
        <v>540</v>
      </c>
      <c r="D22365" s="161">
        <v>552.87</v>
      </c>
    </row>
    <row r="22366" spans="3:4" ht="15" hidden="1" customHeight="1" x14ac:dyDescent="0.25">
      <c r="C22366" s="158" t="s">
        <v>550</v>
      </c>
      <c r="D22366" s="159">
        <v>597.51</v>
      </c>
    </row>
    <row r="22367" spans="3:4" ht="15" hidden="1" customHeight="1" x14ac:dyDescent="0.25">
      <c r="C22367" s="160" t="s">
        <v>552</v>
      </c>
      <c r="D22367" s="161">
        <v>340.71</v>
      </c>
    </row>
    <row r="22368" spans="3:4" ht="15" hidden="1" customHeight="1" x14ac:dyDescent="0.25">
      <c r="C22368" s="158" t="s">
        <v>554</v>
      </c>
      <c r="D22368" s="159">
        <v>1165.0899999999999</v>
      </c>
    </row>
    <row r="22369" spans="3:4" ht="15" hidden="1" customHeight="1" x14ac:dyDescent="0.25">
      <c r="C22369" s="160" t="s">
        <v>307</v>
      </c>
      <c r="D22369" s="161">
        <v>1107.43</v>
      </c>
    </row>
    <row r="22370" spans="3:4" ht="15" hidden="1" customHeight="1" x14ac:dyDescent="0.25">
      <c r="C22370" s="158" t="s">
        <v>551</v>
      </c>
      <c r="D22370" s="159">
        <v>1206.73</v>
      </c>
    </row>
    <row r="22371" spans="3:4" ht="15" hidden="1" customHeight="1" x14ac:dyDescent="0.25">
      <c r="C22371" s="160" t="s">
        <v>312</v>
      </c>
      <c r="D22371" s="161">
        <v>308.52999999999997</v>
      </c>
    </row>
    <row r="22372" spans="3:4" ht="15" hidden="1" customHeight="1" x14ac:dyDescent="0.25">
      <c r="C22372" s="158" t="s">
        <v>309</v>
      </c>
      <c r="D22372" s="159">
        <v>647.30999999999995</v>
      </c>
    </row>
    <row r="22373" spans="3:4" ht="15" hidden="1" customHeight="1" x14ac:dyDescent="0.25">
      <c r="C22373" s="160" t="s">
        <v>545</v>
      </c>
      <c r="D22373" s="161">
        <v>197.91</v>
      </c>
    </row>
    <row r="22374" spans="3:4" ht="15" hidden="1" customHeight="1" x14ac:dyDescent="0.25">
      <c r="C22374" s="158" t="s">
        <v>308</v>
      </c>
      <c r="D22374" s="159">
        <v>357.44</v>
      </c>
    </row>
    <row r="22375" spans="3:4" ht="15" hidden="1" customHeight="1" x14ac:dyDescent="0.25">
      <c r="C22375" s="160" t="s">
        <v>312</v>
      </c>
      <c r="D22375" s="161">
        <v>89.47</v>
      </c>
    </row>
    <row r="22376" spans="3:4" ht="15" hidden="1" customHeight="1" x14ac:dyDescent="0.25">
      <c r="C22376" s="158" t="s">
        <v>540</v>
      </c>
      <c r="D22376" s="159">
        <v>473.95</v>
      </c>
    </row>
    <row r="22377" spans="3:4" ht="15" hidden="1" customHeight="1" x14ac:dyDescent="0.25">
      <c r="C22377" s="160" t="s">
        <v>309</v>
      </c>
      <c r="D22377" s="161">
        <v>1078.06</v>
      </c>
    </row>
    <row r="22378" spans="3:4" ht="15" hidden="1" customHeight="1" x14ac:dyDescent="0.25">
      <c r="C22378" s="158" t="s">
        <v>552</v>
      </c>
      <c r="D22378" s="159">
        <v>568.54</v>
      </c>
    </row>
    <row r="22379" spans="3:4" ht="15" hidden="1" customHeight="1" x14ac:dyDescent="0.25">
      <c r="C22379" s="160" t="s">
        <v>308</v>
      </c>
      <c r="D22379" s="161">
        <v>424.84</v>
      </c>
    </row>
    <row r="22380" spans="3:4" ht="15" hidden="1" customHeight="1" x14ac:dyDescent="0.25">
      <c r="C22380" s="158" t="s">
        <v>539</v>
      </c>
      <c r="D22380" s="159">
        <v>265.33999999999997</v>
      </c>
    </row>
    <row r="22381" spans="3:4" ht="15" hidden="1" customHeight="1" x14ac:dyDescent="0.25">
      <c r="C22381" s="160" t="s">
        <v>312</v>
      </c>
      <c r="D22381" s="161">
        <v>300.67</v>
      </c>
    </row>
    <row r="22382" spans="3:4" ht="15" hidden="1" customHeight="1" x14ac:dyDescent="0.25">
      <c r="C22382" s="158" t="s">
        <v>543</v>
      </c>
      <c r="D22382" s="159">
        <v>381.52</v>
      </c>
    </row>
    <row r="22383" spans="3:4" ht="15" hidden="1" customHeight="1" x14ac:dyDescent="0.25">
      <c r="C22383" s="160" t="s">
        <v>558</v>
      </c>
      <c r="D22383" s="161">
        <v>786.96</v>
      </c>
    </row>
    <row r="22384" spans="3:4" ht="15" hidden="1" customHeight="1" x14ac:dyDescent="0.25">
      <c r="C22384" s="158" t="s">
        <v>544</v>
      </c>
      <c r="D22384" s="159">
        <v>570.21</v>
      </c>
    </row>
    <row r="22385" spans="3:4" ht="15" hidden="1" customHeight="1" x14ac:dyDescent="0.25">
      <c r="C22385" s="160" t="s">
        <v>551</v>
      </c>
      <c r="D22385" s="161">
        <v>72.930000000000007</v>
      </c>
    </row>
    <row r="22386" spans="3:4" ht="15" hidden="1" customHeight="1" x14ac:dyDescent="0.25">
      <c r="C22386" s="158" t="s">
        <v>307</v>
      </c>
      <c r="D22386" s="159">
        <v>257.91000000000003</v>
      </c>
    </row>
    <row r="22387" spans="3:4" ht="15" hidden="1" customHeight="1" x14ac:dyDescent="0.25">
      <c r="C22387" s="160" t="s">
        <v>558</v>
      </c>
      <c r="D22387" s="161">
        <v>624.44000000000005</v>
      </c>
    </row>
    <row r="22388" spans="3:4" ht="15" hidden="1" customHeight="1" x14ac:dyDescent="0.25">
      <c r="C22388" s="158" t="s">
        <v>545</v>
      </c>
      <c r="D22388" s="159">
        <v>378.8</v>
      </c>
    </row>
    <row r="22389" spans="3:4" ht="15" hidden="1" customHeight="1" x14ac:dyDescent="0.25">
      <c r="C22389" s="160" t="s">
        <v>312</v>
      </c>
      <c r="D22389" s="161">
        <v>743.61</v>
      </c>
    </row>
    <row r="22390" spans="3:4" ht="15" hidden="1" customHeight="1" x14ac:dyDescent="0.25">
      <c r="C22390" s="158" t="s">
        <v>555</v>
      </c>
      <c r="D22390" s="159">
        <v>1049.17</v>
      </c>
    </row>
    <row r="22391" spans="3:4" ht="15" hidden="1" customHeight="1" x14ac:dyDescent="0.25">
      <c r="C22391" s="160" t="s">
        <v>549</v>
      </c>
      <c r="D22391" s="161">
        <v>431.2</v>
      </c>
    </row>
    <row r="22392" spans="3:4" ht="15" hidden="1" customHeight="1" x14ac:dyDescent="0.25">
      <c r="C22392" s="158" t="s">
        <v>542</v>
      </c>
      <c r="D22392" s="159">
        <v>1099.53</v>
      </c>
    </row>
    <row r="22393" spans="3:4" ht="15" hidden="1" customHeight="1" x14ac:dyDescent="0.25">
      <c r="C22393" s="160" t="s">
        <v>552</v>
      </c>
      <c r="D22393" s="161">
        <v>164.33</v>
      </c>
    </row>
    <row r="22394" spans="3:4" ht="15" hidden="1" customHeight="1" x14ac:dyDescent="0.25">
      <c r="C22394" s="158" t="s">
        <v>308</v>
      </c>
      <c r="D22394" s="159">
        <v>1124.26</v>
      </c>
    </row>
    <row r="22395" spans="3:4" ht="15" hidden="1" customHeight="1" x14ac:dyDescent="0.25">
      <c r="C22395" s="160" t="s">
        <v>308</v>
      </c>
      <c r="D22395" s="161">
        <v>488.65</v>
      </c>
    </row>
    <row r="22396" spans="3:4" ht="15" hidden="1" customHeight="1" x14ac:dyDescent="0.25">
      <c r="C22396" s="158" t="s">
        <v>542</v>
      </c>
      <c r="D22396" s="159">
        <v>1020.76</v>
      </c>
    </row>
    <row r="22397" spans="3:4" ht="15" hidden="1" customHeight="1" x14ac:dyDescent="0.25">
      <c r="C22397" s="160" t="s">
        <v>307</v>
      </c>
      <c r="D22397" s="161">
        <v>171.59</v>
      </c>
    </row>
    <row r="22398" spans="3:4" ht="15" hidden="1" customHeight="1" x14ac:dyDescent="0.25">
      <c r="C22398" s="158" t="s">
        <v>541</v>
      </c>
      <c r="D22398" s="159">
        <v>1127.7</v>
      </c>
    </row>
    <row r="22399" spans="3:4" ht="15" hidden="1" customHeight="1" x14ac:dyDescent="0.25">
      <c r="C22399" s="160" t="s">
        <v>539</v>
      </c>
      <c r="D22399" s="161">
        <v>1023.49</v>
      </c>
    </row>
    <row r="22400" spans="3:4" ht="15" hidden="1" customHeight="1" x14ac:dyDescent="0.25">
      <c r="C22400" s="158" t="s">
        <v>309</v>
      </c>
      <c r="D22400" s="159">
        <v>520.16999999999996</v>
      </c>
    </row>
    <row r="22401" spans="3:4" ht="15" hidden="1" customHeight="1" x14ac:dyDescent="0.25">
      <c r="C22401" s="160" t="s">
        <v>307</v>
      </c>
      <c r="D22401" s="161">
        <v>1122.5999999999999</v>
      </c>
    </row>
    <row r="22402" spans="3:4" ht="15" hidden="1" customHeight="1" x14ac:dyDescent="0.25">
      <c r="C22402" s="158" t="s">
        <v>558</v>
      </c>
      <c r="D22402" s="159">
        <v>686.33</v>
      </c>
    </row>
    <row r="22403" spans="3:4" ht="15" hidden="1" customHeight="1" x14ac:dyDescent="0.25">
      <c r="C22403" s="160" t="s">
        <v>558</v>
      </c>
      <c r="D22403" s="161">
        <v>1094.81</v>
      </c>
    </row>
    <row r="22404" spans="3:4" ht="15" hidden="1" customHeight="1" x14ac:dyDescent="0.25">
      <c r="C22404" s="158" t="s">
        <v>541</v>
      </c>
      <c r="D22404" s="159">
        <v>862.44</v>
      </c>
    </row>
    <row r="22405" spans="3:4" ht="15" hidden="1" customHeight="1" x14ac:dyDescent="0.25">
      <c r="C22405" s="160" t="s">
        <v>546</v>
      </c>
      <c r="D22405" s="161">
        <v>978.56</v>
      </c>
    </row>
    <row r="22406" spans="3:4" ht="15" hidden="1" customHeight="1" x14ac:dyDescent="0.25">
      <c r="C22406" s="158" t="s">
        <v>554</v>
      </c>
      <c r="D22406" s="159">
        <v>444.74</v>
      </c>
    </row>
    <row r="22407" spans="3:4" ht="15" hidden="1" customHeight="1" x14ac:dyDescent="0.25">
      <c r="C22407" s="160" t="s">
        <v>542</v>
      </c>
      <c r="D22407" s="161">
        <v>234.97</v>
      </c>
    </row>
    <row r="22408" spans="3:4" ht="15" hidden="1" customHeight="1" x14ac:dyDescent="0.25">
      <c r="C22408" s="158" t="s">
        <v>308</v>
      </c>
      <c r="D22408" s="159">
        <v>1012.34</v>
      </c>
    </row>
    <row r="22409" spans="3:4" ht="15" hidden="1" customHeight="1" x14ac:dyDescent="0.25">
      <c r="C22409" s="160" t="s">
        <v>540</v>
      </c>
      <c r="D22409" s="161">
        <v>185.69</v>
      </c>
    </row>
    <row r="22410" spans="3:4" ht="15" hidden="1" customHeight="1" x14ac:dyDescent="0.25">
      <c r="C22410" s="158" t="s">
        <v>550</v>
      </c>
      <c r="D22410" s="159">
        <v>1275.56</v>
      </c>
    </row>
    <row r="22411" spans="3:4" ht="15" hidden="1" customHeight="1" x14ac:dyDescent="0.25">
      <c r="C22411" s="160" t="s">
        <v>553</v>
      </c>
      <c r="D22411" s="161">
        <v>172.57</v>
      </c>
    </row>
    <row r="22412" spans="3:4" ht="15" hidden="1" customHeight="1" x14ac:dyDescent="0.25">
      <c r="C22412" s="158" t="s">
        <v>539</v>
      </c>
      <c r="D22412" s="159">
        <v>335.38</v>
      </c>
    </row>
    <row r="22413" spans="3:4" ht="15" hidden="1" customHeight="1" x14ac:dyDescent="0.25">
      <c r="C22413" s="160" t="s">
        <v>551</v>
      </c>
      <c r="D22413" s="161">
        <v>1227.43</v>
      </c>
    </row>
    <row r="22414" spans="3:4" ht="15" hidden="1" customHeight="1" x14ac:dyDescent="0.25">
      <c r="C22414" s="158" t="s">
        <v>547</v>
      </c>
      <c r="D22414" s="159">
        <v>719.04</v>
      </c>
    </row>
    <row r="22415" spans="3:4" ht="15" hidden="1" customHeight="1" x14ac:dyDescent="0.25">
      <c r="C22415" s="160" t="s">
        <v>539</v>
      </c>
      <c r="D22415" s="161">
        <v>952.24</v>
      </c>
    </row>
    <row r="22416" spans="3:4" ht="15" hidden="1" customHeight="1" x14ac:dyDescent="0.25">
      <c r="C22416" s="158" t="s">
        <v>542</v>
      </c>
      <c r="D22416" s="159">
        <v>583.96</v>
      </c>
    </row>
    <row r="22417" spans="3:4" ht="15" hidden="1" customHeight="1" x14ac:dyDescent="0.25">
      <c r="C22417" s="160" t="s">
        <v>549</v>
      </c>
      <c r="D22417" s="161">
        <v>16.739999999999998</v>
      </c>
    </row>
    <row r="22418" spans="3:4" ht="15" hidden="1" customHeight="1" x14ac:dyDescent="0.25">
      <c r="C22418" s="158" t="s">
        <v>555</v>
      </c>
      <c r="D22418" s="159">
        <v>758.31</v>
      </c>
    </row>
    <row r="22419" spans="3:4" ht="15" hidden="1" customHeight="1" x14ac:dyDescent="0.25">
      <c r="C22419" s="160" t="s">
        <v>550</v>
      </c>
      <c r="D22419" s="161">
        <v>632.38</v>
      </c>
    </row>
    <row r="22420" spans="3:4" ht="15" hidden="1" customHeight="1" x14ac:dyDescent="0.25">
      <c r="C22420" s="158" t="s">
        <v>545</v>
      </c>
      <c r="D22420" s="159">
        <v>553.33000000000004</v>
      </c>
    </row>
    <row r="22421" spans="3:4" ht="15" hidden="1" customHeight="1" x14ac:dyDescent="0.25">
      <c r="C22421" s="160" t="s">
        <v>553</v>
      </c>
      <c r="D22421" s="161">
        <v>260.25</v>
      </c>
    </row>
    <row r="22422" spans="3:4" ht="15" hidden="1" customHeight="1" x14ac:dyDescent="0.25">
      <c r="C22422" s="158" t="s">
        <v>552</v>
      </c>
      <c r="D22422" s="159">
        <v>626.36</v>
      </c>
    </row>
    <row r="22423" spans="3:4" ht="15" hidden="1" customHeight="1" x14ac:dyDescent="0.25">
      <c r="C22423" s="160" t="s">
        <v>547</v>
      </c>
      <c r="D22423" s="161">
        <v>150.30000000000001</v>
      </c>
    </row>
    <row r="22424" spans="3:4" ht="15" hidden="1" customHeight="1" x14ac:dyDescent="0.25">
      <c r="C22424" s="158" t="s">
        <v>308</v>
      </c>
      <c r="D22424" s="159">
        <v>751.07</v>
      </c>
    </row>
    <row r="22425" spans="3:4" ht="15" hidden="1" customHeight="1" x14ac:dyDescent="0.25">
      <c r="C22425" s="160" t="s">
        <v>553</v>
      </c>
      <c r="D22425" s="161">
        <v>18.98</v>
      </c>
    </row>
    <row r="22426" spans="3:4" ht="15" hidden="1" customHeight="1" x14ac:dyDescent="0.25">
      <c r="C22426" s="158" t="s">
        <v>308</v>
      </c>
      <c r="D22426" s="159">
        <v>859.27</v>
      </c>
    </row>
    <row r="22427" spans="3:4" ht="15" hidden="1" customHeight="1" x14ac:dyDescent="0.25">
      <c r="C22427" s="160" t="s">
        <v>309</v>
      </c>
      <c r="D22427" s="161">
        <v>756.45</v>
      </c>
    </row>
    <row r="22428" spans="3:4" ht="15" hidden="1" customHeight="1" x14ac:dyDescent="0.25">
      <c r="C22428" s="158" t="s">
        <v>542</v>
      </c>
      <c r="D22428" s="159">
        <v>780.44</v>
      </c>
    </row>
    <row r="22429" spans="3:4" ht="15" hidden="1" customHeight="1" x14ac:dyDescent="0.25">
      <c r="C22429" s="160" t="s">
        <v>545</v>
      </c>
      <c r="D22429" s="161">
        <v>500.75</v>
      </c>
    </row>
    <row r="22430" spans="3:4" ht="15" hidden="1" customHeight="1" x14ac:dyDescent="0.25">
      <c r="C22430" s="158" t="s">
        <v>308</v>
      </c>
      <c r="D22430" s="159">
        <v>348.1</v>
      </c>
    </row>
    <row r="22431" spans="3:4" ht="15" hidden="1" customHeight="1" x14ac:dyDescent="0.25">
      <c r="C22431" s="160" t="s">
        <v>309</v>
      </c>
      <c r="D22431" s="161">
        <v>88.46</v>
      </c>
    </row>
    <row r="22432" spans="3:4" ht="15" hidden="1" customHeight="1" x14ac:dyDescent="0.25">
      <c r="C22432" s="158" t="s">
        <v>539</v>
      </c>
      <c r="D22432" s="159">
        <v>434.03</v>
      </c>
    </row>
    <row r="22433" spans="3:4" ht="15" hidden="1" customHeight="1" x14ac:dyDescent="0.25">
      <c r="C22433" s="160" t="s">
        <v>547</v>
      </c>
      <c r="D22433" s="161">
        <v>206.34</v>
      </c>
    </row>
    <row r="22434" spans="3:4" ht="15" hidden="1" customHeight="1" x14ac:dyDescent="0.25">
      <c r="C22434" s="158" t="s">
        <v>549</v>
      </c>
      <c r="D22434" s="159">
        <v>629.4</v>
      </c>
    </row>
    <row r="22435" spans="3:4" ht="15" hidden="1" customHeight="1" x14ac:dyDescent="0.25">
      <c r="C22435" s="160" t="s">
        <v>308</v>
      </c>
      <c r="D22435" s="161">
        <v>365.79</v>
      </c>
    </row>
    <row r="22436" spans="3:4" ht="15" hidden="1" customHeight="1" x14ac:dyDescent="0.25">
      <c r="C22436" s="158" t="s">
        <v>544</v>
      </c>
      <c r="D22436" s="159">
        <v>538.39</v>
      </c>
    </row>
    <row r="22437" spans="3:4" ht="15" hidden="1" customHeight="1" x14ac:dyDescent="0.25">
      <c r="C22437" s="160" t="s">
        <v>540</v>
      </c>
      <c r="D22437" s="161">
        <v>814.45</v>
      </c>
    </row>
    <row r="22438" spans="3:4" ht="15" hidden="1" customHeight="1" x14ac:dyDescent="0.25">
      <c r="C22438" s="158" t="s">
        <v>312</v>
      </c>
      <c r="D22438" s="159">
        <v>585.33000000000004</v>
      </c>
    </row>
    <row r="22439" spans="3:4" ht="15" hidden="1" customHeight="1" x14ac:dyDescent="0.25">
      <c r="C22439" s="160" t="s">
        <v>307</v>
      </c>
      <c r="D22439" s="161">
        <v>1205.97</v>
      </c>
    </row>
    <row r="22440" spans="3:4" ht="15" hidden="1" customHeight="1" x14ac:dyDescent="0.25">
      <c r="C22440" s="158" t="s">
        <v>546</v>
      </c>
      <c r="D22440" s="159">
        <v>1187.72</v>
      </c>
    </row>
    <row r="22441" spans="3:4" ht="15" hidden="1" customHeight="1" x14ac:dyDescent="0.25">
      <c r="C22441" s="160" t="s">
        <v>539</v>
      </c>
      <c r="D22441" s="161">
        <v>514.01</v>
      </c>
    </row>
    <row r="22442" spans="3:4" ht="15" hidden="1" customHeight="1" x14ac:dyDescent="0.25">
      <c r="C22442" s="158" t="s">
        <v>552</v>
      </c>
      <c r="D22442" s="159">
        <v>86.6</v>
      </c>
    </row>
    <row r="22443" spans="3:4" ht="15" hidden="1" customHeight="1" x14ac:dyDescent="0.25">
      <c r="C22443" s="160" t="s">
        <v>307</v>
      </c>
      <c r="D22443" s="161">
        <v>762.68</v>
      </c>
    </row>
    <row r="22444" spans="3:4" ht="15" hidden="1" customHeight="1" x14ac:dyDescent="0.25">
      <c r="C22444" s="158" t="s">
        <v>307</v>
      </c>
      <c r="D22444" s="159">
        <v>1036.1099999999999</v>
      </c>
    </row>
    <row r="22445" spans="3:4" ht="15" hidden="1" customHeight="1" x14ac:dyDescent="0.25">
      <c r="C22445" s="160" t="s">
        <v>551</v>
      </c>
      <c r="D22445" s="161">
        <v>504.79</v>
      </c>
    </row>
    <row r="22446" spans="3:4" ht="15" hidden="1" customHeight="1" x14ac:dyDescent="0.25">
      <c r="C22446" s="158" t="s">
        <v>546</v>
      </c>
      <c r="D22446" s="159">
        <v>146.4</v>
      </c>
    </row>
    <row r="22447" spans="3:4" ht="15" hidden="1" customHeight="1" x14ac:dyDescent="0.25">
      <c r="C22447" s="160" t="s">
        <v>312</v>
      </c>
      <c r="D22447" s="161">
        <v>710.4</v>
      </c>
    </row>
    <row r="22448" spans="3:4" ht="15" hidden="1" customHeight="1" x14ac:dyDescent="0.25">
      <c r="C22448" s="158" t="s">
        <v>547</v>
      </c>
      <c r="D22448" s="159">
        <v>528.28</v>
      </c>
    </row>
    <row r="22449" spans="3:4" ht="15" hidden="1" customHeight="1" x14ac:dyDescent="0.25">
      <c r="C22449" s="160" t="s">
        <v>552</v>
      </c>
      <c r="D22449" s="161">
        <v>910.78</v>
      </c>
    </row>
    <row r="22450" spans="3:4" ht="15" hidden="1" customHeight="1" x14ac:dyDescent="0.25">
      <c r="C22450" s="158" t="s">
        <v>312</v>
      </c>
      <c r="D22450" s="159">
        <v>300.7</v>
      </c>
    </row>
    <row r="22451" spans="3:4" ht="15" hidden="1" customHeight="1" x14ac:dyDescent="0.25">
      <c r="C22451" s="160" t="s">
        <v>540</v>
      </c>
      <c r="D22451" s="161">
        <v>782.43</v>
      </c>
    </row>
    <row r="22452" spans="3:4" ht="15" hidden="1" customHeight="1" x14ac:dyDescent="0.25">
      <c r="C22452" s="158" t="s">
        <v>312</v>
      </c>
      <c r="D22452" s="159">
        <v>32.08</v>
      </c>
    </row>
    <row r="22453" spans="3:4" ht="15" hidden="1" customHeight="1" x14ac:dyDescent="0.25">
      <c r="C22453" s="160" t="s">
        <v>540</v>
      </c>
      <c r="D22453" s="161">
        <v>728.02</v>
      </c>
    </row>
    <row r="22454" spans="3:4" ht="15" hidden="1" customHeight="1" x14ac:dyDescent="0.25">
      <c r="C22454" s="158" t="s">
        <v>312</v>
      </c>
      <c r="D22454" s="159">
        <v>1012.85</v>
      </c>
    </row>
    <row r="22455" spans="3:4" ht="15" hidden="1" customHeight="1" x14ac:dyDescent="0.25">
      <c r="C22455" s="160" t="s">
        <v>555</v>
      </c>
      <c r="D22455" s="161">
        <v>700.16</v>
      </c>
    </row>
    <row r="22456" spans="3:4" ht="15" hidden="1" customHeight="1" x14ac:dyDescent="0.25">
      <c r="C22456" s="158" t="s">
        <v>541</v>
      </c>
      <c r="D22456" s="159">
        <v>1011.07</v>
      </c>
    </row>
    <row r="22457" spans="3:4" ht="15" hidden="1" customHeight="1" x14ac:dyDescent="0.25">
      <c r="C22457" s="160" t="s">
        <v>542</v>
      </c>
      <c r="D22457" s="161">
        <v>916.75</v>
      </c>
    </row>
    <row r="22458" spans="3:4" ht="15" hidden="1" customHeight="1" x14ac:dyDescent="0.25">
      <c r="C22458" s="158" t="s">
        <v>549</v>
      </c>
      <c r="D22458" s="159">
        <v>452.79</v>
      </c>
    </row>
    <row r="22459" spans="3:4" ht="15" hidden="1" customHeight="1" x14ac:dyDescent="0.25">
      <c r="C22459" s="160" t="s">
        <v>309</v>
      </c>
      <c r="D22459" s="161">
        <v>859.25</v>
      </c>
    </row>
    <row r="22460" spans="3:4" ht="15" hidden="1" customHeight="1" x14ac:dyDescent="0.25">
      <c r="C22460" s="158" t="s">
        <v>556</v>
      </c>
      <c r="D22460" s="159">
        <v>654.77</v>
      </c>
    </row>
    <row r="22461" spans="3:4" ht="15" hidden="1" customHeight="1" x14ac:dyDescent="0.25">
      <c r="C22461" s="160" t="s">
        <v>308</v>
      </c>
      <c r="D22461" s="161">
        <v>763.25</v>
      </c>
    </row>
    <row r="22462" spans="3:4" ht="15" hidden="1" customHeight="1" x14ac:dyDescent="0.25">
      <c r="C22462" s="158" t="s">
        <v>550</v>
      </c>
      <c r="D22462" s="159">
        <v>969.81</v>
      </c>
    </row>
    <row r="22463" spans="3:4" ht="15" hidden="1" customHeight="1" x14ac:dyDescent="0.25">
      <c r="C22463" s="160" t="s">
        <v>542</v>
      </c>
      <c r="D22463" s="161">
        <v>676.38</v>
      </c>
    </row>
    <row r="22464" spans="3:4" ht="15" hidden="1" customHeight="1" x14ac:dyDescent="0.25">
      <c r="C22464" s="158" t="s">
        <v>557</v>
      </c>
      <c r="D22464" s="159">
        <v>1004.95</v>
      </c>
    </row>
    <row r="22465" spans="3:4" ht="15" hidden="1" customHeight="1" x14ac:dyDescent="0.25">
      <c r="C22465" s="160" t="s">
        <v>309</v>
      </c>
      <c r="D22465" s="161">
        <v>705.46</v>
      </c>
    </row>
    <row r="22466" spans="3:4" ht="15" hidden="1" customHeight="1" x14ac:dyDescent="0.25">
      <c r="C22466" s="158" t="s">
        <v>309</v>
      </c>
      <c r="D22466" s="159">
        <v>1112.44</v>
      </c>
    </row>
    <row r="22467" spans="3:4" ht="15" hidden="1" customHeight="1" x14ac:dyDescent="0.25">
      <c r="C22467" s="160" t="s">
        <v>539</v>
      </c>
      <c r="D22467" s="161">
        <v>554.85</v>
      </c>
    </row>
    <row r="22468" spans="3:4" ht="15" hidden="1" customHeight="1" x14ac:dyDescent="0.25">
      <c r="C22468" s="158" t="s">
        <v>307</v>
      </c>
      <c r="D22468" s="159">
        <v>582.61</v>
      </c>
    </row>
    <row r="22469" spans="3:4" ht="15" hidden="1" customHeight="1" x14ac:dyDescent="0.25">
      <c r="C22469" s="160" t="s">
        <v>553</v>
      </c>
      <c r="D22469" s="161">
        <v>1196.75</v>
      </c>
    </row>
    <row r="22470" spans="3:4" ht="15" hidden="1" customHeight="1" x14ac:dyDescent="0.25">
      <c r="C22470" s="158" t="s">
        <v>552</v>
      </c>
      <c r="D22470" s="159">
        <v>684.5</v>
      </c>
    </row>
    <row r="22471" spans="3:4" ht="15" hidden="1" customHeight="1" x14ac:dyDescent="0.25">
      <c r="C22471" s="160" t="s">
        <v>552</v>
      </c>
      <c r="D22471" s="161">
        <v>738.37</v>
      </c>
    </row>
    <row r="22472" spans="3:4" ht="15" hidden="1" customHeight="1" x14ac:dyDescent="0.25">
      <c r="C22472" s="158" t="s">
        <v>554</v>
      </c>
      <c r="D22472" s="159">
        <v>633.47</v>
      </c>
    </row>
    <row r="22473" spans="3:4" ht="15" hidden="1" customHeight="1" x14ac:dyDescent="0.25">
      <c r="C22473" s="160" t="s">
        <v>553</v>
      </c>
      <c r="D22473" s="161">
        <v>1081.24</v>
      </c>
    </row>
    <row r="22474" spans="3:4" ht="15" hidden="1" customHeight="1" x14ac:dyDescent="0.25">
      <c r="C22474" s="158" t="s">
        <v>308</v>
      </c>
      <c r="D22474" s="159">
        <v>872.81</v>
      </c>
    </row>
    <row r="22475" spans="3:4" ht="15" hidden="1" customHeight="1" x14ac:dyDescent="0.25">
      <c r="C22475" s="160" t="s">
        <v>545</v>
      </c>
      <c r="D22475" s="161">
        <v>1271.19</v>
      </c>
    </row>
    <row r="22476" spans="3:4" ht="15" hidden="1" customHeight="1" x14ac:dyDescent="0.25">
      <c r="C22476" s="158" t="s">
        <v>554</v>
      </c>
      <c r="D22476" s="159">
        <v>1033.53</v>
      </c>
    </row>
    <row r="22477" spans="3:4" ht="15" hidden="1" customHeight="1" x14ac:dyDescent="0.25">
      <c r="C22477" s="160" t="s">
        <v>309</v>
      </c>
      <c r="D22477" s="161">
        <v>482.48</v>
      </c>
    </row>
    <row r="22478" spans="3:4" ht="15" hidden="1" customHeight="1" x14ac:dyDescent="0.25">
      <c r="C22478" s="158" t="s">
        <v>543</v>
      </c>
      <c r="D22478" s="159">
        <v>1036.96</v>
      </c>
    </row>
    <row r="22479" spans="3:4" ht="15" hidden="1" customHeight="1" x14ac:dyDescent="0.25">
      <c r="C22479" s="160" t="s">
        <v>539</v>
      </c>
      <c r="D22479" s="161">
        <v>567.04999999999995</v>
      </c>
    </row>
    <row r="22480" spans="3:4" ht="15" hidden="1" customHeight="1" x14ac:dyDescent="0.25">
      <c r="C22480" s="158" t="s">
        <v>307</v>
      </c>
      <c r="D22480" s="159">
        <v>815.32</v>
      </c>
    </row>
    <row r="22481" spans="3:4" ht="15" hidden="1" customHeight="1" x14ac:dyDescent="0.25">
      <c r="C22481" s="160" t="s">
        <v>545</v>
      </c>
      <c r="D22481" s="161">
        <v>602.95000000000005</v>
      </c>
    </row>
    <row r="22482" spans="3:4" ht="15" hidden="1" customHeight="1" x14ac:dyDescent="0.25">
      <c r="C22482" s="158" t="s">
        <v>545</v>
      </c>
      <c r="D22482" s="159">
        <v>1112.45</v>
      </c>
    </row>
    <row r="22483" spans="3:4" ht="15" hidden="1" customHeight="1" x14ac:dyDescent="0.25">
      <c r="C22483" s="160" t="s">
        <v>547</v>
      </c>
      <c r="D22483" s="161">
        <v>220.17</v>
      </c>
    </row>
    <row r="22484" spans="3:4" ht="15" hidden="1" customHeight="1" x14ac:dyDescent="0.25">
      <c r="C22484" s="158" t="s">
        <v>542</v>
      </c>
      <c r="D22484" s="159">
        <v>211.31</v>
      </c>
    </row>
    <row r="22485" spans="3:4" ht="15" hidden="1" customHeight="1" x14ac:dyDescent="0.25">
      <c r="C22485" s="160" t="s">
        <v>546</v>
      </c>
      <c r="D22485" s="161">
        <v>799.7</v>
      </c>
    </row>
    <row r="22486" spans="3:4" ht="15" hidden="1" customHeight="1" x14ac:dyDescent="0.25">
      <c r="C22486" s="158" t="s">
        <v>543</v>
      </c>
      <c r="D22486" s="159">
        <v>100.74</v>
      </c>
    </row>
    <row r="22487" spans="3:4" ht="15" hidden="1" customHeight="1" x14ac:dyDescent="0.25">
      <c r="C22487" s="160" t="s">
        <v>545</v>
      </c>
      <c r="D22487" s="161">
        <v>321.58999999999997</v>
      </c>
    </row>
    <row r="22488" spans="3:4" ht="15" hidden="1" customHeight="1" x14ac:dyDescent="0.25">
      <c r="C22488" s="158" t="s">
        <v>551</v>
      </c>
      <c r="D22488" s="159">
        <v>629.65</v>
      </c>
    </row>
    <row r="22489" spans="3:4" ht="15" hidden="1" customHeight="1" x14ac:dyDescent="0.25">
      <c r="C22489" s="160" t="s">
        <v>550</v>
      </c>
      <c r="D22489" s="161">
        <v>1132.23</v>
      </c>
    </row>
    <row r="22490" spans="3:4" ht="15" hidden="1" customHeight="1" x14ac:dyDescent="0.25">
      <c r="C22490" s="158" t="s">
        <v>553</v>
      </c>
      <c r="D22490" s="159">
        <v>48.22</v>
      </c>
    </row>
    <row r="22491" spans="3:4" ht="15" hidden="1" customHeight="1" x14ac:dyDescent="0.25">
      <c r="C22491" s="160" t="s">
        <v>544</v>
      </c>
      <c r="D22491" s="161">
        <v>31.49</v>
      </c>
    </row>
    <row r="22492" spans="3:4" ht="15" hidden="1" customHeight="1" x14ac:dyDescent="0.25">
      <c r="C22492" s="158" t="s">
        <v>309</v>
      </c>
      <c r="D22492" s="159">
        <v>272.70999999999998</v>
      </c>
    </row>
    <row r="22493" spans="3:4" ht="15" hidden="1" customHeight="1" x14ac:dyDescent="0.25">
      <c r="C22493" s="160" t="s">
        <v>546</v>
      </c>
      <c r="D22493" s="161">
        <v>367.81</v>
      </c>
    </row>
    <row r="22494" spans="3:4" ht="15" hidden="1" customHeight="1" x14ac:dyDescent="0.25">
      <c r="C22494" s="158" t="s">
        <v>555</v>
      </c>
      <c r="D22494" s="159">
        <v>1112.32</v>
      </c>
    </row>
    <row r="22495" spans="3:4" ht="15" hidden="1" customHeight="1" x14ac:dyDescent="0.25">
      <c r="C22495" s="160" t="s">
        <v>542</v>
      </c>
      <c r="D22495" s="161">
        <v>1012.67</v>
      </c>
    </row>
    <row r="22496" spans="3:4" ht="15" hidden="1" customHeight="1" x14ac:dyDescent="0.25">
      <c r="C22496" s="158" t="s">
        <v>551</v>
      </c>
      <c r="D22496" s="159">
        <v>791.27</v>
      </c>
    </row>
    <row r="22497" spans="3:4" ht="15" hidden="1" customHeight="1" x14ac:dyDescent="0.25">
      <c r="C22497" s="160" t="s">
        <v>547</v>
      </c>
      <c r="D22497" s="161">
        <v>384.85</v>
      </c>
    </row>
    <row r="22498" spans="3:4" ht="15" hidden="1" customHeight="1" x14ac:dyDescent="0.25">
      <c r="C22498" s="158" t="s">
        <v>307</v>
      </c>
      <c r="D22498" s="159">
        <v>292.88</v>
      </c>
    </row>
    <row r="22499" spans="3:4" ht="15" hidden="1" customHeight="1" x14ac:dyDescent="0.25">
      <c r="C22499" s="160" t="s">
        <v>539</v>
      </c>
      <c r="D22499" s="161">
        <v>1242.5899999999999</v>
      </c>
    </row>
    <row r="22500" spans="3:4" ht="15" hidden="1" customHeight="1" x14ac:dyDescent="0.25">
      <c r="C22500" s="158" t="s">
        <v>558</v>
      </c>
      <c r="D22500" s="159">
        <v>1237.6099999999999</v>
      </c>
    </row>
    <row r="22501" spans="3:4" ht="15" hidden="1" customHeight="1" x14ac:dyDescent="0.25">
      <c r="C22501" s="160" t="s">
        <v>556</v>
      </c>
      <c r="D22501" s="161">
        <v>1172.04</v>
      </c>
    </row>
    <row r="22502" spans="3:4" ht="15" hidden="1" customHeight="1" x14ac:dyDescent="0.25">
      <c r="C22502" s="158" t="s">
        <v>549</v>
      </c>
      <c r="D22502" s="159">
        <v>801.04</v>
      </c>
    </row>
    <row r="22503" spans="3:4" ht="15" hidden="1" customHeight="1" x14ac:dyDescent="0.25">
      <c r="C22503" s="160" t="s">
        <v>544</v>
      </c>
      <c r="D22503" s="161">
        <v>742.94</v>
      </c>
    </row>
    <row r="22504" spans="3:4" ht="15" hidden="1" customHeight="1" x14ac:dyDescent="0.25">
      <c r="C22504" s="158" t="s">
        <v>552</v>
      </c>
      <c r="D22504" s="159">
        <v>580.07000000000005</v>
      </c>
    </row>
    <row r="22505" spans="3:4" ht="15" hidden="1" customHeight="1" x14ac:dyDescent="0.25">
      <c r="C22505" s="160" t="s">
        <v>552</v>
      </c>
      <c r="D22505" s="161">
        <v>506.45</v>
      </c>
    </row>
    <row r="22506" spans="3:4" ht="15" hidden="1" customHeight="1" x14ac:dyDescent="0.25">
      <c r="C22506" s="158" t="s">
        <v>308</v>
      </c>
      <c r="D22506" s="159">
        <v>741.93</v>
      </c>
    </row>
    <row r="22507" spans="3:4" ht="15" hidden="1" customHeight="1" x14ac:dyDescent="0.25">
      <c r="C22507" s="160" t="s">
        <v>540</v>
      </c>
      <c r="D22507" s="161">
        <v>527.99</v>
      </c>
    </row>
    <row r="22508" spans="3:4" ht="15" hidden="1" customHeight="1" x14ac:dyDescent="0.25">
      <c r="C22508" s="158" t="s">
        <v>553</v>
      </c>
      <c r="D22508" s="159">
        <v>795.61</v>
      </c>
    </row>
    <row r="22509" spans="3:4" ht="15" hidden="1" customHeight="1" x14ac:dyDescent="0.25">
      <c r="C22509" s="160" t="s">
        <v>554</v>
      </c>
      <c r="D22509" s="161">
        <v>86.05</v>
      </c>
    </row>
    <row r="22510" spans="3:4" ht="15" hidden="1" customHeight="1" x14ac:dyDescent="0.25">
      <c r="C22510" s="158" t="s">
        <v>309</v>
      </c>
      <c r="D22510" s="159">
        <v>53.64</v>
      </c>
    </row>
    <row r="22511" spans="3:4" ht="15" hidden="1" customHeight="1" x14ac:dyDescent="0.25">
      <c r="C22511" s="160" t="s">
        <v>549</v>
      </c>
      <c r="D22511" s="161">
        <v>427.1</v>
      </c>
    </row>
    <row r="22512" spans="3:4" ht="15" hidden="1" customHeight="1" x14ac:dyDescent="0.25">
      <c r="C22512" s="158" t="s">
        <v>540</v>
      </c>
      <c r="D22512" s="159">
        <v>653.48</v>
      </c>
    </row>
    <row r="22513" spans="3:4" ht="15" hidden="1" customHeight="1" x14ac:dyDescent="0.25">
      <c r="C22513" s="160" t="s">
        <v>539</v>
      </c>
      <c r="D22513" s="161">
        <v>523.51</v>
      </c>
    </row>
    <row r="22514" spans="3:4" ht="15" hidden="1" customHeight="1" x14ac:dyDescent="0.25">
      <c r="C22514" s="158" t="s">
        <v>553</v>
      </c>
      <c r="D22514" s="159">
        <v>653.61</v>
      </c>
    </row>
    <row r="22515" spans="3:4" ht="15" hidden="1" customHeight="1" x14ac:dyDescent="0.25">
      <c r="C22515" s="160" t="s">
        <v>547</v>
      </c>
      <c r="D22515" s="161">
        <v>91.68</v>
      </c>
    </row>
    <row r="22516" spans="3:4" ht="15" hidden="1" customHeight="1" x14ac:dyDescent="0.25">
      <c r="C22516" s="158" t="s">
        <v>308</v>
      </c>
      <c r="D22516" s="159">
        <v>608.66999999999996</v>
      </c>
    </row>
    <row r="22517" spans="3:4" ht="15" hidden="1" customHeight="1" x14ac:dyDescent="0.25">
      <c r="C22517" s="160" t="s">
        <v>540</v>
      </c>
      <c r="D22517" s="161">
        <v>415.03</v>
      </c>
    </row>
    <row r="22518" spans="3:4" ht="15" hidden="1" customHeight="1" x14ac:dyDescent="0.25">
      <c r="C22518" s="158" t="s">
        <v>552</v>
      </c>
      <c r="D22518" s="159">
        <v>515.69000000000005</v>
      </c>
    </row>
    <row r="22519" spans="3:4" ht="15" hidden="1" customHeight="1" x14ac:dyDescent="0.25">
      <c r="C22519" s="160" t="s">
        <v>543</v>
      </c>
      <c r="D22519" s="161">
        <v>598.30999999999995</v>
      </c>
    </row>
    <row r="22520" spans="3:4" ht="15" hidden="1" customHeight="1" x14ac:dyDescent="0.25">
      <c r="C22520" s="158" t="s">
        <v>558</v>
      </c>
      <c r="D22520" s="159">
        <v>81.14</v>
      </c>
    </row>
    <row r="22521" spans="3:4" ht="15" hidden="1" customHeight="1" x14ac:dyDescent="0.25">
      <c r="C22521" s="160" t="s">
        <v>543</v>
      </c>
      <c r="D22521" s="161">
        <v>1109.31</v>
      </c>
    </row>
    <row r="22522" spans="3:4" ht="15" hidden="1" customHeight="1" x14ac:dyDescent="0.25">
      <c r="C22522" s="158" t="s">
        <v>545</v>
      </c>
      <c r="D22522" s="159">
        <v>1227.4100000000001</v>
      </c>
    </row>
    <row r="22523" spans="3:4" ht="15" hidden="1" customHeight="1" x14ac:dyDescent="0.25">
      <c r="C22523" s="160" t="s">
        <v>307</v>
      </c>
      <c r="D22523" s="161">
        <v>640.49</v>
      </c>
    </row>
    <row r="22524" spans="3:4" ht="15" hidden="1" customHeight="1" x14ac:dyDescent="0.25">
      <c r="C22524" s="158" t="s">
        <v>550</v>
      </c>
      <c r="D22524" s="159">
        <v>1281.42</v>
      </c>
    </row>
    <row r="22525" spans="3:4" ht="15" hidden="1" customHeight="1" x14ac:dyDescent="0.25">
      <c r="C22525" s="160" t="s">
        <v>554</v>
      </c>
      <c r="D22525" s="161">
        <v>295.41000000000003</v>
      </c>
    </row>
    <row r="22526" spans="3:4" ht="15" hidden="1" customHeight="1" x14ac:dyDescent="0.25">
      <c r="C22526" s="158" t="s">
        <v>312</v>
      </c>
      <c r="D22526" s="159">
        <v>1001.15</v>
      </c>
    </row>
    <row r="22527" spans="3:4" ht="15" hidden="1" customHeight="1" x14ac:dyDescent="0.25">
      <c r="C22527" s="160" t="s">
        <v>551</v>
      </c>
      <c r="D22527" s="161">
        <v>1040.6500000000001</v>
      </c>
    </row>
    <row r="22528" spans="3:4" ht="15" hidden="1" customHeight="1" x14ac:dyDescent="0.25">
      <c r="C22528" s="158" t="s">
        <v>555</v>
      </c>
      <c r="D22528" s="159">
        <v>1076.47</v>
      </c>
    </row>
    <row r="22529" spans="3:4" ht="15" hidden="1" customHeight="1" x14ac:dyDescent="0.25">
      <c r="C22529" s="160" t="s">
        <v>547</v>
      </c>
      <c r="D22529" s="161">
        <v>71.61</v>
      </c>
    </row>
    <row r="22530" spans="3:4" ht="15" hidden="1" customHeight="1" x14ac:dyDescent="0.25">
      <c r="C22530" s="158" t="s">
        <v>540</v>
      </c>
      <c r="D22530" s="159">
        <v>112.56</v>
      </c>
    </row>
    <row r="22531" spans="3:4" ht="15" hidden="1" customHeight="1" x14ac:dyDescent="0.25">
      <c r="C22531" s="160" t="s">
        <v>312</v>
      </c>
      <c r="D22531" s="161">
        <v>620.70000000000005</v>
      </c>
    </row>
    <row r="22532" spans="3:4" ht="15" hidden="1" customHeight="1" x14ac:dyDescent="0.25">
      <c r="C22532" s="158" t="s">
        <v>545</v>
      </c>
      <c r="D22532" s="159">
        <v>931.14</v>
      </c>
    </row>
    <row r="22533" spans="3:4" ht="15" hidden="1" customHeight="1" x14ac:dyDescent="0.25">
      <c r="C22533" s="160" t="s">
        <v>549</v>
      </c>
      <c r="D22533" s="161">
        <v>667.89</v>
      </c>
    </row>
    <row r="22534" spans="3:4" ht="15" hidden="1" customHeight="1" x14ac:dyDescent="0.25">
      <c r="C22534" s="158" t="s">
        <v>541</v>
      </c>
      <c r="D22534" s="159">
        <v>676.46</v>
      </c>
    </row>
    <row r="22535" spans="3:4" ht="15" hidden="1" customHeight="1" x14ac:dyDescent="0.25">
      <c r="C22535" s="160" t="s">
        <v>309</v>
      </c>
      <c r="D22535" s="161">
        <v>1007.88</v>
      </c>
    </row>
    <row r="22536" spans="3:4" ht="15" hidden="1" customHeight="1" x14ac:dyDescent="0.25">
      <c r="C22536" s="158" t="s">
        <v>308</v>
      </c>
      <c r="D22536" s="159">
        <v>390.47</v>
      </c>
    </row>
    <row r="22537" spans="3:4" ht="15" hidden="1" customHeight="1" x14ac:dyDescent="0.25">
      <c r="C22537" s="160" t="s">
        <v>309</v>
      </c>
      <c r="D22537" s="161">
        <v>681.25</v>
      </c>
    </row>
    <row r="22538" spans="3:4" ht="15" hidden="1" customHeight="1" x14ac:dyDescent="0.25">
      <c r="C22538" s="158" t="s">
        <v>554</v>
      </c>
      <c r="D22538" s="159">
        <v>481.71</v>
      </c>
    </row>
    <row r="22539" spans="3:4" ht="15" hidden="1" customHeight="1" x14ac:dyDescent="0.25">
      <c r="C22539" s="160" t="s">
        <v>549</v>
      </c>
      <c r="D22539" s="161">
        <v>516.22</v>
      </c>
    </row>
    <row r="22540" spans="3:4" ht="15" hidden="1" customHeight="1" x14ac:dyDescent="0.25">
      <c r="C22540" s="158" t="s">
        <v>542</v>
      </c>
      <c r="D22540" s="159">
        <v>1044.69</v>
      </c>
    </row>
    <row r="22541" spans="3:4" ht="15" hidden="1" customHeight="1" x14ac:dyDescent="0.25">
      <c r="C22541" s="160" t="s">
        <v>553</v>
      </c>
      <c r="D22541" s="161">
        <v>640.26</v>
      </c>
    </row>
    <row r="22542" spans="3:4" ht="15" hidden="1" customHeight="1" x14ac:dyDescent="0.25">
      <c r="C22542" s="158" t="s">
        <v>539</v>
      </c>
      <c r="D22542" s="159">
        <v>335.57</v>
      </c>
    </row>
    <row r="22543" spans="3:4" ht="15" hidden="1" customHeight="1" x14ac:dyDescent="0.25">
      <c r="C22543" s="160" t="s">
        <v>308</v>
      </c>
      <c r="D22543" s="161">
        <v>1110.8399999999999</v>
      </c>
    </row>
    <row r="22544" spans="3:4" ht="15" hidden="1" customHeight="1" x14ac:dyDescent="0.25">
      <c r="C22544" s="158" t="s">
        <v>539</v>
      </c>
      <c r="D22544" s="159">
        <v>898.01</v>
      </c>
    </row>
    <row r="22545" spans="3:4" ht="15" hidden="1" customHeight="1" x14ac:dyDescent="0.25">
      <c r="C22545" s="160" t="s">
        <v>312</v>
      </c>
      <c r="D22545" s="161">
        <v>977.74</v>
      </c>
    </row>
    <row r="22546" spans="3:4" ht="15" hidden="1" customHeight="1" x14ac:dyDescent="0.25">
      <c r="C22546" s="158" t="s">
        <v>307</v>
      </c>
      <c r="D22546" s="159">
        <v>831.62</v>
      </c>
    </row>
    <row r="22547" spans="3:4" ht="15" hidden="1" customHeight="1" x14ac:dyDescent="0.25">
      <c r="C22547" s="160" t="s">
        <v>546</v>
      </c>
      <c r="D22547" s="161">
        <v>768.19</v>
      </c>
    </row>
    <row r="22548" spans="3:4" ht="15" hidden="1" customHeight="1" x14ac:dyDescent="0.25">
      <c r="C22548" s="158" t="s">
        <v>307</v>
      </c>
      <c r="D22548" s="159">
        <v>691.89</v>
      </c>
    </row>
    <row r="22549" spans="3:4" ht="15" hidden="1" customHeight="1" x14ac:dyDescent="0.25">
      <c r="C22549" s="160" t="s">
        <v>307</v>
      </c>
      <c r="D22549" s="161">
        <v>397.56</v>
      </c>
    </row>
    <row r="22550" spans="3:4" ht="15" hidden="1" customHeight="1" x14ac:dyDescent="0.25">
      <c r="C22550" s="158" t="s">
        <v>553</v>
      </c>
      <c r="D22550" s="159">
        <v>891.88</v>
      </c>
    </row>
    <row r="22551" spans="3:4" ht="15" hidden="1" customHeight="1" x14ac:dyDescent="0.25">
      <c r="C22551" s="160" t="s">
        <v>544</v>
      </c>
      <c r="D22551" s="161">
        <v>248.05</v>
      </c>
    </row>
    <row r="22552" spans="3:4" ht="15" hidden="1" customHeight="1" x14ac:dyDescent="0.25">
      <c r="C22552" s="158" t="s">
        <v>557</v>
      </c>
      <c r="D22552" s="159">
        <v>770.34</v>
      </c>
    </row>
    <row r="22553" spans="3:4" ht="15" hidden="1" customHeight="1" x14ac:dyDescent="0.25">
      <c r="C22553" s="160" t="s">
        <v>551</v>
      </c>
      <c r="D22553" s="161">
        <v>242.51</v>
      </c>
    </row>
    <row r="22554" spans="3:4" ht="15" hidden="1" customHeight="1" x14ac:dyDescent="0.25">
      <c r="C22554" s="158" t="s">
        <v>312</v>
      </c>
      <c r="D22554" s="159">
        <v>1243.08</v>
      </c>
    </row>
    <row r="22555" spans="3:4" ht="15" hidden="1" customHeight="1" x14ac:dyDescent="0.25">
      <c r="C22555" s="160" t="s">
        <v>307</v>
      </c>
      <c r="D22555" s="161">
        <v>722.95</v>
      </c>
    </row>
    <row r="22556" spans="3:4" ht="15" hidden="1" customHeight="1" x14ac:dyDescent="0.25">
      <c r="C22556" s="158" t="s">
        <v>309</v>
      </c>
      <c r="D22556" s="159">
        <v>1065.81</v>
      </c>
    </row>
    <row r="22557" spans="3:4" ht="15" hidden="1" customHeight="1" x14ac:dyDescent="0.25">
      <c r="C22557" s="160" t="s">
        <v>542</v>
      </c>
      <c r="D22557" s="161">
        <v>435.43</v>
      </c>
    </row>
    <row r="22558" spans="3:4" ht="15" hidden="1" customHeight="1" x14ac:dyDescent="0.25">
      <c r="C22558" s="158" t="s">
        <v>541</v>
      </c>
      <c r="D22558" s="159">
        <v>582.92999999999995</v>
      </c>
    </row>
    <row r="22559" spans="3:4" ht="15" hidden="1" customHeight="1" x14ac:dyDescent="0.25">
      <c r="C22559" s="160" t="s">
        <v>548</v>
      </c>
      <c r="D22559" s="161">
        <v>201.18</v>
      </c>
    </row>
    <row r="22560" spans="3:4" ht="15" hidden="1" customHeight="1" x14ac:dyDescent="0.25">
      <c r="C22560" s="158" t="s">
        <v>549</v>
      </c>
      <c r="D22560" s="159">
        <v>1157.79</v>
      </c>
    </row>
    <row r="22561" spans="3:4" ht="15" hidden="1" customHeight="1" x14ac:dyDescent="0.25">
      <c r="C22561" s="160" t="s">
        <v>307</v>
      </c>
      <c r="D22561" s="161">
        <v>1261.49</v>
      </c>
    </row>
    <row r="22562" spans="3:4" ht="15" hidden="1" customHeight="1" x14ac:dyDescent="0.25">
      <c r="C22562" s="158" t="s">
        <v>540</v>
      </c>
      <c r="D22562" s="159">
        <v>579.87</v>
      </c>
    </row>
    <row r="22563" spans="3:4" ht="15" hidden="1" customHeight="1" x14ac:dyDescent="0.25">
      <c r="C22563" s="160" t="s">
        <v>549</v>
      </c>
      <c r="D22563" s="161">
        <v>272.48</v>
      </c>
    </row>
    <row r="22564" spans="3:4" ht="15" hidden="1" customHeight="1" x14ac:dyDescent="0.25">
      <c r="C22564" s="158" t="s">
        <v>542</v>
      </c>
      <c r="D22564" s="159">
        <v>934.84</v>
      </c>
    </row>
    <row r="22565" spans="3:4" ht="15" hidden="1" customHeight="1" x14ac:dyDescent="0.25">
      <c r="C22565" s="160" t="s">
        <v>539</v>
      </c>
      <c r="D22565" s="161">
        <v>186.21</v>
      </c>
    </row>
    <row r="22566" spans="3:4" ht="15" hidden="1" customHeight="1" x14ac:dyDescent="0.25">
      <c r="C22566" s="158" t="s">
        <v>553</v>
      </c>
      <c r="D22566" s="159">
        <v>803.72</v>
      </c>
    </row>
    <row r="22567" spans="3:4" ht="15" hidden="1" customHeight="1" x14ac:dyDescent="0.25">
      <c r="C22567" s="160" t="s">
        <v>554</v>
      </c>
      <c r="D22567" s="161">
        <v>845.17</v>
      </c>
    </row>
    <row r="22568" spans="3:4" ht="15" hidden="1" customHeight="1" x14ac:dyDescent="0.25">
      <c r="C22568" s="158" t="s">
        <v>557</v>
      </c>
      <c r="D22568" s="159">
        <v>157.55000000000001</v>
      </c>
    </row>
    <row r="22569" spans="3:4" ht="15" hidden="1" customHeight="1" x14ac:dyDescent="0.25">
      <c r="C22569" s="160" t="s">
        <v>546</v>
      </c>
      <c r="D22569" s="161">
        <v>1021.46</v>
      </c>
    </row>
    <row r="22570" spans="3:4" ht="15" hidden="1" customHeight="1" x14ac:dyDescent="0.25">
      <c r="C22570" s="158" t="s">
        <v>309</v>
      </c>
      <c r="D22570" s="159">
        <v>142.75</v>
      </c>
    </row>
    <row r="22571" spans="3:4" ht="15" hidden="1" customHeight="1" x14ac:dyDescent="0.25">
      <c r="C22571" s="160" t="s">
        <v>551</v>
      </c>
      <c r="D22571" s="161">
        <v>127.72</v>
      </c>
    </row>
    <row r="22572" spans="3:4" ht="15" hidden="1" customHeight="1" x14ac:dyDescent="0.25">
      <c r="C22572" s="158" t="s">
        <v>543</v>
      </c>
      <c r="D22572" s="159">
        <v>685.1</v>
      </c>
    </row>
    <row r="22573" spans="3:4" ht="15" hidden="1" customHeight="1" x14ac:dyDescent="0.25">
      <c r="C22573" s="160" t="s">
        <v>548</v>
      </c>
      <c r="D22573" s="161">
        <v>616.79</v>
      </c>
    </row>
    <row r="22574" spans="3:4" ht="15" hidden="1" customHeight="1" x14ac:dyDescent="0.25">
      <c r="C22574" s="158" t="s">
        <v>552</v>
      </c>
      <c r="D22574" s="159">
        <v>917.34</v>
      </c>
    </row>
    <row r="22575" spans="3:4" ht="15" hidden="1" customHeight="1" x14ac:dyDescent="0.25">
      <c r="C22575" s="160" t="s">
        <v>309</v>
      </c>
      <c r="D22575" s="161">
        <v>1255.55</v>
      </c>
    </row>
    <row r="22576" spans="3:4" ht="15" hidden="1" customHeight="1" x14ac:dyDescent="0.25">
      <c r="C22576" s="158" t="s">
        <v>540</v>
      </c>
      <c r="D22576" s="159">
        <v>917.57</v>
      </c>
    </row>
    <row r="22577" spans="3:4" ht="15" hidden="1" customHeight="1" x14ac:dyDescent="0.25">
      <c r="C22577" s="160" t="s">
        <v>556</v>
      </c>
      <c r="D22577" s="161">
        <v>1278.48</v>
      </c>
    </row>
    <row r="22578" spans="3:4" ht="15" hidden="1" customHeight="1" x14ac:dyDescent="0.25">
      <c r="C22578" s="158" t="s">
        <v>556</v>
      </c>
      <c r="D22578" s="159">
        <v>673.46</v>
      </c>
    </row>
    <row r="22579" spans="3:4" ht="15" hidden="1" customHeight="1" x14ac:dyDescent="0.25">
      <c r="C22579" s="160" t="s">
        <v>307</v>
      </c>
      <c r="D22579" s="161">
        <v>993.59</v>
      </c>
    </row>
    <row r="22580" spans="3:4" ht="15" hidden="1" customHeight="1" x14ac:dyDescent="0.25">
      <c r="C22580" s="158" t="s">
        <v>308</v>
      </c>
      <c r="D22580" s="159">
        <v>906.48</v>
      </c>
    </row>
    <row r="22581" spans="3:4" ht="15" hidden="1" customHeight="1" x14ac:dyDescent="0.25">
      <c r="C22581" s="160" t="s">
        <v>307</v>
      </c>
      <c r="D22581" s="161">
        <v>561.49</v>
      </c>
    </row>
    <row r="22582" spans="3:4" ht="15" hidden="1" customHeight="1" x14ac:dyDescent="0.25">
      <c r="C22582" s="158" t="s">
        <v>547</v>
      </c>
      <c r="D22582" s="159">
        <v>975.3</v>
      </c>
    </row>
    <row r="22583" spans="3:4" ht="15" hidden="1" customHeight="1" x14ac:dyDescent="0.25">
      <c r="C22583" s="160" t="s">
        <v>552</v>
      </c>
      <c r="D22583" s="161">
        <v>815.1</v>
      </c>
    </row>
    <row r="22584" spans="3:4" ht="15" hidden="1" customHeight="1" x14ac:dyDescent="0.25">
      <c r="C22584" s="158" t="s">
        <v>309</v>
      </c>
      <c r="D22584" s="159">
        <v>765.9</v>
      </c>
    </row>
    <row r="22585" spans="3:4" ht="15" hidden="1" customHeight="1" x14ac:dyDescent="0.25">
      <c r="C22585" s="160" t="s">
        <v>547</v>
      </c>
      <c r="D22585" s="161">
        <v>403.67</v>
      </c>
    </row>
    <row r="22586" spans="3:4" ht="15" hidden="1" customHeight="1" x14ac:dyDescent="0.25">
      <c r="C22586" s="158" t="s">
        <v>542</v>
      </c>
      <c r="D22586" s="159">
        <v>407.41</v>
      </c>
    </row>
    <row r="22587" spans="3:4" ht="15" hidden="1" customHeight="1" x14ac:dyDescent="0.25">
      <c r="C22587" s="160" t="s">
        <v>312</v>
      </c>
      <c r="D22587" s="161">
        <v>1064.53</v>
      </c>
    </row>
    <row r="22588" spans="3:4" ht="15" hidden="1" customHeight="1" x14ac:dyDescent="0.25">
      <c r="C22588" s="158" t="s">
        <v>542</v>
      </c>
      <c r="D22588" s="159">
        <v>692.03</v>
      </c>
    </row>
    <row r="22589" spans="3:4" ht="15" hidden="1" customHeight="1" x14ac:dyDescent="0.25">
      <c r="C22589" s="160" t="s">
        <v>550</v>
      </c>
      <c r="D22589" s="161">
        <v>589.80999999999995</v>
      </c>
    </row>
    <row r="22590" spans="3:4" ht="15" hidden="1" customHeight="1" x14ac:dyDescent="0.25">
      <c r="C22590" s="158" t="s">
        <v>542</v>
      </c>
      <c r="D22590" s="159">
        <v>1089.9000000000001</v>
      </c>
    </row>
    <row r="22591" spans="3:4" ht="15" hidden="1" customHeight="1" x14ac:dyDescent="0.25">
      <c r="C22591" s="160" t="s">
        <v>312</v>
      </c>
      <c r="D22591" s="161">
        <v>271.63</v>
      </c>
    </row>
    <row r="22592" spans="3:4" ht="15" hidden="1" customHeight="1" x14ac:dyDescent="0.25">
      <c r="C22592" s="158" t="s">
        <v>558</v>
      </c>
      <c r="D22592" s="159">
        <v>418.59</v>
      </c>
    </row>
    <row r="22593" spans="3:4" ht="15" hidden="1" customHeight="1" x14ac:dyDescent="0.25">
      <c r="C22593" s="160" t="s">
        <v>549</v>
      </c>
      <c r="D22593" s="161">
        <v>1263.8900000000001</v>
      </c>
    </row>
    <row r="22594" spans="3:4" ht="15" hidden="1" customHeight="1" x14ac:dyDescent="0.25">
      <c r="C22594" s="158" t="s">
        <v>546</v>
      </c>
      <c r="D22594" s="159">
        <v>589.91999999999996</v>
      </c>
    </row>
    <row r="22595" spans="3:4" ht="15" hidden="1" customHeight="1" x14ac:dyDescent="0.25">
      <c r="C22595" s="160" t="s">
        <v>550</v>
      </c>
      <c r="D22595" s="161">
        <v>435.42</v>
      </c>
    </row>
    <row r="22596" spans="3:4" ht="15" hidden="1" customHeight="1" x14ac:dyDescent="0.25">
      <c r="C22596" s="158" t="s">
        <v>545</v>
      </c>
      <c r="D22596" s="159">
        <v>809.76</v>
      </c>
    </row>
    <row r="22597" spans="3:4" ht="15" hidden="1" customHeight="1" x14ac:dyDescent="0.25">
      <c r="C22597" s="160" t="s">
        <v>545</v>
      </c>
      <c r="D22597" s="161">
        <v>992.33</v>
      </c>
    </row>
    <row r="22598" spans="3:4" ht="15" hidden="1" customHeight="1" x14ac:dyDescent="0.25">
      <c r="C22598" s="158" t="s">
        <v>558</v>
      </c>
      <c r="D22598" s="159">
        <v>530.83000000000004</v>
      </c>
    </row>
    <row r="22599" spans="3:4" ht="15" hidden="1" customHeight="1" x14ac:dyDescent="0.25">
      <c r="C22599" s="160" t="s">
        <v>549</v>
      </c>
      <c r="D22599" s="161">
        <v>652.51</v>
      </c>
    </row>
    <row r="22600" spans="3:4" ht="15" hidden="1" customHeight="1" x14ac:dyDescent="0.25">
      <c r="C22600" s="158" t="s">
        <v>309</v>
      </c>
      <c r="D22600" s="159">
        <v>730.66</v>
      </c>
    </row>
    <row r="22601" spans="3:4" ht="15" hidden="1" customHeight="1" x14ac:dyDescent="0.25">
      <c r="C22601" s="160" t="s">
        <v>542</v>
      </c>
      <c r="D22601" s="161">
        <v>882.53</v>
      </c>
    </row>
    <row r="22602" spans="3:4" ht="15" hidden="1" customHeight="1" x14ac:dyDescent="0.25">
      <c r="C22602" s="158" t="s">
        <v>546</v>
      </c>
      <c r="D22602" s="159">
        <v>1032.3699999999999</v>
      </c>
    </row>
    <row r="22603" spans="3:4" ht="15" hidden="1" customHeight="1" x14ac:dyDescent="0.25">
      <c r="C22603" s="160" t="s">
        <v>544</v>
      </c>
      <c r="D22603" s="161">
        <v>397.36</v>
      </c>
    </row>
    <row r="22604" spans="3:4" ht="15" hidden="1" customHeight="1" x14ac:dyDescent="0.25">
      <c r="C22604" s="158" t="s">
        <v>540</v>
      </c>
      <c r="D22604" s="159">
        <v>668.9</v>
      </c>
    </row>
    <row r="22605" spans="3:4" ht="15" hidden="1" customHeight="1" x14ac:dyDescent="0.25">
      <c r="C22605" s="160" t="s">
        <v>553</v>
      </c>
      <c r="D22605" s="161">
        <v>1205.81</v>
      </c>
    </row>
    <row r="22606" spans="3:4" ht="15" hidden="1" customHeight="1" x14ac:dyDescent="0.25">
      <c r="C22606" s="158" t="s">
        <v>546</v>
      </c>
      <c r="D22606" s="159">
        <v>793.17</v>
      </c>
    </row>
    <row r="22607" spans="3:4" ht="15" hidden="1" customHeight="1" x14ac:dyDescent="0.25">
      <c r="C22607" s="160" t="s">
        <v>551</v>
      </c>
      <c r="D22607" s="161">
        <v>670.79</v>
      </c>
    </row>
    <row r="22608" spans="3:4" ht="15" hidden="1" customHeight="1" x14ac:dyDescent="0.25">
      <c r="C22608" s="158" t="s">
        <v>554</v>
      </c>
      <c r="D22608" s="159">
        <v>27.52</v>
      </c>
    </row>
    <row r="22609" spans="3:4" ht="15" hidden="1" customHeight="1" x14ac:dyDescent="0.25">
      <c r="C22609" s="160" t="s">
        <v>556</v>
      </c>
      <c r="D22609" s="161">
        <v>675.31</v>
      </c>
    </row>
    <row r="22610" spans="3:4" ht="15" hidden="1" customHeight="1" x14ac:dyDescent="0.25">
      <c r="C22610" s="158" t="s">
        <v>545</v>
      </c>
      <c r="D22610" s="159">
        <v>21.44</v>
      </c>
    </row>
    <row r="22611" spans="3:4" ht="15" hidden="1" customHeight="1" x14ac:dyDescent="0.25">
      <c r="C22611" s="160" t="s">
        <v>551</v>
      </c>
      <c r="D22611" s="161">
        <v>1223.05</v>
      </c>
    </row>
    <row r="22612" spans="3:4" ht="15" hidden="1" customHeight="1" x14ac:dyDescent="0.25">
      <c r="C22612" s="158" t="s">
        <v>539</v>
      </c>
      <c r="D22612" s="159">
        <v>1052.71</v>
      </c>
    </row>
    <row r="22613" spans="3:4" ht="15" hidden="1" customHeight="1" x14ac:dyDescent="0.25">
      <c r="C22613" s="160" t="s">
        <v>312</v>
      </c>
      <c r="D22613" s="161">
        <v>802.99</v>
      </c>
    </row>
    <row r="22614" spans="3:4" ht="15" hidden="1" customHeight="1" x14ac:dyDescent="0.25">
      <c r="C22614" s="158" t="s">
        <v>555</v>
      </c>
      <c r="D22614" s="159">
        <v>978.68</v>
      </c>
    </row>
    <row r="22615" spans="3:4" ht="15" hidden="1" customHeight="1" x14ac:dyDescent="0.25">
      <c r="C22615" s="160" t="s">
        <v>307</v>
      </c>
      <c r="D22615" s="161">
        <v>640.39</v>
      </c>
    </row>
    <row r="22616" spans="3:4" ht="15" hidden="1" customHeight="1" x14ac:dyDescent="0.25">
      <c r="C22616" s="158" t="s">
        <v>557</v>
      </c>
      <c r="D22616" s="159">
        <v>74.77</v>
      </c>
    </row>
    <row r="22617" spans="3:4" ht="15" hidden="1" customHeight="1" x14ac:dyDescent="0.25">
      <c r="C22617" s="160" t="s">
        <v>551</v>
      </c>
      <c r="D22617" s="161">
        <v>1142.6199999999999</v>
      </c>
    </row>
    <row r="22618" spans="3:4" ht="15" hidden="1" customHeight="1" x14ac:dyDescent="0.25">
      <c r="C22618" s="158" t="s">
        <v>545</v>
      </c>
      <c r="D22618" s="159">
        <v>648.64</v>
      </c>
    </row>
    <row r="22619" spans="3:4" ht="15" hidden="1" customHeight="1" x14ac:dyDescent="0.25">
      <c r="C22619" s="160" t="s">
        <v>308</v>
      </c>
      <c r="D22619" s="161">
        <v>336.27</v>
      </c>
    </row>
    <row r="22620" spans="3:4" ht="15" hidden="1" customHeight="1" x14ac:dyDescent="0.25">
      <c r="C22620" s="158" t="s">
        <v>558</v>
      </c>
      <c r="D22620" s="159">
        <v>336.51</v>
      </c>
    </row>
    <row r="22621" spans="3:4" ht="15" hidden="1" customHeight="1" x14ac:dyDescent="0.25">
      <c r="C22621" s="160" t="s">
        <v>546</v>
      </c>
      <c r="D22621" s="161">
        <v>1047.42</v>
      </c>
    </row>
    <row r="22622" spans="3:4" ht="15" hidden="1" customHeight="1" x14ac:dyDescent="0.25">
      <c r="C22622" s="158" t="s">
        <v>552</v>
      </c>
      <c r="D22622" s="159">
        <v>648.05999999999995</v>
      </c>
    </row>
    <row r="22623" spans="3:4" ht="15" hidden="1" customHeight="1" x14ac:dyDescent="0.25">
      <c r="C22623" s="160" t="s">
        <v>539</v>
      </c>
      <c r="D22623" s="161">
        <v>541.32000000000005</v>
      </c>
    </row>
    <row r="22624" spans="3:4" ht="15" hidden="1" customHeight="1" x14ac:dyDescent="0.25">
      <c r="C22624" s="158" t="s">
        <v>540</v>
      </c>
      <c r="D22624" s="159">
        <v>330.49</v>
      </c>
    </row>
    <row r="22625" spans="3:4" ht="15" hidden="1" customHeight="1" x14ac:dyDescent="0.25">
      <c r="C22625" s="160" t="s">
        <v>558</v>
      </c>
      <c r="D22625" s="161">
        <v>278.10000000000002</v>
      </c>
    </row>
    <row r="22626" spans="3:4" ht="15" hidden="1" customHeight="1" x14ac:dyDescent="0.25">
      <c r="C22626" s="158" t="s">
        <v>547</v>
      </c>
      <c r="D22626" s="159">
        <v>625.12</v>
      </c>
    </row>
    <row r="22627" spans="3:4" ht="15" hidden="1" customHeight="1" x14ac:dyDescent="0.25">
      <c r="C22627" s="160" t="s">
        <v>557</v>
      </c>
      <c r="D22627" s="161">
        <v>686.3</v>
      </c>
    </row>
    <row r="22628" spans="3:4" ht="15" hidden="1" customHeight="1" x14ac:dyDescent="0.25">
      <c r="C22628" s="158" t="s">
        <v>545</v>
      </c>
      <c r="D22628" s="159">
        <v>537.57000000000005</v>
      </c>
    </row>
    <row r="22629" spans="3:4" ht="15" hidden="1" customHeight="1" x14ac:dyDescent="0.25">
      <c r="C22629" s="160" t="s">
        <v>546</v>
      </c>
      <c r="D22629" s="161">
        <v>759.72</v>
      </c>
    </row>
    <row r="22630" spans="3:4" ht="15" hidden="1" customHeight="1" x14ac:dyDescent="0.25">
      <c r="C22630" s="158" t="s">
        <v>546</v>
      </c>
      <c r="D22630" s="159">
        <v>484.46</v>
      </c>
    </row>
    <row r="22631" spans="3:4" ht="15" hidden="1" customHeight="1" x14ac:dyDescent="0.25">
      <c r="C22631" s="160" t="s">
        <v>308</v>
      </c>
      <c r="D22631" s="161">
        <v>833.71</v>
      </c>
    </row>
    <row r="22632" spans="3:4" ht="15" hidden="1" customHeight="1" x14ac:dyDescent="0.25">
      <c r="C22632" s="158" t="s">
        <v>546</v>
      </c>
      <c r="D22632" s="159">
        <v>997.88</v>
      </c>
    </row>
    <row r="22633" spans="3:4" ht="15" hidden="1" customHeight="1" x14ac:dyDescent="0.25">
      <c r="C22633" s="160" t="s">
        <v>549</v>
      </c>
      <c r="D22633" s="161">
        <v>1065.6300000000001</v>
      </c>
    </row>
    <row r="22634" spans="3:4" ht="15" hidden="1" customHeight="1" x14ac:dyDescent="0.25">
      <c r="C22634" s="158" t="s">
        <v>543</v>
      </c>
      <c r="D22634" s="159">
        <v>604.99</v>
      </c>
    </row>
    <row r="22635" spans="3:4" ht="15" hidden="1" customHeight="1" x14ac:dyDescent="0.25">
      <c r="C22635" s="160" t="s">
        <v>308</v>
      </c>
      <c r="D22635" s="161">
        <v>628.91</v>
      </c>
    </row>
    <row r="22636" spans="3:4" ht="15" hidden="1" customHeight="1" x14ac:dyDescent="0.25">
      <c r="C22636" s="158" t="s">
        <v>553</v>
      </c>
      <c r="D22636" s="159">
        <v>912.29</v>
      </c>
    </row>
    <row r="22637" spans="3:4" ht="15" hidden="1" customHeight="1" x14ac:dyDescent="0.25">
      <c r="C22637" s="160" t="s">
        <v>544</v>
      </c>
      <c r="D22637" s="161">
        <v>847.25</v>
      </c>
    </row>
    <row r="22638" spans="3:4" ht="15" hidden="1" customHeight="1" x14ac:dyDescent="0.25">
      <c r="C22638" s="158" t="s">
        <v>556</v>
      </c>
      <c r="D22638" s="159">
        <v>556.42999999999995</v>
      </c>
    </row>
    <row r="22639" spans="3:4" ht="15" hidden="1" customHeight="1" x14ac:dyDescent="0.25">
      <c r="C22639" s="160" t="s">
        <v>308</v>
      </c>
      <c r="D22639" s="161">
        <v>415.3</v>
      </c>
    </row>
    <row r="22640" spans="3:4" ht="15" hidden="1" customHeight="1" x14ac:dyDescent="0.25">
      <c r="C22640" s="158" t="s">
        <v>542</v>
      </c>
      <c r="D22640" s="159">
        <v>823.59</v>
      </c>
    </row>
    <row r="22641" spans="3:4" ht="15" hidden="1" customHeight="1" x14ac:dyDescent="0.25">
      <c r="C22641" s="160" t="s">
        <v>554</v>
      </c>
      <c r="D22641" s="161">
        <v>951.59</v>
      </c>
    </row>
    <row r="22642" spans="3:4" ht="15" hidden="1" customHeight="1" x14ac:dyDescent="0.25">
      <c r="C22642" s="158" t="s">
        <v>556</v>
      </c>
      <c r="D22642" s="159">
        <v>1030.52</v>
      </c>
    </row>
    <row r="22643" spans="3:4" ht="15" hidden="1" customHeight="1" x14ac:dyDescent="0.25">
      <c r="C22643" s="160" t="s">
        <v>308</v>
      </c>
      <c r="D22643" s="161">
        <v>1175.01</v>
      </c>
    </row>
    <row r="22644" spans="3:4" ht="15" hidden="1" customHeight="1" x14ac:dyDescent="0.25">
      <c r="C22644" s="158" t="s">
        <v>308</v>
      </c>
      <c r="D22644" s="159">
        <v>476.14</v>
      </c>
    </row>
    <row r="22645" spans="3:4" ht="15" hidden="1" customHeight="1" x14ac:dyDescent="0.25">
      <c r="C22645" s="160" t="s">
        <v>547</v>
      </c>
      <c r="D22645" s="161">
        <v>61.95</v>
      </c>
    </row>
    <row r="22646" spans="3:4" ht="15" hidden="1" customHeight="1" x14ac:dyDescent="0.25">
      <c r="C22646" s="158" t="s">
        <v>546</v>
      </c>
      <c r="D22646" s="159">
        <v>575.91999999999996</v>
      </c>
    </row>
    <row r="22647" spans="3:4" ht="15" hidden="1" customHeight="1" x14ac:dyDescent="0.25">
      <c r="C22647" s="160" t="s">
        <v>550</v>
      </c>
      <c r="D22647" s="161">
        <v>643.92999999999995</v>
      </c>
    </row>
    <row r="22648" spans="3:4" ht="15" hidden="1" customHeight="1" x14ac:dyDescent="0.25">
      <c r="C22648" s="158" t="s">
        <v>552</v>
      </c>
      <c r="D22648" s="159">
        <v>531.01</v>
      </c>
    </row>
    <row r="22649" spans="3:4" ht="15" hidden="1" customHeight="1" x14ac:dyDescent="0.25">
      <c r="C22649" s="160" t="s">
        <v>553</v>
      </c>
      <c r="D22649" s="161">
        <v>76.63</v>
      </c>
    </row>
    <row r="22650" spans="3:4" ht="15" hidden="1" customHeight="1" x14ac:dyDescent="0.25">
      <c r="C22650" s="158" t="s">
        <v>539</v>
      </c>
      <c r="D22650" s="159">
        <v>484.45</v>
      </c>
    </row>
    <row r="22651" spans="3:4" ht="15" hidden="1" customHeight="1" x14ac:dyDescent="0.25">
      <c r="C22651" s="160" t="s">
        <v>550</v>
      </c>
      <c r="D22651" s="161">
        <v>749.5</v>
      </c>
    </row>
    <row r="22652" spans="3:4" ht="15" hidden="1" customHeight="1" x14ac:dyDescent="0.25">
      <c r="C22652" s="158" t="s">
        <v>551</v>
      </c>
      <c r="D22652" s="159">
        <v>673.49</v>
      </c>
    </row>
    <row r="22653" spans="3:4" ht="15" hidden="1" customHeight="1" x14ac:dyDescent="0.25">
      <c r="C22653" s="160" t="s">
        <v>307</v>
      </c>
      <c r="D22653" s="161">
        <v>850.34</v>
      </c>
    </row>
    <row r="22654" spans="3:4" ht="15" hidden="1" customHeight="1" x14ac:dyDescent="0.25">
      <c r="C22654" s="158" t="s">
        <v>558</v>
      </c>
      <c r="D22654" s="159">
        <v>1129.93</v>
      </c>
    </row>
    <row r="22655" spans="3:4" ht="15" hidden="1" customHeight="1" x14ac:dyDescent="0.25">
      <c r="C22655" s="160" t="s">
        <v>308</v>
      </c>
      <c r="D22655" s="161">
        <v>1274.6199999999999</v>
      </c>
    </row>
    <row r="22656" spans="3:4" ht="15" hidden="1" customHeight="1" x14ac:dyDescent="0.25">
      <c r="C22656" s="158" t="s">
        <v>552</v>
      </c>
      <c r="D22656" s="159">
        <v>391.04</v>
      </c>
    </row>
    <row r="22657" spans="3:4" ht="15" hidden="1" customHeight="1" x14ac:dyDescent="0.25">
      <c r="C22657" s="160" t="s">
        <v>545</v>
      </c>
      <c r="D22657" s="161">
        <v>633.16</v>
      </c>
    </row>
    <row r="22658" spans="3:4" ht="15" hidden="1" customHeight="1" x14ac:dyDescent="0.25">
      <c r="C22658" s="158" t="s">
        <v>550</v>
      </c>
      <c r="D22658" s="159">
        <v>920.28</v>
      </c>
    </row>
    <row r="22659" spans="3:4" ht="15" hidden="1" customHeight="1" x14ac:dyDescent="0.25">
      <c r="C22659" s="160" t="s">
        <v>552</v>
      </c>
      <c r="D22659" s="161">
        <v>586.69000000000005</v>
      </c>
    </row>
    <row r="22660" spans="3:4" ht="15" hidden="1" customHeight="1" x14ac:dyDescent="0.25">
      <c r="C22660" s="158" t="s">
        <v>552</v>
      </c>
      <c r="D22660" s="159">
        <v>1147.19</v>
      </c>
    </row>
    <row r="22661" spans="3:4" ht="15" hidden="1" customHeight="1" x14ac:dyDescent="0.25">
      <c r="C22661" s="160" t="s">
        <v>545</v>
      </c>
      <c r="D22661" s="161">
        <v>639.61</v>
      </c>
    </row>
    <row r="22662" spans="3:4" ht="15" hidden="1" customHeight="1" x14ac:dyDescent="0.25">
      <c r="C22662" s="158" t="s">
        <v>540</v>
      </c>
      <c r="D22662" s="159">
        <v>333.04</v>
      </c>
    </row>
    <row r="22663" spans="3:4" ht="15" hidden="1" customHeight="1" x14ac:dyDescent="0.25">
      <c r="C22663" s="160" t="s">
        <v>545</v>
      </c>
      <c r="D22663" s="161">
        <v>1083.69</v>
      </c>
    </row>
    <row r="22664" spans="3:4" ht="15" hidden="1" customHeight="1" x14ac:dyDescent="0.25">
      <c r="C22664" s="158" t="s">
        <v>539</v>
      </c>
      <c r="D22664" s="159">
        <v>49.1</v>
      </c>
    </row>
    <row r="22665" spans="3:4" ht="15" hidden="1" customHeight="1" x14ac:dyDescent="0.25">
      <c r="C22665" s="160" t="s">
        <v>554</v>
      </c>
      <c r="D22665" s="161">
        <v>777.45</v>
      </c>
    </row>
    <row r="22666" spans="3:4" ht="15" hidden="1" customHeight="1" x14ac:dyDescent="0.25">
      <c r="C22666" s="158" t="s">
        <v>542</v>
      </c>
      <c r="D22666" s="159">
        <v>642.27</v>
      </c>
    </row>
    <row r="22667" spans="3:4" ht="15" hidden="1" customHeight="1" x14ac:dyDescent="0.25">
      <c r="C22667" s="160" t="s">
        <v>546</v>
      </c>
      <c r="D22667" s="161">
        <v>640.79</v>
      </c>
    </row>
    <row r="22668" spans="3:4" ht="15" hidden="1" customHeight="1" x14ac:dyDescent="0.25">
      <c r="C22668" s="158" t="s">
        <v>543</v>
      </c>
      <c r="D22668" s="159">
        <v>989.57</v>
      </c>
    </row>
    <row r="22669" spans="3:4" ht="15" hidden="1" customHeight="1" x14ac:dyDescent="0.25">
      <c r="C22669" s="160" t="s">
        <v>546</v>
      </c>
      <c r="D22669" s="161">
        <v>1149.68</v>
      </c>
    </row>
    <row r="22670" spans="3:4" ht="15" hidden="1" customHeight="1" x14ac:dyDescent="0.25">
      <c r="C22670" s="158" t="s">
        <v>556</v>
      </c>
      <c r="D22670" s="159">
        <v>630.47</v>
      </c>
    </row>
    <row r="22671" spans="3:4" ht="15" hidden="1" customHeight="1" x14ac:dyDescent="0.25">
      <c r="C22671" s="160" t="s">
        <v>549</v>
      </c>
      <c r="D22671" s="161">
        <v>586.96</v>
      </c>
    </row>
    <row r="22672" spans="3:4" ht="15" hidden="1" customHeight="1" x14ac:dyDescent="0.25">
      <c r="C22672" s="158" t="s">
        <v>547</v>
      </c>
      <c r="D22672" s="159">
        <v>374.1</v>
      </c>
    </row>
    <row r="22673" spans="3:4" ht="15" hidden="1" customHeight="1" x14ac:dyDescent="0.25">
      <c r="C22673" s="160" t="s">
        <v>551</v>
      </c>
      <c r="D22673" s="161">
        <v>1163.99</v>
      </c>
    </row>
    <row r="22674" spans="3:4" ht="15" hidden="1" customHeight="1" x14ac:dyDescent="0.25">
      <c r="C22674" s="158" t="s">
        <v>545</v>
      </c>
      <c r="D22674" s="159">
        <v>1064.43</v>
      </c>
    </row>
    <row r="22675" spans="3:4" ht="15" hidden="1" customHeight="1" x14ac:dyDescent="0.25">
      <c r="C22675" s="160" t="s">
        <v>546</v>
      </c>
      <c r="D22675" s="161">
        <v>1060.79</v>
      </c>
    </row>
    <row r="22676" spans="3:4" ht="15" hidden="1" customHeight="1" x14ac:dyDescent="0.25">
      <c r="C22676" s="158" t="s">
        <v>309</v>
      </c>
      <c r="D22676" s="159">
        <v>1031.72</v>
      </c>
    </row>
    <row r="22677" spans="3:4" ht="15" hidden="1" customHeight="1" x14ac:dyDescent="0.25">
      <c r="C22677" s="160" t="s">
        <v>549</v>
      </c>
      <c r="D22677" s="161">
        <v>334.86</v>
      </c>
    </row>
    <row r="22678" spans="3:4" ht="15" hidden="1" customHeight="1" x14ac:dyDescent="0.25">
      <c r="C22678" s="158" t="s">
        <v>551</v>
      </c>
      <c r="D22678" s="159">
        <v>609.66999999999996</v>
      </c>
    </row>
    <row r="22679" spans="3:4" ht="15" hidden="1" customHeight="1" x14ac:dyDescent="0.25">
      <c r="C22679" s="160" t="s">
        <v>558</v>
      </c>
      <c r="D22679" s="161">
        <v>89.04</v>
      </c>
    </row>
    <row r="22680" spans="3:4" ht="15" hidden="1" customHeight="1" x14ac:dyDescent="0.25">
      <c r="C22680" s="158" t="s">
        <v>558</v>
      </c>
      <c r="D22680" s="159">
        <v>521.83000000000004</v>
      </c>
    </row>
    <row r="22681" spans="3:4" ht="15" hidden="1" customHeight="1" x14ac:dyDescent="0.25">
      <c r="C22681" s="160" t="s">
        <v>553</v>
      </c>
      <c r="D22681" s="161">
        <v>90.72</v>
      </c>
    </row>
    <row r="22682" spans="3:4" ht="15" hidden="1" customHeight="1" x14ac:dyDescent="0.25">
      <c r="C22682" s="158" t="s">
        <v>312</v>
      </c>
      <c r="D22682" s="159">
        <v>895.63</v>
      </c>
    </row>
    <row r="22683" spans="3:4" ht="15" hidden="1" customHeight="1" x14ac:dyDescent="0.25">
      <c r="C22683" s="160" t="s">
        <v>544</v>
      </c>
      <c r="D22683" s="161">
        <v>449.48</v>
      </c>
    </row>
    <row r="22684" spans="3:4" ht="15" hidden="1" customHeight="1" x14ac:dyDescent="0.25">
      <c r="C22684" s="158" t="s">
        <v>309</v>
      </c>
      <c r="D22684" s="159">
        <v>594.22</v>
      </c>
    </row>
    <row r="22685" spans="3:4" ht="15" hidden="1" customHeight="1" x14ac:dyDescent="0.25">
      <c r="C22685" s="160" t="s">
        <v>543</v>
      </c>
      <c r="D22685" s="161">
        <v>316.42</v>
      </c>
    </row>
    <row r="22686" spans="3:4" ht="15" hidden="1" customHeight="1" x14ac:dyDescent="0.25">
      <c r="C22686" s="158" t="s">
        <v>552</v>
      </c>
      <c r="D22686" s="159">
        <v>488.21</v>
      </c>
    </row>
    <row r="22687" spans="3:4" ht="15" hidden="1" customHeight="1" x14ac:dyDescent="0.25">
      <c r="C22687" s="160" t="s">
        <v>307</v>
      </c>
      <c r="D22687" s="161">
        <v>1133.8599999999999</v>
      </c>
    </row>
    <row r="22688" spans="3:4" ht="15" hidden="1" customHeight="1" x14ac:dyDescent="0.25">
      <c r="C22688" s="158" t="s">
        <v>554</v>
      </c>
      <c r="D22688" s="159">
        <v>279.75</v>
      </c>
    </row>
    <row r="22689" spans="3:4" ht="15" hidden="1" customHeight="1" x14ac:dyDescent="0.25">
      <c r="C22689" s="160" t="s">
        <v>308</v>
      </c>
      <c r="D22689" s="161">
        <v>241.54</v>
      </c>
    </row>
    <row r="22690" spans="3:4" ht="15" hidden="1" customHeight="1" x14ac:dyDescent="0.25">
      <c r="C22690" s="158" t="s">
        <v>542</v>
      </c>
      <c r="D22690" s="159">
        <v>384.1</v>
      </c>
    </row>
    <row r="22691" spans="3:4" ht="15" hidden="1" customHeight="1" x14ac:dyDescent="0.25">
      <c r="C22691" s="160" t="s">
        <v>544</v>
      </c>
      <c r="D22691" s="161">
        <v>598.33000000000004</v>
      </c>
    </row>
    <row r="22692" spans="3:4" ht="15" hidden="1" customHeight="1" x14ac:dyDescent="0.25">
      <c r="C22692" s="158" t="s">
        <v>539</v>
      </c>
      <c r="D22692" s="159">
        <v>607.07000000000005</v>
      </c>
    </row>
    <row r="22693" spans="3:4" ht="15" hidden="1" customHeight="1" x14ac:dyDescent="0.25">
      <c r="C22693" s="160" t="s">
        <v>542</v>
      </c>
      <c r="D22693" s="161">
        <v>810.38</v>
      </c>
    </row>
    <row r="22694" spans="3:4" ht="15" hidden="1" customHeight="1" x14ac:dyDescent="0.25">
      <c r="C22694" s="158" t="s">
        <v>312</v>
      </c>
      <c r="D22694" s="159">
        <v>628.91</v>
      </c>
    </row>
    <row r="22695" spans="3:4" ht="15" hidden="1" customHeight="1" x14ac:dyDescent="0.25">
      <c r="C22695" s="160" t="s">
        <v>551</v>
      </c>
      <c r="D22695" s="161">
        <v>745.19</v>
      </c>
    </row>
    <row r="22696" spans="3:4" ht="15" hidden="1" customHeight="1" x14ac:dyDescent="0.25">
      <c r="C22696" s="158" t="s">
        <v>307</v>
      </c>
      <c r="D22696" s="159">
        <v>311.27</v>
      </c>
    </row>
    <row r="22697" spans="3:4" ht="15" hidden="1" customHeight="1" x14ac:dyDescent="0.25">
      <c r="C22697" s="160" t="s">
        <v>556</v>
      </c>
      <c r="D22697" s="161">
        <v>636.42999999999995</v>
      </c>
    </row>
    <row r="22698" spans="3:4" ht="15" hidden="1" customHeight="1" x14ac:dyDescent="0.25">
      <c r="C22698" s="158" t="s">
        <v>551</v>
      </c>
      <c r="D22698" s="159">
        <v>409.59</v>
      </c>
    </row>
    <row r="22699" spans="3:4" ht="15" hidden="1" customHeight="1" x14ac:dyDescent="0.25">
      <c r="C22699" s="160" t="s">
        <v>545</v>
      </c>
      <c r="D22699" s="161">
        <v>793.83</v>
      </c>
    </row>
    <row r="22700" spans="3:4" ht="15" hidden="1" customHeight="1" x14ac:dyDescent="0.25">
      <c r="C22700" s="158" t="s">
        <v>539</v>
      </c>
      <c r="D22700" s="159">
        <v>1240.8399999999999</v>
      </c>
    </row>
    <row r="22701" spans="3:4" ht="15" hidden="1" customHeight="1" x14ac:dyDescent="0.25">
      <c r="C22701" s="160" t="s">
        <v>551</v>
      </c>
      <c r="D22701" s="161">
        <v>421.56</v>
      </c>
    </row>
    <row r="22702" spans="3:4" ht="15" hidden="1" customHeight="1" x14ac:dyDescent="0.25">
      <c r="C22702" s="158" t="s">
        <v>543</v>
      </c>
      <c r="D22702" s="159">
        <v>1173.8</v>
      </c>
    </row>
    <row r="22703" spans="3:4" ht="15" hidden="1" customHeight="1" x14ac:dyDescent="0.25">
      <c r="C22703" s="160" t="s">
        <v>549</v>
      </c>
      <c r="D22703" s="161">
        <v>614</v>
      </c>
    </row>
    <row r="22704" spans="3:4" ht="15" hidden="1" customHeight="1" x14ac:dyDescent="0.25">
      <c r="C22704" s="158" t="s">
        <v>540</v>
      </c>
      <c r="D22704" s="159">
        <v>300.32</v>
      </c>
    </row>
    <row r="22705" spans="3:4" ht="15" hidden="1" customHeight="1" x14ac:dyDescent="0.25">
      <c r="C22705" s="160" t="s">
        <v>546</v>
      </c>
      <c r="D22705" s="161">
        <v>546.45000000000005</v>
      </c>
    </row>
    <row r="22706" spans="3:4" ht="15" hidden="1" customHeight="1" x14ac:dyDescent="0.25">
      <c r="C22706" s="158" t="s">
        <v>549</v>
      </c>
      <c r="D22706" s="159">
        <v>182.97</v>
      </c>
    </row>
    <row r="22707" spans="3:4" ht="15" hidden="1" customHeight="1" x14ac:dyDescent="0.25">
      <c r="C22707" s="160" t="s">
        <v>553</v>
      </c>
      <c r="D22707" s="161">
        <v>471.5</v>
      </c>
    </row>
    <row r="22708" spans="3:4" ht="15" hidden="1" customHeight="1" x14ac:dyDescent="0.25">
      <c r="C22708" s="158" t="s">
        <v>545</v>
      </c>
      <c r="D22708" s="159">
        <v>1078.6600000000001</v>
      </c>
    </row>
    <row r="22709" spans="3:4" ht="15" hidden="1" customHeight="1" x14ac:dyDescent="0.25">
      <c r="C22709" s="160" t="s">
        <v>547</v>
      </c>
      <c r="D22709" s="161">
        <v>1298.21</v>
      </c>
    </row>
    <row r="22710" spans="3:4" ht="15" hidden="1" customHeight="1" x14ac:dyDescent="0.25">
      <c r="C22710" s="158" t="s">
        <v>540</v>
      </c>
      <c r="D22710" s="159">
        <v>758.36</v>
      </c>
    </row>
    <row r="22711" spans="3:4" ht="15" hidden="1" customHeight="1" x14ac:dyDescent="0.25">
      <c r="C22711" s="160" t="s">
        <v>308</v>
      </c>
      <c r="D22711" s="161">
        <v>299.48</v>
      </c>
    </row>
    <row r="22712" spans="3:4" ht="15" hidden="1" customHeight="1" x14ac:dyDescent="0.25">
      <c r="C22712" s="158" t="s">
        <v>307</v>
      </c>
      <c r="D22712" s="159">
        <v>151.13999999999999</v>
      </c>
    </row>
    <row r="22713" spans="3:4" ht="15" hidden="1" customHeight="1" x14ac:dyDescent="0.25">
      <c r="C22713" s="160" t="s">
        <v>540</v>
      </c>
      <c r="D22713" s="161">
        <v>832.84</v>
      </c>
    </row>
    <row r="22714" spans="3:4" ht="15" hidden="1" customHeight="1" x14ac:dyDescent="0.25">
      <c r="C22714" s="158" t="s">
        <v>543</v>
      </c>
      <c r="D22714" s="159">
        <v>466.01</v>
      </c>
    </row>
    <row r="22715" spans="3:4" ht="15" hidden="1" customHeight="1" x14ac:dyDescent="0.25">
      <c r="C22715" s="160" t="s">
        <v>551</v>
      </c>
      <c r="D22715" s="161">
        <v>576.86</v>
      </c>
    </row>
    <row r="22716" spans="3:4" ht="15" hidden="1" customHeight="1" x14ac:dyDescent="0.25">
      <c r="C22716" s="158" t="s">
        <v>551</v>
      </c>
      <c r="D22716" s="159">
        <v>824.05</v>
      </c>
    </row>
    <row r="22717" spans="3:4" ht="15" hidden="1" customHeight="1" x14ac:dyDescent="0.25">
      <c r="C22717" s="160" t="s">
        <v>553</v>
      </c>
      <c r="D22717" s="161">
        <v>580.08000000000004</v>
      </c>
    </row>
    <row r="22718" spans="3:4" ht="15" hidden="1" customHeight="1" x14ac:dyDescent="0.25">
      <c r="C22718" s="158" t="s">
        <v>544</v>
      </c>
      <c r="D22718" s="159">
        <v>1053.46</v>
      </c>
    </row>
    <row r="22719" spans="3:4" ht="15" hidden="1" customHeight="1" x14ac:dyDescent="0.25">
      <c r="C22719" s="160" t="s">
        <v>309</v>
      </c>
      <c r="D22719" s="161">
        <v>486.72</v>
      </c>
    </row>
    <row r="22720" spans="3:4" ht="15" hidden="1" customHeight="1" x14ac:dyDescent="0.25">
      <c r="C22720" s="158" t="s">
        <v>540</v>
      </c>
      <c r="D22720" s="159">
        <v>226.66</v>
      </c>
    </row>
    <row r="22721" spans="3:4" ht="15" hidden="1" customHeight="1" x14ac:dyDescent="0.25">
      <c r="C22721" s="160" t="s">
        <v>546</v>
      </c>
      <c r="D22721" s="161">
        <v>774.21</v>
      </c>
    </row>
    <row r="22722" spans="3:4" ht="15" hidden="1" customHeight="1" x14ac:dyDescent="0.25">
      <c r="C22722" s="158" t="s">
        <v>540</v>
      </c>
      <c r="D22722" s="159">
        <v>601.9</v>
      </c>
    </row>
    <row r="22723" spans="3:4" ht="15" hidden="1" customHeight="1" x14ac:dyDescent="0.25">
      <c r="C22723" s="160" t="s">
        <v>552</v>
      </c>
      <c r="D22723" s="161">
        <v>641.54999999999995</v>
      </c>
    </row>
    <row r="22724" spans="3:4" ht="15" hidden="1" customHeight="1" x14ac:dyDescent="0.25">
      <c r="C22724" s="158" t="s">
        <v>547</v>
      </c>
      <c r="D22724" s="159">
        <v>815.38</v>
      </c>
    </row>
    <row r="22725" spans="3:4" ht="15" hidden="1" customHeight="1" x14ac:dyDescent="0.25">
      <c r="C22725" s="160" t="s">
        <v>553</v>
      </c>
      <c r="D22725" s="161">
        <v>804.33</v>
      </c>
    </row>
    <row r="22726" spans="3:4" ht="15" hidden="1" customHeight="1" x14ac:dyDescent="0.25">
      <c r="C22726" s="158" t="s">
        <v>307</v>
      </c>
      <c r="D22726" s="159">
        <v>187.99</v>
      </c>
    </row>
    <row r="22727" spans="3:4" ht="15" hidden="1" customHeight="1" x14ac:dyDescent="0.25">
      <c r="C22727" s="160" t="s">
        <v>546</v>
      </c>
      <c r="D22727" s="161">
        <v>670.16</v>
      </c>
    </row>
    <row r="22728" spans="3:4" ht="15" hidden="1" customHeight="1" x14ac:dyDescent="0.25">
      <c r="C22728" s="158" t="s">
        <v>553</v>
      </c>
      <c r="D22728" s="159">
        <v>1124.32</v>
      </c>
    </row>
    <row r="22729" spans="3:4" ht="15" hidden="1" customHeight="1" x14ac:dyDescent="0.25">
      <c r="C22729" s="160" t="s">
        <v>540</v>
      </c>
      <c r="D22729" s="161">
        <v>119.84</v>
      </c>
    </row>
    <row r="22730" spans="3:4" ht="15" hidden="1" customHeight="1" x14ac:dyDescent="0.25">
      <c r="C22730" s="158" t="s">
        <v>309</v>
      </c>
      <c r="D22730" s="159">
        <v>392.91</v>
      </c>
    </row>
    <row r="22731" spans="3:4" ht="15" hidden="1" customHeight="1" x14ac:dyDescent="0.25">
      <c r="C22731" s="160" t="s">
        <v>540</v>
      </c>
      <c r="D22731" s="161">
        <v>958.04</v>
      </c>
    </row>
    <row r="22732" spans="3:4" ht="15" hidden="1" customHeight="1" x14ac:dyDescent="0.25">
      <c r="C22732" s="158" t="s">
        <v>546</v>
      </c>
      <c r="D22732" s="159">
        <v>496.16</v>
      </c>
    </row>
    <row r="22733" spans="3:4" ht="15" hidden="1" customHeight="1" x14ac:dyDescent="0.25">
      <c r="C22733" s="160" t="s">
        <v>539</v>
      </c>
      <c r="D22733" s="161">
        <v>1187.8499999999999</v>
      </c>
    </row>
    <row r="22734" spans="3:4" ht="15" hidden="1" customHeight="1" x14ac:dyDescent="0.25">
      <c r="C22734" s="158" t="s">
        <v>543</v>
      </c>
      <c r="D22734" s="159">
        <v>327.05</v>
      </c>
    </row>
    <row r="22735" spans="3:4" ht="15" hidden="1" customHeight="1" x14ac:dyDescent="0.25">
      <c r="C22735" s="160" t="s">
        <v>552</v>
      </c>
      <c r="D22735" s="161">
        <v>1002.99</v>
      </c>
    </row>
    <row r="22736" spans="3:4" ht="15" hidden="1" customHeight="1" x14ac:dyDescent="0.25">
      <c r="C22736" s="158" t="s">
        <v>309</v>
      </c>
      <c r="D22736" s="159">
        <v>569.63</v>
      </c>
    </row>
    <row r="22737" spans="3:4" ht="15" hidden="1" customHeight="1" x14ac:dyDescent="0.25">
      <c r="C22737" s="160" t="s">
        <v>549</v>
      </c>
      <c r="D22737" s="161">
        <v>1079.71</v>
      </c>
    </row>
    <row r="22738" spans="3:4" ht="15" hidden="1" customHeight="1" x14ac:dyDescent="0.25">
      <c r="C22738" s="158" t="s">
        <v>553</v>
      </c>
      <c r="D22738" s="159">
        <v>846.32</v>
      </c>
    </row>
    <row r="22739" spans="3:4" ht="15" hidden="1" customHeight="1" x14ac:dyDescent="0.25">
      <c r="C22739" s="160" t="s">
        <v>307</v>
      </c>
      <c r="D22739" s="161">
        <v>828.39</v>
      </c>
    </row>
    <row r="22740" spans="3:4" ht="15" hidden="1" customHeight="1" x14ac:dyDescent="0.25">
      <c r="C22740" s="158" t="s">
        <v>551</v>
      </c>
      <c r="D22740" s="159">
        <v>610.53</v>
      </c>
    </row>
    <row r="22741" spans="3:4" ht="15" hidden="1" customHeight="1" x14ac:dyDescent="0.25">
      <c r="C22741" s="160" t="s">
        <v>551</v>
      </c>
      <c r="D22741" s="161">
        <v>410.28</v>
      </c>
    </row>
    <row r="22742" spans="3:4" ht="15" hidden="1" customHeight="1" x14ac:dyDescent="0.25">
      <c r="C22742" s="158" t="s">
        <v>556</v>
      </c>
      <c r="D22742" s="159">
        <v>875.61</v>
      </c>
    </row>
    <row r="22743" spans="3:4" ht="15" hidden="1" customHeight="1" x14ac:dyDescent="0.25">
      <c r="C22743" s="160" t="s">
        <v>541</v>
      </c>
      <c r="D22743" s="161">
        <v>1015.53</v>
      </c>
    </row>
    <row r="22744" spans="3:4" ht="15" hidden="1" customHeight="1" x14ac:dyDescent="0.25">
      <c r="C22744" s="158" t="s">
        <v>544</v>
      </c>
      <c r="D22744" s="159">
        <v>883.17</v>
      </c>
    </row>
    <row r="22745" spans="3:4" ht="15" hidden="1" customHeight="1" x14ac:dyDescent="0.25">
      <c r="C22745" s="160" t="s">
        <v>539</v>
      </c>
      <c r="D22745" s="161">
        <v>756.7</v>
      </c>
    </row>
    <row r="22746" spans="3:4" ht="15" hidden="1" customHeight="1" x14ac:dyDescent="0.25">
      <c r="C22746" s="158" t="s">
        <v>548</v>
      </c>
      <c r="D22746" s="159">
        <v>485.55</v>
      </c>
    </row>
    <row r="22747" spans="3:4" ht="15" hidden="1" customHeight="1" x14ac:dyDescent="0.25">
      <c r="C22747" s="160" t="s">
        <v>545</v>
      </c>
      <c r="D22747" s="161">
        <v>1216.82</v>
      </c>
    </row>
    <row r="22748" spans="3:4" ht="15" hidden="1" customHeight="1" x14ac:dyDescent="0.25">
      <c r="C22748" s="158" t="s">
        <v>312</v>
      </c>
      <c r="D22748" s="159">
        <v>1126.67</v>
      </c>
    </row>
    <row r="22749" spans="3:4" ht="15" hidden="1" customHeight="1" x14ac:dyDescent="0.25">
      <c r="C22749" s="160" t="s">
        <v>545</v>
      </c>
      <c r="D22749" s="161">
        <v>1202.56</v>
      </c>
    </row>
    <row r="22750" spans="3:4" ht="15" hidden="1" customHeight="1" x14ac:dyDescent="0.25">
      <c r="C22750" s="158" t="s">
        <v>549</v>
      </c>
      <c r="D22750" s="159">
        <v>1282.28</v>
      </c>
    </row>
    <row r="22751" spans="3:4" ht="15" hidden="1" customHeight="1" x14ac:dyDescent="0.25">
      <c r="C22751" s="160" t="s">
        <v>554</v>
      </c>
      <c r="D22751" s="161">
        <v>742.05</v>
      </c>
    </row>
    <row r="22752" spans="3:4" ht="15" hidden="1" customHeight="1" x14ac:dyDescent="0.25">
      <c r="C22752" s="158" t="s">
        <v>550</v>
      </c>
      <c r="D22752" s="159">
        <v>27.41</v>
      </c>
    </row>
    <row r="22753" spans="3:4" ht="15" hidden="1" customHeight="1" x14ac:dyDescent="0.25">
      <c r="C22753" s="160" t="s">
        <v>556</v>
      </c>
      <c r="D22753" s="161">
        <v>547.82000000000005</v>
      </c>
    </row>
    <row r="22754" spans="3:4" ht="15" hidden="1" customHeight="1" x14ac:dyDescent="0.25">
      <c r="C22754" s="158" t="s">
        <v>553</v>
      </c>
      <c r="D22754" s="159">
        <v>328.84</v>
      </c>
    </row>
    <row r="22755" spans="3:4" ht="15" hidden="1" customHeight="1" x14ac:dyDescent="0.25">
      <c r="C22755" s="160" t="s">
        <v>544</v>
      </c>
      <c r="D22755" s="161">
        <v>464.04</v>
      </c>
    </row>
    <row r="22756" spans="3:4" ht="15" hidden="1" customHeight="1" x14ac:dyDescent="0.25">
      <c r="C22756" s="158" t="s">
        <v>539</v>
      </c>
      <c r="D22756" s="159">
        <v>262.44</v>
      </c>
    </row>
    <row r="22757" spans="3:4" ht="15" hidden="1" customHeight="1" x14ac:dyDescent="0.25">
      <c r="C22757" s="160" t="s">
        <v>552</v>
      </c>
      <c r="D22757" s="161">
        <v>428.67</v>
      </c>
    </row>
    <row r="22758" spans="3:4" ht="15" hidden="1" customHeight="1" x14ac:dyDescent="0.25">
      <c r="C22758" s="158" t="s">
        <v>553</v>
      </c>
      <c r="D22758" s="159">
        <v>140.6</v>
      </c>
    </row>
    <row r="22759" spans="3:4" ht="15" hidden="1" customHeight="1" x14ac:dyDescent="0.25">
      <c r="C22759" s="160" t="s">
        <v>549</v>
      </c>
      <c r="D22759" s="161">
        <v>912.82</v>
      </c>
    </row>
    <row r="22760" spans="3:4" ht="15" hidden="1" customHeight="1" x14ac:dyDescent="0.25">
      <c r="C22760" s="158" t="s">
        <v>307</v>
      </c>
      <c r="D22760" s="159">
        <v>1236.8599999999999</v>
      </c>
    </row>
    <row r="22761" spans="3:4" ht="15" hidden="1" customHeight="1" x14ac:dyDescent="0.25">
      <c r="C22761" s="160" t="s">
        <v>545</v>
      </c>
      <c r="D22761" s="161">
        <v>539.83000000000004</v>
      </c>
    </row>
    <row r="22762" spans="3:4" ht="15" hidden="1" customHeight="1" x14ac:dyDescent="0.25">
      <c r="C22762" s="158" t="s">
        <v>308</v>
      </c>
      <c r="D22762" s="159">
        <v>659.08</v>
      </c>
    </row>
    <row r="22763" spans="3:4" ht="15" hidden="1" customHeight="1" x14ac:dyDescent="0.25">
      <c r="C22763" s="160" t="s">
        <v>553</v>
      </c>
      <c r="D22763" s="161">
        <v>802.96</v>
      </c>
    </row>
    <row r="22764" spans="3:4" ht="15" hidden="1" customHeight="1" x14ac:dyDescent="0.25">
      <c r="C22764" s="158" t="s">
        <v>552</v>
      </c>
      <c r="D22764" s="159">
        <v>450.44</v>
      </c>
    </row>
    <row r="22765" spans="3:4" ht="15" hidden="1" customHeight="1" x14ac:dyDescent="0.25">
      <c r="C22765" s="160" t="s">
        <v>549</v>
      </c>
      <c r="D22765" s="161">
        <v>776.47</v>
      </c>
    </row>
    <row r="22766" spans="3:4" ht="15" hidden="1" customHeight="1" x14ac:dyDescent="0.25">
      <c r="C22766" s="158" t="s">
        <v>553</v>
      </c>
      <c r="D22766" s="159">
        <v>399.88</v>
      </c>
    </row>
    <row r="22767" spans="3:4" ht="15" hidden="1" customHeight="1" x14ac:dyDescent="0.25">
      <c r="C22767" s="160" t="s">
        <v>556</v>
      </c>
      <c r="D22767" s="161">
        <v>765.84</v>
      </c>
    </row>
    <row r="22768" spans="3:4" ht="15" hidden="1" customHeight="1" x14ac:dyDescent="0.25">
      <c r="C22768" s="158" t="s">
        <v>552</v>
      </c>
      <c r="D22768" s="159">
        <v>855.76</v>
      </c>
    </row>
    <row r="22769" spans="3:4" ht="15" hidden="1" customHeight="1" x14ac:dyDescent="0.25">
      <c r="C22769" s="160" t="s">
        <v>544</v>
      </c>
      <c r="D22769" s="161">
        <v>1179.3699999999999</v>
      </c>
    </row>
    <row r="22770" spans="3:4" ht="15" hidden="1" customHeight="1" x14ac:dyDescent="0.25">
      <c r="C22770" s="158" t="s">
        <v>309</v>
      </c>
      <c r="D22770" s="159">
        <v>928.02</v>
      </c>
    </row>
    <row r="22771" spans="3:4" ht="15" hidden="1" customHeight="1" x14ac:dyDescent="0.25">
      <c r="C22771" s="160" t="s">
        <v>542</v>
      </c>
      <c r="D22771" s="161">
        <v>1021.51</v>
      </c>
    </row>
    <row r="22772" spans="3:4" ht="15" hidden="1" customHeight="1" x14ac:dyDescent="0.25">
      <c r="C22772" s="158" t="s">
        <v>550</v>
      </c>
      <c r="D22772" s="159">
        <v>753.86</v>
      </c>
    </row>
    <row r="22773" spans="3:4" ht="15" hidden="1" customHeight="1" x14ac:dyDescent="0.25">
      <c r="C22773" s="160" t="s">
        <v>552</v>
      </c>
      <c r="D22773" s="161">
        <v>582.29</v>
      </c>
    </row>
    <row r="22774" spans="3:4" ht="15" hidden="1" customHeight="1" x14ac:dyDescent="0.25">
      <c r="C22774" s="158" t="s">
        <v>554</v>
      </c>
      <c r="D22774" s="159">
        <v>912.93</v>
      </c>
    </row>
    <row r="22775" spans="3:4" ht="15" hidden="1" customHeight="1" x14ac:dyDescent="0.25">
      <c r="C22775" s="160" t="s">
        <v>312</v>
      </c>
      <c r="D22775" s="161">
        <v>945.48</v>
      </c>
    </row>
    <row r="22776" spans="3:4" ht="15" hidden="1" customHeight="1" x14ac:dyDescent="0.25">
      <c r="C22776" s="158" t="s">
        <v>539</v>
      </c>
      <c r="D22776" s="159">
        <v>704.31</v>
      </c>
    </row>
    <row r="22777" spans="3:4" ht="15" hidden="1" customHeight="1" x14ac:dyDescent="0.25">
      <c r="C22777" s="160" t="s">
        <v>307</v>
      </c>
      <c r="D22777" s="161">
        <v>527.5</v>
      </c>
    </row>
    <row r="22778" spans="3:4" ht="15" hidden="1" customHeight="1" x14ac:dyDescent="0.25">
      <c r="C22778" s="158" t="s">
        <v>545</v>
      </c>
      <c r="D22778" s="159">
        <v>693.45</v>
      </c>
    </row>
    <row r="22779" spans="3:4" ht="15" hidden="1" customHeight="1" x14ac:dyDescent="0.25">
      <c r="C22779" s="160" t="s">
        <v>551</v>
      </c>
      <c r="D22779" s="161">
        <v>229.56</v>
      </c>
    </row>
    <row r="22780" spans="3:4" ht="15" hidden="1" customHeight="1" x14ac:dyDescent="0.25">
      <c r="C22780" s="158" t="s">
        <v>539</v>
      </c>
      <c r="D22780" s="159">
        <v>312.02999999999997</v>
      </c>
    </row>
    <row r="22781" spans="3:4" ht="15" hidden="1" customHeight="1" x14ac:dyDescent="0.25">
      <c r="C22781" s="160" t="s">
        <v>307</v>
      </c>
      <c r="D22781" s="161">
        <v>319.99</v>
      </c>
    </row>
    <row r="22782" spans="3:4" ht="15" hidden="1" customHeight="1" x14ac:dyDescent="0.25">
      <c r="C22782" s="158" t="s">
        <v>309</v>
      </c>
      <c r="D22782" s="159">
        <v>600.75</v>
      </c>
    </row>
    <row r="22783" spans="3:4" ht="15" hidden="1" customHeight="1" x14ac:dyDescent="0.25">
      <c r="C22783" s="160" t="s">
        <v>554</v>
      </c>
      <c r="D22783" s="161">
        <v>1272.2</v>
      </c>
    </row>
    <row r="22784" spans="3:4" ht="15" hidden="1" customHeight="1" x14ac:dyDescent="0.25">
      <c r="C22784" s="158" t="s">
        <v>542</v>
      </c>
      <c r="D22784" s="159">
        <v>992.03</v>
      </c>
    </row>
    <row r="22785" spans="3:4" ht="15" hidden="1" customHeight="1" x14ac:dyDescent="0.25">
      <c r="C22785" s="160" t="s">
        <v>549</v>
      </c>
      <c r="D22785" s="161">
        <v>1209.27</v>
      </c>
    </row>
    <row r="22786" spans="3:4" ht="15" hidden="1" customHeight="1" x14ac:dyDescent="0.25">
      <c r="C22786" s="158" t="s">
        <v>553</v>
      </c>
      <c r="D22786" s="159">
        <v>576.9</v>
      </c>
    </row>
    <row r="22787" spans="3:4" ht="15" hidden="1" customHeight="1" x14ac:dyDescent="0.25">
      <c r="C22787" s="160" t="s">
        <v>556</v>
      </c>
      <c r="D22787" s="161">
        <v>557.26</v>
      </c>
    </row>
    <row r="22788" spans="3:4" ht="15" hidden="1" customHeight="1" x14ac:dyDescent="0.25">
      <c r="C22788" s="158" t="s">
        <v>539</v>
      </c>
      <c r="D22788" s="159">
        <v>39.18</v>
      </c>
    </row>
    <row r="22789" spans="3:4" ht="15" hidden="1" customHeight="1" x14ac:dyDescent="0.25">
      <c r="C22789" s="160" t="s">
        <v>553</v>
      </c>
      <c r="D22789" s="161">
        <v>592.52</v>
      </c>
    </row>
    <row r="22790" spans="3:4" ht="15" hidden="1" customHeight="1" x14ac:dyDescent="0.25">
      <c r="C22790" s="158" t="s">
        <v>554</v>
      </c>
      <c r="D22790" s="159">
        <v>533.16</v>
      </c>
    </row>
    <row r="22791" spans="3:4" ht="15" hidden="1" customHeight="1" x14ac:dyDescent="0.25">
      <c r="C22791" s="160" t="s">
        <v>546</v>
      </c>
      <c r="D22791" s="161">
        <v>672.6</v>
      </c>
    </row>
    <row r="22792" spans="3:4" ht="15" hidden="1" customHeight="1" x14ac:dyDescent="0.25">
      <c r="C22792" s="158" t="s">
        <v>540</v>
      </c>
      <c r="D22792" s="159">
        <v>1172.51</v>
      </c>
    </row>
    <row r="22793" spans="3:4" ht="15" hidden="1" customHeight="1" x14ac:dyDescent="0.25">
      <c r="C22793" s="160" t="s">
        <v>539</v>
      </c>
      <c r="D22793" s="161">
        <v>880.4</v>
      </c>
    </row>
    <row r="22794" spans="3:4" ht="15" hidden="1" customHeight="1" x14ac:dyDescent="0.25">
      <c r="C22794" s="158" t="s">
        <v>553</v>
      </c>
      <c r="D22794" s="159">
        <v>1282.28</v>
      </c>
    </row>
    <row r="22795" spans="3:4" ht="15" hidden="1" customHeight="1" x14ac:dyDescent="0.25">
      <c r="C22795" s="160" t="s">
        <v>542</v>
      </c>
      <c r="D22795" s="161">
        <v>1097.1500000000001</v>
      </c>
    </row>
    <row r="22796" spans="3:4" ht="15" hidden="1" customHeight="1" x14ac:dyDescent="0.25">
      <c r="C22796" s="158" t="s">
        <v>544</v>
      </c>
      <c r="D22796" s="159">
        <v>400.17</v>
      </c>
    </row>
    <row r="22797" spans="3:4" ht="15" hidden="1" customHeight="1" x14ac:dyDescent="0.25">
      <c r="C22797" s="160" t="s">
        <v>551</v>
      </c>
      <c r="D22797" s="161">
        <v>32.67</v>
      </c>
    </row>
    <row r="22798" spans="3:4" ht="15" hidden="1" customHeight="1" x14ac:dyDescent="0.25">
      <c r="C22798" s="158" t="s">
        <v>551</v>
      </c>
      <c r="D22798" s="159">
        <v>619.47</v>
      </c>
    </row>
    <row r="22799" spans="3:4" ht="15" hidden="1" customHeight="1" x14ac:dyDescent="0.25">
      <c r="C22799" s="160" t="s">
        <v>542</v>
      </c>
      <c r="D22799" s="161">
        <v>636.54999999999995</v>
      </c>
    </row>
    <row r="22800" spans="3:4" ht="15" hidden="1" customHeight="1" x14ac:dyDescent="0.25">
      <c r="C22800" s="158" t="s">
        <v>555</v>
      </c>
      <c r="D22800" s="159">
        <v>977.03</v>
      </c>
    </row>
    <row r="22801" spans="3:4" ht="15" hidden="1" customHeight="1" x14ac:dyDescent="0.25">
      <c r="C22801" s="160" t="s">
        <v>307</v>
      </c>
      <c r="D22801" s="161">
        <v>477.21</v>
      </c>
    </row>
    <row r="22802" spans="3:4" ht="15" hidden="1" customHeight="1" x14ac:dyDescent="0.25">
      <c r="C22802" s="158" t="s">
        <v>542</v>
      </c>
      <c r="D22802" s="159">
        <v>285.97000000000003</v>
      </c>
    </row>
    <row r="22803" spans="3:4" ht="15" hidden="1" customHeight="1" x14ac:dyDescent="0.25">
      <c r="C22803" s="160" t="s">
        <v>553</v>
      </c>
      <c r="D22803" s="161">
        <v>1244.24</v>
      </c>
    </row>
    <row r="22804" spans="3:4" ht="15" hidden="1" customHeight="1" x14ac:dyDescent="0.25">
      <c r="C22804" s="158" t="s">
        <v>312</v>
      </c>
      <c r="D22804" s="159">
        <v>606.78</v>
      </c>
    </row>
    <row r="22805" spans="3:4" ht="15" hidden="1" customHeight="1" x14ac:dyDescent="0.25">
      <c r="C22805" s="160" t="s">
        <v>558</v>
      </c>
      <c r="D22805" s="161">
        <v>422.26</v>
      </c>
    </row>
    <row r="22806" spans="3:4" ht="15" hidden="1" customHeight="1" x14ac:dyDescent="0.25">
      <c r="C22806" s="158" t="s">
        <v>308</v>
      </c>
      <c r="D22806" s="159">
        <v>172.25</v>
      </c>
    </row>
    <row r="22807" spans="3:4" ht="15" hidden="1" customHeight="1" x14ac:dyDescent="0.25">
      <c r="C22807" s="160" t="s">
        <v>546</v>
      </c>
      <c r="D22807" s="161">
        <v>1278.48</v>
      </c>
    </row>
    <row r="22808" spans="3:4" ht="15" hidden="1" customHeight="1" x14ac:dyDescent="0.25">
      <c r="C22808" s="158" t="s">
        <v>544</v>
      </c>
      <c r="D22808" s="159">
        <v>327.64999999999998</v>
      </c>
    </row>
    <row r="22809" spans="3:4" ht="15" hidden="1" customHeight="1" x14ac:dyDescent="0.25">
      <c r="C22809" s="160" t="s">
        <v>558</v>
      </c>
      <c r="D22809" s="161">
        <v>1042.3</v>
      </c>
    </row>
    <row r="22810" spans="3:4" ht="15" hidden="1" customHeight="1" x14ac:dyDescent="0.25">
      <c r="C22810" s="158" t="s">
        <v>549</v>
      </c>
      <c r="D22810" s="159">
        <v>980.23</v>
      </c>
    </row>
    <row r="22811" spans="3:4" ht="15" hidden="1" customHeight="1" x14ac:dyDescent="0.25">
      <c r="C22811" s="160" t="s">
        <v>549</v>
      </c>
      <c r="D22811" s="161">
        <v>863.73</v>
      </c>
    </row>
    <row r="22812" spans="3:4" ht="15" hidden="1" customHeight="1" x14ac:dyDescent="0.25">
      <c r="C22812" s="158" t="s">
        <v>543</v>
      </c>
      <c r="D22812" s="159">
        <v>864.87</v>
      </c>
    </row>
    <row r="22813" spans="3:4" ht="15" hidden="1" customHeight="1" x14ac:dyDescent="0.25">
      <c r="C22813" s="160" t="s">
        <v>547</v>
      </c>
      <c r="D22813" s="161">
        <v>1104.9100000000001</v>
      </c>
    </row>
    <row r="22814" spans="3:4" ht="15" hidden="1" customHeight="1" x14ac:dyDescent="0.25">
      <c r="C22814" s="158" t="s">
        <v>551</v>
      </c>
      <c r="D22814" s="159">
        <v>596.25</v>
      </c>
    </row>
    <row r="22815" spans="3:4" ht="15" hidden="1" customHeight="1" x14ac:dyDescent="0.25">
      <c r="C22815" s="160" t="s">
        <v>547</v>
      </c>
      <c r="D22815" s="161">
        <v>412.78</v>
      </c>
    </row>
    <row r="22816" spans="3:4" ht="15" hidden="1" customHeight="1" x14ac:dyDescent="0.25">
      <c r="C22816" s="158" t="s">
        <v>556</v>
      </c>
      <c r="D22816" s="159">
        <v>532.59</v>
      </c>
    </row>
    <row r="22817" spans="3:4" ht="15" hidden="1" customHeight="1" x14ac:dyDescent="0.25">
      <c r="C22817" s="160" t="s">
        <v>540</v>
      </c>
      <c r="D22817" s="161">
        <v>151.18</v>
      </c>
    </row>
    <row r="22818" spans="3:4" ht="15" hidden="1" customHeight="1" x14ac:dyDescent="0.25">
      <c r="C22818" s="158" t="s">
        <v>553</v>
      </c>
      <c r="D22818" s="159">
        <v>493.51</v>
      </c>
    </row>
    <row r="22819" spans="3:4" ht="15" hidden="1" customHeight="1" x14ac:dyDescent="0.25">
      <c r="C22819" s="160" t="s">
        <v>543</v>
      </c>
      <c r="D22819" s="161">
        <v>166.32</v>
      </c>
    </row>
    <row r="22820" spans="3:4" ht="15" hidden="1" customHeight="1" x14ac:dyDescent="0.25">
      <c r="C22820" s="158" t="s">
        <v>549</v>
      </c>
      <c r="D22820" s="159">
        <v>646.75</v>
      </c>
    </row>
    <row r="22821" spans="3:4" ht="15" hidden="1" customHeight="1" x14ac:dyDescent="0.25">
      <c r="C22821" s="160" t="s">
        <v>553</v>
      </c>
      <c r="D22821" s="161">
        <v>503.54</v>
      </c>
    </row>
    <row r="22822" spans="3:4" ht="15" hidden="1" customHeight="1" x14ac:dyDescent="0.25">
      <c r="C22822" s="158" t="s">
        <v>307</v>
      </c>
      <c r="D22822" s="159">
        <v>928.3</v>
      </c>
    </row>
    <row r="22823" spans="3:4" ht="15" hidden="1" customHeight="1" x14ac:dyDescent="0.25">
      <c r="C22823" s="160" t="s">
        <v>308</v>
      </c>
      <c r="D22823" s="161">
        <v>494.58</v>
      </c>
    </row>
    <row r="22824" spans="3:4" ht="15" hidden="1" customHeight="1" x14ac:dyDescent="0.25">
      <c r="C22824" s="158" t="s">
        <v>547</v>
      </c>
      <c r="D22824" s="159">
        <v>427.77</v>
      </c>
    </row>
    <row r="22825" spans="3:4" ht="15" hidden="1" customHeight="1" x14ac:dyDescent="0.25">
      <c r="C22825" s="160" t="s">
        <v>547</v>
      </c>
      <c r="D22825" s="161">
        <v>750.05</v>
      </c>
    </row>
    <row r="22826" spans="3:4" ht="15" hidden="1" customHeight="1" x14ac:dyDescent="0.25">
      <c r="C22826" s="158" t="s">
        <v>543</v>
      </c>
      <c r="D22826" s="159">
        <v>1285.1300000000001</v>
      </c>
    </row>
    <row r="22827" spans="3:4" ht="15" hidden="1" customHeight="1" x14ac:dyDescent="0.25">
      <c r="C22827" s="160" t="s">
        <v>546</v>
      </c>
      <c r="D22827" s="161">
        <v>767.64</v>
      </c>
    </row>
    <row r="22828" spans="3:4" ht="15" hidden="1" customHeight="1" x14ac:dyDescent="0.25">
      <c r="C22828" s="158" t="s">
        <v>548</v>
      </c>
      <c r="D22828" s="159">
        <v>1296.78</v>
      </c>
    </row>
    <row r="22829" spans="3:4" ht="15" hidden="1" customHeight="1" x14ac:dyDescent="0.25">
      <c r="C22829" s="160" t="s">
        <v>553</v>
      </c>
      <c r="D22829" s="161">
        <v>457.56</v>
      </c>
    </row>
    <row r="22830" spans="3:4" ht="15" hidden="1" customHeight="1" x14ac:dyDescent="0.25">
      <c r="C22830" s="158" t="s">
        <v>552</v>
      </c>
      <c r="D22830" s="159">
        <v>1164.71</v>
      </c>
    </row>
    <row r="22831" spans="3:4" ht="15" hidden="1" customHeight="1" x14ac:dyDescent="0.25">
      <c r="C22831" s="160" t="s">
        <v>556</v>
      </c>
      <c r="D22831" s="161">
        <v>493.31</v>
      </c>
    </row>
    <row r="22832" spans="3:4" ht="15" hidden="1" customHeight="1" x14ac:dyDescent="0.25">
      <c r="C22832" s="158" t="s">
        <v>552</v>
      </c>
      <c r="D22832" s="159">
        <v>845.75</v>
      </c>
    </row>
    <row r="22833" spans="3:4" ht="15" hidden="1" customHeight="1" x14ac:dyDescent="0.25">
      <c r="C22833" s="160" t="s">
        <v>547</v>
      </c>
      <c r="D22833" s="161">
        <v>129.46</v>
      </c>
    </row>
    <row r="22834" spans="3:4" ht="15" hidden="1" customHeight="1" x14ac:dyDescent="0.25">
      <c r="C22834" s="158" t="s">
        <v>557</v>
      </c>
      <c r="D22834" s="159">
        <v>129.4</v>
      </c>
    </row>
    <row r="22835" spans="3:4" ht="15" hidden="1" customHeight="1" x14ac:dyDescent="0.25">
      <c r="C22835" s="160" t="s">
        <v>539</v>
      </c>
      <c r="D22835" s="161">
        <v>983.21</v>
      </c>
    </row>
    <row r="22836" spans="3:4" ht="15" hidden="1" customHeight="1" x14ac:dyDescent="0.25">
      <c r="C22836" s="158" t="s">
        <v>550</v>
      </c>
      <c r="D22836" s="159">
        <v>705.41</v>
      </c>
    </row>
    <row r="22837" spans="3:4" ht="15" hidden="1" customHeight="1" x14ac:dyDescent="0.25">
      <c r="C22837" s="160" t="s">
        <v>555</v>
      </c>
      <c r="D22837" s="161">
        <v>797.35</v>
      </c>
    </row>
    <row r="22838" spans="3:4" ht="15" hidden="1" customHeight="1" x14ac:dyDescent="0.25">
      <c r="C22838" s="158" t="s">
        <v>543</v>
      </c>
      <c r="D22838" s="159">
        <v>482.55</v>
      </c>
    </row>
    <row r="22839" spans="3:4" ht="15" hidden="1" customHeight="1" x14ac:dyDescent="0.25">
      <c r="C22839" s="160" t="s">
        <v>553</v>
      </c>
      <c r="D22839" s="161">
        <v>254.63</v>
      </c>
    </row>
    <row r="22840" spans="3:4" ht="15" hidden="1" customHeight="1" x14ac:dyDescent="0.25">
      <c r="C22840" s="158" t="s">
        <v>309</v>
      </c>
      <c r="D22840" s="159">
        <v>23.23</v>
      </c>
    </row>
    <row r="22841" spans="3:4" ht="15" hidden="1" customHeight="1" x14ac:dyDescent="0.25">
      <c r="C22841" s="160" t="s">
        <v>546</v>
      </c>
      <c r="D22841" s="161">
        <v>1153.03</v>
      </c>
    </row>
    <row r="22842" spans="3:4" ht="15" hidden="1" customHeight="1" x14ac:dyDescent="0.25">
      <c r="C22842" s="158" t="s">
        <v>312</v>
      </c>
      <c r="D22842" s="159">
        <v>791.63</v>
      </c>
    </row>
    <row r="22843" spans="3:4" ht="15" hidden="1" customHeight="1" x14ac:dyDescent="0.25">
      <c r="C22843" s="160" t="s">
        <v>553</v>
      </c>
      <c r="D22843" s="161">
        <v>911.26</v>
      </c>
    </row>
    <row r="22844" spans="3:4" ht="15" hidden="1" customHeight="1" x14ac:dyDescent="0.25">
      <c r="C22844" s="158" t="s">
        <v>549</v>
      </c>
      <c r="D22844" s="159">
        <v>339.56</v>
      </c>
    </row>
    <row r="22845" spans="3:4" ht="15" hidden="1" customHeight="1" x14ac:dyDescent="0.25">
      <c r="C22845" s="160" t="s">
        <v>557</v>
      </c>
      <c r="D22845" s="161">
        <v>584.13</v>
      </c>
    </row>
    <row r="22846" spans="3:4" ht="15" hidden="1" customHeight="1" x14ac:dyDescent="0.25">
      <c r="C22846" s="158" t="s">
        <v>540</v>
      </c>
      <c r="D22846" s="159">
        <v>354.99</v>
      </c>
    </row>
    <row r="22847" spans="3:4" ht="15" hidden="1" customHeight="1" x14ac:dyDescent="0.25">
      <c r="C22847" s="160" t="s">
        <v>558</v>
      </c>
      <c r="D22847" s="161">
        <v>503.17</v>
      </c>
    </row>
    <row r="22848" spans="3:4" ht="15" hidden="1" customHeight="1" x14ac:dyDescent="0.25">
      <c r="C22848" s="158" t="s">
        <v>546</v>
      </c>
      <c r="D22848" s="159">
        <v>530.29999999999995</v>
      </c>
    </row>
    <row r="22849" spans="3:4" ht="15" hidden="1" customHeight="1" x14ac:dyDescent="0.25">
      <c r="C22849" s="160" t="s">
        <v>552</v>
      </c>
      <c r="D22849" s="161">
        <v>846.58</v>
      </c>
    </row>
    <row r="22850" spans="3:4" ht="15" hidden="1" customHeight="1" x14ac:dyDescent="0.25">
      <c r="C22850" s="158" t="s">
        <v>540</v>
      </c>
      <c r="D22850" s="159">
        <v>697.14</v>
      </c>
    </row>
    <row r="22851" spans="3:4" ht="15" hidden="1" customHeight="1" x14ac:dyDescent="0.25">
      <c r="C22851" s="160" t="s">
        <v>547</v>
      </c>
      <c r="D22851" s="161">
        <v>354.76</v>
      </c>
    </row>
    <row r="22852" spans="3:4" ht="15" hidden="1" customHeight="1" x14ac:dyDescent="0.25">
      <c r="C22852" s="158" t="s">
        <v>551</v>
      </c>
      <c r="D22852" s="159">
        <v>474.66</v>
      </c>
    </row>
    <row r="22853" spans="3:4" ht="15" hidden="1" customHeight="1" x14ac:dyDescent="0.25">
      <c r="C22853" s="160" t="s">
        <v>547</v>
      </c>
      <c r="D22853" s="161">
        <v>585.19000000000005</v>
      </c>
    </row>
    <row r="22854" spans="3:4" ht="15" hidden="1" customHeight="1" x14ac:dyDescent="0.25">
      <c r="C22854" s="158" t="s">
        <v>547</v>
      </c>
      <c r="D22854" s="159">
        <v>466.05</v>
      </c>
    </row>
    <row r="22855" spans="3:4" ht="15" hidden="1" customHeight="1" x14ac:dyDescent="0.25">
      <c r="C22855" s="160" t="s">
        <v>547</v>
      </c>
      <c r="D22855" s="161">
        <v>1188.05</v>
      </c>
    </row>
    <row r="22856" spans="3:4" ht="15" hidden="1" customHeight="1" x14ac:dyDescent="0.25">
      <c r="C22856" s="158" t="s">
        <v>547</v>
      </c>
      <c r="D22856" s="159">
        <v>422.58</v>
      </c>
    </row>
    <row r="22857" spans="3:4" ht="15" hidden="1" customHeight="1" x14ac:dyDescent="0.25">
      <c r="C22857" s="160" t="s">
        <v>543</v>
      </c>
      <c r="D22857" s="161">
        <v>456.65</v>
      </c>
    </row>
    <row r="22858" spans="3:4" ht="15" hidden="1" customHeight="1" x14ac:dyDescent="0.25">
      <c r="C22858" s="158" t="s">
        <v>540</v>
      </c>
      <c r="D22858" s="159">
        <v>1040.8800000000001</v>
      </c>
    </row>
    <row r="22859" spans="3:4" ht="15" hidden="1" customHeight="1" x14ac:dyDescent="0.25">
      <c r="C22859" s="160" t="s">
        <v>540</v>
      </c>
      <c r="D22859" s="161">
        <v>1026.97</v>
      </c>
    </row>
    <row r="22860" spans="3:4" ht="15" hidden="1" customHeight="1" x14ac:dyDescent="0.25">
      <c r="C22860" s="158" t="s">
        <v>312</v>
      </c>
      <c r="D22860" s="159">
        <v>1043.53</v>
      </c>
    </row>
    <row r="22861" spans="3:4" ht="15" hidden="1" customHeight="1" x14ac:dyDescent="0.25">
      <c r="C22861" s="160" t="s">
        <v>550</v>
      </c>
      <c r="D22861" s="161">
        <v>878.78</v>
      </c>
    </row>
    <row r="22862" spans="3:4" ht="15" hidden="1" customHeight="1" x14ac:dyDescent="0.25">
      <c r="C22862" s="158" t="s">
        <v>552</v>
      </c>
      <c r="D22862" s="159">
        <v>1000.05</v>
      </c>
    </row>
    <row r="22863" spans="3:4" ht="15" hidden="1" customHeight="1" x14ac:dyDescent="0.25">
      <c r="C22863" s="160" t="s">
        <v>540</v>
      </c>
      <c r="D22863" s="161">
        <v>751.4</v>
      </c>
    </row>
    <row r="22864" spans="3:4" ht="15" hidden="1" customHeight="1" x14ac:dyDescent="0.25">
      <c r="C22864" s="158" t="s">
        <v>558</v>
      </c>
      <c r="D22864" s="159">
        <v>692.19</v>
      </c>
    </row>
    <row r="22865" spans="3:4" ht="15" hidden="1" customHeight="1" x14ac:dyDescent="0.25">
      <c r="C22865" s="160" t="s">
        <v>547</v>
      </c>
      <c r="D22865" s="161">
        <v>904.25</v>
      </c>
    </row>
    <row r="22866" spans="3:4" ht="15" hidden="1" customHeight="1" x14ac:dyDescent="0.25">
      <c r="C22866" s="158" t="s">
        <v>555</v>
      </c>
      <c r="D22866" s="159">
        <v>176.81</v>
      </c>
    </row>
    <row r="22867" spans="3:4" ht="15" hidden="1" customHeight="1" x14ac:dyDescent="0.25">
      <c r="C22867" s="160" t="s">
        <v>309</v>
      </c>
      <c r="D22867" s="161">
        <v>525.37</v>
      </c>
    </row>
    <row r="22868" spans="3:4" ht="15" hidden="1" customHeight="1" x14ac:dyDescent="0.25">
      <c r="C22868" s="158" t="s">
        <v>539</v>
      </c>
      <c r="D22868" s="159">
        <v>480.56</v>
      </c>
    </row>
    <row r="22869" spans="3:4" ht="15" hidden="1" customHeight="1" x14ac:dyDescent="0.25">
      <c r="C22869" s="160" t="s">
        <v>551</v>
      </c>
      <c r="D22869" s="161">
        <v>970.88</v>
      </c>
    </row>
    <row r="22870" spans="3:4" ht="15" hidden="1" customHeight="1" x14ac:dyDescent="0.25">
      <c r="C22870" s="158" t="s">
        <v>557</v>
      </c>
      <c r="D22870" s="159">
        <v>380.79</v>
      </c>
    </row>
    <row r="22871" spans="3:4" ht="15" hidden="1" customHeight="1" x14ac:dyDescent="0.25">
      <c r="C22871" s="160" t="s">
        <v>308</v>
      </c>
      <c r="D22871" s="161">
        <v>108.13</v>
      </c>
    </row>
    <row r="22872" spans="3:4" ht="15" hidden="1" customHeight="1" x14ac:dyDescent="0.25">
      <c r="C22872" s="158" t="s">
        <v>308</v>
      </c>
      <c r="D22872" s="159">
        <v>707.78</v>
      </c>
    </row>
    <row r="22873" spans="3:4" ht="15" hidden="1" customHeight="1" x14ac:dyDescent="0.25">
      <c r="C22873" s="160" t="s">
        <v>544</v>
      </c>
      <c r="D22873" s="161">
        <v>1084.06</v>
      </c>
    </row>
    <row r="22874" spans="3:4" ht="15" hidden="1" customHeight="1" x14ac:dyDescent="0.25">
      <c r="C22874" s="158" t="s">
        <v>553</v>
      </c>
      <c r="D22874" s="159">
        <v>1127.48</v>
      </c>
    </row>
    <row r="22875" spans="3:4" ht="15" hidden="1" customHeight="1" x14ac:dyDescent="0.25">
      <c r="C22875" s="160" t="s">
        <v>545</v>
      </c>
      <c r="D22875" s="161">
        <v>464.2</v>
      </c>
    </row>
    <row r="22876" spans="3:4" ht="15" hidden="1" customHeight="1" x14ac:dyDescent="0.25">
      <c r="C22876" s="158" t="s">
        <v>554</v>
      </c>
      <c r="D22876" s="159">
        <v>510.13</v>
      </c>
    </row>
    <row r="22877" spans="3:4" ht="15" hidden="1" customHeight="1" x14ac:dyDescent="0.25">
      <c r="C22877" s="160" t="s">
        <v>539</v>
      </c>
      <c r="D22877" s="161">
        <v>878.91</v>
      </c>
    </row>
    <row r="22878" spans="3:4" ht="15" hidden="1" customHeight="1" x14ac:dyDescent="0.25">
      <c r="C22878" s="158" t="s">
        <v>545</v>
      </c>
      <c r="D22878" s="159">
        <v>567.62</v>
      </c>
    </row>
    <row r="22879" spans="3:4" ht="15" hidden="1" customHeight="1" x14ac:dyDescent="0.25">
      <c r="C22879" s="160" t="s">
        <v>544</v>
      </c>
      <c r="D22879" s="161">
        <v>630.51</v>
      </c>
    </row>
    <row r="22880" spans="3:4" ht="15" hidden="1" customHeight="1" x14ac:dyDescent="0.25">
      <c r="C22880" s="158" t="s">
        <v>307</v>
      </c>
      <c r="D22880" s="159">
        <v>953.77</v>
      </c>
    </row>
    <row r="22881" spans="3:4" ht="15" hidden="1" customHeight="1" x14ac:dyDescent="0.25">
      <c r="C22881" s="160" t="s">
        <v>545</v>
      </c>
      <c r="D22881" s="161">
        <v>98.81</v>
      </c>
    </row>
    <row r="22882" spans="3:4" ht="15" hidden="1" customHeight="1" x14ac:dyDescent="0.25">
      <c r="C22882" s="158" t="s">
        <v>309</v>
      </c>
      <c r="D22882" s="159">
        <v>34.340000000000003</v>
      </c>
    </row>
    <row r="22883" spans="3:4" ht="15" hidden="1" customHeight="1" x14ac:dyDescent="0.25">
      <c r="C22883" s="160" t="s">
        <v>312</v>
      </c>
      <c r="D22883" s="161">
        <v>273.64999999999998</v>
      </c>
    </row>
    <row r="22884" spans="3:4" ht="15" hidden="1" customHeight="1" x14ac:dyDescent="0.25">
      <c r="C22884" s="158" t="s">
        <v>549</v>
      </c>
      <c r="D22884" s="159">
        <v>979.24</v>
      </c>
    </row>
    <row r="22885" spans="3:4" ht="15" hidden="1" customHeight="1" x14ac:dyDescent="0.25">
      <c r="C22885" s="160" t="s">
        <v>550</v>
      </c>
      <c r="D22885" s="161">
        <v>741.69</v>
      </c>
    </row>
    <row r="22886" spans="3:4" ht="15" hidden="1" customHeight="1" x14ac:dyDescent="0.25">
      <c r="C22886" s="158" t="s">
        <v>552</v>
      </c>
      <c r="D22886" s="159">
        <v>578.44000000000005</v>
      </c>
    </row>
    <row r="22887" spans="3:4" ht="15" hidden="1" customHeight="1" x14ac:dyDescent="0.25">
      <c r="C22887" s="160" t="s">
        <v>312</v>
      </c>
      <c r="D22887" s="161">
        <v>293.64999999999998</v>
      </c>
    </row>
    <row r="22888" spans="3:4" ht="15" hidden="1" customHeight="1" x14ac:dyDescent="0.25">
      <c r="C22888" s="158" t="s">
        <v>549</v>
      </c>
      <c r="D22888" s="159">
        <v>1144.6099999999999</v>
      </c>
    </row>
    <row r="22889" spans="3:4" ht="15" hidden="1" customHeight="1" x14ac:dyDescent="0.25">
      <c r="C22889" s="160" t="s">
        <v>543</v>
      </c>
      <c r="D22889" s="161">
        <v>447.23</v>
      </c>
    </row>
    <row r="22890" spans="3:4" ht="15" hidden="1" customHeight="1" x14ac:dyDescent="0.25">
      <c r="C22890" s="158" t="s">
        <v>307</v>
      </c>
      <c r="D22890" s="159">
        <v>1155.71</v>
      </c>
    </row>
    <row r="22891" spans="3:4" ht="15" hidden="1" customHeight="1" x14ac:dyDescent="0.25">
      <c r="C22891" s="160" t="s">
        <v>549</v>
      </c>
      <c r="D22891" s="161">
        <v>1282.3800000000001</v>
      </c>
    </row>
    <row r="22892" spans="3:4" ht="15" hidden="1" customHeight="1" x14ac:dyDescent="0.25">
      <c r="C22892" s="158" t="s">
        <v>543</v>
      </c>
      <c r="D22892" s="159">
        <v>446.25</v>
      </c>
    </row>
    <row r="22893" spans="3:4" ht="15" hidden="1" customHeight="1" x14ac:dyDescent="0.25">
      <c r="C22893" s="160" t="s">
        <v>549</v>
      </c>
      <c r="D22893" s="161">
        <v>80.62</v>
      </c>
    </row>
    <row r="22894" spans="3:4" ht="15" hidden="1" customHeight="1" x14ac:dyDescent="0.25">
      <c r="C22894" s="158" t="s">
        <v>539</v>
      </c>
      <c r="D22894" s="159">
        <v>204.11</v>
      </c>
    </row>
    <row r="22895" spans="3:4" ht="15" hidden="1" customHeight="1" x14ac:dyDescent="0.25">
      <c r="C22895" s="160" t="s">
        <v>547</v>
      </c>
      <c r="D22895" s="161">
        <v>376.69</v>
      </c>
    </row>
    <row r="22896" spans="3:4" ht="15" hidden="1" customHeight="1" x14ac:dyDescent="0.25">
      <c r="C22896" s="158" t="s">
        <v>541</v>
      </c>
      <c r="D22896" s="159">
        <v>283.11</v>
      </c>
    </row>
    <row r="22897" spans="3:4" ht="15" hidden="1" customHeight="1" x14ac:dyDescent="0.25">
      <c r="C22897" s="160" t="s">
        <v>545</v>
      </c>
      <c r="D22897" s="161">
        <v>1158.77</v>
      </c>
    </row>
    <row r="22898" spans="3:4" ht="15" hidden="1" customHeight="1" x14ac:dyDescent="0.25">
      <c r="C22898" s="158" t="s">
        <v>545</v>
      </c>
      <c r="D22898" s="159">
        <v>690.15</v>
      </c>
    </row>
    <row r="22899" spans="3:4" ht="15" hidden="1" customHeight="1" x14ac:dyDescent="0.25">
      <c r="C22899" s="160" t="s">
        <v>307</v>
      </c>
      <c r="D22899" s="161">
        <v>871.84</v>
      </c>
    </row>
    <row r="22900" spans="3:4" ht="15" hidden="1" customHeight="1" x14ac:dyDescent="0.25">
      <c r="C22900" s="158" t="s">
        <v>547</v>
      </c>
      <c r="D22900" s="159">
        <v>955.71</v>
      </c>
    </row>
    <row r="22901" spans="3:4" ht="15" hidden="1" customHeight="1" x14ac:dyDescent="0.25">
      <c r="C22901" s="160" t="s">
        <v>552</v>
      </c>
      <c r="D22901" s="161">
        <v>681.73</v>
      </c>
    </row>
    <row r="22902" spans="3:4" ht="15" hidden="1" customHeight="1" x14ac:dyDescent="0.25">
      <c r="C22902" s="158" t="s">
        <v>558</v>
      </c>
      <c r="D22902" s="159">
        <v>26.89</v>
      </c>
    </row>
    <row r="22903" spans="3:4" ht="15" hidden="1" customHeight="1" x14ac:dyDescent="0.25">
      <c r="C22903" s="160" t="s">
        <v>556</v>
      </c>
      <c r="D22903" s="161">
        <v>1257.06</v>
      </c>
    </row>
    <row r="22904" spans="3:4" ht="15" hidden="1" customHeight="1" x14ac:dyDescent="0.25">
      <c r="C22904" s="158" t="s">
        <v>558</v>
      </c>
      <c r="D22904" s="159">
        <v>338.62</v>
      </c>
    </row>
    <row r="22905" spans="3:4" ht="15" hidden="1" customHeight="1" x14ac:dyDescent="0.25">
      <c r="C22905" s="160" t="s">
        <v>540</v>
      </c>
      <c r="D22905" s="161">
        <v>985.05</v>
      </c>
    </row>
    <row r="22906" spans="3:4" ht="15" hidden="1" customHeight="1" x14ac:dyDescent="0.25">
      <c r="C22906" s="158" t="s">
        <v>551</v>
      </c>
      <c r="D22906" s="159">
        <v>935.69</v>
      </c>
    </row>
    <row r="22907" spans="3:4" ht="15" hidden="1" customHeight="1" x14ac:dyDescent="0.25">
      <c r="C22907" s="160" t="s">
        <v>554</v>
      </c>
      <c r="D22907" s="161">
        <v>826.31</v>
      </c>
    </row>
    <row r="22908" spans="3:4" ht="15" hidden="1" customHeight="1" x14ac:dyDescent="0.25">
      <c r="C22908" s="158" t="s">
        <v>550</v>
      </c>
      <c r="D22908" s="159">
        <v>1277.56</v>
      </c>
    </row>
    <row r="22909" spans="3:4" ht="15" hidden="1" customHeight="1" x14ac:dyDescent="0.25">
      <c r="C22909" s="160" t="s">
        <v>556</v>
      </c>
      <c r="D22909" s="161">
        <v>110.64</v>
      </c>
    </row>
    <row r="22910" spans="3:4" ht="15" hidden="1" customHeight="1" x14ac:dyDescent="0.25">
      <c r="C22910" s="158" t="s">
        <v>546</v>
      </c>
      <c r="D22910" s="159">
        <v>536.59</v>
      </c>
    </row>
    <row r="22911" spans="3:4" ht="15" hidden="1" customHeight="1" x14ac:dyDescent="0.25">
      <c r="C22911" s="160" t="s">
        <v>547</v>
      </c>
      <c r="D22911" s="161">
        <v>707.79</v>
      </c>
    </row>
    <row r="22912" spans="3:4" ht="15" hidden="1" customHeight="1" x14ac:dyDescent="0.25">
      <c r="C22912" s="158" t="s">
        <v>308</v>
      </c>
      <c r="D22912" s="159">
        <v>756.67</v>
      </c>
    </row>
    <row r="22913" spans="3:4" ht="15" hidden="1" customHeight="1" x14ac:dyDescent="0.25">
      <c r="C22913" s="160" t="s">
        <v>539</v>
      </c>
      <c r="D22913" s="161">
        <v>59.88</v>
      </c>
    </row>
    <row r="22914" spans="3:4" ht="15" hidden="1" customHeight="1" x14ac:dyDescent="0.25">
      <c r="C22914" s="158" t="s">
        <v>551</v>
      </c>
      <c r="D22914" s="159">
        <v>908.49</v>
      </c>
    </row>
    <row r="22915" spans="3:4" ht="15" hidden="1" customHeight="1" x14ac:dyDescent="0.25">
      <c r="C22915" s="160" t="s">
        <v>546</v>
      </c>
      <c r="D22915" s="161">
        <v>253.07</v>
      </c>
    </row>
    <row r="22916" spans="3:4" ht="15" hidden="1" customHeight="1" x14ac:dyDescent="0.25">
      <c r="C22916" s="158" t="s">
        <v>307</v>
      </c>
      <c r="D22916" s="159">
        <v>398.5</v>
      </c>
    </row>
    <row r="22917" spans="3:4" ht="15" hidden="1" customHeight="1" x14ac:dyDescent="0.25">
      <c r="C22917" s="160" t="s">
        <v>558</v>
      </c>
      <c r="D22917" s="161">
        <v>876.14</v>
      </c>
    </row>
    <row r="22918" spans="3:4" ht="15" hidden="1" customHeight="1" x14ac:dyDescent="0.25">
      <c r="C22918" s="158" t="s">
        <v>546</v>
      </c>
      <c r="D22918" s="159">
        <v>612.39</v>
      </c>
    </row>
    <row r="22919" spans="3:4" ht="15" hidden="1" customHeight="1" x14ac:dyDescent="0.25">
      <c r="C22919" s="160" t="s">
        <v>546</v>
      </c>
      <c r="D22919" s="161">
        <v>989.02</v>
      </c>
    </row>
    <row r="22920" spans="3:4" ht="15" hidden="1" customHeight="1" x14ac:dyDescent="0.25">
      <c r="C22920" s="158" t="s">
        <v>312</v>
      </c>
      <c r="D22920" s="159">
        <v>235.99</v>
      </c>
    </row>
    <row r="22921" spans="3:4" ht="15" hidden="1" customHeight="1" x14ac:dyDescent="0.25">
      <c r="C22921" s="160" t="s">
        <v>549</v>
      </c>
      <c r="D22921" s="161">
        <v>1160.0999999999999</v>
      </c>
    </row>
    <row r="22922" spans="3:4" ht="15" hidden="1" customHeight="1" x14ac:dyDescent="0.25">
      <c r="C22922" s="158" t="s">
        <v>543</v>
      </c>
      <c r="D22922" s="159">
        <v>692.27</v>
      </c>
    </row>
    <row r="22923" spans="3:4" ht="15" hidden="1" customHeight="1" x14ac:dyDescent="0.25">
      <c r="C22923" s="160" t="s">
        <v>546</v>
      </c>
      <c r="D22923" s="161">
        <v>774.14</v>
      </c>
    </row>
    <row r="22924" spans="3:4" ht="15" hidden="1" customHeight="1" x14ac:dyDescent="0.25">
      <c r="C22924" s="158" t="s">
        <v>542</v>
      </c>
      <c r="D22924" s="159">
        <v>191.05</v>
      </c>
    </row>
    <row r="22925" spans="3:4" ht="15" hidden="1" customHeight="1" x14ac:dyDescent="0.25">
      <c r="C22925" s="160" t="s">
        <v>543</v>
      </c>
      <c r="D22925" s="161">
        <v>913.92</v>
      </c>
    </row>
    <row r="22926" spans="3:4" ht="15" hidden="1" customHeight="1" x14ac:dyDescent="0.25">
      <c r="C22926" s="158" t="s">
        <v>546</v>
      </c>
      <c r="D22926" s="159">
        <v>731.78</v>
      </c>
    </row>
    <row r="22927" spans="3:4" ht="15" hidden="1" customHeight="1" x14ac:dyDescent="0.25">
      <c r="C22927" s="160" t="s">
        <v>309</v>
      </c>
      <c r="D22927" s="161">
        <v>547.04999999999995</v>
      </c>
    </row>
    <row r="22928" spans="3:4" ht="15" hidden="1" customHeight="1" x14ac:dyDescent="0.25">
      <c r="C22928" s="158" t="s">
        <v>556</v>
      </c>
      <c r="D22928" s="159">
        <v>694.42</v>
      </c>
    </row>
    <row r="22929" spans="3:4" ht="15" hidden="1" customHeight="1" x14ac:dyDescent="0.25">
      <c r="C22929" s="160" t="s">
        <v>551</v>
      </c>
      <c r="D22929" s="161">
        <v>870.81</v>
      </c>
    </row>
    <row r="22930" spans="3:4" ht="15" hidden="1" customHeight="1" x14ac:dyDescent="0.25">
      <c r="C22930" s="158" t="s">
        <v>543</v>
      </c>
      <c r="D22930" s="159">
        <v>569.66</v>
      </c>
    </row>
    <row r="22931" spans="3:4" ht="15" hidden="1" customHeight="1" x14ac:dyDescent="0.25">
      <c r="C22931" s="160" t="s">
        <v>547</v>
      </c>
      <c r="D22931" s="161">
        <v>788.81</v>
      </c>
    </row>
    <row r="22932" spans="3:4" ht="15" hidden="1" customHeight="1" x14ac:dyDescent="0.25">
      <c r="C22932" s="158" t="s">
        <v>545</v>
      </c>
      <c r="D22932" s="159">
        <v>357.97</v>
      </c>
    </row>
    <row r="22933" spans="3:4" ht="15" hidden="1" customHeight="1" x14ac:dyDescent="0.25">
      <c r="C22933" s="160" t="s">
        <v>552</v>
      </c>
      <c r="D22933" s="161">
        <v>738.02</v>
      </c>
    </row>
    <row r="22934" spans="3:4" ht="15" hidden="1" customHeight="1" x14ac:dyDescent="0.25">
      <c r="C22934" s="158" t="s">
        <v>547</v>
      </c>
      <c r="D22934" s="159">
        <v>336.63</v>
      </c>
    </row>
    <row r="22935" spans="3:4" ht="15" hidden="1" customHeight="1" x14ac:dyDescent="0.25">
      <c r="C22935" s="160" t="s">
        <v>307</v>
      </c>
      <c r="D22935" s="161">
        <v>200.45</v>
      </c>
    </row>
    <row r="22936" spans="3:4" ht="15" hidden="1" customHeight="1" x14ac:dyDescent="0.25">
      <c r="C22936" s="158" t="s">
        <v>540</v>
      </c>
      <c r="D22936" s="159">
        <v>256.44</v>
      </c>
    </row>
    <row r="22937" spans="3:4" ht="15" hidden="1" customHeight="1" x14ac:dyDescent="0.25">
      <c r="C22937" s="160" t="s">
        <v>309</v>
      </c>
      <c r="D22937" s="161">
        <v>868.63</v>
      </c>
    </row>
    <row r="22938" spans="3:4" ht="15" hidden="1" customHeight="1" x14ac:dyDescent="0.25">
      <c r="C22938" s="158" t="s">
        <v>545</v>
      </c>
      <c r="D22938" s="159">
        <v>609.87</v>
      </c>
    </row>
    <row r="22939" spans="3:4" ht="15" hidden="1" customHeight="1" x14ac:dyDescent="0.25">
      <c r="C22939" s="160" t="s">
        <v>552</v>
      </c>
      <c r="D22939" s="161">
        <v>953.12</v>
      </c>
    </row>
    <row r="22940" spans="3:4" ht="15" hidden="1" customHeight="1" x14ac:dyDescent="0.25">
      <c r="C22940" s="158" t="s">
        <v>552</v>
      </c>
      <c r="D22940" s="159">
        <v>611.38</v>
      </c>
    </row>
    <row r="22941" spans="3:4" ht="15" hidden="1" customHeight="1" x14ac:dyDescent="0.25">
      <c r="C22941" s="160" t="s">
        <v>547</v>
      </c>
      <c r="D22941" s="161">
        <v>1223.3699999999999</v>
      </c>
    </row>
    <row r="22942" spans="3:4" ht="15" hidden="1" customHeight="1" x14ac:dyDescent="0.25">
      <c r="C22942" s="158" t="s">
        <v>557</v>
      </c>
      <c r="D22942" s="159">
        <v>985.84</v>
      </c>
    </row>
    <row r="22943" spans="3:4" ht="15" hidden="1" customHeight="1" x14ac:dyDescent="0.25">
      <c r="C22943" s="160" t="s">
        <v>543</v>
      </c>
      <c r="D22943" s="161">
        <v>870.82</v>
      </c>
    </row>
    <row r="22944" spans="3:4" ht="15" hidden="1" customHeight="1" x14ac:dyDescent="0.25">
      <c r="C22944" s="158" t="s">
        <v>553</v>
      </c>
      <c r="D22944" s="159">
        <v>210.63</v>
      </c>
    </row>
    <row r="22945" spans="3:4" ht="15" hidden="1" customHeight="1" x14ac:dyDescent="0.25">
      <c r="C22945" s="160" t="s">
        <v>543</v>
      </c>
      <c r="D22945" s="161">
        <v>179.07</v>
      </c>
    </row>
    <row r="22946" spans="3:4" ht="15" hidden="1" customHeight="1" x14ac:dyDescent="0.25">
      <c r="C22946" s="158" t="s">
        <v>539</v>
      </c>
      <c r="D22946" s="159">
        <v>609.29999999999995</v>
      </c>
    </row>
    <row r="22947" spans="3:4" ht="15" hidden="1" customHeight="1" x14ac:dyDescent="0.25">
      <c r="C22947" s="160" t="s">
        <v>547</v>
      </c>
      <c r="D22947" s="161">
        <v>1100.73</v>
      </c>
    </row>
    <row r="22948" spans="3:4" ht="15" hidden="1" customHeight="1" x14ac:dyDescent="0.25">
      <c r="C22948" s="158" t="s">
        <v>549</v>
      </c>
      <c r="D22948" s="159">
        <v>550.66</v>
      </c>
    </row>
    <row r="22949" spans="3:4" ht="15" hidden="1" customHeight="1" x14ac:dyDescent="0.25">
      <c r="C22949" s="160" t="s">
        <v>557</v>
      </c>
      <c r="D22949" s="161">
        <v>890.74</v>
      </c>
    </row>
    <row r="22950" spans="3:4" ht="15" hidden="1" customHeight="1" x14ac:dyDescent="0.25">
      <c r="C22950" s="158" t="s">
        <v>312</v>
      </c>
      <c r="D22950" s="159">
        <v>504.6</v>
      </c>
    </row>
    <row r="22951" spans="3:4" ht="15" hidden="1" customHeight="1" x14ac:dyDescent="0.25">
      <c r="C22951" s="160" t="s">
        <v>554</v>
      </c>
      <c r="D22951" s="161">
        <v>401.39</v>
      </c>
    </row>
    <row r="22952" spans="3:4" ht="15" hidden="1" customHeight="1" x14ac:dyDescent="0.25">
      <c r="C22952" s="158" t="s">
        <v>543</v>
      </c>
      <c r="D22952" s="159">
        <v>56</v>
      </c>
    </row>
    <row r="22953" spans="3:4" ht="15" hidden="1" customHeight="1" x14ac:dyDescent="0.25">
      <c r="C22953" s="160" t="s">
        <v>554</v>
      </c>
      <c r="D22953" s="161">
        <v>338.51</v>
      </c>
    </row>
    <row r="22954" spans="3:4" ht="15" hidden="1" customHeight="1" x14ac:dyDescent="0.25">
      <c r="C22954" s="158" t="s">
        <v>552</v>
      </c>
      <c r="D22954" s="159">
        <v>194.73</v>
      </c>
    </row>
    <row r="22955" spans="3:4" ht="15" hidden="1" customHeight="1" x14ac:dyDescent="0.25">
      <c r="C22955" s="160" t="s">
        <v>554</v>
      </c>
      <c r="D22955" s="161">
        <v>862.14</v>
      </c>
    </row>
    <row r="22956" spans="3:4" ht="15" hidden="1" customHeight="1" x14ac:dyDescent="0.25">
      <c r="C22956" s="158" t="s">
        <v>539</v>
      </c>
      <c r="D22956" s="159">
        <v>466.16</v>
      </c>
    </row>
    <row r="22957" spans="3:4" ht="15" hidden="1" customHeight="1" x14ac:dyDescent="0.25">
      <c r="C22957" s="160" t="s">
        <v>554</v>
      </c>
      <c r="D22957" s="161">
        <v>1242.9000000000001</v>
      </c>
    </row>
    <row r="22958" spans="3:4" ht="15" hidden="1" customHeight="1" x14ac:dyDescent="0.25">
      <c r="C22958" s="158" t="s">
        <v>548</v>
      </c>
      <c r="D22958" s="159">
        <v>1070.71</v>
      </c>
    </row>
    <row r="22959" spans="3:4" ht="15" hidden="1" customHeight="1" x14ac:dyDescent="0.25">
      <c r="C22959" s="160" t="s">
        <v>548</v>
      </c>
      <c r="D22959" s="161">
        <v>527.77</v>
      </c>
    </row>
    <row r="22960" spans="3:4" ht="15" hidden="1" customHeight="1" x14ac:dyDescent="0.25">
      <c r="C22960" s="158" t="s">
        <v>551</v>
      </c>
      <c r="D22960" s="159">
        <v>1065.9000000000001</v>
      </c>
    </row>
    <row r="22961" spans="3:4" ht="15" hidden="1" customHeight="1" x14ac:dyDescent="0.25">
      <c r="C22961" s="160" t="s">
        <v>543</v>
      </c>
      <c r="D22961" s="161">
        <v>294.04000000000002</v>
      </c>
    </row>
    <row r="22962" spans="3:4" ht="15" hidden="1" customHeight="1" x14ac:dyDescent="0.25">
      <c r="C22962" s="158" t="s">
        <v>554</v>
      </c>
      <c r="D22962" s="159">
        <v>172.48</v>
      </c>
    </row>
    <row r="22963" spans="3:4" ht="15" hidden="1" customHeight="1" x14ac:dyDescent="0.25">
      <c r="C22963" s="160" t="s">
        <v>549</v>
      </c>
      <c r="D22963" s="161">
        <v>169.81</v>
      </c>
    </row>
    <row r="22964" spans="3:4" ht="15" hidden="1" customHeight="1" x14ac:dyDescent="0.25">
      <c r="C22964" s="158" t="s">
        <v>545</v>
      </c>
      <c r="D22964" s="159">
        <v>981.63</v>
      </c>
    </row>
    <row r="22965" spans="3:4" ht="15" hidden="1" customHeight="1" x14ac:dyDescent="0.25">
      <c r="C22965" s="160" t="s">
        <v>550</v>
      </c>
      <c r="D22965" s="161">
        <v>77.13</v>
      </c>
    </row>
    <row r="22966" spans="3:4" ht="15" hidden="1" customHeight="1" x14ac:dyDescent="0.25">
      <c r="C22966" s="158" t="s">
        <v>553</v>
      </c>
      <c r="D22966" s="159">
        <v>694.82</v>
      </c>
    </row>
    <row r="22967" spans="3:4" ht="15" hidden="1" customHeight="1" x14ac:dyDescent="0.25">
      <c r="C22967" s="160" t="s">
        <v>308</v>
      </c>
      <c r="D22967" s="161">
        <v>90.7</v>
      </c>
    </row>
    <row r="22968" spans="3:4" ht="15" hidden="1" customHeight="1" x14ac:dyDescent="0.25">
      <c r="C22968" s="158" t="s">
        <v>547</v>
      </c>
      <c r="D22968" s="159">
        <v>1092.23</v>
      </c>
    </row>
    <row r="22969" spans="3:4" ht="15" hidden="1" customHeight="1" x14ac:dyDescent="0.25">
      <c r="C22969" s="160" t="s">
        <v>308</v>
      </c>
      <c r="D22969" s="161">
        <v>753.86</v>
      </c>
    </row>
    <row r="22970" spans="3:4" ht="15" hidden="1" customHeight="1" x14ac:dyDescent="0.25">
      <c r="C22970" s="158" t="s">
        <v>542</v>
      </c>
      <c r="D22970" s="159">
        <v>241.65</v>
      </c>
    </row>
    <row r="22971" spans="3:4" ht="15" hidden="1" customHeight="1" x14ac:dyDescent="0.25">
      <c r="C22971" s="160" t="s">
        <v>308</v>
      </c>
      <c r="D22971" s="161">
        <v>659.45</v>
      </c>
    </row>
    <row r="22972" spans="3:4" ht="15" hidden="1" customHeight="1" x14ac:dyDescent="0.25">
      <c r="C22972" s="158" t="s">
        <v>546</v>
      </c>
      <c r="D22972" s="159">
        <v>1122.31</v>
      </c>
    </row>
    <row r="22973" spans="3:4" ht="15" hidden="1" customHeight="1" x14ac:dyDescent="0.25">
      <c r="C22973" s="160" t="s">
        <v>545</v>
      </c>
      <c r="D22973" s="161">
        <v>821.83</v>
      </c>
    </row>
    <row r="22974" spans="3:4" ht="15" hidden="1" customHeight="1" x14ac:dyDescent="0.25">
      <c r="C22974" s="158" t="s">
        <v>540</v>
      </c>
      <c r="D22974" s="159">
        <v>469.12</v>
      </c>
    </row>
    <row r="22975" spans="3:4" ht="15" hidden="1" customHeight="1" x14ac:dyDescent="0.25">
      <c r="C22975" s="160" t="s">
        <v>307</v>
      </c>
      <c r="D22975" s="161">
        <v>669.72</v>
      </c>
    </row>
    <row r="22976" spans="3:4" ht="15" hidden="1" customHeight="1" x14ac:dyDescent="0.25">
      <c r="C22976" s="158" t="s">
        <v>543</v>
      </c>
      <c r="D22976" s="159">
        <v>818.34</v>
      </c>
    </row>
    <row r="22977" spans="3:4" ht="15" hidden="1" customHeight="1" x14ac:dyDescent="0.25">
      <c r="C22977" s="160" t="s">
        <v>545</v>
      </c>
      <c r="D22977" s="161">
        <v>768.53</v>
      </c>
    </row>
    <row r="22978" spans="3:4" ht="15" hidden="1" customHeight="1" x14ac:dyDescent="0.25">
      <c r="C22978" s="158" t="s">
        <v>543</v>
      </c>
      <c r="D22978" s="159">
        <v>98.79</v>
      </c>
    </row>
    <row r="22979" spans="3:4" ht="15" hidden="1" customHeight="1" x14ac:dyDescent="0.25">
      <c r="C22979" s="160" t="s">
        <v>309</v>
      </c>
      <c r="D22979" s="161">
        <v>445.4</v>
      </c>
    </row>
    <row r="22980" spans="3:4" ht="15" hidden="1" customHeight="1" x14ac:dyDescent="0.25">
      <c r="C22980" s="158" t="s">
        <v>547</v>
      </c>
      <c r="D22980" s="159">
        <v>772.33</v>
      </c>
    </row>
    <row r="22981" spans="3:4" ht="15" hidden="1" customHeight="1" x14ac:dyDescent="0.25">
      <c r="C22981" s="160" t="s">
        <v>539</v>
      </c>
      <c r="D22981" s="161">
        <v>1009.01</v>
      </c>
    </row>
    <row r="22982" spans="3:4" ht="15" hidden="1" customHeight="1" x14ac:dyDescent="0.25">
      <c r="C22982" s="158" t="s">
        <v>309</v>
      </c>
      <c r="D22982" s="159">
        <v>296.37</v>
      </c>
    </row>
    <row r="22983" spans="3:4" ht="15" hidden="1" customHeight="1" x14ac:dyDescent="0.25">
      <c r="C22983" s="160" t="s">
        <v>542</v>
      </c>
      <c r="D22983" s="161">
        <v>439.34</v>
      </c>
    </row>
    <row r="22984" spans="3:4" ht="15" hidden="1" customHeight="1" x14ac:dyDescent="0.25">
      <c r="C22984" s="158" t="s">
        <v>542</v>
      </c>
      <c r="D22984" s="159">
        <v>744.25</v>
      </c>
    </row>
    <row r="22985" spans="3:4" ht="15" hidden="1" customHeight="1" x14ac:dyDescent="0.25">
      <c r="C22985" s="160" t="s">
        <v>548</v>
      </c>
      <c r="D22985" s="161">
        <v>546.88</v>
      </c>
    </row>
    <row r="22986" spans="3:4" ht="15" hidden="1" customHeight="1" x14ac:dyDescent="0.25">
      <c r="C22986" s="158" t="s">
        <v>539</v>
      </c>
      <c r="D22986" s="159">
        <v>790.6</v>
      </c>
    </row>
    <row r="22987" spans="3:4" ht="15" hidden="1" customHeight="1" x14ac:dyDescent="0.25">
      <c r="C22987" s="160" t="s">
        <v>307</v>
      </c>
      <c r="D22987" s="161">
        <v>323.64999999999998</v>
      </c>
    </row>
    <row r="22988" spans="3:4" ht="15" hidden="1" customHeight="1" x14ac:dyDescent="0.25">
      <c r="C22988" s="158" t="s">
        <v>553</v>
      </c>
      <c r="D22988" s="159">
        <v>166.51</v>
      </c>
    </row>
    <row r="22989" spans="3:4" ht="15" hidden="1" customHeight="1" x14ac:dyDescent="0.25">
      <c r="C22989" s="160" t="s">
        <v>552</v>
      </c>
      <c r="D22989" s="161">
        <v>1011.88</v>
      </c>
    </row>
    <row r="22990" spans="3:4" ht="15" hidden="1" customHeight="1" x14ac:dyDescent="0.25">
      <c r="C22990" s="158" t="s">
        <v>549</v>
      </c>
      <c r="D22990" s="159">
        <v>894.93</v>
      </c>
    </row>
    <row r="22991" spans="3:4" ht="15" hidden="1" customHeight="1" x14ac:dyDescent="0.25">
      <c r="C22991" s="160" t="s">
        <v>547</v>
      </c>
      <c r="D22991" s="161">
        <v>582.45000000000005</v>
      </c>
    </row>
    <row r="22992" spans="3:4" ht="15" hidden="1" customHeight="1" x14ac:dyDescent="0.25">
      <c r="C22992" s="158" t="s">
        <v>546</v>
      </c>
      <c r="D22992" s="159">
        <v>1010.64</v>
      </c>
    </row>
    <row r="22993" spans="3:4" ht="15" hidden="1" customHeight="1" x14ac:dyDescent="0.25">
      <c r="C22993" s="160" t="s">
        <v>312</v>
      </c>
      <c r="D22993" s="161">
        <v>788.36</v>
      </c>
    </row>
    <row r="22994" spans="3:4" ht="15" hidden="1" customHeight="1" x14ac:dyDescent="0.25">
      <c r="C22994" s="158" t="s">
        <v>546</v>
      </c>
      <c r="D22994" s="159">
        <v>343.56</v>
      </c>
    </row>
    <row r="22995" spans="3:4" ht="15" hidden="1" customHeight="1" x14ac:dyDescent="0.25">
      <c r="C22995" s="160" t="s">
        <v>554</v>
      </c>
      <c r="D22995" s="161">
        <v>377</v>
      </c>
    </row>
    <row r="22996" spans="3:4" ht="15" hidden="1" customHeight="1" x14ac:dyDescent="0.25">
      <c r="C22996" s="158" t="s">
        <v>550</v>
      </c>
      <c r="D22996" s="159">
        <v>412.47</v>
      </c>
    </row>
    <row r="22997" spans="3:4" ht="15" hidden="1" customHeight="1" x14ac:dyDescent="0.25">
      <c r="C22997" s="160" t="s">
        <v>309</v>
      </c>
      <c r="D22997" s="161">
        <v>84.48</v>
      </c>
    </row>
    <row r="22998" spans="3:4" ht="15" hidden="1" customHeight="1" x14ac:dyDescent="0.25">
      <c r="C22998" s="158" t="s">
        <v>539</v>
      </c>
      <c r="D22998" s="159">
        <v>421.32</v>
      </c>
    </row>
    <row r="22999" spans="3:4" ht="15" hidden="1" customHeight="1" x14ac:dyDescent="0.25">
      <c r="C22999" s="160" t="s">
        <v>309</v>
      </c>
      <c r="D22999" s="161">
        <v>607.41999999999996</v>
      </c>
    </row>
    <row r="23000" spans="3:4" ht="15" hidden="1" customHeight="1" x14ac:dyDescent="0.25">
      <c r="C23000" s="158" t="s">
        <v>549</v>
      </c>
      <c r="D23000" s="159">
        <v>933.45</v>
      </c>
    </row>
    <row r="23001" spans="3:4" ht="15" hidden="1" customHeight="1" x14ac:dyDescent="0.25">
      <c r="C23001" s="160" t="s">
        <v>541</v>
      </c>
      <c r="D23001" s="161">
        <v>683.78</v>
      </c>
    </row>
    <row r="23002" spans="3:4" ht="15" hidden="1" customHeight="1" x14ac:dyDescent="0.25">
      <c r="C23002" s="158" t="s">
        <v>551</v>
      </c>
      <c r="D23002" s="159">
        <v>356.05</v>
      </c>
    </row>
    <row r="23003" spans="3:4" ht="15" hidden="1" customHeight="1" x14ac:dyDescent="0.25">
      <c r="C23003" s="160" t="s">
        <v>308</v>
      </c>
      <c r="D23003" s="161">
        <v>51.91</v>
      </c>
    </row>
    <row r="23004" spans="3:4" ht="15" hidden="1" customHeight="1" x14ac:dyDescent="0.25">
      <c r="C23004" s="158" t="s">
        <v>539</v>
      </c>
      <c r="D23004" s="159">
        <v>281.12</v>
      </c>
    </row>
    <row r="23005" spans="3:4" ht="15" hidden="1" customHeight="1" x14ac:dyDescent="0.25">
      <c r="C23005" s="160" t="s">
        <v>307</v>
      </c>
      <c r="D23005" s="161">
        <v>1247.1400000000001</v>
      </c>
    </row>
    <row r="23006" spans="3:4" ht="15" hidden="1" customHeight="1" x14ac:dyDescent="0.25">
      <c r="C23006" s="158" t="s">
        <v>544</v>
      </c>
      <c r="D23006" s="159">
        <v>550</v>
      </c>
    </row>
    <row r="23007" spans="3:4" ht="15" hidden="1" customHeight="1" x14ac:dyDescent="0.25">
      <c r="C23007" s="160" t="s">
        <v>539</v>
      </c>
      <c r="D23007" s="161">
        <v>676.91</v>
      </c>
    </row>
    <row r="23008" spans="3:4" ht="15" hidden="1" customHeight="1" x14ac:dyDescent="0.25">
      <c r="C23008" s="158" t="s">
        <v>308</v>
      </c>
      <c r="D23008" s="159">
        <v>660.98</v>
      </c>
    </row>
    <row r="23009" spans="3:4" ht="15" hidden="1" customHeight="1" x14ac:dyDescent="0.25">
      <c r="C23009" s="160" t="s">
        <v>542</v>
      </c>
      <c r="D23009" s="161">
        <v>908.49</v>
      </c>
    </row>
    <row r="23010" spans="3:4" ht="15" hidden="1" customHeight="1" x14ac:dyDescent="0.25">
      <c r="C23010" s="158" t="s">
        <v>542</v>
      </c>
      <c r="D23010" s="159">
        <v>1218.3699999999999</v>
      </c>
    </row>
    <row r="23011" spans="3:4" ht="15" hidden="1" customHeight="1" x14ac:dyDescent="0.25">
      <c r="C23011" s="160" t="s">
        <v>542</v>
      </c>
      <c r="D23011" s="161">
        <v>761</v>
      </c>
    </row>
    <row r="23012" spans="3:4" ht="15" hidden="1" customHeight="1" x14ac:dyDescent="0.25">
      <c r="C23012" s="158" t="s">
        <v>539</v>
      </c>
      <c r="D23012" s="159">
        <v>643.66999999999996</v>
      </c>
    </row>
    <row r="23013" spans="3:4" ht="15" hidden="1" customHeight="1" x14ac:dyDescent="0.25">
      <c r="C23013" s="160" t="s">
        <v>542</v>
      </c>
      <c r="D23013" s="161">
        <v>1193.8900000000001</v>
      </c>
    </row>
    <row r="23014" spans="3:4" ht="15" hidden="1" customHeight="1" x14ac:dyDescent="0.25">
      <c r="C23014" s="158" t="s">
        <v>539</v>
      </c>
      <c r="D23014" s="159">
        <v>344.26</v>
      </c>
    </row>
    <row r="23015" spans="3:4" ht="15" hidden="1" customHeight="1" x14ac:dyDescent="0.25">
      <c r="C23015" s="160" t="s">
        <v>555</v>
      </c>
      <c r="D23015" s="161">
        <v>174.65</v>
      </c>
    </row>
    <row r="23016" spans="3:4" ht="15" hidden="1" customHeight="1" x14ac:dyDescent="0.25">
      <c r="C23016" s="158" t="s">
        <v>547</v>
      </c>
      <c r="D23016" s="159">
        <v>75.13</v>
      </c>
    </row>
    <row r="23017" spans="3:4" ht="15" hidden="1" customHeight="1" x14ac:dyDescent="0.25">
      <c r="C23017" s="160" t="s">
        <v>549</v>
      </c>
      <c r="D23017" s="161">
        <v>682.57</v>
      </c>
    </row>
    <row r="23018" spans="3:4" ht="15" hidden="1" customHeight="1" x14ac:dyDescent="0.25">
      <c r="C23018" s="158" t="s">
        <v>307</v>
      </c>
      <c r="D23018" s="159">
        <v>122.72</v>
      </c>
    </row>
    <row r="23019" spans="3:4" ht="15" hidden="1" customHeight="1" x14ac:dyDescent="0.25">
      <c r="C23019" s="160" t="s">
        <v>547</v>
      </c>
      <c r="D23019" s="161">
        <v>1179.3499999999999</v>
      </c>
    </row>
    <row r="23020" spans="3:4" ht="15" hidden="1" customHeight="1" x14ac:dyDescent="0.25">
      <c r="C23020" s="158" t="s">
        <v>553</v>
      </c>
      <c r="D23020" s="159">
        <v>998.48</v>
      </c>
    </row>
    <row r="23021" spans="3:4" ht="15" hidden="1" customHeight="1" x14ac:dyDescent="0.25">
      <c r="C23021" s="160" t="s">
        <v>549</v>
      </c>
      <c r="D23021" s="161">
        <v>525.79999999999995</v>
      </c>
    </row>
    <row r="23022" spans="3:4" ht="15" hidden="1" customHeight="1" x14ac:dyDescent="0.25">
      <c r="C23022" s="158" t="s">
        <v>541</v>
      </c>
      <c r="D23022" s="159">
        <v>384.63</v>
      </c>
    </row>
    <row r="23023" spans="3:4" ht="15" hidden="1" customHeight="1" x14ac:dyDescent="0.25">
      <c r="C23023" s="160" t="s">
        <v>546</v>
      </c>
      <c r="D23023" s="161">
        <v>118.94</v>
      </c>
    </row>
    <row r="23024" spans="3:4" ht="15" hidden="1" customHeight="1" x14ac:dyDescent="0.25">
      <c r="C23024" s="158" t="s">
        <v>309</v>
      </c>
      <c r="D23024" s="159">
        <v>933.99</v>
      </c>
    </row>
    <row r="23025" spans="3:4" ht="15" hidden="1" customHeight="1" x14ac:dyDescent="0.25">
      <c r="C23025" s="160" t="s">
        <v>554</v>
      </c>
      <c r="D23025" s="161">
        <v>328.65</v>
      </c>
    </row>
    <row r="23026" spans="3:4" ht="15" hidden="1" customHeight="1" x14ac:dyDescent="0.25">
      <c r="C23026" s="158" t="s">
        <v>543</v>
      </c>
      <c r="D23026" s="159">
        <v>567.79</v>
      </c>
    </row>
    <row r="23027" spans="3:4" ht="15" hidden="1" customHeight="1" x14ac:dyDescent="0.25">
      <c r="C23027" s="160" t="s">
        <v>546</v>
      </c>
      <c r="D23027" s="161">
        <v>791.57</v>
      </c>
    </row>
    <row r="23028" spans="3:4" ht="15" hidden="1" customHeight="1" x14ac:dyDescent="0.25">
      <c r="C23028" s="158" t="s">
        <v>547</v>
      </c>
      <c r="D23028" s="159">
        <v>837.69</v>
      </c>
    </row>
    <row r="23029" spans="3:4" ht="15" hidden="1" customHeight="1" x14ac:dyDescent="0.25">
      <c r="C23029" s="160" t="s">
        <v>547</v>
      </c>
      <c r="D23029" s="161">
        <v>1036.3800000000001</v>
      </c>
    </row>
    <row r="23030" spans="3:4" ht="15" hidden="1" customHeight="1" x14ac:dyDescent="0.25">
      <c r="C23030" s="158" t="s">
        <v>551</v>
      </c>
      <c r="D23030" s="159">
        <v>831.06</v>
      </c>
    </row>
    <row r="23031" spans="3:4" ht="15" hidden="1" customHeight="1" x14ac:dyDescent="0.25">
      <c r="C23031" s="160" t="s">
        <v>545</v>
      </c>
      <c r="D23031" s="161">
        <v>113.57</v>
      </c>
    </row>
    <row r="23032" spans="3:4" ht="15" hidden="1" customHeight="1" x14ac:dyDescent="0.25">
      <c r="C23032" s="158" t="s">
        <v>550</v>
      </c>
      <c r="D23032" s="159">
        <v>249.35</v>
      </c>
    </row>
    <row r="23033" spans="3:4" ht="15" hidden="1" customHeight="1" x14ac:dyDescent="0.25">
      <c r="C23033" s="160" t="s">
        <v>551</v>
      </c>
      <c r="D23033" s="161">
        <v>1217.92</v>
      </c>
    </row>
    <row r="23034" spans="3:4" ht="15" hidden="1" customHeight="1" x14ac:dyDescent="0.25">
      <c r="C23034" s="158" t="s">
        <v>309</v>
      </c>
      <c r="D23034" s="159">
        <v>1028.32</v>
      </c>
    </row>
    <row r="23035" spans="3:4" ht="15" hidden="1" customHeight="1" x14ac:dyDescent="0.25">
      <c r="C23035" s="160" t="s">
        <v>558</v>
      </c>
      <c r="D23035" s="161">
        <v>197.78</v>
      </c>
    </row>
    <row r="23036" spans="3:4" ht="15" hidden="1" customHeight="1" x14ac:dyDescent="0.25">
      <c r="C23036" s="158" t="s">
        <v>547</v>
      </c>
      <c r="D23036" s="159">
        <v>906.64</v>
      </c>
    </row>
    <row r="23037" spans="3:4" ht="15" hidden="1" customHeight="1" x14ac:dyDescent="0.25">
      <c r="C23037" s="160" t="s">
        <v>549</v>
      </c>
      <c r="D23037" s="161">
        <v>450.74</v>
      </c>
    </row>
    <row r="23038" spans="3:4" ht="15" hidden="1" customHeight="1" x14ac:dyDescent="0.25">
      <c r="C23038" s="158" t="s">
        <v>551</v>
      </c>
      <c r="D23038" s="159">
        <v>1066.17</v>
      </c>
    </row>
    <row r="23039" spans="3:4" ht="15" hidden="1" customHeight="1" x14ac:dyDescent="0.25">
      <c r="C23039" s="160" t="s">
        <v>307</v>
      </c>
      <c r="D23039" s="161">
        <v>531.23</v>
      </c>
    </row>
    <row r="23040" spans="3:4" ht="15" hidden="1" customHeight="1" x14ac:dyDescent="0.25">
      <c r="C23040" s="158" t="s">
        <v>309</v>
      </c>
      <c r="D23040" s="159">
        <v>1000.22</v>
      </c>
    </row>
    <row r="23041" spans="3:4" ht="15" hidden="1" customHeight="1" x14ac:dyDescent="0.25">
      <c r="C23041" s="160" t="s">
        <v>553</v>
      </c>
      <c r="D23041" s="161">
        <v>1101.82</v>
      </c>
    </row>
    <row r="23042" spans="3:4" ht="15" hidden="1" customHeight="1" x14ac:dyDescent="0.25">
      <c r="C23042" s="158" t="s">
        <v>546</v>
      </c>
      <c r="D23042" s="159">
        <v>245.54</v>
      </c>
    </row>
    <row r="23043" spans="3:4" ht="15" hidden="1" customHeight="1" x14ac:dyDescent="0.25">
      <c r="C23043" s="160" t="s">
        <v>547</v>
      </c>
      <c r="D23043" s="161">
        <v>427.43</v>
      </c>
    </row>
    <row r="23044" spans="3:4" ht="15" hidden="1" customHeight="1" x14ac:dyDescent="0.25">
      <c r="C23044" s="158" t="s">
        <v>548</v>
      </c>
      <c r="D23044" s="159">
        <v>724.9</v>
      </c>
    </row>
    <row r="23045" spans="3:4" ht="15" hidden="1" customHeight="1" x14ac:dyDescent="0.25">
      <c r="C23045" s="160" t="s">
        <v>308</v>
      </c>
      <c r="D23045" s="161">
        <v>671.98</v>
      </c>
    </row>
    <row r="23046" spans="3:4" ht="15" hidden="1" customHeight="1" x14ac:dyDescent="0.25">
      <c r="C23046" s="158" t="s">
        <v>551</v>
      </c>
      <c r="D23046" s="159">
        <v>249.9</v>
      </c>
    </row>
    <row r="23047" spans="3:4" ht="15" hidden="1" customHeight="1" x14ac:dyDescent="0.25">
      <c r="C23047" s="160" t="s">
        <v>546</v>
      </c>
      <c r="D23047" s="161">
        <v>326.43</v>
      </c>
    </row>
    <row r="23048" spans="3:4" ht="15" hidden="1" customHeight="1" x14ac:dyDescent="0.25">
      <c r="C23048" s="158" t="s">
        <v>542</v>
      </c>
      <c r="D23048" s="159">
        <v>830.47</v>
      </c>
    </row>
    <row r="23049" spans="3:4" ht="15" hidden="1" customHeight="1" x14ac:dyDescent="0.25">
      <c r="C23049" s="160" t="s">
        <v>307</v>
      </c>
      <c r="D23049" s="161">
        <v>786.12</v>
      </c>
    </row>
    <row r="23050" spans="3:4" ht="15" hidden="1" customHeight="1" x14ac:dyDescent="0.25">
      <c r="C23050" s="158" t="s">
        <v>547</v>
      </c>
      <c r="D23050" s="159">
        <v>758.07</v>
      </c>
    </row>
    <row r="23051" spans="3:4" ht="15" hidden="1" customHeight="1" x14ac:dyDescent="0.25">
      <c r="C23051" s="160" t="s">
        <v>548</v>
      </c>
      <c r="D23051" s="161">
        <v>456.83</v>
      </c>
    </row>
    <row r="23052" spans="3:4" ht="15" hidden="1" customHeight="1" x14ac:dyDescent="0.25">
      <c r="C23052" s="158" t="s">
        <v>312</v>
      </c>
      <c r="D23052" s="159">
        <v>775.24</v>
      </c>
    </row>
    <row r="23053" spans="3:4" ht="15" hidden="1" customHeight="1" x14ac:dyDescent="0.25">
      <c r="C23053" s="160" t="s">
        <v>312</v>
      </c>
      <c r="D23053" s="161">
        <v>747.81</v>
      </c>
    </row>
    <row r="23054" spans="3:4" ht="15" hidden="1" customHeight="1" x14ac:dyDescent="0.25">
      <c r="C23054" s="158" t="s">
        <v>539</v>
      </c>
      <c r="D23054" s="159">
        <v>155.75</v>
      </c>
    </row>
    <row r="23055" spans="3:4" ht="15" hidden="1" customHeight="1" x14ac:dyDescent="0.25">
      <c r="C23055" s="160" t="s">
        <v>545</v>
      </c>
      <c r="D23055" s="161">
        <v>969.01</v>
      </c>
    </row>
    <row r="23056" spans="3:4" ht="15" hidden="1" customHeight="1" x14ac:dyDescent="0.25">
      <c r="C23056" s="158" t="s">
        <v>542</v>
      </c>
      <c r="D23056" s="159">
        <v>733.11</v>
      </c>
    </row>
    <row r="23057" spans="3:4" ht="15" hidden="1" customHeight="1" x14ac:dyDescent="0.25">
      <c r="C23057" s="160" t="s">
        <v>546</v>
      </c>
      <c r="D23057" s="161">
        <v>470.45</v>
      </c>
    </row>
    <row r="23058" spans="3:4" ht="15" hidden="1" customHeight="1" x14ac:dyDescent="0.25">
      <c r="C23058" s="158" t="s">
        <v>552</v>
      </c>
      <c r="D23058" s="159">
        <v>336.12</v>
      </c>
    </row>
    <row r="23059" spans="3:4" ht="15" hidden="1" customHeight="1" x14ac:dyDescent="0.25">
      <c r="C23059" s="160" t="s">
        <v>557</v>
      </c>
      <c r="D23059" s="161">
        <v>721.76</v>
      </c>
    </row>
    <row r="23060" spans="3:4" ht="15" hidden="1" customHeight="1" x14ac:dyDescent="0.25">
      <c r="C23060" s="158" t="s">
        <v>540</v>
      </c>
      <c r="D23060" s="159">
        <v>287.86</v>
      </c>
    </row>
    <row r="23061" spans="3:4" ht="15" hidden="1" customHeight="1" x14ac:dyDescent="0.25">
      <c r="C23061" s="160" t="s">
        <v>540</v>
      </c>
      <c r="D23061" s="161">
        <v>729.69</v>
      </c>
    </row>
    <row r="23062" spans="3:4" ht="15" hidden="1" customHeight="1" x14ac:dyDescent="0.25">
      <c r="C23062" s="158" t="s">
        <v>557</v>
      </c>
      <c r="D23062" s="159">
        <v>867.46</v>
      </c>
    </row>
    <row r="23063" spans="3:4" ht="15" hidden="1" customHeight="1" x14ac:dyDescent="0.25">
      <c r="C23063" s="160" t="s">
        <v>541</v>
      </c>
      <c r="D23063" s="161">
        <v>427.2</v>
      </c>
    </row>
    <row r="23064" spans="3:4" ht="15" hidden="1" customHeight="1" x14ac:dyDescent="0.25">
      <c r="C23064" s="158" t="s">
        <v>309</v>
      </c>
      <c r="D23064" s="159">
        <v>558.86</v>
      </c>
    </row>
    <row r="23065" spans="3:4" ht="15" hidden="1" customHeight="1" x14ac:dyDescent="0.25">
      <c r="C23065" s="160" t="s">
        <v>549</v>
      </c>
      <c r="D23065" s="161">
        <v>1153.02</v>
      </c>
    </row>
    <row r="23066" spans="3:4" ht="15" hidden="1" customHeight="1" x14ac:dyDescent="0.25">
      <c r="C23066" s="158" t="s">
        <v>545</v>
      </c>
      <c r="D23066" s="159">
        <v>753.36</v>
      </c>
    </row>
    <row r="23067" spans="3:4" ht="15" hidden="1" customHeight="1" x14ac:dyDescent="0.25">
      <c r="C23067" s="160" t="s">
        <v>539</v>
      </c>
      <c r="D23067" s="161">
        <v>1031.1099999999999</v>
      </c>
    </row>
    <row r="23068" spans="3:4" ht="15" hidden="1" customHeight="1" x14ac:dyDescent="0.25">
      <c r="C23068" s="158" t="s">
        <v>543</v>
      </c>
      <c r="D23068" s="159">
        <v>541.58000000000004</v>
      </c>
    </row>
    <row r="23069" spans="3:4" ht="15" hidden="1" customHeight="1" x14ac:dyDescent="0.25">
      <c r="C23069" s="160" t="s">
        <v>553</v>
      </c>
      <c r="D23069" s="161">
        <v>1080.52</v>
      </c>
    </row>
    <row r="23070" spans="3:4" ht="15" hidden="1" customHeight="1" x14ac:dyDescent="0.25">
      <c r="C23070" s="158" t="s">
        <v>542</v>
      </c>
      <c r="D23070" s="159">
        <v>1287.19</v>
      </c>
    </row>
    <row r="23071" spans="3:4" ht="15" hidden="1" customHeight="1" x14ac:dyDescent="0.25">
      <c r="C23071" s="160" t="s">
        <v>549</v>
      </c>
      <c r="D23071" s="161">
        <v>162.09</v>
      </c>
    </row>
    <row r="23072" spans="3:4" ht="15" hidden="1" customHeight="1" x14ac:dyDescent="0.25">
      <c r="C23072" s="158" t="s">
        <v>554</v>
      </c>
      <c r="D23072" s="159">
        <v>463.35</v>
      </c>
    </row>
    <row r="23073" spans="3:4" ht="15" hidden="1" customHeight="1" x14ac:dyDescent="0.25">
      <c r="C23073" s="160" t="s">
        <v>307</v>
      </c>
      <c r="D23073" s="161">
        <v>1106.83</v>
      </c>
    </row>
    <row r="23074" spans="3:4" ht="15" hidden="1" customHeight="1" x14ac:dyDescent="0.25">
      <c r="C23074" s="158" t="s">
        <v>308</v>
      </c>
      <c r="D23074" s="159">
        <v>955.55</v>
      </c>
    </row>
    <row r="23075" spans="3:4" ht="15" hidden="1" customHeight="1" x14ac:dyDescent="0.25">
      <c r="C23075" s="160" t="s">
        <v>543</v>
      </c>
      <c r="D23075" s="161">
        <v>612.79999999999995</v>
      </c>
    </row>
    <row r="23076" spans="3:4" ht="15" hidden="1" customHeight="1" x14ac:dyDescent="0.25">
      <c r="C23076" s="158" t="s">
        <v>552</v>
      </c>
      <c r="D23076" s="159">
        <v>1248.2</v>
      </c>
    </row>
    <row r="23077" spans="3:4" ht="15" hidden="1" customHeight="1" x14ac:dyDescent="0.25">
      <c r="C23077" s="160" t="s">
        <v>550</v>
      </c>
      <c r="D23077" s="161">
        <v>322.33999999999997</v>
      </c>
    </row>
    <row r="23078" spans="3:4" ht="15" hidden="1" customHeight="1" x14ac:dyDescent="0.25">
      <c r="C23078" s="158" t="s">
        <v>552</v>
      </c>
      <c r="D23078" s="159">
        <v>948.75</v>
      </c>
    </row>
    <row r="23079" spans="3:4" ht="15" hidden="1" customHeight="1" x14ac:dyDescent="0.25">
      <c r="C23079" s="160" t="s">
        <v>546</v>
      </c>
      <c r="D23079" s="161">
        <v>976.04</v>
      </c>
    </row>
    <row r="23080" spans="3:4" ht="15" hidden="1" customHeight="1" x14ac:dyDescent="0.25">
      <c r="C23080" s="158" t="s">
        <v>549</v>
      </c>
      <c r="D23080" s="159">
        <v>1068.03</v>
      </c>
    </row>
    <row r="23081" spans="3:4" ht="15" hidden="1" customHeight="1" x14ac:dyDescent="0.25">
      <c r="C23081" s="160" t="s">
        <v>308</v>
      </c>
      <c r="D23081" s="161">
        <v>19.37</v>
      </c>
    </row>
    <row r="23082" spans="3:4" ht="15" hidden="1" customHeight="1" x14ac:dyDescent="0.25">
      <c r="C23082" s="158" t="s">
        <v>312</v>
      </c>
      <c r="D23082" s="159">
        <v>806.37</v>
      </c>
    </row>
    <row r="23083" spans="3:4" ht="15" hidden="1" customHeight="1" x14ac:dyDescent="0.25">
      <c r="C23083" s="160" t="s">
        <v>547</v>
      </c>
      <c r="D23083" s="161">
        <v>528.46</v>
      </c>
    </row>
    <row r="23084" spans="3:4" ht="15" hidden="1" customHeight="1" x14ac:dyDescent="0.25">
      <c r="C23084" s="158" t="s">
        <v>554</v>
      </c>
      <c r="D23084" s="159">
        <v>495.46</v>
      </c>
    </row>
    <row r="23085" spans="3:4" ht="15" hidden="1" customHeight="1" x14ac:dyDescent="0.25">
      <c r="C23085" s="160" t="s">
        <v>551</v>
      </c>
      <c r="D23085" s="161">
        <v>1093.3699999999999</v>
      </c>
    </row>
    <row r="23086" spans="3:4" ht="15" hidden="1" customHeight="1" x14ac:dyDescent="0.25">
      <c r="C23086" s="158" t="s">
        <v>555</v>
      </c>
      <c r="D23086" s="159">
        <v>821.66</v>
      </c>
    </row>
    <row r="23087" spans="3:4" ht="15" hidden="1" customHeight="1" x14ac:dyDescent="0.25">
      <c r="C23087" s="160" t="s">
        <v>557</v>
      </c>
      <c r="D23087" s="161">
        <v>421.1</v>
      </c>
    </row>
    <row r="23088" spans="3:4" ht="15" hidden="1" customHeight="1" x14ac:dyDescent="0.25">
      <c r="C23088" s="158" t="s">
        <v>550</v>
      </c>
      <c r="D23088" s="159">
        <v>165.88</v>
      </c>
    </row>
    <row r="23089" spans="3:4" ht="15" hidden="1" customHeight="1" x14ac:dyDescent="0.25">
      <c r="C23089" s="160" t="s">
        <v>557</v>
      </c>
      <c r="D23089" s="161">
        <v>401.42</v>
      </c>
    </row>
    <row r="23090" spans="3:4" ht="15" hidden="1" customHeight="1" x14ac:dyDescent="0.25">
      <c r="C23090" s="158" t="s">
        <v>540</v>
      </c>
      <c r="D23090" s="159">
        <v>523.63</v>
      </c>
    </row>
    <row r="23091" spans="3:4" ht="15" hidden="1" customHeight="1" x14ac:dyDescent="0.25">
      <c r="C23091" s="160" t="s">
        <v>540</v>
      </c>
      <c r="D23091" s="161">
        <v>363.66</v>
      </c>
    </row>
    <row r="23092" spans="3:4" ht="15" hidden="1" customHeight="1" x14ac:dyDescent="0.25">
      <c r="C23092" s="158" t="s">
        <v>551</v>
      </c>
      <c r="D23092" s="159">
        <v>948.75</v>
      </c>
    </row>
    <row r="23093" spans="3:4" ht="15" hidden="1" customHeight="1" x14ac:dyDescent="0.25">
      <c r="C23093" s="160" t="s">
        <v>555</v>
      </c>
      <c r="D23093" s="161">
        <v>779.88</v>
      </c>
    </row>
    <row r="23094" spans="3:4" ht="15" hidden="1" customHeight="1" x14ac:dyDescent="0.25">
      <c r="C23094" s="158" t="s">
        <v>550</v>
      </c>
      <c r="D23094" s="159">
        <v>1271.03</v>
      </c>
    </row>
    <row r="23095" spans="3:4" ht="15" hidden="1" customHeight="1" x14ac:dyDescent="0.25">
      <c r="C23095" s="160" t="s">
        <v>540</v>
      </c>
      <c r="D23095" s="161">
        <v>934.91</v>
      </c>
    </row>
    <row r="23096" spans="3:4" ht="15" hidden="1" customHeight="1" x14ac:dyDescent="0.25">
      <c r="C23096" s="158" t="s">
        <v>549</v>
      </c>
      <c r="D23096" s="159">
        <v>220.07</v>
      </c>
    </row>
    <row r="23097" spans="3:4" ht="15" hidden="1" customHeight="1" x14ac:dyDescent="0.25">
      <c r="C23097" s="160" t="s">
        <v>548</v>
      </c>
      <c r="D23097" s="161">
        <v>101.41</v>
      </c>
    </row>
    <row r="23098" spans="3:4" ht="15" hidden="1" customHeight="1" x14ac:dyDescent="0.25">
      <c r="C23098" s="158" t="s">
        <v>543</v>
      </c>
      <c r="D23098" s="159">
        <v>797.62</v>
      </c>
    </row>
    <row r="23099" spans="3:4" ht="15" hidden="1" customHeight="1" x14ac:dyDescent="0.25">
      <c r="C23099" s="160" t="s">
        <v>539</v>
      </c>
      <c r="D23099" s="161">
        <v>721.23</v>
      </c>
    </row>
    <row r="23100" spans="3:4" ht="15" hidden="1" customHeight="1" x14ac:dyDescent="0.25">
      <c r="C23100" s="158" t="s">
        <v>542</v>
      </c>
      <c r="D23100" s="159">
        <v>1220.54</v>
      </c>
    </row>
    <row r="23101" spans="3:4" ht="15" hidden="1" customHeight="1" x14ac:dyDescent="0.25">
      <c r="C23101" s="160" t="s">
        <v>546</v>
      </c>
      <c r="D23101" s="161">
        <v>584.78</v>
      </c>
    </row>
    <row r="23102" spans="3:4" ht="15" hidden="1" customHeight="1" x14ac:dyDescent="0.25">
      <c r="C23102" s="158" t="s">
        <v>307</v>
      </c>
      <c r="D23102" s="159">
        <v>106.13</v>
      </c>
    </row>
    <row r="23103" spans="3:4" ht="15" hidden="1" customHeight="1" x14ac:dyDescent="0.25">
      <c r="C23103" s="160" t="s">
        <v>307</v>
      </c>
      <c r="D23103" s="161">
        <v>20.309999999999999</v>
      </c>
    </row>
    <row r="23104" spans="3:4" ht="15" hidden="1" customHeight="1" x14ac:dyDescent="0.25">
      <c r="C23104" s="158" t="s">
        <v>546</v>
      </c>
      <c r="D23104" s="159">
        <v>534.89</v>
      </c>
    </row>
    <row r="23105" spans="3:4" ht="15" hidden="1" customHeight="1" x14ac:dyDescent="0.25">
      <c r="C23105" s="160" t="s">
        <v>546</v>
      </c>
      <c r="D23105" s="161">
        <v>443.19</v>
      </c>
    </row>
    <row r="23106" spans="3:4" ht="15" hidden="1" customHeight="1" x14ac:dyDescent="0.25">
      <c r="C23106" s="158" t="s">
        <v>551</v>
      </c>
      <c r="D23106" s="159">
        <v>386.61</v>
      </c>
    </row>
    <row r="23107" spans="3:4" ht="15" hidden="1" customHeight="1" x14ac:dyDescent="0.25">
      <c r="C23107" s="160" t="s">
        <v>546</v>
      </c>
      <c r="D23107" s="161">
        <v>325.92</v>
      </c>
    </row>
    <row r="23108" spans="3:4" ht="15" hidden="1" customHeight="1" x14ac:dyDescent="0.25">
      <c r="C23108" s="158" t="s">
        <v>542</v>
      </c>
      <c r="D23108" s="159">
        <v>683.62</v>
      </c>
    </row>
    <row r="23109" spans="3:4" ht="15" hidden="1" customHeight="1" x14ac:dyDescent="0.25">
      <c r="C23109" s="160" t="s">
        <v>558</v>
      </c>
      <c r="D23109" s="161">
        <v>320.79000000000002</v>
      </c>
    </row>
    <row r="23110" spans="3:4" ht="15" hidden="1" customHeight="1" x14ac:dyDescent="0.25">
      <c r="C23110" s="158" t="s">
        <v>548</v>
      </c>
      <c r="D23110" s="159">
        <v>603.24</v>
      </c>
    </row>
    <row r="23111" spans="3:4" ht="15" hidden="1" customHeight="1" x14ac:dyDescent="0.25">
      <c r="C23111" s="160" t="s">
        <v>539</v>
      </c>
      <c r="D23111" s="161">
        <v>360.47</v>
      </c>
    </row>
    <row r="23112" spans="3:4" ht="15" hidden="1" customHeight="1" x14ac:dyDescent="0.25">
      <c r="C23112" s="158" t="s">
        <v>551</v>
      </c>
      <c r="D23112" s="159">
        <v>563.9</v>
      </c>
    </row>
    <row r="23113" spans="3:4" ht="15" hidden="1" customHeight="1" x14ac:dyDescent="0.25">
      <c r="C23113" s="160" t="s">
        <v>542</v>
      </c>
      <c r="D23113" s="161">
        <v>759.12</v>
      </c>
    </row>
    <row r="23114" spans="3:4" ht="15" hidden="1" customHeight="1" x14ac:dyDescent="0.25">
      <c r="C23114" s="158" t="s">
        <v>312</v>
      </c>
      <c r="D23114" s="159">
        <v>607.99</v>
      </c>
    </row>
    <row r="23115" spans="3:4" ht="15" hidden="1" customHeight="1" x14ac:dyDescent="0.25">
      <c r="C23115" s="160" t="s">
        <v>556</v>
      </c>
      <c r="D23115" s="161">
        <v>617.19000000000005</v>
      </c>
    </row>
    <row r="23116" spans="3:4" ht="15" hidden="1" customHeight="1" x14ac:dyDescent="0.25">
      <c r="C23116" s="158" t="s">
        <v>553</v>
      </c>
      <c r="D23116" s="159">
        <v>615.4</v>
      </c>
    </row>
    <row r="23117" spans="3:4" ht="15" hidden="1" customHeight="1" x14ac:dyDescent="0.25">
      <c r="C23117" s="160" t="s">
        <v>555</v>
      </c>
      <c r="D23117" s="161">
        <v>634.03</v>
      </c>
    </row>
    <row r="23118" spans="3:4" ht="15" hidden="1" customHeight="1" x14ac:dyDescent="0.25">
      <c r="C23118" s="158" t="s">
        <v>547</v>
      </c>
      <c r="D23118" s="159">
        <v>617.89</v>
      </c>
    </row>
    <row r="23119" spans="3:4" ht="15" hidden="1" customHeight="1" x14ac:dyDescent="0.25">
      <c r="C23119" s="160" t="s">
        <v>548</v>
      </c>
      <c r="D23119" s="161">
        <v>442.79</v>
      </c>
    </row>
    <row r="23120" spans="3:4" ht="15" hidden="1" customHeight="1" x14ac:dyDescent="0.25">
      <c r="C23120" s="158" t="s">
        <v>551</v>
      </c>
      <c r="D23120" s="159">
        <v>918.34</v>
      </c>
    </row>
    <row r="23121" spans="3:4" ht="15" hidden="1" customHeight="1" x14ac:dyDescent="0.25">
      <c r="C23121" s="160" t="s">
        <v>555</v>
      </c>
      <c r="D23121" s="161">
        <v>932.38</v>
      </c>
    </row>
    <row r="23122" spans="3:4" ht="15" hidden="1" customHeight="1" x14ac:dyDescent="0.25">
      <c r="C23122" s="158" t="s">
        <v>557</v>
      </c>
      <c r="D23122" s="159">
        <v>873.67</v>
      </c>
    </row>
    <row r="23123" spans="3:4" ht="15" hidden="1" customHeight="1" x14ac:dyDescent="0.25">
      <c r="C23123" s="160" t="s">
        <v>552</v>
      </c>
      <c r="D23123" s="161">
        <v>1032.06</v>
      </c>
    </row>
    <row r="23124" spans="3:4" ht="15" hidden="1" customHeight="1" x14ac:dyDescent="0.25">
      <c r="C23124" s="158" t="s">
        <v>546</v>
      </c>
      <c r="D23124" s="159">
        <v>93.83</v>
      </c>
    </row>
    <row r="23125" spans="3:4" ht="15" hidden="1" customHeight="1" x14ac:dyDescent="0.25">
      <c r="C23125" s="160" t="s">
        <v>545</v>
      </c>
      <c r="D23125" s="161">
        <v>183.22</v>
      </c>
    </row>
    <row r="23126" spans="3:4" ht="15" hidden="1" customHeight="1" x14ac:dyDescent="0.25">
      <c r="C23126" s="158" t="s">
        <v>312</v>
      </c>
      <c r="D23126" s="159">
        <v>405.06</v>
      </c>
    </row>
    <row r="23127" spans="3:4" ht="15" hidden="1" customHeight="1" x14ac:dyDescent="0.25">
      <c r="C23127" s="160" t="s">
        <v>552</v>
      </c>
      <c r="D23127" s="161">
        <v>403.71</v>
      </c>
    </row>
    <row r="23128" spans="3:4" ht="15" hidden="1" customHeight="1" x14ac:dyDescent="0.25">
      <c r="C23128" s="158" t="s">
        <v>555</v>
      </c>
      <c r="D23128" s="159">
        <v>150.97999999999999</v>
      </c>
    </row>
    <row r="23129" spans="3:4" ht="15" hidden="1" customHeight="1" x14ac:dyDescent="0.25">
      <c r="C23129" s="160" t="s">
        <v>307</v>
      </c>
      <c r="D23129" s="161">
        <v>124.03</v>
      </c>
    </row>
    <row r="23130" spans="3:4" ht="15" hidden="1" customHeight="1" x14ac:dyDescent="0.25">
      <c r="C23130" s="158" t="s">
        <v>547</v>
      </c>
      <c r="D23130" s="159">
        <v>849.95</v>
      </c>
    </row>
    <row r="23131" spans="3:4" ht="15" hidden="1" customHeight="1" x14ac:dyDescent="0.25">
      <c r="C23131" s="160" t="s">
        <v>552</v>
      </c>
      <c r="D23131" s="161">
        <v>1164.07</v>
      </c>
    </row>
    <row r="23132" spans="3:4" ht="15" hidden="1" customHeight="1" x14ac:dyDescent="0.25">
      <c r="C23132" s="158" t="s">
        <v>545</v>
      </c>
      <c r="D23132" s="159">
        <v>335.94</v>
      </c>
    </row>
    <row r="23133" spans="3:4" ht="15" hidden="1" customHeight="1" x14ac:dyDescent="0.25">
      <c r="C23133" s="160" t="s">
        <v>543</v>
      </c>
      <c r="D23133" s="161">
        <v>864.9</v>
      </c>
    </row>
    <row r="23134" spans="3:4" ht="15" hidden="1" customHeight="1" x14ac:dyDescent="0.25">
      <c r="C23134" s="158" t="s">
        <v>543</v>
      </c>
      <c r="D23134" s="159">
        <v>23.42</v>
      </c>
    </row>
    <row r="23135" spans="3:4" ht="15" hidden="1" customHeight="1" x14ac:dyDescent="0.25">
      <c r="C23135" s="160" t="s">
        <v>548</v>
      </c>
      <c r="D23135" s="161">
        <v>494.72</v>
      </c>
    </row>
    <row r="23136" spans="3:4" ht="15" hidden="1" customHeight="1" x14ac:dyDescent="0.25">
      <c r="C23136" s="158" t="s">
        <v>548</v>
      </c>
      <c r="D23136" s="159">
        <v>682.54</v>
      </c>
    </row>
    <row r="23137" spans="3:4" ht="15" hidden="1" customHeight="1" x14ac:dyDescent="0.25">
      <c r="C23137" s="160" t="s">
        <v>307</v>
      </c>
      <c r="D23137" s="161">
        <v>254.29</v>
      </c>
    </row>
    <row r="23138" spans="3:4" ht="15" hidden="1" customHeight="1" x14ac:dyDescent="0.25">
      <c r="C23138" s="158" t="s">
        <v>554</v>
      </c>
      <c r="D23138" s="159">
        <v>776.02</v>
      </c>
    </row>
    <row r="23139" spans="3:4" ht="15" hidden="1" customHeight="1" x14ac:dyDescent="0.25">
      <c r="C23139" s="160" t="s">
        <v>312</v>
      </c>
      <c r="D23139" s="161">
        <v>751.06</v>
      </c>
    </row>
    <row r="23140" spans="3:4" ht="15" hidden="1" customHeight="1" x14ac:dyDescent="0.25">
      <c r="C23140" s="158" t="s">
        <v>553</v>
      </c>
      <c r="D23140" s="159">
        <v>251.55</v>
      </c>
    </row>
    <row r="23141" spans="3:4" ht="15" hidden="1" customHeight="1" x14ac:dyDescent="0.25">
      <c r="C23141" s="160" t="s">
        <v>549</v>
      </c>
      <c r="D23141" s="161">
        <v>1294.67</v>
      </c>
    </row>
    <row r="23142" spans="3:4" ht="15" hidden="1" customHeight="1" x14ac:dyDescent="0.25">
      <c r="C23142" s="158" t="s">
        <v>553</v>
      </c>
      <c r="D23142" s="159">
        <v>1196.83</v>
      </c>
    </row>
    <row r="23143" spans="3:4" ht="15" hidden="1" customHeight="1" x14ac:dyDescent="0.25">
      <c r="C23143" s="160" t="s">
        <v>553</v>
      </c>
      <c r="D23143" s="161">
        <v>1018.28</v>
      </c>
    </row>
    <row r="23144" spans="3:4" ht="15" hidden="1" customHeight="1" x14ac:dyDescent="0.25">
      <c r="C23144" s="158" t="s">
        <v>539</v>
      </c>
      <c r="D23144" s="159">
        <v>402.24</v>
      </c>
    </row>
    <row r="23145" spans="3:4" ht="15" hidden="1" customHeight="1" x14ac:dyDescent="0.25">
      <c r="C23145" s="160" t="s">
        <v>550</v>
      </c>
      <c r="D23145" s="161">
        <v>1055.1600000000001</v>
      </c>
    </row>
    <row r="23146" spans="3:4" ht="15" hidden="1" customHeight="1" x14ac:dyDescent="0.25">
      <c r="C23146" s="158" t="s">
        <v>539</v>
      </c>
      <c r="D23146" s="159">
        <v>569.83000000000004</v>
      </c>
    </row>
    <row r="23147" spans="3:4" ht="15" hidden="1" customHeight="1" x14ac:dyDescent="0.25">
      <c r="C23147" s="160" t="s">
        <v>542</v>
      </c>
      <c r="D23147" s="161">
        <v>463.57</v>
      </c>
    </row>
    <row r="23148" spans="3:4" ht="15" hidden="1" customHeight="1" x14ac:dyDescent="0.25">
      <c r="C23148" s="158" t="s">
        <v>540</v>
      </c>
      <c r="D23148" s="159">
        <v>460.08</v>
      </c>
    </row>
    <row r="23149" spans="3:4" ht="15" hidden="1" customHeight="1" x14ac:dyDescent="0.25">
      <c r="C23149" s="160" t="s">
        <v>540</v>
      </c>
      <c r="D23149" s="161">
        <v>1021.58</v>
      </c>
    </row>
    <row r="23150" spans="3:4" ht="15" hidden="1" customHeight="1" x14ac:dyDescent="0.25">
      <c r="C23150" s="158" t="s">
        <v>551</v>
      </c>
      <c r="D23150" s="159">
        <v>871.5</v>
      </c>
    </row>
    <row r="23151" spans="3:4" ht="15" hidden="1" customHeight="1" x14ac:dyDescent="0.25">
      <c r="C23151" s="160" t="s">
        <v>308</v>
      </c>
      <c r="D23151" s="161">
        <v>19.829999999999998</v>
      </c>
    </row>
    <row r="23152" spans="3:4" ht="15" hidden="1" customHeight="1" x14ac:dyDescent="0.25">
      <c r="C23152" s="158" t="s">
        <v>542</v>
      </c>
      <c r="D23152" s="159">
        <v>718.57</v>
      </c>
    </row>
    <row r="23153" spans="3:4" ht="15" hidden="1" customHeight="1" x14ac:dyDescent="0.25">
      <c r="C23153" s="160" t="s">
        <v>543</v>
      </c>
      <c r="D23153" s="161">
        <v>37.42</v>
      </c>
    </row>
    <row r="23154" spans="3:4" ht="15" hidden="1" customHeight="1" x14ac:dyDescent="0.25">
      <c r="C23154" s="158" t="s">
        <v>547</v>
      </c>
      <c r="D23154" s="159">
        <v>222.33</v>
      </c>
    </row>
    <row r="23155" spans="3:4" ht="15" hidden="1" customHeight="1" x14ac:dyDescent="0.25">
      <c r="C23155" s="160" t="s">
        <v>309</v>
      </c>
      <c r="D23155" s="161">
        <v>737.66</v>
      </c>
    </row>
    <row r="23156" spans="3:4" ht="15" hidden="1" customHeight="1" x14ac:dyDescent="0.25">
      <c r="C23156" s="158" t="s">
        <v>552</v>
      </c>
      <c r="D23156" s="159">
        <v>112.93</v>
      </c>
    </row>
    <row r="23157" spans="3:4" ht="15" hidden="1" customHeight="1" x14ac:dyDescent="0.25">
      <c r="C23157" s="160" t="s">
        <v>312</v>
      </c>
      <c r="D23157" s="161">
        <v>223.41</v>
      </c>
    </row>
    <row r="23158" spans="3:4" ht="15" hidden="1" customHeight="1" x14ac:dyDescent="0.25">
      <c r="C23158" s="158" t="s">
        <v>543</v>
      </c>
      <c r="D23158" s="159">
        <v>60.28</v>
      </c>
    </row>
    <row r="23159" spans="3:4" ht="15" hidden="1" customHeight="1" x14ac:dyDescent="0.25">
      <c r="C23159" s="160" t="s">
        <v>549</v>
      </c>
      <c r="D23159" s="161">
        <v>1113.6400000000001</v>
      </c>
    </row>
    <row r="23160" spans="3:4" ht="15" hidden="1" customHeight="1" x14ac:dyDescent="0.25">
      <c r="C23160" s="158" t="s">
        <v>312</v>
      </c>
      <c r="D23160" s="159">
        <v>1165.0899999999999</v>
      </c>
    </row>
    <row r="23161" spans="3:4" ht="15" hidden="1" customHeight="1" x14ac:dyDescent="0.25">
      <c r="C23161" s="160" t="s">
        <v>557</v>
      </c>
      <c r="D23161" s="161">
        <v>1176.02</v>
      </c>
    </row>
    <row r="23162" spans="3:4" ht="15" hidden="1" customHeight="1" x14ac:dyDescent="0.25">
      <c r="C23162" s="158" t="s">
        <v>545</v>
      </c>
      <c r="D23162" s="159">
        <v>113.76</v>
      </c>
    </row>
    <row r="23163" spans="3:4" ht="15" hidden="1" customHeight="1" x14ac:dyDescent="0.25">
      <c r="C23163" s="160" t="s">
        <v>312</v>
      </c>
      <c r="D23163" s="161">
        <v>832.49</v>
      </c>
    </row>
    <row r="23164" spans="3:4" ht="15" hidden="1" customHeight="1" x14ac:dyDescent="0.25">
      <c r="C23164" s="158" t="s">
        <v>307</v>
      </c>
      <c r="D23164" s="159">
        <v>775.9</v>
      </c>
    </row>
    <row r="23165" spans="3:4" ht="15" hidden="1" customHeight="1" x14ac:dyDescent="0.25">
      <c r="C23165" s="160" t="s">
        <v>558</v>
      </c>
      <c r="D23165" s="161">
        <v>1014.88</v>
      </c>
    </row>
    <row r="23166" spans="3:4" ht="15" hidden="1" customHeight="1" x14ac:dyDescent="0.25">
      <c r="C23166" s="158" t="s">
        <v>545</v>
      </c>
      <c r="D23166" s="159">
        <v>671.7</v>
      </c>
    </row>
    <row r="23167" spans="3:4" ht="15" hidden="1" customHeight="1" x14ac:dyDescent="0.25">
      <c r="C23167" s="160" t="s">
        <v>545</v>
      </c>
      <c r="D23167" s="161">
        <v>540.45000000000005</v>
      </c>
    </row>
    <row r="23168" spans="3:4" ht="15" hidden="1" customHeight="1" x14ac:dyDescent="0.25">
      <c r="C23168" s="158" t="s">
        <v>312</v>
      </c>
      <c r="D23168" s="159">
        <v>570.21</v>
      </c>
    </row>
    <row r="23169" spans="3:4" ht="15" hidden="1" customHeight="1" x14ac:dyDescent="0.25">
      <c r="C23169" s="160" t="s">
        <v>544</v>
      </c>
      <c r="D23169" s="161">
        <v>904.98</v>
      </c>
    </row>
    <row r="23170" spans="3:4" ht="15" hidden="1" customHeight="1" x14ac:dyDescent="0.25">
      <c r="C23170" s="158" t="s">
        <v>307</v>
      </c>
      <c r="D23170" s="159">
        <v>1001.42</v>
      </c>
    </row>
    <row r="23171" spans="3:4" ht="15" hidden="1" customHeight="1" x14ac:dyDescent="0.25">
      <c r="C23171" s="160" t="s">
        <v>558</v>
      </c>
      <c r="D23171" s="161">
        <v>539.01</v>
      </c>
    </row>
    <row r="23172" spans="3:4" ht="15" hidden="1" customHeight="1" x14ac:dyDescent="0.25">
      <c r="C23172" s="158" t="s">
        <v>540</v>
      </c>
      <c r="D23172" s="159">
        <v>1199.77</v>
      </c>
    </row>
    <row r="23173" spans="3:4" ht="15" hidden="1" customHeight="1" x14ac:dyDescent="0.25">
      <c r="C23173" s="160" t="s">
        <v>551</v>
      </c>
      <c r="D23173" s="161">
        <v>1038.8699999999999</v>
      </c>
    </row>
    <row r="23174" spans="3:4" ht="15" hidden="1" customHeight="1" x14ac:dyDescent="0.25">
      <c r="C23174" s="158" t="s">
        <v>539</v>
      </c>
      <c r="D23174" s="159">
        <v>1081.79</v>
      </c>
    </row>
    <row r="23175" spans="3:4" ht="15" hidden="1" customHeight="1" x14ac:dyDescent="0.25">
      <c r="C23175" s="160" t="s">
        <v>551</v>
      </c>
      <c r="D23175" s="161">
        <v>227.68</v>
      </c>
    </row>
    <row r="23176" spans="3:4" ht="15" hidden="1" customHeight="1" x14ac:dyDescent="0.25">
      <c r="C23176" s="158" t="s">
        <v>545</v>
      </c>
      <c r="D23176" s="159">
        <v>147.18</v>
      </c>
    </row>
    <row r="23177" spans="3:4" ht="15" hidden="1" customHeight="1" x14ac:dyDescent="0.25">
      <c r="C23177" s="160" t="s">
        <v>552</v>
      </c>
      <c r="D23177" s="161">
        <v>570.11</v>
      </c>
    </row>
    <row r="23178" spans="3:4" ht="15" hidden="1" customHeight="1" x14ac:dyDescent="0.25">
      <c r="C23178" s="158" t="s">
        <v>545</v>
      </c>
      <c r="D23178" s="159">
        <v>615.70000000000005</v>
      </c>
    </row>
    <row r="23179" spans="3:4" ht="15" hidden="1" customHeight="1" x14ac:dyDescent="0.25">
      <c r="C23179" s="160" t="s">
        <v>307</v>
      </c>
      <c r="D23179" s="161">
        <v>520.08000000000004</v>
      </c>
    </row>
    <row r="23180" spans="3:4" ht="15" hidden="1" customHeight="1" x14ac:dyDescent="0.25">
      <c r="C23180" s="158" t="s">
        <v>558</v>
      </c>
      <c r="D23180" s="159">
        <v>585.98</v>
      </c>
    </row>
    <row r="23181" spans="3:4" ht="15" hidden="1" customHeight="1" x14ac:dyDescent="0.25">
      <c r="C23181" s="160" t="s">
        <v>551</v>
      </c>
      <c r="D23181" s="161">
        <v>773.19</v>
      </c>
    </row>
    <row r="23182" spans="3:4" ht="15" hidden="1" customHeight="1" x14ac:dyDescent="0.25">
      <c r="C23182" s="158" t="s">
        <v>541</v>
      </c>
      <c r="D23182" s="159">
        <v>578.5</v>
      </c>
    </row>
    <row r="23183" spans="3:4" ht="15" hidden="1" customHeight="1" x14ac:dyDescent="0.25">
      <c r="C23183" s="160" t="s">
        <v>553</v>
      </c>
      <c r="D23183" s="161">
        <v>85.81</v>
      </c>
    </row>
    <row r="23184" spans="3:4" ht="15" hidden="1" customHeight="1" x14ac:dyDescent="0.25">
      <c r="C23184" s="158" t="s">
        <v>551</v>
      </c>
      <c r="D23184" s="159">
        <v>867.5</v>
      </c>
    </row>
    <row r="23185" spans="3:4" ht="15" hidden="1" customHeight="1" x14ac:dyDescent="0.25">
      <c r="C23185" s="160" t="s">
        <v>309</v>
      </c>
      <c r="D23185" s="161">
        <v>645.15</v>
      </c>
    </row>
    <row r="23186" spans="3:4" ht="15" hidden="1" customHeight="1" x14ac:dyDescent="0.25">
      <c r="C23186" s="158" t="s">
        <v>540</v>
      </c>
      <c r="D23186" s="159">
        <v>724.54</v>
      </c>
    </row>
    <row r="23187" spans="3:4" ht="15" hidden="1" customHeight="1" x14ac:dyDescent="0.25">
      <c r="C23187" s="160" t="s">
        <v>556</v>
      </c>
      <c r="D23187" s="161">
        <v>830.06</v>
      </c>
    </row>
    <row r="23188" spans="3:4" ht="15" hidden="1" customHeight="1" x14ac:dyDescent="0.25">
      <c r="C23188" s="158" t="s">
        <v>558</v>
      </c>
      <c r="D23188" s="159">
        <v>292.33</v>
      </c>
    </row>
    <row r="23189" spans="3:4" ht="15" hidden="1" customHeight="1" x14ac:dyDescent="0.25">
      <c r="C23189" s="160" t="s">
        <v>312</v>
      </c>
      <c r="D23189" s="161">
        <v>303.91000000000003</v>
      </c>
    </row>
    <row r="23190" spans="3:4" ht="15" hidden="1" customHeight="1" x14ac:dyDescent="0.25">
      <c r="C23190" s="158" t="s">
        <v>543</v>
      </c>
      <c r="D23190" s="159">
        <v>250.9</v>
      </c>
    </row>
    <row r="23191" spans="3:4" ht="15" hidden="1" customHeight="1" x14ac:dyDescent="0.25">
      <c r="C23191" s="160" t="s">
        <v>541</v>
      </c>
      <c r="D23191" s="161">
        <v>556.80999999999995</v>
      </c>
    </row>
    <row r="23192" spans="3:4" ht="15" hidden="1" customHeight="1" x14ac:dyDescent="0.25">
      <c r="C23192" s="158" t="s">
        <v>550</v>
      </c>
      <c r="D23192" s="159">
        <v>481.57</v>
      </c>
    </row>
    <row r="23193" spans="3:4" ht="15" hidden="1" customHeight="1" x14ac:dyDescent="0.25">
      <c r="C23193" s="160" t="s">
        <v>309</v>
      </c>
      <c r="D23193" s="161">
        <v>363.88</v>
      </c>
    </row>
    <row r="23194" spans="3:4" ht="15" hidden="1" customHeight="1" x14ac:dyDescent="0.25">
      <c r="C23194" s="158" t="s">
        <v>554</v>
      </c>
      <c r="D23194" s="159">
        <v>510.98</v>
      </c>
    </row>
    <row r="23195" spans="3:4" ht="15" hidden="1" customHeight="1" x14ac:dyDescent="0.25">
      <c r="C23195" s="160" t="s">
        <v>549</v>
      </c>
      <c r="D23195" s="161">
        <v>670.19</v>
      </c>
    </row>
    <row r="23196" spans="3:4" ht="15" hidden="1" customHeight="1" x14ac:dyDescent="0.25">
      <c r="C23196" s="158" t="s">
        <v>553</v>
      </c>
      <c r="D23196" s="159">
        <v>437.39</v>
      </c>
    </row>
    <row r="23197" spans="3:4" ht="15" hidden="1" customHeight="1" x14ac:dyDescent="0.25">
      <c r="C23197" s="160" t="s">
        <v>312</v>
      </c>
      <c r="D23197" s="161">
        <v>1120.78</v>
      </c>
    </row>
    <row r="23198" spans="3:4" ht="15" hidden="1" customHeight="1" x14ac:dyDescent="0.25">
      <c r="C23198" s="158" t="s">
        <v>546</v>
      </c>
      <c r="D23198" s="159">
        <v>768.08</v>
      </c>
    </row>
    <row r="23199" spans="3:4" ht="15" hidden="1" customHeight="1" x14ac:dyDescent="0.25">
      <c r="C23199" s="160" t="s">
        <v>548</v>
      </c>
      <c r="D23199" s="161">
        <v>470.65</v>
      </c>
    </row>
    <row r="23200" spans="3:4" ht="15" hidden="1" customHeight="1" x14ac:dyDescent="0.25">
      <c r="C23200" s="158" t="s">
        <v>539</v>
      </c>
      <c r="D23200" s="159">
        <v>450.94</v>
      </c>
    </row>
    <row r="23201" spans="3:4" ht="15" hidden="1" customHeight="1" x14ac:dyDescent="0.25">
      <c r="C23201" s="160" t="s">
        <v>539</v>
      </c>
      <c r="D23201" s="161">
        <v>677.13</v>
      </c>
    </row>
    <row r="23202" spans="3:4" ht="15" hidden="1" customHeight="1" x14ac:dyDescent="0.25">
      <c r="C23202" s="158" t="s">
        <v>542</v>
      </c>
      <c r="D23202" s="159">
        <v>583.99</v>
      </c>
    </row>
    <row r="23203" spans="3:4" ht="15" hidden="1" customHeight="1" x14ac:dyDescent="0.25">
      <c r="C23203" s="160" t="s">
        <v>556</v>
      </c>
      <c r="D23203" s="161">
        <v>744.92</v>
      </c>
    </row>
    <row r="23204" spans="3:4" ht="15" hidden="1" customHeight="1" x14ac:dyDescent="0.25">
      <c r="C23204" s="158" t="s">
        <v>549</v>
      </c>
      <c r="D23204" s="159">
        <v>393.54</v>
      </c>
    </row>
    <row r="23205" spans="3:4" ht="15" hidden="1" customHeight="1" x14ac:dyDescent="0.25">
      <c r="C23205" s="160" t="s">
        <v>546</v>
      </c>
      <c r="D23205" s="161">
        <v>455.47</v>
      </c>
    </row>
    <row r="23206" spans="3:4" ht="15" hidden="1" customHeight="1" x14ac:dyDescent="0.25">
      <c r="C23206" s="158" t="s">
        <v>548</v>
      </c>
      <c r="D23206" s="159">
        <v>1223.51</v>
      </c>
    </row>
    <row r="23207" spans="3:4" ht="15" hidden="1" customHeight="1" x14ac:dyDescent="0.25">
      <c r="C23207" s="160" t="s">
        <v>544</v>
      </c>
      <c r="D23207" s="161">
        <v>381.83</v>
      </c>
    </row>
    <row r="23208" spans="3:4" ht="15" hidden="1" customHeight="1" x14ac:dyDescent="0.25">
      <c r="C23208" s="158" t="s">
        <v>545</v>
      </c>
      <c r="D23208" s="159">
        <v>837.33</v>
      </c>
    </row>
    <row r="23209" spans="3:4" ht="15" hidden="1" customHeight="1" x14ac:dyDescent="0.25">
      <c r="C23209" s="160" t="s">
        <v>552</v>
      </c>
      <c r="D23209" s="161">
        <v>696.38</v>
      </c>
    </row>
    <row r="23210" spans="3:4" ht="15" hidden="1" customHeight="1" x14ac:dyDescent="0.25">
      <c r="C23210" s="158" t="s">
        <v>551</v>
      </c>
      <c r="D23210" s="159">
        <v>200.32</v>
      </c>
    </row>
    <row r="23211" spans="3:4" ht="15" hidden="1" customHeight="1" x14ac:dyDescent="0.25">
      <c r="C23211" s="160" t="s">
        <v>546</v>
      </c>
      <c r="D23211" s="161">
        <v>194</v>
      </c>
    </row>
    <row r="23212" spans="3:4" ht="15" hidden="1" customHeight="1" x14ac:dyDescent="0.25">
      <c r="C23212" s="158" t="s">
        <v>307</v>
      </c>
      <c r="D23212" s="159">
        <v>189.42</v>
      </c>
    </row>
    <row r="23213" spans="3:4" ht="15" hidden="1" customHeight="1" x14ac:dyDescent="0.25">
      <c r="C23213" s="160" t="s">
        <v>543</v>
      </c>
      <c r="D23213" s="161">
        <v>962.57</v>
      </c>
    </row>
    <row r="23214" spans="3:4" ht="15" hidden="1" customHeight="1" x14ac:dyDescent="0.25">
      <c r="C23214" s="158" t="s">
        <v>547</v>
      </c>
      <c r="D23214" s="159">
        <v>562.55999999999995</v>
      </c>
    </row>
    <row r="23215" spans="3:4" ht="15" hidden="1" customHeight="1" x14ac:dyDescent="0.25">
      <c r="C23215" s="160" t="s">
        <v>307</v>
      </c>
      <c r="D23215" s="161">
        <v>1258.3699999999999</v>
      </c>
    </row>
    <row r="23216" spans="3:4" ht="15" hidden="1" customHeight="1" x14ac:dyDescent="0.25">
      <c r="C23216" s="158" t="s">
        <v>539</v>
      </c>
      <c r="D23216" s="159">
        <v>652.13</v>
      </c>
    </row>
    <row r="23217" spans="3:4" ht="15" hidden="1" customHeight="1" x14ac:dyDescent="0.25">
      <c r="C23217" s="160" t="s">
        <v>540</v>
      </c>
      <c r="D23217" s="161">
        <v>407.23</v>
      </c>
    </row>
    <row r="23218" spans="3:4" ht="15" hidden="1" customHeight="1" x14ac:dyDescent="0.25">
      <c r="C23218" s="158" t="s">
        <v>549</v>
      </c>
      <c r="D23218" s="159">
        <v>762.26</v>
      </c>
    </row>
    <row r="23219" spans="3:4" ht="15" hidden="1" customHeight="1" x14ac:dyDescent="0.25">
      <c r="C23219" s="160" t="s">
        <v>307</v>
      </c>
      <c r="D23219" s="161">
        <v>1025.93</v>
      </c>
    </row>
    <row r="23220" spans="3:4" ht="15" hidden="1" customHeight="1" x14ac:dyDescent="0.25">
      <c r="C23220" s="158" t="s">
        <v>553</v>
      </c>
      <c r="D23220" s="159">
        <v>248.05</v>
      </c>
    </row>
    <row r="23221" spans="3:4" ht="15" hidden="1" customHeight="1" x14ac:dyDescent="0.25">
      <c r="C23221" s="160" t="s">
        <v>547</v>
      </c>
      <c r="D23221" s="161">
        <v>792.32</v>
      </c>
    </row>
    <row r="23222" spans="3:4" ht="15" hidden="1" customHeight="1" x14ac:dyDescent="0.25">
      <c r="C23222" s="158" t="s">
        <v>546</v>
      </c>
      <c r="D23222" s="159">
        <v>348.79</v>
      </c>
    </row>
    <row r="23223" spans="3:4" ht="15" hidden="1" customHeight="1" x14ac:dyDescent="0.25">
      <c r="C23223" s="160" t="s">
        <v>541</v>
      </c>
      <c r="D23223" s="161">
        <v>607.75</v>
      </c>
    </row>
    <row r="23224" spans="3:4" ht="15" hidden="1" customHeight="1" x14ac:dyDescent="0.25">
      <c r="C23224" s="158" t="s">
        <v>540</v>
      </c>
      <c r="D23224" s="159">
        <v>1230.53</v>
      </c>
    </row>
    <row r="23225" spans="3:4" ht="15" hidden="1" customHeight="1" x14ac:dyDescent="0.25">
      <c r="C23225" s="160" t="s">
        <v>553</v>
      </c>
      <c r="D23225" s="161">
        <v>477.57</v>
      </c>
    </row>
    <row r="23226" spans="3:4" ht="15" hidden="1" customHeight="1" x14ac:dyDescent="0.25">
      <c r="C23226" s="158" t="s">
        <v>546</v>
      </c>
      <c r="D23226" s="159">
        <v>557.42999999999995</v>
      </c>
    </row>
    <row r="23227" spans="3:4" ht="15" hidden="1" customHeight="1" x14ac:dyDescent="0.25">
      <c r="C23227" s="160" t="s">
        <v>312</v>
      </c>
      <c r="D23227" s="161">
        <v>1039.8499999999999</v>
      </c>
    </row>
    <row r="23228" spans="3:4" ht="15" hidden="1" customHeight="1" x14ac:dyDescent="0.25">
      <c r="C23228" s="158" t="s">
        <v>540</v>
      </c>
      <c r="D23228" s="159">
        <v>659.81</v>
      </c>
    </row>
    <row r="23229" spans="3:4" ht="15" hidden="1" customHeight="1" x14ac:dyDescent="0.25">
      <c r="C23229" s="160" t="s">
        <v>541</v>
      </c>
      <c r="D23229" s="161">
        <v>506.76</v>
      </c>
    </row>
    <row r="23230" spans="3:4" ht="15" hidden="1" customHeight="1" x14ac:dyDescent="0.25">
      <c r="C23230" s="158" t="s">
        <v>549</v>
      </c>
      <c r="D23230" s="159">
        <v>237.16</v>
      </c>
    </row>
    <row r="23231" spans="3:4" ht="15" hidden="1" customHeight="1" x14ac:dyDescent="0.25">
      <c r="C23231" s="160" t="s">
        <v>546</v>
      </c>
      <c r="D23231" s="161">
        <v>654.58000000000004</v>
      </c>
    </row>
    <row r="23232" spans="3:4" ht="15" hidden="1" customHeight="1" x14ac:dyDescent="0.25">
      <c r="C23232" s="158" t="s">
        <v>545</v>
      </c>
      <c r="D23232" s="159">
        <v>842.55</v>
      </c>
    </row>
    <row r="23233" spans="3:4" ht="15" hidden="1" customHeight="1" x14ac:dyDescent="0.25">
      <c r="C23233" s="160" t="s">
        <v>312</v>
      </c>
      <c r="D23233" s="161">
        <v>977</v>
      </c>
    </row>
    <row r="23234" spans="3:4" ht="15" hidden="1" customHeight="1" x14ac:dyDescent="0.25">
      <c r="C23234" s="158" t="s">
        <v>540</v>
      </c>
      <c r="D23234" s="159">
        <v>673.54</v>
      </c>
    </row>
    <row r="23235" spans="3:4" ht="15" hidden="1" customHeight="1" x14ac:dyDescent="0.25">
      <c r="C23235" s="160" t="s">
        <v>539</v>
      </c>
      <c r="D23235" s="161">
        <v>399.25</v>
      </c>
    </row>
    <row r="23236" spans="3:4" ht="15" hidden="1" customHeight="1" x14ac:dyDescent="0.25">
      <c r="C23236" s="158" t="s">
        <v>539</v>
      </c>
      <c r="D23236" s="159">
        <v>650.69000000000005</v>
      </c>
    </row>
    <row r="23237" spans="3:4" ht="15" hidden="1" customHeight="1" x14ac:dyDescent="0.25">
      <c r="C23237" s="160" t="s">
        <v>547</v>
      </c>
      <c r="D23237" s="161">
        <v>415.36</v>
      </c>
    </row>
    <row r="23238" spans="3:4" ht="15" hidden="1" customHeight="1" x14ac:dyDescent="0.25">
      <c r="C23238" s="158" t="s">
        <v>312</v>
      </c>
      <c r="D23238" s="159">
        <v>449.07</v>
      </c>
    </row>
    <row r="23239" spans="3:4" ht="15" hidden="1" customHeight="1" x14ac:dyDescent="0.25">
      <c r="C23239" s="160" t="s">
        <v>540</v>
      </c>
      <c r="D23239" s="161">
        <v>589.59</v>
      </c>
    </row>
    <row r="23240" spans="3:4" ht="15" hidden="1" customHeight="1" x14ac:dyDescent="0.25">
      <c r="C23240" s="158" t="s">
        <v>544</v>
      </c>
      <c r="D23240" s="159">
        <v>946.71</v>
      </c>
    </row>
    <row r="23241" spans="3:4" ht="15" hidden="1" customHeight="1" x14ac:dyDescent="0.25">
      <c r="C23241" s="160" t="s">
        <v>544</v>
      </c>
      <c r="D23241" s="161">
        <v>1160.8699999999999</v>
      </c>
    </row>
    <row r="23242" spans="3:4" ht="15" hidden="1" customHeight="1" x14ac:dyDescent="0.25">
      <c r="C23242" s="158" t="s">
        <v>556</v>
      </c>
      <c r="D23242" s="159">
        <v>990.88</v>
      </c>
    </row>
    <row r="23243" spans="3:4" ht="15" hidden="1" customHeight="1" x14ac:dyDescent="0.25">
      <c r="C23243" s="160" t="s">
        <v>553</v>
      </c>
      <c r="D23243" s="161">
        <v>663.03</v>
      </c>
    </row>
    <row r="23244" spans="3:4" ht="15" hidden="1" customHeight="1" x14ac:dyDescent="0.25">
      <c r="C23244" s="158" t="s">
        <v>547</v>
      </c>
      <c r="D23244" s="159">
        <v>800.67</v>
      </c>
    </row>
    <row r="23245" spans="3:4" ht="15" hidden="1" customHeight="1" x14ac:dyDescent="0.25">
      <c r="C23245" s="160" t="s">
        <v>540</v>
      </c>
      <c r="D23245" s="161">
        <v>598.51</v>
      </c>
    </row>
    <row r="23246" spans="3:4" ht="15" hidden="1" customHeight="1" x14ac:dyDescent="0.25">
      <c r="C23246" s="158" t="s">
        <v>542</v>
      </c>
      <c r="D23246" s="159">
        <v>102.05</v>
      </c>
    </row>
    <row r="23247" spans="3:4" ht="15" hidden="1" customHeight="1" x14ac:dyDescent="0.25">
      <c r="C23247" s="160" t="s">
        <v>557</v>
      </c>
      <c r="D23247" s="161">
        <v>123.05</v>
      </c>
    </row>
    <row r="23248" spans="3:4" ht="15" hidden="1" customHeight="1" x14ac:dyDescent="0.25">
      <c r="C23248" s="158" t="s">
        <v>541</v>
      </c>
      <c r="D23248" s="159">
        <v>209.55</v>
      </c>
    </row>
    <row r="23249" spans="3:4" ht="15" hidden="1" customHeight="1" x14ac:dyDescent="0.25">
      <c r="C23249" s="160" t="s">
        <v>550</v>
      </c>
      <c r="D23249" s="161">
        <v>413.41</v>
      </c>
    </row>
    <row r="23250" spans="3:4" ht="15" hidden="1" customHeight="1" x14ac:dyDescent="0.25">
      <c r="C23250" s="158" t="s">
        <v>542</v>
      </c>
      <c r="D23250" s="159">
        <v>47.23</v>
      </c>
    </row>
    <row r="23251" spans="3:4" ht="15" hidden="1" customHeight="1" x14ac:dyDescent="0.25">
      <c r="C23251" s="160" t="s">
        <v>556</v>
      </c>
      <c r="D23251" s="161">
        <v>390.81</v>
      </c>
    </row>
    <row r="23252" spans="3:4" ht="15" hidden="1" customHeight="1" x14ac:dyDescent="0.25">
      <c r="C23252" s="158" t="s">
        <v>312</v>
      </c>
      <c r="D23252" s="159">
        <v>172.94</v>
      </c>
    </row>
    <row r="23253" spans="3:4" ht="15" hidden="1" customHeight="1" x14ac:dyDescent="0.25">
      <c r="C23253" s="160" t="s">
        <v>312</v>
      </c>
      <c r="D23253" s="161">
        <v>1196.5</v>
      </c>
    </row>
    <row r="23254" spans="3:4" ht="15" hidden="1" customHeight="1" x14ac:dyDescent="0.25">
      <c r="C23254" s="158" t="s">
        <v>550</v>
      </c>
      <c r="D23254" s="159">
        <v>1112.42</v>
      </c>
    </row>
    <row r="23255" spans="3:4" ht="15" hidden="1" customHeight="1" x14ac:dyDescent="0.25">
      <c r="C23255" s="160" t="s">
        <v>544</v>
      </c>
      <c r="D23255" s="161">
        <v>760.09</v>
      </c>
    </row>
    <row r="23256" spans="3:4" ht="15" hidden="1" customHeight="1" x14ac:dyDescent="0.25">
      <c r="C23256" s="158" t="s">
        <v>542</v>
      </c>
      <c r="D23256" s="159">
        <v>1030.8699999999999</v>
      </c>
    </row>
    <row r="23257" spans="3:4" ht="15" hidden="1" customHeight="1" x14ac:dyDescent="0.25">
      <c r="C23257" s="160" t="s">
        <v>550</v>
      </c>
      <c r="D23257" s="161">
        <v>458.91</v>
      </c>
    </row>
    <row r="23258" spans="3:4" ht="15" hidden="1" customHeight="1" x14ac:dyDescent="0.25">
      <c r="C23258" s="158" t="s">
        <v>312</v>
      </c>
      <c r="D23258" s="159">
        <v>509.17</v>
      </c>
    </row>
    <row r="23259" spans="3:4" ht="15" hidden="1" customHeight="1" x14ac:dyDescent="0.25">
      <c r="C23259" s="160" t="s">
        <v>553</v>
      </c>
      <c r="D23259" s="161">
        <v>27.48</v>
      </c>
    </row>
    <row r="23260" spans="3:4" ht="15" hidden="1" customHeight="1" x14ac:dyDescent="0.25">
      <c r="C23260" s="158" t="s">
        <v>546</v>
      </c>
      <c r="D23260" s="159">
        <v>862.49</v>
      </c>
    </row>
    <row r="23261" spans="3:4" ht="15" hidden="1" customHeight="1" x14ac:dyDescent="0.25">
      <c r="C23261" s="160" t="s">
        <v>544</v>
      </c>
      <c r="D23261" s="161">
        <v>966.16</v>
      </c>
    </row>
    <row r="23262" spans="3:4" ht="15" hidden="1" customHeight="1" x14ac:dyDescent="0.25">
      <c r="C23262" s="158" t="s">
        <v>309</v>
      </c>
      <c r="D23262" s="159">
        <v>582.04999999999995</v>
      </c>
    </row>
    <row r="23263" spans="3:4" ht="15" hidden="1" customHeight="1" x14ac:dyDescent="0.25">
      <c r="C23263" s="160" t="s">
        <v>309</v>
      </c>
      <c r="D23263" s="161">
        <v>460.68</v>
      </c>
    </row>
    <row r="23264" spans="3:4" ht="15" hidden="1" customHeight="1" x14ac:dyDescent="0.25">
      <c r="C23264" s="158" t="s">
        <v>312</v>
      </c>
      <c r="D23264" s="159">
        <v>881.53</v>
      </c>
    </row>
    <row r="23265" spans="3:4" ht="15" hidden="1" customHeight="1" x14ac:dyDescent="0.25">
      <c r="C23265" s="160" t="s">
        <v>547</v>
      </c>
      <c r="D23265" s="161">
        <v>22.88</v>
      </c>
    </row>
    <row r="23266" spans="3:4" ht="15" hidden="1" customHeight="1" x14ac:dyDescent="0.25">
      <c r="C23266" s="158" t="s">
        <v>309</v>
      </c>
      <c r="D23266" s="159">
        <v>974.73</v>
      </c>
    </row>
    <row r="23267" spans="3:4" ht="15" hidden="1" customHeight="1" x14ac:dyDescent="0.25">
      <c r="C23267" s="160" t="s">
        <v>307</v>
      </c>
      <c r="D23267" s="161">
        <v>1212.57</v>
      </c>
    </row>
    <row r="23268" spans="3:4" ht="15" hidden="1" customHeight="1" x14ac:dyDescent="0.25">
      <c r="C23268" s="158" t="s">
        <v>540</v>
      </c>
      <c r="D23268" s="159">
        <v>504.98</v>
      </c>
    </row>
    <row r="23269" spans="3:4" ht="15" hidden="1" customHeight="1" x14ac:dyDescent="0.25">
      <c r="C23269" s="160" t="s">
        <v>556</v>
      </c>
      <c r="D23269" s="161">
        <v>627.21</v>
      </c>
    </row>
    <row r="23270" spans="3:4" ht="15" hidden="1" customHeight="1" x14ac:dyDescent="0.25">
      <c r="C23270" s="158" t="s">
        <v>308</v>
      </c>
      <c r="D23270" s="159">
        <v>336.21</v>
      </c>
    </row>
    <row r="23271" spans="3:4" ht="15" hidden="1" customHeight="1" x14ac:dyDescent="0.25">
      <c r="C23271" s="160" t="s">
        <v>549</v>
      </c>
      <c r="D23271" s="161">
        <v>304.3</v>
      </c>
    </row>
    <row r="23272" spans="3:4" ht="15" hidden="1" customHeight="1" x14ac:dyDescent="0.25">
      <c r="C23272" s="158" t="s">
        <v>541</v>
      </c>
      <c r="D23272" s="159">
        <v>681.41</v>
      </c>
    </row>
    <row r="23273" spans="3:4" ht="15" hidden="1" customHeight="1" x14ac:dyDescent="0.25">
      <c r="C23273" s="160" t="s">
        <v>545</v>
      </c>
      <c r="D23273" s="161">
        <v>361.65</v>
      </c>
    </row>
    <row r="23274" spans="3:4" ht="15" hidden="1" customHeight="1" x14ac:dyDescent="0.25">
      <c r="C23274" s="158" t="s">
        <v>309</v>
      </c>
      <c r="D23274" s="159">
        <v>242.59</v>
      </c>
    </row>
    <row r="23275" spans="3:4" ht="15" hidden="1" customHeight="1" x14ac:dyDescent="0.25">
      <c r="C23275" s="160" t="s">
        <v>307</v>
      </c>
      <c r="D23275" s="161">
        <v>793.95</v>
      </c>
    </row>
    <row r="23276" spans="3:4" ht="15" hidden="1" customHeight="1" x14ac:dyDescent="0.25">
      <c r="C23276" s="158" t="s">
        <v>552</v>
      </c>
      <c r="D23276" s="159">
        <v>260.08999999999997</v>
      </c>
    </row>
    <row r="23277" spans="3:4" ht="15" hidden="1" customHeight="1" x14ac:dyDescent="0.25">
      <c r="C23277" s="160" t="s">
        <v>548</v>
      </c>
      <c r="D23277" s="161">
        <v>170.78</v>
      </c>
    </row>
    <row r="23278" spans="3:4" ht="15" hidden="1" customHeight="1" x14ac:dyDescent="0.25">
      <c r="C23278" s="158" t="s">
        <v>555</v>
      </c>
      <c r="D23278" s="159">
        <v>984.51</v>
      </c>
    </row>
    <row r="23279" spans="3:4" ht="15" hidden="1" customHeight="1" x14ac:dyDescent="0.25">
      <c r="C23279" s="160" t="s">
        <v>549</v>
      </c>
      <c r="D23279" s="161">
        <v>560.03</v>
      </c>
    </row>
    <row r="23280" spans="3:4" ht="15" hidden="1" customHeight="1" x14ac:dyDescent="0.25">
      <c r="C23280" s="158" t="s">
        <v>539</v>
      </c>
      <c r="D23280" s="159">
        <v>1215.23</v>
      </c>
    </row>
    <row r="23281" spans="3:4" ht="15" hidden="1" customHeight="1" x14ac:dyDescent="0.25">
      <c r="C23281" s="160" t="s">
        <v>547</v>
      </c>
      <c r="D23281" s="161">
        <v>1102.45</v>
      </c>
    </row>
    <row r="23282" spans="3:4" ht="15" hidden="1" customHeight="1" x14ac:dyDescent="0.25">
      <c r="C23282" s="158" t="s">
        <v>553</v>
      </c>
      <c r="D23282" s="159">
        <v>309.44</v>
      </c>
    </row>
    <row r="23283" spans="3:4" ht="15" hidden="1" customHeight="1" x14ac:dyDescent="0.25">
      <c r="C23283" s="160" t="s">
        <v>542</v>
      </c>
      <c r="D23283" s="161">
        <v>276.58</v>
      </c>
    </row>
    <row r="23284" spans="3:4" ht="15" hidden="1" customHeight="1" x14ac:dyDescent="0.25">
      <c r="C23284" s="158" t="s">
        <v>557</v>
      </c>
      <c r="D23284" s="159">
        <v>871.99</v>
      </c>
    </row>
    <row r="23285" spans="3:4" ht="15" hidden="1" customHeight="1" x14ac:dyDescent="0.25">
      <c r="C23285" s="160" t="s">
        <v>542</v>
      </c>
      <c r="D23285" s="161">
        <v>889.6</v>
      </c>
    </row>
    <row r="23286" spans="3:4" ht="15" hidden="1" customHeight="1" x14ac:dyDescent="0.25">
      <c r="C23286" s="158" t="s">
        <v>309</v>
      </c>
      <c r="D23286" s="159">
        <v>774.69</v>
      </c>
    </row>
    <row r="23287" spans="3:4" ht="15" hidden="1" customHeight="1" x14ac:dyDescent="0.25">
      <c r="C23287" s="160" t="s">
        <v>312</v>
      </c>
      <c r="D23287" s="161">
        <v>1182.6400000000001</v>
      </c>
    </row>
    <row r="23288" spans="3:4" ht="15" hidden="1" customHeight="1" x14ac:dyDescent="0.25">
      <c r="C23288" s="158" t="s">
        <v>309</v>
      </c>
      <c r="D23288" s="159">
        <v>677.85</v>
      </c>
    </row>
    <row r="23289" spans="3:4" ht="15" hidden="1" customHeight="1" x14ac:dyDescent="0.25">
      <c r="C23289" s="160" t="s">
        <v>309</v>
      </c>
      <c r="D23289" s="161">
        <v>174.39</v>
      </c>
    </row>
    <row r="23290" spans="3:4" ht="15" hidden="1" customHeight="1" x14ac:dyDescent="0.25">
      <c r="C23290" s="158" t="s">
        <v>547</v>
      </c>
      <c r="D23290" s="159">
        <v>215.24</v>
      </c>
    </row>
    <row r="23291" spans="3:4" ht="15" hidden="1" customHeight="1" x14ac:dyDescent="0.25">
      <c r="C23291" s="160" t="s">
        <v>539</v>
      </c>
      <c r="D23291" s="161">
        <v>498.85</v>
      </c>
    </row>
    <row r="23292" spans="3:4" ht="15" hidden="1" customHeight="1" x14ac:dyDescent="0.25">
      <c r="C23292" s="158" t="s">
        <v>543</v>
      </c>
      <c r="D23292" s="159">
        <v>350.51</v>
      </c>
    </row>
    <row r="23293" spans="3:4" ht="15" hidden="1" customHeight="1" x14ac:dyDescent="0.25">
      <c r="C23293" s="160" t="s">
        <v>307</v>
      </c>
      <c r="D23293" s="161">
        <v>559.34</v>
      </c>
    </row>
    <row r="23294" spans="3:4" ht="15" hidden="1" customHeight="1" x14ac:dyDescent="0.25">
      <c r="C23294" s="158" t="s">
        <v>551</v>
      </c>
      <c r="D23294" s="159">
        <v>825.9</v>
      </c>
    </row>
    <row r="23295" spans="3:4" ht="15" hidden="1" customHeight="1" x14ac:dyDescent="0.25">
      <c r="C23295" s="160" t="s">
        <v>540</v>
      </c>
      <c r="D23295" s="161">
        <v>1178.8</v>
      </c>
    </row>
    <row r="23296" spans="3:4" ht="15" hidden="1" customHeight="1" x14ac:dyDescent="0.25">
      <c r="C23296" s="158" t="s">
        <v>552</v>
      </c>
      <c r="D23296" s="159">
        <v>846.88</v>
      </c>
    </row>
    <row r="23297" spans="3:4" ht="15" hidden="1" customHeight="1" x14ac:dyDescent="0.25">
      <c r="C23297" s="160" t="s">
        <v>309</v>
      </c>
      <c r="D23297" s="161">
        <v>594.66</v>
      </c>
    </row>
    <row r="23298" spans="3:4" ht="15" hidden="1" customHeight="1" x14ac:dyDescent="0.25">
      <c r="C23298" s="158" t="s">
        <v>544</v>
      </c>
      <c r="D23298" s="159">
        <v>1153.1500000000001</v>
      </c>
    </row>
    <row r="23299" spans="3:4" ht="15" hidden="1" customHeight="1" x14ac:dyDescent="0.25">
      <c r="C23299" s="160" t="s">
        <v>552</v>
      </c>
      <c r="D23299" s="161">
        <v>682.5</v>
      </c>
    </row>
    <row r="23300" spans="3:4" ht="15" hidden="1" customHeight="1" x14ac:dyDescent="0.25">
      <c r="C23300" s="158" t="s">
        <v>547</v>
      </c>
      <c r="D23300" s="159">
        <v>1274.18</v>
      </c>
    </row>
    <row r="23301" spans="3:4" ht="15" hidden="1" customHeight="1" x14ac:dyDescent="0.25">
      <c r="C23301" s="160" t="s">
        <v>548</v>
      </c>
      <c r="D23301" s="161">
        <v>881.59</v>
      </c>
    </row>
    <row r="23302" spans="3:4" ht="15" hidden="1" customHeight="1" x14ac:dyDescent="0.25">
      <c r="C23302" s="158" t="s">
        <v>551</v>
      </c>
      <c r="D23302" s="159">
        <v>1021.77</v>
      </c>
    </row>
    <row r="23303" spans="3:4" ht="15" hidden="1" customHeight="1" x14ac:dyDescent="0.25">
      <c r="C23303" s="160" t="s">
        <v>549</v>
      </c>
      <c r="D23303" s="161">
        <v>1060.9000000000001</v>
      </c>
    </row>
    <row r="23304" spans="3:4" ht="15" hidden="1" customHeight="1" x14ac:dyDescent="0.25">
      <c r="C23304" s="158" t="s">
        <v>552</v>
      </c>
      <c r="D23304" s="159">
        <v>484.78</v>
      </c>
    </row>
    <row r="23305" spans="3:4" ht="15" hidden="1" customHeight="1" x14ac:dyDescent="0.25">
      <c r="C23305" s="160" t="s">
        <v>555</v>
      </c>
      <c r="D23305" s="161">
        <v>48.49</v>
      </c>
    </row>
    <row r="23306" spans="3:4" ht="15" hidden="1" customHeight="1" x14ac:dyDescent="0.25">
      <c r="C23306" s="158" t="s">
        <v>540</v>
      </c>
      <c r="D23306" s="159">
        <v>979.93</v>
      </c>
    </row>
    <row r="23307" spans="3:4" ht="15" hidden="1" customHeight="1" x14ac:dyDescent="0.25">
      <c r="C23307" s="160" t="s">
        <v>308</v>
      </c>
      <c r="D23307" s="161">
        <v>1010.68</v>
      </c>
    </row>
    <row r="23308" spans="3:4" ht="15" hidden="1" customHeight="1" x14ac:dyDescent="0.25">
      <c r="C23308" s="158" t="s">
        <v>543</v>
      </c>
      <c r="D23308" s="159">
        <v>93.21</v>
      </c>
    </row>
    <row r="23309" spans="3:4" ht="15" hidden="1" customHeight="1" x14ac:dyDescent="0.25">
      <c r="C23309" s="160" t="s">
        <v>540</v>
      </c>
      <c r="D23309" s="161">
        <v>432.46</v>
      </c>
    </row>
    <row r="23310" spans="3:4" ht="15" hidden="1" customHeight="1" x14ac:dyDescent="0.25">
      <c r="C23310" s="158" t="s">
        <v>540</v>
      </c>
      <c r="D23310" s="159">
        <v>535.53</v>
      </c>
    </row>
    <row r="23311" spans="3:4" ht="15" hidden="1" customHeight="1" x14ac:dyDescent="0.25">
      <c r="C23311" s="160" t="s">
        <v>540</v>
      </c>
      <c r="D23311" s="161">
        <v>460.44</v>
      </c>
    </row>
    <row r="23312" spans="3:4" ht="15" hidden="1" customHeight="1" x14ac:dyDescent="0.25">
      <c r="C23312" s="158" t="s">
        <v>554</v>
      </c>
      <c r="D23312" s="159">
        <v>1280.78</v>
      </c>
    </row>
    <row r="23313" spans="3:4" ht="15" hidden="1" customHeight="1" x14ac:dyDescent="0.25">
      <c r="C23313" s="160" t="s">
        <v>307</v>
      </c>
      <c r="D23313" s="161">
        <v>123.24</v>
      </c>
    </row>
    <row r="23314" spans="3:4" ht="15" hidden="1" customHeight="1" x14ac:dyDescent="0.25">
      <c r="C23314" s="158" t="s">
        <v>552</v>
      </c>
      <c r="D23314" s="159">
        <v>801.98</v>
      </c>
    </row>
    <row r="23315" spans="3:4" ht="15" hidden="1" customHeight="1" x14ac:dyDescent="0.25">
      <c r="C23315" s="160" t="s">
        <v>308</v>
      </c>
      <c r="D23315" s="161">
        <v>576.11</v>
      </c>
    </row>
    <row r="23316" spans="3:4" ht="15" hidden="1" customHeight="1" x14ac:dyDescent="0.25">
      <c r="C23316" s="158" t="s">
        <v>539</v>
      </c>
      <c r="D23316" s="159">
        <v>177.12</v>
      </c>
    </row>
    <row r="23317" spans="3:4" ht="15" hidden="1" customHeight="1" x14ac:dyDescent="0.25">
      <c r="C23317" s="160" t="s">
        <v>543</v>
      </c>
      <c r="D23317" s="161">
        <v>679.91</v>
      </c>
    </row>
    <row r="23318" spans="3:4" ht="15" hidden="1" customHeight="1" x14ac:dyDescent="0.25">
      <c r="C23318" s="158" t="s">
        <v>543</v>
      </c>
      <c r="D23318" s="159">
        <v>862.59</v>
      </c>
    </row>
    <row r="23319" spans="3:4" ht="15" hidden="1" customHeight="1" x14ac:dyDescent="0.25">
      <c r="C23319" s="160" t="s">
        <v>545</v>
      </c>
      <c r="D23319" s="161">
        <v>1267.57</v>
      </c>
    </row>
    <row r="23320" spans="3:4" ht="15" hidden="1" customHeight="1" x14ac:dyDescent="0.25">
      <c r="C23320" s="158" t="s">
        <v>547</v>
      </c>
      <c r="D23320" s="159">
        <v>692.42</v>
      </c>
    </row>
    <row r="23321" spans="3:4" ht="15" hidden="1" customHeight="1" x14ac:dyDescent="0.25">
      <c r="C23321" s="160" t="s">
        <v>542</v>
      </c>
      <c r="D23321" s="161">
        <v>727.71</v>
      </c>
    </row>
    <row r="23322" spans="3:4" ht="15" hidden="1" customHeight="1" x14ac:dyDescent="0.25">
      <c r="C23322" s="158" t="s">
        <v>555</v>
      </c>
      <c r="D23322" s="159">
        <v>1250.9000000000001</v>
      </c>
    </row>
    <row r="23323" spans="3:4" ht="15" hidden="1" customHeight="1" x14ac:dyDescent="0.25">
      <c r="C23323" s="160" t="s">
        <v>312</v>
      </c>
      <c r="D23323" s="161">
        <v>679.97</v>
      </c>
    </row>
    <row r="23324" spans="3:4" ht="15" hidden="1" customHeight="1" x14ac:dyDescent="0.25">
      <c r="C23324" s="158" t="s">
        <v>540</v>
      </c>
      <c r="D23324" s="159">
        <v>1200.7</v>
      </c>
    </row>
    <row r="23325" spans="3:4" ht="15" hidden="1" customHeight="1" x14ac:dyDescent="0.25">
      <c r="C23325" s="160" t="s">
        <v>539</v>
      </c>
      <c r="D23325" s="161">
        <v>723.61</v>
      </c>
    </row>
    <row r="23326" spans="3:4" ht="15" hidden="1" customHeight="1" x14ac:dyDescent="0.25">
      <c r="C23326" s="158" t="s">
        <v>541</v>
      </c>
      <c r="D23326" s="159">
        <v>103.54</v>
      </c>
    </row>
    <row r="23327" spans="3:4" ht="15" hidden="1" customHeight="1" x14ac:dyDescent="0.25">
      <c r="C23327" s="160" t="s">
        <v>547</v>
      </c>
      <c r="D23327" s="161">
        <v>505.82</v>
      </c>
    </row>
    <row r="23328" spans="3:4" ht="15" hidden="1" customHeight="1" x14ac:dyDescent="0.25">
      <c r="C23328" s="158" t="s">
        <v>309</v>
      </c>
      <c r="D23328" s="159">
        <v>782.93</v>
      </c>
    </row>
    <row r="23329" spans="3:4" ht="15" hidden="1" customHeight="1" x14ac:dyDescent="0.25">
      <c r="C23329" s="160" t="s">
        <v>540</v>
      </c>
      <c r="D23329" s="161">
        <v>94.93</v>
      </c>
    </row>
    <row r="23330" spans="3:4" ht="15" hidden="1" customHeight="1" x14ac:dyDescent="0.25">
      <c r="C23330" s="158" t="s">
        <v>552</v>
      </c>
      <c r="D23330" s="159">
        <v>1067.07</v>
      </c>
    </row>
    <row r="23331" spans="3:4" ht="15" hidden="1" customHeight="1" x14ac:dyDescent="0.25">
      <c r="C23331" s="160" t="s">
        <v>554</v>
      </c>
      <c r="D23331" s="161">
        <v>892.04</v>
      </c>
    </row>
    <row r="23332" spans="3:4" ht="15" hidden="1" customHeight="1" x14ac:dyDescent="0.25">
      <c r="C23332" s="158" t="s">
        <v>543</v>
      </c>
      <c r="D23332" s="159">
        <v>1172.51</v>
      </c>
    </row>
    <row r="23333" spans="3:4" ht="15" hidden="1" customHeight="1" x14ac:dyDescent="0.25">
      <c r="C23333" s="160" t="s">
        <v>307</v>
      </c>
      <c r="D23333" s="161">
        <v>816.84</v>
      </c>
    </row>
    <row r="23334" spans="3:4" ht="15" hidden="1" customHeight="1" x14ac:dyDescent="0.25">
      <c r="C23334" s="158" t="s">
        <v>312</v>
      </c>
      <c r="D23334" s="159">
        <v>664.33</v>
      </c>
    </row>
    <row r="23335" spans="3:4" ht="15" hidden="1" customHeight="1" x14ac:dyDescent="0.25">
      <c r="C23335" s="160" t="s">
        <v>549</v>
      </c>
      <c r="D23335" s="161">
        <v>421.68</v>
      </c>
    </row>
    <row r="23336" spans="3:4" ht="15" hidden="1" customHeight="1" x14ac:dyDescent="0.25">
      <c r="C23336" s="158" t="s">
        <v>547</v>
      </c>
      <c r="D23336" s="159">
        <v>1156.49</v>
      </c>
    </row>
    <row r="23337" spans="3:4" ht="15" hidden="1" customHeight="1" x14ac:dyDescent="0.25">
      <c r="C23337" s="160" t="s">
        <v>540</v>
      </c>
      <c r="D23337" s="161">
        <v>225.91</v>
      </c>
    </row>
    <row r="23338" spans="3:4" ht="15" hidden="1" customHeight="1" x14ac:dyDescent="0.25">
      <c r="C23338" s="158" t="s">
        <v>309</v>
      </c>
      <c r="D23338" s="159">
        <v>996.09</v>
      </c>
    </row>
    <row r="23339" spans="3:4" ht="15" hidden="1" customHeight="1" x14ac:dyDescent="0.25">
      <c r="C23339" s="160" t="s">
        <v>547</v>
      </c>
      <c r="D23339" s="161">
        <v>31.07</v>
      </c>
    </row>
    <row r="23340" spans="3:4" ht="15" hidden="1" customHeight="1" x14ac:dyDescent="0.25">
      <c r="C23340" s="158" t="s">
        <v>556</v>
      </c>
      <c r="D23340" s="159">
        <v>772.07</v>
      </c>
    </row>
    <row r="23341" spans="3:4" ht="15" hidden="1" customHeight="1" x14ac:dyDescent="0.25">
      <c r="C23341" s="160" t="s">
        <v>553</v>
      </c>
      <c r="D23341" s="161">
        <v>698.5</v>
      </c>
    </row>
    <row r="23342" spans="3:4" ht="15" hidden="1" customHeight="1" x14ac:dyDescent="0.25">
      <c r="C23342" s="158" t="s">
        <v>545</v>
      </c>
      <c r="D23342" s="159">
        <v>70.099999999999994</v>
      </c>
    </row>
    <row r="23343" spans="3:4" ht="15" hidden="1" customHeight="1" x14ac:dyDescent="0.25">
      <c r="C23343" s="160" t="s">
        <v>309</v>
      </c>
      <c r="D23343" s="161">
        <v>360.79</v>
      </c>
    </row>
    <row r="23344" spans="3:4" ht="15" hidden="1" customHeight="1" x14ac:dyDescent="0.25">
      <c r="C23344" s="158" t="s">
        <v>309</v>
      </c>
      <c r="D23344" s="159">
        <v>792.18</v>
      </c>
    </row>
    <row r="23345" spans="3:4" ht="15" hidden="1" customHeight="1" x14ac:dyDescent="0.25">
      <c r="C23345" s="160" t="s">
        <v>553</v>
      </c>
      <c r="D23345" s="161">
        <v>1279.5999999999999</v>
      </c>
    </row>
    <row r="23346" spans="3:4" ht="15" hidden="1" customHeight="1" x14ac:dyDescent="0.25">
      <c r="C23346" s="158" t="s">
        <v>539</v>
      </c>
      <c r="D23346" s="159">
        <v>1120.3699999999999</v>
      </c>
    </row>
    <row r="23347" spans="3:4" ht="15" hidden="1" customHeight="1" x14ac:dyDescent="0.25">
      <c r="C23347" s="160" t="s">
        <v>546</v>
      </c>
      <c r="D23347" s="161">
        <v>976.58</v>
      </c>
    </row>
    <row r="23348" spans="3:4" ht="15" hidden="1" customHeight="1" x14ac:dyDescent="0.25">
      <c r="C23348" s="158" t="s">
        <v>544</v>
      </c>
      <c r="D23348" s="159">
        <v>582.79999999999995</v>
      </c>
    </row>
    <row r="23349" spans="3:4" ht="15" hidden="1" customHeight="1" x14ac:dyDescent="0.25">
      <c r="C23349" s="160" t="s">
        <v>558</v>
      </c>
      <c r="D23349" s="161">
        <v>656.98</v>
      </c>
    </row>
    <row r="23350" spans="3:4" ht="15" hidden="1" customHeight="1" x14ac:dyDescent="0.25">
      <c r="C23350" s="158" t="s">
        <v>546</v>
      </c>
      <c r="D23350" s="159">
        <v>322.19</v>
      </c>
    </row>
    <row r="23351" spans="3:4" ht="15" hidden="1" customHeight="1" x14ac:dyDescent="0.25">
      <c r="C23351" s="160" t="s">
        <v>549</v>
      </c>
      <c r="D23351" s="161">
        <v>612.13</v>
      </c>
    </row>
    <row r="23352" spans="3:4" ht="15" hidden="1" customHeight="1" x14ac:dyDescent="0.25">
      <c r="C23352" s="158" t="s">
        <v>308</v>
      </c>
      <c r="D23352" s="159">
        <v>496.57</v>
      </c>
    </row>
    <row r="23353" spans="3:4" ht="15" hidden="1" customHeight="1" x14ac:dyDescent="0.25">
      <c r="C23353" s="160" t="s">
        <v>548</v>
      </c>
      <c r="D23353" s="161">
        <v>468.52</v>
      </c>
    </row>
    <row r="23354" spans="3:4" ht="15" hidden="1" customHeight="1" x14ac:dyDescent="0.25">
      <c r="C23354" s="158" t="s">
        <v>551</v>
      </c>
      <c r="D23354" s="159">
        <v>875.23</v>
      </c>
    </row>
    <row r="23355" spans="3:4" ht="15" hidden="1" customHeight="1" x14ac:dyDescent="0.25">
      <c r="C23355" s="160" t="s">
        <v>542</v>
      </c>
      <c r="D23355" s="161">
        <v>1112.33</v>
      </c>
    </row>
    <row r="23356" spans="3:4" ht="15" hidden="1" customHeight="1" x14ac:dyDescent="0.25">
      <c r="C23356" s="158" t="s">
        <v>539</v>
      </c>
      <c r="D23356" s="159">
        <v>1160.55</v>
      </c>
    </row>
    <row r="23357" spans="3:4" ht="15" hidden="1" customHeight="1" x14ac:dyDescent="0.25">
      <c r="C23357" s="160" t="s">
        <v>309</v>
      </c>
      <c r="D23357" s="161">
        <v>476.07</v>
      </c>
    </row>
    <row r="23358" spans="3:4" ht="15" hidden="1" customHeight="1" x14ac:dyDescent="0.25">
      <c r="C23358" s="158" t="s">
        <v>545</v>
      </c>
      <c r="D23358" s="159">
        <v>575.74</v>
      </c>
    </row>
    <row r="23359" spans="3:4" ht="15" hidden="1" customHeight="1" x14ac:dyDescent="0.25">
      <c r="C23359" s="160" t="s">
        <v>543</v>
      </c>
      <c r="D23359" s="161">
        <v>1248.83</v>
      </c>
    </row>
    <row r="23360" spans="3:4" ht="15" hidden="1" customHeight="1" x14ac:dyDescent="0.25">
      <c r="C23360" s="158" t="s">
        <v>541</v>
      </c>
      <c r="D23360" s="159">
        <v>151.66</v>
      </c>
    </row>
    <row r="23361" spans="3:4" ht="15" hidden="1" customHeight="1" x14ac:dyDescent="0.25">
      <c r="C23361" s="160" t="s">
        <v>312</v>
      </c>
      <c r="D23361" s="161">
        <v>325.38</v>
      </c>
    </row>
    <row r="23362" spans="3:4" ht="15" hidden="1" customHeight="1" x14ac:dyDescent="0.25">
      <c r="C23362" s="158" t="s">
        <v>539</v>
      </c>
      <c r="D23362" s="159">
        <v>137.86000000000001</v>
      </c>
    </row>
    <row r="23363" spans="3:4" ht="15" hidden="1" customHeight="1" x14ac:dyDescent="0.25">
      <c r="C23363" s="160" t="s">
        <v>542</v>
      </c>
      <c r="D23363" s="161">
        <v>463.65</v>
      </c>
    </row>
    <row r="23364" spans="3:4" ht="15" hidden="1" customHeight="1" x14ac:dyDescent="0.25">
      <c r="C23364" s="158" t="s">
        <v>312</v>
      </c>
      <c r="D23364" s="159">
        <v>732.01</v>
      </c>
    </row>
    <row r="23365" spans="3:4" ht="15" hidden="1" customHeight="1" x14ac:dyDescent="0.25">
      <c r="C23365" s="160" t="s">
        <v>308</v>
      </c>
      <c r="D23365" s="161">
        <v>723.15</v>
      </c>
    </row>
    <row r="23366" spans="3:4" ht="15" hidden="1" customHeight="1" x14ac:dyDescent="0.25">
      <c r="C23366" s="158" t="s">
        <v>556</v>
      </c>
      <c r="D23366" s="159">
        <v>1152.8499999999999</v>
      </c>
    </row>
    <row r="23367" spans="3:4" ht="15" hidden="1" customHeight="1" x14ac:dyDescent="0.25">
      <c r="C23367" s="160" t="s">
        <v>552</v>
      </c>
      <c r="D23367" s="161">
        <v>714.28</v>
      </c>
    </row>
    <row r="23368" spans="3:4" ht="15" hidden="1" customHeight="1" x14ac:dyDescent="0.25">
      <c r="C23368" s="158" t="s">
        <v>551</v>
      </c>
      <c r="D23368" s="159">
        <v>955.77</v>
      </c>
    </row>
    <row r="23369" spans="3:4" ht="15" hidden="1" customHeight="1" x14ac:dyDescent="0.25">
      <c r="C23369" s="160" t="s">
        <v>550</v>
      </c>
      <c r="D23369" s="161">
        <v>53.1</v>
      </c>
    </row>
    <row r="23370" spans="3:4" ht="15" hidden="1" customHeight="1" x14ac:dyDescent="0.25">
      <c r="C23370" s="158" t="s">
        <v>308</v>
      </c>
      <c r="D23370" s="159">
        <v>244.62</v>
      </c>
    </row>
    <row r="23371" spans="3:4" ht="15" hidden="1" customHeight="1" x14ac:dyDescent="0.25">
      <c r="C23371" s="160" t="s">
        <v>545</v>
      </c>
      <c r="D23371" s="161">
        <v>82.98</v>
      </c>
    </row>
    <row r="23372" spans="3:4" ht="15" hidden="1" customHeight="1" x14ac:dyDescent="0.25">
      <c r="C23372" s="158" t="s">
        <v>550</v>
      </c>
      <c r="D23372" s="159">
        <v>558</v>
      </c>
    </row>
    <row r="23373" spans="3:4" ht="15" hidden="1" customHeight="1" x14ac:dyDescent="0.25">
      <c r="C23373" s="160" t="s">
        <v>309</v>
      </c>
      <c r="D23373" s="161">
        <v>1257.6600000000001</v>
      </c>
    </row>
    <row r="23374" spans="3:4" ht="15" hidden="1" customHeight="1" x14ac:dyDescent="0.25">
      <c r="C23374" s="158" t="s">
        <v>553</v>
      </c>
      <c r="D23374" s="159">
        <v>102.93</v>
      </c>
    </row>
    <row r="23375" spans="3:4" ht="15" hidden="1" customHeight="1" x14ac:dyDescent="0.25">
      <c r="C23375" s="160" t="s">
        <v>557</v>
      </c>
      <c r="D23375" s="161">
        <v>788.81</v>
      </c>
    </row>
    <row r="23376" spans="3:4" ht="15" hidden="1" customHeight="1" x14ac:dyDescent="0.25">
      <c r="C23376" s="158" t="s">
        <v>553</v>
      </c>
      <c r="D23376" s="159">
        <v>556.58000000000004</v>
      </c>
    </row>
    <row r="23377" spans="3:4" ht="15" hidden="1" customHeight="1" x14ac:dyDescent="0.25">
      <c r="C23377" s="160" t="s">
        <v>546</v>
      </c>
      <c r="D23377" s="161">
        <v>717.18</v>
      </c>
    </row>
    <row r="23378" spans="3:4" ht="15" hidden="1" customHeight="1" x14ac:dyDescent="0.25">
      <c r="C23378" s="158" t="s">
        <v>551</v>
      </c>
      <c r="D23378" s="159">
        <v>521.44000000000005</v>
      </c>
    </row>
    <row r="23379" spans="3:4" ht="15" hidden="1" customHeight="1" x14ac:dyDescent="0.25">
      <c r="C23379" s="160" t="s">
        <v>545</v>
      </c>
      <c r="D23379" s="161">
        <v>966.64</v>
      </c>
    </row>
    <row r="23380" spans="3:4" ht="15" hidden="1" customHeight="1" x14ac:dyDescent="0.25">
      <c r="C23380" s="158" t="s">
        <v>545</v>
      </c>
      <c r="D23380" s="159">
        <v>1023.07</v>
      </c>
    </row>
    <row r="23381" spans="3:4" ht="15" hidden="1" customHeight="1" x14ac:dyDescent="0.25">
      <c r="C23381" s="160" t="s">
        <v>539</v>
      </c>
      <c r="D23381" s="161">
        <v>1262.28</v>
      </c>
    </row>
    <row r="23382" spans="3:4" ht="15" hidden="1" customHeight="1" x14ac:dyDescent="0.25">
      <c r="C23382" s="158" t="s">
        <v>544</v>
      </c>
      <c r="D23382" s="159">
        <v>54.85</v>
      </c>
    </row>
    <row r="23383" spans="3:4" ht="15" hidden="1" customHeight="1" x14ac:dyDescent="0.25">
      <c r="C23383" s="160" t="s">
        <v>552</v>
      </c>
      <c r="D23383" s="161">
        <v>584.27</v>
      </c>
    </row>
    <row r="23384" spans="3:4" ht="15" hidden="1" customHeight="1" x14ac:dyDescent="0.25">
      <c r="C23384" s="158" t="s">
        <v>307</v>
      </c>
      <c r="D23384" s="159">
        <v>890.53</v>
      </c>
    </row>
    <row r="23385" spans="3:4" ht="15" hidden="1" customHeight="1" x14ac:dyDescent="0.25">
      <c r="C23385" s="160" t="s">
        <v>309</v>
      </c>
      <c r="D23385" s="161">
        <v>484</v>
      </c>
    </row>
    <row r="23386" spans="3:4" ht="15" hidden="1" customHeight="1" x14ac:dyDescent="0.25">
      <c r="C23386" s="158" t="s">
        <v>308</v>
      </c>
      <c r="D23386" s="159">
        <v>320.98</v>
      </c>
    </row>
    <row r="23387" spans="3:4" ht="15" hidden="1" customHeight="1" x14ac:dyDescent="0.25">
      <c r="C23387" s="160" t="s">
        <v>312</v>
      </c>
      <c r="D23387" s="161">
        <v>189.24</v>
      </c>
    </row>
    <row r="23388" spans="3:4" ht="15" hidden="1" customHeight="1" x14ac:dyDescent="0.25">
      <c r="C23388" s="158" t="s">
        <v>551</v>
      </c>
      <c r="D23388" s="159">
        <v>1021.9</v>
      </c>
    </row>
    <row r="23389" spans="3:4" ht="15" hidden="1" customHeight="1" x14ac:dyDescent="0.25">
      <c r="C23389" s="160" t="s">
        <v>308</v>
      </c>
      <c r="D23389" s="161">
        <v>820.52</v>
      </c>
    </row>
    <row r="23390" spans="3:4" ht="15" hidden="1" customHeight="1" x14ac:dyDescent="0.25">
      <c r="C23390" s="158" t="s">
        <v>552</v>
      </c>
      <c r="D23390" s="159">
        <v>502.49</v>
      </c>
    </row>
    <row r="23391" spans="3:4" ht="15" hidden="1" customHeight="1" x14ac:dyDescent="0.25">
      <c r="C23391" s="160" t="s">
        <v>309</v>
      </c>
      <c r="D23391" s="161">
        <v>643.96</v>
      </c>
    </row>
    <row r="23392" spans="3:4" ht="15" hidden="1" customHeight="1" x14ac:dyDescent="0.25">
      <c r="C23392" s="158" t="s">
        <v>555</v>
      </c>
      <c r="D23392" s="159">
        <v>270.61</v>
      </c>
    </row>
    <row r="23393" spans="3:4" ht="15" hidden="1" customHeight="1" x14ac:dyDescent="0.25">
      <c r="C23393" s="160" t="s">
        <v>547</v>
      </c>
      <c r="D23393" s="161">
        <v>336.87</v>
      </c>
    </row>
    <row r="23394" spans="3:4" ht="15" hidden="1" customHeight="1" x14ac:dyDescent="0.25">
      <c r="C23394" s="158" t="s">
        <v>552</v>
      </c>
      <c r="D23394" s="159">
        <v>355.08</v>
      </c>
    </row>
    <row r="23395" spans="3:4" ht="15" hidden="1" customHeight="1" x14ac:dyDescent="0.25">
      <c r="C23395" s="160" t="s">
        <v>540</v>
      </c>
      <c r="D23395" s="161">
        <v>999.05</v>
      </c>
    </row>
    <row r="23396" spans="3:4" ht="15" hidden="1" customHeight="1" x14ac:dyDescent="0.25">
      <c r="C23396" s="158" t="s">
        <v>553</v>
      </c>
      <c r="D23396" s="159">
        <v>444.13</v>
      </c>
    </row>
    <row r="23397" spans="3:4" ht="15" hidden="1" customHeight="1" x14ac:dyDescent="0.25">
      <c r="C23397" s="160" t="s">
        <v>546</v>
      </c>
      <c r="D23397" s="161">
        <v>339.32</v>
      </c>
    </row>
    <row r="23398" spans="3:4" ht="15" hidden="1" customHeight="1" x14ac:dyDescent="0.25">
      <c r="C23398" s="158" t="s">
        <v>544</v>
      </c>
      <c r="D23398" s="159">
        <v>1144.68</v>
      </c>
    </row>
    <row r="23399" spans="3:4" ht="15" hidden="1" customHeight="1" x14ac:dyDescent="0.25">
      <c r="C23399" s="160" t="s">
        <v>309</v>
      </c>
      <c r="D23399" s="161">
        <v>190.59</v>
      </c>
    </row>
    <row r="23400" spans="3:4" ht="15" hidden="1" customHeight="1" x14ac:dyDescent="0.25">
      <c r="C23400" s="158" t="s">
        <v>307</v>
      </c>
      <c r="D23400" s="159">
        <v>76.12</v>
      </c>
    </row>
    <row r="23401" spans="3:4" ht="15" hidden="1" customHeight="1" x14ac:dyDescent="0.25">
      <c r="C23401" s="160" t="s">
        <v>308</v>
      </c>
      <c r="D23401" s="161">
        <v>374.51</v>
      </c>
    </row>
    <row r="23402" spans="3:4" ht="15" hidden="1" customHeight="1" x14ac:dyDescent="0.25">
      <c r="C23402" s="158" t="s">
        <v>550</v>
      </c>
      <c r="D23402" s="159">
        <v>1034.17</v>
      </c>
    </row>
    <row r="23403" spans="3:4" ht="15" hidden="1" customHeight="1" x14ac:dyDescent="0.25">
      <c r="C23403" s="160" t="s">
        <v>308</v>
      </c>
      <c r="D23403" s="161">
        <v>509.13</v>
      </c>
    </row>
    <row r="23404" spans="3:4" ht="15" hidden="1" customHeight="1" x14ac:dyDescent="0.25">
      <c r="C23404" s="158" t="s">
        <v>545</v>
      </c>
      <c r="D23404" s="159">
        <v>33.71</v>
      </c>
    </row>
    <row r="23405" spans="3:4" ht="15" hidden="1" customHeight="1" x14ac:dyDescent="0.25">
      <c r="C23405" s="160" t="s">
        <v>551</v>
      </c>
      <c r="D23405" s="161">
        <v>94.91</v>
      </c>
    </row>
    <row r="23406" spans="3:4" ht="15" hidden="1" customHeight="1" x14ac:dyDescent="0.25">
      <c r="C23406" s="158" t="s">
        <v>545</v>
      </c>
      <c r="D23406" s="159">
        <v>690.02</v>
      </c>
    </row>
    <row r="23407" spans="3:4" ht="15" hidden="1" customHeight="1" x14ac:dyDescent="0.25">
      <c r="C23407" s="160" t="s">
        <v>552</v>
      </c>
      <c r="D23407" s="161">
        <v>781.29</v>
      </c>
    </row>
    <row r="23408" spans="3:4" ht="15" hidden="1" customHeight="1" x14ac:dyDescent="0.25">
      <c r="C23408" s="158" t="s">
        <v>550</v>
      </c>
      <c r="D23408" s="159">
        <v>639.08000000000004</v>
      </c>
    </row>
    <row r="23409" spans="3:4" ht="15" hidden="1" customHeight="1" x14ac:dyDescent="0.25">
      <c r="C23409" s="160" t="s">
        <v>552</v>
      </c>
      <c r="D23409" s="161">
        <v>377.36</v>
      </c>
    </row>
    <row r="23410" spans="3:4" ht="15" hidden="1" customHeight="1" x14ac:dyDescent="0.25">
      <c r="C23410" s="158" t="s">
        <v>553</v>
      </c>
      <c r="D23410" s="159">
        <v>364.14</v>
      </c>
    </row>
    <row r="23411" spans="3:4" ht="15" hidden="1" customHeight="1" x14ac:dyDescent="0.25">
      <c r="C23411" s="160" t="s">
        <v>544</v>
      </c>
      <c r="D23411" s="161">
        <v>716.47</v>
      </c>
    </row>
    <row r="23412" spans="3:4" ht="15" hidden="1" customHeight="1" x14ac:dyDescent="0.25">
      <c r="C23412" s="158" t="s">
        <v>558</v>
      </c>
      <c r="D23412" s="159">
        <v>399.74</v>
      </c>
    </row>
    <row r="23413" spans="3:4" ht="15" hidden="1" customHeight="1" x14ac:dyDescent="0.25">
      <c r="C23413" s="160" t="s">
        <v>309</v>
      </c>
      <c r="D23413" s="161">
        <v>697.69</v>
      </c>
    </row>
    <row r="23414" spans="3:4" ht="15" hidden="1" customHeight="1" x14ac:dyDescent="0.25">
      <c r="C23414" s="158" t="s">
        <v>309</v>
      </c>
      <c r="D23414" s="159">
        <v>227.57</v>
      </c>
    </row>
    <row r="23415" spans="3:4" ht="15" hidden="1" customHeight="1" x14ac:dyDescent="0.25">
      <c r="C23415" s="160" t="s">
        <v>544</v>
      </c>
      <c r="D23415" s="161">
        <v>1166.43</v>
      </c>
    </row>
    <row r="23416" spans="3:4" ht="15" hidden="1" customHeight="1" x14ac:dyDescent="0.25">
      <c r="C23416" s="158" t="s">
        <v>545</v>
      </c>
      <c r="D23416" s="159">
        <v>1248.05</v>
      </c>
    </row>
    <row r="23417" spans="3:4" ht="15" hidden="1" customHeight="1" x14ac:dyDescent="0.25">
      <c r="C23417" s="160" t="s">
        <v>312</v>
      </c>
      <c r="D23417" s="161">
        <v>868.01</v>
      </c>
    </row>
    <row r="23418" spans="3:4" ht="15" hidden="1" customHeight="1" x14ac:dyDescent="0.25">
      <c r="C23418" s="158" t="s">
        <v>309</v>
      </c>
      <c r="D23418" s="159">
        <v>212.45</v>
      </c>
    </row>
    <row r="23419" spans="3:4" ht="15" hidden="1" customHeight="1" x14ac:dyDescent="0.25">
      <c r="C23419" s="160" t="s">
        <v>309</v>
      </c>
      <c r="D23419" s="161">
        <v>1290.32</v>
      </c>
    </row>
    <row r="23420" spans="3:4" ht="15" hidden="1" customHeight="1" x14ac:dyDescent="0.25">
      <c r="C23420" s="158" t="s">
        <v>308</v>
      </c>
      <c r="D23420" s="159">
        <v>891.89</v>
      </c>
    </row>
    <row r="23421" spans="3:4" ht="15" hidden="1" customHeight="1" x14ac:dyDescent="0.25">
      <c r="C23421" s="160" t="s">
        <v>553</v>
      </c>
      <c r="D23421" s="161">
        <v>296.24</v>
      </c>
    </row>
    <row r="23422" spans="3:4" ht="15" hidden="1" customHeight="1" x14ac:dyDescent="0.25">
      <c r="C23422" s="158" t="s">
        <v>545</v>
      </c>
      <c r="D23422" s="159">
        <v>1002.7</v>
      </c>
    </row>
    <row r="23423" spans="3:4" ht="15" hidden="1" customHeight="1" x14ac:dyDescent="0.25">
      <c r="C23423" s="160" t="s">
        <v>552</v>
      </c>
      <c r="D23423" s="161">
        <v>311.27</v>
      </c>
    </row>
    <row r="23424" spans="3:4" ht="15" hidden="1" customHeight="1" x14ac:dyDescent="0.25">
      <c r="C23424" s="158" t="s">
        <v>551</v>
      </c>
      <c r="D23424" s="159">
        <v>423.96</v>
      </c>
    </row>
    <row r="23425" spans="3:4" ht="15" hidden="1" customHeight="1" x14ac:dyDescent="0.25">
      <c r="C23425" s="160" t="s">
        <v>556</v>
      </c>
      <c r="D23425" s="161">
        <v>786.71</v>
      </c>
    </row>
    <row r="23426" spans="3:4" ht="15" hidden="1" customHeight="1" x14ac:dyDescent="0.25">
      <c r="C23426" s="158" t="s">
        <v>553</v>
      </c>
      <c r="D23426" s="159">
        <v>695.1</v>
      </c>
    </row>
    <row r="23427" spans="3:4" ht="15" hidden="1" customHeight="1" x14ac:dyDescent="0.25">
      <c r="C23427" s="160" t="s">
        <v>540</v>
      </c>
      <c r="D23427" s="161">
        <v>320.76</v>
      </c>
    </row>
    <row r="23428" spans="3:4" ht="15" hidden="1" customHeight="1" x14ac:dyDescent="0.25">
      <c r="C23428" s="158" t="s">
        <v>552</v>
      </c>
      <c r="D23428" s="159">
        <v>250.85</v>
      </c>
    </row>
    <row r="23429" spans="3:4" ht="15" hidden="1" customHeight="1" x14ac:dyDescent="0.25">
      <c r="C23429" s="160" t="s">
        <v>546</v>
      </c>
      <c r="D23429" s="161">
        <v>464.4</v>
      </c>
    </row>
    <row r="23430" spans="3:4" ht="15" hidden="1" customHeight="1" x14ac:dyDescent="0.25">
      <c r="C23430" s="158" t="s">
        <v>554</v>
      </c>
      <c r="D23430" s="159">
        <v>1214.8900000000001</v>
      </c>
    </row>
    <row r="23431" spans="3:4" ht="15" hidden="1" customHeight="1" x14ac:dyDescent="0.25">
      <c r="C23431" s="160" t="s">
        <v>546</v>
      </c>
      <c r="D23431" s="161">
        <v>1012.21</v>
      </c>
    </row>
    <row r="23432" spans="3:4" ht="15" hidden="1" customHeight="1" x14ac:dyDescent="0.25">
      <c r="C23432" s="158" t="s">
        <v>312</v>
      </c>
      <c r="D23432" s="159">
        <v>762.02</v>
      </c>
    </row>
    <row r="23433" spans="3:4" ht="15" hidden="1" customHeight="1" x14ac:dyDescent="0.25">
      <c r="C23433" s="160" t="s">
        <v>549</v>
      </c>
      <c r="D23433" s="161">
        <v>1213.73</v>
      </c>
    </row>
    <row r="23434" spans="3:4" ht="15" hidden="1" customHeight="1" x14ac:dyDescent="0.25">
      <c r="C23434" s="158" t="s">
        <v>546</v>
      </c>
      <c r="D23434" s="159">
        <v>539.91</v>
      </c>
    </row>
    <row r="23435" spans="3:4" ht="15" hidden="1" customHeight="1" x14ac:dyDescent="0.25">
      <c r="C23435" s="160" t="s">
        <v>551</v>
      </c>
      <c r="D23435" s="161">
        <v>1031.56</v>
      </c>
    </row>
    <row r="23436" spans="3:4" ht="15" hidden="1" customHeight="1" x14ac:dyDescent="0.25">
      <c r="C23436" s="158" t="s">
        <v>545</v>
      </c>
      <c r="D23436" s="159">
        <v>801.09</v>
      </c>
    </row>
    <row r="23437" spans="3:4" ht="15" hidden="1" customHeight="1" x14ac:dyDescent="0.25">
      <c r="C23437" s="160" t="s">
        <v>549</v>
      </c>
      <c r="D23437" s="161">
        <v>899.6</v>
      </c>
    </row>
    <row r="23438" spans="3:4" ht="15" hidden="1" customHeight="1" x14ac:dyDescent="0.25">
      <c r="C23438" s="158" t="s">
        <v>544</v>
      </c>
      <c r="D23438" s="159">
        <v>491.35</v>
      </c>
    </row>
    <row r="23439" spans="3:4" ht="15" hidden="1" customHeight="1" x14ac:dyDescent="0.25">
      <c r="C23439" s="160" t="s">
        <v>551</v>
      </c>
      <c r="D23439" s="161">
        <v>525.97</v>
      </c>
    </row>
    <row r="23440" spans="3:4" ht="15" hidden="1" customHeight="1" x14ac:dyDescent="0.25">
      <c r="C23440" s="158" t="s">
        <v>552</v>
      </c>
      <c r="D23440" s="159">
        <v>431.78</v>
      </c>
    </row>
    <row r="23441" spans="3:4" ht="15" hidden="1" customHeight="1" x14ac:dyDescent="0.25">
      <c r="C23441" s="160" t="s">
        <v>540</v>
      </c>
      <c r="D23441" s="161">
        <v>306.47000000000003</v>
      </c>
    </row>
    <row r="23442" spans="3:4" ht="15" hidden="1" customHeight="1" x14ac:dyDescent="0.25">
      <c r="C23442" s="158" t="s">
        <v>552</v>
      </c>
      <c r="D23442" s="159">
        <v>819.46</v>
      </c>
    </row>
    <row r="23443" spans="3:4" ht="15" hidden="1" customHeight="1" x14ac:dyDescent="0.25">
      <c r="C23443" s="160" t="s">
        <v>550</v>
      </c>
      <c r="D23443" s="161">
        <v>1086.83</v>
      </c>
    </row>
    <row r="23444" spans="3:4" ht="15" hidden="1" customHeight="1" x14ac:dyDescent="0.25">
      <c r="C23444" s="158" t="s">
        <v>539</v>
      </c>
      <c r="D23444" s="159">
        <v>908.69</v>
      </c>
    </row>
    <row r="23445" spans="3:4" ht="15" hidden="1" customHeight="1" x14ac:dyDescent="0.25">
      <c r="C23445" s="160" t="s">
        <v>546</v>
      </c>
      <c r="D23445" s="161">
        <v>1045.8599999999999</v>
      </c>
    </row>
    <row r="23446" spans="3:4" ht="15" hidden="1" customHeight="1" x14ac:dyDescent="0.25">
      <c r="C23446" s="158" t="s">
        <v>540</v>
      </c>
      <c r="D23446" s="159">
        <v>648.1</v>
      </c>
    </row>
    <row r="23447" spans="3:4" ht="15" hidden="1" customHeight="1" x14ac:dyDescent="0.25">
      <c r="C23447" s="160" t="s">
        <v>309</v>
      </c>
      <c r="D23447" s="161">
        <v>1000.67</v>
      </c>
    </row>
    <row r="23448" spans="3:4" ht="15" hidden="1" customHeight="1" x14ac:dyDescent="0.25">
      <c r="C23448" s="158" t="s">
        <v>551</v>
      </c>
      <c r="D23448" s="159">
        <v>617.57000000000005</v>
      </c>
    </row>
    <row r="23449" spans="3:4" ht="15" hidden="1" customHeight="1" x14ac:dyDescent="0.25">
      <c r="C23449" s="160" t="s">
        <v>553</v>
      </c>
      <c r="D23449" s="161">
        <v>644.65</v>
      </c>
    </row>
    <row r="23450" spans="3:4" ht="15" hidden="1" customHeight="1" x14ac:dyDescent="0.25">
      <c r="C23450" s="158" t="s">
        <v>558</v>
      </c>
      <c r="D23450" s="159">
        <v>952.38</v>
      </c>
    </row>
    <row r="23451" spans="3:4" ht="15" hidden="1" customHeight="1" x14ac:dyDescent="0.25">
      <c r="C23451" s="160" t="s">
        <v>546</v>
      </c>
      <c r="D23451" s="161">
        <v>101.22</v>
      </c>
    </row>
    <row r="23452" spans="3:4" ht="15" hidden="1" customHeight="1" x14ac:dyDescent="0.25">
      <c r="C23452" s="158" t="s">
        <v>543</v>
      </c>
      <c r="D23452" s="159">
        <v>615.16999999999996</v>
      </c>
    </row>
    <row r="23453" spans="3:4" ht="15" hidden="1" customHeight="1" x14ac:dyDescent="0.25">
      <c r="C23453" s="160" t="s">
        <v>548</v>
      </c>
      <c r="D23453" s="161">
        <v>1147.3399999999999</v>
      </c>
    </row>
    <row r="23454" spans="3:4" ht="15" hidden="1" customHeight="1" x14ac:dyDescent="0.25">
      <c r="C23454" s="158" t="s">
        <v>543</v>
      </c>
      <c r="D23454" s="159">
        <v>171.05</v>
      </c>
    </row>
    <row r="23455" spans="3:4" ht="15" hidden="1" customHeight="1" x14ac:dyDescent="0.25">
      <c r="C23455" s="160" t="s">
        <v>539</v>
      </c>
      <c r="D23455" s="161">
        <v>956.25</v>
      </c>
    </row>
    <row r="23456" spans="3:4" ht="15" hidden="1" customHeight="1" x14ac:dyDescent="0.25">
      <c r="C23456" s="158" t="s">
        <v>307</v>
      </c>
      <c r="D23456" s="159">
        <v>643.94000000000005</v>
      </c>
    </row>
    <row r="23457" spans="3:4" ht="15" hidden="1" customHeight="1" x14ac:dyDescent="0.25">
      <c r="C23457" s="160" t="s">
        <v>553</v>
      </c>
      <c r="D23457" s="161">
        <v>1140.8900000000001</v>
      </c>
    </row>
    <row r="23458" spans="3:4" ht="15" hidden="1" customHeight="1" x14ac:dyDescent="0.25">
      <c r="C23458" s="158" t="s">
        <v>312</v>
      </c>
      <c r="D23458" s="159">
        <v>735.51</v>
      </c>
    </row>
    <row r="23459" spans="3:4" ht="15" hidden="1" customHeight="1" x14ac:dyDescent="0.25">
      <c r="C23459" s="160" t="s">
        <v>308</v>
      </c>
      <c r="D23459" s="161">
        <v>1249.01</v>
      </c>
    </row>
    <row r="23460" spans="3:4" ht="15" hidden="1" customHeight="1" x14ac:dyDescent="0.25">
      <c r="C23460" s="158" t="s">
        <v>543</v>
      </c>
      <c r="D23460" s="159">
        <v>969.28</v>
      </c>
    </row>
    <row r="23461" spans="3:4" ht="15" hidden="1" customHeight="1" x14ac:dyDescent="0.25">
      <c r="C23461" s="160" t="s">
        <v>549</v>
      </c>
      <c r="D23461" s="161">
        <v>944.91</v>
      </c>
    </row>
    <row r="23462" spans="3:4" ht="15" hidden="1" customHeight="1" x14ac:dyDescent="0.25">
      <c r="C23462" s="158" t="s">
        <v>544</v>
      </c>
      <c r="D23462" s="159">
        <v>686.07</v>
      </c>
    </row>
    <row r="23463" spans="3:4" ht="15" hidden="1" customHeight="1" x14ac:dyDescent="0.25">
      <c r="C23463" s="160" t="s">
        <v>539</v>
      </c>
      <c r="D23463" s="161">
        <v>469.92</v>
      </c>
    </row>
    <row r="23464" spans="3:4" ht="15" hidden="1" customHeight="1" x14ac:dyDescent="0.25">
      <c r="C23464" s="158" t="s">
        <v>309</v>
      </c>
      <c r="D23464" s="159">
        <v>699.54</v>
      </c>
    </row>
    <row r="23465" spans="3:4" ht="15" hidden="1" customHeight="1" x14ac:dyDescent="0.25">
      <c r="C23465" s="160" t="s">
        <v>550</v>
      </c>
      <c r="D23465" s="161">
        <v>596.38</v>
      </c>
    </row>
    <row r="23466" spans="3:4" ht="15" hidden="1" customHeight="1" x14ac:dyDescent="0.25">
      <c r="C23466" s="158" t="s">
        <v>549</v>
      </c>
      <c r="D23466" s="159">
        <v>204.5</v>
      </c>
    </row>
    <row r="23467" spans="3:4" ht="15" hidden="1" customHeight="1" x14ac:dyDescent="0.25">
      <c r="C23467" s="160" t="s">
        <v>551</v>
      </c>
      <c r="D23467" s="161">
        <v>1168.92</v>
      </c>
    </row>
    <row r="23468" spans="3:4" ht="15" hidden="1" customHeight="1" x14ac:dyDescent="0.25">
      <c r="C23468" s="158" t="s">
        <v>546</v>
      </c>
      <c r="D23468" s="159">
        <v>952.27</v>
      </c>
    </row>
    <row r="23469" spans="3:4" ht="15" hidden="1" customHeight="1" x14ac:dyDescent="0.25">
      <c r="C23469" s="160" t="s">
        <v>555</v>
      </c>
      <c r="D23469" s="161">
        <v>1112.8499999999999</v>
      </c>
    </row>
    <row r="23470" spans="3:4" ht="15" hidden="1" customHeight="1" x14ac:dyDescent="0.25">
      <c r="C23470" s="158" t="s">
        <v>549</v>
      </c>
      <c r="D23470" s="159">
        <v>19.46</v>
      </c>
    </row>
    <row r="23471" spans="3:4" ht="15" hidden="1" customHeight="1" x14ac:dyDescent="0.25">
      <c r="C23471" s="160" t="s">
        <v>549</v>
      </c>
      <c r="D23471" s="161">
        <v>272.56</v>
      </c>
    </row>
    <row r="23472" spans="3:4" ht="15" hidden="1" customHeight="1" x14ac:dyDescent="0.25">
      <c r="C23472" s="158" t="s">
        <v>307</v>
      </c>
      <c r="D23472" s="159">
        <v>1061.92</v>
      </c>
    </row>
    <row r="23473" spans="3:4" ht="15" hidden="1" customHeight="1" x14ac:dyDescent="0.25">
      <c r="C23473" s="160" t="s">
        <v>547</v>
      </c>
      <c r="D23473" s="161">
        <v>865.89</v>
      </c>
    </row>
    <row r="23474" spans="3:4" ht="15" hidden="1" customHeight="1" x14ac:dyDescent="0.25">
      <c r="C23474" s="158" t="s">
        <v>540</v>
      </c>
      <c r="D23474" s="159">
        <v>39.68</v>
      </c>
    </row>
    <row r="23475" spans="3:4" ht="15" hidden="1" customHeight="1" x14ac:dyDescent="0.25">
      <c r="C23475" s="160" t="s">
        <v>307</v>
      </c>
      <c r="D23475" s="161">
        <v>842.4</v>
      </c>
    </row>
    <row r="23476" spans="3:4" ht="15" hidden="1" customHeight="1" x14ac:dyDescent="0.25">
      <c r="C23476" s="158" t="s">
        <v>548</v>
      </c>
      <c r="D23476" s="159">
        <v>388.37</v>
      </c>
    </row>
    <row r="23477" spans="3:4" ht="15" hidden="1" customHeight="1" x14ac:dyDescent="0.25">
      <c r="C23477" s="160" t="s">
        <v>307</v>
      </c>
      <c r="D23477" s="161">
        <v>967.61</v>
      </c>
    </row>
    <row r="23478" spans="3:4" ht="15" hidden="1" customHeight="1" x14ac:dyDescent="0.25">
      <c r="C23478" s="158" t="s">
        <v>544</v>
      </c>
      <c r="D23478" s="159">
        <v>677.55</v>
      </c>
    </row>
    <row r="23479" spans="3:4" ht="15" hidden="1" customHeight="1" x14ac:dyDescent="0.25">
      <c r="C23479" s="160" t="s">
        <v>549</v>
      </c>
      <c r="D23479" s="161">
        <v>318.51</v>
      </c>
    </row>
    <row r="23480" spans="3:4" ht="15" hidden="1" customHeight="1" x14ac:dyDescent="0.25">
      <c r="C23480" s="158" t="s">
        <v>542</v>
      </c>
      <c r="D23480" s="159">
        <v>1084.03</v>
      </c>
    </row>
    <row r="23481" spans="3:4" ht="15" hidden="1" customHeight="1" x14ac:dyDescent="0.25">
      <c r="C23481" s="160" t="s">
        <v>307</v>
      </c>
      <c r="D23481" s="161">
        <v>558.71</v>
      </c>
    </row>
    <row r="23482" spans="3:4" ht="15" hidden="1" customHeight="1" x14ac:dyDescent="0.25">
      <c r="C23482" s="158" t="s">
        <v>558</v>
      </c>
      <c r="D23482" s="159">
        <v>1281.4100000000001</v>
      </c>
    </row>
    <row r="23483" spans="3:4" ht="15" hidden="1" customHeight="1" x14ac:dyDescent="0.25">
      <c r="C23483" s="160" t="s">
        <v>547</v>
      </c>
      <c r="D23483" s="161">
        <v>708.89</v>
      </c>
    </row>
    <row r="23484" spans="3:4" ht="15" hidden="1" customHeight="1" x14ac:dyDescent="0.25">
      <c r="C23484" s="158" t="s">
        <v>309</v>
      </c>
      <c r="D23484" s="159">
        <v>446.16</v>
      </c>
    </row>
    <row r="23485" spans="3:4" ht="15" hidden="1" customHeight="1" x14ac:dyDescent="0.25">
      <c r="C23485" s="160" t="s">
        <v>539</v>
      </c>
      <c r="D23485" s="161">
        <v>605.69000000000005</v>
      </c>
    </row>
    <row r="23486" spans="3:4" ht="15" hidden="1" customHeight="1" x14ac:dyDescent="0.25">
      <c r="C23486" s="158" t="s">
        <v>558</v>
      </c>
      <c r="D23486" s="159">
        <v>627.49</v>
      </c>
    </row>
    <row r="23487" spans="3:4" ht="15" hidden="1" customHeight="1" x14ac:dyDescent="0.25">
      <c r="C23487" s="160" t="s">
        <v>539</v>
      </c>
      <c r="D23487" s="161">
        <v>580.1</v>
      </c>
    </row>
    <row r="23488" spans="3:4" ht="15" hidden="1" customHeight="1" x14ac:dyDescent="0.25">
      <c r="C23488" s="158" t="s">
        <v>539</v>
      </c>
      <c r="D23488" s="159">
        <v>128.12</v>
      </c>
    </row>
    <row r="23489" spans="3:4" ht="15" hidden="1" customHeight="1" x14ac:dyDescent="0.25">
      <c r="C23489" s="160" t="s">
        <v>307</v>
      </c>
      <c r="D23489" s="161">
        <v>983.33</v>
      </c>
    </row>
    <row r="23490" spans="3:4" ht="15" hidden="1" customHeight="1" x14ac:dyDescent="0.25">
      <c r="C23490" s="158" t="s">
        <v>541</v>
      </c>
      <c r="D23490" s="159">
        <v>275.3</v>
      </c>
    </row>
    <row r="23491" spans="3:4" ht="15" hidden="1" customHeight="1" x14ac:dyDescent="0.25">
      <c r="C23491" s="160" t="s">
        <v>557</v>
      </c>
      <c r="D23491" s="161">
        <v>1132.1400000000001</v>
      </c>
    </row>
    <row r="23492" spans="3:4" ht="15" hidden="1" customHeight="1" x14ac:dyDescent="0.25">
      <c r="C23492" s="158" t="s">
        <v>546</v>
      </c>
      <c r="D23492" s="159">
        <v>1218.81</v>
      </c>
    </row>
    <row r="23493" spans="3:4" ht="15" hidden="1" customHeight="1" x14ac:dyDescent="0.25">
      <c r="C23493" s="160" t="s">
        <v>543</v>
      </c>
      <c r="D23493" s="161">
        <v>410.31</v>
      </c>
    </row>
    <row r="23494" spans="3:4" ht="15" hidden="1" customHeight="1" x14ac:dyDescent="0.25">
      <c r="C23494" s="158" t="s">
        <v>550</v>
      </c>
      <c r="D23494" s="159">
        <v>413.67</v>
      </c>
    </row>
    <row r="23495" spans="3:4" ht="15" hidden="1" customHeight="1" x14ac:dyDescent="0.25">
      <c r="C23495" s="160" t="s">
        <v>555</v>
      </c>
      <c r="D23495" s="161">
        <v>649.98</v>
      </c>
    </row>
    <row r="23496" spans="3:4" ht="15" hidden="1" customHeight="1" x14ac:dyDescent="0.25">
      <c r="C23496" s="158" t="s">
        <v>312</v>
      </c>
      <c r="D23496" s="159">
        <v>1017.09</v>
      </c>
    </row>
    <row r="23497" spans="3:4" ht="15" hidden="1" customHeight="1" x14ac:dyDescent="0.25">
      <c r="C23497" s="160" t="s">
        <v>553</v>
      </c>
      <c r="D23497" s="161">
        <v>193.96</v>
      </c>
    </row>
    <row r="23498" spans="3:4" ht="15" hidden="1" customHeight="1" x14ac:dyDescent="0.25">
      <c r="C23498" s="158" t="s">
        <v>308</v>
      </c>
      <c r="D23498" s="159">
        <v>556.1</v>
      </c>
    </row>
    <row r="23499" spans="3:4" ht="15" hidden="1" customHeight="1" x14ac:dyDescent="0.25">
      <c r="C23499" s="160" t="s">
        <v>550</v>
      </c>
      <c r="D23499" s="161">
        <v>729.51</v>
      </c>
    </row>
    <row r="23500" spans="3:4" ht="15" hidden="1" customHeight="1" x14ac:dyDescent="0.25">
      <c r="C23500" s="158" t="s">
        <v>309</v>
      </c>
      <c r="D23500" s="159">
        <v>488.06</v>
      </c>
    </row>
    <row r="23501" spans="3:4" ht="15" hidden="1" customHeight="1" x14ac:dyDescent="0.25">
      <c r="C23501" s="160" t="s">
        <v>553</v>
      </c>
      <c r="D23501" s="161">
        <v>879.6</v>
      </c>
    </row>
    <row r="23502" spans="3:4" ht="15" hidden="1" customHeight="1" x14ac:dyDescent="0.25">
      <c r="C23502" s="158" t="s">
        <v>545</v>
      </c>
      <c r="D23502" s="159">
        <v>586.35</v>
      </c>
    </row>
    <row r="23503" spans="3:4" ht="15" hidden="1" customHeight="1" x14ac:dyDescent="0.25">
      <c r="C23503" s="160" t="s">
        <v>550</v>
      </c>
      <c r="D23503" s="161">
        <v>715.41</v>
      </c>
    </row>
    <row r="23504" spans="3:4" ht="15" hidden="1" customHeight="1" x14ac:dyDescent="0.25">
      <c r="C23504" s="158" t="s">
        <v>549</v>
      </c>
      <c r="D23504" s="159">
        <v>432.54</v>
      </c>
    </row>
    <row r="23505" spans="3:4" ht="15" hidden="1" customHeight="1" x14ac:dyDescent="0.25">
      <c r="C23505" s="160" t="s">
        <v>552</v>
      </c>
      <c r="D23505" s="161">
        <v>595.34</v>
      </c>
    </row>
    <row r="23506" spans="3:4" ht="15" hidden="1" customHeight="1" x14ac:dyDescent="0.25">
      <c r="C23506" s="158" t="s">
        <v>542</v>
      </c>
      <c r="D23506" s="159">
        <v>643.19000000000005</v>
      </c>
    </row>
    <row r="23507" spans="3:4" ht="15" hidden="1" customHeight="1" x14ac:dyDescent="0.25">
      <c r="C23507" s="160" t="s">
        <v>543</v>
      </c>
      <c r="D23507" s="161">
        <v>281.36</v>
      </c>
    </row>
    <row r="23508" spans="3:4" ht="15" hidden="1" customHeight="1" x14ac:dyDescent="0.25">
      <c r="C23508" s="158" t="s">
        <v>540</v>
      </c>
      <c r="D23508" s="159">
        <v>101.74</v>
      </c>
    </row>
    <row r="23509" spans="3:4" ht="15" hidden="1" customHeight="1" x14ac:dyDescent="0.25">
      <c r="C23509" s="160" t="s">
        <v>549</v>
      </c>
      <c r="D23509" s="161">
        <v>105.68</v>
      </c>
    </row>
    <row r="23510" spans="3:4" ht="15" hidden="1" customHeight="1" x14ac:dyDescent="0.25">
      <c r="C23510" s="158" t="s">
        <v>551</v>
      </c>
      <c r="D23510" s="159">
        <v>926.27</v>
      </c>
    </row>
    <row r="23511" spans="3:4" ht="15" hidden="1" customHeight="1" x14ac:dyDescent="0.25">
      <c r="C23511" s="160" t="s">
        <v>552</v>
      </c>
      <c r="D23511" s="161">
        <v>695.57</v>
      </c>
    </row>
    <row r="23512" spans="3:4" ht="15" hidden="1" customHeight="1" x14ac:dyDescent="0.25">
      <c r="C23512" s="158" t="s">
        <v>552</v>
      </c>
      <c r="D23512" s="159">
        <v>777.33</v>
      </c>
    </row>
    <row r="23513" spans="3:4" ht="15" hidden="1" customHeight="1" x14ac:dyDescent="0.25">
      <c r="C23513" s="160" t="s">
        <v>554</v>
      </c>
      <c r="D23513" s="161">
        <v>989.53</v>
      </c>
    </row>
    <row r="23514" spans="3:4" ht="15" hidden="1" customHeight="1" x14ac:dyDescent="0.25">
      <c r="C23514" s="158" t="s">
        <v>553</v>
      </c>
      <c r="D23514" s="159">
        <v>1252.49</v>
      </c>
    </row>
    <row r="23515" spans="3:4" ht="15" hidden="1" customHeight="1" x14ac:dyDescent="0.25">
      <c r="C23515" s="160" t="s">
        <v>549</v>
      </c>
      <c r="D23515" s="161">
        <v>616.99</v>
      </c>
    </row>
    <row r="23516" spans="3:4" ht="15" hidden="1" customHeight="1" x14ac:dyDescent="0.25">
      <c r="C23516" s="158" t="s">
        <v>307</v>
      </c>
      <c r="D23516" s="159">
        <v>718.55</v>
      </c>
    </row>
    <row r="23517" spans="3:4" ht="15" hidden="1" customHeight="1" x14ac:dyDescent="0.25">
      <c r="C23517" s="160" t="s">
        <v>544</v>
      </c>
      <c r="D23517" s="161">
        <v>837.43</v>
      </c>
    </row>
    <row r="23518" spans="3:4" ht="15" hidden="1" customHeight="1" x14ac:dyDescent="0.25">
      <c r="C23518" s="158" t="s">
        <v>553</v>
      </c>
      <c r="D23518" s="159">
        <v>443.99</v>
      </c>
    </row>
    <row r="23519" spans="3:4" ht="15" hidden="1" customHeight="1" x14ac:dyDescent="0.25">
      <c r="C23519" s="160" t="s">
        <v>550</v>
      </c>
      <c r="D23519" s="161">
        <v>844.96</v>
      </c>
    </row>
    <row r="23520" spans="3:4" ht="15" hidden="1" customHeight="1" x14ac:dyDescent="0.25">
      <c r="C23520" s="158" t="s">
        <v>540</v>
      </c>
      <c r="D23520" s="159">
        <v>166.56</v>
      </c>
    </row>
    <row r="23521" spans="3:4" ht="15" hidden="1" customHeight="1" x14ac:dyDescent="0.25">
      <c r="C23521" s="160" t="s">
        <v>544</v>
      </c>
      <c r="D23521" s="161">
        <v>113.92</v>
      </c>
    </row>
    <row r="23522" spans="3:4" ht="15" hidden="1" customHeight="1" x14ac:dyDescent="0.25">
      <c r="C23522" s="158" t="s">
        <v>547</v>
      </c>
      <c r="D23522" s="159">
        <v>234.51</v>
      </c>
    </row>
    <row r="23523" spans="3:4" ht="15" hidden="1" customHeight="1" x14ac:dyDescent="0.25">
      <c r="C23523" s="160" t="s">
        <v>545</v>
      </c>
      <c r="D23523" s="161">
        <v>783.96</v>
      </c>
    </row>
    <row r="23524" spans="3:4" ht="15" hidden="1" customHeight="1" x14ac:dyDescent="0.25">
      <c r="C23524" s="158" t="s">
        <v>312</v>
      </c>
      <c r="D23524" s="159">
        <v>176.44</v>
      </c>
    </row>
    <row r="23525" spans="3:4" ht="15" hidden="1" customHeight="1" x14ac:dyDescent="0.25">
      <c r="C23525" s="160" t="s">
        <v>540</v>
      </c>
      <c r="D23525" s="161">
        <v>869</v>
      </c>
    </row>
    <row r="23526" spans="3:4" ht="15" hidden="1" customHeight="1" x14ac:dyDescent="0.25">
      <c r="C23526" s="158" t="s">
        <v>545</v>
      </c>
      <c r="D23526" s="159">
        <v>730.8</v>
      </c>
    </row>
    <row r="23527" spans="3:4" ht="15" hidden="1" customHeight="1" x14ac:dyDescent="0.25">
      <c r="C23527" s="160" t="s">
        <v>308</v>
      </c>
      <c r="D23527" s="161">
        <v>832.05</v>
      </c>
    </row>
    <row r="23528" spans="3:4" ht="15" hidden="1" customHeight="1" x14ac:dyDescent="0.25">
      <c r="C23528" s="158" t="s">
        <v>553</v>
      </c>
      <c r="D23528" s="159">
        <v>917.7</v>
      </c>
    </row>
    <row r="23529" spans="3:4" ht="15" hidden="1" customHeight="1" x14ac:dyDescent="0.25">
      <c r="C23529" s="160" t="s">
        <v>555</v>
      </c>
      <c r="D23529" s="161">
        <v>1003.19</v>
      </c>
    </row>
    <row r="23530" spans="3:4" ht="15" hidden="1" customHeight="1" x14ac:dyDescent="0.25">
      <c r="C23530" s="158" t="s">
        <v>539</v>
      </c>
      <c r="D23530" s="159">
        <v>427.92</v>
      </c>
    </row>
    <row r="23531" spans="3:4" ht="15" hidden="1" customHeight="1" x14ac:dyDescent="0.25">
      <c r="C23531" s="160" t="s">
        <v>549</v>
      </c>
      <c r="D23531" s="161">
        <v>751.62</v>
      </c>
    </row>
    <row r="23532" spans="3:4" ht="15" hidden="1" customHeight="1" x14ac:dyDescent="0.25">
      <c r="C23532" s="158" t="s">
        <v>308</v>
      </c>
      <c r="D23532" s="159">
        <v>359.57</v>
      </c>
    </row>
    <row r="23533" spans="3:4" ht="15" hidden="1" customHeight="1" x14ac:dyDescent="0.25">
      <c r="C23533" s="160" t="s">
        <v>553</v>
      </c>
      <c r="D23533" s="161">
        <v>635.87</v>
      </c>
    </row>
    <row r="23534" spans="3:4" ht="15" hidden="1" customHeight="1" x14ac:dyDescent="0.25">
      <c r="C23534" s="158" t="s">
        <v>307</v>
      </c>
      <c r="D23534" s="159">
        <v>460</v>
      </c>
    </row>
    <row r="23535" spans="3:4" ht="15" hidden="1" customHeight="1" x14ac:dyDescent="0.25">
      <c r="C23535" s="160" t="s">
        <v>552</v>
      </c>
      <c r="D23535" s="161">
        <v>418.64</v>
      </c>
    </row>
    <row r="23536" spans="3:4" ht="15" hidden="1" customHeight="1" x14ac:dyDescent="0.25">
      <c r="C23536" s="158" t="s">
        <v>549</v>
      </c>
      <c r="D23536" s="159">
        <v>508.09</v>
      </c>
    </row>
    <row r="23537" spans="3:4" ht="15" hidden="1" customHeight="1" x14ac:dyDescent="0.25">
      <c r="C23537" s="160" t="s">
        <v>547</v>
      </c>
      <c r="D23537" s="161">
        <v>522.30999999999995</v>
      </c>
    </row>
    <row r="23538" spans="3:4" ht="15" hidden="1" customHeight="1" x14ac:dyDescent="0.25">
      <c r="C23538" s="158" t="s">
        <v>551</v>
      </c>
      <c r="D23538" s="159">
        <v>503.61</v>
      </c>
    </row>
    <row r="23539" spans="3:4" ht="15" hidden="1" customHeight="1" x14ac:dyDescent="0.25">
      <c r="C23539" s="160" t="s">
        <v>558</v>
      </c>
      <c r="D23539" s="161">
        <v>620.02</v>
      </c>
    </row>
    <row r="23540" spans="3:4" ht="15" hidden="1" customHeight="1" x14ac:dyDescent="0.25">
      <c r="C23540" s="158" t="s">
        <v>551</v>
      </c>
      <c r="D23540" s="159">
        <v>965.51</v>
      </c>
    </row>
    <row r="23541" spans="3:4" ht="15" hidden="1" customHeight="1" x14ac:dyDescent="0.25">
      <c r="C23541" s="160" t="s">
        <v>553</v>
      </c>
      <c r="D23541" s="161">
        <v>385.46</v>
      </c>
    </row>
    <row r="23542" spans="3:4" ht="15" hidden="1" customHeight="1" x14ac:dyDescent="0.25">
      <c r="C23542" s="158" t="s">
        <v>545</v>
      </c>
      <c r="D23542" s="159">
        <v>599.30999999999995</v>
      </c>
    </row>
    <row r="23543" spans="3:4" ht="15" hidden="1" customHeight="1" x14ac:dyDescent="0.25">
      <c r="C23543" s="160" t="s">
        <v>552</v>
      </c>
      <c r="D23543" s="161">
        <v>786.28</v>
      </c>
    </row>
    <row r="23544" spans="3:4" ht="15" hidden="1" customHeight="1" x14ac:dyDescent="0.25">
      <c r="C23544" s="158" t="s">
        <v>308</v>
      </c>
      <c r="D23544" s="159">
        <v>1259.46</v>
      </c>
    </row>
    <row r="23545" spans="3:4" ht="15" hidden="1" customHeight="1" x14ac:dyDescent="0.25">
      <c r="C23545" s="160" t="s">
        <v>543</v>
      </c>
      <c r="D23545" s="161">
        <v>934.72</v>
      </c>
    </row>
    <row r="23546" spans="3:4" ht="15" hidden="1" customHeight="1" x14ac:dyDescent="0.25">
      <c r="C23546" s="158" t="s">
        <v>308</v>
      </c>
      <c r="D23546" s="159">
        <v>622.32000000000005</v>
      </c>
    </row>
    <row r="23547" spans="3:4" ht="15" hidden="1" customHeight="1" x14ac:dyDescent="0.25">
      <c r="C23547" s="160" t="s">
        <v>307</v>
      </c>
      <c r="D23547" s="161">
        <v>787.98</v>
      </c>
    </row>
    <row r="23548" spans="3:4" ht="15" hidden="1" customHeight="1" x14ac:dyDescent="0.25">
      <c r="C23548" s="158" t="s">
        <v>546</v>
      </c>
      <c r="D23548" s="159">
        <v>601.62</v>
      </c>
    </row>
    <row r="23549" spans="3:4" ht="15" hidden="1" customHeight="1" x14ac:dyDescent="0.25">
      <c r="C23549" s="160" t="s">
        <v>549</v>
      </c>
      <c r="D23549" s="161">
        <v>1162.31</v>
      </c>
    </row>
    <row r="23550" spans="3:4" ht="15" hidden="1" customHeight="1" x14ac:dyDescent="0.25">
      <c r="C23550" s="158" t="s">
        <v>556</v>
      </c>
      <c r="D23550" s="159">
        <v>431.04</v>
      </c>
    </row>
    <row r="23551" spans="3:4" ht="15" hidden="1" customHeight="1" x14ac:dyDescent="0.25">
      <c r="C23551" s="160" t="s">
        <v>540</v>
      </c>
      <c r="D23551" s="161">
        <v>91.56</v>
      </c>
    </row>
    <row r="23552" spans="3:4" ht="15" hidden="1" customHeight="1" x14ac:dyDescent="0.25">
      <c r="C23552" s="158" t="s">
        <v>551</v>
      </c>
      <c r="D23552" s="159">
        <v>422.7</v>
      </c>
    </row>
    <row r="23553" spans="3:4" ht="15" hidden="1" customHeight="1" x14ac:dyDescent="0.25">
      <c r="C23553" s="160" t="s">
        <v>541</v>
      </c>
      <c r="D23553" s="161">
        <v>81.33</v>
      </c>
    </row>
    <row r="23554" spans="3:4" ht="15" hidden="1" customHeight="1" x14ac:dyDescent="0.25">
      <c r="C23554" s="158" t="s">
        <v>549</v>
      </c>
      <c r="D23554" s="159">
        <v>1085.43</v>
      </c>
    </row>
    <row r="23555" spans="3:4" ht="15" hidden="1" customHeight="1" x14ac:dyDescent="0.25">
      <c r="C23555" s="160" t="s">
        <v>556</v>
      </c>
      <c r="D23555" s="161">
        <v>80.319999999999993</v>
      </c>
    </row>
    <row r="23556" spans="3:4" ht="15" hidden="1" customHeight="1" x14ac:dyDescent="0.25">
      <c r="C23556" s="158" t="s">
        <v>544</v>
      </c>
      <c r="D23556" s="159">
        <v>733.13</v>
      </c>
    </row>
    <row r="23557" spans="3:4" ht="15" hidden="1" customHeight="1" x14ac:dyDescent="0.25">
      <c r="C23557" s="160" t="s">
        <v>539</v>
      </c>
      <c r="D23557" s="161">
        <v>543.26</v>
      </c>
    </row>
    <row r="23558" spans="3:4" ht="15" hidden="1" customHeight="1" x14ac:dyDescent="0.25">
      <c r="C23558" s="158" t="s">
        <v>546</v>
      </c>
      <c r="D23558" s="159">
        <v>111.37</v>
      </c>
    </row>
    <row r="23559" spans="3:4" ht="15" hidden="1" customHeight="1" x14ac:dyDescent="0.25">
      <c r="C23559" s="160" t="s">
        <v>542</v>
      </c>
      <c r="D23559" s="161">
        <v>1096.2</v>
      </c>
    </row>
    <row r="23560" spans="3:4" ht="15" hidden="1" customHeight="1" x14ac:dyDescent="0.25">
      <c r="C23560" s="158" t="s">
        <v>549</v>
      </c>
      <c r="D23560" s="159">
        <v>598.95000000000005</v>
      </c>
    </row>
    <row r="23561" spans="3:4" ht="15" hidden="1" customHeight="1" x14ac:dyDescent="0.25">
      <c r="C23561" s="160" t="s">
        <v>555</v>
      </c>
      <c r="D23561" s="161">
        <v>977.94</v>
      </c>
    </row>
    <row r="23562" spans="3:4" ht="15" hidden="1" customHeight="1" x14ac:dyDescent="0.25">
      <c r="C23562" s="158" t="s">
        <v>307</v>
      </c>
      <c r="D23562" s="159">
        <v>1015</v>
      </c>
    </row>
    <row r="23563" spans="3:4" ht="15" hidden="1" customHeight="1" x14ac:dyDescent="0.25">
      <c r="C23563" s="160" t="s">
        <v>309</v>
      </c>
      <c r="D23563" s="161">
        <v>1228.8699999999999</v>
      </c>
    </row>
    <row r="23564" spans="3:4" ht="15" hidden="1" customHeight="1" x14ac:dyDescent="0.25">
      <c r="C23564" s="158" t="s">
        <v>309</v>
      </c>
      <c r="D23564" s="159">
        <v>1148.4000000000001</v>
      </c>
    </row>
    <row r="23565" spans="3:4" ht="15" hidden="1" customHeight="1" x14ac:dyDescent="0.25">
      <c r="C23565" s="160" t="s">
        <v>546</v>
      </c>
      <c r="D23565" s="161">
        <v>1147.0999999999999</v>
      </c>
    </row>
    <row r="23566" spans="3:4" ht="15" hidden="1" customHeight="1" x14ac:dyDescent="0.25">
      <c r="C23566" s="158" t="s">
        <v>544</v>
      </c>
      <c r="D23566" s="159">
        <v>545.07000000000005</v>
      </c>
    </row>
    <row r="23567" spans="3:4" ht="15" hidden="1" customHeight="1" x14ac:dyDescent="0.25">
      <c r="C23567" s="160" t="s">
        <v>546</v>
      </c>
      <c r="D23567" s="161">
        <v>466.39</v>
      </c>
    </row>
    <row r="23568" spans="3:4" ht="15" hidden="1" customHeight="1" x14ac:dyDescent="0.25">
      <c r="C23568" s="158" t="s">
        <v>540</v>
      </c>
      <c r="D23568" s="159">
        <v>1107.44</v>
      </c>
    </row>
    <row r="23569" spans="3:4" ht="15" hidden="1" customHeight="1" x14ac:dyDescent="0.25">
      <c r="C23569" s="160" t="s">
        <v>552</v>
      </c>
      <c r="D23569" s="161">
        <v>646.19000000000005</v>
      </c>
    </row>
    <row r="23570" spans="3:4" ht="15" hidden="1" customHeight="1" x14ac:dyDescent="0.25">
      <c r="C23570" s="158" t="s">
        <v>553</v>
      </c>
      <c r="D23570" s="159">
        <v>746.18</v>
      </c>
    </row>
    <row r="23571" spans="3:4" ht="15" hidden="1" customHeight="1" x14ac:dyDescent="0.25">
      <c r="C23571" s="160" t="s">
        <v>307</v>
      </c>
      <c r="D23571" s="161">
        <v>216.51</v>
      </c>
    </row>
    <row r="23572" spans="3:4" ht="15" hidden="1" customHeight="1" x14ac:dyDescent="0.25">
      <c r="C23572" s="158" t="s">
        <v>541</v>
      </c>
      <c r="D23572" s="159">
        <v>960.82</v>
      </c>
    </row>
    <row r="23573" spans="3:4" ht="15" hidden="1" customHeight="1" x14ac:dyDescent="0.25">
      <c r="C23573" s="160" t="s">
        <v>308</v>
      </c>
      <c r="D23573" s="161">
        <v>1061.1300000000001</v>
      </c>
    </row>
    <row r="23574" spans="3:4" ht="15" hidden="1" customHeight="1" x14ac:dyDescent="0.25">
      <c r="C23574" s="158" t="s">
        <v>307</v>
      </c>
      <c r="D23574" s="159">
        <v>719.57</v>
      </c>
    </row>
    <row r="23575" spans="3:4" ht="15" hidden="1" customHeight="1" x14ac:dyDescent="0.25">
      <c r="C23575" s="160" t="s">
        <v>312</v>
      </c>
      <c r="D23575" s="161">
        <v>845.23</v>
      </c>
    </row>
    <row r="23576" spans="3:4" ht="15" hidden="1" customHeight="1" x14ac:dyDescent="0.25">
      <c r="C23576" s="158" t="s">
        <v>553</v>
      </c>
      <c r="D23576" s="159">
        <v>548.29999999999995</v>
      </c>
    </row>
    <row r="23577" spans="3:4" ht="15" hidden="1" customHeight="1" x14ac:dyDescent="0.25">
      <c r="C23577" s="160" t="s">
        <v>552</v>
      </c>
      <c r="D23577" s="161">
        <v>725.66</v>
      </c>
    </row>
    <row r="23578" spans="3:4" ht="15" hidden="1" customHeight="1" x14ac:dyDescent="0.25">
      <c r="C23578" s="158" t="s">
        <v>547</v>
      </c>
      <c r="D23578" s="159">
        <v>311.82</v>
      </c>
    </row>
    <row r="23579" spans="3:4" ht="15" hidden="1" customHeight="1" x14ac:dyDescent="0.25">
      <c r="C23579" s="160" t="s">
        <v>543</v>
      </c>
      <c r="D23579" s="161">
        <v>630.24</v>
      </c>
    </row>
    <row r="23580" spans="3:4" ht="15" hidden="1" customHeight="1" x14ac:dyDescent="0.25">
      <c r="C23580" s="158" t="s">
        <v>557</v>
      </c>
      <c r="D23580" s="159">
        <v>343.26</v>
      </c>
    </row>
    <row r="23581" spans="3:4" ht="15" hidden="1" customHeight="1" x14ac:dyDescent="0.25">
      <c r="C23581" s="160" t="s">
        <v>308</v>
      </c>
      <c r="D23581" s="161">
        <v>988.49</v>
      </c>
    </row>
    <row r="23582" spans="3:4" ht="15" hidden="1" customHeight="1" x14ac:dyDescent="0.25">
      <c r="C23582" s="158" t="s">
        <v>540</v>
      </c>
      <c r="D23582" s="159">
        <v>738.73</v>
      </c>
    </row>
    <row r="23583" spans="3:4" ht="15" hidden="1" customHeight="1" x14ac:dyDescent="0.25">
      <c r="C23583" s="160" t="s">
        <v>552</v>
      </c>
      <c r="D23583" s="161">
        <v>897.29</v>
      </c>
    </row>
    <row r="23584" spans="3:4" ht="15" hidden="1" customHeight="1" x14ac:dyDescent="0.25">
      <c r="C23584" s="158" t="s">
        <v>557</v>
      </c>
      <c r="D23584" s="159">
        <v>143.96</v>
      </c>
    </row>
    <row r="23585" spans="3:4" ht="15" hidden="1" customHeight="1" x14ac:dyDescent="0.25">
      <c r="C23585" s="160" t="s">
        <v>540</v>
      </c>
      <c r="D23585" s="161">
        <v>582.42999999999995</v>
      </c>
    </row>
    <row r="23586" spans="3:4" ht="15" hidden="1" customHeight="1" x14ac:dyDescent="0.25">
      <c r="C23586" s="158" t="s">
        <v>539</v>
      </c>
      <c r="D23586" s="159">
        <v>655.67</v>
      </c>
    </row>
    <row r="23587" spans="3:4" ht="15" hidden="1" customHeight="1" x14ac:dyDescent="0.25">
      <c r="C23587" s="160" t="s">
        <v>309</v>
      </c>
      <c r="D23587" s="161">
        <v>475.86</v>
      </c>
    </row>
    <row r="23588" spans="3:4" ht="15" hidden="1" customHeight="1" x14ac:dyDescent="0.25">
      <c r="C23588" s="158" t="s">
        <v>549</v>
      </c>
      <c r="D23588" s="159">
        <v>988.6</v>
      </c>
    </row>
    <row r="23589" spans="3:4" ht="15" hidden="1" customHeight="1" x14ac:dyDescent="0.25">
      <c r="C23589" s="160" t="s">
        <v>543</v>
      </c>
      <c r="D23589" s="161">
        <v>442.28</v>
      </c>
    </row>
    <row r="23590" spans="3:4" ht="15" hidden="1" customHeight="1" x14ac:dyDescent="0.25">
      <c r="C23590" s="158" t="s">
        <v>309</v>
      </c>
      <c r="D23590" s="159">
        <v>379.52</v>
      </c>
    </row>
    <row r="23591" spans="3:4" ht="15" hidden="1" customHeight="1" x14ac:dyDescent="0.25">
      <c r="C23591" s="160" t="s">
        <v>549</v>
      </c>
      <c r="D23591" s="161">
        <v>1104.78</v>
      </c>
    </row>
    <row r="23592" spans="3:4" ht="15" hidden="1" customHeight="1" x14ac:dyDescent="0.25">
      <c r="C23592" s="158" t="s">
        <v>549</v>
      </c>
      <c r="D23592" s="159">
        <v>527.55999999999995</v>
      </c>
    </row>
    <row r="23593" spans="3:4" ht="15" hidden="1" customHeight="1" x14ac:dyDescent="0.25">
      <c r="C23593" s="160" t="s">
        <v>549</v>
      </c>
      <c r="D23593" s="161">
        <v>388.83</v>
      </c>
    </row>
    <row r="23594" spans="3:4" ht="15" hidden="1" customHeight="1" x14ac:dyDescent="0.25">
      <c r="C23594" s="158" t="s">
        <v>547</v>
      </c>
      <c r="D23594" s="159">
        <v>1230.82</v>
      </c>
    </row>
    <row r="23595" spans="3:4" ht="15" hidden="1" customHeight="1" x14ac:dyDescent="0.25">
      <c r="C23595" s="160" t="s">
        <v>545</v>
      </c>
      <c r="D23595" s="161">
        <v>800.63</v>
      </c>
    </row>
    <row r="23596" spans="3:4" ht="15" hidden="1" customHeight="1" x14ac:dyDescent="0.25">
      <c r="C23596" s="158" t="s">
        <v>543</v>
      </c>
      <c r="D23596" s="159">
        <v>527.83000000000004</v>
      </c>
    </row>
    <row r="23597" spans="3:4" ht="15" hidden="1" customHeight="1" x14ac:dyDescent="0.25">
      <c r="C23597" s="160" t="s">
        <v>549</v>
      </c>
      <c r="D23597" s="161">
        <v>644.17999999999995</v>
      </c>
    </row>
    <row r="23598" spans="3:4" ht="15" hidden="1" customHeight="1" x14ac:dyDescent="0.25">
      <c r="C23598" s="158" t="s">
        <v>312</v>
      </c>
      <c r="D23598" s="159">
        <v>145.91</v>
      </c>
    </row>
    <row r="23599" spans="3:4" ht="15" hidden="1" customHeight="1" x14ac:dyDescent="0.25">
      <c r="C23599" s="160" t="s">
        <v>543</v>
      </c>
      <c r="D23599" s="161">
        <v>80.989999999999995</v>
      </c>
    </row>
    <row r="23600" spans="3:4" ht="15" hidden="1" customHeight="1" x14ac:dyDescent="0.25">
      <c r="C23600" s="158" t="s">
        <v>542</v>
      </c>
      <c r="D23600" s="159">
        <v>926.5</v>
      </c>
    </row>
    <row r="23601" spans="3:4" ht="15" hidden="1" customHeight="1" x14ac:dyDescent="0.25">
      <c r="C23601" s="160" t="s">
        <v>309</v>
      </c>
      <c r="D23601" s="161">
        <v>16.309999999999999</v>
      </c>
    </row>
    <row r="23602" spans="3:4" ht="15" hidden="1" customHeight="1" x14ac:dyDescent="0.25">
      <c r="C23602" s="158" t="s">
        <v>542</v>
      </c>
      <c r="D23602" s="159">
        <v>106.05</v>
      </c>
    </row>
    <row r="23603" spans="3:4" ht="15" hidden="1" customHeight="1" x14ac:dyDescent="0.25">
      <c r="C23603" s="160" t="s">
        <v>308</v>
      </c>
      <c r="D23603" s="161">
        <v>679.18</v>
      </c>
    </row>
    <row r="23604" spans="3:4" ht="15" hidden="1" customHeight="1" x14ac:dyDescent="0.25">
      <c r="C23604" s="158" t="s">
        <v>539</v>
      </c>
      <c r="D23604" s="159">
        <v>847.78</v>
      </c>
    </row>
    <row r="23605" spans="3:4" ht="15" hidden="1" customHeight="1" x14ac:dyDescent="0.25">
      <c r="C23605" s="160" t="s">
        <v>540</v>
      </c>
      <c r="D23605" s="161">
        <v>703.04</v>
      </c>
    </row>
    <row r="23606" spans="3:4" ht="15" hidden="1" customHeight="1" x14ac:dyDescent="0.25">
      <c r="C23606" s="158" t="s">
        <v>545</v>
      </c>
      <c r="D23606" s="159">
        <v>1097.26</v>
      </c>
    </row>
    <row r="23607" spans="3:4" ht="15" hidden="1" customHeight="1" x14ac:dyDescent="0.25">
      <c r="C23607" s="160" t="s">
        <v>549</v>
      </c>
      <c r="D23607" s="161">
        <v>40.57</v>
      </c>
    </row>
    <row r="23608" spans="3:4" ht="15" hidden="1" customHeight="1" x14ac:dyDescent="0.25">
      <c r="C23608" s="158" t="s">
        <v>553</v>
      </c>
      <c r="D23608" s="159">
        <v>1113.1199999999999</v>
      </c>
    </row>
    <row r="23609" spans="3:4" ht="15" hidden="1" customHeight="1" x14ac:dyDescent="0.25">
      <c r="C23609" s="160" t="s">
        <v>309</v>
      </c>
      <c r="D23609" s="161">
        <v>503.67</v>
      </c>
    </row>
    <row r="23610" spans="3:4" ht="15" hidden="1" customHeight="1" x14ac:dyDescent="0.25">
      <c r="C23610" s="158" t="s">
        <v>551</v>
      </c>
      <c r="D23610" s="159">
        <v>741.51</v>
      </c>
    </row>
    <row r="23611" spans="3:4" ht="15" hidden="1" customHeight="1" x14ac:dyDescent="0.25">
      <c r="C23611" s="160" t="s">
        <v>549</v>
      </c>
      <c r="D23611" s="161">
        <v>1187.56</v>
      </c>
    </row>
    <row r="23612" spans="3:4" ht="15" hidden="1" customHeight="1" x14ac:dyDescent="0.25">
      <c r="C23612" s="158" t="s">
        <v>553</v>
      </c>
      <c r="D23612" s="159">
        <v>1050.8</v>
      </c>
    </row>
    <row r="23613" spans="3:4" ht="15" hidden="1" customHeight="1" x14ac:dyDescent="0.25">
      <c r="C23613" s="160" t="s">
        <v>551</v>
      </c>
      <c r="D23613" s="161">
        <v>580.01</v>
      </c>
    </row>
    <row r="23614" spans="3:4" ht="15" hidden="1" customHeight="1" x14ac:dyDescent="0.25">
      <c r="C23614" s="158" t="s">
        <v>308</v>
      </c>
      <c r="D23614" s="159">
        <v>392.07</v>
      </c>
    </row>
    <row r="23615" spans="3:4" ht="15" hidden="1" customHeight="1" x14ac:dyDescent="0.25">
      <c r="C23615" s="160" t="s">
        <v>540</v>
      </c>
      <c r="D23615" s="161">
        <v>915.08</v>
      </c>
    </row>
    <row r="23616" spans="3:4" ht="15" hidden="1" customHeight="1" x14ac:dyDescent="0.25">
      <c r="C23616" s="158" t="s">
        <v>551</v>
      </c>
      <c r="D23616" s="159">
        <v>1101.5999999999999</v>
      </c>
    </row>
    <row r="23617" spans="3:4" ht="15" hidden="1" customHeight="1" x14ac:dyDescent="0.25">
      <c r="C23617" s="160" t="s">
        <v>308</v>
      </c>
      <c r="D23617" s="161">
        <v>549.33000000000004</v>
      </c>
    </row>
    <row r="23618" spans="3:4" ht="15" hidden="1" customHeight="1" x14ac:dyDescent="0.25">
      <c r="C23618" s="158" t="s">
        <v>540</v>
      </c>
      <c r="D23618" s="159">
        <v>1242.68</v>
      </c>
    </row>
    <row r="23619" spans="3:4" ht="15" hidden="1" customHeight="1" x14ac:dyDescent="0.25">
      <c r="C23619" s="160" t="s">
        <v>545</v>
      </c>
      <c r="D23619" s="161">
        <v>581.71</v>
      </c>
    </row>
    <row r="23620" spans="3:4" ht="15" hidden="1" customHeight="1" x14ac:dyDescent="0.25">
      <c r="C23620" s="158" t="s">
        <v>549</v>
      </c>
      <c r="D23620" s="159">
        <v>723.18</v>
      </c>
    </row>
    <row r="23621" spans="3:4" ht="15" hidden="1" customHeight="1" x14ac:dyDescent="0.25">
      <c r="C23621" s="160" t="s">
        <v>548</v>
      </c>
      <c r="D23621" s="161">
        <v>782.66</v>
      </c>
    </row>
    <row r="23622" spans="3:4" ht="15" hidden="1" customHeight="1" x14ac:dyDescent="0.25">
      <c r="C23622" s="158" t="s">
        <v>548</v>
      </c>
      <c r="D23622" s="159">
        <v>730.84</v>
      </c>
    </row>
    <row r="23623" spans="3:4" ht="15" hidden="1" customHeight="1" x14ac:dyDescent="0.25">
      <c r="C23623" s="160" t="s">
        <v>309</v>
      </c>
      <c r="D23623" s="161">
        <v>617.35</v>
      </c>
    </row>
    <row r="23624" spans="3:4" ht="15" hidden="1" customHeight="1" x14ac:dyDescent="0.25">
      <c r="C23624" s="158" t="s">
        <v>542</v>
      </c>
      <c r="D23624" s="159">
        <v>461.45</v>
      </c>
    </row>
    <row r="23625" spans="3:4" ht="15" hidden="1" customHeight="1" x14ac:dyDescent="0.25">
      <c r="C23625" s="160" t="s">
        <v>547</v>
      </c>
      <c r="D23625" s="161">
        <v>678.36</v>
      </c>
    </row>
    <row r="23626" spans="3:4" ht="15" hidden="1" customHeight="1" x14ac:dyDescent="0.25">
      <c r="C23626" s="158" t="s">
        <v>539</v>
      </c>
      <c r="D23626" s="159">
        <v>951.96</v>
      </c>
    </row>
    <row r="23627" spans="3:4" ht="15" hidden="1" customHeight="1" x14ac:dyDescent="0.25">
      <c r="C23627" s="160" t="s">
        <v>545</v>
      </c>
      <c r="D23627" s="161">
        <v>15.55</v>
      </c>
    </row>
    <row r="23628" spans="3:4" ht="15" hidden="1" customHeight="1" x14ac:dyDescent="0.25">
      <c r="C23628" s="158" t="s">
        <v>541</v>
      </c>
      <c r="D23628" s="159">
        <v>343.6</v>
      </c>
    </row>
    <row r="23629" spans="3:4" ht="15" hidden="1" customHeight="1" x14ac:dyDescent="0.25">
      <c r="C23629" s="160" t="s">
        <v>553</v>
      </c>
      <c r="D23629" s="161">
        <v>729.23</v>
      </c>
    </row>
    <row r="23630" spans="3:4" ht="15" hidden="1" customHeight="1" x14ac:dyDescent="0.25">
      <c r="C23630" s="158" t="s">
        <v>555</v>
      </c>
      <c r="D23630" s="159">
        <v>397.49</v>
      </c>
    </row>
    <row r="23631" spans="3:4" ht="15" hidden="1" customHeight="1" x14ac:dyDescent="0.25">
      <c r="C23631" s="160" t="s">
        <v>547</v>
      </c>
      <c r="D23631" s="161">
        <v>573.20000000000005</v>
      </c>
    </row>
    <row r="23632" spans="3:4" ht="15" hidden="1" customHeight="1" x14ac:dyDescent="0.25">
      <c r="C23632" s="158" t="s">
        <v>541</v>
      </c>
      <c r="D23632" s="159">
        <v>857.88</v>
      </c>
    </row>
    <row r="23633" spans="3:4" ht="15" hidden="1" customHeight="1" x14ac:dyDescent="0.25">
      <c r="C23633" s="160" t="s">
        <v>541</v>
      </c>
      <c r="D23633" s="161">
        <v>953.94</v>
      </c>
    </row>
    <row r="23634" spans="3:4" ht="15" hidden="1" customHeight="1" x14ac:dyDescent="0.25">
      <c r="C23634" s="158" t="s">
        <v>309</v>
      </c>
      <c r="D23634" s="159">
        <v>1215.5999999999999</v>
      </c>
    </row>
    <row r="23635" spans="3:4" ht="15" hidden="1" customHeight="1" x14ac:dyDescent="0.25">
      <c r="C23635" s="160" t="s">
        <v>307</v>
      </c>
      <c r="D23635" s="161">
        <v>900.17</v>
      </c>
    </row>
    <row r="23636" spans="3:4" ht="15" hidden="1" customHeight="1" x14ac:dyDescent="0.25">
      <c r="C23636" s="158" t="s">
        <v>307</v>
      </c>
      <c r="D23636" s="159">
        <v>510.41</v>
      </c>
    </row>
    <row r="23637" spans="3:4" ht="15" hidden="1" customHeight="1" x14ac:dyDescent="0.25">
      <c r="C23637" s="160" t="s">
        <v>309</v>
      </c>
      <c r="D23637" s="161">
        <v>572.57000000000005</v>
      </c>
    </row>
    <row r="23638" spans="3:4" ht="15" hidden="1" customHeight="1" x14ac:dyDescent="0.25">
      <c r="C23638" s="158" t="s">
        <v>545</v>
      </c>
      <c r="D23638" s="159">
        <v>326.91000000000003</v>
      </c>
    </row>
    <row r="23639" spans="3:4" ht="15" hidden="1" customHeight="1" x14ac:dyDescent="0.25">
      <c r="C23639" s="160" t="s">
        <v>543</v>
      </c>
      <c r="D23639" s="161">
        <v>44.57</v>
      </c>
    </row>
    <row r="23640" spans="3:4" ht="15" hidden="1" customHeight="1" x14ac:dyDescent="0.25">
      <c r="C23640" s="158" t="s">
        <v>549</v>
      </c>
      <c r="D23640" s="159">
        <v>974.5</v>
      </c>
    </row>
    <row r="23641" spans="3:4" ht="15" hidden="1" customHeight="1" x14ac:dyDescent="0.25">
      <c r="C23641" s="160" t="s">
        <v>553</v>
      </c>
      <c r="D23641" s="161">
        <v>21.43</v>
      </c>
    </row>
    <row r="23642" spans="3:4" ht="15" hidden="1" customHeight="1" x14ac:dyDescent="0.25">
      <c r="C23642" s="158" t="s">
        <v>554</v>
      </c>
      <c r="D23642" s="159">
        <v>645.82000000000005</v>
      </c>
    </row>
    <row r="23643" spans="3:4" ht="15" hidden="1" customHeight="1" x14ac:dyDescent="0.25">
      <c r="C23643" s="160" t="s">
        <v>549</v>
      </c>
      <c r="D23643" s="161">
        <v>1252.5899999999999</v>
      </c>
    </row>
    <row r="23644" spans="3:4" ht="15" hidden="1" customHeight="1" x14ac:dyDescent="0.25">
      <c r="C23644" s="158" t="s">
        <v>542</v>
      </c>
      <c r="D23644" s="159">
        <v>724.08</v>
      </c>
    </row>
    <row r="23645" spans="3:4" ht="15" hidden="1" customHeight="1" x14ac:dyDescent="0.25">
      <c r="C23645" s="160" t="s">
        <v>547</v>
      </c>
      <c r="D23645" s="161">
        <v>1208.77</v>
      </c>
    </row>
    <row r="23646" spans="3:4" ht="15" hidden="1" customHeight="1" x14ac:dyDescent="0.25">
      <c r="C23646" s="158" t="s">
        <v>553</v>
      </c>
      <c r="D23646" s="159">
        <v>838.22</v>
      </c>
    </row>
    <row r="23647" spans="3:4" ht="15" hidden="1" customHeight="1" x14ac:dyDescent="0.25">
      <c r="C23647" s="160" t="s">
        <v>549</v>
      </c>
      <c r="D23647" s="161">
        <v>329.73</v>
      </c>
    </row>
    <row r="23648" spans="3:4" ht="15" hidden="1" customHeight="1" x14ac:dyDescent="0.25">
      <c r="C23648" s="158" t="s">
        <v>547</v>
      </c>
      <c r="D23648" s="159">
        <v>276.2</v>
      </c>
    </row>
    <row r="23649" spans="3:4" ht="15" hidden="1" customHeight="1" x14ac:dyDescent="0.25">
      <c r="C23649" s="160" t="s">
        <v>551</v>
      </c>
      <c r="D23649" s="161">
        <v>992.89</v>
      </c>
    </row>
    <row r="23650" spans="3:4" ht="15" hidden="1" customHeight="1" x14ac:dyDescent="0.25">
      <c r="C23650" s="158" t="s">
        <v>309</v>
      </c>
      <c r="D23650" s="159">
        <v>444.73</v>
      </c>
    </row>
    <row r="23651" spans="3:4" ht="15" hidden="1" customHeight="1" x14ac:dyDescent="0.25">
      <c r="C23651" s="160" t="s">
        <v>546</v>
      </c>
      <c r="D23651" s="161">
        <v>240.81</v>
      </c>
    </row>
    <row r="23652" spans="3:4" ht="15" hidden="1" customHeight="1" x14ac:dyDescent="0.25">
      <c r="C23652" s="158" t="s">
        <v>307</v>
      </c>
      <c r="D23652" s="159">
        <v>634.91999999999996</v>
      </c>
    </row>
    <row r="23653" spans="3:4" ht="15" hidden="1" customHeight="1" x14ac:dyDescent="0.25">
      <c r="C23653" s="160" t="s">
        <v>309</v>
      </c>
      <c r="D23653" s="161">
        <v>87.97</v>
      </c>
    </row>
    <row r="23654" spans="3:4" ht="15" hidden="1" customHeight="1" x14ac:dyDescent="0.25">
      <c r="C23654" s="158" t="s">
        <v>553</v>
      </c>
      <c r="D23654" s="159">
        <v>626.29</v>
      </c>
    </row>
    <row r="23655" spans="3:4" ht="15" hidden="1" customHeight="1" x14ac:dyDescent="0.25">
      <c r="C23655" s="160" t="s">
        <v>545</v>
      </c>
      <c r="D23655" s="161">
        <v>39.89</v>
      </c>
    </row>
    <row r="23656" spans="3:4" ht="15" hidden="1" customHeight="1" x14ac:dyDescent="0.25">
      <c r="C23656" s="158" t="s">
        <v>540</v>
      </c>
      <c r="D23656" s="159">
        <v>204.49</v>
      </c>
    </row>
    <row r="23657" spans="3:4" ht="15" hidden="1" customHeight="1" x14ac:dyDescent="0.25">
      <c r="C23657" s="160" t="s">
        <v>553</v>
      </c>
      <c r="D23657" s="161">
        <v>130.27000000000001</v>
      </c>
    </row>
    <row r="23658" spans="3:4" ht="15" hidden="1" customHeight="1" x14ac:dyDescent="0.25">
      <c r="C23658" s="158" t="s">
        <v>551</v>
      </c>
      <c r="D23658" s="159">
        <v>181.38</v>
      </c>
    </row>
    <row r="23659" spans="3:4" ht="15" hidden="1" customHeight="1" x14ac:dyDescent="0.25">
      <c r="C23659" s="160" t="s">
        <v>550</v>
      </c>
      <c r="D23659" s="161">
        <v>1144.74</v>
      </c>
    </row>
    <row r="23660" spans="3:4" ht="15" hidden="1" customHeight="1" x14ac:dyDescent="0.25">
      <c r="C23660" s="158" t="s">
        <v>307</v>
      </c>
      <c r="D23660" s="159">
        <v>360.41</v>
      </c>
    </row>
    <row r="23661" spans="3:4" ht="15" hidden="1" customHeight="1" x14ac:dyDescent="0.25">
      <c r="C23661" s="160" t="s">
        <v>312</v>
      </c>
      <c r="D23661" s="161">
        <v>543.66</v>
      </c>
    </row>
    <row r="23662" spans="3:4" ht="15" hidden="1" customHeight="1" x14ac:dyDescent="0.25">
      <c r="C23662" s="158" t="s">
        <v>552</v>
      </c>
      <c r="D23662" s="159">
        <v>548.01</v>
      </c>
    </row>
    <row r="23663" spans="3:4" ht="15" hidden="1" customHeight="1" x14ac:dyDescent="0.25">
      <c r="C23663" s="160" t="s">
        <v>557</v>
      </c>
      <c r="D23663" s="161">
        <v>1118.77</v>
      </c>
    </row>
    <row r="23664" spans="3:4" ht="15" hidden="1" customHeight="1" x14ac:dyDescent="0.25">
      <c r="C23664" s="158" t="s">
        <v>542</v>
      </c>
      <c r="D23664" s="159">
        <v>1142.8900000000001</v>
      </c>
    </row>
    <row r="23665" spans="3:4" ht="15" hidden="1" customHeight="1" x14ac:dyDescent="0.25">
      <c r="C23665" s="160" t="s">
        <v>549</v>
      </c>
      <c r="D23665" s="161">
        <v>474.6</v>
      </c>
    </row>
    <row r="23666" spans="3:4" ht="15" hidden="1" customHeight="1" x14ac:dyDescent="0.25">
      <c r="C23666" s="158" t="s">
        <v>554</v>
      </c>
      <c r="D23666" s="159">
        <v>676.55</v>
      </c>
    </row>
    <row r="23667" spans="3:4" ht="15" hidden="1" customHeight="1" x14ac:dyDescent="0.25">
      <c r="C23667" s="160" t="s">
        <v>541</v>
      </c>
      <c r="D23667" s="161">
        <v>51.7</v>
      </c>
    </row>
    <row r="23668" spans="3:4" ht="15" hidden="1" customHeight="1" x14ac:dyDescent="0.25">
      <c r="C23668" s="158" t="s">
        <v>553</v>
      </c>
      <c r="D23668" s="159">
        <v>656.91</v>
      </c>
    </row>
    <row r="23669" spans="3:4" ht="15" hidden="1" customHeight="1" x14ac:dyDescent="0.25">
      <c r="C23669" s="160" t="s">
        <v>542</v>
      </c>
      <c r="D23669" s="161">
        <v>897.09</v>
      </c>
    </row>
    <row r="23670" spans="3:4" ht="15" hidden="1" customHeight="1" x14ac:dyDescent="0.25">
      <c r="C23670" s="158" t="s">
        <v>308</v>
      </c>
      <c r="D23670" s="159">
        <v>472.39</v>
      </c>
    </row>
    <row r="23671" spans="3:4" ht="15" hidden="1" customHeight="1" x14ac:dyDescent="0.25">
      <c r="C23671" s="160" t="s">
        <v>539</v>
      </c>
      <c r="D23671" s="161">
        <v>799.13</v>
      </c>
    </row>
    <row r="23672" spans="3:4" ht="15" hidden="1" customHeight="1" x14ac:dyDescent="0.25">
      <c r="C23672" s="158" t="s">
        <v>557</v>
      </c>
      <c r="D23672" s="159">
        <v>392.09</v>
      </c>
    </row>
    <row r="23673" spans="3:4" ht="15" hidden="1" customHeight="1" x14ac:dyDescent="0.25">
      <c r="C23673" s="160" t="s">
        <v>556</v>
      </c>
      <c r="D23673" s="161">
        <v>734.99</v>
      </c>
    </row>
    <row r="23674" spans="3:4" ht="15" hidden="1" customHeight="1" x14ac:dyDescent="0.25">
      <c r="C23674" s="158" t="s">
        <v>539</v>
      </c>
      <c r="D23674" s="159">
        <v>518.23</v>
      </c>
    </row>
    <row r="23675" spans="3:4" ht="15" hidden="1" customHeight="1" x14ac:dyDescent="0.25">
      <c r="C23675" s="160" t="s">
        <v>546</v>
      </c>
      <c r="D23675" s="161">
        <v>452.51</v>
      </c>
    </row>
    <row r="23676" spans="3:4" ht="15" hidden="1" customHeight="1" x14ac:dyDescent="0.25">
      <c r="C23676" s="158" t="s">
        <v>544</v>
      </c>
      <c r="D23676" s="159">
        <v>113.75</v>
      </c>
    </row>
    <row r="23677" spans="3:4" ht="15" hidden="1" customHeight="1" x14ac:dyDescent="0.25">
      <c r="C23677" s="160" t="s">
        <v>308</v>
      </c>
      <c r="D23677" s="161">
        <v>434.56</v>
      </c>
    </row>
    <row r="23678" spans="3:4" ht="15" hidden="1" customHeight="1" x14ac:dyDescent="0.25">
      <c r="C23678" s="158" t="s">
        <v>312</v>
      </c>
      <c r="D23678" s="159">
        <v>1213.28</v>
      </c>
    </row>
    <row r="23679" spans="3:4" ht="15" hidden="1" customHeight="1" x14ac:dyDescent="0.25">
      <c r="C23679" s="160" t="s">
        <v>552</v>
      </c>
      <c r="D23679" s="161">
        <v>453.86</v>
      </c>
    </row>
    <row r="23680" spans="3:4" ht="15" hidden="1" customHeight="1" x14ac:dyDescent="0.25">
      <c r="C23680" s="158" t="s">
        <v>308</v>
      </c>
      <c r="D23680" s="159">
        <v>311.08999999999997</v>
      </c>
    </row>
    <row r="23681" spans="3:4" ht="15" hidden="1" customHeight="1" x14ac:dyDescent="0.25">
      <c r="C23681" s="160" t="s">
        <v>546</v>
      </c>
      <c r="D23681" s="161">
        <v>257.47000000000003</v>
      </c>
    </row>
    <row r="23682" spans="3:4" ht="15" hidden="1" customHeight="1" x14ac:dyDescent="0.25">
      <c r="C23682" s="158" t="s">
        <v>543</v>
      </c>
      <c r="D23682" s="159">
        <v>554.98</v>
      </c>
    </row>
    <row r="23683" spans="3:4" ht="15" hidden="1" customHeight="1" x14ac:dyDescent="0.25">
      <c r="C23683" s="160" t="s">
        <v>542</v>
      </c>
      <c r="D23683" s="161">
        <v>1231.44</v>
      </c>
    </row>
    <row r="23684" spans="3:4" ht="15" hidden="1" customHeight="1" x14ac:dyDescent="0.25">
      <c r="C23684" s="158" t="s">
        <v>554</v>
      </c>
      <c r="D23684" s="159">
        <v>1067.08</v>
      </c>
    </row>
    <row r="23685" spans="3:4" ht="15" hidden="1" customHeight="1" x14ac:dyDescent="0.25">
      <c r="C23685" s="160" t="s">
        <v>545</v>
      </c>
      <c r="D23685" s="161">
        <v>1117.92</v>
      </c>
    </row>
    <row r="23686" spans="3:4" ht="15" hidden="1" customHeight="1" x14ac:dyDescent="0.25">
      <c r="C23686" s="158" t="s">
        <v>553</v>
      </c>
      <c r="D23686" s="159">
        <v>374.84</v>
      </c>
    </row>
    <row r="23687" spans="3:4" ht="15" hidden="1" customHeight="1" x14ac:dyDescent="0.25">
      <c r="C23687" s="160" t="s">
        <v>553</v>
      </c>
      <c r="D23687" s="161">
        <v>1035.55</v>
      </c>
    </row>
    <row r="23688" spans="3:4" ht="15" hidden="1" customHeight="1" x14ac:dyDescent="0.25">
      <c r="C23688" s="158" t="s">
        <v>545</v>
      </c>
      <c r="D23688" s="159">
        <v>1224.45</v>
      </c>
    </row>
    <row r="23689" spans="3:4" ht="15" hidden="1" customHeight="1" x14ac:dyDescent="0.25">
      <c r="C23689" s="160" t="s">
        <v>308</v>
      </c>
      <c r="D23689" s="161">
        <v>1296.68</v>
      </c>
    </row>
    <row r="23690" spans="3:4" ht="15" hidden="1" customHeight="1" x14ac:dyDescent="0.25">
      <c r="C23690" s="158" t="s">
        <v>550</v>
      </c>
      <c r="D23690" s="159">
        <v>702.67</v>
      </c>
    </row>
    <row r="23691" spans="3:4" ht="15" hidden="1" customHeight="1" x14ac:dyDescent="0.25">
      <c r="C23691" s="160" t="s">
        <v>309</v>
      </c>
      <c r="D23691" s="161">
        <v>651.92999999999995</v>
      </c>
    </row>
    <row r="23692" spans="3:4" ht="15" hidden="1" customHeight="1" x14ac:dyDescent="0.25">
      <c r="C23692" s="158" t="s">
        <v>312</v>
      </c>
      <c r="D23692" s="159">
        <v>79.73</v>
      </c>
    </row>
    <row r="23693" spans="3:4" ht="15" hidden="1" customHeight="1" x14ac:dyDescent="0.25">
      <c r="C23693" s="160" t="s">
        <v>307</v>
      </c>
      <c r="D23693" s="161">
        <v>945.4</v>
      </c>
    </row>
    <row r="23694" spans="3:4" ht="15" hidden="1" customHeight="1" x14ac:dyDescent="0.25">
      <c r="C23694" s="158" t="s">
        <v>312</v>
      </c>
      <c r="D23694" s="159">
        <v>917.41</v>
      </c>
    </row>
    <row r="23695" spans="3:4" ht="15" hidden="1" customHeight="1" x14ac:dyDescent="0.25">
      <c r="C23695" s="160" t="s">
        <v>549</v>
      </c>
      <c r="D23695" s="161">
        <v>1131.07</v>
      </c>
    </row>
    <row r="23696" spans="3:4" ht="15" hidden="1" customHeight="1" x14ac:dyDescent="0.25">
      <c r="C23696" s="158" t="s">
        <v>539</v>
      </c>
      <c r="D23696" s="159">
        <v>493.39</v>
      </c>
    </row>
    <row r="23697" spans="3:4" ht="15" hidden="1" customHeight="1" x14ac:dyDescent="0.25">
      <c r="C23697" s="160" t="s">
        <v>547</v>
      </c>
      <c r="D23697" s="161">
        <v>982.77</v>
      </c>
    </row>
    <row r="23698" spans="3:4" ht="15" hidden="1" customHeight="1" x14ac:dyDescent="0.25">
      <c r="C23698" s="158" t="s">
        <v>539</v>
      </c>
      <c r="D23698" s="159">
        <v>1156.78</v>
      </c>
    </row>
    <row r="23699" spans="3:4" ht="15" hidden="1" customHeight="1" x14ac:dyDescent="0.25">
      <c r="C23699" s="160" t="s">
        <v>553</v>
      </c>
      <c r="D23699" s="161">
        <v>364.43</v>
      </c>
    </row>
    <row r="23700" spans="3:4" ht="15" hidden="1" customHeight="1" x14ac:dyDescent="0.25">
      <c r="C23700" s="158" t="s">
        <v>547</v>
      </c>
      <c r="D23700" s="159">
        <v>1264.8499999999999</v>
      </c>
    </row>
    <row r="23701" spans="3:4" ht="15" hidden="1" customHeight="1" x14ac:dyDescent="0.25">
      <c r="C23701" s="160" t="s">
        <v>542</v>
      </c>
      <c r="D23701" s="161">
        <v>1143.7</v>
      </c>
    </row>
    <row r="23702" spans="3:4" ht="15" hidden="1" customHeight="1" x14ac:dyDescent="0.25">
      <c r="C23702" s="158" t="s">
        <v>308</v>
      </c>
      <c r="D23702" s="159">
        <v>299.49</v>
      </c>
    </row>
    <row r="23703" spans="3:4" ht="15" hidden="1" customHeight="1" x14ac:dyDescent="0.25">
      <c r="C23703" s="160" t="s">
        <v>555</v>
      </c>
      <c r="D23703" s="161">
        <v>869.07</v>
      </c>
    </row>
    <row r="23704" spans="3:4" ht="15" hidden="1" customHeight="1" x14ac:dyDescent="0.25">
      <c r="C23704" s="158" t="s">
        <v>554</v>
      </c>
      <c r="D23704" s="159">
        <v>888.6</v>
      </c>
    </row>
    <row r="23705" spans="3:4" ht="15" hidden="1" customHeight="1" x14ac:dyDescent="0.25">
      <c r="C23705" s="160" t="s">
        <v>549</v>
      </c>
      <c r="D23705" s="161">
        <v>537.07000000000005</v>
      </c>
    </row>
    <row r="23706" spans="3:4" ht="15" hidden="1" customHeight="1" x14ac:dyDescent="0.25">
      <c r="C23706" s="158" t="s">
        <v>552</v>
      </c>
      <c r="D23706" s="159">
        <v>376.21</v>
      </c>
    </row>
    <row r="23707" spans="3:4" ht="15" hidden="1" customHeight="1" x14ac:dyDescent="0.25">
      <c r="C23707" s="160" t="s">
        <v>556</v>
      </c>
      <c r="D23707" s="161">
        <v>1214.6600000000001</v>
      </c>
    </row>
    <row r="23708" spans="3:4" ht="15" hidden="1" customHeight="1" x14ac:dyDescent="0.25">
      <c r="C23708" s="158" t="s">
        <v>551</v>
      </c>
      <c r="D23708" s="159">
        <v>475.78</v>
      </c>
    </row>
    <row r="23709" spans="3:4" ht="15" hidden="1" customHeight="1" x14ac:dyDescent="0.25">
      <c r="C23709" s="160" t="s">
        <v>545</v>
      </c>
      <c r="D23709" s="161">
        <v>1228.9000000000001</v>
      </c>
    </row>
    <row r="23710" spans="3:4" ht="15" hidden="1" customHeight="1" x14ac:dyDescent="0.25">
      <c r="C23710" s="158" t="s">
        <v>549</v>
      </c>
      <c r="D23710" s="159">
        <v>672.74</v>
      </c>
    </row>
    <row r="23711" spans="3:4" ht="15" hidden="1" customHeight="1" x14ac:dyDescent="0.25">
      <c r="C23711" s="160" t="s">
        <v>548</v>
      </c>
      <c r="D23711" s="161">
        <v>243.92</v>
      </c>
    </row>
    <row r="23712" spans="3:4" ht="15" hidden="1" customHeight="1" x14ac:dyDescent="0.25">
      <c r="C23712" s="158" t="s">
        <v>554</v>
      </c>
      <c r="D23712" s="159">
        <v>651.77</v>
      </c>
    </row>
    <row r="23713" spans="3:4" ht="15" hidden="1" customHeight="1" x14ac:dyDescent="0.25">
      <c r="C23713" s="160" t="s">
        <v>539</v>
      </c>
      <c r="D23713" s="161">
        <v>748.05</v>
      </c>
    </row>
    <row r="23714" spans="3:4" ht="15" hidden="1" customHeight="1" x14ac:dyDescent="0.25">
      <c r="C23714" s="158" t="s">
        <v>544</v>
      </c>
      <c r="D23714" s="159">
        <v>665.23</v>
      </c>
    </row>
    <row r="23715" spans="3:4" ht="15" hidden="1" customHeight="1" x14ac:dyDescent="0.25">
      <c r="C23715" s="160" t="s">
        <v>553</v>
      </c>
      <c r="D23715" s="161">
        <v>1045.3800000000001</v>
      </c>
    </row>
    <row r="23716" spans="3:4" ht="15" hidden="1" customHeight="1" x14ac:dyDescent="0.25">
      <c r="C23716" s="158" t="s">
        <v>556</v>
      </c>
      <c r="D23716" s="159">
        <v>985.45</v>
      </c>
    </row>
    <row r="23717" spans="3:4" ht="15" hidden="1" customHeight="1" x14ac:dyDescent="0.25">
      <c r="C23717" s="160" t="s">
        <v>542</v>
      </c>
      <c r="D23717" s="161">
        <v>940.51</v>
      </c>
    </row>
    <row r="23718" spans="3:4" ht="15" hidden="1" customHeight="1" x14ac:dyDescent="0.25">
      <c r="C23718" s="158" t="s">
        <v>541</v>
      </c>
      <c r="D23718" s="159">
        <v>419.14</v>
      </c>
    </row>
    <row r="23719" spans="3:4" ht="15" hidden="1" customHeight="1" x14ac:dyDescent="0.25">
      <c r="C23719" s="160" t="s">
        <v>556</v>
      </c>
      <c r="D23719" s="161">
        <v>1030.76</v>
      </c>
    </row>
    <row r="23720" spans="3:4" ht="15" hidden="1" customHeight="1" x14ac:dyDescent="0.25">
      <c r="C23720" s="158" t="s">
        <v>308</v>
      </c>
      <c r="D23720" s="159">
        <v>493.19</v>
      </c>
    </row>
    <row r="23721" spans="3:4" ht="15" hidden="1" customHeight="1" x14ac:dyDescent="0.25">
      <c r="C23721" s="160" t="s">
        <v>543</v>
      </c>
      <c r="D23721" s="161">
        <v>658.68</v>
      </c>
    </row>
    <row r="23722" spans="3:4" ht="15" hidden="1" customHeight="1" x14ac:dyDescent="0.25">
      <c r="C23722" s="158" t="s">
        <v>309</v>
      </c>
      <c r="D23722" s="159">
        <v>245.99</v>
      </c>
    </row>
    <row r="23723" spans="3:4" ht="15" hidden="1" customHeight="1" x14ac:dyDescent="0.25">
      <c r="C23723" s="160" t="s">
        <v>556</v>
      </c>
      <c r="D23723" s="161">
        <v>560.42999999999995</v>
      </c>
    </row>
    <row r="23724" spans="3:4" ht="15" hidden="1" customHeight="1" x14ac:dyDescent="0.25">
      <c r="C23724" s="158" t="s">
        <v>540</v>
      </c>
      <c r="D23724" s="159">
        <v>1267.74</v>
      </c>
    </row>
    <row r="23725" spans="3:4" ht="15" hidden="1" customHeight="1" x14ac:dyDescent="0.25">
      <c r="C23725" s="160" t="s">
        <v>557</v>
      </c>
      <c r="D23725" s="161">
        <v>317.61</v>
      </c>
    </row>
    <row r="23726" spans="3:4" ht="15" hidden="1" customHeight="1" x14ac:dyDescent="0.25">
      <c r="C23726" s="158" t="s">
        <v>545</v>
      </c>
      <c r="D23726" s="159">
        <v>612.30999999999995</v>
      </c>
    </row>
    <row r="23727" spans="3:4" ht="15" hidden="1" customHeight="1" x14ac:dyDescent="0.25">
      <c r="C23727" s="160" t="s">
        <v>541</v>
      </c>
      <c r="D23727" s="161">
        <v>1082.69</v>
      </c>
    </row>
    <row r="23728" spans="3:4" ht="15" hidden="1" customHeight="1" x14ac:dyDescent="0.25">
      <c r="C23728" s="158" t="s">
        <v>552</v>
      </c>
      <c r="D23728" s="159">
        <v>838.45</v>
      </c>
    </row>
    <row r="23729" spans="3:4" ht="15" hidden="1" customHeight="1" x14ac:dyDescent="0.25">
      <c r="C23729" s="160" t="s">
        <v>556</v>
      </c>
      <c r="D23729" s="161">
        <v>669.85</v>
      </c>
    </row>
    <row r="23730" spans="3:4" ht="15" hidden="1" customHeight="1" x14ac:dyDescent="0.25">
      <c r="C23730" s="158" t="s">
        <v>308</v>
      </c>
      <c r="D23730" s="159">
        <v>496.32</v>
      </c>
    </row>
    <row r="23731" spans="3:4" ht="15" hidden="1" customHeight="1" x14ac:dyDescent="0.25">
      <c r="C23731" s="160" t="s">
        <v>545</v>
      </c>
      <c r="D23731" s="161">
        <v>66.03</v>
      </c>
    </row>
    <row r="23732" spans="3:4" ht="15" hidden="1" customHeight="1" x14ac:dyDescent="0.25">
      <c r="C23732" s="158" t="s">
        <v>544</v>
      </c>
      <c r="D23732" s="159">
        <v>628.94000000000005</v>
      </c>
    </row>
    <row r="23733" spans="3:4" ht="15" hidden="1" customHeight="1" x14ac:dyDescent="0.25">
      <c r="C23733" s="160" t="s">
        <v>543</v>
      </c>
      <c r="D23733" s="161">
        <v>575.95000000000005</v>
      </c>
    </row>
    <row r="23734" spans="3:4" ht="15" hidden="1" customHeight="1" x14ac:dyDescent="0.25">
      <c r="C23734" s="158" t="s">
        <v>543</v>
      </c>
      <c r="D23734" s="159">
        <v>265.24</v>
      </c>
    </row>
    <row r="23735" spans="3:4" ht="15" hidden="1" customHeight="1" x14ac:dyDescent="0.25">
      <c r="C23735" s="160" t="s">
        <v>309</v>
      </c>
      <c r="D23735" s="161">
        <v>432.34</v>
      </c>
    </row>
    <row r="23736" spans="3:4" ht="15" hidden="1" customHeight="1" x14ac:dyDescent="0.25">
      <c r="C23736" s="158" t="s">
        <v>541</v>
      </c>
      <c r="D23736" s="159">
        <v>327.56</v>
      </c>
    </row>
    <row r="23737" spans="3:4" ht="15" hidden="1" customHeight="1" x14ac:dyDescent="0.25">
      <c r="C23737" s="160" t="s">
        <v>308</v>
      </c>
      <c r="D23737" s="161">
        <v>612.98</v>
      </c>
    </row>
    <row r="23738" spans="3:4" ht="15" hidden="1" customHeight="1" x14ac:dyDescent="0.25">
      <c r="C23738" s="158" t="s">
        <v>549</v>
      </c>
      <c r="D23738" s="159">
        <v>755.93</v>
      </c>
    </row>
    <row r="23739" spans="3:4" ht="15" hidden="1" customHeight="1" x14ac:dyDescent="0.25">
      <c r="C23739" s="160" t="s">
        <v>308</v>
      </c>
      <c r="D23739" s="161">
        <v>473.07</v>
      </c>
    </row>
    <row r="23740" spans="3:4" ht="15" hidden="1" customHeight="1" x14ac:dyDescent="0.25">
      <c r="C23740" s="158" t="s">
        <v>553</v>
      </c>
      <c r="D23740" s="159">
        <v>371.62</v>
      </c>
    </row>
    <row r="23741" spans="3:4" ht="15" hidden="1" customHeight="1" x14ac:dyDescent="0.25">
      <c r="C23741" s="160" t="s">
        <v>546</v>
      </c>
      <c r="D23741" s="161">
        <v>800.96</v>
      </c>
    </row>
    <row r="23742" spans="3:4" ht="15" hidden="1" customHeight="1" x14ac:dyDescent="0.25">
      <c r="C23742" s="158" t="s">
        <v>546</v>
      </c>
      <c r="D23742" s="159">
        <v>344.9</v>
      </c>
    </row>
    <row r="23743" spans="3:4" ht="15" hidden="1" customHeight="1" x14ac:dyDescent="0.25">
      <c r="C23743" s="160" t="s">
        <v>557</v>
      </c>
      <c r="D23743" s="161">
        <v>546.05999999999995</v>
      </c>
    </row>
    <row r="23744" spans="3:4" ht="15" hidden="1" customHeight="1" x14ac:dyDescent="0.25">
      <c r="C23744" s="158" t="s">
        <v>309</v>
      </c>
      <c r="D23744" s="159">
        <v>479.56</v>
      </c>
    </row>
    <row r="23745" spans="3:4" ht="15" hidden="1" customHeight="1" x14ac:dyDescent="0.25">
      <c r="C23745" s="160" t="s">
        <v>309</v>
      </c>
      <c r="D23745" s="161">
        <v>335.56</v>
      </c>
    </row>
    <row r="23746" spans="3:4" ht="15" hidden="1" customHeight="1" x14ac:dyDescent="0.25">
      <c r="C23746" s="158" t="s">
        <v>552</v>
      </c>
      <c r="D23746" s="159">
        <v>455.9</v>
      </c>
    </row>
    <row r="23747" spans="3:4" ht="15" hidden="1" customHeight="1" x14ac:dyDescent="0.25">
      <c r="C23747" s="160" t="s">
        <v>552</v>
      </c>
      <c r="D23747" s="161">
        <v>102</v>
      </c>
    </row>
    <row r="23748" spans="3:4" ht="15" hidden="1" customHeight="1" x14ac:dyDescent="0.25">
      <c r="C23748" s="158" t="s">
        <v>540</v>
      </c>
      <c r="D23748" s="159">
        <v>271.55</v>
      </c>
    </row>
    <row r="23749" spans="3:4" ht="15" hidden="1" customHeight="1" x14ac:dyDescent="0.25">
      <c r="C23749" s="160" t="s">
        <v>546</v>
      </c>
      <c r="D23749" s="161">
        <v>985.73</v>
      </c>
    </row>
    <row r="23750" spans="3:4" ht="15" hidden="1" customHeight="1" x14ac:dyDescent="0.25">
      <c r="C23750" s="158" t="s">
        <v>547</v>
      </c>
      <c r="D23750" s="159">
        <v>625.36</v>
      </c>
    </row>
    <row r="23751" spans="3:4" ht="15" hidden="1" customHeight="1" x14ac:dyDescent="0.25">
      <c r="C23751" s="160" t="s">
        <v>552</v>
      </c>
      <c r="D23751" s="161">
        <v>562.69000000000005</v>
      </c>
    </row>
    <row r="23752" spans="3:4" ht="15" hidden="1" customHeight="1" x14ac:dyDescent="0.25">
      <c r="C23752" s="158" t="s">
        <v>543</v>
      </c>
      <c r="D23752" s="159">
        <v>1056.29</v>
      </c>
    </row>
    <row r="23753" spans="3:4" ht="15" hidden="1" customHeight="1" x14ac:dyDescent="0.25">
      <c r="C23753" s="160" t="s">
        <v>555</v>
      </c>
      <c r="D23753" s="161">
        <v>25.26</v>
      </c>
    </row>
    <row r="23754" spans="3:4" ht="15" hidden="1" customHeight="1" x14ac:dyDescent="0.25">
      <c r="C23754" s="158" t="s">
        <v>554</v>
      </c>
      <c r="D23754" s="159">
        <v>570.20000000000005</v>
      </c>
    </row>
    <row r="23755" spans="3:4" ht="15" hidden="1" customHeight="1" x14ac:dyDescent="0.25">
      <c r="C23755" s="160" t="s">
        <v>312</v>
      </c>
      <c r="D23755" s="161">
        <v>1019.27</v>
      </c>
    </row>
    <row r="23756" spans="3:4" ht="15" hidden="1" customHeight="1" x14ac:dyDescent="0.25">
      <c r="C23756" s="158" t="s">
        <v>543</v>
      </c>
      <c r="D23756" s="159">
        <v>385.45</v>
      </c>
    </row>
    <row r="23757" spans="3:4" ht="15" hidden="1" customHeight="1" x14ac:dyDescent="0.25">
      <c r="C23757" s="160" t="s">
        <v>539</v>
      </c>
      <c r="D23757" s="161">
        <v>179.03</v>
      </c>
    </row>
    <row r="23758" spans="3:4" ht="15" hidden="1" customHeight="1" x14ac:dyDescent="0.25">
      <c r="C23758" s="158" t="s">
        <v>550</v>
      </c>
      <c r="D23758" s="159">
        <v>147.76</v>
      </c>
    </row>
    <row r="23759" spans="3:4" ht="15" hidden="1" customHeight="1" x14ac:dyDescent="0.25">
      <c r="C23759" s="160" t="s">
        <v>540</v>
      </c>
      <c r="D23759" s="161">
        <v>541.45000000000005</v>
      </c>
    </row>
    <row r="23760" spans="3:4" ht="15" hidden="1" customHeight="1" x14ac:dyDescent="0.25">
      <c r="C23760" s="158" t="s">
        <v>541</v>
      </c>
      <c r="D23760" s="159">
        <v>750.21</v>
      </c>
    </row>
    <row r="23761" spans="3:4" ht="15" hidden="1" customHeight="1" x14ac:dyDescent="0.25">
      <c r="C23761" s="160" t="s">
        <v>312</v>
      </c>
      <c r="D23761" s="161">
        <v>172.72</v>
      </c>
    </row>
    <row r="23762" spans="3:4" ht="15" hidden="1" customHeight="1" x14ac:dyDescent="0.25">
      <c r="C23762" s="158" t="s">
        <v>549</v>
      </c>
      <c r="D23762" s="159">
        <v>1005.19</v>
      </c>
    </row>
    <row r="23763" spans="3:4" ht="15" hidden="1" customHeight="1" x14ac:dyDescent="0.25">
      <c r="C23763" s="160" t="s">
        <v>312</v>
      </c>
      <c r="D23763" s="161">
        <v>289.36</v>
      </c>
    </row>
    <row r="23764" spans="3:4" ht="15" hidden="1" customHeight="1" x14ac:dyDescent="0.25">
      <c r="C23764" s="158" t="s">
        <v>547</v>
      </c>
      <c r="D23764" s="159">
        <v>685.98</v>
      </c>
    </row>
    <row r="23765" spans="3:4" ht="15" hidden="1" customHeight="1" x14ac:dyDescent="0.25">
      <c r="C23765" s="160" t="s">
        <v>547</v>
      </c>
      <c r="D23765" s="161">
        <v>612.9</v>
      </c>
    </row>
    <row r="23766" spans="3:4" ht="15" hidden="1" customHeight="1" x14ac:dyDescent="0.25">
      <c r="C23766" s="158" t="s">
        <v>542</v>
      </c>
      <c r="D23766" s="159">
        <v>209.03</v>
      </c>
    </row>
    <row r="23767" spans="3:4" ht="15" hidden="1" customHeight="1" x14ac:dyDescent="0.25">
      <c r="C23767" s="160" t="s">
        <v>546</v>
      </c>
      <c r="D23767" s="161">
        <v>1085.77</v>
      </c>
    </row>
    <row r="23768" spans="3:4" ht="15" hidden="1" customHeight="1" x14ac:dyDescent="0.25">
      <c r="C23768" s="158" t="s">
        <v>542</v>
      </c>
      <c r="D23768" s="159">
        <v>1249.08</v>
      </c>
    </row>
    <row r="23769" spans="3:4" ht="15" hidden="1" customHeight="1" x14ac:dyDescent="0.25">
      <c r="C23769" s="160" t="s">
        <v>312</v>
      </c>
      <c r="D23769" s="161">
        <v>913.31</v>
      </c>
    </row>
    <row r="23770" spans="3:4" ht="15" hidden="1" customHeight="1" x14ac:dyDescent="0.25">
      <c r="C23770" s="158" t="s">
        <v>557</v>
      </c>
      <c r="D23770" s="159">
        <v>507.1</v>
      </c>
    </row>
    <row r="23771" spans="3:4" ht="15" hidden="1" customHeight="1" x14ac:dyDescent="0.25">
      <c r="C23771" s="160" t="s">
        <v>309</v>
      </c>
      <c r="D23771" s="161">
        <v>885.66</v>
      </c>
    </row>
    <row r="23772" spans="3:4" ht="15" hidden="1" customHeight="1" x14ac:dyDescent="0.25">
      <c r="C23772" s="158" t="s">
        <v>546</v>
      </c>
      <c r="D23772" s="159">
        <v>1064.1099999999999</v>
      </c>
    </row>
    <row r="23773" spans="3:4" ht="15" hidden="1" customHeight="1" x14ac:dyDescent="0.25">
      <c r="C23773" s="160" t="s">
        <v>548</v>
      </c>
      <c r="D23773" s="161">
        <v>1000</v>
      </c>
    </row>
    <row r="23774" spans="3:4" ht="15" hidden="1" customHeight="1" x14ac:dyDescent="0.25">
      <c r="C23774" s="158" t="s">
        <v>557</v>
      </c>
      <c r="D23774" s="159">
        <v>869.56</v>
      </c>
    </row>
    <row r="23775" spans="3:4" ht="15" hidden="1" customHeight="1" x14ac:dyDescent="0.25">
      <c r="C23775" s="160" t="s">
        <v>553</v>
      </c>
      <c r="D23775" s="161">
        <v>269.23</v>
      </c>
    </row>
    <row r="23776" spans="3:4" ht="15" hidden="1" customHeight="1" x14ac:dyDescent="0.25">
      <c r="C23776" s="158" t="s">
        <v>545</v>
      </c>
      <c r="D23776" s="159">
        <v>882.05</v>
      </c>
    </row>
    <row r="23777" spans="3:4" ht="15" hidden="1" customHeight="1" x14ac:dyDescent="0.25">
      <c r="C23777" s="160" t="s">
        <v>543</v>
      </c>
      <c r="D23777" s="161">
        <v>513.24</v>
      </c>
    </row>
    <row r="23778" spans="3:4" ht="15" hidden="1" customHeight="1" x14ac:dyDescent="0.25">
      <c r="C23778" s="158" t="s">
        <v>312</v>
      </c>
      <c r="D23778" s="159">
        <v>739.75</v>
      </c>
    </row>
    <row r="23779" spans="3:4" ht="15" hidden="1" customHeight="1" x14ac:dyDescent="0.25">
      <c r="C23779" s="160" t="s">
        <v>552</v>
      </c>
      <c r="D23779" s="161">
        <v>1114.71</v>
      </c>
    </row>
    <row r="23780" spans="3:4" ht="15" hidden="1" customHeight="1" x14ac:dyDescent="0.25">
      <c r="C23780" s="158" t="s">
        <v>549</v>
      </c>
      <c r="D23780" s="159">
        <v>853.97</v>
      </c>
    </row>
    <row r="23781" spans="3:4" ht="15" hidden="1" customHeight="1" x14ac:dyDescent="0.25">
      <c r="C23781" s="160" t="s">
        <v>545</v>
      </c>
      <c r="D23781" s="161">
        <v>234.56</v>
      </c>
    </row>
    <row r="23782" spans="3:4" ht="15" hidden="1" customHeight="1" x14ac:dyDescent="0.25">
      <c r="C23782" s="158" t="s">
        <v>309</v>
      </c>
      <c r="D23782" s="159">
        <v>571.80999999999995</v>
      </c>
    </row>
    <row r="23783" spans="3:4" ht="15" hidden="1" customHeight="1" x14ac:dyDescent="0.25">
      <c r="C23783" s="160" t="s">
        <v>539</v>
      </c>
      <c r="D23783" s="161">
        <v>589.32000000000005</v>
      </c>
    </row>
    <row r="23784" spans="3:4" ht="15" hidden="1" customHeight="1" x14ac:dyDescent="0.25">
      <c r="C23784" s="158" t="s">
        <v>545</v>
      </c>
      <c r="D23784" s="159">
        <v>559.19000000000005</v>
      </c>
    </row>
    <row r="23785" spans="3:4" ht="15" hidden="1" customHeight="1" x14ac:dyDescent="0.25">
      <c r="C23785" s="160" t="s">
        <v>540</v>
      </c>
      <c r="D23785" s="161">
        <v>1151.1500000000001</v>
      </c>
    </row>
    <row r="23786" spans="3:4" ht="15" hidden="1" customHeight="1" x14ac:dyDescent="0.25">
      <c r="C23786" s="158" t="s">
        <v>552</v>
      </c>
      <c r="D23786" s="159">
        <v>1019.82</v>
      </c>
    </row>
    <row r="23787" spans="3:4" ht="15" hidden="1" customHeight="1" x14ac:dyDescent="0.25">
      <c r="C23787" s="160" t="s">
        <v>545</v>
      </c>
      <c r="D23787" s="161">
        <v>832.89</v>
      </c>
    </row>
    <row r="23788" spans="3:4" ht="15" hidden="1" customHeight="1" x14ac:dyDescent="0.25">
      <c r="C23788" s="158" t="s">
        <v>540</v>
      </c>
      <c r="D23788" s="159">
        <v>607.95000000000005</v>
      </c>
    </row>
    <row r="23789" spans="3:4" ht="15" hidden="1" customHeight="1" x14ac:dyDescent="0.25">
      <c r="C23789" s="160" t="s">
        <v>308</v>
      </c>
      <c r="D23789" s="161">
        <v>330.6</v>
      </c>
    </row>
    <row r="23790" spans="3:4" ht="15" hidden="1" customHeight="1" x14ac:dyDescent="0.25">
      <c r="C23790" s="158" t="s">
        <v>312</v>
      </c>
      <c r="D23790" s="159">
        <v>875.32</v>
      </c>
    </row>
    <row r="23791" spans="3:4" ht="15" hidden="1" customHeight="1" x14ac:dyDescent="0.25">
      <c r="C23791" s="160" t="s">
        <v>553</v>
      </c>
      <c r="D23791" s="161">
        <v>514.34</v>
      </c>
    </row>
    <row r="23792" spans="3:4" ht="15" hidden="1" customHeight="1" x14ac:dyDescent="0.25">
      <c r="C23792" s="158" t="s">
        <v>540</v>
      </c>
      <c r="D23792" s="159">
        <v>599.87</v>
      </c>
    </row>
    <row r="23793" spans="3:4" ht="15" hidden="1" customHeight="1" x14ac:dyDescent="0.25">
      <c r="C23793" s="160" t="s">
        <v>552</v>
      </c>
      <c r="D23793" s="161">
        <v>1016.57</v>
      </c>
    </row>
    <row r="23794" spans="3:4" ht="15" hidden="1" customHeight="1" x14ac:dyDescent="0.25">
      <c r="C23794" s="158" t="s">
        <v>312</v>
      </c>
      <c r="D23794" s="159">
        <v>436.54</v>
      </c>
    </row>
    <row r="23795" spans="3:4" ht="15" hidden="1" customHeight="1" x14ac:dyDescent="0.25">
      <c r="C23795" s="160" t="s">
        <v>551</v>
      </c>
      <c r="D23795" s="161">
        <v>394.7</v>
      </c>
    </row>
    <row r="23796" spans="3:4" ht="15" hidden="1" customHeight="1" x14ac:dyDescent="0.25">
      <c r="C23796" s="158" t="s">
        <v>553</v>
      </c>
      <c r="D23796" s="159">
        <v>295.64</v>
      </c>
    </row>
    <row r="23797" spans="3:4" ht="15" hidden="1" customHeight="1" x14ac:dyDescent="0.25">
      <c r="C23797" s="160" t="s">
        <v>554</v>
      </c>
      <c r="D23797" s="161">
        <v>598.79</v>
      </c>
    </row>
    <row r="23798" spans="3:4" ht="15" hidden="1" customHeight="1" x14ac:dyDescent="0.25">
      <c r="C23798" s="158" t="s">
        <v>551</v>
      </c>
      <c r="D23798" s="159">
        <v>991.07</v>
      </c>
    </row>
    <row r="23799" spans="3:4" ht="15" hidden="1" customHeight="1" x14ac:dyDescent="0.25">
      <c r="C23799" s="160" t="s">
        <v>547</v>
      </c>
      <c r="D23799" s="161">
        <v>374.77</v>
      </c>
    </row>
    <row r="23800" spans="3:4" ht="15" hidden="1" customHeight="1" x14ac:dyDescent="0.25">
      <c r="C23800" s="158" t="s">
        <v>558</v>
      </c>
      <c r="D23800" s="159">
        <v>375.26</v>
      </c>
    </row>
    <row r="23801" spans="3:4" ht="15" hidden="1" customHeight="1" x14ac:dyDescent="0.25">
      <c r="C23801" s="160" t="s">
        <v>545</v>
      </c>
      <c r="D23801" s="161">
        <v>555.37</v>
      </c>
    </row>
    <row r="23802" spans="3:4" ht="15" hidden="1" customHeight="1" x14ac:dyDescent="0.25">
      <c r="C23802" s="158" t="s">
        <v>542</v>
      </c>
      <c r="D23802" s="159">
        <v>746.87</v>
      </c>
    </row>
    <row r="23803" spans="3:4" ht="15" hidden="1" customHeight="1" x14ac:dyDescent="0.25">
      <c r="C23803" s="160" t="s">
        <v>309</v>
      </c>
      <c r="D23803" s="161">
        <v>1065.3</v>
      </c>
    </row>
    <row r="23804" spans="3:4" ht="15" hidden="1" customHeight="1" x14ac:dyDescent="0.25">
      <c r="C23804" s="158" t="s">
        <v>557</v>
      </c>
      <c r="D23804" s="159">
        <v>1142.1400000000001</v>
      </c>
    </row>
    <row r="23805" spans="3:4" ht="15" hidden="1" customHeight="1" x14ac:dyDescent="0.25">
      <c r="C23805" s="160" t="s">
        <v>542</v>
      </c>
      <c r="D23805" s="161">
        <v>714</v>
      </c>
    </row>
    <row r="23806" spans="3:4" ht="15" hidden="1" customHeight="1" x14ac:dyDescent="0.25">
      <c r="C23806" s="158" t="s">
        <v>546</v>
      </c>
      <c r="D23806" s="159">
        <v>774.97</v>
      </c>
    </row>
    <row r="23807" spans="3:4" ht="15" hidden="1" customHeight="1" x14ac:dyDescent="0.25">
      <c r="C23807" s="160" t="s">
        <v>309</v>
      </c>
      <c r="D23807" s="161">
        <v>395.11</v>
      </c>
    </row>
    <row r="23808" spans="3:4" ht="15" hidden="1" customHeight="1" x14ac:dyDescent="0.25">
      <c r="C23808" s="158" t="s">
        <v>549</v>
      </c>
      <c r="D23808" s="159">
        <v>1136.2</v>
      </c>
    </row>
    <row r="23809" spans="3:4" ht="15" hidden="1" customHeight="1" x14ac:dyDescent="0.25">
      <c r="C23809" s="160" t="s">
        <v>307</v>
      </c>
      <c r="D23809" s="161">
        <v>598.30999999999995</v>
      </c>
    </row>
    <row r="23810" spans="3:4" ht="15" hidden="1" customHeight="1" x14ac:dyDescent="0.25">
      <c r="C23810" s="158" t="s">
        <v>309</v>
      </c>
      <c r="D23810" s="159">
        <v>383.12</v>
      </c>
    </row>
    <row r="23811" spans="3:4" ht="15" hidden="1" customHeight="1" x14ac:dyDescent="0.25">
      <c r="C23811" s="160" t="s">
        <v>549</v>
      </c>
      <c r="D23811" s="161">
        <v>507.03</v>
      </c>
    </row>
    <row r="23812" spans="3:4" ht="15" hidden="1" customHeight="1" x14ac:dyDescent="0.25">
      <c r="C23812" s="158" t="s">
        <v>542</v>
      </c>
      <c r="D23812" s="159">
        <v>808.77</v>
      </c>
    </row>
    <row r="23813" spans="3:4" ht="15" hidden="1" customHeight="1" x14ac:dyDescent="0.25">
      <c r="C23813" s="160" t="s">
        <v>555</v>
      </c>
      <c r="D23813" s="161">
        <v>912.29</v>
      </c>
    </row>
    <row r="23814" spans="3:4" ht="15" hidden="1" customHeight="1" x14ac:dyDescent="0.25">
      <c r="C23814" s="158" t="s">
        <v>547</v>
      </c>
      <c r="D23814" s="159">
        <v>796.53</v>
      </c>
    </row>
    <row r="23815" spans="3:4" ht="15" hidden="1" customHeight="1" x14ac:dyDescent="0.25">
      <c r="C23815" s="160" t="s">
        <v>539</v>
      </c>
      <c r="D23815" s="161">
        <v>1013.89</v>
      </c>
    </row>
    <row r="23816" spans="3:4" ht="15" hidden="1" customHeight="1" x14ac:dyDescent="0.25">
      <c r="C23816" s="158" t="s">
        <v>308</v>
      </c>
      <c r="D23816" s="159">
        <v>368.79</v>
      </c>
    </row>
    <row r="23817" spans="3:4" ht="15" hidden="1" customHeight="1" x14ac:dyDescent="0.25">
      <c r="C23817" s="160" t="s">
        <v>539</v>
      </c>
      <c r="D23817" s="161">
        <v>586.54999999999995</v>
      </c>
    </row>
    <row r="23818" spans="3:4" ht="15" hidden="1" customHeight="1" x14ac:dyDescent="0.25">
      <c r="C23818" s="158" t="s">
        <v>542</v>
      </c>
      <c r="D23818" s="159">
        <v>591.20000000000005</v>
      </c>
    </row>
    <row r="23819" spans="3:4" ht="15" hidden="1" customHeight="1" x14ac:dyDescent="0.25">
      <c r="C23819" s="160" t="s">
        <v>312</v>
      </c>
      <c r="D23819" s="161">
        <v>466.02</v>
      </c>
    </row>
    <row r="23820" spans="3:4" ht="15" hidden="1" customHeight="1" x14ac:dyDescent="0.25">
      <c r="C23820" s="158" t="s">
        <v>309</v>
      </c>
      <c r="D23820" s="159">
        <v>613.79</v>
      </c>
    </row>
    <row r="23821" spans="3:4" ht="15" hidden="1" customHeight="1" x14ac:dyDescent="0.25">
      <c r="C23821" s="160" t="s">
        <v>540</v>
      </c>
      <c r="D23821" s="161">
        <v>440.68</v>
      </c>
    </row>
    <row r="23822" spans="3:4" ht="15" hidden="1" customHeight="1" x14ac:dyDescent="0.25">
      <c r="C23822" s="158" t="s">
        <v>541</v>
      </c>
      <c r="D23822" s="159">
        <v>948.4</v>
      </c>
    </row>
    <row r="23823" spans="3:4" ht="15" hidden="1" customHeight="1" x14ac:dyDescent="0.25">
      <c r="C23823" s="160" t="s">
        <v>542</v>
      </c>
      <c r="D23823" s="161">
        <v>470.41</v>
      </c>
    </row>
    <row r="23824" spans="3:4" ht="15" hidden="1" customHeight="1" x14ac:dyDescent="0.25">
      <c r="C23824" s="158" t="s">
        <v>542</v>
      </c>
      <c r="D23824" s="159">
        <v>1028.3499999999999</v>
      </c>
    </row>
    <row r="23825" spans="3:4" ht="15" hidden="1" customHeight="1" x14ac:dyDescent="0.25">
      <c r="C23825" s="160" t="s">
        <v>312</v>
      </c>
      <c r="D23825" s="161">
        <v>535.69000000000005</v>
      </c>
    </row>
    <row r="23826" spans="3:4" ht="15" hidden="1" customHeight="1" x14ac:dyDescent="0.25">
      <c r="C23826" s="158" t="s">
        <v>539</v>
      </c>
      <c r="D23826" s="159">
        <v>1079.71</v>
      </c>
    </row>
    <row r="23827" spans="3:4" ht="15" hidden="1" customHeight="1" x14ac:dyDescent="0.25">
      <c r="C23827" s="160" t="s">
        <v>540</v>
      </c>
      <c r="D23827" s="161">
        <v>1047.18</v>
      </c>
    </row>
    <row r="23828" spans="3:4" ht="15" hidden="1" customHeight="1" x14ac:dyDescent="0.25">
      <c r="C23828" s="158" t="s">
        <v>307</v>
      </c>
      <c r="D23828" s="159">
        <v>1238.49</v>
      </c>
    </row>
    <row r="23829" spans="3:4" ht="15" hidden="1" customHeight="1" x14ac:dyDescent="0.25">
      <c r="C23829" s="160" t="s">
        <v>546</v>
      </c>
      <c r="D23829" s="161">
        <v>554.91999999999996</v>
      </c>
    </row>
    <row r="23830" spans="3:4" ht="15" hidden="1" customHeight="1" x14ac:dyDescent="0.25">
      <c r="C23830" s="158" t="s">
        <v>309</v>
      </c>
      <c r="D23830" s="159">
        <v>754.12</v>
      </c>
    </row>
    <row r="23831" spans="3:4" ht="15" hidden="1" customHeight="1" x14ac:dyDescent="0.25">
      <c r="C23831" s="160" t="s">
        <v>550</v>
      </c>
      <c r="D23831" s="161">
        <v>1112.5899999999999</v>
      </c>
    </row>
    <row r="23832" spans="3:4" ht="15" hidden="1" customHeight="1" x14ac:dyDescent="0.25">
      <c r="C23832" s="158" t="s">
        <v>307</v>
      </c>
      <c r="D23832" s="159">
        <v>1166.5</v>
      </c>
    </row>
    <row r="23833" spans="3:4" ht="15" hidden="1" customHeight="1" x14ac:dyDescent="0.25">
      <c r="C23833" s="160" t="s">
        <v>539</v>
      </c>
      <c r="D23833" s="161">
        <v>612.71</v>
      </c>
    </row>
    <row r="23834" spans="3:4" ht="15" hidden="1" customHeight="1" x14ac:dyDescent="0.25">
      <c r="C23834" s="158" t="s">
        <v>553</v>
      </c>
      <c r="D23834" s="159">
        <v>373.43</v>
      </c>
    </row>
    <row r="23835" spans="3:4" ht="15" hidden="1" customHeight="1" x14ac:dyDescent="0.25">
      <c r="C23835" s="160" t="s">
        <v>540</v>
      </c>
      <c r="D23835" s="161">
        <v>327.3</v>
      </c>
    </row>
    <row r="23836" spans="3:4" ht="15" hidden="1" customHeight="1" x14ac:dyDescent="0.25">
      <c r="C23836" s="158" t="s">
        <v>558</v>
      </c>
      <c r="D23836" s="159">
        <v>479.58</v>
      </c>
    </row>
    <row r="23837" spans="3:4" ht="15" hidden="1" customHeight="1" x14ac:dyDescent="0.25">
      <c r="C23837" s="160" t="s">
        <v>545</v>
      </c>
      <c r="D23837" s="161">
        <v>255.06</v>
      </c>
    </row>
    <row r="23838" spans="3:4" ht="15" hidden="1" customHeight="1" x14ac:dyDescent="0.25">
      <c r="C23838" s="158" t="s">
        <v>550</v>
      </c>
      <c r="D23838" s="159">
        <v>662.95</v>
      </c>
    </row>
    <row r="23839" spans="3:4" ht="15" hidden="1" customHeight="1" x14ac:dyDescent="0.25">
      <c r="C23839" s="160" t="s">
        <v>557</v>
      </c>
      <c r="D23839" s="161">
        <v>425.5</v>
      </c>
    </row>
    <row r="23840" spans="3:4" ht="15" hidden="1" customHeight="1" x14ac:dyDescent="0.25">
      <c r="C23840" s="158" t="s">
        <v>551</v>
      </c>
      <c r="D23840" s="159">
        <v>960.76</v>
      </c>
    </row>
    <row r="23841" spans="3:4" ht="15" hidden="1" customHeight="1" x14ac:dyDescent="0.25">
      <c r="C23841" s="160" t="s">
        <v>553</v>
      </c>
      <c r="D23841" s="161">
        <v>704.46</v>
      </c>
    </row>
    <row r="23842" spans="3:4" ht="15" hidden="1" customHeight="1" x14ac:dyDescent="0.25">
      <c r="C23842" s="158" t="s">
        <v>547</v>
      </c>
      <c r="D23842" s="159">
        <v>1271.22</v>
      </c>
    </row>
    <row r="23843" spans="3:4" ht="15" hidden="1" customHeight="1" x14ac:dyDescent="0.25">
      <c r="C23843" s="160" t="s">
        <v>542</v>
      </c>
      <c r="D23843" s="161">
        <v>511.9</v>
      </c>
    </row>
    <row r="23844" spans="3:4" ht="15" hidden="1" customHeight="1" x14ac:dyDescent="0.25">
      <c r="C23844" s="158" t="s">
        <v>546</v>
      </c>
      <c r="D23844" s="159">
        <v>252.34</v>
      </c>
    </row>
    <row r="23845" spans="3:4" ht="15" hidden="1" customHeight="1" x14ac:dyDescent="0.25">
      <c r="C23845" s="160" t="s">
        <v>549</v>
      </c>
      <c r="D23845" s="161">
        <v>192.96</v>
      </c>
    </row>
    <row r="23846" spans="3:4" ht="15" hidden="1" customHeight="1" x14ac:dyDescent="0.25">
      <c r="C23846" s="158" t="s">
        <v>546</v>
      </c>
      <c r="D23846" s="159">
        <v>914.49</v>
      </c>
    </row>
    <row r="23847" spans="3:4" ht="15" hidden="1" customHeight="1" x14ac:dyDescent="0.25">
      <c r="C23847" s="160" t="s">
        <v>540</v>
      </c>
      <c r="D23847" s="161">
        <v>636.37</v>
      </c>
    </row>
    <row r="23848" spans="3:4" ht="15" hidden="1" customHeight="1" x14ac:dyDescent="0.25">
      <c r="C23848" s="158" t="s">
        <v>542</v>
      </c>
      <c r="D23848" s="159">
        <v>443.63</v>
      </c>
    </row>
    <row r="23849" spans="3:4" ht="15" hidden="1" customHeight="1" x14ac:dyDescent="0.25">
      <c r="C23849" s="160" t="s">
        <v>539</v>
      </c>
      <c r="D23849" s="161">
        <v>1114.43</v>
      </c>
    </row>
    <row r="23850" spans="3:4" ht="15" hidden="1" customHeight="1" x14ac:dyDescent="0.25">
      <c r="C23850" s="158" t="s">
        <v>308</v>
      </c>
      <c r="D23850" s="159">
        <v>494.87</v>
      </c>
    </row>
    <row r="23851" spans="3:4" ht="15" hidden="1" customHeight="1" x14ac:dyDescent="0.25">
      <c r="C23851" s="160" t="s">
        <v>547</v>
      </c>
      <c r="D23851" s="161">
        <v>1037.3599999999999</v>
      </c>
    </row>
    <row r="23852" spans="3:4" ht="15" hidden="1" customHeight="1" x14ac:dyDescent="0.25">
      <c r="C23852" s="158" t="s">
        <v>558</v>
      </c>
      <c r="D23852" s="159">
        <v>979.01</v>
      </c>
    </row>
    <row r="23853" spans="3:4" ht="15" hidden="1" customHeight="1" x14ac:dyDescent="0.25">
      <c r="C23853" s="160" t="s">
        <v>309</v>
      </c>
      <c r="D23853" s="161">
        <v>1219.72</v>
      </c>
    </row>
    <row r="23854" spans="3:4" ht="15" hidden="1" customHeight="1" x14ac:dyDescent="0.25">
      <c r="C23854" s="158" t="s">
        <v>553</v>
      </c>
      <c r="D23854" s="159">
        <v>849.06</v>
      </c>
    </row>
    <row r="23855" spans="3:4" ht="15" hidden="1" customHeight="1" x14ac:dyDescent="0.25">
      <c r="C23855" s="160" t="s">
        <v>546</v>
      </c>
      <c r="D23855" s="161">
        <v>636.12</v>
      </c>
    </row>
    <row r="23856" spans="3:4" ht="15" hidden="1" customHeight="1" x14ac:dyDescent="0.25">
      <c r="C23856" s="158" t="s">
        <v>540</v>
      </c>
      <c r="D23856" s="159">
        <v>317.3</v>
      </c>
    </row>
    <row r="23857" spans="3:4" ht="15" hidden="1" customHeight="1" x14ac:dyDescent="0.25">
      <c r="C23857" s="160" t="s">
        <v>543</v>
      </c>
      <c r="D23857" s="161">
        <v>218.89</v>
      </c>
    </row>
    <row r="23858" spans="3:4" ht="15" hidden="1" customHeight="1" x14ac:dyDescent="0.25">
      <c r="C23858" s="158" t="s">
        <v>312</v>
      </c>
      <c r="D23858" s="159">
        <v>1212.6199999999999</v>
      </c>
    </row>
    <row r="23859" spans="3:4" ht="15" hidden="1" customHeight="1" x14ac:dyDescent="0.25">
      <c r="C23859" s="160" t="s">
        <v>545</v>
      </c>
      <c r="D23859" s="161">
        <v>967.87</v>
      </c>
    </row>
    <row r="23860" spans="3:4" ht="15" hidden="1" customHeight="1" x14ac:dyDescent="0.25">
      <c r="C23860" s="158" t="s">
        <v>312</v>
      </c>
      <c r="D23860" s="159">
        <v>1055.82</v>
      </c>
    </row>
    <row r="23861" spans="3:4" ht="15" hidden="1" customHeight="1" x14ac:dyDescent="0.25">
      <c r="C23861" s="160" t="s">
        <v>545</v>
      </c>
      <c r="D23861" s="161">
        <v>1107.18</v>
      </c>
    </row>
    <row r="23862" spans="3:4" ht="15" hidden="1" customHeight="1" x14ac:dyDescent="0.25">
      <c r="C23862" s="158" t="s">
        <v>542</v>
      </c>
      <c r="D23862" s="159">
        <v>720.07</v>
      </c>
    </row>
    <row r="23863" spans="3:4" ht="15" hidden="1" customHeight="1" x14ac:dyDescent="0.25">
      <c r="C23863" s="160" t="s">
        <v>309</v>
      </c>
      <c r="D23863" s="161">
        <v>567.78</v>
      </c>
    </row>
    <row r="23864" spans="3:4" ht="15" hidden="1" customHeight="1" x14ac:dyDescent="0.25">
      <c r="C23864" s="158" t="s">
        <v>556</v>
      </c>
      <c r="D23864" s="159">
        <v>555.42999999999995</v>
      </c>
    </row>
    <row r="23865" spans="3:4" ht="15" hidden="1" customHeight="1" x14ac:dyDescent="0.25">
      <c r="C23865" s="160" t="s">
        <v>308</v>
      </c>
      <c r="D23865" s="161">
        <v>874.91</v>
      </c>
    </row>
    <row r="23866" spans="3:4" ht="15" hidden="1" customHeight="1" x14ac:dyDescent="0.25">
      <c r="C23866" s="158" t="s">
        <v>544</v>
      </c>
      <c r="D23866" s="159">
        <v>501.33</v>
      </c>
    </row>
    <row r="23867" spans="3:4" ht="15" hidden="1" customHeight="1" x14ac:dyDescent="0.25">
      <c r="C23867" s="160" t="s">
        <v>547</v>
      </c>
      <c r="D23867" s="161">
        <v>527.57000000000005</v>
      </c>
    </row>
    <row r="23868" spans="3:4" ht="15" hidden="1" customHeight="1" x14ac:dyDescent="0.25">
      <c r="C23868" s="158" t="s">
        <v>539</v>
      </c>
      <c r="D23868" s="159">
        <v>598.28</v>
      </c>
    </row>
    <row r="23869" spans="3:4" ht="15" hidden="1" customHeight="1" x14ac:dyDescent="0.25">
      <c r="C23869" s="160" t="s">
        <v>307</v>
      </c>
      <c r="D23869" s="161">
        <v>658.38</v>
      </c>
    </row>
    <row r="23870" spans="3:4" ht="15" hidden="1" customHeight="1" x14ac:dyDescent="0.25">
      <c r="C23870" s="158" t="s">
        <v>309</v>
      </c>
      <c r="D23870" s="159">
        <v>1062.96</v>
      </c>
    </row>
    <row r="23871" spans="3:4" ht="15" hidden="1" customHeight="1" x14ac:dyDescent="0.25">
      <c r="C23871" s="160" t="s">
        <v>542</v>
      </c>
      <c r="D23871" s="161">
        <v>598.84</v>
      </c>
    </row>
    <row r="23872" spans="3:4" ht="15" hidden="1" customHeight="1" x14ac:dyDescent="0.25">
      <c r="C23872" s="158" t="s">
        <v>552</v>
      </c>
      <c r="D23872" s="159">
        <v>1266.23</v>
      </c>
    </row>
    <row r="23873" spans="3:4" ht="15" hidden="1" customHeight="1" x14ac:dyDescent="0.25">
      <c r="C23873" s="160" t="s">
        <v>551</v>
      </c>
      <c r="D23873" s="161">
        <v>140.66999999999999</v>
      </c>
    </row>
    <row r="23874" spans="3:4" ht="15" hidden="1" customHeight="1" x14ac:dyDescent="0.25">
      <c r="C23874" s="158" t="s">
        <v>541</v>
      </c>
      <c r="D23874" s="159">
        <v>620.30999999999995</v>
      </c>
    </row>
    <row r="23875" spans="3:4" ht="15" hidden="1" customHeight="1" x14ac:dyDescent="0.25">
      <c r="C23875" s="160" t="s">
        <v>546</v>
      </c>
      <c r="D23875" s="161">
        <v>882.63</v>
      </c>
    </row>
    <row r="23876" spans="3:4" ht="15" hidden="1" customHeight="1" x14ac:dyDescent="0.25">
      <c r="C23876" s="158" t="s">
        <v>540</v>
      </c>
      <c r="D23876" s="159">
        <v>370.8</v>
      </c>
    </row>
    <row r="23877" spans="3:4" ht="15" hidden="1" customHeight="1" x14ac:dyDescent="0.25">
      <c r="C23877" s="160" t="s">
        <v>539</v>
      </c>
      <c r="D23877" s="161">
        <v>403.37</v>
      </c>
    </row>
    <row r="23878" spans="3:4" ht="15" hidden="1" customHeight="1" x14ac:dyDescent="0.25">
      <c r="C23878" s="158" t="s">
        <v>540</v>
      </c>
      <c r="D23878" s="159">
        <v>604.09</v>
      </c>
    </row>
    <row r="23879" spans="3:4" ht="15" hidden="1" customHeight="1" x14ac:dyDescent="0.25">
      <c r="C23879" s="160" t="s">
        <v>546</v>
      </c>
      <c r="D23879" s="161">
        <v>549.97</v>
      </c>
    </row>
    <row r="23880" spans="3:4" ht="15" hidden="1" customHeight="1" x14ac:dyDescent="0.25">
      <c r="C23880" s="158" t="s">
        <v>542</v>
      </c>
      <c r="D23880" s="159">
        <v>1230.1300000000001</v>
      </c>
    </row>
    <row r="23881" spans="3:4" ht="15" hidden="1" customHeight="1" x14ac:dyDescent="0.25">
      <c r="C23881" s="160" t="s">
        <v>543</v>
      </c>
      <c r="D23881" s="161">
        <v>435.91</v>
      </c>
    </row>
    <row r="23882" spans="3:4" ht="15" hidden="1" customHeight="1" x14ac:dyDescent="0.25">
      <c r="C23882" s="158" t="s">
        <v>551</v>
      </c>
      <c r="D23882" s="159">
        <v>1012.76</v>
      </c>
    </row>
    <row r="23883" spans="3:4" ht="15" hidden="1" customHeight="1" x14ac:dyDescent="0.25">
      <c r="C23883" s="160" t="s">
        <v>543</v>
      </c>
      <c r="D23883" s="161">
        <v>1027.52</v>
      </c>
    </row>
    <row r="23884" spans="3:4" ht="15" hidden="1" customHeight="1" x14ac:dyDescent="0.25">
      <c r="C23884" s="158" t="s">
        <v>542</v>
      </c>
      <c r="D23884" s="159">
        <v>871.9</v>
      </c>
    </row>
    <row r="23885" spans="3:4" ht="15" hidden="1" customHeight="1" x14ac:dyDescent="0.25">
      <c r="C23885" s="160" t="s">
        <v>554</v>
      </c>
      <c r="D23885" s="161">
        <v>439.14</v>
      </c>
    </row>
    <row r="23886" spans="3:4" ht="15" hidden="1" customHeight="1" x14ac:dyDescent="0.25">
      <c r="C23886" s="158" t="s">
        <v>541</v>
      </c>
      <c r="D23886" s="159">
        <v>395.35</v>
      </c>
    </row>
    <row r="23887" spans="3:4" ht="15" hidden="1" customHeight="1" x14ac:dyDescent="0.25">
      <c r="C23887" s="160" t="s">
        <v>545</v>
      </c>
      <c r="D23887" s="161">
        <v>1083.3599999999999</v>
      </c>
    </row>
    <row r="23888" spans="3:4" ht="15" hidden="1" customHeight="1" x14ac:dyDescent="0.25">
      <c r="C23888" s="158" t="s">
        <v>550</v>
      </c>
      <c r="D23888" s="159">
        <v>398.65</v>
      </c>
    </row>
    <row r="23889" spans="3:4" ht="15" hidden="1" customHeight="1" x14ac:dyDescent="0.25">
      <c r="C23889" s="160" t="s">
        <v>309</v>
      </c>
      <c r="D23889" s="161">
        <v>889.5</v>
      </c>
    </row>
    <row r="23890" spans="3:4" ht="15" hidden="1" customHeight="1" x14ac:dyDescent="0.25">
      <c r="C23890" s="158" t="s">
        <v>540</v>
      </c>
      <c r="D23890" s="159">
        <v>528.86</v>
      </c>
    </row>
    <row r="23891" spans="3:4" ht="15" hidden="1" customHeight="1" x14ac:dyDescent="0.25">
      <c r="C23891" s="160" t="s">
        <v>543</v>
      </c>
      <c r="D23891" s="161">
        <v>497.32</v>
      </c>
    </row>
    <row r="23892" spans="3:4" ht="15" hidden="1" customHeight="1" x14ac:dyDescent="0.25">
      <c r="C23892" s="158" t="s">
        <v>542</v>
      </c>
      <c r="D23892" s="159">
        <v>1016.8</v>
      </c>
    </row>
    <row r="23893" spans="3:4" ht="15" hidden="1" customHeight="1" x14ac:dyDescent="0.25">
      <c r="C23893" s="160" t="s">
        <v>545</v>
      </c>
      <c r="D23893" s="161">
        <v>75.739999999999995</v>
      </c>
    </row>
    <row r="23894" spans="3:4" ht="15" hidden="1" customHeight="1" x14ac:dyDescent="0.25">
      <c r="C23894" s="158" t="s">
        <v>309</v>
      </c>
      <c r="D23894" s="159">
        <v>371.86</v>
      </c>
    </row>
    <row r="23895" spans="3:4" ht="15" hidden="1" customHeight="1" x14ac:dyDescent="0.25">
      <c r="C23895" s="160" t="s">
        <v>552</v>
      </c>
      <c r="D23895" s="161">
        <v>574.05999999999995</v>
      </c>
    </row>
    <row r="23896" spans="3:4" ht="15" hidden="1" customHeight="1" x14ac:dyDescent="0.25">
      <c r="C23896" s="158" t="s">
        <v>545</v>
      </c>
      <c r="D23896" s="159">
        <v>964.35</v>
      </c>
    </row>
    <row r="23897" spans="3:4" ht="15" hidden="1" customHeight="1" x14ac:dyDescent="0.25">
      <c r="C23897" s="160" t="s">
        <v>544</v>
      </c>
      <c r="D23897" s="161">
        <v>133.31</v>
      </c>
    </row>
    <row r="23898" spans="3:4" ht="15" hidden="1" customHeight="1" x14ac:dyDescent="0.25">
      <c r="C23898" s="158" t="s">
        <v>549</v>
      </c>
      <c r="D23898" s="159">
        <v>450.48</v>
      </c>
    </row>
    <row r="23899" spans="3:4" ht="15" hidden="1" customHeight="1" x14ac:dyDescent="0.25">
      <c r="C23899" s="160" t="s">
        <v>546</v>
      </c>
      <c r="D23899" s="161">
        <v>586.80999999999995</v>
      </c>
    </row>
    <row r="23900" spans="3:4" ht="15" hidden="1" customHeight="1" x14ac:dyDescent="0.25">
      <c r="C23900" s="158" t="s">
        <v>307</v>
      </c>
      <c r="D23900" s="159">
        <v>967.83</v>
      </c>
    </row>
    <row r="23901" spans="3:4" ht="15" hidden="1" customHeight="1" x14ac:dyDescent="0.25">
      <c r="C23901" s="160" t="s">
        <v>309</v>
      </c>
      <c r="D23901" s="161">
        <v>919.91</v>
      </c>
    </row>
    <row r="23902" spans="3:4" ht="15" hidden="1" customHeight="1" x14ac:dyDescent="0.25">
      <c r="C23902" s="158" t="s">
        <v>543</v>
      </c>
      <c r="D23902" s="159">
        <v>1115.3599999999999</v>
      </c>
    </row>
    <row r="23903" spans="3:4" ht="15" hidden="1" customHeight="1" x14ac:dyDescent="0.25">
      <c r="C23903" s="160" t="s">
        <v>547</v>
      </c>
      <c r="D23903" s="161">
        <v>312.88</v>
      </c>
    </row>
    <row r="23904" spans="3:4" ht="15" hidden="1" customHeight="1" x14ac:dyDescent="0.25">
      <c r="C23904" s="158" t="s">
        <v>551</v>
      </c>
      <c r="D23904" s="159">
        <v>36.28</v>
      </c>
    </row>
    <row r="23905" spans="3:4" ht="15" hidden="1" customHeight="1" x14ac:dyDescent="0.25">
      <c r="C23905" s="160" t="s">
        <v>546</v>
      </c>
      <c r="D23905" s="161">
        <v>614.46</v>
      </c>
    </row>
    <row r="23906" spans="3:4" ht="15" hidden="1" customHeight="1" x14ac:dyDescent="0.25">
      <c r="C23906" s="158" t="s">
        <v>556</v>
      </c>
      <c r="D23906" s="159">
        <v>205.32</v>
      </c>
    </row>
    <row r="23907" spans="3:4" ht="15" hidden="1" customHeight="1" x14ac:dyDescent="0.25">
      <c r="C23907" s="160" t="s">
        <v>312</v>
      </c>
      <c r="D23907" s="161">
        <v>46.52</v>
      </c>
    </row>
    <row r="23908" spans="3:4" ht="15" hidden="1" customHeight="1" x14ac:dyDescent="0.25">
      <c r="C23908" s="158" t="s">
        <v>308</v>
      </c>
      <c r="D23908" s="159">
        <v>804.56</v>
      </c>
    </row>
    <row r="23909" spans="3:4" ht="15" hidden="1" customHeight="1" x14ac:dyDescent="0.25">
      <c r="C23909" s="160" t="s">
        <v>552</v>
      </c>
      <c r="D23909" s="161">
        <v>139.71</v>
      </c>
    </row>
    <row r="23910" spans="3:4" ht="15" hidden="1" customHeight="1" x14ac:dyDescent="0.25">
      <c r="C23910" s="158" t="s">
        <v>312</v>
      </c>
      <c r="D23910" s="159">
        <v>784.26</v>
      </c>
    </row>
    <row r="23911" spans="3:4" ht="15" hidden="1" customHeight="1" x14ac:dyDescent="0.25">
      <c r="C23911" s="160" t="s">
        <v>554</v>
      </c>
      <c r="D23911" s="161">
        <v>884.95</v>
      </c>
    </row>
    <row r="23912" spans="3:4" ht="15" hidden="1" customHeight="1" x14ac:dyDescent="0.25">
      <c r="C23912" s="158" t="s">
        <v>312</v>
      </c>
      <c r="D23912" s="159">
        <v>276.94</v>
      </c>
    </row>
    <row r="23913" spans="3:4" ht="15" hidden="1" customHeight="1" x14ac:dyDescent="0.25">
      <c r="C23913" s="160" t="s">
        <v>553</v>
      </c>
      <c r="D23913" s="161">
        <v>513.6</v>
      </c>
    </row>
    <row r="23914" spans="3:4" ht="15" hidden="1" customHeight="1" x14ac:dyDescent="0.25">
      <c r="C23914" s="158" t="s">
        <v>548</v>
      </c>
      <c r="D23914" s="159">
        <v>1292.6600000000001</v>
      </c>
    </row>
    <row r="23915" spans="3:4" ht="15" hidden="1" customHeight="1" x14ac:dyDescent="0.25">
      <c r="C23915" s="160" t="s">
        <v>543</v>
      </c>
      <c r="D23915" s="161">
        <v>893.16</v>
      </c>
    </row>
    <row r="23916" spans="3:4" ht="15" hidden="1" customHeight="1" x14ac:dyDescent="0.25">
      <c r="C23916" s="158" t="s">
        <v>543</v>
      </c>
      <c r="D23916" s="159">
        <v>389.69</v>
      </c>
    </row>
    <row r="23917" spans="3:4" ht="15" hidden="1" customHeight="1" x14ac:dyDescent="0.25">
      <c r="C23917" s="160" t="s">
        <v>551</v>
      </c>
      <c r="D23917" s="161">
        <v>808.21</v>
      </c>
    </row>
    <row r="23918" spans="3:4" ht="15" hidden="1" customHeight="1" x14ac:dyDescent="0.25">
      <c r="C23918" s="158" t="s">
        <v>553</v>
      </c>
      <c r="D23918" s="159">
        <v>1139.5</v>
      </c>
    </row>
    <row r="23919" spans="3:4" ht="15" hidden="1" customHeight="1" x14ac:dyDescent="0.25">
      <c r="C23919" s="160" t="s">
        <v>307</v>
      </c>
      <c r="D23919" s="161">
        <v>1236.83</v>
      </c>
    </row>
    <row r="23920" spans="3:4" ht="15" hidden="1" customHeight="1" x14ac:dyDescent="0.25">
      <c r="C23920" s="158" t="s">
        <v>550</v>
      </c>
      <c r="D23920" s="159">
        <v>1117.1300000000001</v>
      </c>
    </row>
    <row r="23921" spans="3:4" ht="15" hidden="1" customHeight="1" x14ac:dyDescent="0.25">
      <c r="C23921" s="160" t="s">
        <v>539</v>
      </c>
      <c r="D23921" s="161">
        <v>1102.58</v>
      </c>
    </row>
    <row r="23922" spans="3:4" ht="15" hidden="1" customHeight="1" x14ac:dyDescent="0.25">
      <c r="C23922" s="158" t="s">
        <v>551</v>
      </c>
      <c r="D23922" s="159">
        <v>608.27</v>
      </c>
    </row>
    <row r="23923" spans="3:4" ht="15" hidden="1" customHeight="1" x14ac:dyDescent="0.25">
      <c r="C23923" s="160" t="s">
        <v>548</v>
      </c>
      <c r="D23923" s="161">
        <v>1055.32</v>
      </c>
    </row>
    <row r="23924" spans="3:4" ht="15" hidden="1" customHeight="1" x14ac:dyDescent="0.25">
      <c r="C23924" s="158" t="s">
        <v>309</v>
      </c>
      <c r="D23924" s="159">
        <v>1261.1300000000001</v>
      </c>
    </row>
    <row r="23925" spans="3:4" ht="15" hidden="1" customHeight="1" x14ac:dyDescent="0.25">
      <c r="C23925" s="160" t="s">
        <v>553</v>
      </c>
      <c r="D23925" s="161">
        <v>772.16</v>
      </c>
    </row>
    <row r="23926" spans="3:4" ht="15" hidden="1" customHeight="1" x14ac:dyDescent="0.25">
      <c r="C23926" s="158" t="s">
        <v>539</v>
      </c>
      <c r="D23926" s="159">
        <v>582.30999999999995</v>
      </c>
    </row>
    <row r="23927" spans="3:4" ht="15" hidden="1" customHeight="1" x14ac:dyDescent="0.25">
      <c r="C23927" s="160" t="s">
        <v>546</v>
      </c>
      <c r="D23927" s="161">
        <v>75.819999999999993</v>
      </c>
    </row>
    <row r="23928" spans="3:4" ht="15" hidden="1" customHeight="1" x14ac:dyDescent="0.25">
      <c r="C23928" s="158" t="s">
        <v>309</v>
      </c>
      <c r="D23928" s="159">
        <v>824.95</v>
      </c>
    </row>
    <row r="23929" spans="3:4" ht="15" hidden="1" customHeight="1" x14ac:dyDescent="0.25">
      <c r="C23929" s="160" t="s">
        <v>551</v>
      </c>
      <c r="D23929" s="161">
        <v>89.25</v>
      </c>
    </row>
    <row r="23930" spans="3:4" ht="15" hidden="1" customHeight="1" x14ac:dyDescent="0.25">
      <c r="C23930" s="158" t="s">
        <v>539</v>
      </c>
      <c r="D23930" s="159">
        <v>460.98</v>
      </c>
    </row>
    <row r="23931" spans="3:4" ht="15" hidden="1" customHeight="1" x14ac:dyDescent="0.25">
      <c r="C23931" s="160" t="s">
        <v>308</v>
      </c>
      <c r="D23931" s="161">
        <v>318.06</v>
      </c>
    </row>
    <row r="23932" spans="3:4" ht="15" hidden="1" customHeight="1" x14ac:dyDescent="0.25">
      <c r="C23932" s="158" t="s">
        <v>545</v>
      </c>
      <c r="D23932" s="159">
        <v>965.08</v>
      </c>
    </row>
    <row r="23933" spans="3:4" ht="15" hidden="1" customHeight="1" x14ac:dyDescent="0.25">
      <c r="C23933" s="160" t="s">
        <v>545</v>
      </c>
      <c r="D23933" s="161">
        <v>824.33</v>
      </c>
    </row>
    <row r="23934" spans="3:4" ht="15" hidden="1" customHeight="1" x14ac:dyDescent="0.25">
      <c r="C23934" s="158" t="s">
        <v>548</v>
      </c>
      <c r="D23934" s="159">
        <v>552.16999999999996</v>
      </c>
    </row>
    <row r="23935" spans="3:4" ht="15" hidden="1" customHeight="1" x14ac:dyDescent="0.25">
      <c r="C23935" s="160" t="s">
        <v>539</v>
      </c>
      <c r="D23935" s="161">
        <v>572.72</v>
      </c>
    </row>
    <row r="23936" spans="3:4" ht="15" hidden="1" customHeight="1" x14ac:dyDescent="0.25">
      <c r="C23936" s="158" t="s">
        <v>312</v>
      </c>
      <c r="D23936" s="159">
        <v>46.16</v>
      </c>
    </row>
    <row r="23937" spans="3:4" ht="15" hidden="1" customHeight="1" x14ac:dyDescent="0.25">
      <c r="C23937" s="160" t="s">
        <v>545</v>
      </c>
      <c r="D23937" s="161">
        <v>468.11</v>
      </c>
    </row>
    <row r="23938" spans="3:4" ht="15" hidden="1" customHeight="1" x14ac:dyDescent="0.25">
      <c r="C23938" s="158" t="s">
        <v>543</v>
      </c>
      <c r="D23938" s="159">
        <v>415.9</v>
      </c>
    </row>
    <row r="23939" spans="3:4" ht="15" hidden="1" customHeight="1" x14ac:dyDescent="0.25">
      <c r="C23939" s="160" t="s">
        <v>546</v>
      </c>
      <c r="D23939" s="161">
        <v>1056.22</v>
      </c>
    </row>
    <row r="23940" spans="3:4" ht="15" hidden="1" customHeight="1" x14ac:dyDescent="0.25">
      <c r="C23940" s="158" t="s">
        <v>540</v>
      </c>
      <c r="D23940" s="159">
        <v>600.29</v>
      </c>
    </row>
    <row r="23941" spans="3:4" ht="15" hidden="1" customHeight="1" x14ac:dyDescent="0.25">
      <c r="C23941" s="160" t="s">
        <v>558</v>
      </c>
      <c r="D23941" s="161">
        <v>670.01</v>
      </c>
    </row>
    <row r="23942" spans="3:4" ht="15" hidden="1" customHeight="1" x14ac:dyDescent="0.25">
      <c r="C23942" s="158" t="s">
        <v>539</v>
      </c>
      <c r="D23942" s="159">
        <v>804.58</v>
      </c>
    </row>
    <row r="23943" spans="3:4" ht="15" hidden="1" customHeight="1" x14ac:dyDescent="0.25">
      <c r="C23943" s="160" t="s">
        <v>548</v>
      </c>
      <c r="D23943" s="161">
        <v>771.69</v>
      </c>
    </row>
    <row r="23944" spans="3:4" ht="15" hidden="1" customHeight="1" x14ac:dyDescent="0.25">
      <c r="C23944" s="158" t="s">
        <v>545</v>
      </c>
      <c r="D23944" s="159">
        <v>225.85</v>
      </c>
    </row>
    <row r="23945" spans="3:4" ht="15" hidden="1" customHeight="1" x14ac:dyDescent="0.25">
      <c r="C23945" s="160" t="s">
        <v>308</v>
      </c>
      <c r="D23945" s="161">
        <v>611.61</v>
      </c>
    </row>
    <row r="23946" spans="3:4" ht="15" hidden="1" customHeight="1" x14ac:dyDescent="0.25">
      <c r="C23946" s="158" t="s">
        <v>557</v>
      </c>
      <c r="D23946" s="159">
        <v>618.80999999999995</v>
      </c>
    </row>
    <row r="23947" spans="3:4" ht="15" hidden="1" customHeight="1" x14ac:dyDescent="0.25">
      <c r="C23947" s="160" t="s">
        <v>309</v>
      </c>
      <c r="D23947" s="161">
        <v>52.1</v>
      </c>
    </row>
    <row r="23948" spans="3:4" ht="15" hidden="1" customHeight="1" x14ac:dyDescent="0.25">
      <c r="C23948" s="158" t="s">
        <v>546</v>
      </c>
      <c r="D23948" s="159">
        <v>764.91</v>
      </c>
    </row>
    <row r="23949" spans="3:4" ht="15" hidden="1" customHeight="1" x14ac:dyDescent="0.25">
      <c r="C23949" s="160" t="s">
        <v>549</v>
      </c>
      <c r="D23949" s="161">
        <v>466.79</v>
      </c>
    </row>
    <row r="23950" spans="3:4" ht="15" hidden="1" customHeight="1" x14ac:dyDescent="0.25">
      <c r="C23950" s="158" t="s">
        <v>542</v>
      </c>
      <c r="D23950" s="159">
        <v>139.62</v>
      </c>
    </row>
    <row r="23951" spans="3:4" ht="15" hidden="1" customHeight="1" x14ac:dyDescent="0.25">
      <c r="C23951" s="160" t="s">
        <v>551</v>
      </c>
      <c r="D23951" s="161">
        <v>1152.46</v>
      </c>
    </row>
    <row r="23952" spans="3:4" ht="15" hidden="1" customHeight="1" x14ac:dyDescent="0.25">
      <c r="C23952" s="158" t="s">
        <v>308</v>
      </c>
      <c r="D23952" s="159">
        <v>277.93</v>
      </c>
    </row>
    <row r="23953" spans="3:4" ht="15" hidden="1" customHeight="1" x14ac:dyDescent="0.25">
      <c r="C23953" s="160" t="s">
        <v>542</v>
      </c>
      <c r="D23953" s="161">
        <v>527.03</v>
      </c>
    </row>
    <row r="23954" spans="3:4" ht="15" hidden="1" customHeight="1" x14ac:dyDescent="0.25">
      <c r="C23954" s="158" t="s">
        <v>543</v>
      </c>
      <c r="D23954" s="159">
        <v>914.56</v>
      </c>
    </row>
    <row r="23955" spans="3:4" ht="15" hidden="1" customHeight="1" x14ac:dyDescent="0.25">
      <c r="C23955" s="160" t="s">
        <v>312</v>
      </c>
      <c r="D23955" s="161">
        <v>377.05</v>
      </c>
    </row>
    <row r="23956" spans="3:4" ht="15" hidden="1" customHeight="1" x14ac:dyDescent="0.25">
      <c r="C23956" s="158" t="s">
        <v>543</v>
      </c>
      <c r="D23956" s="159">
        <v>686.06</v>
      </c>
    </row>
    <row r="23957" spans="3:4" ht="15" hidden="1" customHeight="1" x14ac:dyDescent="0.25">
      <c r="C23957" s="160" t="s">
        <v>547</v>
      </c>
      <c r="D23957" s="161">
        <v>812.4</v>
      </c>
    </row>
    <row r="23958" spans="3:4" ht="15" hidden="1" customHeight="1" x14ac:dyDescent="0.25">
      <c r="C23958" s="158" t="s">
        <v>547</v>
      </c>
      <c r="D23958" s="159">
        <v>50.47</v>
      </c>
    </row>
    <row r="23959" spans="3:4" ht="15" hidden="1" customHeight="1" x14ac:dyDescent="0.25">
      <c r="C23959" s="160" t="s">
        <v>539</v>
      </c>
      <c r="D23959" s="161">
        <v>158.5</v>
      </c>
    </row>
    <row r="23960" spans="3:4" ht="15" hidden="1" customHeight="1" x14ac:dyDescent="0.25">
      <c r="C23960" s="158" t="s">
        <v>550</v>
      </c>
      <c r="D23960" s="159">
        <v>778.16</v>
      </c>
    </row>
    <row r="23961" spans="3:4" ht="15" hidden="1" customHeight="1" x14ac:dyDescent="0.25">
      <c r="C23961" s="160" t="s">
        <v>539</v>
      </c>
      <c r="D23961" s="161">
        <v>498.15</v>
      </c>
    </row>
    <row r="23962" spans="3:4" ht="15" hidden="1" customHeight="1" x14ac:dyDescent="0.25">
      <c r="C23962" s="158" t="s">
        <v>540</v>
      </c>
      <c r="D23962" s="159">
        <v>710.3</v>
      </c>
    </row>
    <row r="23963" spans="3:4" ht="15" hidden="1" customHeight="1" x14ac:dyDescent="0.25">
      <c r="C23963" s="160" t="s">
        <v>553</v>
      </c>
      <c r="D23963" s="161">
        <v>1216.17</v>
      </c>
    </row>
    <row r="23964" spans="3:4" ht="15" hidden="1" customHeight="1" x14ac:dyDescent="0.25">
      <c r="C23964" s="158" t="s">
        <v>547</v>
      </c>
      <c r="D23964" s="159">
        <v>696.71</v>
      </c>
    </row>
    <row r="23965" spans="3:4" ht="15" hidden="1" customHeight="1" x14ac:dyDescent="0.25">
      <c r="C23965" s="160" t="s">
        <v>540</v>
      </c>
      <c r="D23965" s="161">
        <v>731.95</v>
      </c>
    </row>
    <row r="23966" spans="3:4" ht="15" hidden="1" customHeight="1" x14ac:dyDescent="0.25">
      <c r="C23966" s="158" t="s">
        <v>545</v>
      </c>
      <c r="D23966" s="159">
        <v>234.58</v>
      </c>
    </row>
    <row r="23967" spans="3:4" ht="15" hidden="1" customHeight="1" x14ac:dyDescent="0.25">
      <c r="C23967" s="160" t="s">
        <v>552</v>
      </c>
      <c r="D23967" s="161">
        <v>819.08</v>
      </c>
    </row>
    <row r="23968" spans="3:4" ht="15" hidden="1" customHeight="1" x14ac:dyDescent="0.25">
      <c r="C23968" s="158" t="s">
        <v>549</v>
      </c>
      <c r="D23968" s="159">
        <v>1090.54</v>
      </c>
    </row>
    <row r="23969" spans="3:4" ht="15" hidden="1" customHeight="1" x14ac:dyDescent="0.25">
      <c r="C23969" s="160" t="s">
        <v>312</v>
      </c>
      <c r="D23969" s="161">
        <v>269.74</v>
      </c>
    </row>
    <row r="23970" spans="3:4" ht="15" hidden="1" customHeight="1" x14ac:dyDescent="0.25">
      <c r="C23970" s="158" t="s">
        <v>546</v>
      </c>
      <c r="D23970" s="159">
        <v>535.65</v>
      </c>
    </row>
    <row r="23971" spans="3:4" ht="15" hidden="1" customHeight="1" x14ac:dyDescent="0.25">
      <c r="C23971" s="160" t="s">
        <v>312</v>
      </c>
      <c r="D23971" s="161">
        <v>854.08</v>
      </c>
    </row>
    <row r="23972" spans="3:4" ht="15" hidden="1" customHeight="1" x14ac:dyDescent="0.25">
      <c r="C23972" s="158" t="s">
        <v>547</v>
      </c>
      <c r="D23972" s="159">
        <v>655.5</v>
      </c>
    </row>
    <row r="23973" spans="3:4" ht="15" hidden="1" customHeight="1" x14ac:dyDescent="0.25">
      <c r="C23973" s="160" t="s">
        <v>309</v>
      </c>
      <c r="D23973" s="161">
        <v>619.48</v>
      </c>
    </row>
    <row r="23974" spans="3:4" ht="15" hidden="1" customHeight="1" x14ac:dyDescent="0.25">
      <c r="C23974" s="158" t="s">
        <v>309</v>
      </c>
      <c r="D23974" s="159">
        <v>766.72</v>
      </c>
    </row>
    <row r="23975" spans="3:4" ht="15" hidden="1" customHeight="1" x14ac:dyDescent="0.25">
      <c r="C23975" s="160" t="s">
        <v>552</v>
      </c>
      <c r="D23975" s="161">
        <v>1100.73</v>
      </c>
    </row>
    <row r="23976" spans="3:4" ht="15" hidden="1" customHeight="1" x14ac:dyDescent="0.25">
      <c r="C23976" s="158" t="s">
        <v>312</v>
      </c>
      <c r="D23976" s="159">
        <v>890.25</v>
      </c>
    </row>
    <row r="23977" spans="3:4" ht="15" hidden="1" customHeight="1" x14ac:dyDescent="0.25">
      <c r="C23977" s="160" t="s">
        <v>552</v>
      </c>
      <c r="D23977" s="161">
        <v>618.53</v>
      </c>
    </row>
    <row r="23978" spans="3:4" ht="15" hidden="1" customHeight="1" x14ac:dyDescent="0.25">
      <c r="C23978" s="158" t="s">
        <v>545</v>
      </c>
      <c r="D23978" s="159">
        <v>1144.73</v>
      </c>
    </row>
    <row r="23979" spans="3:4" ht="15" hidden="1" customHeight="1" x14ac:dyDescent="0.25">
      <c r="C23979" s="160" t="s">
        <v>544</v>
      </c>
      <c r="D23979" s="161">
        <v>536.94000000000005</v>
      </c>
    </row>
    <row r="23980" spans="3:4" ht="15" hidden="1" customHeight="1" x14ac:dyDescent="0.25">
      <c r="C23980" s="158" t="s">
        <v>308</v>
      </c>
      <c r="D23980" s="159">
        <v>209.75</v>
      </c>
    </row>
    <row r="23981" spans="3:4" ht="15" hidden="1" customHeight="1" x14ac:dyDescent="0.25">
      <c r="C23981" s="160" t="s">
        <v>553</v>
      </c>
      <c r="D23981" s="161">
        <v>892.91</v>
      </c>
    </row>
    <row r="23982" spans="3:4" ht="15" hidden="1" customHeight="1" x14ac:dyDescent="0.25">
      <c r="C23982" s="158" t="s">
        <v>553</v>
      </c>
      <c r="D23982" s="159">
        <v>133.51</v>
      </c>
    </row>
    <row r="23983" spans="3:4" ht="15" hidden="1" customHeight="1" x14ac:dyDescent="0.25">
      <c r="C23983" s="160" t="s">
        <v>540</v>
      </c>
      <c r="D23983" s="161">
        <v>67.69</v>
      </c>
    </row>
    <row r="23984" spans="3:4" ht="15" hidden="1" customHeight="1" x14ac:dyDescent="0.25">
      <c r="C23984" s="158" t="s">
        <v>540</v>
      </c>
      <c r="D23984" s="159">
        <v>638.49</v>
      </c>
    </row>
    <row r="23985" spans="3:4" ht="15" hidden="1" customHeight="1" x14ac:dyDescent="0.25">
      <c r="C23985" s="160" t="s">
        <v>549</v>
      </c>
      <c r="D23985" s="161">
        <v>743.85</v>
      </c>
    </row>
    <row r="23986" spans="3:4" ht="15" hidden="1" customHeight="1" x14ac:dyDescent="0.25">
      <c r="C23986" s="158" t="s">
        <v>308</v>
      </c>
      <c r="D23986" s="159">
        <v>539.99</v>
      </c>
    </row>
    <row r="23987" spans="3:4" ht="15" hidden="1" customHeight="1" x14ac:dyDescent="0.25">
      <c r="C23987" s="160" t="s">
        <v>556</v>
      </c>
      <c r="D23987" s="161">
        <v>426.77</v>
      </c>
    </row>
    <row r="23988" spans="3:4" ht="15" hidden="1" customHeight="1" x14ac:dyDescent="0.25">
      <c r="C23988" s="158" t="s">
        <v>541</v>
      </c>
      <c r="D23988" s="159">
        <v>434.91</v>
      </c>
    </row>
    <row r="23989" spans="3:4" ht="15" hidden="1" customHeight="1" x14ac:dyDescent="0.25">
      <c r="C23989" s="160" t="s">
        <v>557</v>
      </c>
      <c r="D23989" s="161">
        <v>806.33</v>
      </c>
    </row>
    <row r="23990" spans="3:4" ht="15" hidden="1" customHeight="1" x14ac:dyDescent="0.25">
      <c r="C23990" s="158" t="s">
        <v>558</v>
      </c>
      <c r="D23990" s="159">
        <v>351.76</v>
      </c>
    </row>
    <row r="23991" spans="3:4" ht="15" hidden="1" customHeight="1" x14ac:dyDescent="0.25">
      <c r="C23991" s="160" t="s">
        <v>309</v>
      </c>
      <c r="D23991" s="161">
        <v>305.43</v>
      </c>
    </row>
    <row r="23992" spans="3:4" ht="15" hidden="1" customHeight="1" x14ac:dyDescent="0.25">
      <c r="C23992" s="158" t="s">
        <v>546</v>
      </c>
      <c r="D23992" s="159">
        <v>731.44</v>
      </c>
    </row>
    <row r="23993" spans="3:4" ht="15" hidden="1" customHeight="1" x14ac:dyDescent="0.25">
      <c r="C23993" s="160" t="s">
        <v>546</v>
      </c>
      <c r="D23993" s="161">
        <v>1202.05</v>
      </c>
    </row>
    <row r="23994" spans="3:4" ht="15" hidden="1" customHeight="1" x14ac:dyDescent="0.25">
      <c r="C23994" s="158" t="s">
        <v>542</v>
      </c>
      <c r="D23994" s="159">
        <v>190.85</v>
      </c>
    </row>
    <row r="23995" spans="3:4" ht="15" hidden="1" customHeight="1" x14ac:dyDescent="0.25">
      <c r="C23995" s="160" t="s">
        <v>312</v>
      </c>
      <c r="D23995" s="161">
        <v>564.86</v>
      </c>
    </row>
    <row r="23996" spans="3:4" ht="15" hidden="1" customHeight="1" x14ac:dyDescent="0.25">
      <c r="C23996" s="158" t="s">
        <v>312</v>
      </c>
      <c r="D23996" s="159">
        <v>821.31</v>
      </c>
    </row>
    <row r="23997" spans="3:4" ht="15" hidden="1" customHeight="1" x14ac:dyDescent="0.25">
      <c r="C23997" s="160" t="s">
        <v>539</v>
      </c>
      <c r="D23997" s="161">
        <v>139.56</v>
      </c>
    </row>
    <row r="23998" spans="3:4" ht="15" hidden="1" customHeight="1" x14ac:dyDescent="0.25">
      <c r="C23998" s="158" t="s">
        <v>546</v>
      </c>
      <c r="D23998" s="159">
        <v>457.58</v>
      </c>
    </row>
    <row r="23999" spans="3:4" ht="15" hidden="1" customHeight="1" x14ac:dyDescent="0.25">
      <c r="C23999" s="160" t="s">
        <v>549</v>
      </c>
      <c r="D23999" s="161">
        <v>742.51</v>
      </c>
    </row>
    <row r="24000" spans="3:4" ht="15" hidden="1" customHeight="1" x14ac:dyDescent="0.25">
      <c r="C24000" s="158" t="s">
        <v>312</v>
      </c>
      <c r="D24000" s="159">
        <v>766.63</v>
      </c>
    </row>
    <row r="24001" spans="3:4" ht="15" hidden="1" customHeight="1" x14ac:dyDescent="0.25">
      <c r="C24001" s="160" t="s">
        <v>307</v>
      </c>
      <c r="D24001" s="161">
        <v>840.43</v>
      </c>
    </row>
    <row r="24002" spans="3:4" ht="15" hidden="1" customHeight="1" x14ac:dyDescent="0.25">
      <c r="C24002" s="158" t="s">
        <v>312</v>
      </c>
      <c r="D24002" s="159">
        <v>803.19</v>
      </c>
    </row>
    <row r="24003" spans="3:4" ht="15" hidden="1" customHeight="1" x14ac:dyDescent="0.25">
      <c r="C24003" s="160" t="s">
        <v>551</v>
      </c>
      <c r="D24003" s="161">
        <v>1204.68</v>
      </c>
    </row>
    <row r="24004" spans="3:4" ht="15" hidden="1" customHeight="1" x14ac:dyDescent="0.25">
      <c r="C24004" s="158" t="s">
        <v>308</v>
      </c>
      <c r="D24004" s="159">
        <v>675.98</v>
      </c>
    </row>
    <row r="24005" spans="3:4" ht="15" hidden="1" customHeight="1" x14ac:dyDescent="0.25">
      <c r="C24005" s="160" t="s">
        <v>546</v>
      </c>
      <c r="D24005" s="161">
        <v>159.47999999999999</v>
      </c>
    </row>
    <row r="24006" spans="3:4" ht="15" hidden="1" customHeight="1" x14ac:dyDescent="0.25">
      <c r="C24006" s="158" t="s">
        <v>553</v>
      </c>
      <c r="D24006" s="159">
        <v>387.14</v>
      </c>
    </row>
    <row r="24007" spans="3:4" ht="15" hidden="1" customHeight="1" x14ac:dyDescent="0.25">
      <c r="C24007" s="160" t="s">
        <v>308</v>
      </c>
      <c r="D24007" s="161">
        <v>1057.83</v>
      </c>
    </row>
    <row r="24008" spans="3:4" ht="15" hidden="1" customHeight="1" x14ac:dyDescent="0.25">
      <c r="C24008" s="158" t="s">
        <v>553</v>
      </c>
      <c r="D24008" s="159">
        <v>544.98</v>
      </c>
    </row>
    <row r="24009" spans="3:4" ht="15" hidden="1" customHeight="1" x14ac:dyDescent="0.25">
      <c r="C24009" s="160" t="s">
        <v>558</v>
      </c>
      <c r="D24009" s="161">
        <v>95.96</v>
      </c>
    </row>
    <row r="24010" spans="3:4" ht="15" hidden="1" customHeight="1" x14ac:dyDescent="0.25">
      <c r="C24010" s="158" t="s">
        <v>551</v>
      </c>
      <c r="D24010" s="159">
        <v>946.27</v>
      </c>
    </row>
    <row r="24011" spans="3:4" ht="15" hidden="1" customHeight="1" x14ac:dyDescent="0.25">
      <c r="C24011" s="160" t="s">
        <v>546</v>
      </c>
      <c r="D24011" s="161">
        <v>353.54</v>
      </c>
    </row>
    <row r="24012" spans="3:4" ht="15" hidden="1" customHeight="1" x14ac:dyDescent="0.25">
      <c r="C24012" s="158" t="s">
        <v>308</v>
      </c>
      <c r="D24012" s="159">
        <v>37.869999999999997</v>
      </c>
    </row>
    <row r="24013" spans="3:4" ht="15" hidden="1" customHeight="1" x14ac:dyDescent="0.25">
      <c r="C24013" s="160" t="s">
        <v>558</v>
      </c>
      <c r="D24013" s="161">
        <v>283.18</v>
      </c>
    </row>
    <row r="24014" spans="3:4" ht="15" hidden="1" customHeight="1" x14ac:dyDescent="0.25">
      <c r="C24014" s="158" t="s">
        <v>551</v>
      </c>
      <c r="D24014" s="159">
        <v>425.04</v>
      </c>
    </row>
    <row r="24015" spans="3:4" ht="15" hidden="1" customHeight="1" x14ac:dyDescent="0.25">
      <c r="C24015" s="160" t="s">
        <v>547</v>
      </c>
      <c r="D24015" s="161">
        <v>126.43</v>
      </c>
    </row>
    <row r="24016" spans="3:4" ht="15" hidden="1" customHeight="1" x14ac:dyDescent="0.25">
      <c r="C24016" s="158" t="s">
        <v>543</v>
      </c>
      <c r="D24016" s="159">
        <v>979.18</v>
      </c>
    </row>
    <row r="24017" spans="3:4" ht="15" hidden="1" customHeight="1" x14ac:dyDescent="0.25">
      <c r="C24017" s="160" t="s">
        <v>309</v>
      </c>
      <c r="D24017" s="161">
        <v>498.63</v>
      </c>
    </row>
    <row r="24018" spans="3:4" ht="15" hidden="1" customHeight="1" x14ac:dyDescent="0.25">
      <c r="C24018" s="158" t="s">
        <v>551</v>
      </c>
      <c r="D24018" s="159">
        <v>916.24</v>
      </c>
    </row>
    <row r="24019" spans="3:4" ht="15" hidden="1" customHeight="1" x14ac:dyDescent="0.25">
      <c r="C24019" s="160" t="s">
        <v>543</v>
      </c>
      <c r="D24019" s="161">
        <v>1037.42</v>
      </c>
    </row>
    <row r="24020" spans="3:4" ht="15" hidden="1" customHeight="1" x14ac:dyDescent="0.25">
      <c r="C24020" s="158" t="s">
        <v>553</v>
      </c>
      <c r="D24020" s="159">
        <v>664.4</v>
      </c>
    </row>
    <row r="24021" spans="3:4" ht="15" hidden="1" customHeight="1" x14ac:dyDescent="0.25">
      <c r="C24021" s="160" t="s">
        <v>545</v>
      </c>
      <c r="D24021" s="161">
        <v>592.59</v>
      </c>
    </row>
    <row r="24022" spans="3:4" ht="15" hidden="1" customHeight="1" x14ac:dyDescent="0.25">
      <c r="C24022" s="158" t="s">
        <v>549</v>
      </c>
      <c r="D24022" s="159">
        <v>680.71</v>
      </c>
    </row>
    <row r="24023" spans="3:4" ht="15" hidden="1" customHeight="1" x14ac:dyDescent="0.25">
      <c r="C24023" s="160" t="s">
        <v>554</v>
      </c>
      <c r="D24023" s="161">
        <v>1175.03</v>
      </c>
    </row>
    <row r="24024" spans="3:4" ht="15" hidden="1" customHeight="1" x14ac:dyDescent="0.25">
      <c r="C24024" s="158" t="s">
        <v>543</v>
      </c>
      <c r="D24024" s="159">
        <v>565.5</v>
      </c>
    </row>
    <row r="24025" spans="3:4" ht="15" hidden="1" customHeight="1" x14ac:dyDescent="0.25">
      <c r="C24025" s="160" t="s">
        <v>540</v>
      </c>
      <c r="D24025" s="161">
        <v>1225.3699999999999</v>
      </c>
    </row>
    <row r="24026" spans="3:4" ht="15" hidden="1" customHeight="1" x14ac:dyDescent="0.25">
      <c r="C24026" s="158" t="s">
        <v>539</v>
      </c>
      <c r="D24026" s="159">
        <v>244.18</v>
      </c>
    </row>
    <row r="24027" spans="3:4" ht="15" hidden="1" customHeight="1" x14ac:dyDescent="0.25">
      <c r="C24027" s="160" t="s">
        <v>557</v>
      </c>
      <c r="D24027" s="161">
        <v>491.97</v>
      </c>
    </row>
    <row r="24028" spans="3:4" ht="15" hidden="1" customHeight="1" x14ac:dyDescent="0.25">
      <c r="C24028" s="158" t="s">
        <v>312</v>
      </c>
      <c r="D24028" s="159">
        <v>67.91</v>
      </c>
    </row>
    <row r="24029" spans="3:4" ht="15" hidden="1" customHeight="1" x14ac:dyDescent="0.25">
      <c r="C24029" s="160" t="s">
        <v>539</v>
      </c>
      <c r="D24029" s="161">
        <v>558.21</v>
      </c>
    </row>
    <row r="24030" spans="3:4" ht="15" hidden="1" customHeight="1" x14ac:dyDescent="0.25">
      <c r="C24030" s="158" t="s">
        <v>542</v>
      </c>
      <c r="D24030" s="159">
        <v>391.22</v>
      </c>
    </row>
    <row r="24031" spans="3:4" ht="15" hidden="1" customHeight="1" x14ac:dyDescent="0.25">
      <c r="C24031" s="160" t="s">
        <v>544</v>
      </c>
      <c r="D24031" s="161">
        <v>469.02</v>
      </c>
    </row>
    <row r="24032" spans="3:4" ht="15" hidden="1" customHeight="1" x14ac:dyDescent="0.25">
      <c r="C24032" s="158" t="s">
        <v>551</v>
      </c>
      <c r="D24032" s="159">
        <v>535.69000000000005</v>
      </c>
    </row>
    <row r="24033" spans="3:4" ht="15" hidden="1" customHeight="1" x14ac:dyDescent="0.25">
      <c r="C24033" s="160" t="s">
        <v>541</v>
      </c>
      <c r="D24033" s="161">
        <v>1138.46</v>
      </c>
    </row>
    <row r="24034" spans="3:4" ht="15" hidden="1" customHeight="1" x14ac:dyDescent="0.25">
      <c r="C24034" s="158" t="s">
        <v>540</v>
      </c>
      <c r="D24034" s="159">
        <v>234.42</v>
      </c>
    </row>
    <row r="24035" spans="3:4" ht="15" hidden="1" customHeight="1" x14ac:dyDescent="0.25">
      <c r="C24035" s="160" t="s">
        <v>546</v>
      </c>
      <c r="D24035" s="161">
        <v>880.54</v>
      </c>
    </row>
    <row r="24036" spans="3:4" ht="15" hidden="1" customHeight="1" x14ac:dyDescent="0.25">
      <c r="C24036" s="158" t="s">
        <v>308</v>
      </c>
      <c r="D24036" s="159">
        <v>749.3</v>
      </c>
    </row>
    <row r="24037" spans="3:4" ht="15" hidden="1" customHeight="1" x14ac:dyDescent="0.25">
      <c r="C24037" s="160" t="s">
        <v>549</v>
      </c>
      <c r="D24037" s="161">
        <v>61.69</v>
      </c>
    </row>
    <row r="24038" spans="3:4" ht="15" hidden="1" customHeight="1" x14ac:dyDescent="0.25">
      <c r="C24038" s="158" t="s">
        <v>548</v>
      </c>
      <c r="D24038" s="159">
        <v>212.62</v>
      </c>
    </row>
    <row r="24039" spans="3:4" ht="15" hidden="1" customHeight="1" x14ac:dyDescent="0.25">
      <c r="C24039" s="160" t="s">
        <v>555</v>
      </c>
      <c r="D24039" s="161">
        <v>1153.1500000000001</v>
      </c>
    </row>
    <row r="24040" spans="3:4" ht="15" hidden="1" customHeight="1" x14ac:dyDescent="0.25">
      <c r="C24040" s="158" t="s">
        <v>554</v>
      </c>
      <c r="D24040" s="159">
        <v>663.95</v>
      </c>
    </row>
    <row r="24041" spans="3:4" ht="15" hidden="1" customHeight="1" x14ac:dyDescent="0.25">
      <c r="C24041" s="160" t="s">
        <v>547</v>
      </c>
      <c r="D24041" s="161">
        <v>192.63</v>
      </c>
    </row>
    <row r="24042" spans="3:4" ht="15" hidden="1" customHeight="1" x14ac:dyDescent="0.25">
      <c r="C24042" s="158" t="s">
        <v>553</v>
      </c>
      <c r="D24042" s="159">
        <v>1086.73</v>
      </c>
    </row>
    <row r="24043" spans="3:4" ht="15" hidden="1" customHeight="1" x14ac:dyDescent="0.25">
      <c r="C24043" s="160" t="s">
        <v>557</v>
      </c>
      <c r="D24043" s="161">
        <v>664.41</v>
      </c>
    </row>
    <row r="24044" spans="3:4" ht="15" hidden="1" customHeight="1" x14ac:dyDescent="0.25">
      <c r="C24044" s="158" t="s">
        <v>540</v>
      </c>
      <c r="D24044" s="159">
        <v>613.36</v>
      </c>
    </row>
    <row r="24045" spans="3:4" ht="15" hidden="1" customHeight="1" x14ac:dyDescent="0.25">
      <c r="C24045" s="160" t="s">
        <v>541</v>
      </c>
      <c r="D24045" s="161">
        <v>1125.95</v>
      </c>
    </row>
    <row r="24046" spans="3:4" ht="15" hidden="1" customHeight="1" x14ac:dyDescent="0.25">
      <c r="C24046" s="158" t="s">
        <v>553</v>
      </c>
      <c r="D24046" s="159">
        <v>628.78</v>
      </c>
    </row>
    <row r="24047" spans="3:4" ht="15" hidden="1" customHeight="1" x14ac:dyDescent="0.25">
      <c r="C24047" s="160" t="s">
        <v>551</v>
      </c>
      <c r="D24047" s="161">
        <v>310.3</v>
      </c>
    </row>
    <row r="24048" spans="3:4" ht="15" hidden="1" customHeight="1" x14ac:dyDescent="0.25">
      <c r="C24048" s="158" t="s">
        <v>554</v>
      </c>
      <c r="D24048" s="159">
        <v>385.36</v>
      </c>
    </row>
    <row r="24049" spans="3:4" ht="15" hidden="1" customHeight="1" x14ac:dyDescent="0.25">
      <c r="C24049" s="160" t="s">
        <v>541</v>
      </c>
      <c r="D24049" s="161">
        <v>1018.21</v>
      </c>
    </row>
    <row r="24050" spans="3:4" ht="15" hidden="1" customHeight="1" x14ac:dyDescent="0.25">
      <c r="C24050" s="158" t="s">
        <v>551</v>
      </c>
      <c r="D24050" s="159">
        <v>314.2</v>
      </c>
    </row>
    <row r="24051" spans="3:4" ht="15" hidden="1" customHeight="1" x14ac:dyDescent="0.25">
      <c r="C24051" s="160" t="s">
        <v>312</v>
      </c>
      <c r="D24051" s="161">
        <v>893.99</v>
      </c>
    </row>
    <row r="24052" spans="3:4" ht="15" hidden="1" customHeight="1" x14ac:dyDescent="0.25">
      <c r="C24052" s="158" t="s">
        <v>550</v>
      </c>
      <c r="D24052" s="159">
        <v>483.61</v>
      </c>
    </row>
    <row r="24053" spans="3:4" ht="15" hidden="1" customHeight="1" x14ac:dyDescent="0.25">
      <c r="C24053" s="160" t="s">
        <v>308</v>
      </c>
      <c r="D24053" s="161">
        <v>625.53</v>
      </c>
    </row>
    <row r="24054" spans="3:4" ht="15" hidden="1" customHeight="1" x14ac:dyDescent="0.25">
      <c r="C24054" s="158" t="s">
        <v>551</v>
      </c>
      <c r="D24054" s="159">
        <v>602.44000000000005</v>
      </c>
    </row>
    <row r="24055" spans="3:4" ht="15" hidden="1" customHeight="1" x14ac:dyDescent="0.25">
      <c r="C24055" s="160" t="s">
        <v>557</v>
      </c>
      <c r="D24055" s="161">
        <v>829.38</v>
      </c>
    </row>
    <row r="24056" spans="3:4" ht="15" hidden="1" customHeight="1" x14ac:dyDescent="0.25">
      <c r="C24056" s="158" t="s">
        <v>550</v>
      </c>
      <c r="D24056" s="159">
        <v>936.05</v>
      </c>
    </row>
    <row r="24057" spans="3:4" ht="15" hidden="1" customHeight="1" x14ac:dyDescent="0.25">
      <c r="C24057" s="160" t="s">
        <v>543</v>
      </c>
      <c r="D24057" s="161">
        <v>1099.1300000000001</v>
      </c>
    </row>
    <row r="24058" spans="3:4" ht="15" hidden="1" customHeight="1" x14ac:dyDescent="0.25">
      <c r="C24058" s="158" t="s">
        <v>551</v>
      </c>
      <c r="D24058" s="159">
        <v>836.28</v>
      </c>
    </row>
    <row r="24059" spans="3:4" ht="15" hidden="1" customHeight="1" x14ac:dyDescent="0.25">
      <c r="C24059" s="160" t="s">
        <v>547</v>
      </c>
      <c r="D24059" s="161">
        <v>954.05</v>
      </c>
    </row>
    <row r="24060" spans="3:4" ht="15" hidden="1" customHeight="1" x14ac:dyDescent="0.25">
      <c r="C24060" s="158" t="s">
        <v>308</v>
      </c>
      <c r="D24060" s="159">
        <v>582.94000000000005</v>
      </c>
    </row>
    <row r="24061" spans="3:4" ht="15" hidden="1" customHeight="1" x14ac:dyDescent="0.25">
      <c r="C24061" s="160" t="s">
        <v>540</v>
      </c>
      <c r="D24061" s="161">
        <v>1237.19</v>
      </c>
    </row>
    <row r="24062" spans="3:4" ht="15" hidden="1" customHeight="1" x14ac:dyDescent="0.25">
      <c r="C24062" s="158" t="s">
        <v>553</v>
      </c>
      <c r="D24062" s="159">
        <v>771.51</v>
      </c>
    </row>
    <row r="24063" spans="3:4" ht="15" hidden="1" customHeight="1" x14ac:dyDescent="0.25">
      <c r="C24063" s="160" t="s">
        <v>543</v>
      </c>
      <c r="D24063" s="161">
        <v>1197.8800000000001</v>
      </c>
    </row>
    <row r="24064" spans="3:4" ht="15" hidden="1" customHeight="1" x14ac:dyDescent="0.25">
      <c r="C24064" s="158" t="s">
        <v>539</v>
      </c>
      <c r="D24064" s="159">
        <v>186.34</v>
      </c>
    </row>
    <row r="24065" spans="3:4" ht="15" hidden="1" customHeight="1" x14ac:dyDescent="0.25">
      <c r="C24065" s="160" t="s">
        <v>539</v>
      </c>
      <c r="D24065" s="161">
        <v>233.62</v>
      </c>
    </row>
    <row r="24066" spans="3:4" ht="15" hidden="1" customHeight="1" x14ac:dyDescent="0.25">
      <c r="C24066" s="158" t="s">
        <v>312</v>
      </c>
      <c r="D24066" s="159">
        <v>928.75</v>
      </c>
    </row>
    <row r="24067" spans="3:4" ht="15" hidden="1" customHeight="1" x14ac:dyDescent="0.25">
      <c r="C24067" s="160" t="s">
        <v>548</v>
      </c>
      <c r="D24067" s="161">
        <v>432.01</v>
      </c>
    </row>
    <row r="24068" spans="3:4" ht="15" hidden="1" customHeight="1" x14ac:dyDescent="0.25">
      <c r="C24068" s="158" t="s">
        <v>551</v>
      </c>
      <c r="D24068" s="159">
        <v>1275.6600000000001</v>
      </c>
    </row>
    <row r="24069" spans="3:4" ht="15" hidden="1" customHeight="1" x14ac:dyDescent="0.25">
      <c r="C24069" s="160" t="s">
        <v>548</v>
      </c>
      <c r="D24069" s="161">
        <v>558.65</v>
      </c>
    </row>
    <row r="24070" spans="3:4" ht="15" hidden="1" customHeight="1" x14ac:dyDescent="0.25">
      <c r="C24070" s="158" t="s">
        <v>548</v>
      </c>
      <c r="D24070" s="159">
        <v>11.53</v>
      </c>
    </row>
    <row r="24071" spans="3:4" ht="15" hidden="1" customHeight="1" x14ac:dyDescent="0.25">
      <c r="C24071" s="160" t="s">
        <v>309</v>
      </c>
      <c r="D24071" s="161">
        <v>253.64</v>
      </c>
    </row>
    <row r="24072" spans="3:4" ht="15" hidden="1" customHeight="1" x14ac:dyDescent="0.25">
      <c r="C24072" s="158" t="s">
        <v>541</v>
      </c>
      <c r="D24072" s="159">
        <v>624.28</v>
      </c>
    </row>
    <row r="24073" spans="3:4" ht="15" hidden="1" customHeight="1" x14ac:dyDescent="0.25">
      <c r="C24073" s="160" t="s">
        <v>544</v>
      </c>
      <c r="D24073" s="161">
        <v>543.75</v>
      </c>
    </row>
    <row r="24074" spans="3:4" ht="15" hidden="1" customHeight="1" x14ac:dyDescent="0.25">
      <c r="C24074" s="158" t="s">
        <v>545</v>
      </c>
      <c r="D24074" s="159">
        <v>153.53</v>
      </c>
    </row>
    <row r="24075" spans="3:4" ht="15" hidden="1" customHeight="1" x14ac:dyDescent="0.25">
      <c r="C24075" s="160" t="s">
        <v>552</v>
      </c>
      <c r="D24075" s="161">
        <v>666.88</v>
      </c>
    </row>
    <row r="24076" spans="3:4" ht="15" hidden="1" customHeight="1" x14ac:dyDescent="0.25">
      <c r="C24076" s="158" t="s">
        <v>558</v>
      </c>
      <c r="D24076" s="159">
        <v>1164.6400000000001</v>
      </c>
    </row>
    <row r="24077" spans="3:4" ht="15" hidden="1" customHeight="1" x14ac:dyDescent="0.25">
      <c r="C24077" s="160" t="s">
        <v>546</v>
      </c>
      <c r="D24077" s="161">
        <v>863.09</v>
      </c>
    </row>
    <row r="24078" spans="3:4" ht="15" hidden="1" customHeight="1" x14ac:dyDescent="0.25">
      <c r="C24078" s="158" t="s">
        <v>546</v>
      </c>
      <c r="D24078" s="159">
        <v>18.89</v>
      </c>
    </row>
    <row r="24079" spans="3:4" ht="15" hidden="1" customHeight="1" x14ac:dyDescent="0.25">
      <c r="C24079" s="160" t="s">
        <v>544</v>
      </c>
      <c r="D24079" s="161">
        <v>154.83000000000001</v>
      </c>
    </row>
    <row r="24080" spans="3:4" ht="15" hidden="1" customHeight="1" x14ac:dyDescent="0.25">
      <c r="C24080" s="158" t="s">
        <v>546</v>
      </c>
      <c r="D24080" s="159">
        <v>345.32</v>
      </c>
    </row>
    <row r="24081" spans="3:4" ht="15" hidden="1" customHeight="1" x14ac:dyDescent="0.25">
      <c r="C24081" s="160" t="s">
        <v>542</v>
      </c>
      <c r="D24081" s="161">
        <v>615.72</v>
      </c>
    </row>
    <row r="24082" spans="3:4" ht="15" hidden="1" customHeight="1" x14ac:dyDescent="0.25">
      <c r="C24082" s="158" t="s">
        <v>557</v>
      </c>
      <c r="D24082" s="159">
        <v>27.22</v>
      </c>
    </row>
    <row r="24083" spans="3:4" ht="15" hidden="1" customHeight="1" x14ac:dyDescent="0.25">
      <c r="C24083" s="160" t="s">
        <v>308</v>
      </c>
      <c r="D24083" s="161">
        <v>1176.29</v>
      </c>
    </row>
    <row r="24084" spans="3:4" ht="15" hidden="1" customHeight="1" x14ac:dyDescent="0.25">
      <c r="C24084" s="158" t="s">
        <v>539</v>
      </c>
      <c r="D24084" s="159">
        <v>520.66</v>
      </c>
    </row>
    <row r="24085" spans="3:4" ht="15" hidden="1" customHeight="1" x14ac:dyDescent="0.25">
      <c r="C24085" s="160" t="s">
        <v>540</v>
      </c>
      <c r="D24085" s="161">
        <v>1012.45</v>
      </c>
    </row>
    <row r="24086" spans="3:4" ht="15" hidden="1" customHeight="1" x14ac:dyDescent="0.25">
      <c r="C24086" s="158" t="s">
        <v>309</v>
      </c>
      <c r="D24086" s="159">
        <v>649.71</v>
      </c>
    </row>
    <row r="24087" spans="3:4" ht="15" hidden="1" customHeight="1" x14ac:dyDescent="0.25">
      <c r="C24087" s="160" t="s">
        <v>539</v>
      </c>
      <c r="D24087" s="161">
        <v>727.77</v>
      </c>
    </row>
    <row r="24088" spans="3:4" ht="15" hidden="1" customHeight="1" x14ac:dyDescent="0.25">
      <c r="C24088" s="158" t="s">
        <v>540</v>
      </c>
      <c r="D24088" s="159">
        <v>456.06</v>
      </c>
    </row>
    <row r="24089" spans="3:4" ht="15" hidden="1" customHeight="1" x14ac:dyDescent="0.25">
      <c r="C24089" s="160" t="s">
        <v>545</v>
      </c>
      <c r="D24089" s="161">
        <v>322.37</v>
      </c>
    </row>
    <row r="24090" spans="3:4" ht="15" hidden="1" customHeight="1" x14ac:dyDescent="0.25">
      <c r="C24090" s="158" t="s">
        <v>309</v>
      </c>
      <c r="D24090" s="159">
        <v>603.96</v>
      </c>
    </row>
    <row r="24091" spans="3:4" ht="15" hidden="1" customHeight="1" x14ac:dyDescent="0.25">
      <c r="C24091" s="160" t="s">
        <v>540</v>
      </c>
      <c r="D24091" s="161">
        <v>489.84</v>
      </c>
    </row>
    <row r="24092" spans="3:4" ht="15" hidden="1" customHeight="1" x14ac:dyDescent="0.25">
      <c r="C24092" s="158" t="s">
        <v>542</v>
      </c>
      <c r="D24092" s="159">
        <v>300.99</v>
      </c>
    </row>
    <row r="24093" spans="3:4" ht="15" hidden="1" customHeight="1" x14ac:dyDescent="0.25">
      <c r="C24093" s="160" t="s">
        <v>545</v>
      </c>
      <c r="D24093" s="161">
        <v>1292.21</v>
      </c>
    </row>
    <row r="24094" spans="3:4" ht="15" hidden="1" customHeight="1" x14ac:dyDescent="0.25">
      <c r="C24094" s="158" t="s">
        <v>556</v>
      </c>
      <c r="D24094" s="159">
        <v>681.04</v>
      </c>
    </row>
    <row r="24095" spans="3:4" ht="15" hidden="1" customHeight="1" x14ac:dyDescent="0.25">
      <c r="C24095" s="160" t="s">
        <v>540</v>
      </c>
      <c r="D24095" s="161">
        <v>538.30999999999995</v>
      </c>
    </row>
    <row r="24096" spans="3:4" ht="15" hidden="1" customHeight="1" x14ac:dyDescent="0.25">
      <c r="C24096" s="158" t="s">
        <v>549</v>
      </c>
      <c r="D24096" s="159">
        <v>802.53</v>
      </c>
    </row>
    <row r="24097" spans="3:4" ht="15" hidden="1" customHeight="1" x14ac:dyDescent="0.25">
      <c r="C24097" s="160" t="s">
        <v>542</v>
      </c>
      <c r="D24097" s="161">
        <v>494.33</v>
      </c>
    </row>
    <row r="24098" spans="3:4" ht="15" hidden="1" customHeight="1" x14ac:dyDescent="0.25">
      <c r="C24098" s="158" t="s">
        <v>312</v>
      </c>
      <c r="D24098" s="159">
        <v>351.72</v>
      </c>
    </row>
    <row r="24099" spans="3:4" ht="15" hidden="1" customHeight="1" x14ac:dyDescent="0.25">
      <c r="C24099" s="160" t="s">
        <v>548</v>
      </c>
      <c r="D24099" s="161">
        <v>370.17</v>
      </c>
    </row>
    <row r="24100" spans="3:4" ht="15" hidden="1" customHeight="1" x14ac:dyDescent="0.25">
      <c r="C24100" s="158" t="s">
        <v>556</v>
      </c>
      <c r="D24100" s="159">
        <v>157.32</v>
      </c>
    </row>
    <row r="24101" spans="3:4" ht="15" hidden="1" customHeight="1" x14ac:dyDescent="0.25">
      <c r="C24101" s="160" t="s">
        <v>539</v>
      </c>
      <c r="D24101" s="161">
        <v>482.78</v>
      </c>
    </row>
    <row r="24102" spans="3:4" ht="15" hidden="1" customHeight="1" x14ac:dyDescent="0.25">
      <c r="C24102" s="158" t="s">
        <v>547</v>
      </c>
      <c r="D24102" s="159">
        <v>382.59</v>
      </c>
    </row>
    <row r="24103" spans="3:4" ht="15" hidden="1" customHeight="1" x14ac:dyDescent="0.25">
      <c r="C24103" s="160" t="s">
        <v>312</v>
      </c>
      <c r="D24103" s="161">
        <v>105.96</v>
      </c>
    </row>
    <row r="24104" spans="3:4" ht="15" hidden="1" customHeight="1" x14ac:dyDescent="0.25">
      <c r="C24104" s="158" t="s">
        <v>308</v>
      </c>
      <c r="D24104" s="159">
        <v>733.81</v>
      </c>
    </row>
    <row r="24105" spans="3:4" ht="15" hidden="1" customHeight="1" x14ac:dyDescent="0.25">
      <c r="C24105" s="160" t="s">
        <v>307</v>
      </c>
      <c r="D24105" s="161">
        <v>347.01</v>
      </c>
    </row>
    <row r="24106" spans="3:4" ht="15" hidden="1" customHeight="1" x14ac:dyDescent="0.25">
      <c r="C24106" s="158" t="s">
        <v>553</v>
      </c>
      <c r="D24106" s="159">
        <v>79.63</v>
      </c>
    </row>
    <row r="24107" spans="3:4" ht="15" hidden="1" customHeight="1" x14ac:dyDescent="0.25">
      <c r="C24107" s="160" t="s">
        <v>553</v>
      </c>
      <c r="D24107" s="161">
        <v>106.22</v>
      </c>
    </row>
    <row r="24108" spans="3:4" ht="15" hidden="1" customHeight="1" x14ac:dyDescent="0.25">
      <c r="C24108" s="158" t="s">
        <v>545</v>
      </c>
      <c r="D24108" s="159">
        <v>882.61</v>
      </c>
    </row>
    <row r="24109" spans="3:4" ht="15" hidden="1" customHeight="1" x14ac:dyDescent="0.25">
      <c r="C24109" s="160" t="s">
        <v>540</v>
      </c>
      <c r="D24109" s="161">
        <v>719.14</v>
      </c>
    </row>
    <row r="24110" spans="3:4" ht="15" hidden="1" customHeight="1" x14ac:dyDescent="0.25">
      <c r="C24110" s="158" t="s">
        <v>312</v>
      </c>
      <c r="D24110" s="159">
        <v>1195.57</v>
      </c>
    </row>
    <row r="24111" spans="3:4" ht="15" hidden="1" customHeight="1" x14ac:dyDescent="0.25">
      <c r="C24111" s="160" t="s">
        <v>558</v>
      </c>
      <c r="D24111" s="161">
        <v>428.5</v>
      </c>
    </row>
    <row r="24112" spans="3:4" ht="15" hidden="1" customHeight="1" x14ac:dyDescent="0.25">
      <c r="C24112" s="158" t="s">
        <v>312</v>
      </c>
      <c r="D24112" s="159">
        <v>623.5</v>
      </c>
    </row>
    <row r="24113" spans="3:4" ht="15" hidden="1" customHeight="1" x14ac:dyDescent="0.25">
      <c r="C24113" s="160" t="s">
        <v>543</v>
      </c>
      <c r="D24113" s="161">
        <v>400.12</v>
      </c>
    </row>
    <row r="24114" spans="3:4" ht="15" hidden="1" customHeight="1" x14ac:dyDescent="0.25">
      <c r="C24114" s="158" t="s">
        <v>307</v>
      </c>
      <c r="D24114" s="159">
        <v>555.57000000000005</v>
      </c>
    </row>
    <row r="24115" spans="3:4" ht="15" hidden="1" customHeight="1" x14ac:dyDescent="0.25">
      <c r="C24115" s="160" t="s">
        <v>546</v>
      </c>
      <c r="D24115" s="161">
        <v>561.53</v>
      </c>
    </row>
    <row r="24116" spans="3:4" ht="15" hidden="1" customHeight="1" x14ac:dyDescent="0.25">
      <c r="C24116" s="158" t="s">
        <v>553</v>
      </c>
      <c r="D24116" s="159">
        <v>712.89</v>
      </c>
    </row>
    <row r="24117" spans="3:4" ht="15" hidden="1" customHeight="1" x14ac:dyDescent="0.25">
      <c r="C24117" s="160" t="s">
        <v>540</v>
      </c>
      <c r="D24117" s="161">
        <v>197.86</v>
      </c>
    </row>
    <row r="24118" spans="3:4" ht="15" hidden="1" customHeight="1" x14ac:dyDescent="0.25">
      <c r="C24118" s="158" t="s">
        <v>554</v>
      </c>
      <c r="D24118" s="159">
        <v>61.89</v>
      </c>
    </row>
    <row r="24119" spans="3:4" ht="15" hidden="1" customHeight="1" x14ac:dyDescent="0.25">
      <c r="C24119" s="160" t="s">
        <v>553</v>
      </c>
      <c r="D24119" s="161">
        <v>647.33000000000004</v>
      </c>
    </row>
    <row r="24120" spans="3:4" ht="15" hidden="1" customHeight="1" x14ac:dyDescent="0.25">
      <c r="C24120" s="158" t="s">
        <v>553</v>
      </c>
      <c r="D24120" s="159">
        <v>1054.8399999999999</v>
      </c>
    </row>
    <row r="24121" spans="3:4" ht="15" hidden="1" customHeight="1" x14ac:dyDescent="0.25">
      <c r="C24121" s="160" t="s">
        <v>549</v>
      </c>
      <c r="D24121" s="161">
        <v>765.04</v>
      </c>
    </row>
    <row r="24122" spans="3:4" ht="15" hidden="1" customHeight="1" x14ac:dyDescent="0.25">
      <c r="C24122" s="158" t="s">
        <v>308</v>
      </c>
      <c r="D24122" s="159">
        <v>1180.8800000000001</v>
      </c>
    </row>
    <row r="24123" spans="3:4" ht="15" hidden="1" customHeight="1" x14ac:dyDescent="0.25">
      <c r="C24123" s="160" t="s">
        <v>542</v>
      </c>
      <c r="D24123" s="161">
        <v>1224.73</v>
      </c>
    </row>
    <row r="24124" spans="3:4" ht="15" hidden="1" customHeight="1" x14ac:dyDescent="0.25">
      <c r="C24124" s="158" t="s">
        <v>542</v>
      </c>
      <c r="D24124" s="159">
        <v>598.20000000000005</v>
      </c>
    </row>
    <row r="24125" spans="3:4" ht="15" hidden="1" customHeight="1" x14ac:dyDescent="0.25">
      <c r="C24125" s="160" t="s">
        <v>307</v>
      </c>
      <c r="D24125" s="161">
        <v>756.49</v>
      </c>
    </row>
    <row r="24126" spans="3:4" ht="15" hidden="1" customHeight="1" x14ac:dyDescent="0.25">
      <c r="C24126" s="158" t="s">
        <v>549</v>
      </c>
      <c r="D24126" s="159">
        <v>277.95999999999998</v>
      </c>
    </row>
    <row r="24127" spans="3:4" ht="15" hidden="1" customHeight="1" x14ac:dyDescent="0.25">
      <c r="C24127" s="160" t="s">
        <v>544</v>
      </c>
      <c r="D24127" s="161">
        <v>481.12</v>
      </c>
    </row>
    <row r="24128" spans="3:4" ht="15" hidden="1" customHeight="1" x14ac:dyDescent="0.25">
      <c r="C24128" s="158" t="s">
        <v>542</v>
      </c>
      <c r="D24128" s="159">
        <v>193.94</v>
      </c>
    </row>
    <row r="24129" spans="3:4" ht="15" hidden="1" customHeight="1" x14ac:dyDescent="0.25">
      <c r="C24129" s="160" t="s">
        <v>553</v>
      </c>
      <c r="D24129" s="161">
        <v>881.6</v>
      </c>
    </row>
    <row r="24130" spans="3:4" ht="15" hidden="1" customHeight="1" x14ac:dyDescent="0.25">
      <c r="C24130" s="158" t="s">
        <v>557</v>
      </c>
      <c r="D24130" s="159">
        <v>46.1</v>
      </c>
    </row>
    <row r="24131" spans="3:4" ht="15" hidden="1" customHeight="1" x14ac:dyDescent="0.25">
      <c r="C24131" s="160" t="s">
        <v>546</v>
      </c>
      <c r="D24131" s="161">
        <v>1249.8</v>
      </c>
    </row>
    <row r="24132" spans="3:4" ht="15" hidden="1" customHeight="1" x14ac:dyDescent="0.25">
      <c r="C24132" s="158" t="s">
        <v>308</v>
      </c>
      <c r="D24132" s="159">
        <v>921.37</v>
      </c>
    </row>
    <row r="24133" spans="3:4" ht="15" hidden="1" customHeight="1" x14ac:dyDescent="0.25">
      <c r="C24133" s="160" t="s">
        <v>547</v>
      </c>
      <c r="D24133" s="161">
        <v>217.89</v>
      </c>
    </row>
    <row r="24134" spans="3:4" ht="15" hidden="1" customHeight="1" x14ac:dyDescent="0.25">
      <c r="C24134" s="158" t="s">
        <v>547</v>
      </c>
      <c r="D24134" s="159">
        <v>593.71</v>
      </c>
    </row>
    <row r="24135" spans="3:4" ht="15" hidden="1" customHeight="1" x14ac:dyDescent="0.25">
      <c r="C24135" s="160" t="s">
        <v>312</v>
      </c>
      <c r="D24135" s="161">
        <v>865.32</v>
      </c>
    </row>
    <row r="24136" spans="3:4" ht="15" hidden="1" customHeight="1" x14ac:dyDescent="0.25">
      <c r="C24136" s="158" t="s">
        <v>554</v>
      </c>
      <c r="D24136" s="159">
        <v>285.64</v>
      </c>
    </row>
    <row r="24137" spans="3:4" ht="15" hidden="1" customHeight="1" x14ac:dyDescent="0.25">
      <c r="C24137" s="160" t="s">
        <v>553</v>
      </c>
      <c r="D24137" s="161">
        <v>441.04</v>
      </c>
    </row>
    <row r="24138" spans="3:4" ht="15" hidden="1" customHeight="1" x14ac:dyDescent="0.25">
      <c r="C24138" s="158" t="s">
        <v>543</v>
      </c>
      <c r="D24138" s="159">
        <v>693.6</v>
      </c>
    </row>
    <row r="24139" spans="3:4" ht="15" hidden="1" customHeight="1" x14ac:dyDescent="0.25">
      <c r="C24139" s="160" t="s">
        <v>540</v>
      </c>
      <c r="D24139" s="161">
        <v>197.66</v>
      </c>
    </row>
    <row r="24140" spans="3:4" ht="15" hidden="1" customHeight="1" x14ac:dyDescent="0.25">
      <c r="C24140" s="158" t="s">
        <v>547</v>
      </c>
      <c r="D24140" s="159">
        <v>212.87</v>
      </c>
    </row>
    <row r="24141" spans="3:4" ht="15" hidden="1" customHeight="1" x14ac:dyDescent="0.25">
      <c r="C24141" s="160" t="s">
        <v>558</v>
      </c>
      <c r="D24141" s="161">
        <v>1150.97</v>
      </c>
    </row>
    <row r="24142" spans="3:4" ht="15" hidden="1" customHeight="1" x14ac:dyDescent="0.25">
      <c r="C24142" s="158" t="s">
        <v>552</v>
      </c>
      <c r="D24142" s="159">
        <v>739.84</v>
      </c>
    </row>
    <row r="24143" spans="3:4" ht="15" hidden="1" customHeight="1" x14ac:dyDescent="0.25">
      <c r="C24143" s="160" t="s">
        <v>549</v>
      </c>
      <c r="D24143" s="161">
        <v>339.72</v>
      </c>
    </row>
    <row r="24144" spans="3:4" ht="15" hidden="1" customHeight="1" x14ac:dyDescent="0.25">
      <c r="C24144" s="158" t="s">
        <v>547</v>
      </c>
      <c r="D24144" s="159">
        <v>523.5</v>
      </c>
    </row>
    <row r="24145" spans="3:4" ht="15" hidden="1" customHeight="1" x14ac:dyDescent="0.25">
      <c r="C24145" s="160" t="s">
        <v>542</v>
      </c>
      <c r="D24145" s="161">
        <v>479.23</v>
      </c>
    </row>
    <row r="24146" spans="3:4" ht="15" hidden="1" customHeight="1" x14ac:dyDescent="0.25">
      <c r="C24146" s="158" t="s">
        <v>309</v>
      </c>
      <c r="D24146" s="159">
        <v>51.34</v>
      </c>
    </row>
    <row r="24147" spans="3:4" ht="15" hidden="1" customHeight="1" x14ac:dyDescent="0.25">
      <c r="C24147" s="160" t="s">
        <v>308</v>
      </c>
      <c r="D24147" s="161">
        <v>1235</v>
      </c>
    </row>
    <row r="24148" spans="3:4" ht="15" hidden="1" customHeight="1" x14ac:dyDescent="0.25">
      <c r="C24148" s="158" t="s">
        <v>549</v>
      </c>
      <c r="D24148" s="159">
        <v>409.81</v>
      </c>
    </row>
    <row r="24149" spans="3:4" ht="15" hidden="1" customHeight="1" x14ac:dyDescent="0.25">
      <c r="C24149" s="160" t="s">
        <v>554</v>
      </c>
      <c r="D24149" s="161">
        <v>440.87</v>
      </c>
    </row>
    <row r="24150" spans="3:4" ht="15" hidden="1" customHeight="1" x14ac:dyDescent="0.25">
      <c r="C24150" s="158" t="s">
        <v>553</v>
      </c>
      <c r="D24150" s="159">
        <v>344.08</v>
      </c>
    </row>
    <row r="24151" spans="3:4" ht="15" hidden="1" customHeight="1" x14ac:dyDescent="0.25">
      <c r="C24151" s="160" t="s">
        <v>549</v>
      </c>
      <c r="D24151" s="161">
        <v>1265.6199999999999</v>
      </c>
    </row>
    <row r="24152" spans="3:4" ht="15" hidden="1" customHeight="1" x14ac:dyDescent="0.25">
      <c r="C24152" s="158" t="s">
        <v>307</v>
      </c>
      <c r="D24152" s="159">
        <v>432.32</v>
      </c>
    </row>
    <row r="24153" spans="3:4" ht="15" hidden="1" customHeight="1" x14ac:dyDescent="0.25">
      <c r="C24153" s="160" t="s">
        <v>309</v>
      </c>
      <c r="D24153" s="161">
        <v>428.12</v>
      </c>
    </row>
    <row r="24154" spans="3:4" ht="15" hidden="1" customHeight="1" x14ac:dyDescent="0.25">
      <c r="C24154" s="158" t="s">
        <v>555</v>
      </c>
      <c r="D24154" s="159">
        <v>595.41</v>
      </c>
    </row>
    <row r="24155" spans="3:4" ht="15" hidden="1" customHeight="1" x14ac:dyDescent="0.25">
      <c r="C24155" s="160" t="s">
        <v>550</v>
      </c>
      <c r="D24155" s="161">
        <v>690.32</v>
      </c>
    </row>
    <row r="24156" spans="3:4" ht="15" hidden="1" customHeight="1" x14ac:dyDescent="0.25">
      <c r="C24156" s="158" t="s">
        <v>308</v>
      </c>
      <c r="D24156" s="159">
        <v>698.58</v>
      </c>
    </row>
    <row r="24157" spans="3:4" ht="15" hidden="1" customHeight="1" x14ac:dyDescent="0.25">
      <c r="C24157" s="160" t="s">
        <v>540</v>
      </c>
      <c r="D24157" s="161">
        <v>85.05</v>
      </c>
    </row>
    <row r="24158" spans="3:4" ht="15" hidden="1" customHeight="1" x14ac:dyDescent="0.25">
      <c r="C24158" s="158" t="s">
        <v>549</v>
      </c>
      <c r="D24158" s="159">
        <v>499.65</v>
      </c>
    </row>
    <row r="24159" spans="3:4" ht="15" hidden="1" customHeight="1" x14ac:dyDescent="0.25">
      <c r="C24159" s="160" t="s">
        <v>540</v>
      </c>
      <c r="D24159" s="161">
        <v>799.19</v>
      </c>
    </row>
    <row r="24160" spans="3:4" ht="15" hidden="1" customHeight="1" x14ac:dyDescent="0.25">
      <c r="C24160" s="158" t="s">
        <v>553</v>
      </c>
      <c r="D24160" s="159">
        <v>533.41</v>
      </c>
    </row>
    <row r="24161" spans="3:4" ht="15" hidden="1" customHeight="1" x14ac:dyDescent="0.25">
      <c r="C24161" s="160" t="s">
        <v>546</v>
      </c>
      <c r="D24161" s="161">
        <v>1057.9000000000001</v>
      </c>
    </row>
    <row r="24162" spans="3:4" ht="15" hidden="1" customHeight="1" x14ac:dyDescent="0.25">
      <c r="C24162" s="158" t="s">
        <v>546</v>
      </c>
      <c r="D24162" s="159">
        <v>488.27</v>
      </c>
    </row>
    <row r="24163" spans="3:4" ht="15" hidden="1" customHeight="1" x14ac:dyDescent="0.25">
      <c r="C24163" s="160" t="s">
        <v>540</v>
      </c>
      <c r="D24163" s="161">
        <v>349.79</v>
      </c>
    </row>
    <row r="24164" spans="3:4" ht="15" hidden="1" customHeight="1" x14ac:dyDescent="0.25">
      <c r="C24164" s="158" t="s">
        <v>540</v>
      </c>
      <c r="D24164" s="159">
        <v>216.88</v>
      </c>
    </row>
    <row r="24165" spans="3:4" ht="15" hidden="1" customHeight="1" x14ac:dyDescent="0.25">
      <c r="C24165" s="160" t="s">
        <v>540</v>
      </c>
      <c r="D24165" s="161">
        <v>993.28</v>
      </c>
    </row>
    <row r="24166" spans="3:4" ht="15" hidden="1" customHeight="1" x14ac:dyDescent="0.25">
      <c r="C24166" s="158" t="s">
        <v>540</v>
      </c>
      <c r="D24166" s="159">
        <v>337.53</v>
      </c>
    </row>
    <row r="24167" spans="3:4" ht="15" hidden="1" customHeight="1" x14ac:dyDescent="0.25">
      <c r="C24167" s="160" t="s">
        <v>541</v>
      </c>
      <c r="D24167" s="161">
        <v>946.06</v>
      </c>
    </row>
    <row r="24168" spans="3:4" ht="15" hidden="1" customHeight="1" x14ac:dyDescent="0.25">
      <c r="C24168" s="158" t="s">
        <v>308</v>
      </c>
      <c r="D24168" s="159">
        <v>773.23</v>
      </c>
    </row>
    <row r="24169" spans="3:4" ht="15" hidden="1" customHeight="1" x14ac:dyDescent="0.25">
      <c r="C24169" s="160" t="s">
        <v>544</v>
      </c>
      <c r="D24169" s="161">
        <v>655.23</v>
      </c>
    </row>
    <row r="24170" spans="3:4" ht="15" hidden="1" customHeight="1" x14ac:dyDescent="0.25">
      <c r="C24170" s="158" t="s">
        <v>556</v>
      </c>
      <c r="D24170" s="159">
        <v>667.69</v>
      </c>
    </row>
    <row r="24171" spans="3:4" ht="15" hidden="1" customHeight="1" x14ac:dyDescent="0.25">
      <c r="C24171" s="160" t="s">
        <v>539</v>
      </c>
      <c r="D24171" s="161">
        <v>400.59</v>
      </c>
    </row>
    <row r="24172" spans="3:4" ht="15" hidden="1" customHeight="1" x14ac:dyDescent="0.25">
      <c r="C24172" s="158" t="s">
        <v>554</v>
      </c>
      <c r="D24172" s="159">
        <v>761.29</v>
      </c>
    </row>
    <row r="24173" spans="3:4" ht="15" hidden="1" customHeight="1" x14ac:dyDescent="0.25">
      <c r="C24173" s="160" t="s">
        <v>551</v>
      </c>
      <c r="D24173" s="161">
        <v>1029.06</v>
      </c>
    </row>
    <row r="24174" spans="3:4" ht="15" hidden="1" customHeight="1" x14ac:dyDescent="0.25">
      <c r="C24174" s="158" t="s">
        <v>541</v>
      </c>
      <c r="D24174" s="159">
        <v>635.42999999999995</v>
      </c>
    </row>
    <row r="24175" spans="3:4" ht="15" hidden="1" customHeight="1" x14ac:dyDescent="0.25">
      <c r="C24175" s="160" t="s">
        <v>547</v>
      </c>
      <c r="D24175" s="161">
        <v>1091.03</v>
      </c>
    </row>
    <row r="24176" spans="3:4" ht="15" hidden="1" customHeight="1" x14ac:dyDescent="0.25">
      <c r="C24176" s="158" t="s">
        <v>547</v>
      </c>
      <c r="D24176" s="159">
        <v>712.16</v>
      </c>
    </row>
    <row r="24177" spans="3:4" ht="15" hidden="1" customHeight="1" x14ac:dyDescent="0.25">
      <c r="C24177" s="160" t="s">
        <v>549</v>
      </c>
      <c r="D24177" s="161">
        <v>605.82000000000005</v>
      </c>
    </row>
    <row r="24178" spans="3:4" ht="15" hidden="1" customHeight="1" x14ac:dyDescent="0.25">
      <c r="C24178" s="158" t="s">
        <v>551</v>
      </c>
      <c r="D24178" s="159">
        <v>981.28</v>
      </c>
    </row>
    <row r="24179" spans="3:4" ht="15" hidden="1" customHeight="1" x14ac:dyDescent="0.25">
      <c r="C24179" s="160" t="s">
        <v>543</v>
      </c>
      <c r="D24179" s="161">
        <v>248.75</v>
      </c>
    </row>
    <row r="24180" spans="3:4" ht="15" hidden="1" customHeight="1" x14ac:dyDescent="0.25">
      <c r="C24180" s="158" t="s">
        <v>309</v>
      </c>
      <c r="D24180" s="159">
        <v>82.7</v>
      </c>
    </row>
    <row r="24181" spans="3:4" ht="15" hidden="1" customHeight="1" x14ac:dyDescent="0.25">
      <c r="C24181" s="160" t="s">
        <v>547</v>
      </c>
      <c r="D24181" s="161">
        <v>675.42</v>
      </c>
    </row>
    <row r="24182" spans="3:4" ht="15" hidden="1" customHeight="1" x14ac:dyDescent="0.25">
      <c r="C24182" s="158" t="s">
        <v>554</v>
      </c>
      <c r="D24182" s="159">
        <v>641.58000000000004</v>
      </c>
    </row>
    <row r="24183" spans="3:4" ht="15" hidden="1" customHeight="1" x14ac:dyDescent="0.25">
      <c r="C24183" s="160" t="s">
        <v>540</v>
      </c>
      <c r="D24183" s="161">
        <v>566.01</v>
      </c>
    </row>
    <row r="24184" spans="3:4" ht="15" hidden="1" customHeight="1" x14ac:dyDescent="0.25">
      <c r="C24184" s="158" t="s">
        <v>546</v>
      </c>
      <c r="D24184" s="159">
        <v>1225.02</v>
      </c>
    </row>
    <row r="24185" spans="3:4" ht="15" hidden="1" customHeight="1" x14ac:dyDescent="0.25">
      <c r="C24185" s="160" t="s">
        <v>542</v>
      </c>
      <c r="D24185" s="161">
        <v>1027.19</v>
      </c>
    </row>
    <row r="24186" spans="3:4" ht="15" hidden="1" customHeight="1" x14ac:dyDescent="0.25">
      <c r="C24186" s="158" t="s">
        <v>309</v>
      </c>
      <c r="D24186" s="159">
        <v>582.29</v>
      </c>
    </row>
    <row r="24187" spans="3:4" ht="15" hidden="1" customHeight="1" x14ac:dyDescent="0.25">
      <c r="C24187" s="160" t="s">
        <v>552</v>
      </c>
      <c r="D24187" s="161">
        <v>546.51</v>
      </c>
    </row>
    <row r="24188" spans="3:4" ht="15" hidden="1" customHeight="1" x14ac:dyDescent="0.25">
      <c r="C24188" s="158" t="s">
        <v>307</v>
      </c>
      <c r="D24188" s="159">
        <v>1214.29</v>
      </c>
    </row>
    <row r="24189" spans="3:4" ht="15" hidden="1" customHeight="1" x14ac:dyDescent="0.25">
      <c r="C24189" s="160" t="s">
        <v>312</v>
      </c>
      <c r="D24189" s="161">
        <v>317.93</v>
      </c>
    </row>
    <row r="24190" spans="3:4" ht="15" hidden="1" customHeight="1" x14ac:dyDescent="0.25">
      <c r="C24190" s="158" t="s">
        <v>312</v>
      </c>
      <c r="D24190" s="159">
        <v>597.95000000000005</v>
      </c>
    </row>
    <row r="24191" spans="3:4" ht="15" hidden="1" customHeight="1" x14ac:dyDescent="0.25">
      <c r="C24191" s="160" t="s">
        <v>544</v>
      </c>
      <c r="D24191" s="161">
        <v>186.84</v>
      </c>
    </row>
    <row r="24192" spans="3:4" ht="15" hidden="1" customHeight="1" x14ac:dyDescent="0.25">
      <c r="C24192" s="158" t="s">
        <v>558</v>
      </c>
      <c r="D24192" s="159">
        <v>1299.54</v>
      </c>
    </row>
    <row r="24193" spans="3:4" ht="15" hidden="1" customHeight="1" x14ac:dyDescent="0.25">
      <c r="C24193" s="160" t="s">
        <v>554</v>
      </c>
      <c r="D24193" s="161">
        <v>663.69</v>
      </c>
    </row>
    <row r="24194" spans="3:4" ht="15" hidden="1" customHeight="1" x14ac:dyDescent="0.25">
      <c r="C24194" s="158" t="s">
        <v>553</v>
      </c>
      <c r="D24194" s="159">
        <v>477.67</v>
      </c>
    </row>
    <row r="24195" spans="3:4" ht="15" hidden="1" customHeight="1" x14ac:dyDescent="0.25">
      <c r="C24195" s="160" t="s">
        <v>546</v>
      </c>
      <c r="D24195" s="161">
        <v>929.82</v>
      </c>
    </row>
    <row r="24196" spans="3:4" ht="15" hidden="1" customHeight="1" x14ac:dyDescent="0.25">
      <c r="C24196" s="158" t="s">
        <v>539</v>
      </c>
      <c r="D24196" s="159">
        <v>382.75</v>
      </c>
    </row>
    <row r="24197" spans="3:4" ht="15" hidden="1" customHeight="1" x14ac:dyDescent="0.25">
      <c r="C24197" s="160" t="s">
        <v>546</v>
      </c>
      <c r="D24197" s="161">
        <v>638.16999999999996</v>
      </c>
    </row>
    <row r="24198" spans="3:4" ht="15" hidden="1" customHeight="1" x14ac:dyDescent="0.25">
      <c r="C24198" s="158" t="s">
        <v>540</v>
      </c>
      <c r="D24198" s="159">
        <v>1205.57</v>
      </c>
    </row>
    <row r="24199" spans="3:4" ht="15" hidden="1" customHeight="1" x14ac:dyDescent="0.25">
      <c r="C24199" s="160" t="s">
        <v>558</v>
      </c>
      <c r="D24199" s="161">
        <v>623.77</v>
      </c>
    </row>
    <row r="24200" spans="3:4" ht="15" hidden="1" customHeight="1" x14ac:dyDescent="0.25">
      <c r="C24200" s="158" t="s">
        <v>549</v>
      </c>
      <c r="D24200" s="159">
        <v>404.09</v>
      </c>
    </row>
    <row r="24201" spans="3:4" ht="15" hidden="1" customHeight="1" x14ac:dyDescent="0.25">
      <c r="C24201" s="160" t="s">
        <v>540</v>
      </c>
      <c r="D24201" s="161">
        <v>161.58000000000001</v>
      </c>
    </row>
    <row r="24202" spans="3:4" ht="15" hidden="1" customHeight="1" x14ac:dyDescent="0.25">
      <c r="C24202" s="158" t="s">
        <v>546</v>
      </c>
      <c r="D24202" s="159">
        <v>230.92</v>
      </c>
    </row>
    <row r="24203" spans="3:4" ht="15" hidden="1" customHeight="1" x14ac:dyDescent="0.25">
      <c r="C24203" s="160" t="s">
        <v>539</v>
      </c>
      <c r="D24203" s="161">
        <v>1189.24</v>
      </c>
    </row>
    <row r="24204" spans="3:4" ht="15" hidden="1" customHeight="1" x14ac:dyDescent="0.25">
      <c r="C24204" s="158" t="s">
        <v>307</v>
      </c>
      <c r="D24204" s="159">
        <v>695.95</v>
      </c>
    </row>
    <row r="24205" spans="3:4" ht="15" hidden="1" customHeight="1" x14ac:dyDescent="0.25">
      <c r="C24205" s="160" t="s">
        <v>307</v>
      </c>
      <c r="D24205" s="161">
        <v>846.85</v>
      </c>
    </row>
    <row r="24206" spans="3:4" ht="15" hidden="1" customHeight="1" x14ac:dyDescent="0.25">
      <c r="C24206" s="158" t="s">
        <v>553</v>
      </c>
      <c r="D24206" s="159">
        <v>333.61</v>
      </c>
    </row>
    <row r="24207" spans="3:4" ht="15" hidden="1" customHeight="1" x14ac:dyDescent="0.25">
      <c r="C24207" s="160" t="s">
        <v>307</v>
      </c>
      <c r="D24207" s="161">
        <v>1126.0999999999999</v>
      </c>
    </row>
    <row r="24208" spans="3:4" ht="15" hidden="1" customHeight="1" x14ac:dyDescent="0.25">
      <c r="C24208" s="158" t="s">
        <v>308</v>
      </c>
      <c r="D24208" s="159">
        <v>530.29999999999995</v>
      </c>
    </row>
    <row r="24209" spans="3:4" ht="15" hidden="1" customHeight="1" x14ac:dyDescent="0.25">
      <c r="C24209" s="160" t="s">
        <v>307</v>
      </c>
      <c r="D24209" s="161">
        <v>898.34</v>
      </c>
    </row>
    <row r="24210" spans="3:4" ht="15" hidden="1" customHeight="1" x14ac:dyDescent="0.25">
      <c r="C24210" s="158" t="s">
        <v>551</v>
      </c>
      <c r="D24210" s="159">
        <v>1256.32</v>
      </c>
    </row>
    <row r="24211" spans="3:4" ht="15" hidden="1" customHeight="1" x14ac:dyDescent="0.25">
      <c r="C24211" s="160" t="s">
        <v>540</v>
      </c>
      <c r="D24211" s="161">
        <v>516.09</v>
      </c>
    </row>
    <row r="24212" spans="3:4" ht="15" hidden="1" customHeight="1" x14ac:dyDescent="0.25">
      <c r="C24212" s="158" t="s">
        <v>552</v>
      </c>
      <c r="D24212" s="159">
        <v>697.61</v>
      </c>
    </row>
    <row r="24213" spans="3:4" ht="15" hidden="1" customHeight="1" x14ac:dyDescent="0.25">
      <c r="C24213" s="160" t="s">
        <v>550</v>
      </c>
      <c r="D24213" s="161">
        <v>1047.19</v>
      </c>
    </row>
    <row r="24214" spans="3:4" ht="15" hidden="1" customHeight="1" x14ac:dyDescent="0.25">
      <c r="C24214" s="158" t="s">
        <v>550</v>
      </c>
      <c r="D24214" s="159">
        <v>553.42999999999995</v>
      </c>
    </row>
    <row r="24215" spans="3:4" ht="15" hidden="1" customHeight="1" x14ac:dyDescent="0.25">
      <c r="C24215" s="160" t="s">
        <v>549</v>
      </c>
      <c r="D24215" s="161">
        <v>1243.8699999999999</v>
      </c>
    </row>
    <row r="24216" spans="3:4" ht="15" hidden="1" customHeight="1" x14ac:dyDescent="0.25">
      <c r="C24216" s="158" t="s">
        <v>549</v>
      </c>
      <c r="D24216" s="159">
        <v>367.09</v>
      </c>
    </row>
    <row r="24217" spans="3:4" ht="15" hidden="1" customHeight="1" x14ac:dyDescent="0.25">
      <c r="C24217" s="160" t="s">
        <v>553</v>
      </c>
      <c r="D24217" s="161">
        <v>614.59</v>
      </c>
    </row>
    <row r="24218" spans="3:4" ht="15" hidden="1" customHeight="1" x14ac:dyDescent="0.25">
      <c r="C24218" s="158" t="s">
        <v>548</v>
      </c>
      <c r="D24218" s="159">
        <v>589.30999999999995</v>
      </c>
    </row>
    <row r="24219" spans="3:4" ht="15" hidden="1" customHeight="1" x14ac:dyDescent="0.25">
      <c r="C24219" s="160" t="s">
        <v>546</v>
      </c>
      <c r="D24219" s="161">
        <v>481.95</v>
      </c>
    </row>
    <row r="24220" spans="3:4" ht="15" hidden="1" customHeight="1" x14ac:dyDescent="0.25">
      <c r="C24220" s="158" t="s">
        <v>542</v>
      </c>
      <c r="D24220" s="159">
        <v>1260.2</v>
      </c>
    </row>
    <row r="24221" spans="3:4" ht="15" hidden="1" customHeight="1" x14ac:dyDescent="0.25">
      <c r="C24221" s="160" t="s">
        <v>307</v>
      </c>
      <c r="D24221" s="161">
        <v>1111.25</v>
      </c>
    </row>
    <row r="24222" spans="3:4" ht="15" hidden="1" customHeight="1" x14ac:dyDescent="0.25">
      <c r="C24222" s="158" t="s">
        <v>551</v>
      </c>
      <c r="D24222" s="159">
        <v>598.52</v>
      </c>
    </row>
    <row r="24223" spans="3:4" ht="15" hidden="1" customHeight="1" x14ac:dyDescent="0.25">
      <c r="C24223" s="160" t="s">
        <v>312</v>
      </c>
      <c r="D24223" s="161">
        <v>589.48</v>
      </c>
    </row>
    <row r="24224" spans="3:4" ht="15" hidden="1" customHeight="1" x14ac:dyDescent="0.25">
      <c r="C24224" s="158" t="s">
        <v>542</v>
      </c>
      <c r="D24224" s="159">
        <v>724.76</v>
      </c>
    </row>
    <row r="24225" spans="3:4" ht="15" hidden="1" customHeight="1" x14ac:dyDescent="0.25">
      <c r="C24225" s="160" t="s">
        <v>552</v>
      </c>
      <c r="D24225" s="161">
        <v>823.02</v>
      </c>
    </row>
    <row r="24226" spans="3:4" ht="15" hidden="1" customHeight="1" x14ac:dyDescent="0.25">
      <c r="C24226" s="158" t="s">
        <v>309</v>
      </c>
      <c r="D24226" s="159">
        <v>1257.01</v>
      </c>
    </row>
    <row r="24227" spans="3:4" ht="15" hidden="1" customHeight="1" x14ac:dyDescent="0.25">
      <c r="C24227" s="160" t="s">
        <v>309</v>
      </c>
      <c r="D24227" s="161">
        <v>566.07000000000005</v>
      </c>
    </row>
    <row r="24228" spans="3:4" ht="15" hidden="1" customHeight="1" x14ac:dyDescent="0.25">
      <c r="C24228" s="158" t="s">
        <v>543</v>
      </c>
      <c r="D24228" s="159">
        <v>360.2</v>
      </c>
    </row>
    <row r="24229" spans="3:4" ht="15" hidden="1" customHeight="1" x14ac:dyDescent="0.25">
      <c r="C24229" s="160" t="s">
        <v>555</v>
      </c>
      <c r="D24229" s="161">
        <v>529.6</v>
      </c>
    </row>
    <row r="24230" spans="3:4" ht="15" hidden="1" customHeight="1" x14ac:dyDescent="0.25">
      <c r="C24230" s="158" t="s">
        <v>555</v>
      </c>
      <c r="D24230" s="159">
        <v>643.72</v>
      </c>
    </row>
    <row r="24231" spans="3:4" ht="15" hidden="1" customHeight="1" x14ac:dyDescent="0.25">
      <c r="C24231" s="160" t="s">
        <v>307</v>
      </c>
      <c r="D24231" s="161">
        <v>763.94</v>
      </c>
    </row>
    <row r="24232" spans="3:4" ht="15" hidden="1" customHeight="1" x14ac:dyDescent="0.25">
      <c r="C24232" s="158" t="s">
        <v>540</v>
      </c>
      <c r="D24232" s="159">
        <v>1010.71</v>
      </c>
    </row>
    <row r="24233" spans="3:4" ht="15" hidden="1" customHeight="1" x14ac:dyDescent="0.25">
      <c r="C24233" s="160" t="s">
        <v>547</v>
      </c>
      <c r="D24233" s="161">
        <v>1029.8</v>
      </c>
    </row>
    <row r="24234" spans="3:4" ht="15" hidden="1" customHeight="1" x14ac:dyDescent="0.25">
      <c r="C24234" s="158" t="s">
        <v>539</v>
      </c>
      <c r="D24234" s="159">
        <v>498.15</v>
      </c>
    </row>
    <row r="24235" spans="3:4" ht="15" hidden="1" customHeight="1" x14ac:dyDescent="0.25">
      <c r="C24235" s="160" t="s">
        <v>308</v>
      </c>
      <c r="D24235" s="161">
        <v>502.04</v>
      </c>
    </row>
    <row r="24236" spans="3:4" ht="15" hidden="1" customHeight="1" x14ac:dyDescent="0.25">
      <c r="C24236" s="158" t="s">
        <v>556</v>
      </c>
      <c r="D24236" s="159">
        <v>489.27</v>
      </c>
    </row>
    <row r="24237" spans="3:4" ht="15" hidden="1" customHeight="1" x14ac:dyDescent="0.25">
      <c r="C24237" s="160" t="s">
        <v>539</v>
      </c>
      <c r="D24237" s="161">
        <v>923.74</v>
      </c>
    </row>
    <row r="24238" spans="3:4" ht="15" hidden="1" customHeight="1" x14ac:dyDescent="0.25">
      <c r="C24238" s="158" t="s">
        <v>549</v>
      </c>
      <c r="D24238" s="159">
        <v>994.62</v>
      </c>
    </row>
    <row r="24239" spans="3:4" ht="15" hidden="1" customHeight="1" x14ac:dyDescent="0.25">
      <c r="C24239" s="160" t="s">
        <v>554</v>
      </c>
      <c r="D24239" s="161">
        <v>662.6</v>
      </c>
    </row>
    <row r="24240" spans="3:4" ht="15" hidden="1" customHeight="1" x14ac:dyDescent="0.25">
      <c r="C24240" s="158" t="s">
        <v>556</v>
      </c>
      <c r="D24240" s="159">
        <v>708.15</v>
      </c>
    </row>
    <row r="24241" spans="3:4" ht="15" hidden="1" customHeight="1" x14ac:dyDescent="0.25">
      <c r="C24241" s="160" t="s">
        <v>312</v>
      </c>
      <c r="D24241" s="161">
        <v>622.52</v>
      </c>
    </row>
    <row r="24242" spans="3:4" ht="15" hidden="1" customHeight="1" x14ac:dyDescent="0.25">
      <c r="C24242" s="158" t="s">
        <v>539</v>
      </c>
      <c r="D24242" s="159">
        <v>1283.9000000000001</v>
      </c>
    </row>
    <row r="24243" spans="3:4" ht="15" hidden="1" customHeight="1" x14ac:dyDescent="0.25">
      <c r="C24243" s="160" t="s">
        <v>312</v>
      </c>
      <c r="D24243" s="161">
        <v>132.12</v>
      </c>
    </row>
    <row r="24244" spans="3:4" ht="15" hidden="1" customHeight="1" x14ac:dyDescent="0.25">
      <c r="C24244" s="158" t="s">
        <v>551</v>
      </c>
      <c r="D24244" s="159">
        <v>306.27</v>
      </c>
    </row>
    <row r="24245" spans="3:4" ht="15" hidden="1" customHeight="1" x14ac:dyDescent="0.25">
      <c r="C24245" s="160" t="s">
        <v>547</v>
      </c>
      <c r="D24245" s="161">
        <v>408.87</v>
      </c>
    </row>
    <row r="24246" spans="3:4" ht="15" hidden="1" customHeight="1" x14ac:dyDescent="0.25">
      <c r="C24246" s="158" t="s">
        <v>539</v>
      </c>
      <c r="D24246" s="159">
        <v>838.24</v>
      </c>
    </row>
    <row r="24247" spans="3:4" ht="15" hidden="1" customHeight="1" x14ac:dyDescent="0.25">
      <c r="C24247" s="160" t="s">
        <v>546</v>
      </c>
      <c r="D24247" s="161">
        <v>580.65</v>
      </c>
    </row>
    <row r="24248" spans="3:4" ht="15" hidden="1" customHeight="1" x14ac:dyDescent="0.25">
      <c r="C24248" s="158" t="s">
        <v>550</v>
      </c>
      <c r="D24248" s="159">
        <v>629.05999999999995</v>
      </c>
    </row>
    <row r="24249" spans="3:4" ht="15" hidden="1" customHeight="1" x14ac:dyDescent="0.25">
      <c r="C24249" s="160" t="s">
        <v>548</v>
      </c>
      <c r="D24249" s="161">
        <v>585.83000000000004</v>
      </c>
    </row>
    <row r="24250" spans="3:4" ht="15" hidden="1" customHeight="1" x14ac:dyDescent="0.25">
      <c r="C24250" s="158" t="s">
        <v>545</v>
      </c>
      <c r="D24250" s="159">
        <v>384.8</v>
      </c>
    </row>
    <row r="24251" spans="3:4" ht="15" hidden="1" customHeight="1" x14ac:dyDescent="0.25">
      <c r="C24251" s="160" t="s">
        <v>544</v>
      </c>
      <c r="D24251" s="161">
        <v>283.63</v>
      </c>
    </row>
    <row r="24252" spans="3:4" ht="15" hidden="1" customHeight="1" x14ac:dyDescent="0.25">
      <c r="C24252" s="158" t="s">
        <v>553</v>
      </c>
      <c r="D24252" s="159">
        <v>343.73</v>
      </c>
    </row>
    <row r="24253" spans="3:4" ht="15" hidden="1" customHeight="1" x14ac:dyDescent="0.25">
      <c r="C24253" s="160" t="s">
        <v>308</v>
      </c>
      <c r="D24253" s="161">
        <v>372.53</v>
      </c>
    </row>
    <row r="24254" spans="3:4" ht="15" hidden="1" customHeight="1" x14ac:dyDescent="0.25">
      <c r="C24254" s="158" t="s">
        <v>548</v>
      </c>
      <c r="D24254" s="159">
        <v>1056.0899999999999</v>
      </c>
    </row>
    <row r="24255" spans="3:4" ht="15" hidden="1" customHeight="1" x14ac:dyDescent="0.25">
      <c r="C24255" s="160" t="s">
        <v>539</v>
      </c>
      <c r="D24255" s="161">
        <v>763.11</v>
      </c>
    </row>
    <row r="24256" spans="3:4" ht="15" hidden="1" customHeight="1" x14ac:dyDescent="0.25">
      <c r="C24256" s="158" t="s">
        <v>542</v>
      </c>
      <c r="D24256" s="159">
        <v>157.41</v>
      </c>
    </row>
    <row r="24257" spans="3:4" ht="15" hidden="1" customHeight="1" x14ac:dyDescent="0.25">
      <c r="C24257" s="160" t="s">
        <v>308</v>
      </c>
      <c r="D24257" s="161">
        <v>1037.8699999999999</v>
      </c>
    </row>
    <row r="24258" spans="3:4" ht="15" hidden="1" customHeight="1" x14ac:dyDescent="0.25">
      <c r="C24258" s="158" t="s">
        <v>549</v>
      </c>
      <c r="D24258" s="159">
        <v>1259.1500000000001</v>
      </c>
    </row>
    <row r="24259" spans="3:4" ht="15" hidden="1" customHeight="1" x14ac:dyDescent="0.25">
      <c r="C24259" s="160" t="s">
        <v>546</v>
      </c>
      <c r="D24259" s="161">
        <v>141.59</v>
      </c>
    </row>
    <row r="24260" spans="3:4" ht="15" hidden="1" customHeight="1" x14ac:dyDescent="0.25">
      <c r="C24260" s="158" t="s">
        <v>558</v>
      </c>
      <c r="D24260" s="159">
        <v>557.09</v>
      </c>
    </row>
    <row r="24261" spans="3:4" ht="15" hidden="1" customHeight="1" x14ac:dyDescent="0.25">
      <c r="C24261" s="160" t="s">
        <v>545</v>
      </c>
      <c r="D24261" s="161">
        <v>342.62</v>
      </c>
    </row>
    <row r="24262" spans="3:4" ht="15" hidden="1" customHeight="1" x14ac:dyDescent="0.25">
      <c r="C24262" s="158" t="s">
        <v>308</v>
      </c>
      <c r="D24262" s="159">
        <v>908.18</v>
      </c>
    </row>
    <row r="24263" spans="3:4" ht="15" hidden="1" customHeight="1" x14ac:dyDescent="0.25">
      <c r="C24263" s="160" t="s">
        <v>557</v>
      </c>
      <c r="D24263" s="161">
        <v>598.12</v>
      </c>
    </row>
    <row r="24264" spans="3:4" ht="15" hidden="1" customHeight="1" x14ac:dyDescent="0.25">
      <c r="C24264" s="158" t="s">
        <v>549</v>
      </c>
      <c r="D24264" s="159">
        <v>454.81</v>
      </c>
    </row>
    <row r="24265" spans="3:4" ht="15" hidden="1" customHeight="1" x14ac:dyDescent="0.25">
      <c r="C24265" s="160" t="s">
        <v>552</v>
      </c>
      <c r="D24265" s="161">
        <v>398.29</v>
      </c>
    </row>
    <row r="24266" spans="3:4" ht="15" hidden="1" customHeight="1" x14ac:dyDescent="0.25">
      <c r="C24266" s="158" t="s">
        <v>543</v>
      </c>
      <c r="D24266" s="159">
        <v>889.22</v>
      </c>
    </row>
    <row r="24267" spans="3:4" ht="15" hidden="1" customHeight="1" x14ac:dyDescent="0.25">
      <c r="C24267" s="160" t="s">
        <v>555</v>
      </c>
      <c r="D24267" s="161">
        <v>941.92</v>
      </c>
    </row>
    <row r="24268" spans="3:4" ht="15" hidden="1" customHeight="1" x14ac:dyDescent="0.25">
      <c r="C24268" s="158" t="s">
        <v>552</v>
      </c>
      <c r="D24268" s="159">
        <v>1283.25</v>
      </c>
    </row>
    <row r="24269" spans="3:4" ht="15" hidden="1" customHeight="1" x14ac:dyDescent="0.25">
      <c r="C24269" s="160" t="s">
        <v>547</v>
      </c>
      <c r="D24269" s="161">
        <v>1244.18</v>
      </c>
    </row>
    <row r="24270" spans="3:4" ht="15" hidden="1" customHeight="1" x14ac:dyDescent="0.25">
      <c r="C24270" s="158" t="s">
        <v>547</v>
      </c>
      <c r="D24270" s="159">
        <v>743.79</v>
      </c>
    </row>
    <row r="24271" spans="3:4" ht="15" hidden="1" customHeight="1" x14ac:dyDescent="0.25">
      <c r="C24271" s="160" t="s">
        <v>555</v>
      </c>
      <c r="D24271" s="161">
        <v>785.22</v>
      </c>
    </row>
    <row r="24272" spans="3:4" ht="15" hidden="1" customHeight="1" x14ac:dyDescent="0.25">
      <c r="C24272" s="158" t="s">
        <v>540</v>
      </c>
      <c r="D24272" s="159">
        <v>1269.26</v>
      </c>
    </row>
    <row r="24273" spans="3:4" ht="15" hidden="1" customHeight="1" x14ac:dyDescent="0.25">
      <c r="C24273" s="160" t="s">
        <v>308</v>
      </c>
      <c r="D24273" s="161">
        <v>498.4</v>
      </c>
    </row>
    <row r="24274" spans="3:4" ht="15" hidden="1" customHeight="1" x14ac:dyDescent="0.25">
      <c r="C24274" s="158" t="s">
        <v>307</v>
      </c>
      <c r="D24274" s="159">
        <v>858.84</v>
      </c>
    </row>
    <row r="24275" spans="3:4" ht="15" hidden="1" customHeight="1" x14ac:dyDescent="0.25">
      <c r="C24275" s="160" t="s">
        <v>307</v>
      </c>
      <c r="D24275" s="161">
        <v>830.61</v>
      </c>
    </row>
    <row r="24276" spans="3:4" ht="15" hidden="1" customHeight="1" x14ac:dyDescent="0.25">
      <c r="C24276" s="158" t="s">
        <v>312</v>
      </c>
      <c r="D24276" s="159">
        <v>528.91999999999996</v>
      </c>
    </row>
    <row r="24277" spans="3:4" ht="15" hidden="1" customHeight="1" x14ac:dyDescent="0.25">
      <c r="C24277" s="160" t="s">
        <v>558</v>
      </c>
      <c r="D24277" s="161">
        <v>976.9</v>
      </c>
    </row>
    <row r="24278" spans="3:4" ht="15" hidden="1" customHeight="1" x14ac:dyDescent="0.25">
      <c r="C24278" s="158" t="s">
        <v>540</v>
      </c>
      <c r="D24278" s="159">
        <v>171.87</v>
      </c>
    </row>
    <row r="24279" spans="3:4" ht="15" hidden="1" customHeight="1" x14ac:dyDescent="0.25">
      <c r="C24279" s="160" t="s">
        <v>546</v>
      </c>
      <c r="D24279" s="161">
        <v>874.33</v>
      </c>
    </row>
    <row r="24280" spans="3:4" ht="15" hidden="1" customHeight="1" x14ac:dyDescent="0.25">
      <c r="C24280" s="158" t="s">
        <v>539</v>
      </c>
      <c r="D24280" s="159">
        <v>634.49</v>
      </c>
    </row>
    <row r="24281" spans="3:4" ht="15" hidden="1" customHeight="1" x14ac:dyDescent="0.25">
      <c r="C24281" s="160" t="s">
        <v>545</v>
      </c>
      <c r="D24281" s="161">
        <v>340.18</v>
      </c>
    </row>
    <row r="24282" spans="3:4" ht="15" hidden="1" customHeight="1" x14ac:dyDescent="0.25">
      <c r="C24282" s="158" t="s">
        <v>547</v>
      </c>
      <c r="D24282" s="159">
        <v>559.54999999999995</v>
      </c>
    </row>
    <row r="24283" spans="3:4" ht="15" hidden="1" customHeight="1" x14ac:dyDescent="0.25">
      <c r="C24283" s="160" t="s">
        <v>307</v>
      </c>
      <c r="D24283" s="161">
        <v>219.15</v>
      </c>
    </row>
    <row r="24284" spans="3:4" ht="15" hidden="1" customHeight="1" x14ac:dyDescent="0.25">
      <c r="C24284" s="158" t="s">
        <v>551</v>
      </c>
      <c r="D24284" s="159">
        <v>365.71</v>
      </c>
    </row>
    <row r="24285" spans="3:4" ht="15" hidden="1" customHeight="1" x14ac:dyDescent="0.25">
      <c r="C24285" s="160" t="s">
        <v>550</v>
      </c>
      <c r="D24285" s="161">
        <v>316.31</v>
      </c>
    </row>
    <row r="24286" spans="3:4" ht="15" hidden="1" customHeight="1" x14ac:dyDescent="0.25">
      <c r="C24286" s="158" t="s">
        <v>551</v>
      </c>
      <c r="D24286" s="159">
        <v>1007.77</v>
      </c>
    </row>
    <row r="24287" spans="3:4" ht="15" hidden="1" customHeight="1" x14ac:dyDescent="0.25">
      <c r="C24287" s="160" t="s">
        <v>542</v>
      </c>
      <c r="D24287" s="161">
        <v>456.22</v>
      </c>
    </row>
    <row r="24288" spans="3:4" ht="15" hidden="1" customHeight="1" x14ac:dyDescent="0.25">
      <c r="C24288" s="158" t="s">
        <v>545</v>
      </c>
      <c r="D24288" s="159">
        <v>1039.96</v>
      </c>
    </row>
    <row r="24289" spans="3:4" ht="15" hidden="1" customHeight="1" x14ac:dyDescent="0.25">
      <c r="C24289" s="160" t="s">
        <v>553</v>
      </c>
      <c r="D24289" s="161">
        <v>929.47</v>
      </c>
    </row>
    <row r="24290" spans="3:4" ht="15" hidden="1" customHeight="1" x14ac:dyDescent="0.25">
      <c r="C24290" s="158" t="s">
        <v>312</v>
      </c>
      <c r="D24290" s="159">
        <v>767.78</v>
      </c>
    </row>
    <row r="24291" spans="3:4" ht="15" hidden="1" customHeight="1" x14ac:dyDescent="0.25">
      <c r="C24291" s="160" t="s">
        <v>551</v>
      </c>
      <c r="D24291" s="161">
        <v>864.79</v>
      </c>
    </row>
    <row r="24292" spans="3:4" ht="15" hidden="1" customHeight="1" x14ac:dyDescent="0.25">
      <c r="C24292" s="158" t="s">
        <v>309</v>
      </c>
      <c r="D24292" s="159">
        <v>365.52</v>
      </c>
    </row>
    <row r="24293" spans="3:4" ht="15" hidden="1" customHeight="1" x14ac:dyDescent="0.25">
      <c r="C24293" s="160" t="s">
        <v>551</v>
      </c>
      <c r="D24293" s="161">
        <v>693.02</v>
      </c>
    </row>
    <row r="24294" spans="3:4" ht="15" hidden="1" customHeight="1" x14ac:dyDescent="0.25">
      <c r="C24294" s="158" t="s">
        <v>308</v>
      </c>
      <c r="D24294" s="159">
        <v>331.45</v>
      </c>
    </row>
    <row r="24295" spans="3:4" ht="15" hidden="1" customHeight="1" x14ac:dyDescent="0.25">
      <c r="C24295" s="160" t="s">
        <v>539</v>
      </c>
      <c r="D24295" s="161">
        <v>1027.68</v>
      </c>
    </row>
    <row r="24296" spans="3:4" ht="15" hidden="1" customHeight="1" x14ac:dyDescent="0.25">
      <c r="C24296" s="158" t="s">
        <v>553</v>
      </c>
      <c r="D24296" s="159">
        <v>855.64</v>
      </c>
    </row>
    <row r="24297" spans="3:4" ht="15" hidden="1" customHeight="1" x14ac:dyDescent="0.25">
      <c r="C24297" s="160" t="s">
        <v>312</v>
      </c>
      <c r="D24297" s="161">
        <v>126.61</v>
      </c>
    </row>
    <row r="24298" spans="3:4" ht="15" hidden="1" customHeight="1" x14ac:dyDescent="0.25">
      <c r="C24298" s="158" t="s">
        <v>550</v>
      </c>
      <c r="D24298" s="159">
        <v>913.78</v>
      </c>
    </row>
    <row r="24299" spans="3:4" ht="15" hidden="1" customHeight="1" x14ac:dyDescent="0.25">
      <c r="C24299" s="160" t="s">
        <v>545</v>
      </c>
      <c r="D24299" s="161">
        <v>427.94</v>
      </c>
    </row>
    <row r="24300" spans="3:4" ht="15" hidden="1" customHeight="1" x14ac:dyDescent="0.25">
      <c r="C24300" s="158" t="s">
        <v>554</v>
      </c>
      <c r="D24300" s="159">
        <v>199.74</v>
      </c>
    </row>
    <row r="24301" spans="3:4" ht="15" hidden="1" customHeight="1" x14ac:dyDescent="0.25">
      <c r="C24301" s="160" t="s">
        <v>547</v>
      </c>
      <c r="D24301" s="161">
        <v>419.66</v>
      </c>
    </row>
    <row r="24302" spans="3:4" ht="15" hidden="1" customHeight="1" x14ac:dyDescent="0.25">
      <c r="C24302" s="158" t="s">
        <v>555</v>
      </c>
      <c r="D24302" s="159">
        <v>723.43</v>
      </c>
    </row>
    <row r="24303" spans="3:4" ht="15" hidden="1" customHeight="1" x14ac:dyDescent="0.25">
      <c r="C24303" s="160" t="s">
        <v>312</v>
      </c>
      <c r="D24303" s="161">
        <v>798.67</v>
      </c>
    </row>
    <row r="24304" spans="3:4" ht="15" hidden="1" customHeight="1" x14ac:dyDescent="0.25">
      <c r="C24304" s="158" t="s">
        <v>540</v>
      </c>
      <c r="D24304" s="159">
        <v>560.5</v>
      </c>
    </row>
    <row r="24305" spans="3:4" ht="15" hidden="1" customHeight="1" x14ac:dyDescent="0.25">
      <c r="C24305" s="160" t="s">
        <v>312</v>
      </c>
      <c r="D24305" s="161">
        <v>674.66</v>
      </c>
    </row>
    <row r="24306" spans="3:4" ht="15" hidden="1" customHeight="1" x14ac:dyDescent="0.25">
      <c r="C24306" s="158" t="s">
        <v>544</v>
      </c>
      <c r="D24306" s="159">
        <v>53.44</v>
      </c>
    </row>
    <row r="24307" spans="3:4" ht="15" hidden="1" customHeight="1" x14ac:dyDescent="0.25">
      <c r="C24307" s="160" t="s">
        <v>556</v>
      </c>
      <c r="D24307" s="161">
        <v>842.98</v>
      </c>
    </row>
    <row r="24308" spans="3:4" ht="15" hidden="1" customHeight="1" x14ac:dyDescent="0.25">
      <c r="C24308" s="158" t="s">
        <v>307</v>
      </c>
      <c r="D24308" s="159">
        <v>756.22</v>
      </c>
    </row>
    <row r="24309" spans="3:4" ht="15" hidden="1" customHeight="1" x14ac:dyDescent="0.25">
      <c r="C24309" s="160" t="s">
        <v>312</v>
      </c>
      <c r="D24309" s="161">
        <v>893.76</v>
      </c>
    </row>
    <row r="24310" spans="3:4" ht="15" hidden="1" customHeight="1" x14ac:dyDescent="0.25">
      <c r="C24310" s="158" t="s">
        <v>546</v>
      </c>
      <c r="D24310" s="159">
        <v>1009.01</v>
      </c>
    </row>
    <row r="24311" spans="3:4" ht="15" hidden="1" customHeight="1" x14ac:dyDescent="0.25">
      <c r="C24311" s="160" t="s">
        <v>551</v>
      </c>
      <c r="D24311" s="161">
        <v>639.73</v>
      </c>
    </row>
    <row r="24312" spans="3:4" ht="15" hidden="1" customHeight="1" x14ac:dyDescent="0.25">
      <c r="C24312" s="158" t="s">
        <v>549</v>
      </c>
      <c r="D24312" s="159">
        <v>1115.0999999999999</v>
      </c>
    </row>
    <row r="24313" spans="3:4" ht="15" hidden="1" customHeight="1" x14ac:dyDescent="0.25">
      <c r="C24313" s="160" t="s">
        <v>553</v>
      </c>
      <c r="D24313" s="161">
        <v>889.59</v>
      </c>
    </row>
    <row r="24314" spans="3:4" ht="15" hidden="1" customHeight="1" x14ac:dyDescent="0.25">
      <c r="C24314" s="158" t="s">
        <v>556</v>
      </c>
      <c r="D24314" s="159">
        <v>657.86</v>
      </c>
    </row>
    <row r="24315" spans="3:4" ht="15" hidden="1" customHeight="1" x14ac:dyDescent="0.25">
      <c r="C24315" s="160" t="s">
        <v>551</v>
      </c>
      <c r="D24315" s="161">
        <v>1188.3699999999999</v>
      </c>
    </row>
    <row r="24316" spans="3:4" ht="15" hidden="1" customHeight="1" x14ac:dyDescent="0.25">
      <c r="C24316" s="158" t="s">
        <v>546</v>
      </c>
      <c r="D24316" s="159">
        <v>508.97</v>
      </c>
    </row>
    <row r="24317" spans="3:4" ht="15" hidden="1" customHeight="1" x14ac:dyDescent="0.25">
      <c r="C24317" s="160" t="s">
        <v>309</v>
      </c>
      <c r="D24317" s="161">
        <v>645.59</v>
      </c>
    </row>
    <row r="24318" spans="3:4" ht="15" hidden="1" customHeight="1" x14ac:dyDescent="0.25">
      <c r="C24318" s="158" t="s">
        <v>553</v>
      </c>
      <c r="D24318" s="159">
        <v>101.13</v>
      </c>
    </row>
    <row r="24319" spans="3:4" ht="15" hidden="1" customHeight="1" x14ac:dyDescent="0.25">
      <c r="C24319" s="160" t="s">
        <v>546</v>
      </c>
      <c r="D24319" s="161">
        <v>96.56</v>
      </c>
    </row>
    <row r="24320" spans="3:4" ht="15" hidden="1" customHeight="1" x14ac:dyDescent="0.25">
      <c r="C24320" s="158" t="s">
        <v>558</v>
      </c>
      <c r="D24320" s="159">
        <v>988.43</v>
      </c>
    </row>
    <row r="24321" spans="3:4" ht="15" hidden="1" customHeight="1" x14ac:dyDescent="0.25">
      <c r="C24321" s="160" t="s">
        <v>312</v>
      </c>
      <c r="D24321" s="161">
        <v>932.31</v>
      </c>
    </row>
    <row r="24322" spans="3:4" ht="15" hidden="1" customHeight="1" x14ac:dyDescent="0.25">
      <c r="C24322" s="158" t="s">
        <v>552</v>
      </c>
      <c r="D24322" s="159">
        <v>550.91999999999996</v>
      </c>
    </row>
    <row r="24323" spans="3:4" ht="15" hidden="1" customHeight="1" x14ac:dyDescent="0.25">
      <c r="C24323" s="160" t="s">
        <v>540</v>
      </c>
      <c r="D24323" s="161">
        <v>588.83000000000004</v>
      </c>
    </row>
    <row r="24324" spans="3:4" ht="15" hidden="1" customHeight="1" x14ac:dyDescent="0.25">
      <c r="C24324" s="158" t="s">
        <v>558</v>
      </c>
      <c r="D24324" s="159">
        <v>267.12</v>
      </c>
    </row>
    <row r="24325" spans="3:4" ht="15" hidden="1" customHeight="1" x14ac:dyDescent="0.25">
      <c r="C24325" s="160" t="s">
        <v>539</v>
      </c>
      <c r="D24325" s="161">
        <v>594.78</v>
      </c>
    </row>
    <row r="24326" spans="3:4" ht="15" hidden="1" customHeight="1" x14ac:dyDescent="0.25">
      <c r="C24326" s="158" t="s">
        <v>551</v>
      </c>
      <c r="D24326" s="159">
        <v>520.29999999999995</v>
      </c>
    </row>
    <row r="24327" spans="3:4" ht="15" hidden="1" customHeight="1" x14ac:dyDescent="0.25">
      <c r="C24327" s="160" t="s">
        <v>542</v>
      </c>
      <c r="D24327" s="161">
        <v>89.24</v>
      </c>
    </row>
    <row r="24328" spans="3:4" ht="15" hidden="1" customHeight="1" x14ac:dyDescent="0.25">
      <c r="C24328" s="158" t="s">
        <v>540</v>
      </c>
      <c r="D24328" s="159">
        <v>1107.6400000000001</v>
      </c>
    </row>
    <row r="24329" spans="3:4" ht="15" hidden="1" customHeight="1" x14ac:dyDescent="0.25">
      <c r="C24329" s="160" t="s">
        <v>312</v>
      </c>
      <c r="D24329" s="161">
        <v>828.4</v>
      </c>
    </row>
    <row r="24330" spans="3:4" ht="15" hidden="1" customHeight="1" x14ac:dyDescent="0.25">
      <c r="C24330" s="158" t="s">
        <v>309</v>
      </c>
      <c r="D24330" s="159">
        <v>848.83</v>
      </c>
    </row>
    <row r="24331" spans="3:4" ht="15" hidden="1" customHeight="1" x14ac:dyDescent="0.25">
      <c r="C24331" s="160" t="s">
        <v>553</v>
      </c>
      <c r="D24331" s="161">
        <v>83.14</v>
      </c>
    </row>
    <row r="24332" spans="3:4" ht="15" hidden="1" customHeight="1" x14ac:dyDescent="0.25">
      <c r="C24332" s="158" t="s">
        <v>549</v>
      </c>
      <c r="D24332" s="159">
        <v>1299.22</v>
      </c>
    </row>
    <row r="24333" spans="3:4" ht="15" hidden="1" customHeight="1" x14ac:dyDescent="0.25">
      <c r="C24333" s="160" t="s">
        <v>309</v>
      </c>
      <c r="D24333" s="161">
        <v>477.53</v>
      </c>
    </row>
    <row r="24334" spans="3:4" ht="15" hidden="1" customHeight="1" x14ac:dyDescent="0.25">
      <c r="C24334" s="158" t="s">
        <v>550</v>
      </c>
      <c r="D24334" s="159">
        <v>730.17</v>
      </c>
    </row>
    <row r="24335" spans="3:4" ht="15" hidden="1" customHeight="1" x14ac:dyDescent="0.25">
      <c r="C24335" s="160" t="s">
        <v>558</v>
      </c>
      <c r="D24335" s="161">
        <v>569.52</v>
      </c>
    </row>
    <row r="24336" spans="3:4" ht="15" hidden="1" customHeight="1" x14ac:dyDescent="0.25">
      <c r="C24336" s="158" t="s">
        <v>547</v>
      </c>
      <c r="D24336" s="159">
        <v>1036.6099999999999</v>
      </c>
    </row>
    <row r="24337" spans="3:4" ht="15" hidden="1" customHeight="1" x14ac:dyDescent="0.25">
      <c r="C24337" s="160" t="s">
        <v>546</v>
      </c>
      <c r="D24337" s="161">
        <v>708.15</v>
      </c>
    </row>
    <row r="24338" spans="3:4" ht="15" hidden="1" customHeight="1" x14ac:dyDescent="0.25">
      <c r="C24338" s="158" t="s">
        <v>557</v>
      </c>
      <c r="D24338" s="159">
        <v>101.17</v>
      </c>
    </row>
    <row r="24339" spans="3:4" ht="15" hidden="1" customHeight="1" x14ac:dyDescent="0.25">
      <c r="C24339" s="160" t="s">
        <v>558</v>
      </c>
      <c r="D24339" s="161">
        <v>1297.5899999999999</v>
      </c>
    </row>
    <row r="24340" spans="3:4" ht="15" hidden="1" customHeight="1" x14ac:dyDescent="0.25">
      <c r="C24340" s="158" t="s">
        <v>312</v>
      </c>
      <c r="D24340" s="159">
        <v>1167.1600000000001</v>
      </c>
    </row>
    <row r="24341" spans="3:4" ht="15" hidden="1" customHeight="1" x14ac:dyDescent="0.25">
      <c r="C24341" s="160" t="s">
        <v>312</v>
      </c>
      <c r="D24341" s="161">
        <v>642.41999999999996</v>
      </c>
    </row>
    <row r="24342" spans="3:4" ht="15" hidden="1" customHeight="1" x14ac:dyDescent="0.25">
      <c r="C24342" s="158" t="s">
        <v>308</v>
      </c>
      <c r="D24342" s="159">
        <v>989.25</v>
      </c>
    </row>
    <row r="24343" spans="3:4" ht="15" hidden="1" customHeight="1" x14ac:dyDescent="0.25">
      <c r="C24343" s="160" t="s">
        <v>553</v>
      </c>
      <c r="D24343" s="161">
        <v>1169.6600000000001</v>
      </c>
    </row>
    <row r="24344" spans="3:4" ht="15" hidden="1" customHeight="1" x14ac:dyDescent="0.25">
      <c r="C24344" s="158" t="s">
        <v>547</v>
      </c>
      <c r="D24344" s="159">
        <v>701.35</v>
      </c>
    </row>
    <row r="24345" spans="3:4" ht="15" hidden="1" customHeight="1" x14ac:dyDescent="0.25">
      <c r="C24345" s="160" t="s">
        <v>309</v>
      </c>
      <c r="D24345" s="161">
        <v>319.66000000000003</v>
      </c>
    </row>
    <row r="24346" spans="3:4" ht="15" hidden="1" customHeight="1" x14ac:dyDescent="0.25">
      <c r="C24346" s="158" t="s">
        <v>553</v>
      </c>
      <c r="D24346" s="159">
        <v>608.89</v>
      </c>
    </row>
    <row r="24347" spans="3:4" ht="15" hidden="1" customHeight="1" x14ac:dyDescent="0.25">
      <c r="C24347" s="160" t="s">
        <v>307</v>
      </c>
      <c r="D24347" s="161">
        <v>802.12</v>
      </c>
    </row>
    <row r="24348" spans="3:4" ht="15" hidden="1" customHeight="1" x14ac:dyDescent="0.25">
      <c r="C24348" s="158" t="s">
        <v>549</v>
      </c>
      <c r="D24348" s="159">
        <v>706.24</v>
      </c>
    </row>
    <row r="24349" spans="3:4" ht="15" hidden="1" customHeight="1" x14ac:dyDescent="0.25">
      <c r="C24349" s="160" t="s">
        <v>540</v>
      </c>
      <c r="D24349" s="161">
        <v>863.4</v>
      </c>
    </row>
    <row r="24350" spans="3:4" ht="15" hidden="1" customHeight="1" x14ac:dyDescent="0.25">
      <c r="C24350" s="158" t="s">
        <v>307</v>
      </c>
      <c r="D24350" s="159">
        <v>54.55</v>
      </c>
    </row>
    <row r="24351" spans="3:4" ht="15" hidden="1" customHeight="1" x14ac:dyDescent="0.25">
      <c r="C24351" s="160" t="s">
        <v>542</v>
      </c>
      <c r="D24351" s="161">
        <v>348.48</v>
      </c>
    </row>
    <row r="24352" spans="3:4" ht="15" hidden="1" customHeight="1" x14ac:dyDescent="0.25">
      <c r="C24352" s="158" t="s">
        <v>539</v>
      </c>
      <c r="D24352" s="159">
        <v>931.03</v>
      </c>
    </row>
    <row r="24353" spans="3:4" ht="15" hidden="1" customHeight="1" x14ac:dyDescent="0.25">
      <c r="C24353" s="160" t="s">
        <v>546</v>
      </c>
      <c r="D24353" s="161">
        <v>440.31</v>
      </c>
    </row>
    <row r="24354" spans="3:4" ht="15" hidden="1" customHeight="1" x14ac:dyDescent="0.25">
      <c r="C24354" s="158" t="s">
        <v>309</v>
      </c>
      <c r="D24354" s="159">
        <v>236.58</v>
      </c>
    </row>
    <row r="24355" spans="3:4" ht="15" hidden="1" customHeight="1" x14ac:dyDescent="0.25">
      <c r="C24355" s="160" t="s">
        <v>545</v>
      </c>
      <c r="D24355" s="161">
        <v>878.21</v>
      </c>
    </row>
    <row r="24356" spans="3:4" ht="15" hidden="1" customHeight="1" x14ac:dyDescent="0.25">
      <c r="C24356" s="158" t="s">
        <v>307</v>
      </c>
      <c r="D24356" s="159">
        <v>1200.1400000000001</v>
      </c>
    </row>
    <row r="24357" spans="3:4" ht="15" hidden="1" customHeight="1" x14ac:dyDescent="0.25">
      <c r="C24357" s="160" t="s">
        <v>540</v>
      </c>
      <c r="D24357" s="161">
        <v>690.12</v>
      </c>
    </row>
    <row r="24358" spans="3:4" ht="15" hidden="1" customHeight="1" x14ac:dyDescent="0.25">
      <c r="C24358" s="158" t="s">
        <v>548</v>
      </c>
      <c r="D24358" s="159">
        <v>1267.3</v>
      </c>
    </row>
    <row r="24359" spans="3:4" ht="15" hidden="1" customHeight="1" x14ac:dyDescent="0.25">
      <c r="C24359" s="160" t="s">
        <v>553</v>
      </c>
      <c r="D24359" s="161">
        <v>639.38</v>
      </c>
    </row>
    <row r="24360" spans="3:4" ht="15" hidden="1" customHeight="1" x14ac:dyDescent="0.25">
      <c r="C24360" s="158" t="s">
        <v>558</v>
      </c>
      <c r="D24360" s="159">
        <v>459.69</v>
      </c>
    </row>
    <row r="24361" spans="3:4" ht="15" hidden="1" customHeight="1" x14ac:dyDescent="0.25">
      <c r="C24361" s="160" t="s">
        <v>550</v>
      </c>
      <c r="D24361" s="161">
        <v>385.16</v>
      </c>
    </row>
    <row r="24362" spans="3:4" ht="15" hidden="1" customHeight="1" x14ac:dyDescent="0.25">
      <c r="C24362" s="158" t="s">
        <v>550</v>
      </c>
      <c r="D24362" s="159">
        <v>1240.81</v>
      </c>
    </row>
    <row r="24363" spans="3:4" ht="15" hidden="1" customHeight="1" x14ac:dyDescent="0.25">
      <c r="C24363" s="160" t="s">
        <v>558</v>
      </c>
      <c r="D24363" s="161">
        <v>148.66999999999999</v>
      </c>
    </row>
    <row r="24364" spans="3:4" ht="15" hidden="1" customHeight="1" x14ac:dyDescent="0.25">
      <c r="C24364" s="158" t="s">
        <v>549</v>
      </c>
      <c r="D24364" s="159">
        <v>601.59</v>
      </c>
    </row>
    <row r="24365" spans="3:4" ht="15" hidden="1" customHeight="1" x14ac:dyDescent="0.25">
      <c r="C24365" s="160" t="s">
        <v>541</v>
      </c>
      <c r="D24365" s="161">
        <v>1246.1099999999999</v>
      </c>
    </row>
    <row r="24366" spans="3:4" ht="15" hidden="1" customHeight="1" x14ac:dyDescent="0.25">
      <c r="C24366" s="158" t="s">
        <v>549</v>
      </c>
      <c r="D24366" s="159">
        <v>313.89999999999998</v>
      </c>
    </row>
    <row r="24367" spans="3:4" ht="15" hidden="1" customHeight="1" x14ac:dyDescent="0.25">
      <c r="C24367" s="160" t="s">
        <v>552</v>
      </c>
      <c r="D24367" s="161">
        <v>675.62</v>
      </c>
    </row>
    <row r="24368" spans="3:4" ht="15" hidden="1" customHeight="1" x14ac:dyDescent="0.25">
      <c r="C24368" s="158" t="s">
        <v>546</v>
      </c>
      <c r="D24368" s="159">
        <v>1134.94</v>
      </c>
    </row>
    <row r="24369" spans="3:4" ht="15" hidden="1" customHeight="1" x14ac:dyDescent="0.25">
      <c r="C24369" s="160" t="s">
        <v>545</v>
      </c>
      <c r="D24369" s="161">
        <v>429.13</v>
      </c>
    </row>
    <row r="24370" spans="3:4" ht="15" hidden="1" customHeight="1" x14ac:dyDescent="0.25">
      <c r="C24370" s="158" t="s">
        <v>543</v>
      </c>
      <c r="D24370" s="159">
        <v>338.56</v>
      </c>
    </row>
    <row r="24371" spans="3:4" ht="15" hidden="1" customHeight="1" x14ac:dyDescent="0.25">
      <c r="C24371" s="160" t="s">
        <v>540</v>
      </c>
      <c r="D24371" s="161">
        <v>583.72</v>
      </c>
    </row>
    <row r="24372" spans="3:4" ht="15" hidden="1" customHeight="1" x14ac:dyDescent="0.25">
      <c r="C24372" s="158" t="s">
        <v>549</v>
      </c>
      <c r="D24372" s="159">
        <v>651.45000000000005</v>
      </c>
    </row>
    <row r="24373" spans="3:4" ht="15" hidden="1" customHeight="1" x14ac:dyDescent="0.25">
      <c r="C24373" s="160" t="s">
        <v>542</v>
      </c>
      <c r="D24373" s="161">
        <v>1138.52</v>
      </c>
    </row>
    <row r="24374" spans="3:4" ht="15" hidden="1" customHeight="1" x14ac:dyDescent="0.25">
      <c r="C24374" s="158" t="s">
        <v>542</v>
      </c>
      <c r="D24374" s="159">
        <v>937.7</v>
      </c>
    </row>
    <row r="24375" spans="3:4" ht="15" hidden="1" customHeight="1" x14ac:dyDescent="0.25">
      <c r="C24375" s="160" t="s">
        <v>307</v>
      </c>
      <c r="D24375" s="161">
        <v>400.94</v>
      </c>
    </row>
    <row r="24376" spans="3:4" ht="15" hidden="1" customHeight="1" x14ac:dyDescent="0.25">
      <c r="C24376" s="158" t="s">
        <v>550</v>
      </c>
      <c r="D24376" s="159">
        <v>1269.31</v>
      </c>
    </row>
    <row r="24377" spans="3:4" ht="15" hidden="1" customHeight="1" x14ac:dyDescent="0.25">
      <c r="C24377" s="160" t="s">
        <v>542</v>
      </c>
      <c r="D24377" s="161">
        <v>837</v>
      </c>
    </row>
    <row r="24378" spans="3:4" ht="15" hidden="1" customHeight="1" x14ac:dyDescent="0.25">
      <c r="C24378" s="158" t="s">
        <v>539</v>
      </c>
      <c r="D24378" s="159">
        <v>434.94</v>
      </c>
    </row>
    <row r="24379" spans="3:4" ht="15" hidden="1" customHeight="1" x14ac:dyDescent="0.25">
      <c r="C24379" s="160" t="s">
        <v>555</v>
      </c>
      <c r="D24379" s="161">
        <v>1059.97</v>
      </c>
    </row>
    <row r="24380" spans="3:4" ht="15" hidden="1" customHeight="1" x14ac:dyDescent="0.25">
      <c r="C24380" s="158" t="s">
        <v>546</v>
      </c>
      <c r="D24380" s="159">
        <v>115.79</v>
      </c>
    </row>
    <row r="24381" spans="3:4" ht="15" hidden="1" customHeight="1" x14ac:dyDescent="0.25">
      <c r="C24381" s="160" t="s">
        <v>552</v>
      </c>
      <c r="D24381" s="161">
        <v>575.23</v>
      </c>
    </row>
    <row r="24382" spans="3:4" ht="15" hidden="1" customHeight="1" x14ac:dyDescent="0.25">
      <c r="C24382" s="158" t="s">
        <v>549</v>
      </c>
      <c r="D24382" s="159">
        <v>1001.46</v>
      </c>
    </row>
    <row r="24383" spans="3:4" ht="15" hidden="1" customHeight="1" x14ac:dyDescent="0.25">
      <c r="C24383" s="160" t="s">
        <v>543</v>
      </c>
      <c r="D24383" s="161">
        <v>619.76</v>
      </c>
    </row>
    <row r="24384" spans="3:4" ht="15" hidden="1" customHeight="1" x14ac:dyDescent="0.25">
      <c r="C24384" s="158" t="s">
        <v>546</v>
      </c>
      <c r="D24384" s="159">
        <v>967.89</v>
      </c>
    </row>
    <row r="24385" spans="3:4" ht="15" hidden="1" customHeight="1" x14ac:dyDescent="0.25">
      <c r="C24385" s="160" t="s">
        <v>551</v>
      </c>
      <c r="D24385" s="161">
        <v>783.37</v>
      </c>
    </row>
    <row r="24386" spans="3:4" ht="15" hidden="1" customHeight="1" x14ac:dyDescent="0.25">
      <c r="C24386" s="158" t="s">
        <v>309</v>
      </c>
      <c r="D24386" s="159">
        <v>1242.8599999999999</v>
      </c>
    </row>
    <row r="24387" spans="3:4" ht="15" hidden="1" customHeight="1" x14ac:dyDescent="0.25">
      <c r="C24387" s="160" t="s">
        <v>309</v>
      </c>
      <c r="D24387" s="161">
        <v>444.05</v>
      </c>
    </row>
    <row r="24388" spans="3:4" ht="15" hidden="1" customHeight="1" x14ac:dyDescent="0.25">
      <c r="C24388" s="158" t="s">
        <v>542</v>
      </c>
      <c r="D24388" s="159">
        <v>757.04</v>
      </c>
    </row>
    <row r="24389" spans="3:4" ht="15" hidden="1" customHeight="1" x14ac:dyDescent="0.25">
      <c r="C24389" s="160" t="s">
        <v>550</v>
      </c>
      <c r="D24389" s="161">
        <v>46.63</v>
      </c>
    </row>
    <row r="24390" spans="3:4" ht="15" hidden="1" customHeight="1" x14ac:dyDescent="0.25">
      <c r="C24390" s="158" t="s">
        <v>308</v>
      </c>
      <c r="D24390" s="159">
        <v>273.5</v>
      </c>
    </row>
    <row r="24391" spans="3:4" ht="15" hidden="1" customHeight="1" x14ac:dyDescent="0.25">
      <c r="C24391" s="160" t="s">
        <v>550</v>
      </c>
      <c r="D24391" s="161">
        <v>714.8</v>
      </c>
    </row>
    <row r="24392" spans="3:4" ht="15" hidden="1" customHeight="1" x14ac:dyDescent="0.25">
      <c r="C24392" s="158" t="s">
        <v>541</v>
      </c>
      <c r="D24392" s="159">
        <v>294.45999999999998</v>
      </c>
    </row>
    <row r="24393" spans="3:4" ht="15" hidden="1" customHeight="1" x14ac:dyDescent="0.25">
      <c r="C24393" s="160" t="s">
        <v>548</v>
      </c>
      <c r="D24393" s="161">
        <v>784.76</v>
      </c>
    </row>
    <row r="24394" spans="3:4" ht="15" hidden="1" customHeight="1" x14ac:dyDescent="0.25">
      <c r="C24394" s="158" t="s">
        <v>552</v>
      </c>
      <c r="D24394" s="159">
        <v>421.92</v>
      </c>
    </row>
    <row r="24395" spans="3:4" ht="15" hidden="1" customHeight="1" x14ac:dyDescent="0.25">
      <c r="C24395" s="160" t="s">
        <v>547</v>
      </c>
      <c r="D24395" s="161">
        <v>156.81</v>
      </c>
    </row>
    <row r="24396" spans="3:4" ht="15" hidden="1" customHeight="1" x14ac:dyDescent="0.25">
      <c r="C24396" s="158" t="s">
        <v>309</v>
      </c>
      <c r="D24396" s="159">
        <v>307.44</v>
      </c>
    </row>
    <row r="24397" spans="3:4" ht="15" hidden="1" customHeight="1" x14ac:dyDescent="0.25">
      <c r="C24397" s="160" t="s">
        <v>309</v>
      </c>
      <c r="D24397" s="161">
        <v>597.94000000000005</v>
      </c>
    </row>
    <row r="24398" spans="3:4" ht="15" hidden="1" customHeight="1" x14ac:dyDescent="0.25">
      <c r="C24398" s="158" t="s">
        <v>539</v>
      </c>
      <c r="D24398" s="159">
        <v>857.39</v>
      </c>
    </row>
    <row r="24399" spans="3:4" ht="15" hidden="1" customHeight="1" x14ac:dyDescent="0.25">
      <c r="C24399" s="160" t="s">
        <v>554</v>
      </c>
      <c r="D24399" s="161">
        <v>540.54999999999995</v>
      </c>
    </row>
    <row r="24400" spans="3:4" ht="15" hidden="1" customHeight="1" x14ac:dyDescent="0.25">
      <c r="C24400" s="158" t="s">
        <v>544</v>
      </c>
      <c r="D24400" s="159">
        <v>494.33</v>
      </c>
    </row>
    <row r="24401" spans="3:4" ht="15" hidden="1" customHeight="1" x14ac:dyDescent="0.25">
      <c r="C24401" s="160" t="s">
        <v>550</v>
      </c>
      <c r="D24401" s="161">
        <v>1238.21</v>
      </c>
    </row>
    <row r="24402" spans="3:4" ht="15" hidden="1" customHeight="1" x14ac:dyDescent="0.25">
      <c r="C24402" s="158" t="s">
        <v>555</v>
      </c>
      <c r="D24402" s="159">
        <v>1200.81</v>
      </c>
    </row>
    <row r="24403" spans="3:4" ht="15" hidden="1" customHeight="1" x14ac:dyDescent="0.25">
      <c r="C24403" s="160" t="s">
        <v>309</v>
      </c>
      <c r="D24403" s="161">
        <v>755.91</v>
      </c>
    </row>
    <row r="24404" spans="3:4" ht="15" hidden="1" customHeight="1" x14ac:dyDescent="0.25">
      <c r="C24404" s="158" t="s">
        <v>542</v>
      </c>
      <c r="D24404" s="159">
        <v>335.28</v>
      </c>
    </row>
    <row r="24405" spans="3:4" ht="15" hidden="1" customHeight="1" x14ac:dyDescent="0.25">
      <c r="C24405" s="160" t="s">
        <v>309</v>
      </c>
      <c r="D24405" s="161">
        <v>432.49</v>
      </c>
    </row>
    <row r="24406" spans="3:4" ht="15" hidden="1" customHeight="1" x14ac:dyDescent="0.25">
      <c r="C24406" s="158" t="s">
        <v>555</v>
      </c>
      <c r="D24406" s="159">
        <v>472.29</v>
      </c>
    </row>
    <row r="24407" spans="3:4" ht="15" hidden="1" customHeight="1" x14ac:dyDescent="0.25">
      <c r="C24407" s="160" t="s">
        <v>307</v>
      </c>
      <c r="D24407" s="161">
        <v>1233.4100000000001</v>
      </c>
    </row>
    <row r="24408" spans="3:4" ht="15" hidden="1" customHeight="1" x14ac:dyDescent="0.25">
      <c r="C24408" s="158" t="s">
        <v>312</v>
      </c>
      <c r="D24408" s="159">
        <v>787.26</v>
      </c>
    </row>
    <row r="24409" spans="3:4" ht="15" hidden="1" customHeight="1" x14ac:dyDescent="0.25">
      <c r="C24409" s="160" t="s">
        <v>539</v>
      </c>
      <c r="D24409" s="161">
        <v>91.43</v>
      </c>
    </row>
    <row r="24410" spans="3:4" ht="15" hidden="1" customHeight="1" x14ac:dyDescent="0.25">
      <c r="C24410" s="158" t="s">
        <v>545</v>
      </c>
      <c r="D24410" s="159">
        <v>849.16</v>
      </c>
    </row>
    <row r="24411" spans="3:4" ht="15" hidden="1" customHeight="1" x14ac:dyDescent="0.25">
      <c r="C24411" s="160" t="s">
        <v>541</v>
      </c>
      <c r="D24411" s="161">
        <v>1211.77</v>
      </c>
    </row>
    <row r="24412" spans="3:4" ht="15" hidden="1" customHeight="1" x14ac:dyDescent="0.25">
      <c r="C24412" s="158" t="s">
        <v>552</v>
      </c>
      <c r="D24412" s="159">
        <v>217.97</v>
      </c>
    </row>
    <row r="24413" spans="3:4" ht="15" hidden="1" customHeight="1" x14ac:dyDescent="0.25">
      <c r="C24413" s="160" t="s">
        <v>552</v>
      </c>
      <c r="D24413" s="161">
        <v>227.88</v>
      </c>
    </row>
    <row r="24414" spans="3:4" ht="15" hidden="1" customHeight="1" x14ac:dyDescent="0.25">
      <c r="C24414" s="158" t="s">
        <v>555</v>
      </c>
      <c r="D24414" s="159">
        <v>507.71</v>
      </c>
    </row>
    <row r="24415" spans="3:4" ht="15" hidden="1" customHeight="1" x14ac:dyDescent="0.25">
      <c r="C24415" s="160" t="s">
        <v>553</v>
      </c>
      <c r="D24415" s="161">
        <v>260.63</v>
      </c>
    </row>
    <row r="24416" spans="3:4" ht="15" hidden="1" customHeight="1" x14ac:dyDescent="0.25">
      <c r="C24416" s="158" t="s">
        <v>312</v>
      </c>
      <c r="D24416" s="159">
        <v>375.14</v>
      </c>
    </row>
    <row r="24417" spans="3:4" ht="15" hidden="1" customHeight="1" x14ac:dyDescent="0.25">
      <c r="C24417" s="160" t="s">
        <v>546</v>
      </c>
      <c r="D24417" s="161">
        <v>519.61</v>
      </c>
    </row>
    <row r="24418" spans="3:4" ht="15" hidden="1" customHeight="1" x14ac:dyDescent="0.25">
      <c r="C24418" s="158" t="s">
        <v>540</v>
      </c>
      <c r="D24418" s="159">
        <v>426.37</v>
      </c>
    </row>
    <row r="24419" spans="3:4" ht="15" hidden="1" customHeight="1" x14ac:dyDescent="0.25">
      <c r="C24419" s="160" t="s">
        <v>545</v>
      </c>
      <c r="D24419" s="161">
        <v>912.69</v>
      </c>
    </row>
    <row r="24420" spans="3:4" ht="15" hidden="1" customHeight="1" x14ac:dyDescent="0.25">
      <c r="C24420" s="158" t="s">
        <v>542</v>
      </c>
      <c r="D24420" s="159">
        <v>256.86</v>
      </c>
    </row>
    <row r="24421" spans="3:4" ht="15" hidden="1" customHeight="1" x14ac:dyDescent="0.25">
      <c r="C24421" s="160" t="s">
        <v>553</v>
      </c>
      <c r="D24421" s="161">
        <v>106.58</v>
      </c>
    </row>
    <row r="24422" spans="3:4" ht="15" hidden="1" customHeight="1" x14ac:dyDescent="0.25">
      <c r="C24422" s="158" t="s">
        <v>547</v>
      </c>
      <c r="D24422" s="159">
        <v>45.03</v>
      </c>
    </row>
    <row r="24423" spans="3:4" ht="15" hidden="1" customHeight="1" x14ac:dyDescent="0.25">
      <c r="C24423" s="160" t="s">
        <v>551</v>
      </c>
      <c r="D24423" s="161">
        <v>711.76</v>
      </c>
    </row>
    <row r="24424" spans="3:4" ht="15" hidden="1" customHeight="1" x14ac:dyDescent="0.25">
      <c r="C24424" s="158" t="s">
        <v>543</v>
      </c>
      <c r="D24424" s="159">
        <v>304.08999999999997</v>
      </c>
    </row>
    <row r="24425" spans="3:4" ht="15" hidden="1" customHeight="1" x14ac:dyDescent="0.25">
      <c r="C24425" s="160" t="s">
        <v>542</v>
      </c>
      <c r="D24425" s="161">
        <v>1038.97</v>
      </c>
    </row>
    <row r="24426" spans="3:4" ht="15" hidden="1" customHeight="1" x14ac:dyDescent="0.25">
      <c r="C24426" s="158" t="s">
        <v>556</v>
      </c>
      <c r="D24426" s="159">
        <v>1188.1400000000001</v>
      </c>
    </row>
    <row r="24427" spans="3:4" ht="15" hidden="1" customHeight="1" x14ac:dyDescent="0.25">
      <c r="C24427" s="160" t="s">
        <v>307</v>
      </c>
      <c r="D24427" s="161">
        <v>1003.02</v>
      </c>
    </row>
    <row r="24428" spans="3:4" ht="15" hidden="1" customHeight="1" x14ac:dyDescent="0.25">
      <c r="C24428" s="158" t="s">
        <v>312</v>
      </c>
      <c r="D24428" s="159">
        <v>586.89</v>
      </c>
    </row>
    <row r="24429" spans="3:4" ht="15" hidden="1" customHeight="1" x14ac:dyDescent="0.25">
      <c r="C24429" s="160" t="s">
        <v>554</v>
      </c>
      <c r="D24429" s="161">
        <v>933.61</v>
      </c>
    </row>
    <row r="24430" spans="3:4" ht="15" hidden="1" customHeight="1" x14ac:dyDescent="0.25">
      <c r="C24430" s="158" t="s">
        <v>309</v>
      </c>
      <c r="D24430" s="159">
        <v>821.11</v>
      </c>
    </row>
    <row r="24431" spans="3:4" ht="15" hidden="1" customHeight="1" x14ac:dyDescent="0.25">
      <c r="C24431" s="160" t="s">
        <v>309</v>
      </c>
      <c r="D24431" s="161">
        <v>878.01</v>
      </c>
    </row>
    <row r="24432" spans="3:4" ht="15" hidden="1" customHeight="1" x14ac:dyDescent="0.25">
      <c r="C24432" s="158" t="s">
        <v>553</v>
      </c>
      <c r="D24432" s="159">
        <v>788.07</v>
      </c>
    </row>
    <row r="24433" spans="3:4" ht="15" hidden="1" customHeight="1" x14ac:dyDescent="0.25">
      <c r="C24433" s="160" t="s">
        <v>548</v>
      </c>
      <c r="D24433" s="161">
        <v>1142.18</v>
      </c>
    </row>
    <row r="24434" spans="3:4" ht="15" hidden="1" customHeight="1" x14ac:dyDescent="0.25">
      <c r="C24434" s="158" t="s">
        <v>542</v>
      </c>
      <c r="D24434" s="159">
        <v>333.3</v>
      </c>
    </row>
    <row r="24435" spans="3:4" ht="15" hidden="1" customHeight="1" x14ac:dyDescent="0.25">
      <c r="C24435" s="160" t="s">
        <v>551</v>
      </c>
      <c r="D24435" s="161">
        <v>58</v>
      </c>
    </row>
    <row r="24436" spans="3:4" ht="15" hidden="1" customHeight="1" x14ac:dyDescent="0.25">
      <c r="C24436" s="158" t="s">
        <v>558</v>
      </c>
      <c r="D24436" s="159">
        <v>1154.5999999999999</v>
      </c>
    </row>
    <row r="24437" spans="3:4" ht="15" hidden="1" customHeight="1" x14ac:dyDescent="0.25">
      <c r="C24437" s="160" t="s">
        <v>551</v>
      </c>
      <c r="D24437" s="161">
        <v>920.05</v>
      </c>
    </row>
    <row r="24438" spans="3:4" ht="15" hidden="1" customHeight="1" x14ac:dyDescent="0.25">
      <c r="C24438" s="158" t="s">
        <v>547</v>
      </c>
      <c r="D24438" s="159">
        <v>371.74</v>
      </c>
    </row>
    <row r="24439" spans="3:4" ht="15" hidden="1" customHeight="1" x14ac:dyDescent="0.25">
      <c r="C24439" s="160" t="s">
        <v>549</v>
      </c>
      <c r="D24439" s="161">
        <v>1222.3800000000001</v>
      </c>
    </row>
    <row r="24440" spans="3:4" ht="15" hidden="1" customHeight="1" x14ac:dyDescent="0.25">
      <c r="C24440" s="158" t="s">
        <v>553</v>
      </c>
      <c r="D24440" s="159">
        <v>401.65</v>
      </c>
    </row>
    <row r="24441" spans="3:4" ht="15" hidden="1" customHeight="1" x14ac:dyDescent="0.25">
      <c r="C24441" s="160" t="s">
        <v>544</v>
      </c>
      <c r="D24441" s="161">
        <v>1009.18</v>
      </c>
    </row>
    <row r="24442" spans="3:4" ht="15" hidden="1" customHeight="1" x14ac:dyDescent="0.25">
      <c r="C24442" s="158" t="s">
        <v>544</v>
      </c>
      <c r="D24442" s="159">
        <v>579.92999999999995</v>
      </c>
    </row>
    <row r="24443" spans="3:4" ht="15" hidden="1" customHeight="1" x14ac:dyDescent="0.25">
      <c r="C24443" s="160" t="s">
        <v>549</v>
      </c>
      <c r="D24443" s="161">
        <v>46.02</v>
      </c>
    </row>
    <row r="24444" spans="3:4" ht="15" hidden="1" customHeight="1" x14ac:dyDescent="0.25">
      <c r="C24444" s="158" t="s">
        <v>541</v>
      </c>
      <c r="D24444" s="159">
        <v>308.49</v>
      </c>
    </row>
    <row r="24445" spans="3:4" ht="15" hidden="1" customHeight="1" x14ac:dyDescent="0.25">
      <c r="C24445" s="160" t="s">
        <v>542</v>
      </c>
      <c r="D24445" s="161">
        <v>573.05999999999995</v>
      </c>
    </row>
    <row r="24446" spans="3:4" ht="15" hidden="1" customHeight="1" x14ac:dyDescent="0.25">
      <c r="C24446" s="158" t="s">
        <v>552</v>
      </c>
      <c r="D24446" s="159">
        <v>1049.78</v>
      </c>
    </row>
    <row r="24447" spans="3:4" ht="15" hidden="1" customHeight="1" x14ac:dyDescent="0.25">
      <c r="C24447" s="160" t="s">
        <v>309</v>
      </c>
      <c r="D24447" s="161">
        <v>643.76</v>
      </c>
    </row>
    <row r="24448" spans="3:4" ht="15" hidden="1" customHeight="1" x14ac:dyDescent="0.25">
      <c r="C24448" s="158" t="s">
        <v>541</v>
      </c>
      <c r="D24448" s="159">
        <v>1121.76</v>
      </c>
    </row>
    <row r="24449" spans="3:4" ht="15" hidden="1" customHeight="1" x14ac:dyDescent="0.25">
      <c r="C24449" s="160" t="s">
        <v>539</v>
      </c>
      <c r="D24449" s="161">
        <v>1057.19</v>
      </c>
    </row>
    <row r="24450" spans="3:4" ht="15" hidden="1" customHeight="1" x14ac:dyDescent="0.25">
      <c r="C24450" s="158" t="s">
        <v>312</v>
      </c>
      <c r="D24450" s="159">
        <v>762.31</v>
      </c>
    </row>
    <row r="24451" spans="3:4" ht="15" hidden="1" customHeight="1" x14ac:dyDescent="0.25">
      <c r="C24451" s="160" t="s">
        <v>307</v>
      </c>
      <c r="D24451" s="161">
        <v>363.32</v>
      </c>
    </row>
    <row r="24452" spans="3:4" ht="15" hidden="1" customHeight="1" x14ac:dyDescent="0.25">
      <c r="C24452" s="158" t="s">
        <v>543</v>
      </c>
      <c r="D24452" s="159">
        <v>648.5</v>
      </c>
    </row>
    <row r="24453" spans="3:4" ht="15" hidden="1" customHeight="1" x14ac:dyDescent="0.25">
      <c r="C24453" s="160" t="s">
        <v>551</v>
      </c>
      <c r="D24453" s="161">
        <v>656.73</v>
      </c>
    </row>
    <row r="24454" spans="3:4" ht="15" hidden="1" customHeight="1" x14ac:dyDescent="0.25">
      <c r="C24454" s="158" t="s">
        <v>552</v>
      </c>
      <c r="D24454" s="159">
        <v>422.6</v>
      </c>
    </row>
    <row r="24455" spans="3:4" ht="15" hidden="1" customHeight="1" x14ac:dyDescent="0.25">
      <c r="C24455" s="160" t="s">
        <v>555</v>
      </c>
      <c r="D24455" s="161">
        <v>994.44</v>
      </c>
    </row>
    <row r="24456" spans="3:4" ht="15" hidden="1" customHeight="1" x14ac:dyDescent="0.25">
      <c r="C24456" s="158" t="s">
        <v>549</v>
      </c>
      <c r="D24456" s="159">
        <v>1263.2</v>
      </c>
    </row>
    <row r="24457" spans="3:4" ht="15" hidden="1" customHeight="1" x14ac:dyDescent="0.25">
      <c r="C24457" s="160" t="s">
        <v>546</v>
      </c>
      <c r="D24457" s="161">
        <v>140.04</v>
      </c>
    </row>
    <row r="24458" spans="3:4" ht="15" hidden="1" customHeight="1" x14ac:dyDescent="0.25">
      <c r="C24458" s="158" t="s">
        <v>540</v>
      </c>
      <c r="D24458" s="159">
        <v>908.68</v>
      </c>
    </row>
    <row r="24459" spans="3:4" ht="15" hidden="1" customHeight="1" x14ac:dyDescent="0.25">
      <c r="C24459" s="160" t="s">
        <v>540</v>
      </c>
      <c r="D24459" s="161">
        <v>635.25</v>
      </c>
    </row>
    <row r="24460" spans="3:4" ht="15" hidden="1" customHeight="1" x14ac:dyDescent="0.25">
      <c r="C24460" s="158" t="s">
        <v>307</v>
      </c>
      <c r="D24460" s="159">
        <v>748.5</v>
      </c>
    </row>
    <row r="24461" spans="3:4" ht="15" hidden="1" customHeight="1" x14ac:dyDescent="0.25">
      <c r="C24461" s="160" t="s">
        <v>549</v>
      </c>
      <c r="D24461" s="161">
        <v>163.92</v>
      </c>
    </row>
    <row r="24462" spans="3:4" ht="15" hidden="1" customHeight="1" x14ac:dyDescent="0.25">
      <c r="C24462" s="158" t="s">
        <v>554</v>
      </c>
      <c r="D24462" s="159">
        <v>1124.78</v>
      </c>
    </row>
    <row r="24463" spans="3:4" ht="15" hidden="1" customHeight="1" x14ac:dyDescent="0.25">
      <c r="C24463" s="160" t="s">
        <v>542</v>
      </c>
      <c r="D24463" s="161">
        <v>779.57</v>
      </c>
    </row>
    <row r="24464" spans="3:4" ht="15" hidden="1" customHeight="1" x14ac:dyDescent="0.25">
      <c r="C24464" s="158" t="s">
        <v>548</v>
      </c>
      <c r="D24464" s="159">
        <v>712.66</v>
      </c>
    </row>
    <row r="24465" spans="3:4" ht="15" hidden="1" customHeight="1" x14ac:dyDescent="0.25">
      <c r="C24465" s="160" t="s">
        <v>551</v>
      </c>
      <c r="D24465" s="161">
        <v>782.42</v>
      </c>
    </row>
    <row r="24466" spans="3:4" ht="15" hidden="1" customHeight="1" x14ac:dyDescent="0.25">
      <c r="C24466" s="158" t="s">
        <v>540</v>
      </c>
      <c r="D24466" s="159">
        <v>591.46</v>
      </c>
    </row>
    <row r="24467" spans="3:4" ht="15" hidden="1" customHeight="1" x14ac:dyDescent="0.25">
      <c r="C24467" s="160" t="s">
        <v>542</v>
      </c>
      <c r="D24467" s="161">
        <v>1211.6400000000001</v>
      </c>
    </row>
    <row r="24468" spans="3:4" ht="15" hidden="1" customHeight="1" x14ac:dyDescent="0.25">
      <c r="C24468" s="158" t="s">
        <v>543</v>
      </c>
      <c r="D24468" s="159">
        <v>229.5</v>
      </c>
    </row>
    <row r="24469" spans="3:4" ht="15" hidden="1" customHeight="1" x14ac:dyDescent="0.25">
      <c r="C24469" s="160" t="s">
        <v>543</v>
      </c>
      <c r="D24469" s="161">
        <v>462.16</v>
      </c>
    </row>
    <row r="24470" spans="3:4" ht="15" hidden="1" customHeight="1" x14ac:dyDescent="0.25">
      <c r="C24470" s="158" t="s">
        <v>312</v>
      </c>
      <c r="D24470" s="159">
        <v>128.49</v>
      </c>
    </row>
    <row r="24471" spans="3:4" ht="15" hidden="1" customHeight="1" x14ac:dyDescent="0.25">
      <c r="C24471" s="160" t="s">
        <v>552</v>
      </c>
      <c r="D24471" s="161">
        <v>262.27999999999997</v>
      </c>
    </row>
    <row r="24472" spans="3:4" ht="15" hidden="1" customHeight="1" x14ac:dyDescent="0.25">
      <c r="C24472" s="158" t="s">
        <v>552</v>
      </c>
      <c r="D24472" s="159">
        <v>891.18</v>
      </c>
    </row>
    <row r="24473" spans="3:4" ht="15" hidden="1" customHeight="1" x14ac:dyDescent="0.25">
      <c r="C24473" s="160" t="s">
        <v>540</v>
      </c>
      <c r="D24473" s="161">
        <v>451.65</v>
      </c>
    </row>
    <row r="24474" spans="3:4" ht="15" hidden="1" customHeight="1" x14ac:dyDescent="0.25">
      <c r="C24474" s="158" t="s">
        <v>540</v>
      </c>
      <c r="D24474" s="159">
        <v>677.16</v>
      </c>
    </row>
    <row r="24475" spans="3:4" ht="15" hidden="1" customHeight="1" x14ac:dyDescent="0.25">
      <c r="C24475" s="160" t="s">
        <v>540</v>
      </c>
      <c r="D24475" s="161">
        <v>398.36</v>
      </c>
    </row>
    <row r="24476" spans="3:4" ht="15" hidden="1" customHeight="1" x14ac:dyDescent="0.25">
      <c r="C24476" s="158" t="s">
        <v>547</v>
      </c>
      <c r="D24476" s="159">
        <v>69.319999999999993</v>
      </c>
    </row>
    <row r="24477" spans="3:4" ht="15" hidden="1" customHeight="1" x14ac:dyDescent="0.25">
      <c r="C24477" s="160" t="s">
        <v>540</v>
      </c>
      <c r="D24477" s="161">
        <v>1070.8800000000001</v>
      </c>
    </row>
    <row r="24478" spans="3:4" ht="15" hidden="1" customHeight="1" x14ac:dyDescent="0.25">
      <c r="C24478" s="158" t="s">
        <v>553</v>
      </c>
      <c r="D24478" s="159">
        <v>390.73</v>
      </c>
    </row>
    <row r="24479" spans="3:4" ht="15" hidden="1" customHeight="1" x14ac:dyDescent="0.25">
      <c r="C24479" s="160" t="s">
        <v>558</v>
      </c>
      <c r="D24479" s="161">
        <v>764.48</v>
      </c>
    </row>
    <row r="24480" spans="3:4" ht="15" hidden="1" customHeight="1" x14ac:dyDescent="0.25">
      <c r="C24480" s="158" t="s">
        <v>307</v>
      </c>
      <c r="D24480" s="159">
        <v>1139.24</v>
      </c>
    </row>
    <row r="24481" spans="3:4" ht="15" hidden="1" customHeight="1" x14ac:dyDescent="0.25">
      <c r="C24481" s="160" t="s">
        <v>539</v>
      </c>
      <c r="D24481" s="161">
        <v>1239.58</v>
      </c>
    </row>
    <row r="24482" spans="3:4" ht="15" hidden="1" customHeight="1" x14ac:dyDescent="0.25">
      <c r="C24482" s="158" t="s">
        <v>550</v>
      </c>
      <c r="D24482" s="159">
        <v>1087.74</v>
      </c>
    </row>
    <row r="24483" spans="3:4" ht="15" hidden="1" customHeight="1" x14ac:dyDescent="0.25">
      <c r="C24483" s="160" t="s">
        <v>545</v>
      </c>
      <c r="D24483" s="161">
        <v>628.62</v>
      </c>
    </row>
    <row r="24484" spans="3:4" ht="15" hidden="1" customHeight="1" x14ac:dyDescent="0.25">
      <c r="C24484" s="158" t="s">
        <v>553</v>
      </c>
      <c r="D24484" s="159">
        <v>955.6</v>
      </c>
    </row>
    <row r="24485" spans="3:4" ht="15" hidden="1" customHeight="1" x14ac:dyDescent="0.25">
      <c r="C24485" s="160" t="s">
        <v>543</v>
      </c>
      <c r="D24485" s="161">
        <v>104.11</v>
      </c>
    </row>
    <row r="24486" spans="3:4" ht="15" hidden="1" customHeight="1" x14ac:dyDescent="0.25">
      <c r="C24486" s="158" t="s">
        <v>556</v>
      </c>
      <c r="D24486" s="159">
        <v>1194.03</v>
      </c>
    </row>
    <row r="24487" spans="3:4" ht="15" hidden="1" customHeight="1" x14ac:dyDescent="0.25">
      <c r="C24487" s="160" t="s">
        <v>550</v>
      </c>
      <c r="D24487" s="161">
        <v>636</v>
      </c>
    </row>
    <row r="24488" spans="3:4" ht="15" hidden="1" customHeight="1" x14ac:dyDescent="0.25">
      <c r="C24488" s="158" t="s">
        <v>545</v>
      </c>
      <c r="D24488" s="159">
        <v>152.78</v>
      </c>
    </row>
    <row r="24489" spans="3:4" ht="15" hidden="1" customHeight="1" x14ac:dyDescent="0.25">
      <c r="C24489" s="160" t="s">
        <v>556</v>
      </c>
      <c r="D24489" s="161">
        <v>222.41</v>
      </c>
    </row>
    <row r="24490" spans="3:4" ht="15" hidden="1" customHeight="1" x14ac:dyDescent="0.25">
      <c r="C24490" s="158" t="s">
        <v>307</v>
      </c>
      <c r="D24490" s="159">
        <v>783.8</v>
      </c>
    </row>
    <row r="24491" spans="3:4" ht="15" hidden="1" customHeight="1" x14ac:dyDescent="0.25">
      <c r="C24491" s="160" t="s">
        <v>543</v>
      </c>
      <c r="D24491" s="161">
        <v>370.68</v>
      </c>
    </row>
    <row r="24492" spans="3:4" ht="15" hidden="1" customHeight="1" x14ac:dyDescent="0.25">
      <c r="C24492" s="158" t="s">
        <v>547</v>
      </c>
      <c r="D24492" s="159">
        <v>479.27</v>
      </c>
    </row>
    <row r="24493" spans="3:4" ht="15" hidden="1" customHeight="1" x14ac:dyDescent="0.25">
      <c r="C24493" s="160" t="s">
        <v>545</v>
      </c>
      <c r="D24493" s="161">
        <v>709.85</v>
      </c>
    </row>
    <row r="24494" spans="3:4" ht="15" hidden="1" customHeight="1" x14ac:dyDescent="0.25">
      <c r="C24494" s="158" t="s">
        <v>552</v>
      </c>
      <c r="D24494" s="159">
        <v>1119.1300000000001</v>
      </c>
    </row>
    <row r="24495" spans="3:4" ht="15" hidden="1" customHeight="1" x14ac:dyDescent="0.25">
      <c r="C24495" s="160" t="s">
        <v>539</v>
      </c>
      <c r="D24495" s="161">
        <v>244.4</v>
      </c>
    </row>
    <row r="24496" spans="3:4" ht="15" hidden="1" customHeight="1" x14ac:dyDescent="0.25">
      <c r="C24496" s="158" t="s">
        <v>539</v>
      </c>
      <c r="D24496" s="159">
        <v>598.41999999999996</v>
      </c>
    </row>
    <row r="24497" spans="3:4" ht="15" hidden="1" customHeight="1" x14ac:dyDescent="0.25">
      <c r="C24497" s="160" t="s">
        <v>312</v>
      </c>
      <c r="D24497" s="161">
        <v>1276.4000000000001</v>
      </c>
    </row>
    <row r="24498" spans="3:4" ht="15" hidden="1" customHeight="1" x14ac:dyDescent="0.25">
      <c r="C24498" s="158" t="s">
        <v>543</v>
      </c>
      <c r="D24498" s="159">
        <v>64.05</v>
      </c>
    </row>
    <row r="24499" spans="3:4" ht="15" hidden="1" customHeight="1" x14ac:dyDescent="0.25">
      <c r="C24499" s="160" t="s">
        <v>551</v>
      </c>
      <c r="D24499" s="161">
        <v>1287.6300000000001</v>
      </c>
    </row>
    <row r="24500" spans="3:4" ht="15" hidden="1" customHeight="1" x14ac:dyDescent="0.25">
      <c r="C24500" s="158" t="s">
        <v>552</v>
      </c>
      <c r="D24500" s="159">
        <v>617.96</v>
      </c>
    </row>
    <row r="24501" spans="3:4" ht="15" hidden="1" customHeight="1" x14ac:dyDescent="0.25">
      <c r="C24501" s="160" t="s">
        <v>540</v>
      </c>
      <c r="D24501" s="161">
        <v>459.2</v>
      </c>
    </row>
    <row r="24502" spans="3:4" ht="15" hidden="1" customHeight="1" x14ac:dyDescent="0.25">
      <c r="C24502" s="158" t="s">
        <v>541</v>
      </c>
      <c r="D24502" s="159">
        <v>608.79</v>
      </c>
    </row>
    <row r="24503" spans="3:4" ht="15" hidden="1" customHeight="1" x14ac:dyDescent="0.25">
      <c r="C24503" s="160" t="s">
        <v>545</v>
      </c>
      <c r="D24503" s="161">
        <v>1143.33</v>
      </c>
    </row>
    <row r="24504" spans="3:4" ht="15" hidden="1" customHeight="1" x14ac:dyDescent="0.25">
      <c r="C24504" s="158" t="s">
        <v>552</v>
      </c>
      <c r="D24504" s="159">
        <v>902.2</v>
      </c>
    </row>
    <row r="24505" spans="3:4" ht="15" hidden="1" customHeight="1" x14ac:dyDescent="0.25">
      <c r="C24505" s="160" t="s">
        <v>543</v>
      </c>
      <c r="D24505" s="161">
        <v>941.51</v>
      </c>
    </row>
    <row r="24506" spans="3:4" ht="15" hidden="1" customHeight="1" x14ac:dyDescent="0.25">
      <c r="C24506" s="158" t="s">
        <v>551</v>
      </c>
      <c r="D24506" s="159">
        <v>826.05</v>
      </c>
    </row>
    <row r="24507" spans="3:4" ht="15" hidden="1" customHeight="1" x14ac:dyDescent="0.25">
      <c r="C24507" s="160" t="s">
        <v>552</v>
      </c>
      <c r="D24507" s="161">
        <v>623.16</v>
      </c>
    </row>
    <row r="24508" spans="3:4" ht="15" hidden="1" customHeight="1" x14ac:dyDescent="0.25">
      <c r="C24508" s="158" t="s">
        <v>556</v>
      </c>
      <c r="D24508" s="159">
        <v>1075.33</v>
      </c>
    </row>
    <row r="24509" spans="3:4" ht="15" hidden="1" customHeight="1" x14ac:dyDescent="0.25">
      <c r="C24509" s="160" t="s">
        <v>546</v>
      </c>
      <c r="D24509" s="161">
        <v>703.39</v>
      </c>
    </row>
    <row r="24510" spans="3:4" ht="15" hidden="1" customHeight="1" x14ac:dyDescent="0.25">
      <c r="C24510" s="158" t="s">
        <v>555</v>
      </c>
      <c r="D24510" s="159">
        <v>847.41</v>
      </c>
    </row>
    <row r="24511" spans="3:4" ht="15" hidden="1" customHeight="1" x14ac:dyDescent="0.25">
      <c r="C24511" s="160" t="s">
        <v>541</v>
      </c>
      <c r="D24511" s="161">
        <v>393.03</v>
      </c>
    </row>
    <row r="24512" spans="3:4" ht="15" hidden="1" customHeight="1" x14ac:dyDescent="0.25">
      <c r="C24512" s="158" t="s">
        <v>556</v>
      </c>
      <c r="D24512" s="159">
        <v>96.76</v>
      </c>
    </row>
    <row r="24513" spans="3:4" ht="15" hidden="1" customHeight="1" x14ac:dyDescent="0.25">
      <c r="C24513" s="160" t="s">
        <v>551</v>
      </c>
      <c r="D24513" s="161">
        <v>531.1</v>
      </c>
    </row>
    <row r="24514" spans="3:4" ht="15" hidden="1" customHeight="1" x14ac:dyDescent="0.25">
      <c r="C24514" s="158" t="s">
        <v>543</v>
      </c>
      <c r="D24514" s="159">
        <v>206.59</v>
      </c>
    </row>
    <row r="24515" spans="3:4" ht="15" hidden="1" customHeight="1" x14ac:dyDescent="0.25">
      <c r="C24515" s="160" t="s">
        <v>549</v>
      </c>
      <c r="D24515" s="161">
        <v>1179.02</v>
      </c>
    </row>
    <row r="24516" spans="3:4" ht="15" hidden="1" customHeight="1" x14ac:dyDescent="0.25">
      <c r="C24516" s="158" t="s">
        <v>546</v>
      </c>
      <c r="D24516" s="159">
        <v>683.2</v>
      </c>
    </row>
    <row r="24517" spans="3:4" ht="15" hidden="1" customHeight="1" x14ac:dyDescent="0.25">
      <c r="C24517" s="160" t="s">
        <v>551</v>
      </c>
      <c r="D24517" s="161">
        <v>800.04</v>
      </c>
    </row>
    <row r="24518" spans="3:4" ht="15" hidden="1" customHeight="1" x14ac:dyDescent="0.25">
      <c r="C24518" s="158" t="s">
        <v>553</v>
      </c>
      <c r="D24518" s="159">
        <v>532.25</v>
      </c>
    </row>
    <row r="24519" spans="3:4" ht="15" hidden="1" customHeight="1" x14ac:dyDescent="0.25">
      <c r="C24519" s="160" t="s">
        <v>551</v>
      </c>
      <c r="D24519" s="161">
        <v>991.37</v>
      </c>
    </row>
    <row r="24520" spans="3:4" ht="15" hidden="1" customHeight="1" x14ac:dyDescent="0.25">
      <c r="C24520" s="158" t="s">
        <v>542</v>
      </c>
      <c r="D24520" s="159">
        <v>592.73</v>
      </c>
    </row>
    <row r="24521" spans="3:4" ht="15" hidden="1" customHeight="1" x14ac:dyDescent="0.25">
      <c r="C24521" s="160" t="s">
        <v>554</v>
      </c>
      <c r="D24521" s="161">
        <v>227.92</v>
      </c>
    </row>
    <row r="24522" spans="3:4" ht="15" hidden="1" customHeight="1" x14ac:dyDescent="0.25">
      <c r="C24522" s="158" t="s">
        <v>548</v>
      </c>
      <c r="D24522" s="159">
        <v>537.51</v>
      </c>
    </row>
    <row r="24523" spans="3:4" ht="15" hidden="1" customHeight="1" x14ac:dyDescent="0.25">
      <c r="C24523" s="160" t="s">
        <v>554</v>
      </c>
      <c r="D24523" s="161">
        <v>1225.26</v>
      </c>
    </row>
    <row r="24524" spans="3:4" ht="15" hidden="1" customHeight="1" x14ac:dyDescent="0.25">
      <c r="C24524" s="158" t="s">
        <v>549</v>
      </c>
      <c r="D24524" s="159">
        <v>674.84</v>
      </c>
    </row>
    <row r="24525" spans="3:4" ht="15" hidden="1" customHeight="1" x14ac:dyDescent="0.25">
      <c r="C24525" s="160" t="s">
        <v>546</v>
      </c>
      <c r="D24525" s="161">
        <v>1044.1199999999999</v>
      </c>
    </row>
    <row r="24526" spans="3:4" ht="15" hidden="1" customHeight="1" x14ac:dyDescent="0.25">
      <c r="C24526" s="158" t="s">
        <v>545</v>
      </c>
      <c r="D24526" s="159">
        <v>1024.1500000000001</v>
      </c>
    </row>
    <row r="24527" spans="3:4" ht="15" hidden="1" customHeight="1" x14ac:dyDescent="0.25">
      <c r="C24527" s="160" t="s">
        <v>542</v>
      </c>
      <c r="D24527" s="161">
        <v>786.97</v>
      </c>
    </row>
    <row r="24528" spans="3:4" ht="15" hidden="1" customHeight="1" x14ac:dyDescent="0.25">
      <c r="C24528" s="158" t="s">
        <v>312</v>
      </c>
      <c r="D24528" s="159">
        <v>801.93</v>
      </c>
    </row>
    <row r="24529" spans="3:4" ht="15" hidden="1" customHeight="1" x14ac:dyDescent="0.25">
      <c r="C24529" s="160" t="s">
        <v>308</v>
      </c>
      <c r="D24529" s="161">
        <v>830.34</v>
      </c>
    </row>
    <row r="24530" spans="3:4" ht="15" hidden="1" customHeight="1" x14ac:dyDescent="0.25">
      <c r="C24530" s="158" t="s">
        <v>542</v>
      </c>
      <c r="D24530" s="159">
        <v>655.63</v>
      </c>
    </row>
    <row r="24531" spans="3:4" ht="15" hidden="1" customHeight="1" x14ac:dyDescent="0.25">
      <c r="C24531" s="160" t="s">
        <v>554</v>
      </c>
      <c r="D24531" s="161">
        <v>628.07000000000005</v>
      </c>
    </row>
    <row r="24532" spans="3:4" ht="15" hidden="1" customHeight="1" x14ac:dyDescent="0.25">
      <c r="C24532" s="158" t="s">
        <v>309</v>
      </c>
      <c r="D24532" s="159">
        <v>362.82</v>
      </c>
    </row>
    <row r="24533" spans="3:4" ht="15" hidden="1" customHeight="1" x14ac:dyDescent="0.25">
      <c r="C24533" s="160" t="s">
        <v>549</v>
      </c>
      <c r="D24533" s="161">
        <v>318.63</v>
      </c>
    </row>
    <row r="24534" spans="3:4" ht="15" hidden="1" customHeight="1" x14ac:dyDescent="0.25">
      <c r="C24534" s="158" t="s">
        <v>553</v>
      </c>
      <c r="D24534" s="159">
        <v>100.48</v>
      </c>
    </row>
    <row r="24535" spans="3:4" ht="15" hidden="1" customHeight="1" x14ac:dyDescent="0.25">
      <c r="C24535" s="160" t="s">
        <v>554</v>
      </c>
      <c r="D24535" s="161">
        <v>501.66</v>
      </c>
    </row>
    <row r="24536" spans="3:4" ht="15" hidden="1" customHeight="1" x14ac:dyDescent="0.25">
      <c r="C24536" s="158" t="s">
        <v>542</v>
      </c>
      <c r="D24536" s="159">
        <v>391.04</v>
      </c>
    </row>
    <row r="24537" spans="3:4" ht="15" hidden="1" customHeight="1" x14ac:dyDescent="0.25">
      <c r="C24537" s="160" t="s">
        <v>551</v>
      </c>
      <c r="D24537" s="161">
        <v>803.84</v>
      </c>
    </row>
    <row r="24538" spans="3:4" ht="15" hidden="1" customHeight="1" x14ac:dyDescent="0.25">
      <c r="C24538" s="158" t="s">
        <v>557</v>
      </c>
      <c r="D24538" s="159">
        <v>73.61</v>
      </c>
    </row>
    <row r="24539" spans="3:4" ht="15" hidden="1" customHeight="1" x14ac:dyDescent="0.25">
      <c r="C24539" s="160" t="s">
        <v>552</v>
      </c>
      <c r="D24539" s="161">
        <v>528.66999999999996</v>
      </c>
    </row>
    <row r="24540" spans="3:4" ht="15" hidden="1" customHeight="1" x14ac:dyDescent="0.25">
      <c r="C24540" s="158" t="s">
        <v>546</v>
      </c>
      <c r="D24540" s="159">
        <v>707.53</v>
      </c>
    </row>
    <row r="24541" spans="3:4" ht="15" hidden="1" customHeight="1" x14ac:dyDescent="0.25">
      <c r="C24541" s="160" t="s">
        <v>547</v>
      </c>
      <c r="D24541" s="161">
        <v>688.69</v>
      </c>
    </row>
    <row r="24542" spans="3:4" ht="15" hidden="1" customHeight="1" x14ac:dyDescent="0.25">
      <c r="C24542" s="158" t="s">
        <v>557</v>
      </c>
      <c r="D24542" s="159">
        <v>74.05</v>
      </c>
    </row>
    <row r="24543" spans="3:4" ht="15" hidden="1" customHeight="1" x14ac:dyDescent="0.25">
      <c r="C24543" s="160" t="s">
        <v>541</v>
      </c>
      <c r="D24543" s="161">
        <v>438.39</v>
      </c>
    </row>
    <row r="24544" spans="3:4" ht="15" hidden="1" customHeight="1" x14ac:dyDescent="0.25">
      <c r="C24544" s="158" t="s">
        <v>312</v>
      </c>
      <c r="D24544" s="159">
        <v>273.01</v>
      </c>
    </row>
    <row r="24545" spans="3:4" ht="15" hidden="1" customHeight="1" x14ac:dyDescent="0.25">
      <c r="C24545" s="160" t="s">
        <v>554</v>
      </c>
      <c r="D24545" s="161">
        <v>624.45000000000005</v>
      </c>
    </row>
    <row r="24546" spans="3:4" ht="15" hidden="1" customHeight="1" x14ac:dyDescent="0.25">
      <c r="C24546" s="158" t="s">
        <v>312</v>
      </c>
      <c r="D24546" s="159">
        <v>427.63</v>
      </c>
    </row>
    <row r="24547" spans="3:4" ht="15" hidden="1" customHeight="1" x14ac:dyDescent="0.25">
      <c r="C24547" s="160" t="s">
        <v>553</v>
      </c>
      <c r="D24547" s="161">
        <v>446.46</v>
      </c>
    </row>
    <row r="24548" spans="3:4" ht="15" hidden="1" customHeight="1" x14ac:dyDescent="0.25">
      <c r="C24548" s="158" t="s">
        <v>553</v>
      </c>
      <c r="D24548" s="159">
        <v>1020.81</v>
      </c>
    </row>
    <row r="24549" spans="3:4" ht="15" hidden="1" customHeight="1" x14ac:dyDescent="0.25">
      <c r="C24549" s="160" t="s">
        <v>551</v>
      </c>
      <c r="D24549" s="161">
        <v>657.94</v>
      </c>
    </row>
    <row r="24550" spans="3:4" ht="15" hidden="1" customHeight="1" x14ac:dyDescent="0.25">
      <c r="C24550" s="158" t="s">
        <v>543</v>
      </c>
      <c r="D24550" s="159">
        <v>325.39</v>
      </c>
    </row>
    <row r="24551" spans="3:4" ht="15" hidden="1" customHeight="1" x14ac:dyDescent="0.25">
      <c r="C24551" s="160" t="s">
        <v>307</v>
      </c>
      <c r="D24551" s="161">
        <v>959.81</v>
      </c>
    </row>
    <row r="24552" spans="3:4" ht="15" hidden="1" customHeight="1" x14ac:dyDescent="0.25">
      <c r="C24552" s="158" t="s">
        <v>547</v>
      </c>
      <c r="D24552" s="159">
        <v>765.74</v>
      </c>
    </row>
    <row r="24553" spans="3:4" ht="15" hidden="1" customHeight="1" x14ac:dyDescent="0.25">
      <c r="C24553" s="160" t="s">
        <v>555</v>
      </c>
      <c r="D24553" s="161">
        <v>945.47</v>
      </c>
    </row>
    <row r="24554" spans="3:4" ht="15" hidden="1" customHeight="1" x14ac:dyDescent="0.25">
      <c r="C24554" s="158" t="s">
        <v>312</v>
      </c>
      <c r="D24554" s="159">
        <v>519.63</v>
      </c>
    </row>
    <row r="24555" spans="3:4" ht="15" hidden="1" customHeight="1" x14ac:dyDescent="0.25">
      <c r="C24555" s="160" t="s">
        <v>549</v>
      </c>
      <c r="D24555" s="161">
        <v>572.37</v>
      </c>
    </row>
    <row r="24556" spans="3:4" ht="15" hidden="1" customHeight="1" x14ac:dyDescent="0.25">
      <c r="C24556" s="158" t="s">
        <v>543</v>
      </c>
      <c r="D24556" s="159">
        <v>535.69000000000005</v>
      </c>
    </row>
    <row r="24557" spans="3:4" ht="15" hidden="1" customHeight="1" x14ac:dyDescent="0.25">
      <c r="C24557" s="160" t="s">
        <v>312</v>
      </c>
      <c r="D24557" s="161">
        <v>201.85</v>
      </c>
    </row>
    <row r="24558" spans="3:4" ht="15" hidden="1" customHeight="1" x14ac:dyDescent="0.25">
      <c r="C24558" s="158" t="s">
        <v>543</v>
      </c>
      <c r="D24558" s="159">
        <v>226.69</v>
      </c>
    </row>
    <row r="24559" spans="3:4" ht="15" hidden="1" customHeight="1" x14ac:dyDescent="0.25">
      <c r="C24559" s="160" t="s">
        <v>542</v>
      </c>
      <c r="D24559" s="161">
        <v>761.78</v>
      </c>
    </row>
    <row r="24560" spans="3:4" ht="15" hidden="1" customHeight="1" x14ac:dyDescent="0.25">
      <c r="C24560" s="158" t="s">
        <v>553</v>
      </c>
      <c r="D24560" s="159">
        <v>804.07</v>
      </c>
    </row>
    <row r="24561" spans="3:4" ht="15" hidden="1" customHeight="1" x14ac:dyDescent="0.25">
      <c r="C24561" s="160" t="s">
        <v>546</v>
      </c>
      <c r="D24561" s="161">
        <v>37.46</v>
      </c>
    </row>
    <row r="24562" spans="3:4" ht="15" hidden="1" customHeight="1" x14ac:dyDescent="0.25">
      <c r="C24562" s="158" t="s">
        <v>544</v>
      </c>
      <c r="D24562" s="159">
        <v>436.72</v>
      </c>
    </row>
    <row r="24563" spans="3:4" ht="15" hidden="1" customHeight="1" x14ac:dyDescent="0.25">
      <c r="C24563" s="160" t="s">
        <v>558</v>
      </c>
      <c r="D24563" s="161">
        <v>1101.6099999999999</v>
      </c>
    </row>
    <row r="24564" spans="3:4" ht="15" hidden="1" customHeight="1" x14ac:dyDescent="0.25">
      <c r="C24564" s="158" t="s">
        <v>549</v>
      </c>
      <c r="D24564" s="159">
        <v>849.96</v>
      </c>
    </row>
    <row r="24565" spans="3:4" ht="15" hidden="1" customHeight="1" x14ac:dyDescent="0.25">
      <c r="C24565" s="160" t="s">
        <v>552</v>
      </c>
      <c r="D24565" s="161">
        <v>469.5</v>
      </c>
    </row>
    <row r="24566" spans="3:4" ht="15" hidden="1" customHeight="1" x14ac:dyDescent="0.25">
      <c r="C24566" s="158" t="s">
        <v>548</v>
      </c>
      <c r="D24566" s="159">
        <v>661.83</v>
      </c>
    </row>
    <row r="24567" spans="3:4" ht="15" hidden="1" customHeight="1" x14ac:dyDescent="0.25">
      <c r="C24567" s="160" t="s">
        <v>549</v>
      </c>
      <c r="D24567" s="161">
        <v>1087.74</v>
      </c>
    </row>
    <row r="24568" spans="3:4" ht="15" hidden="1" customHeight="1" x14ac:dyDescent="0.25">
      <c r="C24568" s="158" t="s">
        <v>307</v>
      </c>
      <c r="D24568" s="159">
        <v>1105.27</v>
      </c>
    </row>
    <row r="24569" spans="3:4" ht="15" hidden="1" customHeight="1" x14ac:dyDescent="0.25">
      <c r="C24569" s="160" t="s">
        <v>308</v>
      </c>
      <c r="D24569" s="161">
        <v>1198.22</v>
      </c>
    </row>
    <row r="24570" spans="3:4" ht="15" hidden="1" customHeight="1" x14ac:dyDescent="0.25">
      <c r="C24570" s="158" t="s">
        <v>543</v>
      </c>
      <c r="D24570" s="159">
        <v>785.42</v>
      </c>
    </row>
    <row r="24571" spans="3:4" ht="15" hidden="1" customHeight="1" x14ac:dyDescent="0.25">
      <c r="C24571" s="160" t="s">
        <v>553</v>
      </c>
      <c r="D24571" s="161">
        <v>1289.1600000000001</v>
      </c>
    </row>
    <row r="24572" spans="3:4" ht="15" hidden="1" customHeight="1" x14ac:dyDescent="0.25">
      <c r="C24572" s="158" t="s">
        <v>553</v>
      </c>
      <c r="D24572" s="159">
        <v>1033.71</v>
      </c>
    </row>
    <row r="24573" spans="3:4" ht="15" hidden="1" customHeight="1" x14ac:dyDescent="0.25">
      <c r="C24573" s="160" t="s">
        <v>546</v>
      </c>
      <c r="D24573" s="161">
        <v>135.63</v>
      </c>
    </row>
    <row r="24574" spans="3:4" ht="15" hidden="1" customHeight="1" x14ac:dyDescent="0.25">
      <c r="C24574" s="158" t="s">
        <v>541</v>
      </c>
      <c r="D24574" s="159">
        <v>594.41</v>
      </c>
    </row>
    <row r="24575" spans="3:4" ht="15" hidden="1" customHeight="1" x14ac:dyDescent="0.25">
      <c r="C24575" s="160" t="s">
        <v>554</v>
      </c>
      <c r="D24575" s="161">
        <v>99.11</v>
      </c>
    </row>
    <row r="24576" spans="3:4" ht="15" hidden="1" customHeight="1" x14ac:dyDescent="0.25">
      <c r="C24576" s="158" t="s">
        <v>307</v>
      </c>
      <c r="D24576" s="159">
        <v>454.16</v>
      </c>
    </row>
    <row r="24577" spans="3:4" ht="15" hidden="1" customHeight="1" x14ac:dyDescent="0.25">
      <c r="C24577" s="160" t="s">
        <v>552</v>
      </c>
      <c r="D24577" s="161">
        <v>400.38</v>
      </c>
    </row>
    <row r="24578" spans="3:4" ht="15" hidden="1" customHeight="1" x14ac:dyDescent="0.25">
      <c r="C24578" s="158" t="s">
        <v>547</v>
      </c>
      <c r="D24578" s="159">
        <v>172.39</v>
      </c>
    </row>
    <row r="24579" spans="3:4" ht="15" hidden="1" customHeight="1" x14ac:dyDescent="0.25">
      <c r="C24579" s="160" t="s">
        <v>308</v>
      </c>
      <c r="D24579" s="161">
        <v>326.51</v>
      </c>
    </row>
    <row r="24580" spans="3:4" ht="15" hidden="1" customHeight="1" x14ac:dyDescent="0.25">
      <c r="C24580" s="158" t="s">
        <v>549</v>
      </c>
      <c r="D24580" s="159">
        <v>381.09</v>
      </c>
    </row>
    <row r="24581" spans="3:4" ht="15" hidden="1" customHeight="1" x14ac:dyDescent="0.25">
      <c r="C24581" s="160" t="s">
        <v>546</v>
      </c>
      <c r="D24581" s="161">
        <v>531.79</v>
      </c>
    </row>
    <row r="24582" spans="3:4" ht="15" hidden="1" customHeight="1" x14ac:dyDescent="0.25">
      <c r="C24582" s="158" t="s">
        <v>547</v>
      </c>
      <c r="D24582" s="159">
        <v>629.51</v>
      </c>
    </row>
    <row r="24583" spans="3:4" ht="15" hidden="1" customHeight="1" x14ac:dyDescent="0.25">
      <c r="C24583" s="160" t="s">
        <v>552</v>
      </c>
      <c r="D24583" s="161">
        <v>1054.6400000000001</v>
      </c>
    </row>
    <row r="24584" spans="3:4" ht="15" hidden="1" customHeight="1" x14ac:dyDescent="0.25">
      <c r="C24584" s="158" t="s">
        <v>544</v>
      </c>
      <c r="D24584" s="159">
        <v>512.17999999999995</v>
      </c>
    </row>
    <row r="24585" spans="3:4" ht="15" hidden="1" customHeight="1" x14ac:dyDescent="0.25">
      <c r="C24585" s="160" t="s">
        <v>550</v>
      </c>
      <c r="D24585" s="161">
        <v>535.85</v>
      </c>
    </row>
    <row r="24586" spans="3:4" ht="15" hidden="1" customHeight="1" x14ac:dyDescent="0.25">
      <c r="C24586" s="158" t="s">
        <v>541</v>
      </c>
      <c r="D24586" s="159">
        <v>666.43</v>
      </c>
    </row>
    <row r="24587" spans="3:4" ht="15" hidden="1" customHeight="1" x14ac:dyDescent="0.25">
      <c r="C24587" s="160" t="s">
        <v>539</v>
      </c>
      <c r="D24587" s="161">
        <v>202.91</v>
      </c>
    </row>
    <row r="24588" spans="3:4" ht="15" hidden="1" customHeight="1" x14ac:dyDescent="0.25">
      <c r="C24588" s="158" t="s">
        <v>556</v>
      </c>
      <c r="D24588" s="159">
        <v>118.38</v>
      </c>
    </row>
    <row r="24589" spans="3:4" ht="15" hidden="1" customHeight="1" x14ac:dyDescent="0.25">
      <c r="C24589" s="160" t="s">
        <v>549</v>
      </c>
      <c r="D24589" s="161">
        <v>22.24</v>
      </c>
    </row>
    <row r="24590" spans="3:4" ht="15" hidden="1" customHeight="1" x14ac:dyDescent="0.25">
      <c r="C24590" s="158" t="s">
        <v>547</v>
      </c>
      <c r="D24590" s="159">
        <v>621.03</v>
      </c>
    </row>
    <row r="24591" spans="3:4" ht="15" hidden="1" customHeight="1" x14ac:dyDescent="0.25">
      <c r="C24591" s="160" t="s">
        <v>551</v>
      </c>
      <c r="D24591" s="161">
        <v>916.72</v>
      </c>
    </row>
    <row r="24592" spans="3:4" ht="15" hidden="1" customHeight="1" x14ac:dyDescent="0.25">
      <c r="C24592" s="158" t="s">
        <v>551</v>
      </c>
      <c r="D24592" s="159">
        <v>579.22</v>
      </c>
    </row>
    <row r="24593" spans="3:4" ht="15" hidden="1" customHeight="1" x14ac:dyDescent="0.25">
      <c r="C24593" s="160" t="s">
        <v>540</v>
      </c>
      <c r="D24593" s="161">
        <v>1204.6199999999999</v>
      </c>
    </row>
    <row r="24594" spans="3:4" ht="15" hidden="1" customHeight="1" x14ac:dyDescent="0.25">
      <c r="C24594" s="158" t="s">
        <v>312</v>
      </c>
      <c r="D24594" s="159">
        <v>781.79</v>
      </c>
    </row>
    <row r="24595" spans="3:4" ht="15" hidden="1" customHeight="1" x14ac:dyDescent="0.25">
      <c r="C24595" s="160" t="s">
        <v>307</v>
      </c>
      <c r="D24595" s="161">
        <v>375.79</v>
      </c>
    </row>
    <row r="24596" spans="3:4" ht="15" hidden="1" customHeight="1" x14ac:dyDescent="0.25">
      <c r="C24596" s="158" t="s">
        <v>557</v>
      </c>
      <c r="D24596" s="159">
        <v>461.44</v>
      </c>
    </row>
    <row r="24597" spans="3:4" ht="15" hidden="1" customHeight="1" x14ac:dyDescent="0.25">
      <c r="C24597" s="160" t="s">
        <v>557</v>
      </c>
      <c r="D24597" s="161">
        <v>1014.82</v>
      </c>
    </row>
    <row r="24598" spans="3:4" ht="15" hidden="1" customHeight="1" x14ac:dyDescent="0.25">
      <c r="C24598" s="158" t="s">
        <v>549</v>
      </c>
      <c r="D24598" s="159">
        <v>787.04</v>
      </c>
    </row>
    <row r="24599" spans="3:4" ht="15" hidden="1" customHeight="1" x14ac:dyDescent="0.25">
      <c r="C24599" s="160" t="s">
        <v>308</v>
      </c>
      <c r="D24599" s="161">
        <v>68.64</v>
      </c>
    </row>
    <row r="24600" spans="3:4" ht="15" hidden="1" customHeight="1" x14ac:dyDescent="0.25">
      <c r="C24600" s="158" t="s">
        <v>307</v>
      </c>
      <c r="D24600" s="159">
        <v>1090.3599999999999</v>
      </c>
    </row>
    <row r="24601" spans="3:4" ht="15" hidden="1" customHeight="1" x14ac:dyDescent="0.25">
      <c r="C24601" s="160" t="s">
        <v>551</v>
      </c>
      <c r="D24601" s="161">
        <v>733.57</v>
      </c>
    </row>
    <row r="24602" spans="3:4" ht="15" hidden="1" customHeight="1" x14ac:dyDescent="0.25">
      <c r="C24602" s="158" t="s">
        <v>545</v>
      </c>
      <c r="D24602" s="159">
        <v>958.16</v>
      </c>
    </row>
    <row r="24603" spans="3:4" ht="15" hidden="1" customHeight="1" x14ac:dyDescent="0.25">
      <c r="C24603" s="160" t="s">
        <v>542</v>
      </c>
      <c r="D24603" s="161">
        <v>1029.3800000000001</v>
      </c>
    </row>
    <row r="24604" spans="3:4" ht="15" hidden="1" customHeight="1" x14ac:dyDescent="0.25">
      <c r="C24604" s="158" t="s">
        <v>550</v>
      </c>
      <c r="D24604" s="159">
        <v>511.11</v>
      </c>
    </row>
    <row r="24605" spans="3:4" ht="15" hidden="1" customHeight="1" x14ac:dyDescent="0.25">
      <c r="C24605" s="160" t="s">
        <v>553</v>
      </c>
      <c r="D24605" s="161">
        <v>713.42</v>
      </c>
    </row>
    <row r="24606" spans="3:4" ht="15" hidden="1" customHeight="1" x14ac:dyDescent="0.25">
      <c r="C24606" s="158" t="s">
        <v>547</v>
      </c>
      <c r="D24606" s="159">
        <v>650.14</v>
      </c>
    </row>
    <row r="24607" spans="3:4" ht="15" hidden="1" customHeight="1" x14ac:dyDescent="0.25">
      <c r="C24607" s="160" t="s">
        <v>549</v>
      </c>
      <c r="D24607" s="161">
        <v>466.38</v>
      </c>
    </row>
    <row r="24608" spans="3:4" ht="15" hidden="1" customHeight="1" x14ac:dyDescent="0.25">
      <c r="C24608" s="158" t="s">
        <v>312</v>
      </c>
      <c r="D24608" s="159">
        <v>431.36</v>
      </c>
    </row>
    <row r="24609" spans="3:4" ht="15" hidden="1" customHeight="1" x14ac:dyDescent="0.25">
      <c r="C24609" s="160" t="s">
        <v>539</v>
      </c>
      <c r="D24609" s="161">
        <v>849.51</v>
      </c>
    </row>
    <row r="24610" spans="3:4" ht="15" hidden="1" customHeight="1" x14ac:dyDescent="0.25">
      <c r="C24610" s="158" t="s">
        <v>546</v>
      </c>
      <c r="D24610" s="159">
        <v>624.87</v>
      </c>
    </row>
    <row r="24611" spans="3:4" ht="15" hidden="1" customHeight="1" x14ac:dyDescent="0.25">
      <c r="C24611" s="160" t="s">
        <v>539</v>
      </c>
      <c r="D24611" s="161">
        <v>677.51</v>
      </c>
    </row>
    <row r="24612" spans="3:4" ht="15" hidden="1" customHeight="1" x14ac:dyDescent="0.25">
      <c r="C24612" s="158" t="s">
        <v>549</v>
      </c>
      <c r="D24612" s="159">
        <v>651.4</v>
      </c>
    </row>
    <row r="24613" spans="3:4" ht="15" hidden="1" customHeight="1" x14ac:dyDescent="0.25">
      <c r="C24613" s="160" t="s">
        <v>307</v>
      </c>
      <c r="D24613" s="161">
        <v>1153.0899999999999</v>
      </c>
    </row>
    <row r="24614" spans="3:4" ht="15" hidden="1" customHeight="1" x14ac:dyDescent="0.25">
      <c r="C24614" s="158" t="s">
        <v>548</v>
      </c>
      <c r="D24614" s="159">
        <v>663.33</v>
      </c>
    </row>
    <row r="24615" spans="3:4" ht="15" hidden="1" customHeight="1" x14ac:dyDescent="0.25">
      <c r="C24615" s="160" t="s">
        <v>558</v>
      </c>
      <c r="D24615" s="161">
        <v>250.51</v>
      </c>
    </row>
    <row r="24616" spans="3:4" ht="15" hidden="1" customHeight="1" x14ac:dyDescent="0.25">
      <c r="C24616" s="158" t="s">
        <v>540</v>
      </c>
      <c r="D24616" s="159">
        <v>1298.0899999999999</v>
      </c>
    </row>
    <row r="24617" spans="3:4" ht="15" hidden="1" customHeight="1" x14ac:dyDescent="0.25">
      <c r="C24617" s="160" t="s">
        <v>554</v>
      </c>
      <c r="D24617" s="161">
        <v>490.86</v>
      </c>
    </row>
    <row r="24618" spans="3:4" ht="15" hidden="1" customHeight="1" x14ac:dyDescent="0.25">
      <c r="C24618" s="158" t="s">
        <v>553</v>
      </c>
      <c r="D24618" s="159">
        <v>1216.97</v>
      </c>
    </row>
    <row r="24619" spans="3:4" ht="15" hidden="1" customHeight="1" x14ac:dyDescent="0.25">
      <c r="C24619" s="160" t="s">
        <v>547</v>
      </c>
      <c r="D24619" s="161">
        <v>1070.6300000000001</v>
      </c>
    </row>
    <row r="24620" spans="3:4" ht="15" hidden="1" customHeight="1" x14ac:dyDescent="0.25">
      <c r="C24620" s="158" t="s">
        <v>556</v>
      </c>
      <c r="D24620" s="159">
        <v>484.47</v>
      </c>
    </row>
    <row r="24621" spans="3:4" ht="15" hidden="1" customHeight="1" x14ac:dyDescent="0.25">
      <c r="C24621" s="160" t="s">
        <v>309</v>
      </c>
      <c r="D24621" s="161">
        <v>932.71</v>
      </c>
    </row>
    <row r="24622" spans="3:4" ht="15" hidden="1" customHeight="1" x14ac:dyDescent="0.25">
      <c r="C24622" s="158" t="s">
        <v>555</v>
      </c>
      <c r="D24622" s="159">
        <v>733.99</v>
      </c>
    </row>
    <row r="24623" spans="3:4" ht="15" hidden="1" customHeight="1" x14ac:dyDescent="0.25">
      <c r="C24623" s="160" t="s">
        <v>553</v>
      </c>
      <c r="D24623" s="161">
        <v>860.92</v>
      </c>
    </row>
    <row r="24624" spans="3:4" ht="15" hidden="1" customHeight="1" x14ac:dyDescent="0.25">
      <c r="C24624" s="158" t="s">
        <v>546</v>
      </c>
      <c r="D24624" s="159">
        <v>185.79</v>
      </c>
    </row>
    <row r="24625" spans="3:4" ht="15" hidden="1" customHeight="1" x14ac:dyDescent="0.25">
      <c r="C24625" s="160" t="s">
        <v>546</v>
      </c>
      <c r="D24625" s="161">
        <v>644.07000000000005</v>
      </c>
    </row>
    <row r="24626" spans="3:4" ht="15" hidden="1" customHeight="1" x14ac:dyDescent="0.25">
      <c r="C24626" s="158" t="s">
        <v>545</v>
      </c>
      <c r="D24626" s="159">
        <v>504.6</v>
      </c>
    </row>
    <row r="24627" spans="3:4" ht="15" hidden="1" customHeight="1" x14ac:dyDescent="0.25">
      <c r="C24627" s="160" t="s">
        <v>553</v>
      </c>
      <c r="D24627" s="161">
        <v>647.04999999999995</v>
      </c>
    </row>
    <row r="24628" spans="3:4" ht="15" hidden="1" customHeight="1" x14ac:dyDescent="0.25">
      <c r="C24628" s="158" t="s">
        <v>555</v>
      </c>
      <c r="D24628" s="159">
        <v>413.32</v>
      </c>
    </row>
    <row r="24629" spans="3:4" ht="15" hidden="1" customHeight="1" x14ac:dyDescent="0.25">
      <c r="C24629" s="160" t="s">
        <v>307</v>
      </c>
      <c r="D24629" s="161">
        <v>1111.73</v>
      </c>
    </row>
    <row r="24630" spans="3:4" ht="15" hidden="1" customHeight="1" x14ac:dyDescent="0.25">
      <c r="C24630" s="158" t="s">
        <v>307</v>
      </c>
      <c r="D24630" s="159">
        <v>472.04</v>
      </c>
    </row>
    <row r="24631" spans="3:4" ht="15" hidden="1" customHeight="1" x14ac:dyDescent="0.25">
      <c r="C24631" s="160" t="s">
        <v>309</v>
      </c>
      <c r="D24631" s="161">
        <v>699.99</v>
      </c>
    </row>
    <row r="24632" spans="3:4" ht="15" hidden="1" customHeight="1" x14ac:dyDescent="0.25">
      <c r="C24632" s="158" t="s">
        <v>549</v>
      </c>
      <c r="D24632" s="159">
        <v>228.15</v>
      </c>
    </row>
    <row r="24633" spans="3:4" ht="15" hidden="1" customHeight="1" x14ac:dyDescent="0.25">
      <c r="C24633" s="160" t="s">
        <v>553</v>
      </c>
      <c r="D24633" s="161">
        <v>1187.98</v>
      </c>
    </row>
    <row r="24634" spans="3:4" ht="15" hidden="1" customHeight="1" x14ac:dyDescent="0.25">
      <c r="C24634" s="158" t="s">
        <v>553</v>
      </c>
      <c r="D24634" s="159">
        <v>837.69</v>
      </c>
    </row>
    <row r="24635" spans="3:4" ht="15" hidden="1" customHeight="1" x14ac:dyDescent="0.25">
      <c r="C24635" s="160" t="s">
        <v>312</v>
      </c>
      <c r="D24635" s="161">
        <v>1053.97</v>
      </c>
    </row>
    <row r="24636" spans="3:4" ht="15" hidden="1" customHeight="1" x14ac:dyDescent="0.25">
      <c r="C24636" s="158" t="s">
        <v>309</v>
      </c>
      <c r="D24636" s="159">
        <v>563.75</v>
      </c>
    </row>
    <row r="24637" spans="3:4" ht="15" hidden="1" customHeight="1" x14ac:dyDescent="0.25">
      <c r="C24637" s="160" t="s">
        <v>556</v>
      </c>
      <c r="D24637" s="161">
        <v>448.19</v>
      </c>
    </row>
    <row r="24638" spans="3:4" ht="15" hidden="1" customHeight="1" x14ac:dyDescent="0.25">
      <c r="C24638" s="158" t="s">
        <v>556</v>
      </c>
      <c r="D24638" s="159">
        <v>285.77</v>
      </c>
    </row>
    <row r="24639" spans="3:4" ht="15" hidden="1" customHeight="1" x14ac:dyDescent="0.25">
      <c r="C24639" s="160" t="s">
        <v>308</v>
      </c>
      <c r="D24639" s="161">
        <v>180.77</v>
      </c>
    </row>
    <row r="24640" spans="3:4" ht="15" hidden="1" customHeight="1" x14ac:dyDescent="0.25">
      <c r="C24640" s="158" t="s">
        <v>549</v>
      </c>
      <c r="D24640" s="159">
        <v>1234.67</v>
      </c>
    </row>
    <row r="24641" spans="3:4" ht="15" hidden="1" customHeight="1" x14ac:dyDescent="0.25">
      <c r="C24641" s="160" t="s">
        <v>549</v>
      </c>
      <c r="D24641" s="161">
        <v>80.84</v>
      </c>
    </row>
    <row r="24642" spans="3:4" ht="15" hidden="1" customHeight="1" x14ac:dyDescent="0.25">
      <c r="C24642" s="158" t="s">
        <v>549</v>
      </c>
      <c r="D24642" s="159">
        <v>252.2</v>
      </c>
    </row>
    <row r="24643" spans="3:4" ht="15" hidden="1" customHeight="1" x14ac:dyDescent="0.25">
      <c r="C24643" s="160" t="s">
        <v>558</v>
      </c>
      <c r="D24643" s="161">
        <v>499.33</v>
      </c>
    </row>
    <row r="24644" spans="3:4" ht="15" hidden="1" customHeight="1" x14ac:dyDescent="0.25">
      <c r="C24644" s="158" t="s">
        <v>307</v>
      </c>
      <c r="D24644" s="159">
        <v>255.68</v>
      </c>
    </row>
    <row r="24645" spans="3:4" ht="15" hidden="1" customHeight="1" x14ac:dyDescent="0.25">
      <c r="C24645" s="160" t="s">
        <v>545</v>
      </c>
      <c r="D24645" s="161">
        <v>597.87</v>
      </c>
    </row>
    <row r="24646" spans="3:4" ht="15" hidden="1" customHeight="1" x14ac:dyDescent="0.25">
      <c r="C24646" s="158" t="s">
        <v>307</v>
      </c>
      <c r="D24646" s="159">
        <v>1112.6300000000001</v>
      </c>
    </row>
    <row r="24647" spans="3:4" ht="15" hidden="1" customHeight="1" x14ac:dyDescent="0.25">
      <c r="C24647" s="160" t="s">
        <v>549</v>
      </c>
      <c r="D24647" s="161">
        <v>587.64</v>
      </c>
    </row>
    <row r="24648" spans="3:4" ht="15" hidden="1" customHeight="1" x14ac:dyDescent="0.25">
      <c r="C24648" s="158" t="s">
        <v>551</v>
      </c>
      <c r="D24648" s="159">
        <v>765.75</v>
      </c>
    </row>
    <row r="24649" spans="3:4" ht="15" hidden="1" customHeight="1" x14ac:dyDescent="0.25">
      <c r="C24649" s="160" t="s">
        <v>555</v>
      </c>
      <c r="D24649" s="161">
        <v>102.13</v>
      </c>
    </row>
    <row r="24650" spans="3:4" ht="15" hidden="1" customHeight="1" x14ac:dyDescent="0.25">
      <c r="C24650" s="158" t="s">
        <v>546</v>
      </c>
      <c r="D24650" s="159">
        <v>455.02</v>
      </c>
    </row>
    <row r="24651" spans="3:4" ht="15" hidden="1" customHeight="1" x14ac:dyDescent="0.25">
      <c r="C24651" s="160" t="s">
        <v>553</v>
      </c>
      <c r="D24651" s="161">
        <v>785.03</v>
      </c>
    </row>
    <row r="24652" spans="3:4" ht="15" hidden="1" customHeight="1" x14ac:dyDescent="0.25">
      <c r="C24652" s="158" t="s">
        <v>539</v>
      </c>
      <c r="D24652" s="159">
        <v>1139.8399999999999</v>
      </c>
    </row>
    <row r="24653" spans="3:4" ht="15" hidden="1" customHeight="1" x14ac:dyDescent="0.25">
      <c r="C24653" s="160" t="s">
        <v>312</v>
      </c>
      <c r="D24653" s="161">
        <v>927.9</v>
      </c>
    </row>
    <row r="24654" spans="3:4" ht="15" hidden="1" customHeight="1" x14ac:dyDescent="0.25">
      <c r="C24654" s="158" t="s">
        <v>308</v>
      </c>
      <c r="D24654" s="159">
        <v>108.23</v>
      </c>
    </row>
    <row r="24655" spans="3:4" ht="15" hidden="1" customHeight="1" x14ac:dyDescent="0.25">
      <c r="C24655" s="160" t="s">
        <v>307</v>
      </c>
      <c r="D24655" s="161">
        <v>977.06</v>
      </c>
    </row>
    <row r="24656" spans="3:4" ht="15" hidden="1" customHeight="1" x14ac:dyDescent="0.25">
      <c r="C24656" s="158" t="s">
        <v>549</v>
      </c>
      <c r="D24656" s="159">
        <v>693.35</v>
      </c>
    </row>
    <row r="24657" spans="3:4" ht="15" hidden="1" customHeight="1" x14ac:dyDescent="0.25">
      <c r="C24657" s="160" t="s">
        <v>539</v>
      </c>
      <c r="D24657" s="161">
        <v>754.19</v>
      </c>
    </row>
    <row r="24658" spans="3:4" ht="15" hidden="1" customHeight="1" x14ac:dyDescent="0.25">
      <c r="C24658" s="158" t="s">
        <v>552</v>
      </c>
      <c r="D24658" s="159">
        <v>608.14</v>
      </c>
    </row>
    <row r="24659" spans="3:4" ht="15" hidden="1" customHeight="1" x14ac:dyDescent="0.25">
      <c r="C24659" s="160" t="s">
        <v>557</v>
      </c>
      <c r="D24659" s="161">
        <v>277.77</v>
      </c>
    </row>
    <row r="24660" spans="3:4" ht="15" hidden="1" customHeight="1" x14ac:dyDescent="0.25">
      <c r="C24660" s="158" t="s">
        <v>307</v>
      </c>
      <c r="D24660" s="159">
        <v>583.11</v>
      </c>
    </row>
    <row r="24661" spans="3:4" ht="15" hidden="1" customHeight="1" x14ac:dyDescent="0.25">
      <c r="C24661" s="160" t="s">
        <v>553</v>
      </c>
      <c r="D24661" s="161">
        <v>104.73</v>
      </c>
    </row>
    <row r="24662" spans="3:4" ht="15" hidden="1" customHeight="1" x14ac:dyDescent="0.25">
      <c r="C24662" s="158" t="s">
        <v>554</v>
      </c>
      <c r="D24662" s="159">
        <v>1260.6099999999999</v>
      </c>
    </row>
    <row r="24663" spans="3:4" ht="15" hidden="1" customHeight="1" x14ac:dyDescent="0.25">
      <c r="C24663" s="160" t="s">
        <v>539</v>
      </c>
      <c r="D24663" s="161">
        <v>451.29</v>
      </c>
    </row>
    <row r="24664" spans="3:4" ht="15" hidden="1" customHeight="1" x14ac:dyDescent="0.25">
      <c r="C24664" s="158" t="s">
        <v>307</v>
      </c>
      <c r="D24664" s="159">
        <v>763.6</v>
      </c>
    </row>
    <row r="24665" spans="3:4" ht="15" hidden="1" customHeight="1" x14ac:dyDescent="0.25">
      <c r="C24665" s="160" t="s">
        <v>312</v>
      </c>
      <c r="D24665" s="161">
        <v>781.52</v>
      </c>
    </row>
    <row r="24666" spans="3:4" ht="15" hidden="1" customHeight="1" x14ac:dyDescent="0.25">
      <c r="C24666" s="158" t="s">
        <v>309</v>
      </c>
      <c r="D24666" s="159">
        <v>459.42</v>
      </c>
    </row>
    <row r="24667" spans="3:4" ht="15" hidden="1" customHeight="1" x14ac:dyDescent="0.25">
      <c r="C24667" s="160" t="s">
        <v>547</v>
      </c>
      <c r="D24667" s="161">
        <v>489.32</v>
      </c>
    </row>
    <row r="24668" spans="3:4" ht="15" hidden="1" customHeight="1" x14ac:dyDescent="0.25">
      <c r="C24668" s="158" t="s">
        <v>307</v>
      </c>
      <c r="D24668" s="159">
        <v>490.85</v>
      </c>
    </row>
    <row r="24669" spans="3:4" ht="15" hidden="1" customHeight="1" x14ac:dyDescent="0.25">
      <c r="C24669" s="160" t="s">
        <v>542</v>
      </c>
      <c r="D24669" s="161">
        <v>566.30999999999995</v>
      </c>
    </row>
    <row r="24670" spans="3:4" ht="15" hidden="1" customHeight="1" x14ac:dyDescent="0.25">
      <c r="C24670" s="158" t="s">
        <v>307</v>
      </c>
      <c r="D24670" s="159">
        <v>1011.26</v>
      </c>
    </row>
    <row r="24671" spans="3:4" ht="15" hidden="1" customHeight="1" x14ac:dyDescent="0.25">
      <c r="C24671" s="160" t="s">
        <v>551</v>
      </c>
      <c r="D24671" s="161">
        <v>155.18</v>
      </c>
    </row>
    <row r="24672" spans="3:4" ht="15" hidden="1" customHeight="1" x14ac:dyDescent="0.25">
      <c r="C24672" s="158" t="s">
        <v>547</v>
      </c>
      <c r="D24672" s="159">
        <v>555.85</v>
      </c>
    </row>
    <row r="24673" spans="3:4" ht="15" hidden="1" customHeight="1" x14ac:dyDescent="0.25">
      <c r="C24673" s="160" t="s">
        <v>555</v>
      </c>
      <c r="D24673" s="161">
        <v>967.67</v>
      </c>
    </row>
    <row r="24674" spans="3:4" ht="15" hidden="1" customHeight="1" x14ac:dyDescent="0.25">
      <c r="C24674" s="158" t="s">
        <v>550</v>
      </c>
      <c r="D24674" s="159">
        <v>301.14999999999998</v>
      </c>
    </row>
    <row r="24675" spans="3:4" ht="15" hidden="1" customHeight="1" x14ac:dyDescent="0.25">
      <c r="C24675" s="160" t="s">
        <v>541</v>
      </c>
      <c r="D24675" s="161">
        <v>403.94</v>
      </c>
    </row>
    <row r="24676" spans="3:4" ht="15" hidden="1" customHeight="1" x14ac:dyDescent="0.25">
      <c r="C24676" s="158" t="s">
        <v>558</v>
      </c>
      <c r="D24676" s="159">
        <v>870.18</v>
      </c>
    </row>
    <row r="24677" spans="3:4" ht="15" hidden="1" customHeight="1" x14ac:dyDescent="0.25">
      <c r="C24677" s="160" t="s">
        <v>549</v>
      </c>
      <c r="D24677" s="161">
        <v>1292.06</v>
      </c>
    </row>
    <row r="24678" spans="3:4" ht="15" hidden="1" customHeight="1" x14ac:dyDescent="0.25">
      <c r="C24678" s="158" t="s">
        <v>540</v>
      </c>
      <c r="D24678" s="159">
        <v>974.55</v>
      </c>
    </row>
    <row r="24679" spans="3:4" ht="15" hidden="1" customHeight="1" x14ac:dyDescent="0.25">
      <c r="C24679" s="160" t="s">
        <v>543</v>
      </c>
      <c r="D24679" s="161">
        <v>147.83000000000001</v>
      </c>
    </row>
    <row r="24680" spans="3:4" ht="15" hidden="1" customHeight="1" x14ac:dyDescent="0.25">
      <c r="C24680" s="158" t="s">
        <v>309</v>
      </c>
      <c r="D24680" s="159">
        <v>691.07</v>
      </c>
    </row>
    <row r="24681" spans="3:4" ht="15" hidden="1" customHeight="1" x14ac:dyDescent="0.25">
      <c r="C24681" s="160" t="s">
        <v>552</v>
      </c>
      <c r="D24681" s="161">
        <v>319.33999999999997</v>
      </c>
    </row>
    <row r="24682" spans="3:4" ht="15" hidden="1" customHeight="1" x14ac:dyDescent="0.25">
      <c r="C24682" s="158" t="s">
        <v>312</v>
      </c>
      <c r="D24682" s="159">
        <v>746.68</v>
      </c>
    </row>
    <row r="24683" spans="3:4" ht="15" hidden="1" customHeight="1" x14ac:dyDescent="0.25">
      <c r="C24683" s="160" t="s">
        <v>558</v>
      </c>
      <c r="D24683" s="161">
        <v>807.85</v>
      </c>
    </row>
    <row r="24684" spans="3:4" ht="15" hidden="1" customHeight="1" x14ac:dyDescent="0.25">
      <c r="C24684" s="158" t="s">
        <v>551</v>
      </c>
      <c r="D24684" s="159">
        <v>705.6</v>
      </c>
    </row>
    <row r="24685" spans="3:4" ht="15" hidden="1" customHeight="1" x14ac:dyDescent="0.25">
      <c r="C24685" s="160" t="s">
        <v>547</v>
      </c>
      <c r="D24685" s="161">
        <v>151.71</v>
      </c>
    </row>
    <row r="24686" spans="3:4" ht="15" hidden="1" customHeight="1" x14ac:dyDescent="0.25">
      <c r="C24686" s="158" t="s">
        <v>546</v>
      </c>
      <c r="D24686" s="159">
        <v>364.17</v>
      </c>
    </row>
    <row r="24687" spans="3:4" ht="15" hidden="1" customHeight="1" x14ac:dyDescent="0.25">
      <c r="C24687" s="160" t="s">
        <v>550</v>
      </c>
      <c r="D24687" s="161">
        <v>123.46</v>
      </c>
    </row>
    <row r="24688" spans="3:4" ht="15" hidden="1" customHeight="1" x14ac:dyDescent="0.25">
      <c r="C24688" s="158" t="s">
        <v>542</v>
      </c>
      <c r="D24688" s="159">
        <v>852.99</v>
      </c>
    </row>
    <row r="24689" spans="3:4" ht="15" hidden="1" customHeight="1" x14ac:dyDescent="0.25">
      <c r="C24689" s="160" t="s">
        <v>554</v>
      </c>
      <c r="D24689" s="161">
        <v>410.14</v>
      </c>
    </row>
    <row r="24690" spans="3:4" ht="15" hidden="1" customHeight="1" x14ac:dyDescent="0.25">
      <c r="C24690" s="158" t="s">
        <v>308</v>
      </c>
      <c r="D24690" s="159">
        <v>1288.0999999999999</v>
      </c>
    </row>
    <row r="24691" spans="3:4" ht="15" hidden="1" customHeight="1" x14ac:dyDescent="0.25">
      <c r="C24691" s="160" t="s">
        <v>308</v>
      </c>
      <c r="D24691" s="161">
        <v>58.73</v>
      </c>
    </row>
    <row r="24692" spans="3:4" ht="15" hidden="1" customHeight="1" x14ac:dyDescent="0.25">
      <c r="C24692" s="158" t="s">
        <v>543</v>
      </c>
      <c r="D24692" s="159">
        <v>733.43</v>
      </c>
    </row>
    <row r="24693" spans="3:4" ht="15" hidden="1" customHeight="1" x14ac:dyDescent="0.25">
      <c r="C24693" s="160" t="s">
        <v>551</v>
      </c>
      <c r="D24693" s="161">
        <v>703.68</v>
      </c>
    </row>
    <row r="24694" spans="3:4" ht="15" hidden="1" customHeight="1" x14ac:dyDescent="0.25">
      <c r="C24694" s="158" t="s">
        <v>552</v>
      </c>
      <c r="D24694" s="159">
        <v>507.09</v>
      </c>
    </row>
    <row r="24695" spans="3:4" ht="15" hidden="1" customHeight="1" x14ac:dyDescent="0.25">
      <c r="C24695" s="160" t="s">
        <v>309</v>
      </c>
      <c r="D24695" s="161">
        <v>645.5</v>
      </c>
    </row>
    <row r="24696" spans="3:4" ht="15" hidden="1" customHeight="1" x14ac:dyDescent="0.25">
      <c r="C24696" s="158" t="s">
        <v>539</v>
      </c>
      <c r="D24696" s="159">
        <v>1100.1400000000001</v>
      </c>
    </row>
    <row r="24697" spans="3:4" ht="15" hidden="1" customHeight="1" x14ac:dyDescent="0.25">
      <c r="C24697" s="160" t="s">
        <v>545</v>
      </c>
      <c r="D24697" s="161">
        <v>1193.77</v>
      </c>
    </row>
    <row r="24698" spans="3:4" ht="15" hidden="1" customHeight="1" x14ac:dyDescent="0.25">
      <c r="C24698" s="158" t="s">
        <v>543</v>
      </c>
      <c r="D24698" s="159">
        <v>177.26</v>
      </c>
    </row>
    <row r="24699" spans="3:4" ht="15" hidden="1" customHeight="1" x14ac:dyDescent="0.25">
      <c r="C24699" s="160" t="s">
        <v>309</v>
      </c>
      <c r="D24699" s="161">
        <v>330.27</v>
      </c>
    </row>
    <row r="24700" spans="3:4" ht="15" hidden="1" customHeight="1" x14ac:dyDescent="0.25">
      <c r="C24700" s="158" t="s">
        <v>544</v>
      </c>
      <c r="D24700" s="159">
        <v>800.51</v>
      </c>
    </row>
    <row r="24701" spans="3:4" ht="15" hidden="1" customHeight="1" x14ac:dyDescent="0.25">
      <c r="C24701" s="160" t="s">
        <v>549</v>
      </c>
      <c r="D24701" s="161">
        <v>922.61</v>
      </c>
    </row>
    <row r="24702" spans="3:4" ht="15" hidden="1" customHeight="1" x14ac:dyDescent="0.25">
      <c r="C24702" s="158" t="s">
        <v>557</v>
      </c>
      <c r="D24702" s="159">
        <v>668.51</v>
      </c>
    </row>
    <row r="24703" spans="3:4" ht="15" hidden="1" customHeight="1" x14ac:dyDescent="0.25">
      <c r="C24703" s="160" t="s">
        <v>546</v>
      </c>
      <c r="D24703" s="161">
        <v>40.1</v>
      </c>
    </row>
    <row r="24704" spans="3:4" ht="15" hidden="1" customHeight="1" x14ac:dyDescent="0.25">
      <c r="C24704" s="158" t="s">
        <v>554</v>
      </c>
      <c r="D24704" s="159">
        <v>553.47</v>
      </c>
    </row>
    <row r="24705" spans="3:4" ht="15" hidden="1" customHeight="1" x14ac:dyDescent="0.25">
      <c r="C24705" s="160" t="s">
        <v>307</v>
      </c>
      <c r="D24705" s="161">
        <v>948.24</v>
      </c>
    </row>
    <row r="24706" spans="3:4" ht="15" hidden="1" customHeight="1" x14ac:dyDescent="0.25">
      <c r="C24706" s="158" t="s">
        <v>539</v>
      </c>
      <c r="D24706" s="159">
        <v>514.57000000000005</v>
      </c>
    </row>
    <row r="24707" spans="3:4" ht="15" hidden="1" customHeight="1" x14ac:dyDescent="0.25">
      <c r="C24707" s="160" t="s">
        <v>548</v>
      </c>
      <c r="D24707" s="161">
        <v>739.47</v>
      </c>
    </row>
    <row r="24708" spans="3:4" ht="15" hidden="1" customHeight="1" x14ac:dyDescent="0.25">
      <c r="C24708" s="158" t="s">
        <v>542</v>
      </c>
      <c r="D24708" s="159">
        <v>941.89</v>
      </c>
    </row>
    <row r="24709" spans="3:4" ht="15" hidden="1" customHeight="1" x14ac:dyDescent="0.25">
      <c r="C24709" s="160" t="s">
        <v>312</v>
      </c>
      <c r="D24709" s="161">
        <v>987.17</v>
      </c>
    </row>
    <row r="24710" spans="3:4" ht="15" hidden="1" customHeight="1" x14ac:dyDescent="0.25">
      <c r="C24710" s="158" t="s">
        <v>543</v>
      </c>
      <c r="D24710" s="159">
        <v>735.24</v>
      </c>
    </row>
    <row r="24711" spans="3:4" ht="15" hidden="1" customHeight="1" x14ac:dyDescent="0.25">
      <c r="C24711" s="160" t="s">
        <v>546</v>
      </c>
      <c r="D24711" s="161">
        <v>617.70000000000005</v>
      </c>
    </row>
    <row r="24712" spans="3:4" ht="15" hidden="1" customHeight="1" x14ac:dyDescent="0.25">
      <c r="C24712" s="158" t="s">
        <v>558</v>
      </c>
      <c r="D24712" s="159">
        <v>1269.3</v>
      </c>
    </row>
    <row r="24713" spans="3:4" ht="15" hidden="1" customHeight="1" x14ac:dyDescent="0.25">
      <c r="C24713" s="160" t="s">
        <v>546</v>
      </c>
      <c r="D24713" s="161">
        <v>652.97</v>
      </c>
    </row>
    <row r="24714" spans="3:4" ht="15" hidden="1" customHeight="1" x14ac:dyDescent="0.25">
      <c r="C24714" s="158" t="s">
        <v>551</v>
      </c>
      <c r="D24714" s="159">
        <v>769.28</v>
      </c>
    </row>
    <row r="24715" spans="3:4" ht="15" hidden="1" customHeight="1" x14ac:dyDescent="0.25">
      <c r="C24715" s="160" t="s">
        <v>553</v>
      </c>
      <c r="D24715" s="161">
        <v>712.8</v>
      </c>
    </row>
    <row r="24716" spans="3:4" ht="15" hidden="1" customHeight="1" x14ac:dyDescent="0.25">
      <c r="C24716" s="158" t="s">
        <v>552</v>
      </c>
      <c r="D24716" s="159">
        <v>328.5</v>
      </c>
    </row>
    <row r="24717" spans="3:4" ht="15" hidden="1" customHeight="1" x14ac:dyDescent="0.25">
      <c r="C24717" s="160" t="s">
        <v>544</v>
      </c>
      <c r="D24717" s="161">
        <v>132.88999999999999</v>
      </c>
    </row>
    <row r="24718" spans="3:4" ht="15" hidden="1" customHeight="1" x14ac:dyDescent="0.25">
      <c r="C24718" s="158" t="s">
        <v>552</v>
      </c>
      <c r="D24718" s="159">
        <v>1069.95</v>
      </c>
    </row>
    <row r="24719" spans="3:4" ht="15" hidden="1" customHeight="1" x14ac:dyDescent="0.25">
      <c r="C24719" s="160" t="s">
        <v>539</v>
      </c>
      <c r="D24719" s="161">
        <v>334.26</v>
      </c>
    </row>
    <row r="24720" spans="3:4" ht="15" hidden="1" customHeight="1" x14ac:dyDescent="0.25">
      <c r="C24720" s="158" t="s">
        <v>555</v>
      </c>
      <c r="D24720" s="159">
        <v>162.62</v>
      </c>
    </row>
    <row r="24721" spans="3:4" ht="15" hidden="1" customHeight="1" x14ac:dyDescent="0.25">
      <c r="C24721" s="160" t="s">
        <v>543</v>
      </c>
      <c r="D24721" s="161">
        <v>180.85</v>
      </c>
    </row>
    <row r="24722" spans="3:4" ht="15" hidden="1" customHeight="1" x14ac:dyDescent="0.25">
      <c r="C24722" s="158" t="s">
        <v>308</v>
      </c>
      <c r="D24722" s="159">
        <v>815.04</v>
      </c>
    </row>
    <row r="24723" spans="3:4" ht="15" hidden="1" customHeight="1" x14ac:dyDescent="0.25">
      <c r="C24723" s="160" t="s">
        <v>551</v>
      </c>
      <c r="D24723" s="161">
        <v>728.56</v>
      </c>
    </row>
    <row r="24724" spans="3:4" ht="15" hidden="1" customHeight="1" x14ac:dyDescent="0.25">
      <c r="C24724" s="158" t="s">
        <v>312</v>
      </c>
      <c r="D24724" s="159">
        <v>713.33</v>
      </c>
    </row>
    <row r="24725" spans="3:4" ht="15" hidden="1" customHeight="1" x14ac:dyDescent="0.25">
      <c r="C24725" s="160" t="s">
        <v>543</v>
      </c>
      <c r="D24725" s="161">
        <v>661.48</v>
      </c>
    </row>
    <row r="24726" spans="3:4" ht="15" hidden="1" customHeight="1" x14ac:dyDescent="0.25">
      <c r="C24726" s="158" t="s">
        <v>312</v>
      </c>
      <c r="D24726" s="159">
        <v>260.20999999999998</v>
      </c>
    </row>
    <row r="24727" spans="3:4" ht="15" hidden="1" customHeight="1" x14ac:dyDescent="0.25">
      <c r="C24727" s="160" t="s">
        <v>312</v>
      </c>
      <c r="D24727" s="161">
        <v>371.78</v>
      </c>
    </row>
    <row r="24728" spans="3:4" ht="15" hidden="1" customHeight="1" x14ac:dyDescent="0.25">
      <c r="C24728" s="158" t="s">
        <v>555</v>
      </c>
      <c r="D24728" s="159">
        <v>1005.84</v>
      </c>
    </row>
    <row r="24729" spans="3:4" ht="15" hidden="1" customHeight="1" x14ac:dyDescent="0.25">
      <c r="C24729" s="160" t="s">
        <v>555</v>
      </c>
      <c r="D24729" s="161">
        <v>617.52</v>
      </c>
    </row>
    <row r="24730" spans="3:4" ht="15" hidden="1" customHeight="1" x14ac:dyDescent="0.25">
      <c r="C24730" s="158" t="s">
        <v>540</v>
      </c>
      <c r="D24730" s="159">
        <v>496.45</v>
      </c>
    </row>
    <row r="24731" spans="3:4" ht="15" hidden="1" customHeight="1" x14ac:dyDescent="0.25">
      <c r="C24731" s="160" t="s">
        <v>553</v>
      </c>
      <c r="D24731" s="161">
        <v>1231.19</v>
      </c>
    </row>
    <row r="24732" spans="3:4" ht="15" hidden="1" customHeight="1" x14ac:dyDescent="0.25">
      <c r="C24732" s="158" t="s">
        <v>309</v>
      </c>
      <c r="D24732" s="159">
        <v>197.51</v>
      </c>
    </row>
    <row r="24733" spans="3:4" ht="15" hidden="1" customHeight="1" x14ac:dyDescent="0.25">
      <c r="C24733" s="160" t="s">
        <v>557</v>
      </c>
      <c r="D24733" s="161">
        <v>473.22</v>
      </c>
    </row>
    <row r="24734" spans="3:4" ht="15" hidden="1" customHeight="1" x14ac:dyDescent="0.25">
      <c r="C24734" s="158" t="s">
        <v>308</v>
      </c>
      <c r="D24734" s="159">
        <v>686.87</v>
      </c>
    </row>
    <row r="24735" spans="3:4" ht="15" hidden="1" customHeight="1" x14ac:dyDescent="0.25">
      <c r="C24735" s="160" t="s">
        <v>545</v>
      </c>
      <c r="D24735" s="161">
        <v>776</v>
      </c>
    </row>
    <row r="24736" spans="3:4" ht="15" hidden="1" customHeight="1" x14ac:dyDescent="0.25">
      <c r="C24736" s="158" t="s">
        <v>547</v>
      </c>
      <c r="D24736" s="159">
        <v>133.74</v>
      </c>
    </row>
    <row r="24737" spans="3:4" ht="15" hidden="1" customHeight="1" x14ac:dyDescent="0.25">
      <c r="C24737" s="160" t="s">
        <v>543</v>
      </c>
      <c r="D24737" s="161">
        <v>1211.49</v>
      </c>
    </row>
    <row r="24738" spans="3:4" ht="15" hidden="1" customHeight="1" x14ac:dyDescent="0.25">
      <c r="C24738" s="158" t="s">
        <v>552</v>
      </c>
      <c r="D24738" s="159">
        <v>957.22</v>
      </c>
    </row>
    <row r="24739" spans="3:4" ht="15" hidden="1" customHeight="1" x14ac:dyDescent="0.25">
      <c r="C24739" s="160" t="s">
        <v>312</v>
      </c>
      <c r="D24739" s="161">
        <v>1128.78</v>
      </c>
    </row>
    <row r="24740" spans="3:4" ht="15" hidden="1" customHeight="1" x14ac:dyDescent="0.25">
      <c r="C24740" s="158" t="s">
        <v>550</v>
      </c>
      <c r="D24740" s="159">
        <v>117.79</v>
      </c>
    </row>
    <row r="24741" spans="3:4" ht="15" hidden="1" customHeight="1" x14ac:dyDescent="0.25">
      <c r="C24741" s="160" t="s">
        <v>553</v>
      </c>
      <c r="D24741" s="161">
        <v>572.11</v>
      </c>
    </row>
    <row r="24742" spans="3:4" ht="15" hidden="1" customHeight="1" x14ac:dyDescent="0.25">
      <c r="C24742" s="158" t="s">
        <v>312</v>
      </c>
      <c r="D24742" s="159">
        <v>827.02</v>
      </c>
    </row>
    <row r="24743" spans="3:4" ht="15" hidden="1" customHeight="1" x14ac:dyDescent="0.25">
      <c r="C24743" s="160" t="s">
        <v>309</v>
      </c>
      <c r="D24743" s="161">
        <v>975.13</v>
      </c>
    </row>
    <row r="24744" spans="3:4" ht="15" hidden="1" customHeight="1" x14ac:dyDescent="0.25">
      <c r="C24744" s="158" t="s">
        <v>540</v>
      </c>
      <c r="D24744" s="159">
        <v>1043.7</v>
      </c>
    </row>
    <row r="24745" spans="3:4" ht="15" hidden="1" customHeight="1" x14ac:dyDescent="0.25">
      <c r="C24745" s="160" t="s">
        <v>539</v>
      </c>
      <c r="D24745" s="161">
        <v>383.34</v>
      </c>
    </row>
    <row r="24746" spans="3:4" ht="15" hidden="1" customHeight="1" x14ac:dyDescent="0.25">
      <c r="C24746" s="158" t="s">
        <v>556</v>
      </c>
      <c r="D24746" s="159">
        <v>384.5</v>
      </c>
    </row>
    <row r="24747" spans="3:4" ht="15" hidden="1" customHeight="1" x14ac:dyDescent="0.25">
      <c r="C24747" s="160" t="s">
        <v>308</v>
      </c>
      <c r="D24747" s="161">
        <v>532.44000000000005</v>
      </c>
    </row>
    <row r="24748" spans="3:4" ht="15" hidden="1" customHeight="1" x14ac:dyDescent="0.25">
      <c r="C24748" s="158" t="s">
        <v>539</v>
      </c>
      <c r="D24748" s="159">
        <v>1073.8699999999999</v>
      </c>
    </row>
    <row r="24749" spans="3:4" ht="15" hidden="1" customHeight="1" x14ac:dyDescent="0.25">
      <c r="C24749" s="160" t="s">
        <v>546</v>
      </c>
      <c r="D24749" s="161">
        <v>762.8</v>
      </c>
    </row>
    <row r="24750" spans="3:4" ht="15" hidden="1" customHeight="1" x14ac:dyDescent="0.25">
      <c r="C24750" s="158" t="s">
        <v>539</v>
      </c>
      <c r="D24750" s="159">
        <v>629.30999999999995</v>
      </c>
    </row>
    <row r="24751" spans="3:4" ht="15" hidden="1" customHeight="1" x14ac:dyDescent="0.25">
      <c r="C24751" s="160" t="s">
        <v>542</v>
      </c>
      <c r="D24751" s="161">
        <v>913.56</v>
      </c>
    </row>
    <row r="24752" spans="3:4" ht="15" hidden="1" customHeight="1" x14ac:dyDescent="0.25">
      <c r="C24752" s="158" t="s">
        <v>541</v>
      </c>
      <c r="D24752" s="159">
        <v>653.17999999999995</v>
      </c>
    </row>
    <row r="24753" spans="3:4" ht="15" hidden="1" customHeight="1" x14ac:dyDescent="0.25">
      <c r="C24753" s="160" t="s">
        <v>308</v>
      </c>
      <c r="D24753" s="161">
        <v>562.66999999999996</v>
      </c>
    </row>
    <row r="24754" spans="3:4" ht="15" hidden="1" customHeight="1" x14ac:dyDescent="0.25">
      <c r="C24754" s="158" t="s">
        <v>542</v>
      </c>
      <c r="D24754" s="159">
        <v>427.45</v>
      </c>
    </row>
    <row r="24755" spans="3:4" ht="15" hidden="1" customHeight="1" x14ac:dyDescent="0.25">
      <c r="C24755" s="160" t="s">
        <v>542</v>
      </c>
      <c r="D24755" s="161">
        <v>179.03</v>
      </c>
    </row>
    <row r="24756" spans="3:4" ht="15" hidden="1" customHeight="1" x14ac:dyDescent="0.25">
      <c r="C24756" s="158" t="s">
        <v>554</v>
      </c>
      <c r="D24756" s="159">
        <v>1102.3699999999999</v>
      </c>
    </row>
    <row r="24757" spans="3:4" ht="15" hidden="1" customHeight="1" x14ac:dyDescent="0.25">
      <c r="C24757" s="160" t="s">
        <v>558</v>
      </c>
      <c r="D24757" s="161">
        <v>385.14</v>
      </c>
    </row>
    <row r="24758" spans="3:4" ht="15" hidden="1" customHeight="1" x14ac:dyDescent="0.25">
      <c r="C24758" s="158" t="s">
        <v>307</v>
      </c>
      <c r="D24758" s="159">
        <v>1004.86</v>
      </c>
    </row>
    <row r="24759" spans="3:4" ht="15" hidden="1" customHeight="1" x14ac:dyDescent="0.25">
      <c r="C24759" s="160" t="s">
        <v>309</v>
      </c>
      <c r="D24759" s="161">
        <v>939.16</v>
      </c>
    </row>
    <row r="24760" spans="3:4" ht="15" hidden="1" customHeight="1" x14ac:dyDescent="0.25">
      <c r="C24760" s="158" t="s">
        <v>551</v>
      </c>
      <c r="D24760" s="159">
        <v>134.06</v>
      </c>
    </row>
    <row r="24761" spans="3:4" ht="15" hidden="1" customHeight="1" x14ac:dyDescent="0.25">
      <c r="C24761" s="160" t="s">
        <v>543</v>
      </c>
      <c r="D24761" s="161">
        <v>391.34</v>
      </c>
    </row>
    <row r="24762" spans="3:4" ht="15" hidden="1" customHeight="1" x14ac:dyDescent="0.25">
      <c r="C24762" s="158" t="s">
        <v>553</v>
      </c>
      <c r="D24762" s="159">
        <v>1220.44</v>
      </c>
    </row>
    <row r="24763" spans="3:4" ht="15" hidden="1" customHeight="1" x14ac:dyDescent="0.25">
      <c r="C24763" s="160" t="s">
        <v>551</v>
      </c>
      <c r="D24763" s="161">
        <v>706.24</v>
      </c>
    </row>
    <row r="24764" spans="3:4" ht="15" hidden="1" customHeight="1" x14ac:dyDescent="0.25">
      <c r="C24764" s="158" t="s">
        <v>312</v>
      </c>
      <c r="D24764" s="159">
        <v>260.5</v>
      </c>
    </row>
    <row r="24765" spans="3:4" ht="15" hidden="1" customHeight="1" x14ac:dyDescent="0.25">
      <c r="C24765" s="160" t="s">
        <v>552</v>
      </c>
      <c r="D24765" s="161">
        <v>687.6</v>
      </c>
    </row>
    <row r="24766" spans="3:4" ht="15" hidden="1" customHeight="1" x14ac:dyDescent="0.25">
      <c r="C24766" s="158" t="s">
        <v>555</v>
      </c>
      <c r="D24766" s="159">
        <v>1113.48</v>
      </c>
    </row>
    <row r="24767" spans="3:4" ht="15" hidden="1" customHeight="1" x14ac:dyDescent="0.25">
      <c r="C24767" s="160" t="s">
        <v>540</v>
      </c>
      <c r="D24767" s="161">
        <v>470.2</v>
      </c>
    </row>
    <row r="24768" spans="3:4" ht="15" hidden="1" customHeight="1" x14ac:dyDescent="0.25">
      <c r="C24768" s="158" t="s">
        <v>312</v>
      </c>
      <c r="D24768" s="159">
        <v>53.81</v>
      </c>
    </row>
    <row r="24769" spans="3:4" ht="15" hidden="1" customHeight="1" x14ac:dyDescent="0.25">
      <c r="C24769" s="160" t="s">
        <v>549</v>
      </c>
      <c r="D24769" s="161">
        <v>527.65</v>
      </c>
    </row>
    <row r="24770" spans="3:4" ht="15" hidden="1" customHeight="1" x14ac:dyDescent="0.25">
      <c r="C24770" s="158" t="s">
        <v>307</v>
      </c>
      <c r="D24770" s="159">
        <v>356.11</v>
      </c>
    </row>
    <row r="24771" spans="3:4" ht="15" hidden="1" customHeight="1" x14ac:dyDescent="0.25">
      <c r="C24771" s="160" t="s">
        <v>543</v>
      </c>
      <c r="D24771" s="161">
        <v>1252.57</v>
      </c>
    </row>
    <row r="24772" spans="3:4" ht="15" hidden="1" customHeight="1" x14ac:dyDescent="0.25">
      <c r="C24772" s="158" t="s">
        <v>307</v>
      </c>
      <c r="D24772" s="159">
        <v>694.35</v>
      </c>
    </row>
    <row r="24773" spans="3:4" ht="15" hidden="1" customHeight="1" x14ac:dyDescent="0.25">
      <c r="C24773" s="160" t="s">
        <v>307</v>
      </c>
      <c r="D24773" s="161">
        <v>124.24</v>
      </c>
    </row>
    <row r="24774" spans="3:4" ht="15" hidden="1" customHeight="1" x14ac:dyDescent="0.25">
      <c r="C24774" s="158" t="s">
        <v>554</v>
      </c>
      <c r="D24774" s="159">
        <v>301.16000000000003</v>
      </c>
    </row>
    <row r="24775" spans="3:4" ht="15" hidden="1" customHeight="1" x14ac:dyDescent="0.25">
      <c r="C24775" s="160" t="s">
        <v>540</v>
      </c>
      <c r="D24775" s="161">
        <v>712.35</v>
      </c>
    </row>
    <row r="24776" spans="3:4" ht="15" hidden="1" customHeight="1" x14ac:dyDescent="0.25">
      <c r="C24776" s="158" t="s">
        <v>312</v>
      </c>
      <c r="D24776" s="159">
        <v>674.42</v>
      </c>
    </row>
    <row r="24777" spans="3:4" ht="15" hidden="1" customHeight="1" x14ac:dyDescent="0.25">
      <c r="C24777" s="160" t="s">
        <v>549</v>
      </c>
      <c r="D24777" s="161">
        <v>864.35</v>
      </c>
    </row>
    <row r="24778" spans="3:4" ht="15" hidden="1" customHeight="1" x14ac:dyDescent="0.25">
      <c r="C24778" s="158" t="s">
        <v>307</v>
      </c>
      <c r="D24778" s="159">
        <v>832.07</v>
      </c>
    </row>
    <row r="24779" spans="3:4" ht="15" hidden="1" customHeight="1" x14ac:dyDescent="0.25">
      <c r="C24779" s="160" t="s">
        <v>551</v>
      </c>
      <c r="D24779" s="161">
        <v>647.66</v>
      </c>
    </row>
    <row r="24780" spans="3:4" ht="15" hidden="1" customHeight="1" x14ac:dyDescent="0.25">
      <c r="C24780" s="158" t="s">
        <v>539</v>
      </c>
      <c r="D24780" s="159">
        <v>1232.69</v>
      </c>
    </row>
    <row r="24781" spans="3:4" ht="15" hidden="1" customHeight="1" x14ac:dyDescent="0.25">
      <c r="C24781" s="160" t="s">
        <v>547</v>
      </c>
      <c r="D24781" s="161">
        <v>704.5</v>
      </c>
    </row>
    <row r="24782" spans="3:4" ht="15" hidden="1" customHeight="1" x14ac:dyDescent="0.25">
      <c r="C24782" s="158" t="s">
        <v>546</v>
      </c>
      <c r="D24782" s="159">
        <v>1062.3900000000001</v>
      </c>
    </row>
    <row r="24783" spans="3:4" ht="15" hidden="1" customHeight="1" x14ac:dyDescent="0.25">
      <c r="C24783" s="160" t="s">
        <v>539</v>
      </c>
      <c r="D24783" s="161">
        <v>202.65</v>
      </c>
    </row>
    <row r="24784" spans="3:4" ht="15" hidden="1" customHeight="1" x14ac:dyDescent="0.25">
      <c r="C24784" s="158" t="s">
        <v>540</v>
      </c>
      <c r="D24784" s="159">
        <v>687.05</v>
      </c>
    </row>
    <row r="24785" spans="3:4" ht="15" hidden="1" customHeight="1" x14ac:dyDescent="0.25">
      <c r="C24785" s="160" t="s">
        <v>549</v>
      </c>
      <c r="D24785" s="161">
        <v>550.25</v>
      </c>
    </row>
    <row r="24786" spans="3:4" ht="15" hidden="1" customHeight="1" x14ac:dyDescent="0.25">
      <c r="C24786" s="158" t="s">
        <v>549</v>
      </c>
      <c r="D24786" s="159">
        <v>276.62</v>
      </c>
    </row>
    <row r="24787" spans="3:4" ht="15" hidden="1" customHeight="1" x14ac:dyDescent="0.25">
      <c r="C24787" s="160" t="s">
        <v>309</v>
      </c>
      <c r="D24787" s="161">
        <v>283.64999999999998</v>
      </c>
    </row>
    <row r="24788" spans="3:4" ht="15" hidden="1" customHeight="1" x14ac:dyDescent="0.25">
      <c r="C24788" s="158" t="s">
        <v>307</v>
      </c>
      <c r="D24788" s="159">
        <v>252.34</v>
      </c>
    </row>
    <row r="24789" spans="3:4" ht="15" hidden="1" customHeight="1" x14ac:dyDescent="0.25">
      <c r="C24789" s="160" t="s">
        <v>543</v>
      </c>
      <c r="D24789" s="161">
        <v>1266.3599999999999</v>
      </c>
    </row>
    <row r="24790" spans="3:4" ht="15" hidden="1" customHeight="1" x14ac:dyDescent="0.25">
      <c r="C24790" s="158" t="s">
        <v>551</v>
      </c>
      <c r="D24790" s="159">
        <v>1247.5899999999999</v>
      </c>
    </row>
    <row r="24791" spans="3:4" ht="15" hidden="1" customHeight="1" x14ac:dyDescent="0.25">
      <c r="C24791" s="160" t="s">
        <v>307</v>
      </c>
      <c r="D24791" s="161">
        <v>697.05</v>
      </c>
    </row>
    <row r="24792" spans="3:4" ht="15" hidden="1" customHeight="1" x14ac:dyDescent="0.25">
      <c r="C24792" s="158" t="s">
        <v>553</v>
      </c>
      <c r="D24792" s="159">
        <v>693.01</v>
      </c>
    </row>
    <row r="24793" spans="3:4" ht="15" hidden="1" customHeight="1" x14ac:dyDescent="0.25">
      <c r="C24793" s="160" t="s">
        <v>548</v>
      </c>
      <c r="D24793" s="161">
        <v>1262.1500000000001</v>
      </c>
    </row>
    <row r="24794" spans="3:4" ht="15" hidden="1" customHeight="1" x14ac:dyDescent="0.25">
      <c r="C24794" s="158" t="s">
        <v>552</v>
      </c>
      <c r="D24794" s="159">
        <v>154.47</v>
      </c>
    </row>
    <row r="24795" spans="3:4" ht="15" hidden="1" customHeight="1" x14ac:dyDescent="0.25">
      <c r="C24795" s="160" t="s">
        <v>557</v>
      </c>
      <c r="D24795" s="161">
        <v>347.02</v>
      </c>
    </row>
    <row r="24796" spans="3:4" ht="15" hidden="1" customHeight="1" x14ac:dyDescent="0.25">
      <c r="C24796" s="158" t="s">
        <v>543</v>
      </c>
      <c r="D24796" s="159">
        <v>1106.81</v>
      </c>
    </row>
    <row r="24797" spans="3:4" ht="15" hidden="1" customHeight="1" x14ac:dyDescent="0.25">
      <c r="C24797" s="160" t="s">
        <v>308</v>
      </c>
      <c r="D24797" s="161">
        <v>818.54</v>
      </c>
    </row>
    <row r="24798" spans="3:4" ht="15" hidden="1" customHeight="1" x14ac:dyDescent="0.25">
      <c r="C24798" s="158" t="s">
        <v>539</v>
      </c>
      <c r="D24798" s="159">
        <v>203.08</v>
      </c>
    </row>
    <row r="24799" spans="3:4" ht="15" hidden="1" customHeight="1" x14ac:dyDescent="0.25">
      <c r="C24799" s="160" t="s">
        <v>555</v>
      </c>
      <c r="D24799" s="161">
        <v>849.12</v>
      </c>
    </row>
    <row r="24800" spans="3:4" ht="15" hidden="1" customHeight="1" x14ac:dyDescent="0.25">
      <c r="C24800" s="158" t="s">
        <v>556</v>
      </c>
      <c r="D24800" s="159">
        <v>586.16</v>
      </c>
    </row>
    <row r="24801" spans="3:4" ht="15" hidden="1" customHeight="1" x14ac:dyDescent="0.25">
      <c r="C24801" s="160" t="s">
        <v>309</v>
      </c>
      <c r="D24801" s="161">
        <v>395.88</v>
      </c>
    </row>
    <row r="24802" spans="3:4" ht="15" hidden="1" customHeight="1" x14ac:dyDescent="0.25">
      <c r="C24802" s="158" t="s">
        <v>552</v>
      </c>
      <c r="D24802" s="159">
        <v>717.26</v>
      </c>
    </row>
    <row r="24803" spans="3:4" ht="15" hidden="1" customHeight="1" x14ac:dyDescent="0.25">
      <c r="C24803" s="160" t="s">
        <v>542</v>
      </c>
      <c r="D24803" s="161">
        <v>732.9</v>
      </c>
    </row>
    <row r="24804" spans="3:4" ht="15" hidden="1" customHeight="1" x14ac:dyDescent="0.25">
      <c r="C24804" s="158" t="s">
        <v>549</v>
      </c>
      <c r="D24804" s="159">
        <v>1097.5999999999999</v>
      </c>
    </row>
    <row r="24805" spans="3:4" ht="15" hidden="1" customHeight="1" x14ac:dyDescent="0.25">
      <c r="C24805" s="160" t="s">
        <v>551</v>
      </c>
      <c r="D24805" s="161">
        <v>626.02</v>
      </c>
    </row>
    <row r="24806" spans="3:4" ht="15" hidden="1" customHeight="1" x14ac:dyDescent="0.25">
      <c r="C24806" s="158" t="s">
        <v>308</v>
      </c>
      <c r="D24806" s="159">
        <v>842.37</v>
      </c>
    </row>
    <row r="24807" spans="3:4" ht="15" hidden="1" customHeight="1" x14ac:dyDescent="0.25">
      <c r="C24807" s="160" t="s">
        <v>308</v>
      </c>
      <c r="D24807" s="161">
        <v>523.69000000000005</v>
      </c>
    </row>
    <row r="24808" spans="3:4" ht="15" hidden="1" customHeight="1" x14ac:dyDescent="0.25">
      <c r="C24808" s="158" t="s">
        <v>543</v>
      </c>
      <c r="D24808" s="159">
        <v>242.96</v>
      </c>
    </row>
    <row r="24809" spans="3:4" ht="15" hidden="1" customHeight="1" x14ac:dyDescent="0.25">
      <c r="C24809" s="160" t="s">
        <v>551</v>
      </c>
      <c r="D24809" s="161">
        <v>27.99</v>
      </c>
    </row>
    <row r="24810" spans="3:4" ht="15" hidden="1" customHeight="1" x14ac:dyDescent="0.25">
      <c r="C24810" s="158" t="s">
        <v>308</v>
      </c>
      <c r="D24810" s="159">
        <v>385.71</v>
      </c>
    </row>
    <row r="24811" spans="3:4" ht="15" hidden="1" customHeight="1" x14ac:dyDescent="0.25">
      <c r="C24811" s="160" t="s">
        <v>539</v>
      </c>
      <c r="D24811" s="161">
        <v>855.67</v>
      </c>
    </row>
    <row r="24812" spans="3:4" ht="15" hidden="1" customHeight="1" x14ac:dyDescent="0.25">
      <c r="C24812" s="158" t="s">
        <v>547</v>
      </c>
      <c r="D24812" s="159">
        <v>422.25</v>
      </c>
    </row>
    <row r="24813" spans="3:4" ht="15" hidden="1" customHeight="1" x14ac:dyDescent="0.25">
      <c r="C24813" s="160" t="s">
        <v>540</v>
      </c>
      <c r="D24813" s="161">
        <v>76.040000000000006</v>
      </c>
    </row>
    <row r="24814" spans="3:4" ht="15" hidden="1" customHeight="1" x14ac:dyDescent="0.25">
      <c r="C24814" s="158" t="s">
        <v>539</v>
      </c>
      <c r="D24814" s="159">
        <v>553.72</v>
      </c>
    </row>
    <row r="24815" spans="3:4" ht="15" hidden="1" customHeight="1" x14ac:dyDescent="0.25">
      <c r="C24815" s="160" t="s">
        <v>308</v>
      </c>
      <c r="D24815" s="161">
        <v>472.99</v>
      </c>
    </row>
    <row r="24816" spans="3:4" ht="15" hidden="1" customHeight="1" x14ac:dyDescent="0.25">
      <c r="C24816" s="158" t="s">
        <v>552</v>
      </c>
      <c r="D24816" s="159">
        <v>349.84</v>
      </c>
    </row>
    <row r="24817" spans="3:4" ht="15" hidden="1" customHeight="1" x14ac:dyDescent="0.25">
      <c r="C24817" s="160" t="s">
        <v>551</v>
      </c>
      <c r="D24817" s="161">
        <v>1086.74</v>
      </c>
    </row>
    <row r="24818" spans="3:4" ht="15" hidden="1" customHeight="1" x14ac:dyDescent="0.25">
      <c r="C24818" s="158" t="s">
        <v>309</v>
      </c>
      <c r="D24818" s="159">
        <v>479.83</v>
      </c>
    </row>
    <row r="24819" spans="3:4" ht="15" hidden="1" customHeight="1" x14ac:dyDescent="0.25">
      <c r="C24819" s="160" t="s">
        <v>309</v>
      </c>
      <c r="D24819" s="161">
        <v>632.27</v>
      </c>
    </row>
    <row r="24820" spans="3:4" ht="15" hidden="1" customHeight="1" x14ac:dyDescent="0.25">
      <c r="C24820" s="158" t="s">
        <v>549</v>
      </c>
      <c r="D24820" s="159">
        <v>1174.69</v>
      </c>
    </row>
    <row r="24821" spans="3:4" ht="15" hidden="1" customHeight="1" x14ac:dyDescent="0.25">
      <c r="C24821" s="160" t="s">
        <v>545</v>
      </c>
      <c r="D24821" s="161">
        <v>976.09</v>
      </c>
    </row>
    <row r="24822" spans="3:4" ht="15" hidden="1" customHeight="1" x14ac:dyDescent="0.25">
      <c r="C24822" s="158" t="s">
        <v>308</v>
      </c>
      <c r="D24822" s="159">
        <v>118.22</v>
      </c>
    </row>
    <row r="24823" spans="3:4" ht="15" hidden="1" customHeight="1" x14ac:dyDescent="0.25">
      <c r="C24823" s="160" t="s">
        <v>541</v>
      </c>
      <c r="D24823" s="161">
        <v>876.35</v>
      </c>
    </row>
    <row r="24824" spans="3:4" ht="15" hidden="1" customHeight="1" x14ac:dyDescent="0.25">
      <c r="C24824" s="158" t="s">
        <v>545</v>
      </c>
      <c r="D24824" s="159">
        <v>744.77</v>
      </c>
    </row>
    <row r="24825" spans="3:4" ht="15" hidden="1" customHeight="1" x14ac:dyDescent="0.25">
      <c r="C24825" s="160" t="s">
        <v>542</v>
      </c>
      <c r="D24825" s="161">
        <v>564.29999999999995</v>
      </c>
    </row>
    <row r="24826" spans="3:4" ht="15" hidden="1" customHeight="1" x14ac:dyDescent="0.25">
      <c r="C24826" s="158" t="s">
        <v>549</v>
      </c>
      <c r="D24826" s="159">
        <v>572.34</v>
      </c>
    </row>
    <row r="24827" spans="3:4" ht="15" hidden="1" customHeight="1" x14ac:dyDescent="0.25">
      <c r="C24827" s="160" t="s">
        <v>308</v>
      </c>
      <c r="D24827" s="161">
        <v>378.93</v>
      </c>
    </row>
    <row r="24828" spans="3:4" ht="15" hidden="1" customHeight="1" x14ac:dyDescent="0.25">
      <c r="C24828" s="158" t="s">
        <v>543</v>
      </c>
      <c r="D24828" s="159">
        <v>258.88</v>
      </c>
    </row>
    <row r="24829" spans="3:4" ht="15" hidden="1" customHeight="1" x14ac:dyDescent="0.25">
      <c r="C24829" s="160" t="s">
        <v>543</v>
      </c>
      <c r="D24829" s="161">
        <v>1145.3499999999999</v>
      </c>
    </row>
    <row r="24830" spans="3:4" ht="15" hidden="1" customHeight="1" x14ac:dyDescent="0.25">
      <c r="C24830" s="158" t="s">
        <v>551</v>
      </c>
      <c r="D24830" s="159">
        <v>1145.8900000000001</v>
      </c>
    </row>
    <row r="24831" spans="3:4" ht="15" hidden="1" customHeight="1" x14ac:dyDescent="0.25">
      <c r="C24831" s="160" t="s">
        <v>543</v>
      </c>
      <c r="D24831" s="161">
        <v>880.2</v>
      </c>
    </row>
    <row r="24832" spans="3:4" ht="15" hidden="1" customHeight="1" x14ac:dyDescent="0.25">
      <c r="C24832" s="158" t="s">
        <v>549</v>
      </c>
      <c r="D24832" s="159">
        <v>950.57</v>
      </c>
    </row>
    <row r="24833" spans="3:4" ht="15" hidden="1" customHeight="1" x14ac:dyDescent="0.25">
      <c r="C24833" s="160" t="s">
        <v>307</v>
      </c>
      <c r="D24833" s="161">
        <v>209.85</v>
      </c>
    </row>
    <row r="24834" spans="3:4" ht="15" hidden="1" customHeight="1" x14ac:dyDescent="0.25">
      <c r="C24834" s="158" t="s">
        <v>549</v>
      </c>
      <c r="D24834" s="159">
        <v>1116.3</v>
      </c>
    </row>
    <row r="24835" spans="3:4" ht="15" hidden="1" customHeight="1" x14ac:dyDescent="0.25">
      <c r="C24835" s="160" t="s">
        <v>548</v>
      </c>
      <c r="D24835" s="161">
        <v>641</v>
      </c>
    </row>
    <row r="24836" spans="3:4" ht="15" hidden="1" customHeight="1" x14ac:dyDescent="0.25">
      <c r="C24836" s="158" t="s">
        <v>542</v>
      </c>
      <c r="D24836" s="159">
        <v>459.92</v>
      </c>
    </row>
    <row r="24837" spans="3:4" ht="15" hidden="1" customHeight="1" x14ac:dyDescent="0.25">
      <c r="C24837" s="160" t="s">
        <v>309</v>
      </c>
      <c r="D24837" s="161">
        <v>1220.53</v>
      </c>
    </row>
    <row r="24838" spans="3:4" ht="15" hidden="1" customHeight="1" x14ac:dyDescent="0.25">
      <c r="C24838" s="158" t="s">
        <v>549</v>
      </c>
      <c r="D24838" s="159">
        <v>582.54</v>
      </c>
    </row>
    <row r="24839" spans="3:4" ht="15" hidden="1" customHeight="1" x14ac:dyDescent="0.25">
      <c r="C24839" s="160" t="s">
        <v>553</v>
      </c>
      <c r="D24839" s="161">
        <v>621</v>
      </c>
    </row>
    <row r="24840" spans="3:4" ht="15" hidden="1" customHeight="1" x14ac:dyDescent="0.25">
      <c r="C24840" s="158" t="s">
        <v>552</v>
      </c>
      <c r="D24840" s="159">
        <v>875.48</v>
      </c>
    </row>
    <row r="24841" spans="3:4" ht="15" hidden="1" customHeight="1" x14ac:dyDescent="0.25">
      <c r="C24841" s="160" t="s">
        <v>308</v>
      </c>
      <c r="D24841" s="161">
        <v>520.63</v>
      </c>
    </row>
    <row r="24842" spans="3:4" ht="15" hidden="1" customHeight="1" x14ac:dyDescent="0.25">
      <c r="C24842" s="158" t="s">
        <v>543</v>
      </c>
      <c r="D24842" s="159">
        <v>945.14</v>
      </c>
    </row>
    <row r="24843" spans="3:4" ht="15" hidden="1" customHeight="1" x14ac:dyDescent="0.25">
      <c r="C24843" s="160" t="s">
        <v>545</v>
      </c>
      <c r="D24843" s="161">
        <v>226.44</v>
      </c>
    </row>
    <row r="24844" spans="3:4" ht="15" hidden="1" customHeight="1" x14ac:dyDescent="0.25">
      <c r="C24844" s="158" t="s">
        <v>545</v>
      </c>
      <c r="D24844" s="159">
        <v>470.15</v>
      </c>
    </row>
    <row r="24845" spans="3:4" ht="15" hidden="1" customHeight="1" x14ac:dyDescent="0.25">
      <c r="C24845" s="160" t="s">
        <v>309</v>
      </c>
      <c r="D24845" s="161">
        <v>212.27</v>
      </c>
    </row>
    <row r="24846" spans="3:4" ht="15" hidden="1" customHeight="1" x14ac:dyDescent="0.25">
      <c r="C24846" s="158" t="s">
        <v>540</v>
      </c>
      <c r="D24846" s="159">
        <v>575.44000000000005</v>
      </c>
    </row>
    <row r="24847" spans="3:4" ht="15" hidden="1" customHeight="1" x14ac:dyDescent="0.25">
      <c r="C24847" s="160" t="s">
        <v>546</v>
      </c>
      <c r="D24847" s="161">
        <v>616.19000000000005</v>
      </c>
    </row>
    <row r="24848" spans="3:4" ht="15" hidden="1" customHeight="1" x14ac:dyDescent="0.25">
      <c r="C24848" s="158" t="s">
        <v>312</v>
      </c>
      <c r="D24848" s="159">
        <v>391.76</v>
      </c>
    </row>
    <row r="24849" spans="3:4" ht="15" hidden="1" customHeight="1" x14ac:dyDescent="0.25">
      <c r="C24849" s="160" t="s">
        <v>542</v>
      </c>
      <c r="D24849" s="161">
        <v>175.42</v>
      </c>
    </row>
    <row r="24850" spans="3:4" ht="15" hidden="1" customHeight="1" x14ac:dyDescent="0.25">
      <c r="C24850" s="158" t="s">
        <v>312</v>
      </c>
      <c r="D24850" s="159">
        <v>753.2</v>
      </c>
    </row>
    <row r="24851" spans="3:4" ht="15" hidden="1" customHeight="1" x14ac:dyDescent="0.25">
      <c r="C24851" s="160" t="s">
        <v>539</v>
      </c>
      <c r="D24851" s="161">
        <v>417.31</v>
      </c>
    </row>
    <row r="24852" spans="3:4" ht="15" hidden="1" customHeight="1" x14ac:dyDescent="0.25">
      <c r="C24852" s="158" t="s">
        <v>539</v>
      </c>
      <c r="D24852" s="159">
        <v>492.36</v>
      </c>
    </row>
    <row r="24853" spans="3:4" ht="15" hidden="1" customHeight="1" x14ac:dyDescent="0.25">
      <c r="C24853" s="160" t="s">
        <v>308</v>
      </c>
      <c r="D24853" s="161">
        <v>1051.0899999999999</v>
      </c>
    </row>
    <row r="24854" spans="3:4" ht="15" hidden="1" customHeight="1" x14ac:dyDescent="0.25">
      <c r="C24854" s="158" t="s">
        <v>309</v>
      </c>
      <c r="D24854" s="159">
        <v>954.81</v>
      </c>
    </row>
    <row r="24855" spans="3:4" ht="15" hidden="1" customHeight="1" x14ac:dyDescent="0.25">
      <c r="C24855" s="160" t="s">
        <v>308</v>
      </c>
      <c r="D24855" s="161">
        <v>1136.78</v>
      </c>
    </row>
    <row r="24856" spans="3:4" ht="15" hidden="1" customHeight="1" x14ac:dyDescent="0.25">
      <c r="C24856" s="158" t="s">
        <v>547</v>
      </c>
      <c r="D24856" s="159">
        <v>1017.38</v>
      </c>
    </row>
    <row r="24857" spans="3:4" ht="15" hidden="1" customHeight="1" x14ac:dyDescent="0.25">
      <c r="C24857" s="160" t="s">
        <v>307</v>
      </c>
      <c r="D24857" s="161">
        <v>903.65</v>
      </c>
    </row>
    <row r="24858" spans="3:4" ht="15" hidden="1" customHeight="1" x14ac:dyDescent="0.25">
      <c r="C24858" s="158" t="s">
        <v>312</v>
      </c>
      <c r="D24858" s="159">
        <v>915.63</v>
      </c>
    </row>
    <row r="24859" spans="3:4" ht="15" hidden="1" customHeight="1" x14ac:dyDescent="0.25">
      <c r="C24859" s="160" t="s">
        <v>555</v>
      </c>
      <c r="D24859" s="161">
        <v>50.32</v>
      </c>
    </row>
    <row r="24860" spans="3:4" ht="15" hidden="1" customHeight="1" x14ac:dyDescent="0.25">
      <c r="C24860" s="158" t="s">
        <v>553</v>
      </c>
      <c r="D24860" s="159">
        <v>11.7</v>
      </c>
    </row>
    <row r="24861" spans="3:4" ht="15" hidden="1" customHeight="1" x14ac:dyDescent="0.25">
      <c r="C24861" s="160" t="s">
        <v>547</v>
      </c>
      <c r="D24861" s="161">
        <v>989.92</v>
      </c>
    </row>
    <row r="24862" spans="3:4" ht="15" hidden="1" customHeight="1" x14ac:dyDescent="0.25">
      <c r="C24862" s="158" t="s">
        <v>551</v>
      </c>
      <c r="D24862" s="159">
        <v>678.48</v>
      </c>
    </row>
    <row r="24863" spans="3:4" ht="15" hidden="1" customHeight="1" x14ac:dyDescent="0.25">
      <c r="C24863" s="160" t="s">
        <v>309</v>
      </c>
      <c r="D24863" s="161">
        <v>220.11</v>
      </c>
    </row>
    <row r="24864" spans="3:4" ht="15" hidden="1" customHeight="1" x14ac:dyDescent="0.25">
      <c r="C24864" s="158" t="s">
        <v>549</v>
      </c>
      <c r="D24864" s="159">
        <v>539.26</v>
      </c>
    </row>
    <row r="24865" spans="3:4" ht="15" hidden="1" customHeight="1" x14ac:dyDescent="0.25">
      <c r="C24865" s="160" t="s">
        <v>312</v>
      </c>
      <c r="D24865" s="161">
        <v>484.96</v>
      </c>
    </row>
    <row r="24866" spans="3:4" ht="15" hidden="1" customHeight="1" x14ac:dyDescent="0.25">
      <c r="C24866" s="158" t="s">
        <v>555</v>
      </c>
      <c r="D24866" s="159">
        <v>586.16</v>
      </c>
    </row>
    <row r="24867" spans="3:4" ht="15" hidden="1" customHeight="1" x14ac:dyDescent="0.25">
      <c r="C24867" s="160" t="s">
        <v>309</v>
      </c>
      <c r="D24867" s="161">
        <v>544.5</v>
      </c>
    </row>
    <row r="24868" spans="3:4" ht="15" hidden="1" customHeight="1" x14ac:dyDescent="0.25">
      <c r="C24868" s="158" t="s">
        <v>547</v>
      </c>
      <c r="D24868" s="159">
        <v>498.5</v>
      </c>
    </row>
    <row r="24869" spans="3:4" ht="15" hidden="1" customHeight="1" x14ac:dyDescent="0.25">
      <c r="C24869" s="160" t="s">
        <v>552</v>
      </c>
      <c r="D24869" s="161">
        <v>299.76</v>
      </c>
    </row>
    <row r="24870" spans="3:4" ht="15" hidden="1" customHeight="1" x14ac:dyDescent="0.25">
      <c r="C24870" s="158" t="s">
        <v>550</v>
      </c>
      <c r="D24870" s="159">
        <v>181.02</v>
      </c>
    </row>
    <row r="24871" spans="3:4" ht="15" hidden="1" customHeight="1" x14ac:dyDescent="0.25">
      <c r="C24871" s="160" t="s">
        <v>549</v>
      </c>
      <c r="D24871" s="161">
        <v>156.93</v>
      </c>
    </row>
    <row r="24872" spans="3:4" ht="15" hidden="1" customHeight="1" x14ac:dyDescent="0.25">
      <c r="C24872" s="158" t="s">
        <v>551</v>
      </c>
      <c r="D24872" s="159">
        <v>603.66999999999996</v>
      </c>
    </row>
    <row r="24873" spans="3:4" ht="15" hidden="1" customHeight="1" x14ac:dyDescent="0.25">
      <c r="C24873" s="160" t="s">
        <v>541</v>
      </c>
      <c r="D24873" s="161">
        <v>616.04</v>
      </c>
    </row>
    <row r="24874" spans="3:4" ht="15" hidden="1" customHeight="1" x14ac:dyDescent="0.25">
      <c r="C24874" s="158" t="s">
        <v>546</v>
      </c>
      <c r="D24874" s="159">
        <v>330.67</v>
      </c>
    </row>
    <row r="24875" spans="3:4" ht="15" hidden="1" customHeight="1" x14ac:dyDescent="0.25">
      <c r="C24875" s="160" t="s">
        <v>553</v>
      </c>
      <c r="D24875" s="161">
        <v>422.61</v>
      </c>
    </row>
    <row r="24876" spans="3:4" ht="15" hidden="1" customHeight="1" x14ac:dyDescent="0.25">
      <c r="C24876" s="158" t="s">
        <v>549</v>
      </c>
      <c r="D24876" s="159">
        <v>675.76</v>
      </c>
    </row>
    <row r="24877" spans="3:4" ht="15" hidden="1" customHeight="1" x14ac:dyDescent="0.25">
      <c r="C24877" s="160" t="s">
        <v>309</v>
      </c>
      <c r="D24877" s="161">
        <v>604.1</v>
      </c>
    </row>
    <row r="24878" spans="3:4" ht="15" hidden="1" customHeight="1" x14ac:dyDescent="0.25">
      <c r="C24878" s="158" t="s">
        <v>546</v>
      </c>
      <c r="D24878" s="159">
        <v>710.04</v>
      </c>
    </row>
    <row r="24879" spans="3:4" ht="15" hidden="1" customHeight="1" x14ac:dyDescent="0.25">
      <c r="C24879" s="160" t="s">
        <v>551</v>
      </c>
      <c r="D24879" s="161">
        <v>184.54</v>
      </c>
    </row>
    <row r="24880" spans="3:4" ht="15" hidden="1" customHeight="1" x14ac:dyDescent="0.25">
      <c r="C24880" s="158" t="s">
        <v>548</v>
      </c>
      <c r="D24880" s="159">
        <v>539.4</v>
      </c>
    </row>
    <row r="24881" spans="3:4" ht="15" hidden="1" customHeight="1" x14ac:dyDescent="0.25">
      <c r="C24881" s="160" t="s">
        <v>543</v>
      </c>
      <c r="D24881" s="161">
        <v>628.72</v>
      </c>
    </row>
    <row r="24882" spans="3:4" ht="15" hidden="1" customHeight="1" x14ac:dyDescent="0.25">
      <c r="C24882" s="158" t="s">
        <v>539</v>
      </c>
      <c r="D24882" s="159">
        <v>459.18</v>
      </c>
    </row>
    <row r="24883" spans="3:4" ht="15" hidden="1" customHeight="1" x14ac:dyDescent="0.25">
      <c r="C24883" s="160" t="s">
        <v>552</v>
      </c>
      <c r="D24883" s="161">
        <v>776.1</v>
      </c>
    </row>
    <row r="24884" spans="3:4" ht="15" hidden="1" customHeight="1" x14ac:dyDescent="0.25">
      <c r="C24884" s="158" t="s">
        <v>546</v>
      </c>
      <c r="D24884" s="159">
        <v>254.78</v>
      </c>
    </row>
    <row r="24885" spans="3:4" ht="15" hidden="1" customHeight="1" x14ac:dyDescent="0.25">
      <c r="C24885" s="160" t="s">
        <v>539</v>
      </c>
      <c r="D24885" s="161">
        <v>218.3</v>
      </c>
    </row>
    <row r="24886" spans="3:4" ht="15" hidden="1" customHeight="1" x14ac:dyDescent="0.25">
      <c r="C24886" s="158" t="s">
        <v>549</v>
      </c>
      <c r="D24886" s="159">
        <v>420.32</v>
      </c>
    </row>
    <row r="24887" spans="3:4" ht="15" hidden="1" customHeight="1" x14ac:dyDescent="0.25">
      <c r="C24887" s="160" t="s">
        <v>540</v>
      </c>
      <c r="D24887" s="161">
        <v>238.9</v>
      </c>
    </row>
    <row r="24888" spans="3:4" ht="15" hidden="1" customHeight="1" x14ac:dyDescent="0.25">
      <c r="C24888" s="158" t="s">
        <v>309</v>
      </c>
      <c r="D24888" s="159">
        <v>513.14</v>
      </c>
    </row>
    <row r="24889" spans="3:4" ht="15" hidden="1" customHeight="1" x14ac:dyDescent="0.25">
      <c r="C24889" s="160" t="s">
        <v>552</v>
      </c>
      <c r="D24889" s="161">
        <v>470.95</v>
      </c>
    </row>
    <row r="24890" spans="3:4" ht="15" hidden="1" customHeight="1" x14ac:dyDescent="0.25">
      <c r="C24890" s="158" t="s">
        <v>552</v>
      </c>
      <c r="D24890" s="159">
        <v>540.12</v>
      </c>
    </row>
    <row r="24891" spans="3:4" ht="15" hidden="1" customHeight="1" x14ac:dyDescent="0.25">
      <c r="C24891" s="160" t="s">
        <v>309</v>
      </c>
      <c r="D24891" s="161">
        <v>23.91</v>
      </c>
    </row>
    <row r="24892" spans="3:4" ht="15" hidden="1" customHeight="1" x14ac:dyDescent="0.25">
      <c r="C24892" s="158" t="s">
        <v>312</v>
      </c>
      <c r="D24892" s="159">
        <v>476.25</v>
      </c>
    </row>
    <row r="24893" spans="3:4" ht="15" hidden="1" customHeight="1" x14ac:dyDescent="0.25">
      <c r="C24893" s="160" t="s">
        <v>556</v>
      </c>
      <c r="D24893" s="161">
        <v>729.52</v>
      </c>
    </row>
    <row r="24894" spans="3:4" ht="15" hidden="1" customHeight="1" x14ac:dyDescent="0.25">
      <c r="C24894" s="158" t="s">
        <v>548</v>
      </c>
      <c r="D24894" s="159">
        <v>553.88</v>
      </c>
    </row>
    <row r="24895" spans="3:4" ht="15" hidden="1" customHeight="1" x14ac:dyDescent="0.25">
      <c r="C24895" s="160" t="s">
        <v>545</v>
      </c>
      <c r="D24895" s="161">
        <v>506.71</v>
      </c>
    </row>
    <row r="24896" spans="3:4" ht="15" hidden="1" customHeight="1" x14ac:dyDescent="0.25">
      <c r="C24896" s="158" t="s">
        <v>554</v>
      </c>
      <c r="D24896" s="159">
        <v>302.77</v>
      </c>
    </row>
    <row r="24897" spans="3:4" ht="15" hidden="1" customHeight="1" x14ac:dyDescent="0.25">
      <c r="C24897" s="160" t="s">
        <v>549</v>
      </c>
      <c r="D24897" s="161">
        <v>553.53</v>
      </c>
    </row>
    <row r="24898" spans="3:4" ht="15" hidden="1" customHeight="1" x14ac:dyDescent="0.25">
      <c r="C24898" s="158" t="s">
        <v>307</v>
      </c>
      <c r="D24898" s="159">
        <v>779.4</v>
      </c>
    </row>
    <row r="24899" spans="3:4" ht="15" hidden="1" customHeight="1" x14ac:dyDescent="0.25">
      <c r="C24899" s="160" t="s">
        <v>309</v>
      </c>
      <c r="D24899" s="161">
        <v>797.99</v>
      </c>
    </row>
    <row r="24900" spans="3:4" ht="15" hidden="1" customHeight="1" x14ac:dyDescent="0.25">
      <c r="C24900" s="158" t="s">
        <v>558</v>
      </c>
      <c r="D24900" s="159">
        <v>638.61</v>
      </c>
    </row>
    <row r="24901" spans="3:4" ht="15" hidden="1" customHeight="1" x14ac:dyDescent="0.25">
      <c r="C24901" s="160" t="s">
        <v>540</v>
      </c>
      <c r="D24901" s="161">
        <v>26.71</v>
      </c>
    </row>
    <row r="24902" spans="3:4" ht="15" hidden="1" customHeight="1" x14ac:dyDescent="0.25">
      <c r="C24902" s="158" t="s">
        <v>557</v>
      </c>
      <c r="D24902" s="159">
        <v>327.54000000000002</v>
      </c>
    </row>
    <row r="24903" spans="3:4" ht="15" hidden="1" customHeight="1" x14ac:dyDescent="0.25">
      <c r="C24903" s="160" t="s">
        <v>309</v>
      </c>
      <c r="D24903" s="161">
        <v>447.13</v>
      </c>
    </row>
    <row r="24904" spans="3:4" ht="15" hidden="1" customHeight="1" x14ac:dyDescent="0.25">
      <c r="C24904" s="158" t="s">
        <v>554</v>
      </c>
      <c r="D24904" s="159">
        <v>76.33</v>
      </c>
    </row>
    <row r="24905" spans="3:4" ht="15" hidden="1" customHeight="1" x14ac:dyDescent="0.25">
      <c r="C24905" s="160" t="s">
        <v>546</v>
      </c>
      <c r="D24905" s="161">
        <v>773.87</v>
      </c>
    </row>
    <row r="24906" spans="3:4" ht="15" hidden="1" customHeight="1" x14ac:dyDescent="0.25">
      <c r="C24906" s="158" t="s">
        <v>543</v>
      </c>
      <c r="D24906" s="159">
        <v>408.57</v>
      </c>
    </row>
    <row r="24907" spans="3:4" ht="15" hidden="1" customHeight="1" x14ac:dyDescent="0.25">
      <c r="C24907" s="160" t="s">
        <v>557</v>
      </c>
      <c r="D24907" s="161">
        <v>1013.89</v>
      </c>
    </row>
    <row r="24908" spans="3:4" ht="15" hidden="1" customHeight="1" x14ac:dyDescent="0.25">
      <c r="C24908" s="158" t="s">
        <v>552</v>
      </c>
      <c r="D24908" s="159">
        <v>1043.0899999999999</v>
      </c>
    </row>
    <row r="24909" spans="3:4" ht="15" hidden="1" customHeight="1" x14ac:dyDescent="0.25">
      <c r="C24909" s="160" t="s">
        <v>309</v>
      </c>
      <c r="D24909" s="161">
        <v>240.92</v>
      </c>
    </row>
    <row r="24910" spans="3:4" ht="15" hidden="1" customHeight="1" x14ac:dyDescent="0.25">
      <c r="C24910" s="158" t="s">
        <v>540</v>
      </c>
      <c r="D24910" s="159">
        <v>50.83</v>
      </c>
    </row>
    <row r="24911" spans="3:4" ht="15" hidden="1" customHeight="1" x14ac:dyDescent="0.25">
      <c r="C24911" s="160" t="s">
        <v>557</v>
      </c>
      <c r="D24911" s="161">
        <v>390.27</v>
      </c>
    </row>
    <row r="24912" spans="3:4" ht="15" hidden="1" customHeight="1" x14ac:dyDescent="0.25">
      <c r="C24912" s="158" t="s">
        <v>308</v>
      </c>
      <c r="D24912" s="159">
        <v>811.68</v>
      </c>
    </row>
    <row r="24913" spans="3:4" ht="15" hidden="1" customHeight="1" x14ac:dyDescent="0.25">
      <c r="C24913" s="160" t="s">
        <v>309</v>
      </c>
      <c r="D24913" s="161">
        <v>334.42</v>
      </c>
    </row>
    <row r="24914" spans="3:4" ht="15" hidden="1" customHeight="1" x14ac:dyDescent="0.25">
      <c r="C24914" s="158" t="s">
        <v>552</v>
      </c>
      <c r="D24914" s="159">
        <v>730.04</v>
      </c>
    </row>
    <row r="24915" spans="3:4" ht="15" hidden="1" customHeight="1" x14ac:dyDescent="0.25">
      <c r="C24915" s="160" t="s">
        <v>553</v>
      </c>
      <c r="D24915" s="161">
        <v>545.48</v>
      </c>
    </row>
    <row r="24916" spans="3:4" ht="15" hidden="1" customHeight="1" x14ac:dyDescent="0.25">
      <c r="C24916" s="158" t="s">
        <v>558</v>
      </c>
      <c r="D24916" s="159">
        <v>405.49</v>
      </c>
    </row>
    <row r="24917" spans="3:4" ht="15" hidden="1" customHeight="1" x14ac:dyDescent="0.25">
      <c r="C24917" s="160" t="s">
        <v>545</v>
      </c>
      <c r="D24917" s="161">
        <v>795.45</v>
      </c>
    </row>
    <row r="24918" spans="3:4" ht="15" hidden="1" customHeight="1" x14ac:dyDescent="0.25">
      <c r="C24918" s="158" t="s">
        <v>555</v>
      </c>
      <c r="D24918" s="159">
        <v>763.05</v>
      </c>
    </row>
    <row r="24919" spans="3:4" ht="15" hidden="1" customHeight="1" x14ac:dyDescent="0.25">
      <c r="C24919" s="160" t="s">
        <v>553</v>
      </c>
      <c r="D24919" s="161">
        <v>539.22</v>
      </c>
    </row>
    <row r="24920" spans="3:4" ht="15" hidden="1" customHeight="1" x14ac:dyDescent="0.25">
      <c r="C24920" s="158" t="s">
        <v>540</v>
      </c>
      <c r="D24920" s="159">
        <v>431.93</v>
      </c>
    </row>
    <row r="24921" spans="3:4" ht="15" hidden="1" customHeight="1" x14ac:dyDescent="0.25">
      <c r="C24921" s="160" t="s">
        <v>540</v>
      </c>
      <c r="D24921" s="161">
        <v>909.14</v>
      </c>
    </row>
    <row r="24922" spans="3:4" ht="15" hidden="1" customHeight="1" x14ac:dyDescent="0.25">
      <c r="C24922" s="158" t="s">
        <v>540</v>
      </c>
      <c r="D24922" s="159">
        <v>708.94</v>
      </c>
    </row>
    <row r="24923" spans="3:4" ht="15" hidden="1" customHeight="1" x14ac:dyDescent="0.25">
      <c r="C24923" s="160" t="s">
        <v>547</v>
      </c>
      <c r="D24923" s="161">
        <v>236.92</v>
      </c>
    </row>
    <row r="24924" spans="3:4" ht="15" hidden="1" customHeight="1" x14ac:dyDescent="0.25">
      <c r="C24924" s="158" t="s">
        <v>539</v>
      </c>
      <c r="D24924" s="159">
        <v>136.19</v>
      </c>
    </row>
    <row r="24925" spans="3:4" ht="15" hidden="1" customHeight="1" x14ac:dyDescent="0.25">
      <c r="C24925" s="160" t="s">
        <v>307</v>
      </c>
      <c r="D24925" s="161">
        <v>717.77</v>
      </c>
    </row>
    <row r="24926" spans="3:4" ht="15" hidden="1" customHeight="1" x14ac:dyDescent="0.25">
      <c r="C24926" s="158" t="s">
        <v>539</v>
      </c>
      <c r="D24926" s="159">
        <v>335.55</v>
      </c>
    </row>
    <row r="24927" spans="3:4" ht="15" hidden="1" customHeight="1" x14ac:dyDescent="0.25">
      <c r="C24927" s="160" t="s">
        <v>312</v>
      </c>
      <c r="D24927" s="161">
        <v>360.09</v>
      </c>
    </row>
    <row r="24928" spans="3:4" ht="15" hidden="1" customHeight="1" x14ac:dyDescent="0.25">
      <c r="C24928" s="158" t="s">
        <v>549</v>
      </c>
      <c r="D24928" s="159">
        <v>872.95</v>
      </c>
    </row>
    <row r="24929" spans="3:4" ht="15" hidden="1" customHeight="1" x14ac:dyDescent="0.25">
      <c r="C24929" s="160" t="s">
        <v>539</v>
      </c>
      <c r="D24929" s="161">
        <v>98.51</v>
      </c>
    </row>
    <row r="24930" spans="3:4" ht="15" hidden="1" customHeight="1" x14ac:dyDescent="0.25">
      <c r="C24930" s="158" t="s">
        <v>312</v>
      </c>
      <c r="D24930" s="159">
        <v>419.48</v>
      </c>
    </row>
    <row r="24931" spans="3:4" ht="15" hidden="1" customHeight="1" x14ac:dyDescent="0.25">
      <c r="C24931" s="160" t="s">
        <v>543</v>
      </c>
      <c r="D24931" s="161">
        <v>381.11</v>
      </c>
    </row>
    <row r="24932" spans="3:4" ht="15" hidden="1" customHeight="1" x14ac:dyDescent="0.25">
      <c r="C24932" s="158" t="s">
        <v>539</v>
      </c>
      <c r="D24932" s="159">
        <v>333.44</v>
      </c>
    </row>
    <row r="24933" spans="3:4" ht="15" hidden="1" customHeight="1" x14ac:dyDescent="0.25">
      <c r="C24933" s="160" t="s">
        <v>549</v>
      </c>
      <c r="D24933" s="161">
        <v>581.44000000000005</v>
      </c>
    </row>
    <row r="24934" spans="3:4" ht="15" hidden="1" customHeight="1" x14ac:dyDescent="0.25">
      <c r="C24934" s="158" t="s">
        <v>545</v>
      </c>
      <c r="D24934" s="159">
        <v>1143.8599999999999</v>
      </c>
    </row>
    <row r="24935" spans="3:4" ht="15" hidden="1" customHeight="1" x14ac:dyDescent="0.25">
      <c r="C24935" s="160" t="s">
        <v>554</v>
      </c>
      <c r="D24935" s="161">
        <v>664.37</v>
      </c>
    </row>
    <row r="24936" spans="3:4" ht="15" hidden="1" customHeight="1" x14ac:dyDescent="0.25">
      <c r="C24936" s="158" t="s">
        <v>553</v>
      </c>
      <c r="D24936" s="159">
        <v>1195.48</v>
      </c>
    </row>
    <row r="24937" spans="3:4" ht="15" hidden="1" customHeight="1" x14ac:dyDescent="0.25">
      <c r="C24937" s="160" t="s">
        <v>308</v>
      </c>
      <c r="D24937" s="161">
        <v>483.61</v>
      </c>
    </row>
    <row r="24938" spans="3:4" ht="15" hidden="1" customHeight="1" x14ac:dyDescent="0.25">
      <c r="C24938" s="158" t="s">
        <v>558</v>
      </c>
      <c r="D24938" s="159">
        <v>963.34</v>
      </c>
    </row>
    <row r="24939" spans="3:4" ht="15" hidden="1" customHeight="1" x14ac:dyDescent="0.25">
      <c r="C24939" s="160" t="s">
        <v>554</v>
      </c>
      <c r="D24939" s="161">
        <v>332.65</v>
      </c>
    </row>
    <row r="24940" spans="3:4" ht="15" hidden="1" customHeight="1" x14ac:dyDescent="0.25">
      <c r="C24940" s="158" t="s">
        <v>547</v>
      </c>
      <c r="D24940" s="159">
        <v>1263.56</v>
      </c>
    </row>
    <row r="24941" spans="3:4" ht="15" hidden="1" customHeight="1" x14ac:dyDescent="0.25">
      <c r="C24941" s="160" t="s">
        <v>553</v>
      </c>
      <c r="D24941" s="161">
        <v>144.16</v>
      </c>
    </row>
    <row r="24942" spans="3:4" ht="15" hidden="1" customHeight="1" x14ac:dyDescent="0.25">
      <c r="C24942" s="158" t="s">
        <v>539</v>
      </c>
      <c r="D24942" s="159">
        <v>564.05999999999995</v>
      </c>
    </row>
    <row r="24943" spans="3:4" ht="15" hidden="1" customHeight="1" x14ac:dyDescent="0.25">
      <c r="C24943" s="160" t="s">
        <v>539</v>
      </c>
      <c r="D24943" s="161">
        <v>380.44</v>
      </c>
    </row>
    <row r="24944" spans="3:4" ht="15" hidden="1" customHeight="1" x14ac:dyDescent="0.25">
      <c r="C24944" s="158" t="s">
        <v>554</v>
      </c>
      <c r="D24944" s="159">
        <v>383.09</v>
      </c>
    </row>
    <row r="24945" spans="3:4" ht="15" hidden="1" customHeight="1" x14ac:dyDescent="0.25">
      <c r="C24945" s="160" t="s">
        <v>543</v>
      </c>
      <c r="D24945" s="161">
        <v>1263.07</v>
      </c>
    </row>
    <row r="24946" spans="3:4" ht="15" hidden="1" customHeight="1" x14ac:dyDescent="0.25">
      <c r="C24946" s="158" t="s">
        <v>545</v>
      </c>
      <c r="D24946" s="159">
        <v>793.09</v>
      </c>
    </row>
    <row r="24947" spans="3:4" ht="15" hidden="1" customHeight="1" x14ac:dyDescent="0.25">
      <c r="C24947" s="160" t="s">
        <v>547</v>
      </c>
      <c r="D24947" s="161">
        <v>1157.58</v>
      </c>
    </row>
    <row r="24948" spans="3:4" ht="15" hidden="1" customHeight="1" x14ac:dyDescent="0.25">
      <c r="C24948" s="158" t="s">
        <v>543</v>
      </c>
      <c r="D24948" s="159">
        <v>564.42999999999995</v>
      </c>
    </row>
    <row r="24949" spans="3:4" ht="15" hidden="1" customHeight="1" x14ac:dyDescent="0.25">
      <c r="C24949" s="160" t="s">
        <v>545</v>
      </c>
      <c r="D24949" s="161">
        <v>1051.92</v>
      </c>
    </row>
    <row r="24950" spans="3:4" ht="15" hidden="1" customHeight="1" x14ac:dyDescent="0.25">
      <c r="C24950" s="158" t="s">
        <v>312</v>
      </c>
      <c r="D24950" s="159">
        <v>612.08000000000004</v>
      </c>
    </row>
    <row r="24951" spans="3:4" ht="15" hidden="1" customHeight="1" x14ac:dyDescent="0.25">
      <c r="C24951" s="160" t="s">
        <v>540</v>
      </c>
      <c r="D24951" s="161">
        <v>245.29</v>
      </c>
    </row>
    <row r="24952" spans="3:4" ht="15" hidden="1" customHeight="1" x14ac:dyDescent="0.25">
      <c r="C24952" s="158" t="s">
        <v>553</v>
      </c>
      <c r="D24952" s="159">
        <v>733.42</v>
      </c>
    </row>
    <row r="24953" spans="3:4" ht="15" hidden="1" customHeight="1" x14ac:dyDescent="0.25">
      <c r="C24953" s="160" t="s">
        <v>307</v>
      </c>
      <c r="D24953" s="161">
        <v>1031.19</v>
      </c>
    </row>
    <row r="24954" spans="3:4" ht="15" hidden="1" customHeight="1" x14ac:dyDescent="0.25">
      <c r="C24954" s="158" t="s">
        <v>557</v>
      </c>
      <c r="D24954" s="159">
        <v>715.95</v>
      </c>
    </row>
    <row r="24955" spans="3:4" ht="15" hidden="1" customHeight="1" x14ac:dyDescent="0.25">
      <c r="C24955" s="160" t="s">
        <v>542</v>
      </c>
      <c r="D24955" s="161">
        <v>505.25</v>
      </c>
    </row>
    <row r="24956" spans="3:4" ht="15" hidden="1" customHeight="1" x14ac:dyDescent="0.25">
      <c r="C24956" s="158" t="s">
        <v>551</v>
      </c>
      <c r="D24956" s="159">
        <v>639.07000000000005</v>
      </c>
    </row>
    <row r="24957" spans="3:4" ht="15" hidden="1" customHeight="1" x14ac:dyDescent="0.25">
      <c r="C24957" s="160" t="s">
        <v>553</v>
      </c>
      <c r="D24957" s="161">
        <v>124.35</v>
      </c>
    </row>
    <row r="24958" spans="3:4" ht="15" hidden="1" customHeight="1" x14ac:dyDescent="0.25">
      <c r="C24958" s="158" t="s">
        <v>554</v>
      </c>
      <c r="D24958" s="159">
        <v>602.04999999999995</v>
      </c>
    </row>
    <row r="24959" spans="3:4" ht="15" hidden="1" customHeight="1" x14ac:dyDescent="0.25">
      <c r="C24959" s="160" t="s">
        <v>542</v>
      </c>
      <c r="D24959" s="161">
        <v>176.56</v>
      </c>
    </row>
    <row r="24960" spans="3:4" ht="15" hidden="1" customHeight="1" x14ac:dyDescent="0.25">
      <c r="C24960" s="158" t="s">
        <v>546</v>
      </c>
      <c r="D24960" s="159">
        <v>618.53</v>
      </c>
    </row>
    <row r="24961" spans="3:4" ht="15" hidden="1" customHeight="1" x14ac:dyDescent="0.25">
      <c r="C24961" s="160" t="s">
        <v>547</v>
      </c>
      <c r="D24961" s="161">
        <v>1230.75</v>
      </c>
    </row>
    <row r="24962" spans="3:4" ht="15" hidden="1" customHeight="1" x14ac:dyDescent="0.25">
      <c r="C24962" s="158" t="s">
        <v>539</v>
      </c>
      <c r="D24962" s="159">
        <v>1153.1500000000001</v>
      </c>
    </row>
    <row r="24963" spans="3:4" ht="15" hidden="1" customHeight="1" x14ac:dyDescent="0.25">
      <c r="C24963" s="160" t="s">
        <v>545</v>
      </c>
      <c r="D24963" s="161">
        <v>485.68</v>
      </c>
    </row>
    <row r="24964" spans="3:4" ht="15" hidden="1" customHeight="1" x14ac:dyDescent="0.25">
      <c r="C24964" s="158" t="s">
        <v>552</v>
      </c>
      <c r="D24964" s="159">
        <v>1010.13</v>
      </c>
    </row>
    <row r="24965" spans="3:4" ht="15" hidden="1" customHeight="1" x14ac:dyDescent="0.25">
      <c r="C24965" s="160" t="s">
        <v>308</v>
      </c>
      <c r="D24965" s="161">
        <v>1026.6400000000001</v>
      </c>
    </row>
    <row r="24966" spans="3:4" ht="15" hidden="1" customHeight="1" x14ac:dyDescent="0.25">
      <c r="C24966" s="158" t="s">
        <v>551</v>
      </c>
      <c r="D24966" s="159">
        <v>326.33</v>
      </c>
    </row>
    <row r="24967" spans="3:4" ht="15" hidden="1" customHeight="1" x14ac:dyDescent="0.25">
      <c r="C24967" s="160" t="s">
        <v>553</v>
      </c>
      <c r="D24967" s="161">
        <v>746.82</v>
      </c>
    </row>
    <row r="24968" spans="3:4" ht="15" hidden="1" customHeight="1" x14ac:dyDescent="0.25">
      <c r="C24968" s="158" t="s">
        <v>550</v>
      </c>
      <c r="D24968" s="159">
        <v>1045.32</v>
      </c>
    </row>
    <row r="24969" spans="3:4" ht="15" hidden="1" customHeight="1" x14ac:dyDescent="0.25">
      <c r="C24969" s="160" t="s">
        <v>545</v>
      </c>
      <c r="D24969" s="161">
        <v>1078.22</v>
      </c>
    </row>
    <row r="24970" spans="3:4" ht="15" hidden="1" customHeight="1" x14ac:dyDescent="0.25">
      <c r="C24970" s="158" t="s">
        <v>308</v>
      </c>
      <c r="D24970" s="159">
        <v>1125.25</v>
      </c>
    </row>
    <row r="24971" spans="3:4" ht="15" hidden="1" customHeight="1" x14ac:dyDescent="0.25">
      <c r="C24971" s="160" t="s">
        <v>540</v>
      </c>
      <c r="D24971" s="161">
        <v>515.44000000000005</v>
      </c>
    </row>
    <row r="24972" spans="3:4" ht="15" hidden="1" customHeight="1" x14ac:dyDescent="0.25">
      <c r="C24972" s="158" t="s">
        <v>545</v>
      </c>
      <c r="D24972" s="159">
        <v>670.43</v>
      </c>
    </row>
    <row r="24973" spans="3:4" ht="15" hidden="1" customHeight="1" x14ac:dyDescent="0.25">
      <c r="C24973" s="160" t="s">
        <v>542</v>
      </c>
      <c r="D24973" s="161">
        <v>1199.17</v>
      </c>
    </row>
    <row r="24974" spans="3:4" ht="15" hidden="1" customHeight="1" x14ac:dyDescent="0.25">
      <c r="C24974" s="158" t="s">
        <v>547</v>
      </c>
      <c r="D24974" s="159">
        <v>781.14</v>
      </c>
    </row>
    <row r="24975" spans="3:4" ht="15" hidden="1" customHeight="1" x14ac:dyDescent="0.25">
      <c r="C24975" s="160" t="s">
        <v>551</v>
      </c>
      <c r="D24975" s="161">
        <v>1131.8699999999999</v>
      </c>
    </row>
    <row r="24976" spans="3:4" ht="15" hidden="1" customHeight="1" x14ac:dyDescent="0.25">
      <c r="C24976" s="158" t="s">
        <v>543</v>
      </c>
      <c r="D24976" s="159">
        <v>160.83000000000001</v>
      </c>
    </row>
    <row r="24977" spans="3:4" ht="15" hidden="1" customHeight="1" x14ac:dyDescent="0.25">
      <c r="C24977" s="160" t="s">
        <v>547</v>
      </c>
      <c r="D24977" s="161">
        <v>464.96</v>
      </c>
    </row>
    <row r="24978" spans="3:4" ht="15" hidden="1" customHeight="1" x14ac:dyDescent="0.25">
      <c r="C24978" s="158" t="s">
        <v>312</v>
      </c>
      <c r="D24978" s="159">
        <v>834</v>
      </c>
    </row>
    <row r="24979" spans="3:4" ht="15" hidden="1" customHeight="1" x14ac:dyDescent="0.25">
      <c r="C24979" s="160" t="s">
        <v>546</v>
      </c>
      <c r="D24979" s="161">
        <v>629.13</v>
      </c>
    </row>
    <row r="24980" spans="3:4" ht="15" hidden="1" customHeight="1" x14ac:dyDescent="0.25">
      <c r="C24980" s="158" t="s">
        <v>547</v>
      </c>
      <c r="D24980" s="159">
        <v>461.61</v>
      </c>
    </row>
    <row r="24981" spans="3:4" ht="15" hidden="1" customHeight="1" x14ac:dyDescent="0.25">
      <c r="C24981" s="160" t="s">
        <v>542</v>
      </c>
      <c r="D24981" s="161">
        <v>658.15</v>
      </c>
    </row>
    <row r="24982" spans="3:4" ht="15" hidden="1" customHeight="1" x14ac:dyDescent="0.25">
      <c r="C24982" s="158" t="s">
        <v>551</v>
      </c>
      <c r="D24982" s="159">
        <v>958.13</v>
      </c>
    </row>
    <row r="24983" spans="3:4" ht="15" hidden="1" customHeight="1" x14ac:dyDescent="0.25">
      <c r="C24983" s="160" t="s">
        <v>551</v>
      </c>
      <c r="D24983" s="161">
        <v>835.61</v>
      </c>
    </row>
    <row r="24984" spans="3:4" ht="15" hidden="1" customHeight="1" x14ac:dyDescent="0.25">
      <c r="C24984" s="158" t="s">
        <v>309</v>
      </c>
      <c r="D24984" s="159">
        <v>1265.5899999999999</v>
      </c>
    </row>
    <row r="24985" spans="3:4" ht="15" hidden="1" customHeight="1" x14ac:dyDescent="0.25">
      <c r="C24985" s="160" t="s">
        <v>545</v>
      </c>
      <c r="D24985" s="161">
        <v>1270.69</v>
      </c>
    </row>
    <row r="24986" spans="3:4" ht="15" hidden="1" customHeight="1" x14ac:dyDescent="0.25">
      <c r="C24986" s="158" t="s">
        <v>551</v>
      </c>
      <c r="D24986" s="159">
        <v>771.22</v>
      </c>
    </row>
    <row r="24987" spans="3:4" ht="15" hidden="1" customHeight="1" x14ac:dyDescent="0.25">
      <c r="C24987" s="160" t="s">
        <v>554</v>
      </c>
      <c r="D24987" s="161">
        <v>643.24</v>
      </c>
    </row>
    <row r="24988" spans="3:4" ht="15" hidden="1" customHeight="1" x14ac:dyDescent="0.25">
      <c r="C24988" s="158" t="s">
        <v>544</v>
      </c>
      <c r="D24988" s="159">
        <v>696.32</v>
      </c>
    </row>
    <row r="24989" spans="3:4" ht="15" hidden="1" customHeight="1" x14ac:dyDescent="0.25">
      <c r="C24989" s="160" t="s">
        <v>539</v>
      </c>
      <c r="D24989" s="161">
        <v>601.65</v>
      </c>
    </row>
    <row r="24990" spans="3:4" ht="15" hidden="1" customHeight="1" x14ac:dyDescent="0.25">
      <c r="C24990" s="158" t="s">
        <v>309</v>
      </c>
      <c r="D24990" s="159">
        <v>774.41</v>
      </c>
    </row>
    <row r="24991" spans="3:4" ht="15" hidden="1" customHeight="1" x14ac:dyDescent="0.25">
      <c r="C24991" s="160" t="s">
        <v>308</v>
      </c>
      <c r="D24991" s="161">
        <v>1231.67</v>
      </c>
    </row>
    <row r="24992" spans="3:4" ht="15" hidden="1" customHeight="1" x14ac:dyDescent="0.25">
      <c r="C24992" s="158" t="s">
        <v>550</v>
      </c>
      <c r="D24992" s="159">
        <v>33.6</v>
      </c>
    </row>
    <row r="24993" spans="3:4" ht="15" hidden="1" customHeight="1" x14ac:dyDescent="0.25">
      <c r="C24993" s="160" t="s">
        <v>549</v>
      </c>
      <c r="D24993" s="161">
        <v>755.4</v>
      </c>
    </row>
    <row r="24994" spans="3:4" ht="15" hidden="1" customHeight="1" x14ac:dyDescent="0.25">
      <c r="C24994" s="158" t="s">
        <v>542</v>
      </c>
      <c r="D24994" s="159">
        <v>198.8</v>
      </c>
    </row>
    <row r="24995" spans="3:4" ht="15" hidden="1" customHeight="1" x14ac:dyDescent="0.25">
      <c r="C24995" s="160" t="s">
        <v>556</v>
      </c>
      <c r="D24995" s="161">
        <v>665.21</v>
      </c>
    </row>
    <row r="24996" spans="3:4" ht="15" hidden="1" customHeight="1" x14ac:dyDescent="0.25">
      <c r="C24996" s="158" t="s">
        <v>542</v>
      </c>
      <c r="D24996" s="159">
        <v>505.06</v>
      </c>
    </row>
    <row r="24997" spans="3:4" ht="15" hidden="1" customHeight="1" x14ac:dyDescent="0.25">
      <c r="C24997" s="160" t="s">
        <v>556</v>
      </c>
      <c r="D24997" s="161">
        <v>837.79</v>
      </c>
    </row>
    <row r="24998" spans="3:4" ht="15" hidden="1" customHeight="1" x14ac:dyDescent="0.25">
      <c r="C24998" s="158" t="s">
        <v>543</v>
      </c>
      <c r="D24998" s="159">
        <v>621.72</v>
      </c>
    </row>
    <row r="24999" spans="3:4" ht="15" hidden="1" customHeight="1" x14ac:dyDescent="0.25">
      <c r="C24999" s="160" t="s">
        <v>308</v>
      </c>
      <c r="D24999" s="161">
        <v>730.97</v>
      </c>
    </row>
    <row r="25000" spans="3:4" ht="15" hidden="1" customHeight="1" x14ac:dyDescent="0.25">
      <c r="C25000" s="158" t="s">
        <v>546</v>
      </c>
      <c r="D25000" s="159">
        <v>689.32</v>
      </c>
    </row>
    <row r="25001" spans="3:4" ht="15" hidden="1" customHeight="1" x14ac:dyDescent="0.25">
      <c r="C25001" s="160" t="s">
        <v>542</v>
      </c>
      <c r="D25001" s="161">
        <v>1136.1400000000001</v>
      </c>
    </row>
    <row r="25002" spans="3:4" ht="15" hidden="1" customHeight="1" x14ac:dyDescent="0.25">
      <c r="C25002" s="158" t="s">
        <v>312</v>
      </c>
      <c r="D25002" s="159">
        <v>670.78</v>
      </c>
    </row>
    <row r="25003" spans="3:4" ht="15" hidden="1" customHeight="1" x14ac:dyDescent="0.25">
      <c r="C25003" s="160" t="s">
        <v>539</v>
      </c>
      <c r="D25003" s="161">
        <v>157.15</v>
      </c>
    </row>
    <row r="25004" spans="3:4" ht="15" hidden="1" customHeight="1" x14ac:dyDescent="0.25">
      <c r="C25004" s="158" t="s">
        <v>555</v>
      </c>
      <c r="D25004" s="159">
        <v>354.69</v>
      </c>
    </row>
    <row r="25005" spans="3:4" ht="15" hidden="1" customHeight="1" x14ac:dyDescent="0.25">
      <c r="C25005" s="160" t="s">
        <v>550</v>
      </c>
      <c r="D25005" s="161">
        <v>579.79999999999995</v>
      </c>
    </row>
    <row r="25006" spans="3:4" ht="15" hidden="1" customHeight="1" x14ac:dyDescent="0.25">
      <c r="C25006" s="158" t="s">
        <v>543</v>
      </c>
      <c r="D25006" s="159">
        <v>138.86000000000001</v>
      </c>
    </row>
    <row r="25007" spans="3:4" ht="15" hidden="1" customHeight="1" x14ac:dyDescent="0.25">
      <c r="C25007" s="160" t="s">
        <v>307</v>
      </c>
      <c r="D25007" s="161">
        <v>140.61000000000001</v>
      </c>
    </row>
    <row r="25008" spans="3:4" ht="15" hidden="1" customHeight="1" x14ac:dyDescent="0.25">
      <c r="C25008" s="158" t="s">
        <v>546</v>
      </c>
      <c r="D25008" s="159">
        <v>198.45</v>
      </c>
    </row>
    <row r="25009" spans="3:4" ht="15" hidden="1" customHeight="1" x14ac:dyDescent="0.25">
      <c r="C25009" s="160" t="s">
        <v>309</v>
      </c>
      <c r="D25009" s="161">
        <v>892.1</v>
      </c>
    </row>
    <row r="25010" spans="3:4" ht="15" hidden="1" customHeight="1" x14ac:dyDescent="0.25">
      <c r="C25010" s="158" t="s">
        <v>540</v>
      </c>
      <c r="D25010" s="159">
        <v>128.93</v>
      </c>
    </row>
    <row r="25011" spans="3:4" ht="15" hidden="1" customHeight="1" x14ac:dyDescent="0.25">
      <c r="C25011" s="160" t="s">
        <v>539</v>
      </c>
      <c r="D25011" s="161">
        <v>1069.04</v>
      </c>
    </row>
    <row r="25012" spans="3:4" ht="15" hidden="1" customHeight="1" x14ac:dyDescent="0.25">
      <c r="C25012" s="158" t="s">
        <v>540</v>
      </c>
      <c r="D25012" s="159">
        <v>1190.71</v>
      </c>
    </row>
    <row r="25013" spans="3:4" ht="15" hidden="1" customHeight="1" x14ac:dyDescent="0.25">
      <c r="C25013" s="160" t="s">
        <v>541</v>
      </c>
      <c r="D25013" s="161">
        <v>1214.47</v>
      </c>
    </row>
    <row r="25014" spans="3:4" ht="15" hidden="1" customHeight="1" x14ac:dyDescent="0.25">
      <c r="C25014" s="158" t="s">
        <v>545</v>
      </c>
      <c r="D25014" s="159">
        <v>1217.03</v>
      </c>
    </row>
    <row r="25015" spans="3:4" ht="15" hidden="1" customHeight="1" x14ac:dyDescent="0.25">
      <c r="C25015" s="160" t="s">
        <v>553</v>
      </c>
      <c r="D25015" s="161">
        <v>954.23</v>
      </c>
    </row>
    <row r="25016" spans="3:4" ht="15" hidden="1" customHeight="1" x14ac:dyDescent="0.25">
      <c r="C25016" s="158" t="s">
        <v>550</v>
      </c>
      <c r="D25016" s="159">
        <v>481.83</v>
      </c>
    </row>
    <row r="25017" spans="3:4" ht="15" hidden="1" customHeight="1" x14ac:dyDescent="0.25">
      <c r="C25017" s="160" t="s">
        <v>550</v>
      </c>
      <c r="D25017" s="161">
        <v>379.56</v>
      </c>
    </row>
    <row r="25018" spans="3:4" ht="15" hidden="1" customHeight="1" x14ac:dyDescent="0.25">
      <c r="C25018" s="158" t="s">
        <v>546</v>
      </c>
      <c r="D25018" s="159">
        <v>408.37</v>
      </c>
    </row>
    <row r="25019" spans="3:4" ht="15" hidden="1" customHeight="1" x14ac:dyDescent="0.25">
      <c r="C25019" s="160" t="s">
        <v>309</v>
      </c>
      <c r="D25019" s="161">
        <v>922.31</v>
      </c>
    </row>
    <row r="25020" spans="3:4" ht="15" hidden="1" customHeight="1" x14ac:dyDescent="0.25">
      <c r="C25020" s="158" t="s">
        <v>543</v>
      </c>
      <c r="D25020" s="159">
        <v>1014.73</v>
      </c>
    </row>
    <row r="25021" spans="3:4" ht="15" hidden="1" customHeight="1" x14ac:dyDescent="0.25">
      <c r="C25021" s="160" t="s">
        <v>539</v>
      </c>
      <c r="D25021" s="161">
        <v>1011.43</v>
      </c>
    </row>
    <row r="25022" spans="3:4" ht="15" hidden="1" customHeight="1" x14ac:dyDescent="0.25">
      <c r="C25022" s="158" t="s">
        <v>546</v>
      </c>
      <c r="D25022" s="159">
        <v>505.23</v>
      </c>
    </row>
    <row r="25023" spans="3:4" ht="15" hidden="1" customHeight="1" x14ac:dyDescent="0.25">
      <c r="C25023" s="160" t="s">
        <v>550</v>
      </c>
      <c r="D25023" s="161">
        <v>896.87</v>
      </c>
    </row>
    <row r="25024" spans="3:4" ht="15" hidden="1" customHeight="1" x14ac:dyDescent="0.25">
      <c r="C25024" s="158" t="s">
        <v>554</v>
      </c>
      <c r="D25024" s="159">
        <v>301.05</v>
      </c>
    </row>
    <row r="25025" spans="3:4" ht="15" hidden="1" customHeight="1" x14ac:dyDescent="0.25">
      <c r="C25025" s="160" t="s">
        <v>547</v>
      </c>
      <c r="D25025" s="161">
        <v>1212.25</v>
      </c>
    </row>
    <row r="25026" spans="3:4" ht="15" hidden="1" customHeight="1" x14ac:dyDescent="0.25">
      <c r="C25026" s="158" t="s">
        <v>312</v>
      </c>
      <c r="D25026" s="159">
        <v>287.75</v>
      </c>
    </row>
    <row r="25027" spans="3:4" ht="15" hidden="1" customHeight="1" x14ac:dyDescent="0.25">
      <c r="C25027" s="160" t="s">
        <v>307</v>
      </c>
      <c r="D25027" s="161">
        <v>668.67</v>
      </c>
    </row>
    <row r="25028" spans="3:4" ht="15" hidden="1" customHeight="1" x14ac:dyDescent="0.25">
      <c r="C25028" s="158" t="s">
        <v>545</v>
      </c>
      <c r="D25028" s="159">
        <v>18.82</v>
      </c>
    </row>
    <row r="25029" spans="3:4" ht="15" hidden="1" customHeight="1" x14ac:dyDescent="0.25">
      <c r="C25029" s="160" t="s">
        <v>549</v>
      </c>
      <c r="D25029" s="161">
        <v>1078.9100000000001</v>
      </c>
    </row>
    <row r="25030" spans="3:4" ht="15" hidden="1" customHeight="1" x14ac:dyDescent="0.25">
      <c r="C25030" s="158" t="s">
        <v>546</v>
      </c>
      <c r="D25030" s="159">
        <v>645.41</v>
      </c>
    </row>
    <row r="25031" spans="3:4" ht="15" hidden="1" customHeight="1" x14ac:dyDescent="0.25">
      <c r="C25031" s="160" t="s">
        <v>308</v>
      </c>
      <c r="D25031" s="161">
        <v>70.25</v>
      </c>
    </row>
    <row r="25032" spans="3:4" ht="15" hidden="1" customHeight="1" x14ac:dyDescent="0.25">
      <c r="C25032" s="158" t="s">
        <v>557</v>
      </c>
      <c r="D25032" s="159">
        <v>961.65</v>
      </c>
    </row>
    <row r="25033" spans="3:4" ht="15" hidden="1" customHeight="1" x14ac:dyDescent="0.25">
      <c r="C25033" s="160" t="s">
        <v>551</v>
      </c>
      <c r="D25033" s="161">
        <v>555.95000000000005</v>
      </c>
    </row>
    <row r="25034" spans="3:4" ht="15" hidden="1" customHeight="1" x14ac:dyDescent="0.25">
      <c r="C25034" s="158" t="s">
        <v>543</v>
      </c>
      <c r="D25034" s="159">
        <v>572.14</v>
      </c>
    </row>
    <row r="25035" spans="3:4" ht="15" hidden="1" customHeight="1" x14ac:dyDescent="0.25">
      <c r="C25035" s="160" t="s">
        <v>539</v>
      </c>
      <c r="D25035" s="161">
        <v>1027.51</v>
      </c>
    </row>
    <row r="25036" spans="3:4" ht="15" hidden="1" customHeight="1" x14ac:dyDescent="0.25">
      <c r="C25036" s="158" t="s">
        <v>309</v>
      </c>
      <c r="D25036" s="159">
        <v>606.48</v>
      </c>
    </row>
    <row r="25037" spans="3:4" ht="15" hidden="1" customHeight="1" x14ac:dyDescent="0.25">
      <c r="C25037" s="160" t="s">
        <v>545</v>
      </c>
      <c r="D25037" s="161">
        <v>165.59</v>
      </c>
    </row>
    <row r="25038" spans="3:4" ht="15" hidden="1" customHeight="1" x14ac:dyDescent="0.25">
      <c r="C25038" s="158" t="s">
        <v>552</v>
      </c>
      <c r="D25038" s="159">
        <v>1116.67</v>
      </c>
    </row>
    <row r="25039" spans="3:4" ht="15" hidden="1" customHeight="1" x14ac:dyDescent="0.25">
      <c r="C25039" s="160" t="s">
        <v>543</v>
      </c>
      <c r="D25039" s="161">
        <v>367.5</v>
      </c>
    </row>
    <row r="25040" spans="3:4" ht="15" hidden="1" customHeight="1" x14ac:dyDescent="0.25">
      <c r="C25040" s="158" t="s">
        <v>312</v>
      </c>
      <c r="D25040" s="159">
        <v>684.42</v>
      </c>
    </row>
    <row r="25041" spans="3:4" ht="15" hidden="1" customHeight="1" x14ac:dyDescent="0.25">
      <c r="C25041" s="160" t="s">
        <v>312</v>
      </c>
      <c r="D25041" s="161">
        <v>948.84</v>
      </c>
    </row>
    <row r="25042" spans="3:4" ht="15" hidden="1" customHeight="1" x14ac:dyDescent="0.25">
      <c r="C25042" s="158" t="s">
        <v>308</v>
      </c>
      <c r="D25042" s="159">
        <v>988.93</v>
      </c>
    </row>
    <row r="25043" spans="3:4" ht="15" hidden="1" customHeight="1" x14ac:dyDescent="0.25">
      <c r="C25043" s="160" t="s">
        <v>552</v>
      </c>
      <c r="D25043" s="161">
        <v>588.54999999999995</v>
      </c>
    </row>
    <row r="25044" spans="3:4" ht="15" hidden="1" customHeight="1" x14ac:dyDescent="0.25">
      <c r="C25044" s="158" t="s">
        <v>543</v>
      </c>
      <c r="D25044" s="159">
        <v>375.19</v>
      </c>
    </row>
    <row r="25045" spans="3:4" ht="15" hidden="1" customHeight="1" x14ac:dyDescent="0.25">
      <c r="C25045" s="160" t="s">
        <v>552</v>
      </c>
      <c r="D25045" s="161">
        <v>830.02</v>
      </c>
    </row>
    <row r="25046" spans="3:4" ht="15" hidden="1" customHeight="1" x14ac:dyDescent="0.25">
      <c r="C25046" s="158" t="s">
        <v>550</v>
      </c>
      <c r="D25046" s="159">
        <v>107.06</v>
      </c>
    </row>
    <row r="25047" spans="3:4" ht="15" hidden="1" customHeight="1" x14ac:dyDescent="0.25">
      <c r="C25047" s="160" t="s">
        <v>543</v>
      </c>
      <c r="D25047" s="161">
        <v>1190.75</v>
      </c>
    </row>
    <row r="25048" spans="3:4" ht="15" hidden="1" customHeight="1" x14ac:dyDescent="0.25">
      <c r="C25048" s="158" t="s">
        <v>552</v>
      </c>
      <c r="D25048" s="159">
        <v>193.91</v>
      </c>
    </row>
    <row r="25049" spans="3:4" ht="15" hidden="1" customHeight="1" x14ac:dyDescent="0.25">
      <c r="C25049" s="160" t="s">
        <v>556</v>
      </c>
      <c r="D25049" s="161">
        <v>936.44</v>
      </c>
    </row>
    <row r="25050" spans="3:4" ht="15" hidden="1" customHeight="1" x14ac:dyDescent="0.25">
      <c r="C25050" s="158" t="s">
        <v>539</v>
      </c>
      <c r="D25050" s="159">
        <v>715.02</v>
      </c>
    </row>
    <row r="25051" spans="3:4" ht="15" hidden="1" customHeight="1" x14ac:dyDescent="0.25">
      <c r="C25051" s="160" t="s">
        <v>541</v>
      </c>
      <c r="D25051" s="161">
        <v>672.68</v>
      </c>
    </row>
    <row r="25052" spans="3:4" ht="15" hidden="1" customHeight="1" x14ac:dyDescent="0.25">
      <c r="C25052" s="158" t="s">
        <v>552</v>
      </c>
      <c r="D25052" s="159">
        <v>771.01</v>
      </c>
    </row>
    <row r="25053" spans="3:4" ht="15" hidden="1" customHeight="1" x14ac:dyDescent="0.25">
      <c r="C25053" s="160" t="s">
        <v>542</v>
      </c>
      <c r="D25053" s="161">
        <v>819.14</v>
      </c>
    </row>
    <row r="25054" spans="3:4" ht="15" hidden="1" customHeight="1" x14ac:dyDescent="0.25">
      <c r="C25054" s="158" t="s">
        <v>540</v>
      </c>
      <c r="D25054" s="159">
        <v>407.04</v>
      </c>
    </row>
    <row r="25055" spans="3:4" ht="15" hidden="1" customHeight="1" x14ac:dyDescent="0.25">
      <c r="C25055" s="160" t="s">
        <v>554</v>
      </c>
      <c r="D25055" s="161">
        <v>635.07000000000005</v>
      </c>
    </row>
    <row r="25056" spans="3:4" ht="15" hidden="1" customHeight="1" x14ac:dyDescent="0.25">
      <c r="C25056" s="158" t="s">
        <v>547</v>
      </c>
      <c r="D25056" s="159">
        <v>400.13</v>
      </c>
    </row>
    <row r="25057" spans="3:4" ht="15" hidden="1" customHeight="1" x14ac:dyDescent="0.25">
      <c r="C25057" s="160" t="s">
        <v>551</v>
      </c>
      <c r="D25057" s="161">
        <v>958.57</v>
      </c>
    </row>
    <row r="25058" spans="3:4" ht="15" hidden="1" customHeight="1" x14ac:dyDescent="0.25">
      <c r="C25058" s="158" t="s">
        <v>554</v>
      </c>
      <c r="D25058" s="159">
        <v>657.17</v>
      </c>
    </row>
    <row r="25059" spans="3:4" ht="15" hidden="1" customHeight="1" x14ac:dyDescent="0.25">
      <c r="C25059" s="160" t="s">
        <v>547</v>
      </c>
      <c r="D25059" s="161">
        <v>902.03</v>
      </c>
    </row>
    <row r="25060" spans="3:4" ht="15" hidden="1" customHeight="1" x14ac:dyDescent="0.25">
      <c r="C25060" s="158" t="s">
        <v>557</v>
      </c>
      <c r="D25060" s="159">
        <v>98.67</v>
      </c>
    </row>
    <row r="25061" spans="3:4" ht="15" hidden="1" customHeight="1" x14ac:dyDescent="0.25">
      <c r="C25061" s="160" t="s">
        <v>539</v>
      </c>
      <c r="D25061" s="161">
        <v>187.55</v>
      </c>
    </row>
    <row r="25062" spans="3:4" ht="15" hidden="1" customHeight="1" x14ac:dyDescent="0.25">
      <c r="C25062" s="158" t="s">
        <v>309</v>
      </c>
      <c r="D25062" s="159">
        <v>1186.8399999999999</v>
      </c>
    </row>
    <row r="25063" spans="3:4" ht="15" hidden="1" customHeight="1" x14ac:dyDescent="0.25">
      <c r="C25063" s="160" t="s">
        <v>539</v>
      </c>
      <c r="D25063" s="161">
        <v>676.25</v>
      </c>
    </row>
    <row r="25064" spans="3:4" ht="15" hidden="1" customHeight="1" x14ac:dyDescent="0.25">
      <c r="C25064" s="158" t="s">
        <v>312</v>
      </c>
      <c r="D25064" s="159">
        <v>737.44</v>
      </c>
    </row>
    <row r="25065" spans="3:4" ht="15" hidden="1" customHeight="1" x14ac:dyDescent="0.25">
      <c r="C25065" s="160" t="s">
        <v>312</v>
      </c>
      <c r="D25065" s="161">
        <v>702.07</v>
      </c>
    </row>
    <row r="25066" spans="3:4" ht="15" hidden="1" customHeight="1" x14ac:dyDescent="0.25">
      <c r="C25066" s="158" t="s">
        <v>545</v>
      </c>
      <c r="D25066" s="159">
        <v>876.28</v>
      </c>
    </row>
    <row r="25067" spans="3:4" ht="15" hidden="1" customHeight="1" x14ac:dyDescent="0.25">
      <c r="C25067" s="160" t="s">
        <v>553</v>
      </c>
      <c r="D25067" s="161">
        <v>1198.95</v>
      </c>
    </row>
    <row r="25068" spans="3:4" ht="15" hidden="1" customHeight="1" x14ac:dyDescent="0.25">
      <c r="C25068" s="158" t="s">
        <v>555</v>
      </c>
      <c r="D25068" s="159">
        <v>795.58</v>
      </c>
    </row>
    <row r="25069" spans="3:4" ht="15" hidden="1" customHeight="1" x14ac:dyDescent="0.25">
      <c r="C25069" s="160" t="s">
        <v>553</v>
      </c>
      <c r="D25069" s="161">
        <v>606.37</v>
      </c>
    </row>
    <row r="25070" spans="3:4" ht="15" hidden="1" customHeight="1" x14ac:dyDescent="0.25">
      <c r="C25070" s="158" t="s">
        <v>542</v>
      </c>
      <c r="D25070" s="159">
        <v>565.44000000000005</v>
      </c>
    </row>
    <row r="25071" spans="3:4" ht="15" hidden="1" customHeight="1" x14ac:dyDescent="0.25">
      <c r="C25071" s="160" t="s">
        <v>553</v>
      </c>
      <c r="D25071" s="161">
        <v>748.64</v>
      </c>
    </row>
    <row r="25072" spans="3:4" ht="15" hidden="1" customHeight="1" x14ac:dyDescent="0.25">
      <c r="C25072" s="158" t="s">
        <v>547</v>
      </c>
      <c r="D25072" s="159">
        <v>1260.24</v>
      </c>
    </row>
    <row r="25073" spans="3:4" ht="15" hidden="1" customHeight="1" x14ac:dyDescent="0.25">
      <c r="C25073" s="160" t="s">
        <v>551</v>
      </c>
      <c r="D25073" s="161">
        <v>900.24</v>
      </c>
    </row>
    <row r="25074" spans="3:4" ht="15" hidden="1" customHeight="1" x14ac:dyDescent="0.25">
      <c r="C25074" s="158" t="s">
        <v>545</v>
      </c>
      <c r="D25074" s="159">
        <v>586.79</v>
      </c>
    </row>
    <row r="25075" spans="3:4" ht="15" hidden="1" customHeight="1" x14ac:dyDescent="0.25">
      <c r="C25075" s="160" t="s">
        <v>549</v>
      </c>
      <c r="D25075" s="161">
        <v>525.36</v>
      </c>
    </row>
    <row r="25076" spans="3:4" ht="15" hidden="1" customHeight="1" x14ac:dyDescent="0.25">
      <c r="C25076" s="158" t="s">
        <v>307</v>
      </c>
      <c r="D25076" s="159">
        <v>1283.01</v>
      </c>
    </row>
    <row r="25077" spans="3:4" ht="15" hidden="1" customHeight="1" x14ac:dyDescent="0.25">
      <c r="C25077" s="160" t="s">
        <v>309</v>
      </c>
      <c r="D25077" s="161">
        <v>1137.1300000000001</v>
      </c>
    </row>
    <row r="25078" spans="3:4" ht="15" hidden="1" customHeight="1" x14ac:dyDescent="0.25">
      <c r="C25078" s="158" t="s">
        <v>539</v>
      </c>
      <c r="D25078" s="159">
        <v>25.86</v>
      </c>
    </row>
    <row r="25079" spans="3:4" ht="15" hidden="1" customHeight="1" x14ac:dyDescent="0.25">
      <c r="C25079" s="160" t="s">
        <v>307</v>
      </c>
      <c r="D25079" s="161">
        <v>744.37</v>
      </c>
    </row>
    <row r="25080" spans="3:4" ht="15" hidden="1" customHeight="1" x14ac:dyDescent="0.25">
      <c r="C25080" s="158" t="s">
        <v>545</v>
      </c>
      <c r="D25080" s="159">
        <v>495.08</v>
      </c>
    </row>
    <row r="25081" spans="3:4" ht="15" hidden="1" customHeight="1" x14ac:dyDescent="0.25">
      <c r="C25081" s="160" t="s">
        <v>312</v>
      </c>
      <c r="D25081" s="161">
        <v>1080.27</v>
      </c>
    </row>
    <row r="25082" spans="3:4" ht="15" hidden="1" customHeight="1" x14ac:dyDescent="0.25">
      <c r="C25082" s="158" t="s">
        <v>553</v>
      </c>
      <c r="D25082" s="159">
        <v>467.27</v>
      </c>
    </row>
    <row r="25083" spans="3:4" ht="15" hidden="1" customHeight="1" x14ac:dyDescent="0.25">
      <c r="C25083" s="160" t="s">
        <v>552</v>
      </c>
      <c r="D25083" s="161">
        <v>503.02</v>
      </c>
    </row>
    <row r="25084" spans="3:4" ht="15" hidden="1" customHeight="1" x14ac:dyDescent="0.25">
      <c r="C25084" s="158" t="s">
        <v>545</v>
      </c>
      <c r="D25084" s="159">
        <v>767.51</v>
      </c>
    </row>
    <row r="25085" spans="3:4" ht="15" hidden="1" customHeight="1" x14ac:dyDescent="0.25">
      <c r="C25085" s="160" t="s">
        <v>540</v>
      </c>
      <c r="D25085" s="161">
        <v>669.27</v>
      </c>
    </row>
    <row r="25086" spans="3:4" ht="15" hidden="1" customHeight="1" x14ac:dyDescent="0.25">
      <c r="C25086" s="158" t="s">
        <v>539</v>
      </c>
      <c r="D25086" s="159">
        <v>1126.68</v>
      </c>
    </row>
    <row r="25087" spans="3:4" ht="15" hidden="1" customHeight="1" x14ac:dyDescent="0.25">
      <c r="C25087" s="160" t="s">
        <v>547</v>
      </c>
      <c r="D25087" s="161">
        <v>553.88</v>
      </c>
    </row>
    <row r="25088" spans="3:4" ht="15" hidden="1" customHeight="1" x14ac:dyDescent="0.25">
      <c r="C25088" s="158" t="s">
        <v>546</v>
      </c>
      <c r="D25088" s="159">
        <v>1193.73</v>
      </c>
    </row>
    <row r="25089" spans="3:4" ht="15" hidden="1" customHeight="1" x14ac:dyDescent="0.25">
      <c r="C25089" s="160" t="s">
        <v>545</v>
      </c>
      <c r="D25089" s="161">
        <v>126.95</v>
      </c>
    </row>
    <row r="25090" spans="3:4" ht="15" hidden="1" customHeight="1" x14ac:dyDescent="0.25">
      <c r="C25090" s="158" t="s">
        <v>546</v>
      </c>
      <c r="D25090" s="159">
        <v>478.98</v>
      </c>
    </row>
    <row r="25091" spans="3:4" ht="15" hidden="1" customHeight="1" x14ac:dyDescent="0.25">
      <c r="C25091" s="160" t="s">
        <v>540</v>
      </c>
      <c r="D25091" s="161">
        <v>890.74</v>
      </c>
    </row>
    <row r="25092" spans="3:4" ht="15" hidden="1" customHeight="1" x14ac:dyDescent="0.25">
      <c r="C25092" s="158" t="s">
        <v>546</v>
      </c>
      <c r="D25092" s="159">
        <v>1140.1400000000001</v>
      </c>
    </row>
    <row r="25093" spans="3:4" ht="15" hidden="1" customHeight="1" x14ac:dyDescent="0.25">
      <c r="C25093" s="160" t="s">
        <v>309</v>
      </c>
      <c r="D25093" s="161">
        <v>1164.79</v>
      </c>
    </row>
    <row r="25094" spans="3:4" ht="15" hidden="1" customHeight="1" x14ac:dyDescent="0.25">
      <c r="C25094" s="158" t="s">
        <v>307</v>
      </c>
      <c r="D25094" s="159">
        <v>90.56</v>
      </c>
    </row>
    <row r="25095" spans="3:4" ht="15" hidden="1" customHeight="1" x14ac:dyDescent="0.25">
      <c r="C25095" s="160" t="s">
        <v>557</v>
      </c>
      <c r="D25095" s="161">
        <v>223.55</v>
      </c>
    </row>
    <row r="25096" spans="3:4" ht="15" hidden="1" customHeight="1" x14ac:dyDescent="0.25">
      <c r="C25096" s="158" t="s">
        <v>541</v>
      </c>
      <c r="D25096" s="159">
        <v>1229.05</v>
      </c>
    </row>
    <row r="25097" spans="3:4" ht="15" hidden="1" customHeight="1" x14ac:dyDescent="0.25">
      <c r="C25097" s="160" t="s">
        <v>309</v>
      </c>
      <c r="D25097" s="161">
        <v>878.59</v>
      </c>
    </row>
    <row r="25098" spans="3:4" ht="15" hidden="1" customHeight="1" x14ac:dyDescent="0.25">
      <c r="C25098" s="158" t="s">
        <v>549</v>
      </c>
      <c r="D25098" s="159">
        <v>40.44</v>
      </c>
    </row>
    <row r="25099" spans="3:4" ht="15" hidden="1" customHeight="1" x14ac:dyDescent="0.25">
      <c r="C25099" s="160" t="s">
        <v>539</v>
      </c>
      <c r="D25099" s="161">
        <v>1096.72</v>
      </c>
    </row>
    <row r="25100" spans="3:4" ht="15" hidden="1" customHeight="1" x14ac:dyDescent="0.25">
      <c r="C25100" s="158" t="s">
        <v>543</v>
      </c>
      <c r="D25100" s="159">
        <v>552.23</v>
      </c>
    </row>
    <row r="25101" spans="3:4" ht="15" hidden="1" customHeight="1" x14ac:dyDescent="0.25">
      <c r="C25101" s="160" t="s">
        <v>539</v>
      </c>
      <c r="D25101" s="161">
        <v>431.18</v>
      </c>
    </row>
    <row r="25102" spans="3:4" ht="15" hidden="1" customHeight="1" x14ac:dyDescent="0.25">
      <c r="C25102" s="158" t="s">
        <v>543</v>
      </c>
      <c r="D25102" s="159">
        <v>593.16999999999996</v>
      </c>
    </row>
    <row r="25103" spans="3:4" ht="15" hidden="1" customHeight="1" x14ac:dyDescent="0.25">
      <c r="C25103" s="160" t="s">
        <v>546</v>
      </c>
      <c r="D25103" s="161">
        <v>371.25</v>
      </c>
    </row>
    <row r="25104" spans="3:4" ht="15" hidden="1" customHeight="1" x14ac:dyDescent="0.25">
      <c r="C25104" s="158" t="s">
        <v>544</v>
      </c>
      <c r="D25104" s="159">
        <v>1264.19</v>
      </c>
    </row>
    <row r="25105" spans="3:4" ht="15" hidden="1" customHeight="1" x14ac:dyDescent="0.25">
      <c r="C25105" s="160" t="s">
        <v>550</v>
      </c>
      <c r="D25105" s="161">
        <v>728.81</v>
      </c>
    </row>
    <row r="25106" spans="3:4" ht="15" hidden="1" customHeight="1" x14ac:dyDescent="0.25">
      <c r="C25106" s="158" t="s">
        <v>550</v>
      </c>
      <c r="D25106" s="159">
        <v>1266.56</v>
      </c>
    </row>
    <row r="25107" spans="3:4" ht="15" hidden="1" customHeight="1" x14ac:dyDescent="0.25">
      <c r="C25107" s="160" t="s">
        <v>540</v>
      </c>
      <c r="D25107" s="161">
        <v>1001.3</v>
      </c>
    </row>
    <row r="25108" spans="3:4" ht="15" hidden="1" customHeight="1" x14ac:dyDescent="0.25">
      <c r="C25108" s="158" t="s">
        <v>539</v>
      </c>
      <c r="D25108" s="159">
        <v>667.75</v>
      </c>
    </row>
    <row r="25109" spans="3:4" ht="15" hidden="1" customHeight="1" x14ac:dyDescent="0.25">
      <c r="C25109" s="160" t="s">
        <v>549</v>
      </c>
      <c r="D25109" s="161">
        <v>766.83</v>
      </c>
    </row>
    <row r="25110" spans="3:4" ht="15" hidden="1" customHeight="1" x14ac:dyDescent="0.25">
      <c r="C25110" s="158" t="s">
        <v>308</v>
      </c>
      <c r="D25110" s="159">
        <v>946.15</v>
      </c>
    </row>
    <row r="25111" spans="3:4" ht="15" hidden="1" customHeight="1" x14ac:dyDescent="0.25">
      <c r="C25111" s="160" t="s">
        <v>543</v>
      </c>
      <c r="D25111" s="161">
        <v>1283.8599999999999</v>
      </c>
    </row>
    <row r="25112" spans="3:4" ht="15" hidden="1" customHeight="1" x14ac:dyDescent="0.25">
      <c r="C25112" s="158" t="s">
        <v>540</v>
      </c>
      <c r="D25112" s="159">
        <v>650.23</v>
      </c>
    </row>
    <row r="25113" spans="3:4" ht="15" hidden="1" customHeight="1" x14ac:dyDescent="0.25">
      <c r="C25113" s="160" t="s">
        <v>309</v>
      </c>
      <c r="D25113" s="161">
        <v>424.34</v>
      </c>
    </row>
    <row r="25114" spans="3:4" ht="15" hidden="1" customHeight="1" x14ac:dyDescent="0.25">
      <c r="C25114" s="158" t="s">
        <v>309</v>
      </c>
      <c r="D25114" s="159">
        <v>161.1</v>
      </c>
    </row>
    <row r="25115" spans="3:4" ht="15" hidden="1" customHeight="1" x14ac:dyDescent="0.25">
      <c r="C25115" s="160" t="s">
        <v>307</v>
      </c>
      <c r="D25115" s="161">
        <v>447.99</v>
      </c>
    </row>
    <row r="25116" spans="3:4" ht="15" hidden="1" customHeight="1" x14ac:dyDescent="0.25">
      <c r="C25116" s="158" t="s">
        <v>543</v>
      </c>
      <c r="D25116" s="159">
        <v>134.41999999999999</v>
      </c>
    </row>
    <row r="25117" spans="3:4" ht="15" hidden="1" customHeight="1" x14ac:dyDescent="0.25">
      <c r="C25117" s="160" t="s">
        <v>553</v>
      </c>
      <c r="D25117" s="161">
        <v>417.8</v>
      </c>
    </row>
    <row r="25118" spans="3:4" ht="15" hidden="1" customHeight="1" x14ac:dyDescent="0.25">
      <c r="C25118" s="158" t="s">
        <v>547</v>
      </c>
      <c r="D25118" s="159">
        <v>524.82000000000005</v>
      </c>
    </row>
    <row r="25119" spans="3:4" ht="15" hidden="1" customHeight="1" x14ac:dyDescent="0.25">
      <c r="C25119" s="160" t="s">
        <v>540</v>
      </c>
      <c r="D25119" s="161">
        <v>315.58999999999997</v>
      </c>
    </row>
    <row r="25120" spans="3:4" ht="15" hidden="1" customHeight="1" x14ac:dyDescent="0.25">
      <c r="C25120" s="158" t="s">
        <v>546</v>
      </c>
      <c r="D25120" s="159">
        <v>1246.0899999999999</v>
      </c>
    </row>
    <row r="25121" spans="3:4" ht="15" hidden="1" customHeight="1" x14ac:dyDescent="0.25">
      <c r="C25121" s="160" t="s">
        <v>544</v>
      </c>
      <c r="D25121" s="161">
        <v>1136.82</v>
      </c>
    </row>
    <row r="25122" spans="3:4" ht="15" hidden="1" customHeight="1" x14ac:dyDescent="0.25">
      <c r="C25122" s="158" t="s">
        <v>545</v>
      </c>
      <c r="D25122" s="159">
        <v>505.82</v>
      </c>
    </row>
    <row r="25123" spans="3:4" ht="15" hidden="1" customHeight="1" x14ac:dyDescent="0.25">
      <c r="C25123" s="160" t="s">
        <v>553</v>
      </c>
      <c r="D25123" s="161">
        <v>186.91</v>
      </c>
    </row>
    <row r="25124" spans="3:4" ht="15" hidden="1" customHeight="1" x14ac:dyDescent="0.25">
      <c r="C25124" s="158" t="s">
        <v>548</v>
      </c>
      <c r="D25124" s="159">
        <v>497.97</v>
      </c>
    </row>
    <row r="25125" spans="3:4" ht="15" hidden="1" customHeight="1" x14ac:dyDescent="0.25">
      <c r="C25125" s="160" t="s">
        <v>312</v>
      </c>
      <c r="D25125" s="161">
        <v>1089.75</v>
      </c>
    </row>
    <row r="25126" spans="3:4" ht="15" hidden="1" customHeight="1" x14ac:dyDescent="0.25">
      <c r="C25126" s="158" t="s">
        <v>557</v>
      </c>
      <c r="D25126" s="159">
        <v>997.18</v>
      </c>
    </row>
    <row r="25127" spans="3:4" ht="15" hidden="1" customHeight="1" x14ac:dyDescent="0.25">
      <c r="C25127" s="160" t="s">
        <v>542</v>
      </c>
      <c r="D25127" s="161">
        <v>784.6</v>
      </c>
    </row>
    <row r="25128" spans="3:4" ht="15" hidden="1" customHeight="1" x14ac:dyDescent="0.25">
      <c r="C25128" s="158" t="s">
        <v>308</v>
      </c>
      <c r="D25128" s="159">
        <v>593.15</v>
      </c>
    </row>
    <row r="25129" spans="3:4" ht="15" hidden="1" customHeight="1" x14ac:dyDescent="0.25">
      <c r="C25129" s="160" t="s">
        <v>543</v>
      </c>
      <c r="D25129" s="161">
        <v>583.07000000000005</v>
      </c>
    </row>
    <row r="25130" spans="3:4" ht="15" hidden="1" customHeight="1" x14ac:dyDescent="0.25">
      <c r="C25130" s="158" t="s">
        <v>545</v>
      </c>
      <c r="D25130" s="159">
        <v>1128.1400000000001</v>
      </c>
    </row>
    <row r="25131" spans="3:4" ht="15" hidden="1" customHeight="1" x14ac:dyDescent="0.25">
      <c r="C25131" s="160" t="s">
        <v>551</v>
      </c>
      <c r="D25131" s="161">
        <v>912.2</v>
      </c>
    </row>
    <row r="25132" spans="3:4" ht="15" hidden="1" customHeight="1" x14ac:dyDescent="0.25">
      <c r="C25132" s="158" t="s">
        <v>551</v>
      </c>
      <c r="D25132" s="159">
        <v>361.93</v>
      </c>
    </row>
    <row r="25133" spans="3:4" ht="15" hidden="1" customHeight="1" x14ac:dyDescent="0.25">
      <c r="C25133" s="160" t="s">
        <v>542</v>
      </c>
      <c r="D25133" s="161">
        <v>493.69</v>
      </c>
    </row>
    <row r="25134" spans="3:4" ht="15" hidden="1" customHeight="1" x14ac:dyDescent="0.25">
      <c r="C25134" s="158" t="s">
        <v>545</v>
      </c>
      <c r="D25134" s="159">
        <v>174.41</v>
      </c>
    </row>
    <row r="25135" spans="3:4" ht="15" hidden="1" customHeight="1" x14ac:dyDescent="0.25">
      <c r="C25135" s="160" t="s">
        <v>539</v>
      </c>
      <c r="D25135" s="161">
        <v>860.64</v>
      </c>
    </row>
    <row r="25136" spans="3:4" ht="15" hidden="1" customHeight="1" x14ac:dyDescent="0.25">
      <c r="C25136" s="158" t="s">
        <v>312</v>
      </c>
      <c r="D25136" s="159">
        <v>1036.44</v>
      </c>
    </row>
    <row r="25137" spans="3:4" ht="15" hidden="1" customHeight="1" x14ac:dyDescent="0.25">
      <c r="C25137" s="160" t="s">
        <v>539</v>
      </c>
      <c r="D25137" s="161">
        <v>538.95000000000005</v>
      </c>
    </row>
    <row r="25138" spans="3:4" ht="15" hidden="1" customHeight="1" x14ac:dyDescent="0.25">
      <c r="C25138" s="158" t="s">
        <v>312</v>
      </c>
      <c r="D25138" s="159">
        <v>1042.51</v>
      </c>
    </row>
    <row r="25139" spans="3:4" ht="15" hidden="1" customHeight="1" x14ac:dyDescent="0.25">
      <c r="C25139" s="160" t="s">
        <v>553</v>
      </c>
      <c r="D25139" s="161">
        <v>145.56</v>
      </c>
    </row>
    <row r="25140" spans="3:4" ht="15" hidden="1" customHeight="1" x14ac:dyDescent="0.25">
      <c r="C25140" s="158" t="s">
        <v>309</v>
      </c>
      <c r="D25140" s="159">
        <v>490.57</v>
      </c>
    </row>
    <row r="25141" spans="3:4" ht="15" hidden="1" customHeight="1" x14ac:dyDescent="0.25">
      <c r="C25141" s="160" t="s">
        <v>539</v>
      </c>
      <c r="D25141" s="161">
        <v>1104.97</v>
      </c>
    </row>
    <row r="25142" spans="3:4" ht="15" hidden="1" customHeight="1" x14ac:dyDescent="0.25">
      <c r="C25142" s="158" t="s">
        <v>553</v>
      </c>
      <c r="D25142" s="159">
        <v>901.38</v>
      </c>
    </row>
    <row r="25143" spans="3:4" ht="15" hidden="1" customHeight="1" x14ac:dyDescent="0.25">
      <c r="C25143" s="160" t="s">
        <v>550</v>
      </c>
      <c r="D25143" s="161">
        <v>369.58</v>
      </c>
    </row>
    <row r="25144" spans="3:4" ht="15" hidden="1" customHeight="1" x14ac:dyDescent="0.25">
      <c r="C25144" s="158" t="s">
        <v>549</v>
      </c>
      <c r="D25144" s="159">
        <v>844.73</v>
      </c>
    </row>
    <row r="25145" spans="3:4" ht="15" hidden="1" customHeight="1" x14ac:dyDescent="0.25">
      <c r="C25145" s="160" t="s">
        <v>540</v>
      </c>
      <c r="D25145" s="161">
        <v>410.68</v>
      </c>
    </row>
    <row r="25146" spans="3:4" ht="15" hidden="1" customHeight="1" x14ac:dyDescent="0.25">
      <c r="C25146" s="158" t="s">
        <v>543</v>
      </c>
      <c r="D25146" s="159">
        <v>273.5</v>
      </c>
    </row>
    <row r="25147" spans="3:4" ht="15" hidden="1" customHeight="1" x14ac:dyDescent="0.25">
      <c r="C25147" s="160" t="s">
        <v>552</v>
      </c>
      <c r="D25147" s="161">
        <v>858.92</v>
      </c>
    </row>
    <row r="25148" spans="3:4" ht="15" hidden="1" customHeight="1" x14ac:dyDescent="0.25">
      <c r="C25148" s="158" t="s">
        <v>551</v>
      </c>
      <c r="D25148" s="159">
        <v>242.26</v>
      </c>
    </row>
    <row r="25149" spans="3:4" ht="15" hidden="1" customHeight="1" x14ac:dyDescent="0.25">
      <c r="C25149" s="160" t="s">
        <v>549</v>
      </c>
      <c r="D25149" s="161">
        <v>463.57</v>
      </c>
    </row>
    <row r="25150" spans="3:4" ht="15" hidden="1" customHeight="1" x14ac:dyDescent="0.25">
      <c r="C25150" s="158" t="s">
        <v>548</v>
      </c>
      <c r="D25150" s="159">
        <v>956.39</v>
      </c>
    </row>
    <row r="25151" spans="3:4" ht="15" hidden="1" customHeight="1" x14ac:dyDescent="0.25">
      <c r="C25151" s="160" t="s">
        <v>542</v>
      </c>
      <c r="D25151" s="161">
        <v>264.99</v>
      </c>
    </row>
    <row r="25152" spans="3:4" ht="15" hidden="1" customHeight="1" x14ac:dyDescent="0.25">
      <c r="C25152" s="158" t="s">
        <v>552</v>
      </c>
      <c r="D25152" s="159">
        <v>839.16</v>
      </c>
    </row>
    <row r="25153" spans="3:4" ht="15" hidden="1" customHeight="1" x14ac:dyDescent="0.25">
      <c r="C25153" s="160" t="s">
        <v>547</v>
      </c>
      <c r="D25153" s="161">
        <v>118.29</v>
      </c>
    </row>
    <row r="25154" spans="3:4" ht="15" hidden="1" customHeight="1" x14ac:dyDescent="0.25">
      <c r="C25154" s="158" t="s">
        <v>540</v>
      </c>
      <c r="D25154" s="159">
        <v>554.91999999999996</v>
      </c>
    </row>
    <row r="25155" spans="3:4" ht="15" hidden="1" customHeight="1" x14ac:dyDescent="0.25">
      <c r="C25155" s="160" t="s">
        <v>307</v>
      </c>
      <c r="D25155" s="161">
        <v>1296.1199999999999</v>
      </c>
    </row>
    <row r="25156" spans="3:4" ht="15" hidden="1" customHeight="1" x14ac:dyDescent="0.25">
      <c r="C25156" s="158" t="s">
        <v>553</v>
      </c>
      <c r="D25156" s="159">
        <v>368.66</v>
      </c>
    </row>
    <row r="25157" spans="3:4" ht="15" hidden="1" customHeight="1" x14ac:dyDescent="0.25">
      <c r="C25157" s="160" t="s">
        <v>552</v>
      </c>
      <c r="D25157" s="161">
        <v>1075.3599999999999</v>
      </c>
    </row>
    <row r="25158" spans="3:4" ht="15" hidden="1" customHeight="1" x14ac:dyDescent="0.25">
      <c r="C25158" s="158" t="s">
        <v>549</v>
      </c>
      <c r="D25158" s="159">
        <v>699.35</v>
      </c>
    </row>
    <row r="25159" spans="3:4" ht="15" hidden="1" customHeight="1" x14ac:dyDescent="0.25">
      <c r="C25159" s="160" t="s">
        <v>307</v>
      </c>
      <c r="D25159" s="161">
        <v>1112.76</v>
      </c>
    </row>
    <row r="25160" spans="3:4" ht="15" hidden="1" customHeight="1" x14ac:dyDescent="0.25">
      <c r="C25160" s="158" t="s">
        <v>552</v>
      </c>
      <c r="D25160" s="159">
        <v>1068.79</v>
      </c>
    </row>
    <row r="25161" spans="3:4" ht="15" hidden="1" customHeight="1" x14ac:dyDescent="0.25">
      <c r="C25161" s="160" t="s">
        <v>540</v>
      </c>
      <c r="D25161" s="161">
        <v>570.65</v>
      </c>
    </row>
    <row r="25162" spans="3:4" ht="15" hidden="1" customHeight="1" x14ac:dyDescent="0.25">
      <c r="C25162" s="158" t="s">
        <v>553</v>
      </c>
      <c r="D25162" s="159">
        <v>842.71</v>
      </c>
    </row>
    <row r="25163" spans="3:4" ht="15" hidden="1" customHeight="1" x14ac:dyDescent="0.25">
      <c r="C25163" s="160" t="s">
        <v>558</v>
      </c>
      <c r="D25163" s="161">
        <v>914.86</v>
      </c>
    </row>
    <row r="25164" spans="3:4" ht="15" hidden="1" customHeight="1" x14ac:dyDescent="0.25">
      <c r="C25164" s="158" t="s">
        <v>539</v>
      </c>
      <c r="D25164" s="159">
        <v>281.52</v>
      </c>
    </row>
    <row r="25165" spans="3:4" ht="15" hidden="1" customHeight="1" x14ac:dyDescent="0.25">
      <c r="C25165" s="160" t="s">
        <v>308</v>
      </c>
      <c r="D25165" s="161">
        <v>480.75</v>
      </c>
    </row>
    <row r="25166" spans="3:4" ht="15" hidden="1" customHeight="1" x14ac:dyDescent="0.25">
      <c r="C25166" s="158" t="s">
        <v>546</v>
      </c>
      <c r="D25166" s="159">
        <v>754.28</v>
      </c>
    </row>
    <row r="25167" spans="3:4" ht="15" hidden="1" customHeight="1" x14ac:dyDescent="0.25">
      <c r="C25167" s="160" t="s">
        <v>552</v>
      </c>
      <c r="D25167" s="161">
        <v>498.74</v>
      </c>
    </row>
    <row r="25168" spans="3:4" ht="15" hidden="1" customHeight="1" x14ac:dyDescent="0.25">
      <c r="C25168" s="158" t="s">
        <v>547</v>
      </c>
      <c r="D25168" s="159">
        <v>767.76</v>
      </c>
    </row>
    <row r="25169" spans="3:4" ht="15" hidden="1" customHeight="1" x14ac:dyDescent="0.25">
      <c r="C25169" s="160" t="s">
        <v>552</v>
      </c>
      <c r="D25169" s="161">
        <v>345.05</v>
      </c>
    </row>
    <row r="25170" spans="3:4" ht="15" hidden="1" customHeight="1" x14ac:dyDescent="0.25">
      <c r="C25170" s="158" t="s">
        <v>546</v>
      </c>
      <c r="D25170" s="159">
        <v>215.49</v>
      </c>
    </row>
    <row r="25171" spans="3:4" ht="15" hidden="1" customHeight="1" x14ac:dyDescent="0.25">
      <c r="C25171" s="160" t="s">
        <v>541</v>
      </c>
      <c r="D25171" s="161">
        <v>813.09</v>
      </c>
    </row>
    <row r="25172" spans="3:4" ht="15" hidden="1" customHeight="1" x14ac:dyDescent="0.25">
      <c r="C25172" s="158" t="s">
        <v>554</v>
      </c>
      <c r="D25172" s="159">
        <v>1188.3599999999999</v>
      </c>
    </row>
    <row r="25173" spans="3:4" ht="15" hidden="1" customHeight="1" x14ac:dyDescent="0.25">
      <c r="C25173" s="160" t="s">
        <v>543</v>
      </c>
      <c r="D25173" s="161">
        <v>997.43</v>
      </c>
    </row>
    <row r="25174" spans="3:4" ht="15" hidden="1" customHeight="1" x14ac:dyDescent="0.25">
      <c r="C25174" s="158" t="s">
        <v>308</v>
      </c>
      <c r="D25174" s="159">
        <v>1036.98</v>
      </c>
    </row>
    <row r="25175" spans="3:4" ht="15" hidden="1" customHeight="1" x14ac:dyDescent="0.25">
      <c r="C25175" s="160" t="s">
        <v>549</v>
      </c>
      <c r="D25175" s="161">
        <v>743.41</v>
      </c>
    </row>
    <row r="25176" spans="3:4" ht="15" hidden="1" customHeight="1" x14ac:dyDescent="0.25">
      <c r="C25176" s="158" t="s">
        <v>556</v>
      </c>
      <c r="D25176" s="159">
        <v>618.94000000000005</v>
      </c>
    </row>
    <row r="25177" spans="3:4" ht="15" hidden="1" customHeight="1" x14ac:dyDescent="0.25">
      <c r="C25177" s="160" t="s">
        <v>540</v>
      </c>
      <c r="D25177" s="161">
        <v>1155.33</v>
      </c>
    </row>
    <row r="25178" spans="3:4" ht="15" hidden="1" customHeight="1" x14ac:dyDescent="0.25">
      <c r="C25178" s="158" t="s">
        <v>552</v>
      </c>
      <c r="D25178" s="159">
        <v>931.43</v>
      </c>
    </row>
    <row r="25179" spans="3:4" ht="15" hidden="1" customHeight="1" x14ac:dyDescent="0.25">
      <c r="C25179" s="160" t="s">
        <v>307</v>
      </c>
      <c r="D25179" s="161">
        <v>659.31</v>
      </c>
    </row>
    <row r="25180" spans="3:4" ht="15" hidden="1" customHeight="1" x14ac:dyDescent="0.25">
      <c r="C25180" s="158" t="s">
        <v>312</v>
      </c>
      <c r="D25180" s="159">
        <v>621.02</v>
      </c>
    </row>
    <row r="25181" spans="3:4" ht="15" hidden="1" customHeight="1" x14ac:dyDescent="0.25">
      <c r="C25181" s="160" t="s">
        <v>309</v>
      </c>
      <c r="D25181" s="161">
        <v>525.27</v>
      </c>
    </row>
    <row r="25182" spans="3:4" ht="15" hidden="1" customHeight="1" x14ac:dyDescent="0.25">
      <c r="C25182" s="158" t="s">
        <v>546</v>
      </c>
      <c r="D25182" s="159">
        <v>264.52999999999997</v>
      </c>
    </row>
    <row r="25183" spans="3:4" ht="15" hidden="1" customHeight="1" x14ac:dyDescent="0.25">
      <c r="C25183" s="160" t="s">
        <v>544</v>
      </c>
      <c r="D25183" s="161">
        <v>1184.21</v>
      </c>
    </row>
    <row r="25184" spans="3:4" ht="15" hidden="1" customHeight="1" x14ac:dyDescent="0.25">
      <c r="C25184" s="158" t="s">
        <v>544</v>
      </c>
      <c r="D25184" s="159">
        <v>91.55</v>
      </c>
    </row>
    <row r="25185" spans="3:4" ht="15" hidden="1" customHeight="1" x14ac:dyDescent="0.25">
      <c r="C25185" s="160" t="s">
        <v>547</v>
      </c>
      <c r="D25185" s="161">
        <v>1065.48</v>
      </c>
    </row>
    <row r="25186" spans="3:4" ht="15" hidden="1" customHeight="1" x14ac:dyDescent="0.25">
      <c r="C25186" s="158" t="s">
        <v>549</v>
      </c>
      <c r="D25186" s="159">
        <v>404.77</v>
      </c>
    </row>
    <row r="25187" spans="3:4" ht="15" hidden="1" customHeight="1" x14ac:dyDescent="0.25">
      <c r="C25187" s="160" t="s">
        <v>553</v>
      </c>
      <c r="D25187" s="161">
        <v>203.13</v>
      </c>
    </row>
    <row r="25188" spans="3:4" ht="15" hidden="1" customHeight="1" x14ac:dyDescent="0.25">
      <c r="C25188" s="158" t="s">
        <v>549</v>
      </c>
      <c r="D25188" s="159">
        <v>576.22</v>
      </c>
    </row>
    <row r="25189" spans="3:4" ht="15" hidden="1" customHeight="1" x14ac:dyDescent="0.25">
      <c r="C25189" s="160" t="s">
        <v>312</v>
      </c>
      <c r="D25189" s="161">
        <v>742.51</v>
      </c>
    </row>
    <row r="25190" spans="3:4" ht="15" hidden="1" customHeight="1" x14ac:dyDescent="0.25">
      <c r="C25190" s="158" t="s">
        <v>545</v>
      </c>
      <c r="D25190" s="159">
        <v>1296.9100000000001</v>
      </c>
    </row>
    <row r="25191" spans="3:4" ht="15" hidden="1" customHeight="1" x14ac:dyDescent="0.25">
      <c r="C25191" s="160" t="s">
        <v>312</v>
      </c>
      <c r="D25191" s="161">
        <v>319.44</v>
      </c>
    </row>
    <row r="25192" spans="3:4" ht="15" hidden="1" customHeight="1" x14ac:dyDescent="0.25">
      <c r="C25192" s="158" t="s">
        <v>546</v>
      </c>
      <c r="D25192" s="159">
        <v>459.61</v>
      </c>
    </row>
    <row r="25193" spans="3:4" ht="15" hidden="1" customHeight="1" x14ac:dyDescent="0.25">
      <c r="C25193" s="160" t="s">
        <v>547</v>
      </c>
      <c r="D25193" s="161">
        <v>426.83</v>
      </c>
    </row>
    <row r="25194" spans="3:4" ht="15" hidden="1" customHeight="1" x14ac:dyDescent="0.25">
      <c r="C25194" s="158" t="s">
        <v>552</v>
      </c>
      <c r="D25194" s="159">
        <v>1030.97</v>
      </c>
    </row>
    <row r="25195" spans="3:4" ht="15" hidden="1" customHeight="1" x14ac:dyDescent="0.25">
      <c r="C25195" s="160" t="s">
        <v>312</v>
      </c>
      <c r="D25195" s="161">
        <v>431.81</v>
      </c>
    </row>
    <row r="25196" spans="3:4" ht="15" hidden="1" customHeight="1" x14ac:dyDescent="0.25">
      <c r="C25196" s="158" t="s">
        <v>307</v>
      </c>
      <c r="D25196" s="159">
        <v>479.11</v>
      </c>
    </row>
    <row r="25197" spans="3:4" ht="15" hidden="1" customHeight="1" x14ac:dyDescent="0.25">
      <c r="C25197" s="160" t="s">
        <v>309</v>
      </c>
      <c r="D25197" s="161">
        <v>38.380000000000003</v>
      </c>
    </row>
    <row r="25198" spans="3:4" ht="15" hidden="1" customHeight="1" x14ac:dyDescent="0.25">
      <c r="C25198" s="158" t="s">
        <v>545</v>
      </c>
      <c r="D25198" s="159">
        <v>413.14</v>
      </c>
    </row>
    <row r="25199" spans="3:4" ht="15" hidden="1" customHeight="1" x14ac:dyDescent="0.25">
      <c r="C25199" s="160" t="s">
        <v>544</v>
      </c>
      <c r="D25199" s="161">
        <v>162.30000000000001</v>
      </c>
    </row>
    <row r="25200" spans="3:4" ht="15" hidden="1" customHeight="1" x14ac:dyDescent="0.25">
      <c r="C25200" s="158" t="s">
        <v>539</v>
      </c>
      <c r="D25200" s="159">
        <v>1269.31</v>
      </c>
    </row>
    <row r="25201" spans="3:4" ht="15" hidden="1" customHeight="1" x14ac:dyDescent="0.25">
      <c r="C25201" s="160" t="s">
        <v>539</v>
      </c>
      <c r="D25201" s="161">
        <v>1233.69</v>
      </c>
    </row>
    <row r="25202" spans="3:4" ht="15" hidden="1" customHeight="1" x14ac:dyDescent="0.25">
      <c r="C25202" s="158" t="s">
        <v>553</v>
      </c>
      <c r="D25202" s="159">
        <v>238.44</v>
      </c>
    </row>
    <row r="25203" spans="3:4" ht="15" hidden="1" customHeight="1" x14ac:dyDescent="0.25">
      <c r="C25203" s="160" t="s">
        <v>552</v>
      </c>
      <c r="D25203" s="161">
        <v>848.02</v>
      </c>
    </row>
    <row r="25204" spans="3:4" ht="15" hidden="1" customHeight="1" x14ac:dyDescent="0.25">
      <c r="C25204" s="158" t="s">
        <v>309</v>
      </c>
      <c r="D25204" s="159">
        <v>620.62</v>
      </c>
    </row>
    <row r="25205" spans="3:4" ht="15" hidden="1" customHeight="1" x14ac:dyDescent="0.25">
      <c r="C25205" s="160" t="s">
        <v>312</v>
      </c>
      <c r="D25205" s="161">
        <v>1016.97</v>
      </c>
    </row>
    <row r="25206" spans="3:4" ht="15" hidden="1" customHeight="1" x14ac:dyDescent="0.25">
      <c r="C25206" s="158" t="s">
        <v>552</v>
      </c>
      <c r="D25206" s="159">
        <v>524.01</v>
      </c>
    </row>
    <row r="25207" spans="3:4" ht="15" hidden="1" customHeight="1" x14ac:dyDescent="0.25">
      <c r="C25207" s="160" t="s">
        <v>545</v>
      </c>
      <c r="D25207" s="161">
        <v>644.4</v>
      </c>
    </row>
    <row r="25208" spans="3:4" ht="15" hidden="1" customHeight="1" x14ac:dyDescent="0.25">
      <c r="C25208" s="158" t="s">
        <v>543</v>
      </c>
      <c r="D25208" s="159">
        <v>145.59</v>
      </c>
    </row>
    <row r="25209" spans="3:4" ht="15" hidden="1" customHeight="1" x14ac:dyDescent="0.25">
      <c r="C25209" s="160" t="s">
        <v>547</v>
      </c>
      <c r="D25209" s="161">
        <v>44.05</v>
      </c>
    </row>
    <row r="25210" spans="3:4" ht="15" hidden="1" customHeight="1" x14ac:dyDescent="0.25">
      <c r="C25210" s="158" t="s">
        <v>547</v>
      </c>
      <c r="D25210" s="159">
        <v>409.59</v>
      </c>
    </row>
    <row r="25211" spans="3:4" ht="15" hidden="1" customHeight="1" x14ac:dyDescent="0.25">
      <c r="C25211" s="160" t="s">
        <v>309</v>
      </c>
      <c r="D25211" s="161">
        <v>325.66000000000003</v>
      </c>
    </row>
    <row r="25212" spans="3:4" ht="15" hidden="1" customHeight="1" x14ac:dyDescent="0.25">
      <c r="C25212" s="158" t="s">
        <v>550</v>
      </c>
      <c r="D25212" s="159">
        <v>1269.3800000000001</v>
      </c>
    </row>
    <row r="25213" spans="3:4" ht="15" hidden="1" customHeight="1" x14ac:dyDescent="0.25">
      <c r="C25213" s="160" t="s">
        <v>539</v>
      </c>
      <c r="D25213" s="161">
        <v>1210.93</v>
      </c>
    </row>
    <row r="25214" spans="3:4" ht="15" hidden="1" customHeight="1" x14ac:dyDescent="0.25">
      <c r="C25214" s="158" t="s">
        <v>557</v>
      </c>
      <c r="D25214" s="159">
        <v>378.09</v>
      </c>
    </row>
    <row r="25215" spans="3:4" ht="15" hidden="1" customHeight="1" x14ac:dyDescent="0.25">
      <c r="C25215" s="160" t="s">
        <v>539</v>
      </c>
      <c r="D25215" s="161">
        <v>60.98</v>
      </c>
    </row>
    <row r="25216" spans="3:4" ht="15" hidden="1" customHeight="1" x14ac:dyDescent="0.25">
      <c r="C25216" s="158" t="s">
        <v>307</v>
      </c>
      <c r="D25216" s="159">
        <v>535.42999999999995</v>
      </c>
    </row>
    <row r="25217" spans="3:4" ht="15" hidden="1" customHeight="1" x14ac:dyDescent="0.25">
      <c r="C25217" s="160" t="s">
        <v>540</v>
      </c>
      <c r="D25217" s="161">
        <v>954.39</v>
      </c>
    </row>
    <row r="25218" spans="3:4" ht="15" hidden="1" customHeight="1" x14ac:dyDescent="0.25">
      <c r="C25218" s="158" t="s">
        <v>545</v>
      </c>
      <c r="D25218" s="159">
        <v>1162.3399999999999</v>
      </c>
    </row>
    <row r="25219" spans="3:4" ht="15" hidden="1" customHeight="1" x14ac:dyDescent="0.25">
      <c r="C25219" s="160" t="s">
        <v>542</v>
      </c>
      <c r="D25219" s="161">
        <v>1071.79</v>
      </c>
    </row>
    <row r="25220" spans="3:4" ht="15" hidden="1" customHeight="1" x14ac:dyDescent="0.25">
      <c r="C25220" s="158" t="s">
        <v>543</v>
      </c>
      <c r="D25220" s="159">
        <v>817.5</v>
      </c>
    </row>
    <row r="25221" spans="3:4" ht="15" hidden="1" customHeight="1" x14ac:dyDescent="0.25">
      <c r="C25221" s="160" t="s">
        <v>558</v>
      </c>
      <c r="D25221" s="161">
        <v>570.03</v>
      </c>
    </row>
    <row r="25222" spans="3:4" ht="15" hidden="1" customHeight="1" x14ac:dyDescent="0.25">
      <c r="C25222" s="158" t="s">
        <v>546</v>
      </c>
      <c r="D25222" s="159">
        <v>1022.34</v>
      </c>
    </row>
    <row r="25223" spans="3:4" ht="15" hidden="1" customHeight="1" x14ac:dyDescent="0.25">
      <c r="C25223" s="160" t="s">
        <v>550</v>
      </c>
      <c r="D25223" s="161">
        <v>887.74</v>
      </c>
    </row>
    <row r="25224" spans="3:4" ht="15" hidden="1" customHeight="1" x14ac:dyDescent="0.25">
      <c r="C25224" s="158" t="s">
        <v>539</v>
      </c>
      <c r="D25224" s="159">
        <v>448.6</v>
      </c>
    </row>
    <row r="25225" spans="3:4" ht="15" hidden="1" customHeight="1" x14ac:dyDescent="0.25">
      <c r="C25225" s="160" t="s">
        <v>541</v>
      </c>
      <c r="D25225" s="161">
        <v>84.66</v>
      </c>
    </row>
    <row r="25226" spans="3:4" ht="15" hidden="1" customHeight="1" x14ac:dyDescent="0.25">
      <c r="C25226" s="158" t="s">
        <v>307</v>
      </c>
      <c r="D25226" s="159">
        <v>1194.32</v>
      </c>
    </row>
    <row r="25227" spans="3:4" ht="15" hidden="1" customHeight="1" x14ac:dyDescent="0.25">
      <c r="C25227" s="160" t="s">
        <v>551</v>
      </c>
      <c r="D25227" s="161">
        <v>407.8</v>
      </c>
    </row>
    <row r="25228" spans="3:4" ht="15" hidden="1" customHeight="1" x14ac:dyDescent="0.25">
      <c r="C25228" s="158" t="s">
        <v>543</v>
      </c>
      <c r="D25228" s="159">
        <v>885.85</v>
      </c>
    </row>
    <row r="25229" spans="3:4" ht="15" hidden="1" customHeight="1" x14ac:dyDescent="0.25">
      <c r="C25229" s="160" t="s">
        <v>553</v>
      </c>
      <c r="D25229" s="161">
        <v>1010.84</v>
      </c>
    </row>
    <row r="25230" spans="3:4" ht="15" hidden="1" customHeight="1" x14ac:dyDescent="0.25">
      <c r="C25230" s="158" t="s">
        <v>557</v>
      </c>
      <c r="D25230" s="159">
        <v>532.9</v>
      </c>
    </row>
    <row r="25231" spans="3:4" ht="15" hidden="1" customHeight="1" x14ac:dyDescent="0.25">
      <c r="C25231" s="160" t="s">
        <v>543</v>
      </c>
      <c r="D25231" s="161">
        <v>1162.94</v>
      </c>
    </row>
    <row r="25232" spans="3:4" ht="15" hidden="1" customHeight="1" x14ac:dyDescent="0.25">
      <c r="C25232" s="158" t="s">
        <v>539</v>
      </c>
      <c r="D25232" s="159">
        <v>510.61</v>
      </c>
    </row>
    <row r="25233" spans="3:4" ht="15" hidden="1" customHeight="1" x14ac:dyDescent="0.25">
      <c r="C25233" s="160" t="s">
        <v>553</v>
      </c>
      <c r="D25233" s="161">
        <v>808.4</v>
      </c>
    </row>
    <row r="25234" spans="3:4" ht="15" hidden="1" customHeight="1" x14ac:dyDescent="0.25">
      <c r="C25234" s="158" t="s">
        <v>549</v>
      </c>
      <c r="D25234" s="159">
        <v>680.6</v>
      </c>
    </row>
    <row r="25235" spans="3:4" ht="15" hidden="1" customHeight="1" x14ac:dyDescent="0.25">
      <c r="C25235" s="160" t="s">
        <v>547</v>
      </c>
      <c r="D25235" s="161">
        <v>458.61</v>
      </c>
    </row>
    <row r="25236" spans="3:4" ht="15" hidden="1" customHeight="1" x14ac:dyDescent="0.25">
      <c r="C25236" s="158" t="s">
        <v>307</v>
      </c>
      <c r="D25236" s="159">
        <v>1162.53</v>
      </c>
    </row>
    <row r="25237" spans="3:4" ht="15" hidden="1" customHeight="1" x14ac:dyDescent="0.25">
      <c r="C25237" s="160" t="s">
        <v>309</v>
      </c>
      <c r="D25237" s="161">
        <v>444.06</v>
      </c>
    </row>
    <row r="25238" spans="3:4" ht="15" hidden="1" customHeight="1" x14ac:dyDescent="0.25">
      <c r="C25238" s="158" t="s">
        <v>540</v>
      </c>
      <c r="D25238" s="159">
        <v>246.91</v>
      </c>
    </row>
    <row r="25239" spans="3:4" ht="15" hidden="1" customHeight="1" x14ac:dyDescent="0.25">
      <c r="C25239" s="160" t="s">
        <v>307</v>
      </c>
      <c r="D25239" s="161">
        <v>688.44</v>
      </c>
    </row>
    <row r="25240" spans="3:4" ht="15" hidden="1" customHeight="1" x14ac:dyDescent="0.25">
      <c r="C25240" s="158" t="s">
        <v>539</v>
      </c>
      <c r="D25240" s="159">
        <v>524.07000000000005</v>
      </c>
    </row>
    <row r="25241" spans="3:4" ht="15" hidden="1" customHeight="1" x14ac:dyDescent="0.25">
      <c r="C25241" s="160" t="s">
        <v>548</v>
      </c>
      <c r="D25241" s="161">
        <v>1023.17</v>
      </c>
    </row>
    <row r="25242" spans="3:4" ht="15" hidden="1" customHeight="1" x14ac:dyDescent="0.25">
      <c r="C25242" s="158" t="s">
        <v>543</v>
      </c>
      <c r="D25242" s="159">
        <v>654.17999999999995</v>
      </c>
    </row>
    <row r="25243" spans="3:4" ht="15" hidden="1" customHeight="1" x14ac:dyDescent="0.25">
      <c r="C25243" s="160" t="s">
        <v>547</v>
      </c>
      <c r="D25243" s="161">
        <v>1211.29</v>
      </c>
    </row>
    <row r="25244" spans="3:4" ht="15" hidden="1" customHeight="1" x14ac:dyDescent="0.25">
      <c r="C25244" s="158" t="s">
        <v>552</v>
      </c>
      <c r="D25244" s="159">
        <v>812.92</v>
      </c>
    </row>
    <row r="25245" spans="3:4" ht="15" hidden="1" customHeight="1" x14ac:dyDescent="0.25">
      <c r="C25245" s="160" t="s">
        <v>549</v>
      </c>
      <c r="D25245" s="161">
        <v>421.94</v>
      </c>
    </row>
    <row r="25246" spans="3:4" ht="15" hidden="1" customHeight="1" x14ac:dyDescent="0.25">
      <c r="C25246" s="158" t="s">
        <v>554</v>
      </c>
      <c r="D25246" s="159">
        <v>1036.42</v>
      </c>
    </row>
    <row r="25247" spans="3:4" ht="15" hidden="1" customHeight="1" x14ac:dyDescent="0.25">
      <c r="C25247" s="160" t="s">
        <v>544</v>
      </c>
      <c r="D25247" s="161">
        <v>490.85</v>
      </c>
    </row>
    <row r="25248" spans="3:4" ht="15" hidden="1" customHeight="1" x14ac:dyDescent="0.25">
      <c r="C25248" s="158" t="s">
        <v>546</v>
      </c>
      <c r="D25248" s="159">
        <v>55.96</v>
      </c>
    </row>
    <row r="25249" spans="3:4" ht="15" hidden="1" customHeight="1" x14ac:dyDescent="0.25">
      <c r="C25249" s="160" t="s">
        <v>307</v>
      </c>
      <c r="D25249" s="161">
        <v>410.24</v>
      </c>
    </row>
    <row r="25250" spans="3:4" ht="15" hidden="1" customHeight="1" x14ac:dyDescent="0.25">
      <c r="C25250" s="158" t="s">
        <v>309</v>
      </c>
      <c r="D25250" s="159">
        <v>1284.31</v>
      </c>
    </row>
    <row r="25251" spans="3:4" ht="15" hidden="1" customHeight="1" x14ac:dyDescent="0.25">
      <c r="C25251" s="160" t="s">
        <v>541</v>
      </c>
      <c r="D25251" s="161">
        <v>542.59</v>
      </c>
    </row>
    <row r="25252" spans="3:4" ht="15" hidden="1" customHeight="1" x14ac:dyDescent="0.25">
      <c r="C25252" s="158" t="s">
        <v>545</v>
      </c>
      <c r="D25252" s="159">
        <v>279.25</v>
      </c>
    </row>
    <row r="25253" spans="3:4" ht="15" hidden="1" customHeight="1" x14ac:dyDescent="0.25">
      <c r="C25253" s="160" t="s">
        <v>542</v>
      </c>
      <c r="D25253" s="161">
        <v>795.2</v>
      </c>
    </row>
    <row r="25254" spans="3:4" ht="15" hidden="1" customHeight="1" x14ac:dyDescent="0.25">
      <c r="C25254" s="158" t="s">
        <v>542</v>
      </c>
      <c r="D25254" s="159">
        <v>698.22</v>
      </c>
    </row>
    <row r="25255" spans="3:4" ht="15" hidden="1" customHeight="1" x14ac:dyDescent="0.25">
      <c r="C25255" s="160" t="s">
        <v>544</v>
      </c>
      <c r="D25255" s="161">
        <v>1293.19</v>
      </c>
    </row>
    <row r="25256" spans="3:4" ht="15" hidden="1" customHeight="1" x14ac:dyDescent="0.25">
      <c r="C25256" s="158" t="s">
        <v>546</v>
      </c>
      <c r="D25256" s="159">
        <v>658.23</v>
      </c>
    </row>
    <row r="25257" spans="3:4" ht="15" hidden="1" customHeight="1" x14ac:dyDescent="0.25">
      <c r="C25257" s="160" t="s">
        <v>312</v>
      </c>
      <c r="D25257" s="161">
        <v>1203.55</v>
      </c>
    </row>
    <row r="25258" spans="3:4" ht="15" hidden="1" customHeight="1" x14ac:dyDescent="0.25">
      <c r="C25258" s="158" t="s">
        <v>539</v>
      </c>
      <c r="D25258" s="159">
        <v>513.82000000000005</v>
      </c>
    </row>
    <row r="25259" spans="3:4" ht="15" hidden="1" customHeight="1" x14ac:dyDescent="0.25">
      <c r="C25259" s="160" t="s">
        <v>554</v>
      </c>
      <c r="D25259" s="161">
        <v>1148.95</v>
      </c>
    </row>
    <row r="25260" spans="3:4" ht="15" hidden="1" customHeight="1" x14ac:dyDescent="0.25">
      <c r="C25260" s="158" t="s">
        <v>550</v>
      </c>
      <c r="D25260" s="159">
        <v>791.3</v>
      </c>
    </row>
    <row r="25261" spans="3:4" ht="15" hidden="1" customHeight="1" x14ac:dyDescent="0.25">
      <c r="C25261" s="160" t="s">
        <v>545</v>
      </c>
      <c r="D25261" s="161">
        <v>710.47</v>
      </c>
    </row>
    <row r="25262" spans="3:4" ht="15" hidden="1" customHeight="1" x14ac:dyDescent="0.25">
      <c r="C25262" s="158" t="s">
        <v>542</v>
      </c>
      <c r="D25262" s="159">
        <v>395.49</v>
      </c>
    </row>
    <row r="25263" spans="3:4" ht="15" hidden="1" customHeight="1" x14ac:dyDescent="0.25">
      <c r="C25263" s="160" t="s">
        <v>552</v>
      </c>
      <c r="D25263" s="161">
        <v>1158.73</v>
      </c>
    </row>
    <row r="25264" spans="3:4" ht="15" hidden="1" customHeight="1" x14ac:dyDescent="0.25">
      <c r="C25264" s="158" t="s">
        <v>547</v>
      </c>
      <c r="D25264" s="159">
        <v>1002.66</v>
      </c>
    </row>
    <row r="25265" spans="3:4" ht="15" hidden="1" customHeight="1" x14ac:dyDescent="0.25">
      <c r="C25265" s="160" t="s">
        <v>545</v>
      </c>
      <c r="D25265" s="161">
        <v>704.83</v>
      </c>
    </row>
    <row r="25266" spans="3:4" ht="15" hidden="1" customHeight="1" x14ac:dyDescent="0.25">
      <c r="C25266" s="158" t="s">
        <v>558</v>
      </c>
      <c r="D25266" s="159">
        <v>314.7</v>
      </c>
    </row>
    <row r="25267" spans="3:4" ht="15" hidden="1" customHeight="1" x14ac:dyDescent="0.25">
      <c r="C25267" s="160" t="s">
        <v>555</v>
      </c>
      <c r="D25267" s="161">
        <v>967.88</v>
      </c>
    </row>
    <row r="25268" spans="3:4" ht="15" hidden="1" customHeight="1" x14ac:dyDescent="0.25">
      <c r="C25268" s="158" t="s">
        <v>541</v>
      </c>
      <c r="D25268" s="159">
        <v>1005.71</v>
      </c>
    </row>
    <row r="25269" spans="3:4" ht="15" hidden="1" customHeight="1" x14ac:dyDescent="0.25">
      <c r="C25269" s="160" t="s">
        <v>548</v>
      </c>
      <c r="D25269" s="161">
        <v>1041.74</v>
      </c>
    </row>
    <row r="25270" spans="3:4" ht="15" hidden="1" customHeight="1" x14ac:dyDescent="0.25">
      <c r="C25270" s="158" t="s">
        <v>547</v>
      </c>
      <c r="D25270" s="159">
        <v>969.79</v>
      </c>
    </row>
    <row r="25271" spans="3:4" ht="15" hidden="1" customHeight="1" x14ac:dyDescent="0.25">
      <c r="C25271" s="160" t="s">
        <v>558</v>
      </c>
      <c r="D25271" s="161">
        <v>1270.1300000000001</v>
      </c>
    </row>
    <row r="25272" spans="3:4" ht="15" hidden="1" customHeight="1" x14ac:dyDescent="0.25">
      <c r="C25272" s="158" t="s">
        <v>539</v>
      </c>
      <c r="D25272" s="159">
        <v>75.62</v>
      </c>
    </row>
    <row r="25273" spans="3:4" ht="15" hidden="1" customHeight="1" x14ac:dyDescent="0.25">
      <c r="C25273" s="160" t="s">
        <v>308</v>
      </c>
      <c r="D25273" s="161">
        <v>71.650000000000006</v>
      </c>
    </row>
    <row r="25274" spans="3:4" ht="15" hidden="1" customHeight="1" x14ac:dyDescent="0.25">
      <c r="C25274" s="158" t="s">
        <v>539</v>
      </c>
      <c r="D25274" s="159">
        <v>659.01</v>
      </c>
    </row>
    <row r="25275" spans="3:4" ht="15" hidden="1" customHeight="1" x14ac:dyDescent="0.25">
      <c r="C25275" s="160" t="s">
        <v>547</v>
      </c>
      <c r="D25275" s="161">
        <v>883.46</v>
      </c>
    </row>
    <row r="25276" spans="3:4" ht="15" hidden="1" customHeight="1" x14ac:dyDescent="0.25">
      <c r="C25276" s="158" t="s">
        <v>550</v>
      </c>
      <c r="D25276" s="159">
        <v>165.49</v>
      </c>
    </row>
    <row r="25277" spans="3:4" ht="15" hidden="1" customHeight="1" x14ac:dyDescent="0.25">
      <c r="C25277" s="160" t="s">
        <v>540</v>
      </c>
      <c r="D25277" s="161">
        <v>463.11</v>
      </c>
    </row>
    <row r="25278" spans="3:4" ht="15" hidden="1" customHeight="1" x14ac:dyDescent="0.25">
      <c r="C25278" s="158" t="s">
        <v>542</v>
      </c>
      <c r="D25278" s="159">
        <v>1175.24</v>
      </c>
    </row>
    <row r="25279" spans="3:4" ht="15" hidden="1" customHeight="1" x14ac:dyDescent="0.25">
      <c r="C25279" s="160" t="s">
        <v>312</v>
      </c>
      <c r="D25279" s="161">
        <v>421.23</v>
      </c>
    </row>
    <row r="25280" spans="3:4" ht="15" hidden="1" customHeight="1" x14ac:dyDescent="0.25">
      <c r="C25280" s="158" t="s">
        <v>546</v>
      </c>
      <c r="D25280" s="159">
        <v>927.87</v>
      </c>
    </row>
    <row r="25281" spans="3:4" ht="15" hidden="1" customHeight="1" x14ac:dyDescent="0.25">
      <c r="C25281" s="160" t="s">
        <v>307</v>
      </c>
      <c r="D25281" s="161">
        <v>1159.3900000000001</v>
      </c>
    </row>
    <row r="25282" spans="3:4" ht="15" hidden="1" customHeight="1" x14ac:dyDescent="0.25">
      <c r="C25282" s="158" t="s">
        <v>546</v>
      </c>
      <c r="D25282" s="159">
        <v>736.19</v>
      </c>
    </row>
    <row r="25283" spans="3:4" ht="15" hidden="1" customHeight="1" x14ac:dyDescent="0.25">
      <c r="C25283" s="160" t="s">
        <v>555</v>
      </c>
      <c r="D25283" s="161">
        <v>1266.98</v>
      </c>
    </row>
    <row r="25284" spans="3:4" ht="15" hidden="1" customHeight="1" x14ac:dyDescent="0.25">
      <c r="C25284" s="158" t="s">
        <v>307</v>
      </c>
      <c r="D25284" s="159">
        <v>1074.22</v>
      </c>
    </row>
    <row r="25285" spans="3:4" ht="15" hidden="1" customHeight="1" x14ac:dyDescent="0.25">
      <c r="C25285" s="160" t="s">
        <v>547</v>
      </c>
      <c r="D25285" s="161">
        <v>131.31</v>
      </c>
    </row>
    <row r="25286" spans="3:4" ht="15" hidden="1" customHeight="1" x14ac:dyDescent="0.25">
      <c r="C25286" s="158" t="s">
        <v>555</v>
      </c>
      <c r="D25286" s="159">
        <v>461.89</v>
      </c>
    </row>
    <row r="25287" spans="3:4" ht="15" hidden="1" customHeight="1" x14ac:dyDescent="0.25">
      <c r="C25287" s="160" t="s">
        <v>539</v>
      </c>
      <c r="D25287" s="161">
        <v>47.1</v>
      </c>
    </row>
    <row r="25288" spans="3:4" ht="15" hidden="1" customHeight="1" x14ac:dyDescent="0.25">
      <c r="C25288" s="158" t="s">
        <v>558</v>
      </c>
      <c r="D25288" s="159">
        <v>559.66</v>
      </c>
    </row>
    <row r="25289" spans="3:4" ht="15" hidden="1" customHeight="1" x14ac:dyDescent="0.25">
      <c r="C25289" s="160" t="s">
        <v>307</v>
      </c>
      <c r="D25289" s="161">
        <v>619.25</v>
      </c>
    </row>
    <row r="25290" spans="3:4" ht="15" hidden="1" customHeight="1" x14ac:dyDescent="0.25">
      <c r="C25290" s="158" t="s">
        <v>553</v>
      </c>
      <c r="D25290" s="159">
        <v>138.72999999999999</v>
      </c>
    </row>
    <row r="25291" spans="3:4" ht="15" hidden="1" customHeight="1" x14ac:dyDescent="0.25">
      <c r="C25291" s="160" t="s">
        <v>312</v>
      </c>
      <c r="D25291" s="161">
        <v>233.83</v>
      </c>
    </row>
    <row r="25292" spans="3:4" ht="15" hidden="1" customHeight="1" x14ac:dyDescent="0.25">
      <c r="C25292" s="158" t="s">
        <v>543</v>
      </c>
      <c r="D25292" s="159">
        <v>1221.08</v>
      </c>
    </row>
    <row r="25293" spans="3:4" ht="15" hidden="1" customHeight="1" x14ac:dyDescent="0.25">
      <c r="C25293" s="160" t="s">
        <v>545</v>
      </c>
      <c r="D25293" s="161">
        <v>1268.71</v>
      </c>
    </row>
    <row r="25294" spans="3:4" ht="15" hidden="1" customHeight="1" x14ac:dyDescent="0.25">
      <c r="C25294" s="158" t="s">
        <v>544</v>
      </c>
      <c r="D25294" s="159">
        <v>289.45999999999998</v>
      </c>
    </row>
    <row r="25295" spans="3:4" ht="15" hidden="1" customHeight="1" x14ac:dyDescent="0.25">
      <c r="C25295" s="160" t="s">
        <v>307</v>
      </c>
      <c r="D25295" s="161">
        <v>863.42</v>
      </c>
    </row>
    <row r="25296" spans="3:4" ht="15" hidden="1" customHeight="1" x14ac:dyDescent="0.25">
      <c r="C25296" s="158" t="s">
        <v>307</v>
      </c>
      <c r="D25296" s="159">
        <v>762.19</v>
      </c>
    </row>
    <row r="25297" spans="3:4" ht="15" hidden="1" customHeight="1" x14ac:dyDescent="0.25">
      <c r="C25297" s="160" t="s">
        <v>307</v>
      </c>
      <c r="D25297" s="161">
        <v>1262.02</v>
      </c>
    </row>
    <row r="25298" spans="3:4" ht="15" hidden="1" customHeight="1" x14ac:dyDescent="0.25">
      <c r="C25298" s="158" t="s">
        <v>308</v>
      </c>
      <c r="D25298" s="159">
        <v>1097.3699999999999</v>
      </c>
    </row>
    <row r="25299" spans="3:4" ht="15" hidden="1" customHeight="1" x14ac:dyDescent="0.25">
      <c r="C25299" s="160" t="s">
        <v>549</v>
      </c>
      <c r="D25299" s="161">
        <v>1007.05</v>
      </c>
    </row>
    <row r="25300" spans="3:4" ht="15" hidden="1" customHeight="1" x14ac:dyDescent="0.25">
      <c r="C25300" s="158" t="s">
        <v>539</v>
      </c>
      <c r="D25300" s="159">
        <v>12.53</v>
      </c>
    </row>
    <row r="25301" spans="3:4" ht="15" hidden="1" customHeight="1" x14ac:dyDescent="0.25">
      <c r="C25301" s="160" t="s">
        <v>309</v>
      </c>
      <c r="D25301" s="161">
        <v>413.67</v>
      </c>
    </row>
    <row r="25302" spans="3:4" ht="15" hidden="1" customHeight="1" x14ac:dyDescent="0.25">
      <c r="C25302" s="158" t="s">
        <v>551</v>
      </c>
      <c r="D25302" s="159">
        <v>788.31</v>
      </c>
    </row>
    <row r="25303" spans="3:4" ht="15" hidden="1" customHeight="1" x14ac:dyDescent="0.25">
      <c r="C25303" s="160" t="s">
        <v>308</v>
      </c>
      <c r="D25303" s="161">
        <v>269.27</v>
      </c>
    </row>
    <row r="25304" spans="3:4" ht="15" hidden="1" customHeight="1" x14ac:dyDescent="0.25">
      <c r="C25304" s="158" t="s">
        <v>553</v>
      </c>
      <c r="D25304" s="159">
        <v>1187.71</v>
      </c>
    </row>
    <row r="25305" spans="3:4" ht="15" hidden="1" customHeight="1" x14ac:dyDescent="0.25">
      <c r="C25305" s="160" t="s">
        <v>540</v>
      </c>
      <c r="D25305" s="161">
        <v>21.42</v>
      </c>
    </row>
    <row r="25306" spans="3:4" ht="15" hidden="1" customHeight="1" x14ac:dyDescent="0.25">
      <c r="C25306" s="158" t="s">
        <v>539</v>
      </c>
      <c r="D25306" s="159">
        <v>504.27</v>
      </c>
    </row>
    <row r="25307" spans="3:4" ht="15" hidden="1" customHeight="1" x14ac:dyDescent="0.25">
      <c r="C25307" s="160" t="s">
        <v>547</v>
      </c>
      <c r="D25307" s="161">
        <v>502.01</v>
      </c>
    </row>
    <row r="25308" spans="3:4" ht="15" hidden="1" customHeight="1" x14ac:dyDescent="0.25">
      <c r="C25308" s="158" t="s">
        <v>309</v>
      </c>
      <c r="D25308" s="159">
        <v>969.61</v>
      </c>
    </row>
    <row r="25309" spans="3:4" ht="15" hidden="1" customHeight="1" x14ac:dyDescent="0.25">
      <c r="C25309" s="160" t="s">
        <v>558</v>
      </c>
      <c r="D25309" s="161">
        <v>622.54999999999995</v>
      </c>
    </row>
    <row r="25310" spans="3:4" ht="15" hidden="1" customHeight="1" x14ac:dyDescent="0.25">
      <c r="C25310" s="158" t="s">
        <v>545</v>
      </c>
      <c r="D25310" s="159">
        <v>839.12</v>
      </c>
    </row>
    <row r="25311" spans="3:4" ht="15" hidden="1" customHeight="1" x14ac:dyDescent="0.25">
      <c r="C25311" s="160" t="s">
        <v>542</v>
      </c>
      <c r="D25311" s="161">
        <v>413.23</v>
      </c>
    </row>
    <row r="25312" spans="3:4" ht="15" hidden="1" customHeight="1" x14ac:dyDescent="0.25">
      <c r="C25312" s="158" t="s">
        <v>542</v>
      </c>
      <c r="D25312" s="159">
        <v>255.88</v>
      </c>
    </row>
    <row r="25313" spans="3:4" ht="15" hidden="1" customHeight="1" x14ac:dyDescent="0.25">
      <c r="C25313" s="160" t="s">
        <v>308</v>
      </c>
      <c r="D25313" s="161">
        <v>488.53</v>
      </c>
    </row>
    <row r="25314" spans="3:4" ht="15" hidden="1" customHeight="1" x14ac:dyDescent="0.25">
      <c r="C25314" s="158" t="s">
        <v>540</v>
      </c>
      <c r="D25314" s="159">
        <v>529.24</v>
      </c>
    </row>
    <row r="25315" spans="3:4" ht="15" hidden="1" customHeight="1" x14ac:dyDescent="0.25">
      <c r="C25315" s="160" t="s">
        <v>553</v>
      </c>
      <c r="D25315" s="161">
        <v>313.08999999999997</v>
      </c>
    </row>
    <row r="25316" spans="3:4" ht="15" hidden="1" customHeight="1" x14ac:dyDescent="0.25">
      <c r="C25316" s="158" t="s">
        <v>543</v>
      </c>
      <c r="D25316" s="159">
        <v>1206.56</v>
      </c>
    </row>
    <row r="25317" spans="3:4" ht="15" hidden="1" customHeight="1" x14ac:dyDescent="0.25">
      <c r="C25317" s="160" t="s">
        <v>550</v>
      </c>
      <c r="D25317" s="161">
        <v>643.05999999999995</v>
      </c>
    </row>
    <row r="25318" spans="3:4" ht="15" hidden="1" customHeight="1" x14ac:dyDescent="0.25">
      <c r="C25318" s="158" t="s">
        <v>312</v>
      </c>
      <c r="D25318" s="159">
        <v>595.01</v>
      </c>
    </row>
    <row r="25319" spans="3:4" ht="15" hidden="1" customHeight="1" x14ac:dyDescent="0.25">
      <c r="C25319" s="160" t="s">
        <v>549</v>
      </c>
      <c r="D25319" s="161">
        <v>749.48</v>
      </c>
    </row>
    <row r="25320" spans="3:4" ht="15" hidden="1" customHeight="1" x14ac:dyDescent="0.25">
      <c r="C25320" s="158" t="s">
        <v>546</v>
      </c>
      <c r="D25320" s="159">
        <v>676.19</v>
      </c>
    </row>
    <row r="25321" spans="3:4" ht="15" hidden="1" customHeight="1" x14ac:dyDescent="0.25">
      <c r="C25321" s="160" t="s">
        <v>539</v>
      </c>
      <c r="D25321" s="161">
        <v>1187.96</v>
      </c>
    </row>
    <row r="25322" spans="3:4" ht="15" hidden="1" customHeight="1" x14ac:dyDescent="0.25">
      <c r="C25322" s="158" t="s">
        <v>552</v>
      </c>
      <c r="D25322" s="159">
        <v>295.44</v>
      </c>
    </row>
    <row r="25323" spans="3:4" ht="15" hidden="1" customHeight="1" x14ac:dyDescent="0.25">
      <c r="C25323" s="160" t="s">
        <v>307</v>
      </c>
      <c r="D25323" s="161">
        <v>1172.2</v>
      </c>
    </row>
    <row r="25324" spans="3:4" ht="15" hidden="1" customHeight="1" x14ac:dyDescent="0.25">
      <c r="C25324" s="158" t="s">
        <v>540</v>
      </c>
      <c r="D25324" s="159">
        <v>314.85000000000002</v>
      </c>
    </row>
    <row r="25325" spans="3:4" ht="15" hidden="1" customHeight="1" x14ac:dyDescent="0.25">
      <c r="C25325" s="160" t="s">
        <v>540</v>
      </c>
      <c r="D25325" s="161">
        <v>543.04999999999995</v>
      </c>
    </row>
    <row r="25326" spans="3:4" ht="15" hidden="1" customHeight="1" x14ac:dyDescent="0.25">
      <c r="C25326" s="158" t="s">
        <v>539</v>
      </c>
      <c r="D25326" s="159">
        <v>1254.67</v>
      </c>
    </row>
    <row r="25327" spans="3:4" ht="15" hidden="1" customHeight="1" x14ac:dyDescent="0.25">
      <c r="C25327" s="160" t="s">
        <v>540</v>
      </c>
      <c r="D25327" s="161">
        <v>628.17999999999995</v>
      </c>
    </row>
    <row r="25328" spans="3:4" ht="15" hidden="1" customHeight="1" x14ac:dyDescent="0.25">
      <c r="C25328" s="158" t="s">
        <v>547</v>
      </c>
      <c r="D25328" s="159">
        <v>53.32</v>
      </c>
    </row>
    <row r="25329" spans="3:4" ht="15" hidden="1" customHeight="1" x14ac:dyDescent="0.25">
      <c r="C25329" s="160" t="s">
        <v>552</v>
      </c>
      <c r="D25329" s="161">
        <v>676.45</v>
      </c>
    </row>
    <row r="25330" spans="3:4" ht="15" hidden="1" customHeight="1" x14ac:dyDescent="0.25">
      <c r="C25330" s="158" t="s">
        <v>545</v>
      </c>
      <c r="D25330" s="159">
        <v>577.66999999999996</v>
      </c>
    </row>
    <row r="25331" spans="3:4" ht="15" hidden="1" customHeight="1" x14ac:dyDescent="0.25">
      <c r="C25331" s="160" t="s">
        <v>539</v>
      </c>
      <c r="D25331" s="161">
        <v>189.62</v>
      </c>
    </row>
    <row r="25332" spans="3:4" ht="15" hidden="1" customHeight="1" x14ac:dyDescent="0.25">
      <c r="C25332" s="158" t="s">
        <v>547</v>
      </c>
      <c r="D25332" s="159">
        <v>524.9</v>
      </c>
    </row>
    <row r="25333" spans="3:4" ht="15" hidden="1" customHeight="1" x14ac:dyDescent="0.25">
      <c r="C25333" s="160" t="s">
        <v>541</v>
      </c>
      <c r="D25333" s="161">
        <v>778.06</v>
      </c>
    </row>
    <row r="25334" spans="3:4" ht="15" hidden="1" customHeight="1" x14ac:dyDescent="0.25">
      <c r="C25334" s="158" t="s">
        <v>553</v>
      </c>
      <c r="D25334" s="159">
        <v>425.54</v>
      </c>
    </row>
    <row r="25335" spans="3:4" ht="15" hidden="1" customHeight="1" x14ac:dyDescent="0.25">
      <c r="C25335" s="160" t="s">
        <v>546</v>
      </c>
      <c r="D25335" s="161">
        <v>378.25</v>
      </c>
    </row>
    <row r="25336" spans="3:4" ht="15" hidden="1" customHeight="1" x14ac:dyDescent="0.25">
      <c r="C25336" s="158" t="s">
        <v>540</v>
      </c>
      <c r="D25336" s="159">
        <v>330.25</v>
      </c>
    </row>
    <row r="25337" spans="3:4" ht="15" hidden="1" customHeight="1" x14ac:dyDescent="0.25">
      <c r="C25337" s="160" t="s">
        <v>312</v>
      </c>
      <c r="D25337" s="161">
        <v>846.27</v>
      </c>
    </row>
    <row r="25338" spans="3:4" ht="15" hidden="1" customHeight="1" x14ac:dyDescent="0.25">
      <c r="C25338" s="158" t="s">
        <v>553</v>
      </c>
      <c r="D25338" s="159">
        <v>585.53</v>
      </c>
    </row>
    <row r="25339" spans="3:4" ht="15" hidden="1" customHeight="1" x14ac:dyDescent="0.25">
      <c r="C25339" s="160" t="s">
        <v>550</v>
      </c>
      <c r="D25339" s="161">
        <v>1104.51</v>
      </c>
    </row>
    <row r="25340" spans="3:4" ht="15" hidden="1" customHeight="1" x14ac:dyDescent="0.25">
      <c r="C25340" s="158" t="s">
        <v>554</v>
      </c>
      <c r="D25340" s="159">
        <v>122.44</v>
      </c>
    </row>
    <row r="25341" spans="3:4" ht="15" hidden="1" customHeight="1" x14ac:dyDescent="0.25">
      <c r="C25341" s="160" t="s">
        <v>548</v>
      </c>
      <c r="D25341" s="161">
        <v>1173.58</v>
      </c>
    </row>
    <row r="25342" spans="3:4" ht="15" hidden="1" customHeight="1" x14ac:dyDescent="0.25">
      <c r="C25342" s="158" t="s">
        <v>312</v>
      </c>
      <c r="D25342" s="159">
        <v>578.42999999999995</v>
      </c>
    </row>
    <row r="25343" spans="3:4" ht="15" hidden="1" customHeight="1" x14ac:dyDescent="0.25">
      <c r="C25343" s="160" t="s">
        <v>548</v>
      </c>
      <c r="D25343" s="161">
        <v>1032.79</v>
      </c>
    </row>
    <row r="25344" spans="3:4" ht="15" hidden="1" customHeight="1" x14ac:dyDescent="0.25">
      <c r="C25344" s="158" t="s">
        <v>549</v>
      </c>
      <c r="D25344" s="159">
        <v>22.74</v>
      </c>
    </row>
    <row r="25345" spans="3:4" ht="15" hidden="1" customHeight="1" x14ac:dyDescent="0.25">
      <c r="C25345" s="160" t="s">
        <v>553</v>
      </c>
      <c r="D25345" s="161">
        <v>353.82</v>
      </c>
    </row>
    <row r="25346" spans="3:4" ht="15" hidden="1" customHeight="1" x14ac:dyDescent="0.25">
      <c r="C25346" s="158" t="s">
        <v>309</v>
      </c>
      <c r="D25346" s="159">
        <v>433.78</v>
      </c>
    </row>
    <row r="25347" spans="3:4" ht="15" hidden="1" customHeight="1" x14ac:dyDescent="0.25">
      <c r="C25347" s="160" t="s">
        <v>312</v>
      </c>
      <c r="D25347" s="161">
        <v>1049.0999999999999</v>
      </c>
    </row>
    <row r="25348" spans="3:4" ht="15" hidden="1" customHeight="1" x14ac:dyDescent="0.25">
      <c r="C25348" s="158" t="s">
        <v>553</v>
      </c>
      <c r="D25348" s="159">
        <v>578.64</v>
      </c>
    </row>
    <row r="25349" spans="3:4" ht="15" hidden="1" customHeight="1" x14ac:dyDescent="0.25">
      <c r="C25349" s="160" t="s">
        <v>312</v>
      </c>
      <c r="D25349" s="161">
        <v>603.53</v>
      </c>
    </row>
    <row r="25350" spans="3:4" ht="15" hidden="1" customHeight="1" x14ac:dyDescent="0.25">
      <c r="C25350" s="158" t="s">
        <v>546</v>
      </c>
      <c r="D25350" s="159">
        <v>763.49</v>
      </c>
    </row>
    <row r="25351" spans="3:4" ht="15" hidden="1" customHeight="1" x14ac:dyDescent="0.25">
      <c r="C25351" s="160" t="s">
        <v>309</v>
      </c>
      <c r="D25351" s="161">
        <v>615.01</v>
      </c>
    </row>
    <row r="25352" spans="3:4" ht="15" hidden="1" customHeight="1" x14ac:dyDescent="0.25">
      <c r="C25352" s="158" t="s">
        <v>551</v>
      </c>
      <c r="D25352" s="159">
        <v>1263.6600000000001</v>
      </c>
    </row>
    <row r="25353" spans="3:4" ht="15" hidden="1" customHeight="1" x14ac:dyDescent="0.25">
      <c r="C25353" s="160" t="s">
        <v>554</v>
      </c>
      <c r="D25353" s="161">
        <v>84.8</v>
      </c>
    </row>
    <row r="25354" spans="3:4" ht="15" hidden="1" customHeight="1" x14ac:dyDescent="0.25">
      <c r="C25354" s="158" t="s">
        <v>553</v>
      </c>
      <c r="D25354" s="159">
        <v>468.33</v>
      </c>
    </row>
    <row r="25355" spans="3:4" ht="15" hidden="1" customHeight="1" x14ac:dyDescent="0.25">
      <c r="C25355" s="160" t="s">
        <v>312</v>
      </c>
      <c r="D25355" s="161">
        <v>1094.1300000000001</v>
      </c>
    </row>
    <row r="25356" spans="3:4" ht="15" hidden="1" customHeight="1" x14ac:dyDescent="0.25">
      <c r="C25356" s="158" t="s">
        <v>542</v>
      </c>
      <c r="D25356" s="159">
        <v>1065.81</v>
      </c>
    </row>
    <row r="25357" spans="3:4" ht="15" hidden="1" customHeight="1" x14ac:dyDescent="0.25">
      <c r="C25357" s="160" t="s">
        <v>309</v>
      </c>
      <c r="D25357" s="161">
        <v>578.36</v>
      </c>
    </row>
    <row r="25358" spans="3:4" ht="15" hidden="1" customHeight="1" x14ac:dyDescent="0.25">
      <c r="C25358" s="158" t="s">
        <v>550</v>
      </c>
      <c r="D25358" s="159">
        <v>145.68</v>
      </c>
    </row>
    <row r="25359" spans="3:4" ht="15" hidden="1" customHeight="1" x14ac:dyDescent="0.25">
      <c r="C25359" s="160" t="s">
        <v>312</v>
      </c>
      <c r="D25359" s="161">
        <v>208.31</v>
      </c>
    </row>
    <row r="25360" spans="3:4" ht="15" hidden="1" customHeight="1" x14ac:dyDescent="0.25">
      <c r="C25360" s="158" t="s">
        <v>549</v>
      </c>
      <c r="D25360" s="159">
        <v>825.23</v>
      </c>
    </row>
    <row r="25361" spans="3:4" ht="15" hidden="1" customHeight="1" x14ac:dyDescent="0.25">
      <c r="C25361" s="160" t="s">
        <v>307</v>
      </c>
      <c r="D25361" s="161">
        <v>47.06</v>
      </c>
    </row>
    <row r="25362" spans="3:4" ht="15" hidden="1" customHeight="1" x14ac:dyDescent="0.25">
      <c r="C25362" s="158" t="s">
        <v>549</v>
      </c>
      <c r="D25362" s="159">
        <v>677.82</v>
      </c>
    </row>
    <row r="25363" spans="3:4" ht="15" hidden="1" customHeight="1" x14ac:dyDescent="0.25">
      <c r="C25363" s="160" t="s">
        <v>308</v>
      </c>
      <c r="D25363" s="161">
        <v>1111.03</v>
      </c>
    </row>
    <row r="25364" spans="3:4" ht="15" hidden="1" customHeight="1" x14ac:dyDescent="0.25">
      <c r="C25364" s="158" t="s">
        <v>545</v>
      </c>
      <c r="D25364" s="159">
        <v>273.33</v>
      </c>
    </row>
    <row r="25365" spans="3:4" ht="15" hidden="1" customHeight="1" x14ac:dyDescent="0.25">
      <c r="C25365" s="160" t="s">
        <v>312</v>
      </c>
      <c r="D25365" s="161">
        <v>624.49</v>
      </c>
    </row>
    <row r="25366" spans="3:4" ht="15" hidden="1" customHeight="1" x14ac:dyDescent="0.25">
      <c r="C25366" s="158" t="s">
        <v>539</v>
      </c>
      <c r="D25366" s="159">
        <v>583.96</v>
      </c>
    </row>
    <row r="25367" spans="3:4" ht="15" hidden="1" customHeight="1" x14ac:dyDescent="0.25">
      <c r="C25367" s="160" t="s">
        <v>547</v>
      </c>
      <c r="D25367" s="161">
        <v>349.7</v>
      </c>
    </row>
    <row r="25368" spans="3:4" ht="15" hidden="1" customHeight="1" x14ac:dyDescent="0.25">
      <c r="C25368" s="158" t="s">
        <v>545</v>
      </c>
      <c r="D25368" s="159">
        <v>779.33</v>
      </c>
    </row>
    <row r="25369" spans="3:4" ht="15" hidden="1" customHeight="1" x14ac:dyDescent="0.25">
      <c r="C25369" s="160" t="s">
        <v>312</v>
      </c>
      <c r="D25369" s="161">
        <v>586.99</v>
      </c>
    </row>
    <row r="25370" spans="3:4" ht="15" hidden="1" customHeight="1" x14ac:dyDescent="0.25">
      <c r="C25370" s="158" t="s">
        <v>308</v>
      </c>
      <c r="D25370" s="159">
        <v>624.74</v>
      </c>
    </row>
    <row r="25371" spans="3:4" ht="15" hidden="1" customHeight="1" x14ac:dyDescent="0.25">
      <c r="C25371" s="160" t="s">
        <v>312</v>
      </c>
      <c r="D25371" s="161">
        <v>571.13</v>
      </c>
    </row>
    <row r="25372" spans="3:4" ht="15" hidden="1" customHeight="1" x14ac:dyDescent="0.25">
      <c r="C25372" s="158" t="s">
        <v>549</v>
      </c>
      <c r="D25372" s="159">
        <v>51.69</v>
      </c>
    </row>
    <row r="25373" spans="3:4" ht="15" hidden="1" customHeight="1" x14ac:dyDescent="0.25">
      <c r="C25373" s="160" t="s">
        <v>547</v>
      </c>
      <c r="D25373" s="161">
        <v>687.95</v>
      </c>
    </row>
    <row r="25374" spans="3:4" ht="15" hidden="1" customHeight="1" x14ac:dyDescent="0.25">
      <c r="C25374" s="158" t="s">
        <v>542</v>
      </c>
      <c r="D25374" s="159">
        <v>228.09</v>
      </c>
    </row>
    <row r="25375" spans="3:4" ht="15" hidden="1" customHeight="1" x14ac:dyDescent="0.25">
      <c r="C25375" s="160" t="s">
        <v>551</v>
      </c>
      <c r="D25375" s="161">
        <v>855.04</v>
      </c>
    </row>
    <row r="25376" spans="3:4" ht="15" hidden="1" customHeight="1" x14ac:dyDescent="0.25">
      <c r="C25376" s="158" t="s">
        <v>556</v>
      </c>
      <c r="D25376" s="159">
        <v>191.15</v>
      </c>
    </row>
    <row r="25377" spans="3:4" ht="15" hidden="1" customHeight="1" x14ac:dyDescent="0.25">
      <c r="C25377" s="160" t="s">
        <v>546</v>
      </c>
      <c r="D25377" s="161">
        <v>146.35</v>
      </c>
    </row>
    <row r="25378" spans="3:4" ht="15" hidden="1" customHeight="1" x14ac:dyDescent="0.25">
      <c r="C25378" s="158" t="s">
        <v>555</v>
      </c>
      <c r="D25378" s="159">
        <v>472.22</v>
      </c>
    </row>
    <row r="25379" spans="3:4" ht="15" hidden="1" customHeight="1" x14ac:dyDescent="0.25">
      <c r="C25379" s="160" t="s">
        <v>549</v>
      </c>
      <c r="D25379" s="161">
        <v>843.11</v>
      </c>
    </row>
    <row r="25380" spans="3:4" ht="15" hidden="1" customHeight="1" x14ac:dyDescent="0.25">
      <c r="C25380" s="158" t="s">
        <v>545</v>
      </c>
      <c r="D25380" s="159">
        <v>1127.56</v>
      </c>
    </row>
    <row r="25381" spans="3:4" ht="15" hidden="1" customHeight="1" x14ac:dyDescent="0.25">
      <c r="C25381" s="160" t="s">
        <v>309</v>
      </c>
      <c r="D25381" s="161">
        <v>472.34</v>
      </c>
    </row>
    <row r="25382" spans="3:4" ht="15" hidden="1" customHeight="1" x14ac:dyDescent="0.25">
      <c r="C25382" s="158" t="s">
        <v>307</v>
      </c>
      <c r="D25382" s="159">
        <v>1160.0999999999999</v>
      </c>
    </row>
    <row r="25383" spans="3:4" ht="15" hidden="1" customHeight="1" x14ac:dyDescent="0.25">
      <c r="C25383" s="160" t="s">
        <v>540</v>
      </c>
      <c r="D25383" s="161">
        <v>1163.01</v>
      </c>
    </row>
    <row r="25384" spans="3:4" ht="15" hidden="1" customHeight="1" x14ac:dyDescent="0.25">
      <c r="C25384" s="158" t="s">
        <v>309</v>
      </c>
      <c r="D25384" s="159">
        <v>630.95000000000005</v>
      </c>
    </row>
    <row r="25385" spans="3:4" ht="15" hidden="1" customHeight="1" x14ac:dyDescent="0.25">
      <c r="C25385" s="160" t="s">
        <v>307</v>
      </c>
      <c r="D25385" s="161">
        <v>771.86</v>
      </c>
    </row>
    <row r="25386" spans="3:4" ht="15" hidden="1" customHeight="1" x14ac:dyDescent="0.25">
      <c r="C25386" s="158" t="s">
        <v>549</v>
      </c>
      <c r="D25386" s="159">
        <v>613.15</v>
      </c>
    </row>
    <row r="25387" spans="3:4" ht="15" hidden="1" customHeight="1" x14ac:dyDescent="0.25">
      <c r="C25387" s="160" t="s">
        <v>308</v>
      </c>
      <c r="D25387" s="161">
        <v>606.63</v>
      </c>
    </row>
    <row r="25388" spans="3:4" ht="15" hidden="1" customHeight="1" x14ac:dyDescent="0.25">
      <c r="C25388" s="158" t="s">
        <v>539</v>
      </c>
      <c r="D25388" s="159">
        <v>900.8</v>
      </c>
    </row>
    <row r="25389" spans="3:4" ht="15" hidden="1" customHeight="1" x14ac:dyDescent="0.25">
      <c r="C25389" s="160" t="s">
        <v>543</v>
      </c>
      <c r="D25389" s="161">
        <v>948.89</v>
      </c>
    </row>
    <row r="25390" spans="3:4" ht="15" hidden="1" customHeight="1" x14ac:dyDescent="0.25">
      <c r="C25390" s="158" t="s">
        <v>553</v>
      </c>
      <c r="D25390" s="159">
        <v>575.45000000000005</v>
      </c>
    </row>
    <row r="25391" spans="3:4" ht="15" hidden="1" customHeight="1" x14ac:dyDescent="0.25">
      <c r="C25391" s="160" t="s">
        <v>308</v>
      </c>
      <c r="D25391" s="161">
        <v>523.89</v>
      </c>
    </row>
    <row r="25392" spans="3:4" ht="15" hidden="1" customHeight="1" x14ac:dyDescent="0.25">
      <c r="C25392" s="158" t="s">
        <v>307</v>
      </c>
      <c r="D25392" s="159">
        <v>816.75</v>
      </c>
    </row>
    <row r="25393" spans="3:4" ht="15" hidden="1" customHeight="1" x14ac:dyDescent="0.25">
      <c r="C25393" s="160" t="s">
        <v>543</v>
      </c>
      <c r="D25393" s="161">
        <v>846.32</v>
      </c>
    </row>
    <row r="25394" spans="3:4" ht="15" hidden="1" customHeight="1" x14ac:dyDescent="0.25">
      <c r="C25394" s="158" t="s">
        <v>543</v>
      </c>
      <c r="D25394" s="159">
        <v>361.24</v>
      </c>
    </row>
    <row r="25395" spans="3:4" ht="15" hidden="1" customHeight="1" x14ac:dyDescent="0.25">
      <c r="C25395" s="160" t="s">
        <v>312</v>
      </c>
      <c r="D25395" s="161">
        <v>468.22</v>
      </c>
    </row>
    <row r="25396" spans="3:4" ht="15" hidden="1" customHeight="1" x14ac:dyDescent="0.25">
      <c r="C25396" s="158" t="s">
        <v>551</v>
      </c>
      <c r="D25396" s="159">
        <v>531.16999999999996</v>
      </c>
    </row>
    <row r="25397" spans="3:4" ht="15" hidden="1" customHeight="1" x14ac:dyDescent="0.25">
      <c r="C25397" s="160" t="s">
        <v>540</v>
      </c>
      <c r="D25397" s="161">
        <v>725.44</v>
      </c>
    </row>
    <row r="25398" spans="3:4" ht="15" hidden="1" customHeight="1" x14ac:dyDescent="0.25">
      <c r="C25398" s="158" t="s">
        <v>541</v>
      </c>
      <c r="D25398" s="159">
        <v>359.3</v>
      </c>
    </row>
    <row r="25399" spans="3:4" ht="15" hidden="1" customHeight="1" x14ac:dyDescent="0.25">
      <c r="C25399" s="160" t="s">
        <v>547</v>
      </c>
      <c r="D25399" s="161">
        <v>1244.5999999999999</v>
      </c>
    </row>
    <row r="25400" spans="3:4" ht="15" hidden="1" customHeight="1" x14ac:dyDescent="0.25">
      <c r="C25400" s="158" t="s">
        <v>545</v>
      </c>
      <c r="D25400" s="159">
        <v>527.67999999999995</v>
      </c>
    </row>
    <row r="25401" spans="3:4" ht="15" hidden="1" customHeight="1" x14ac:dyDescent="0.25">
      <c r="C25401" s="160" t="s">
        <v>556</v>
      </c>
      <c r="D25401" s="161">
        <v>342.28</v>
      </c>
    </row>
    <row r="25402" spans="3:4" ht="15" hidden="1" customHeight="1" x14ac:dyDescent="0.25">
      <c r="C25402" s="158" t="s">
        <v>551</v>
      </c>
      <c r="D25402" s="159">
        <v>714.13</v>
      </c>
    </row>
    <row r="25403" spans="3:4" ht="15" hidden="1" customHeight="1" x14ac:dyDescent="0.25">
      <c r="C25403" s="160" t="s">
        <v>556</v>
      </c>
      <c r="D25403" s="161">
        <v>911.94</v>
      </c>
    </row>
    <row r="25404" spans="3:4" ht="15" hidden="1" customHeight="1" x14ac:dyDescent="0.25">
      <c r="C25404" s="158" t="s">
        <v>551</v>
      </c>
      <c r="D25404" s="159">
        <v>196.47</v>
      </c>
    </row>
    <row r="25405" spans="3:4" ht="15" hidden="1" customHeight="1" x14ac:dyDescent="0.25">
      <c r="C25405" s="160" t="s">
        <v>556</v>
      </c>
      <c r="D25405" s="161">
        <v>553.46</v>
      </c>
    </row>
    <row r="25406" spans="3:4" ht="15" hidden="1" customHeight="1" x14ac:dyDescent="0.25">
      <c r="C25406" s="158" t="s">
        <v>308</v>
      </c>
      <c r="D25406" s="159">
        <v>130.55000000000001</v>
      </c>
    </row>
    <row r="25407" spans="3:4" ht="15" hidden="1" customHeight="1" x14ac:dyDescent="0.25">
      <c r="C25407" s="160" t="s">
        <v>539</v>
      </c>
      <c r="D25407" s="161">
        <v>869.72</v>
      </c>
    </row>
    <row r="25408" spans="3:4" ht="15" hidden="1" customHeight="1" x14ac:dyDescent="0.25">
      <c r="C25408" s="158" t="s">
        <v>549</v>
      </c>
      <c r="D25408" s="159">
        <v>1083.3800000000001</v>
      </c>
    </row>
    <row r="25409" spans="3:4" ht="15" hidden="1" customHeight="1" x14ac:dyDescent="0.25">
      <c r="C25409" s="160" t="s">
        <v>547</v>
      </c>
      <c r="D25409" s="161">
        <v>228.58</v>
      </c>
    </row>
    <row r="25410" spans="3:4" ht="15" hidden="1" customHeight="1" x14ac:dyDescent="0.25">
      <c r="C25410" s="158" t="s">
        <v>547</v>
      </c>
      <c r="D25410" s="159">
        <v>325.18</v>
      </c>
    </row>
    <row r="25411" spans="3:4" ht="15" hidden="1" customHeight="1" x14ac:dyDescent="0.25">
      <c r="C25411" s="160" t="s">
        <v>556</v>
      </c>
      <c r="D25411" s="161">
        <v>541.88</v>
      </c>
    </row>
    <row r="25412" spans="3:4" ht="15" hidden="1" customHeight="1" x14ac:dyDescent="0.25">
      <c r="C25412" s="158" t="s">
        <v>547</v>
      </c>
      <c r="D25412" s="159">
        <v>240.89</v>
      </c>
    </row>
    <row r="25413" spans="3:4" ht="15" hidden="1" customHeight="1" x14ac:dyDescent="0.25">
      <c r="C25413" s="160" t="s">
        <v>552</v>
      </c>
      <c r="D25413" s="161">
        <v>525.89</v>
      </c>
    </row>
    <row r="25414" spans="3:4" ht="15" hidden="1" customHeight="1" x14ac:dyDescent="0.25">
      <c r="C25414" s="158" t="s">
        <v>547</v>
      </c>
      <c r="D25414" s="159">
        <v>1181.7</v>
      </c>
    </row>
    <row r="25415" spans="3:4" ht="15" hidden="1" customHeight="1" x14ac:dyDescent="0.25">
      <c r="C25415" s="160" t="s">
        <v>547</v>
      </c>
      <c r="D25415" s="161">
        <v>371.3</v>
      </c>
    </row>
    <row r="25416" spans="3:4" ht="15" hidden="1" customHeight="1" x14ac:dyDescent="0.25">
      <c r="C25416" s="158" t="s">
        <v>543</v>
      </c>
      <c r="D25416" s="159">
        <v>350.86</v>
      </c>
    </row>
    <row r="25417" spans="3:4" ht="15" hidden="1" customHeight="1" x14ac:dyDescent="0.25">
      <c r="C25417" s="160" t="s">
        <v>542</v>
      </c>
      <c r="D25417" s="161">
        <v>816.52</v>
      </c>
    </row>
    <row r="25418" spans="3:4" ht="15" hidden="1" customHeight="1" x14ac:dyDescent="0.25">
      <c r="C25418" s="158" t="s">
        <v>540</v>
      </c>
      <c r="D25418" s="159">
        <v>90.17</v>
      </c>
    </row>
    <row r="25419" spans="3:4" ht="15" hidden="1" customHeight="1" x14ac:dyDescent="0.25">
      <c r="C25419" s="160" t="s">
        <v>553</v>
      </c>
      <c r="D25419" s="161">
        <v>798.86</v>
      </c>
    </row>
    <row r="25420" spans="3:4" ht="15" hidden="1" customHeight="1" x14ac:dyDescent="0.25">
      <c r="C25420" s="158" t="s">
        <v>308</v>
      </c>
      <c r="D25420" s="159">
        <v>668.71</v>
      </c>
    </row>
    <row r="25421" spans="3:4" ht="15" hidden="1" customHeight="1" x14ac:dyDescent="0.25">
      <c r="C25421" s="160" t="s">
        <v>308</v>
      </c>
      <c r="D25421" s="161">
        <v>599.65</v>
      </c>
    </row>
    <row r="25422" spans="3:4" ht="15" hidden="1" customHeight="1" x14ac:dyDescent="0.25">
      <c r="C25422" s="158" t="s">
        <v>308</v>
      </c>
      <c r="D25422" s="159">
        <v>379.71</v>
      </c>
    </row>
    <row r="25423" spans="3:4" ht="15" hidden="1" customHeight="1" x14ac:dyDescent="0.25">
      <c r="C25423" s="160" t="s">
        <v>551</v>
      </c>
      <c r="D25423" s="161">
        <v>876.15</v>
      </c>
    </row>
    <row r="25424" spans="3:4" ht="15" hidden="1" customHeight="1" x14ac:dyDescent="0.25">
      <c r="C25424" s="158" t="s">
        <v>549</v>
      </c>
      <c r="D25424" s="159">
        <v>120.42</v>
      </c>
    </row>
    <row r="25425" spans="3:4" ht="15" hidden="1" customHeight="1" x14ac:dyDescent="0.25">
      <c r="C25425" s="160" t="s">
        <v>551</v>
      </c>
      <c r="D25425" s="161">
        <v>747.2</v>
      </c>
    </row>
    <row r="25426" spans="3:4" ht="15" hidden="1" customHeight="1" x14ac:dyDescent="0.25">
      <c r="C25426" s="158" t="s">
        <v>549</v>
      </c>
      <c r="D25426" s="159">
        <v>248.56</v>
      </c>
    </row>
    <row r="25427" spans="3:4" ht="15" hidden="1" customHeight="1" x14ac:dyDescent="0.25">
      <c r="C25427" s="160" t="s">
        <v>543</v>
      </c>
      <c r="D25427" s="161">
        <v>282.83999999999997</v>
      </c>
    </row>
    <row r="25428" spans="3:4" ht="15" hidden="1" customHeight="1" x14ac:dyDescent="0.25">
      <c r="C25428" s="158" t="s">
        <v>552</v>
      </c>
      <c r="D25428" s="159">
        <v>1078.33</v>
      </c>
    </row>
    <row r="25429" spans="3:4" ht="15" hidden="1" customHeight="1" x14ac:dyDescent="0.25">
      <c r="C25429" s="160" t="s">
        <v>312</v>
      </c>
      <c r="D25429" s="161">
        <v>768.84</v>
      </c>
    </row>
    <row r="25430" spans="3:4" ht="15" hidden="1" customHeight="1" x14ac:dyDescent="0.25">
      <c r="C25430" s="158" t="s">
        <v>545</v>
      </c>
      <c r="D25430" s="159">
        <v>804.09</v>
      </c>
    </row>
    <row r="25431" spans="3:4" ht="15" hidden="1" customHeight="1" x14ac:dyDescent="0.25">
      <c r="C25431" s="160" t="s">
        <v>541</v>
      </c>
      <c r="D25431" s="161">
        <v>731.73</v>
      </c>
    </row>
    <row r="25432" spans="3:4" ht="15" hidden="1" customHeight="1" x14ac:dyDescent="0.25">
      <c r="C25432" s="158" t="s">
        <v>309</v>
      </c>
      <c r="D25432" s="159">
        <v>992.4</v>
      </c>
    </row>
    <row r="25433" spans="3:4" ht="15" hidden="1" customHeight="1" x14ac:dyDescent="0.25">
      <c r="C25433" s="160" t="s">
        <v>550</v>
      </c>
      <c r="D25433" s="161">
        <v>107.81</v>
      </c>
    </row>
    <row r="25434" spans="3:4" ht="15" hidden="1" customHeight="1" x14ac:dyDescent="0.25">
      <c r="C25434" s="158" t="s">
        <v>542</v>
      </c>
      <c r="D25434" s="159">
        <v>465.81</v>
      </c>
    </row>
    <row r="25435" spans="3:4" ht="15" hidden="1" customHeight="1" x14ac:dyDescent="0.25">
      <c r="C25435" s="160" t="s">
        <v>542</v>
      </c>
      <c r="D25435" s="161">
        <v>158</v>
      </c>
    </row>
    <row r="25436" spans="3:4" ht="15" hidden="1" customHeight="1" x14ac:dyDescent="0.25">
      <c r="C25436" s="158" t="s">
        <v>547</v>
      </c>
      <c r="D25436" s="159">
        <v>603.64</v>
      </c>
    </row>
    <row r="25437" spans="3:4" ht="15" hidden="1" customHeight="1" x14ac:dyDescent="0.25">
      <c r="C25437" s="160" t="s">
        <v>548</v>
      </c>
      <c r="D25437" s="161">
        <v>568.30999999999995</v>
      </c>
    </row>
    <row r="25438" spans="3:4" ht="15" hidden="1" customHeight="1" x14ac:dyDescent="0.25">
      <c r="C25438" s="158" t="s">
        <v>539</v>
      </c>
      <c r="D25438" s="159">
        <v>705.49</v>
      </c>
    </row>
    <row r="25439" spans="3:4" ht="15" hidden="1" customHeight="1" x14ac:dyDescent="0.25">
      <c r="C25439" s="160" t="s">
        <v>545</v>
      </c>
      <c r="D25439" s="161">
        <v>803.31</v>
      </c>
    </row>
    <row r="25440" spans="3:4" ht="15" hidden="1" customHeight="1" x14ac:dyDescent="0.25">
      <c r="C25440" s="158" t="s">
        <v>549</v>
      </c>
      <c r="D25440" s="159">
        <v>230.8</v>
      </c>
    </row>
    <row r="25441" spans="3:4" ht="15" hidden="1" customHeight="1" x14ac:dyDescent="0.25">
      <c r="C25441" s="160" t="s">
        <v>555</v>
      </c>
      <c r="D25441" s="161">
        <v>202.55</v>
      </c>
    </row>
    <row r="25442" spans="3:4" ht="15" hidden="1" customHeight="1" x14ac:dyDescent="0.25">
      <c r="C25442" s="158" t="s">
        <v>544</v>
      </c>
      <c r="D25442" s="159">
        <v>923.85</v>
      </c>
    </row>
    <row r="25443" spans="3:4" ht="15" hidden="1" customHeight="1" x14ac:dyDescent="0.25">
      <c r="C25443" s="160" t="s">
        <v>557</v>
      </c>
      <c r="D25443" s="161">
        <v>219.59</v>
      </c>
    </row>
    <row r="25444" spans="3:4" ht="15" hidden="1" customHeight="1" x14ac:dyDescent="0.25">
      <c r="C25444" s="158" t="s">
        <v>546</v>
      </c>
      <c r="D25444" s="159">
        <v>34.17</v>
      </c>
    </row>
    <row r="25445" spans="3:4" ht="15" hidden="1" customHeight="1" x14ac:dyDescent="0.25">
      <c r="C25445" s="160" t="s">
        <v>540</v>
      </c>
      <c r="D25445" s="161">
        <v>834.04</v>
      </c>
    </row>
    <row r="25446" spans="3:4" ht="15" hidden="1" customHeight="1" x14ac:dyDescent="0.25">
      <c r="C25446" s="158" t="s">
        <v>552</v>
      </c>
      <c r="D25446" s="159">
        <v>859.79</v>
      </c>
    </row>
    <row r="25447" spans="3:4" ht="15" hidden="1" customHeight="1" x14ac:dyDescent="0.25">
      <c r="C25447" s="160" t="s">
        <v>540</v>
      </c>
      <c r="D25447" s="161">
        <v>504.82</v>
      </c>
    </row>
    <row r="25448" spans="3:4" ht="15" hidden="1" customHeight="1" x14ac:dyDescent="0.25">
      <c r="C25448" s="158" t="s">
        <v>552</v>
      </c>
      <c r="D25448" s="159">
        <v>227.29</v>
      </c>
    </row>
    <row r="25449" spans="3:4" ht="15" hidden="1" customHeight="1" x14ac:dyDescent="0.25">
      <c r="C25449" s="160" t="s">
        <v>553</v>
      </c>
      <c r="D25449" s="161">
        <v>23.88</v>
      </c>
    </row>
    <row r="25450" spans="3:4" ht="15" hidden="1" customHeight="1" x14ac:dyDescent="0.25">
      <c r="C25450" s="158" t="s">
        <v>546</v>
      </c>
      <c r="D25450" s="159">
        <v>691.51</v>
      </c>
    </row>
    <row r="25451" spans="3:4" ht="15" hidden="1" customHeight="1" x14ac:dyDescent="0.25">
      <c r="C25451" s="160" t="s">
        <v>553</v>
      </c>
      <c r="D25451" s="161">
        <v>747.8</v>
      </c>
    </row>
    <row r="25452" spans="3:4" ht="15" hidden="1" customHeight="1" x14ac:dyDescent="0.25">
      <c r="C25452" s="158" t="s">
        <v>557</v>
      </c>
      <c r="D25452" s="159">
        <v>1118.19</v>
      </c>
    </row>
    <row r="25453" spans="3:4" ht="15" hidden="1" customHeight="1" x14ac:dyDescent="0.25">
      <c r="C25453" s="160" t="s">
        <v>552</v>
      </c>
      <c r="D25453" s="161">
        <v>480.86</v>
      </c>
    </row>
    <row r="25454" spans="3:4" ht="15" hidden="1" customHeight="1" x14ac:dyDescent="0.25">
      <c r="C25454" s="158" t="s">
        <v>543</v>
      </c>
      <c r="D25454" s="159">
        <v>614.41999999999996</v>
      </c>
    </row>
    <row r="25455" spans="3:4" ht="15" hidden="1" customHeight="1" x14ac:dyDescent="0.25">
      <c r="C25455" s="160" t="s">
        <v>555</v>
      </c>
      <c r="D25455" s="161">
        <v>509.22</v>
      </c>
    </row>
    <row r="25456" spans="3:4" ht="15" hidden="1" customHeight="1" x14ac:dyDescent="0.25">
      <c r="C25456" s="158" t="s">
        <v>312</v>
      </c>
      <c r="D25456" s="159">
        <v>998.77</v>
      </c>
    </row>
    <row r="25457" spans="3:4" ht="15" hidden="1" customHeight="1" x14ac:dyDescent="0.25">
      <c r="C25457" s="160" t="s">
        <v>545</v>
      </c>
      <c r="D25457" s="161">
        <v>198.09</v>
      </c>
    </row>
    <row r="25458" spans="3:4" ht="15" hidden="1" customHeight="1" x14ac:dyDescent="0.25">
      <c r="C25458" s="158" t="s">
        <v>540</v>
      </c>
      <c r="D25458" s="159">
        <v>944.7</v>
      </c>
    </row>
    <row r="25459" spans="3:4" ht="15" hidden="1" customHeight="1" x14ac:dyDescent="0.25">
      <c r="C25459" s="160" t="s">
        <v>308</v>
      </c>
      <c r="D25459" s="161">
        <v>417.56</v>
      </c>
    </row>
    <row r="25460" spans="3:4" ht="15" hidden="1" customHeight="1" x14ac:dyDescent="0.25">
      <c r="C25460" s="158" t="s">
        <v>309</v>
      </c>
      <c r="D25460" s="159">
        <v>933.6</v>
      </c>
    </row>
    <row r="25461" spans="3:4" ht="15" hidden="1" customHeight="1" x14ac:dyDescent="0.25">
      <c r="C25461" s="160" t="s">
        <v>312</v>
      </c>
      <c r="D25461" s="161">
        <v>880.73</v>
      </c>
    </row>
    <row r="25462" spans="3:4" ht="15" hidden="1" customHeight="1" x14ac:dyDescent="0.25">
      <c r="C25462" s="158" t="s">
        <v>540</v>
      </c>
      <c r="D25462" s="159">
        <v>1161.93</v>
      </c>
    </row>
    <row r="25463" spans="3:4" ht="15" hidden="1" customHeight="1" x14ac:dyDescent="0.25">
      <c r="C25463" s="160" t="s">
        <v>556</v>
      </c>
      <c r="D25463" s="161">
        <v>192.59</v>
      </c>
    </row>
    <row r="25464" spans="3:4" ht="15" hidden="1" customHeight="1" x14ac:dyDescent="0.25">
      <c r="C25464" s="158" t="s">
        <v>547</v>
      </c>
      <c r="D25464" s="159">
        <v>186.13</v>
      </c>
    </row>
    <row r="25465" spans="3:4" ht="15" hidden="1" customHeight="1" x14ac:dyDescent="0.25">
      <c r="C25465" s="160" t="s">
        <v>542</v>
      </c>
      <c r="D25465" s="161">
        <v>689.09</v>
      </c>
    </row>
    <row r="25466" spans="3:4" ht="15" hidden="1" customHeight="1" x14ac:dyDescent="0.25">
      <c r="C25466" s="158" t="s">
        <v>544</v>
      </c>
      <c r="D25466" s="159">
        <v>437.75</v>
      </c>
    </row>
    <row r="25467" spans="3:4" ht="15" hidden="1" customHeight="1" x14ac:dyDescent="0.25">
      <c r="C25467" s="160" t="s">
        <v>554</v>
      </c>
      <c r="D25467" s="161">
        <v>193.96</v>
      </c>
    </row>
    <row r="25468" spans="3:4" ht="15" hidden="1" customHeight="1" x14ac:dyDescent="0.25">
      <c r="C25468" s="158" t="s">
        <v>545</v>
      </c>
      <c r="D25468" s="159">
        <v>633.11</v>
      </c>
    </row>
    <row r="25469" spans="3:4" ht="15" hidden="1" customHeight="1" x14ac:dyDescent="0.25">
      <c r="C25469" s="160" t="s">
        <v>547</v>
      </c>
      <c r="D25469" s="161">
        <v>565.88</v>
      </c>
    </row>
    <row r="25470" spans="3:4" ht="15" hidden="1" customHeight="1" x14ac:dyDescent="0.25">
      <c r="C25470" s="158" t="s">
        <v>542</v>
      </c>
      <c r="D25470" s="159">
        <v>637.47</v>
      </c>
    </row>
    <row r="25471" spans="3:4" ht="15" hidden="1" customHeight="1" x14ac:dyDescent="0.25">
      <c r="C25471" s="160" t="s">
        <v>545</v>
      </c>
      <c r="D25471" s="161">
        <v>1001.71</v>
      </c>
    </row>
    <row r="25472" spans="3:4" ht="15" hidden="1" customHeight="1" x14ac:dyDescent="0.25">
      <c r="C25472" s="158" t="s">
        <v>307</v>
      </c>
      <c r="D25472" s="159">
        <v>398.9</v>
      </c>
    </row>
    <row r="25473" spans="3:4" ht="15" hidden="1" customHeight="1" x14ac:dyDescent="0.25">
      <c r="C25473" s="160" t="s">
        <v>553</v>
      </c>
      <c r="D25473" s="161">
        <v>574.5</v>
      </c>
    </row>
    <row r="25474" spans="3:4" ht="15" hidden="1" customHeight="1" x14ac:dyDescent="0.25">
      <c r="C25474" s="158" t="s">
        <v>307</v>
      </c>
      <c r="D25474" s="159">
        <v>160.22999999999999</v>
      </c>
    </row>
    <row r="25475" spans="3:4" ht="15" hidden="1" customHeight="1" x14ac:dyDescent="0.25">
      <c r="C25475" s="160" t="s">
        <v>549</v>
      </c>
      <c r="D25475" s="161">
        <v>614.54</v>
      </c>
    </row>
    <row r="25476" spans="3:4" ht="15" hidden="1" customHeight="1" x14ac:dyDescent="0.25">
      <c r="C25476" s="158" t="s">
        <v>307</v>
      </c>
      <c r="D25476" s="159">
        <v>586.19000000000005</v>
      </c>
    </row>
    <row r="25477" spans="3:4" ht="15" hidden="1" customHeight="1" x14ac:dyDescent="0.25">
      <c r="C25477" s="160" t="s">
        <v>555</v>
      </c>
      <c r="D25477" s="161">
        <v>483.2</v>
      </c>
    </row>
    <row r="25478" spans="3:4" ht="15" hidden="1" customHeight="1" x14ac:dyDescent="0.25">
      <c r="C25478" s="158" t="s">
        <v>542</v>
      </c>
      <c r="D25478" s="159">
        <v>931.66</v>
      </c>
    </row>
    <row r="25479" spans="3:4" ht="15" hidden="1" customHeight="1" x14ac:dyDescent="0.25">
      <c r="C25479" s="160" t="s">
        <v>543</v>
      </c>
      <c r="D25479" s="161">
        <v>395.02</v>
      </c>
    </row>
    <row r="25480" spans="3:4" ht="15" hidden="1" customHeight="1" x14ac:dyDescent="0.25">
      <c r="C25480" s="158" t="s">
        <v>554</v>
      </c>
      <c r="D25480" s="159">
        <v>577.58000000000004</v>
      </c>
    </row>
    <row r="25481" spans="3:4" ht="15" hidden="1" customHeight="1" x14ac:dyDescent="0.25">
      <c r="C25481" s="160" t="s">
        <v>539</v>
      </c>
      <c r="D25481" s="161">
        <v>457.48</v>
      </c>
    </row>
    <row r="25482" spans="3:4" ht="15" hidden="1" customHeight="1" x14ac:dyDescent="0.25">
      <c r="C25482" s="158" t="s">
        <v>544</v>
      </c>
      <c r="D25482" s="159">
        <v>510.67</v>
      </c>
    </row>
    <row r="25483" spans="3:4" ht="15" hidden="1" customHeight="1" x14ac:dyDescent="0.25">
      <c r="C25483" s="160" t="s">
        <v>556</v>
      </c>
      <c r="D25483" s="161">
        <v>1179.1300000000001</v>
      </c>
    </row>
    <row r="25484" spans="3:4" ht="15" hidden="1" customHeight="1" x14ac:dyDescent="0.25">
      <c r="C25484" s="158" t="s">
        <v>556</v>
      </c>
      <c r="D25484" s="159">
        <v>785.95</v>
      </c>
    </row>
    <row r="25485" spans="3:4" ht="15" hidden="1" customHeight="1" x14ac:dyDescent="0.25">
      <c r="C25485" s="160" t="s">
        <v>549</v>
      </c>
      <c r="D25485" s="161">
        <v>265.61</v>
      </c>
    </row>
    <row r="25486" spans="3:4" ht="15" hidden="1" customHeight="1" x14ac:dyDescent="0.25">
      <c r="C25486" s="158" t="s">
        <v>548</v>
      </c>
      <c r="D25486" s="159">
        <v>154.12</v>
      </c>
    </row>
    <row r="25487" spans="3:4" ht="15" hidden="1" customHeight="1" x14ac:dyDescent="0.25">
      <c r="C25487" s="160" t="s">
        <v>542</v>
      </c>
      <c r="D25487" s="161">
        <v>337.45</v>
      </c>
    </row>
    <row r="25488" spans="3:4" ht="15" hidden="1" customHeight="1" x14ac:dyDescent="0.25">
      <c r="C25488" s="158" t="s">
        <v>551</v>
      </c>
      <c r="D25488" s="159">
        <v>451.65</v>
      </c>
    </row>
    <row r="25489" spans="3:4" ht="15" hidden="1" customHeight="1" x14ac:dyDescent="0.25">
      <c r="C25489" s="160" t="s">
        <v>539</v>
      </c>
      <c r="D25489" s="161">
        <v>497.45</v>
      </c>
    </row>
    <row r="25490" spans="3:4" ht="15" hidden="1" customHeight="1" x14ac:dyDescent="0.25">
      <c r="C25490" s="158" t="s">
        <v>307</v>
      </c>
      <c r="D25490" s="159">
        <v>1001.68</v>
      </c>
    </row>
    <row r="25491" spans="3:4" ht="15" hidden="1" customHeight="1" x14ac:dyDescent="0.25">
      <c r="C25491" s="160" t="s">
        <v>307</v>
      </c>
      <c r="D25491" s="161">
        <v>161.74</v>
      </c>
    </row>
    <row r="25492" spans="3:4" ht="15" hidden="1" customHeight="1" x14ac:dyDescent="0.25">
      <c r="C25492" s="158" t="s">
        <v>553</v>
      </c>
      <c r="D25492" s="159">
        <v>452.68</v>
      </c>
    </row>
    <row r="25493" spans="3:4" ht="15" hidden="1" customHeight="1" x14ac:dyDescent="0.25">
      <c r="C25493" s="160" t="s">
        <v>552</v>
      </c>
      <c r="D25493" s="161">
        <v>787.15</v>
      </c>
    </row>
    <row r="25494" spans="3:4" ht="15" hidden="1" customHeight="1" x14ac:dyDescent="0.25">
      <c r="C25494" s="158" t="s">
        <v>552</v>
      </c>
      <c r="D25494" s="159">
        <v>444.67</v>
      </c>
    </row>
    <row r="25495" spans="3:4" ht="15" hidden="1" customHeight="1" x14ac:dyDescent="0.25">
      <c r="C25495" s="160" t="s">
        <v>546</v>
      </c>
      <c r="D25495" s="161">
        <v>222.92</v>
      </c>
    </row>
    <row r="25496" spans="3:4" ht="15" hidden="1" customHeight="1" x14ac:dyDescent="0.25">
      <c r="C25496" s="158" t="s">
        <v>309</v>
      </c>
      <c r="D25496" s="159">
        <v>316.52999999999997</v>
      </c>
    </row>
    <row r="25497" spans="3:4" ht="15" hidden="1" customHeight="1" x14ac:dyDescent="0.25">
      <c r="C25497" s="160" t="s">
        <v>309</v>
      </c>
      <c r="D25497" s="161">
        <v>579.08000000000004</v>
      </c>
    </row>
    <row r="25498" spans="3:4" ht="15" hidden="1" customHeight="1" x14ac:dyDescent="0.25">
      <c r="C25498" s="158" t="s">
        <v>539</v>
      </c>
      <c r="D25498" s="159">
        <v>830.59</v>
      </c>
    </row>
    <row r="25499" spans="3:4" ht="15" hidden="1" customHeight="1" x14ac:dyDescent="0.25">
      <c r="C25499" s="160" t="s">
        <v>308</v>
      </c>
      <c r="D25499" s="161">
        <v>170.01</v>
      </c>
    </row>
    <row r="25500" spans="3:4" ht="15" hidden="1" customHeight="1" x14ac:dyDescent="0.25">
      <c r="C25500" s="158" t="s">
        <v>312</v>
      </c>
      <c r="D25500" s="159">
        <v>864.68</v>
      </c>
    </row>
    <row r="25501" spans="3:4" ht="15" hidden="1" customHeight="1" x14ac:dyDescent="0.25">
      <c r="C25501" s="160" t="s">
        <v>540</v>
      </c>
      <c r="D25501" s="161">
        <v>1063.81</v>
      </c>
    </row>
    <row r="25502" spans="3:4" ht="15" hidden="1" customHeight="1" x14ac:dyDescent="0.25">
      <c r="C25502" s="158" t="s">
        <v>312</v>
      </c>
      <c r="D25502" s="159">
        <v>1209.02</v>
      </c>
    </row>
    <row r="25503" spans="3:4" ht="15" hidden="1" customHeight="1" x14ac:dyDescent="0.25">
      <c r="C25503" s="160" t="s">
        <v>552</v>
      </c>
      <c r="D25503" s="161">
        <v>41.23</v>
      </c>
    </row>
    <row r="25504" spans="3:4" ht="15" hidden="1" customHeight="1" x14ac:dyDescent="0.25">
      <c r="C25504" s="158" t="s">
        <v>308</v>
      </c>
      <c r="D25504" s="159">
        <v>452.94</v>
      </c>
    </row>
    <row r="25505" spans="3:4" ht="15" hidden="1" customHeight="1" x14ac:dyDescent="0.25">
      <c r="C25505" s="160" t="s">
        <v>539</v>
      </c>
      <c r="D25505" s="161">
        <v>932.96</v>
      </c>
    </row>
    <row r="25506" spans="3:4" ht="15" hidden="1" customHeight="1" x14ac:dyDescent="0.25">
      <c r="C25506" s="158" t="s">
        <v>557</v>
      </c>
      <c r="D25506" s="159">
        <v>446.61</v>
      </c>
    </row>
    <row r="25507" spans="3:4" ht="15" hidden="1" customHeight="1" x14ac:dyDescent="0.25">
      <c r="C25507" s="160" t="s">
        <v>312</v>
      </c>
      <c r="D25507" s="161">
        <v>1082.33</v>
      </c>
    </row>
    <row r="25508" spans="3:4" ht="15" hidden="1" customHeight="1" x14ac:dyDescent="0.25">
      <c r="C25508" s="158" t="s">
        <v>553</v>
      </c>
      <c r="D25508" s="159">
        <v>922.79</v>
      </c>
    </row>
    <row r="25509" spans="3:4" ht="15" hidden="1" customHeight="1" x14ac:dyDescent="0.25">
      <c r="C25509" s="160" t="s">
        <v>307</v>
      </c>
      <c r="D25509" s="161">
        <v>821.98</v>
      </c>
    </row>
    <row r="25510" spans="3:4" ht="15" hidden="1" customHeight="1" x14ac:dyDescent="0.25">
      <c r="C25510" s="158" t="s">
        <v>552</v>
      </c>
      <c r="D25510" s="159">
        <v>879.58</v>
      </c>
    </row>
    <row r="25511" spans="3:4" ht="15" hidden="1" customHeight="1" x14ac:dyDescent="0.25">
      <c r="C25511" s="160" t="s">
        <v>307</v>
      </c>
      <c r="D25511" s="161">
        <v>331.51</v>
      </c>
    </row>
    <row r="25512" spans="3:4" ht="15" hidden="1" customHeight="1" x14ac:dyDescent="0.25">
      <c r="C25512" s="158" t="s">
        <v>543</v>
      </c>
      <c r="D25512" s="159">
        <v>1084.3</v>
      </c>
    </row>
    <row r="25513" spans="3:4" ht="15" hidden="1" customHeight="1" x14ac:dyDescent="0.25">
      <c r="C25513" s="160" t="s">
        <v>551</v>
      </c>
      <c r="D25513" s="161">
        <v>177.78</v>
      </c>
    </row>
    <row r="25514" spans="3:4" ht="15" hidden="1" customHeight="1" x14ac:dyDescent="0.25">
      <c r="C25514" s="158" t="s">
        <v>546</v>
      </c>
      <c r="D25514" s="159">
        <v>1165.04</v>
      </c>
    </row>
    <row r="25515" spans="3:4" ht="15" hidden="1" customHeight="1" x14ac:dyDescent="0.25">
      <c r="C25515" s="160" t="s">
        <v>307</v>
      </c>
      <c r="D25515" s="161">
        <v>432.34</v>
      </c>
    </row>
    <row r="25516" spans="3:4" ht="15" hidden="1" customHeight="1" x14ac:dyDescent="0.25">
      <c r="C25516" s="158" t="s">
        <v>312</v>
      </c>
      <c r="D25516" s="159">
        <v>1028.1300000000001</v>
      </c>
    </row>
    <row r="25517" spans="3:4" ht="15" hidden="1" customHeight="1" x14ac:dyDescent="0.25">
      <c r="C25517" s="160" t="s">
        <v>551</v>
      </c>
      <c r="D25517" s="161">
        <v>203.21</v>
      </c>
    </row>
    <row r="25518" spans="3:4" ht="15" hidden="1" customHeight="1" x14ac:dyDescent="0.25">
      <c r="C25518" s="158" t="s">
        <v>553</v>
      </c>
      <c r="D25518" s="159">
        <v>971.72</v>
      </c>
    </row>
    <row r="25519" spans="3:4" ht="15" hidden="1" customHeight="1" x14ac:dyDescent="0.25">
      <c r="C25519" s="160" t="s">
        <v>555</v>
      </c>
      <c r="D25519" s="161">
        <v>1036.04</v>
      </c>
    </row>
    <row r="25520" spans="3:4" ht="15" hidden="1" customHeight="1" x14ac:dyDescent="0.25">
      <c r="C25520" s="158" t="s">
        <v>545</v>
      </c>
      <c r="D25520" s="159">
        <v>713.49</v>
      </c>
    </row>
    <row r="25521" spans="3:4" ht="15" hidden="1" customHeight="1" x14ac:dyDescent="0.25">
      <c r="C25521" s="160" t="s">
        <v>540</v>
      </c>
      <c r="D25521" s="161">
        <v>259.83999999999997</v>
      </c>
    </row>
    <row r="25522" spans="3:4" ht="15" hidden="1" customHeight="1" x14ac:dyDescent="0.25">
      <c r="C25522" s="158" t="s">
        <v>308</v>
      </c>
      <c r="D25522" s="159">
        <v>694.18</v>
      </c>
    </row>
    <row r="25523" spans="3:4" ht="15" hidden="1" customHeight="1" x14ac:dyDescent="0.25">
      <c r="C25523" s="160" t="s">
        <v>545</v>
      </c>
      <c r="D25523" s="161">
        <v>976.39</v>
      </c>
    </row>
    <row r="25524" spans="3:4" ht="15" hidden="1" customHeight="1" x14ac:dyDescent="0.25">
      <c r="C25524" s="158" t="s">
        <v>312</v>
      </c>
      <c r="D25524" s="159">
        <v>1296.27</v>
      </c>
    </row>
    <row r="25525" spans="3:4" ht="15" hidden="1" customHeight="1" x14ac:dyDescent="0.25">
      <c r="C25525" s="160" t="s">
        <v>549</v>
      </c>
      <c r="D25525" s="161">
        <v>699.8</v>
      </c>
    </row>
    <row r="25526" spans="3:4" ht="15" hidden="1" customHeight="1" x14ac:dyDescent="0.25">
      <c r="C25526" s="158" t="s">
        <v>551</v>
      </c>
      <c r="D25526" s="159">
        <v>465.66</v>
      </c>
    </row>
    <row r="25527" spans="3:4" ht="15" hidden="1" customHeight="1" x14ac:dyDescent="0.25">
      <c r="C25527" s="160" t="s">
        <v>552</v>
      </c>
      <c r="D25527" s="161">
        <v>47.8</v>
      </c>
    </row>
    <row r="25528" spans="3:4" ht="15" hidden="1" customHeight="1" x14ac:dyDescent="0.25">
      <c r="C25528" s="158" t="s">
        <v>553</v>
      </c>
      <c r="D25528" s="159">
        <v>854.45</v>
      </c>
    </row>
    <row r="25529" spans="3:4" ht="15" hidden="1" customHeight="1" x14ac:dyDescent="0.25">
      <c r="C25529" s="160" t="s">
        <v>546</v>
      </c>
      <c r="D25529" s="161">
        <v>486.96</v>
      </c>
    </row>
    <row r="25530" spans="3:4" ht="15" hidden="1" customHeight="1" x14ac:dyDescent="0.25">
      <c r="C25530" s="158" t="s">
        <v>542</v>
      </c>
      <c r="D25530" s="159">
        <v>790.38</v>
      </c>
    </row>
    <row r="25531" spans="3:4" ht="15" hidden="1" customHeight="1" x14ac:dyDescent="0.25">
      <c r="C25531" s="160" t="s">
        <v>547</v>
      </c>
      <c r="D25531" s="161">
        <v>1227.24</v>
      </c>
    </row>
    <row r="25532" spans="3:4" ht="15" hidden="1" customHeight="1" x14ac:dyDescent="0.25">
      <c r="C25532" s="158" t="s">
        <v>307</v>
      </c>
      <c r="D25532" s="159">
        <v>1263.18</v>
      </c>
    </row>
    <row r="25533" spans="3:4" ht="15" hidden="1" customHeight="1" x14ac:dyDescent="0.25">
      <c r="C25533" s="160" t="s">
        <v>555</v>
      </c>
      <c r="D25533" s="161">
        <v>825.31</v>
      </c>
    </row>
    <row r="25534" spans="3:4" ht="15" hidden="1" customHeight="1" x14ac:dyDescent="0.25">
      <c r="C25534" s="158" t="s">
        <v>551</v>
      </c>
      <c r="D25534" s="159">
        <v>578.11</v>
      </c>
    </row>
    <row r="25535" spans="3:4" ht="15" hidden="1" customHeight="1" x14ac:dyDescent="0.25">
      <c r="C25535" s="160" t="s">
        <v>540</v>
      </c>
      <c r="D25535" s="161">
        <v>600.33000000000004</v>
      </c>
    </row>
    <row r="25536" spans="3:4" ht="15" hidden="1" customHeight="1" x14ac:dyDescent="0.25">
      <c r="C25536" s="158" t="s">
        <v>539</v>
      </c>
      <c r="D25536" s="159">
        <v>494.99</v>
      </c>
    </row>
    <row r="25537" spans="3:4" ht="15" hidden="1" customHeight="1" x14ac:dyDescent="0.25">
      <c r="C25537" s="160" t="s">
        <v>549</v>
      </c>
      <c r="D25537" s="161">
        <v>368.69</v>
      </c>
    </row>
    <row r="25538" spans="3:4" ht="15" hidden="1" customHeight="1" x14ac:dyDescent="0.25">
      <c r="C25538" s="158" t="s">
        <v>545</v>
      </c>
      <c r="D25538" s="159">
        <v>1117.95</v>
      </c>
    </row>
    <row r="25539" spans="3:4" ht="15" hidden="1" customHeight="1" x14ac:dyDescent="0.25">
      <c r="C25539" s="160" t="s">
        <v>545</v>
      </c>
      <c r="D25539" s="161">
        <v>189.66</v>
      </c>
    </row>
    <row r="25540" spans="3:4" ht="15" hidden="1" customHeight="1" x14ac:dyDescent="0.25">
      <c r="C25540" s="158" t="s">
        <v>543</v>
      </c>
      <c r="D25540" s="159">
        <v>1054.22</v>
      </c>
    </row>
    <row r="25541" spans="3:4" ht="15" hidden="1" customHeight="1" x14ac:dyDescent="0.25">
      <c r="C25541" s="160" t="s">
        <v>312</v>
      </c>
      <c r="D25541" s="161">
        <v>1218.32</v>
      </c>
    </row>
    <row r="25542" spans="3:4" ht="15" hidden="1" customHeight="1" x14ac:dyDescent="0.25">
      <c r="C25542" s="158" t="s">
        <v>552</v>
      </c>
      <c r="D25542" s="159">
        <v>952.43</v>
      </c>
    </row>
    <row r="25543" spans="3:4" ht="15" hidden="1" customHeight="1" x14ac:dyDescent="0.25">
      <c r="C25543" s="160" t="s">
        <v>547</v>
      </c>
      <c r="D25543" s="161">
        <v>45.88</v>
      </c>
    </row>
    <row r="25544" spans="3:4" ht="15" hidden="1" customHeight="1" x14ac:dyDescent="0.25">
      <c r="C25544" s="158" t="s">
        <v>540</v>
      </c>
      <c r="D25544" s="159">
        <v>271.86</v>
      </c>
    </row>
    <row r="25545" spans="3:4" ht="15" hidden="1" customHeight="1" x14ac:dyDescent="0.25">
      <c r="C25545" s="160" t="s">
        <v>546</v>
      </c>
      <c r="D25545" s="161">
        <v>652.09</v>
      </c>
    </row>
    <row r="25546" spans="3:4" ht="15" hidden="1" customHeight="1" x14ac:dyDescent="0.25">
      <c r="C25546" s="158" t="s">
        <v>308</v>
      </c>
      <c r="D25546" s="159">
        <v>300.04000000000002</v>
      </c>
    </row>
    <row r="25547" spans="3:4" ht="15" hidden="1" customHeight="1" x14ac:dyDescent="0.25">
      <c r="C25547" s="160" t="s">
        <v>548</v>
      </c>
      <c r="D25547" s="161">
        <v>380.61</v>
      </c>
    </row>
    <row r="25548" spans="3:4" ht="15" hidden="1" customHeight="1" x14ac:dyDescent="0.25">
      <c r="C25548" s="158" t="s">
        <v>543</v>
      </c>
      <c r="D25548" s="159">
        <v>873.61</v>
      </c>
    </row>
    <row r="25549" spans="3:4" ht="15" hidden="1" customHeight="1" x14ac:dyDescent="0.25">
      <c r="C25549" s="160" t="s">
        <v>312</v>
      </c>
      <c r="D25549" s="161">
        <v>1059.8</v>
      </c>
    </row>
    <row r="25550" spans="3:4" ht="15" hidden="1" customHeight="1" x14ac:dyDescent="0.25">
      <c r="C25550" s="158" t="s">
        <v>542</v>
      </c>
      <c r="D25550" s="159">
        <v>1118.5</v>
      </c>
    </row>
    <row r="25551" spans="3:4" ht="15" hidden="1" customHeight="1" x14ac:dyDescent="0.25">
      <c r="C25551" s="160" t="s">
        <v>540</v>
      </c>
      <c r="D25551" s="161">
        <v>165.83</v>
      </c>
    </row>
    <row r="25552" spans="3:4" ht="15" hidden="1" customHeight="1" x14ac:dyDescent="0.25">
      <c r="C25552" s="158" t="s">
        <v>539</v>
      </c>
      <c r="D25552" s="159">
        <v>732.84</v>
      </c>
    </row>
    <row r="25553" spans="3:4" ht="15" hidden="1" customHeight="1" x14ac:dyDescent="0.25">
      <c r="C25553" s="160" t="s">
        <v>557</v>
      </c>
      <c r="D25553" s="161">
        <v>796.03</v>
      </c>
    </row>
    <row r="25554" spans="3:4" ht="15" hidden="1" customHeight="1" x14ac:dyDescent="0.25">
      <c r="C25554" s="158" t="s">
        <v>545</v>
      </c>
      <c r="D25554" s="159">
        <v>1198.8499999999999</v>
      </c>
    </row>
    <row r="25555" spans="3:4" ht="15" hidden="1" customHeight="1" x14ac:dyDescent="0.25">
      <c r="C25555" s="160" t="s">
        <v>540</v>
      </c>
      <c r="D25555" s="161">
        <v>1170.8399999999999</v>
      </c>
    </row>
    <row r="25556" spans="3:4" ht="15" hidden="1" customHeight="1" x14ac:dyDescent="0.25">
      <c r="C25556" s="158" t="s">
        <v>544</v>
      </c>
      <c r="D25556" s="159">
        <v>892.85</v>
      </c>
    </row>
    <row r="25557" spans="3:4" ht="15" hidden="1" customHeight="1" x14ac:dyDescent="0.25">
      <c r="C25557" s="160" t="s">
        <v>543</v>
      </c>
      <c r="D25557" s="161">
        <v>685.74</v>
      </c>
    </row>
    <row r="25558" spans="3:4" ht="15" hidden="1" customHeight="1" x14ac:dyDescent="0.25">
      <c r="C25558" s="158" t="s">
        <v>547</v>
      </c>
      <c r="D25558" s="159">
        <v>469.79</v>
      </c>
    </row>
    <row r="25559" spans="3:4" ht="15" hidden="1" customHeight="1" x14ac:dyDescent="0.25">
      <c r="C25559" s="160" t="s">
        <v>547</v>
      </c>
      <c r="D25559" s="161">
        <v>443.7</v>
      </c>
    </row>
    <row r="25560" spans="3:4" ht="15" hidden="1" customHeight="1" x14ac:dyDescent="0.25">
      <c r="C25560" s="158" t="s">
        <v>556</v>
      </c>
      <c r="D25560" s="159">
        <v>571.33000000000004</v>
      </c>
    </row>
    <row r="25561" spans="3:4" ht="15" hidden="1" customHeight="1" x14ac:dyDescent="0.25">
      <c r="C25561" s="160" t="s">
        <v>553</v>
      </c>
      <c r="D25561" s="161">
        <v>609.04</v>
      </c>
    </row>
    <row r="25562" spans="3:4" ht="15" hidden="1" customHeight="1" x14ac:dyDescent="0.25">
      <c r="C25562" s="158" t="s">
        <v>539</v>
      </c>
      <c r="D25562" s="159">
        <v>548.29999999999995</v>
      </c>
    </row>
    <row r="25563" spans="3:4" ht="15" hidden="1" customHeight="1" x14ac:dyDescent="0.25">
      <c r="C25563" s="160" t="s">
        <v>545</v>
      </c>
      <c r="D25563" s="161">
        <v>610.03</v>
      </c>
    </row>
    <row r="25564" spans="3:4" ht="15" hidden="1" customHeight="1" x14ac:dyDescent="0.25">
      <c r="C25564" s="158" t="s">
        <v>542</v>
      </c>
      <c r="D25564" s="159">
        <v>1099.83</v>
      </c>
    </row>
    <row r="25565" spans="3:4" ht="15" hidden="1" customHeight="1" x14ac:dyDescent="0.25">
      <c r="C25565" s="160" t="s">
        <v>556</v>
      </c>
      <c r="D25565" s="161">
        <v>392.1</v>
      </c>
    </row>
    <row r="25566" spans="3:4" ht="15" hidden="1" customHeight="1" x14ac:dyDescent="0.25">
      <c r="C25566" s="158" t="s">
        <v>547</v>
      </c>
      <c r="D25566" s="159">
        <v>521.38</v>
      </c>
    </row>
    <row r="25567" spans="3:4" ht="15" hidden="1" customHeight="1" x14ac:dyDescent="0.25">
      <c r="C25567" s="160" t="s">
        <v>552</v>
      </c>
      <c r="D25567" s="161">
        <v>1037.6300000000001</v>
      </c>
    </row>
    <row r="25568" spans="3:4" ht="15" hidden="1" customHeight="1" x14ac:dyDescent="0.25">
      <c r="C25568" s="158" t="s">
        <v>308</v>
      </c>
      <c r="D25568" s="159">
        <v>959.54</v>
      </c>
    </row>
    <row r="25569" spans="3:4" ht="15" hidden="1" customHeight="1" x14ac:dyDescent="0.25">
      <c r="C25569" s="160" t="s">
        <v>547</v>
      </c>
      <c r="D25569" s="161">
        <v>816.57</v>
      </c>
    </row>
    <row r="25570" spans="3:4" ht="15" hidden="1" customHeight="1" x14ac:dyDescent="0.25">
      <c r="C25570" s="158" t="s">
        <v>552</v>
      </c>
      <c r="D25570" s="159">
        <v>838.89</v>
      </c>
    </row>
    <row r="25571" spans="3:4" ht="15" hidden="1" customHeight="1" x14ac:dyDescent="0.25">
      <c r="C25571" s="160" t="s">
        <v>552</v>
      </c>
      <c r="D25571" s="161">
        <v>308.24</v>
      </c>
    </row>
    <row r="25572" spans="3:4" ht="15" hidden="1" customHeight="1" x14ac:dyDescent="0.25">
      <c r="C25572" s="158" t="s">
        <v>547</v>
      </c>
      <c r="D25572" s="159">
        <v>125.04</v>
      </c>
    </row>
    <row r="25573" spans="3:4" ht="15" hidden="1" customHeight="1" x14ac:dyDescent="0.25">
      <c r="C25573" s="160" t="s">
        <v>543</v>
      </c>
      <c r="D25573" s="161">
        <v>76.48</v>
      </c>
    </row>
    <row r="25574" spans="3:4" ht="15" hidden="1" customHeight="1" x14ac:dyDescent="0.25">
      <c r="C25574" s="158" t="s">
        <v>546</v>
      </c>
      <c r="D25574" s="159">
        <v>404.28</v>
      </c>
    </row>
    <row r="25575" spans="3:4" ht="15" hidden="1" customHeight="1" x14ac:dyDescent="0.25">
      <c r="C25575" s="160" t="s">
        <v>553</v>
      </c>
      <c r="D25575" s="161">
        <v>620.22</v>
      </c>
    </row>
    <row r="25576" spans="3:4" ht="15" hidden="1" customHeight="1" x14ac:dyDescent="0.25">
      <c r="C25576" s="158" t="s">
        <v>551</v>
      </c>
      <c r="D25576" s="159">
        <v>639.82000000000005</v>
      </c>
    </row>
    <row r="25577" spans="3:4" ht="15" hidden="1" customHeight="1" x14ac:dyDescent="0.25">
      <c r="C25577" s="160" t="s">
        <v>543</v>
      </c>
      <c r="D25577" s="161">
        <v>500.47</v>
      </c>
    </row>
    <row r="25578" spans="3:4" ht="15" hidden="1" customHeight="1" x14ac:dyDescent="0.25">
      <c r="C25578" s="158" t="s">
        <v>309</v>
      </c>
      <c r="D25578" s="159">
        <v>712</v>
      </c>
    </row>
    <row r="25579" spans="3:4" ht="15" hidden="1" customHeight="1" x14ac:dyDescent="0.25">
      <c r="C25579" s="160" t="s">
        <v>549</v>
      </c>
      <c r="D25579" s="161">
        <v>218.85</v>
      </c>
    </row>
    <row r="25580" spans="3:4" ht="15" hidden="1" customHeight="1" x14ac:dyDescent="0.25">
      <c r="C25580" s="158" t="s">
        <v>308</v>
      </c>
      <c r="D25580" s="159">
        <v>535.97</v>
      </c>
    </row>
    <row r="25581" spans="3:4" ht="15" hidden="1" customHeight="1" x14ac:dyDescent="0.25">
      <c r="C25581" s="160" t="s">
        <v>543</v>
      </c>
      <c r="D25581" s="161">
        <v>300.52</v>
      </c>
    </row>
    <row r="25582" spans="3:4" ht="15" hidden="1" customHeight="1" x14ac:dyDescent="0.25">
      <c r="C25582" s="158" t="s">
        <v>551</v>
      </c>
      <c r="D25582" s="159">
        <v>624.12</v>
      </c>
    </row>
    <row r="25583" spans="3:4" ht="15" hidden="1" customHeight="1" x14ac:dyDescent="0.25">
      <c r="C25583" s="160" t="s">
        <v>553</v>
      </c>
      <c r="D25583" s="161">
        <v>688.29</v>
      </c>
    </row>
    <row r="25584" spans="3:4" ht="15" hidden="1" customHeight="1" x14ac:dyDescent="0.25">
      <c r="C25584" s="158" t="s">
        <v>307</v>
      </c>
      <c r="D25584" s="159">
        <v>689.45</v>
      </c>
    </row>
    <row r="25585" spans="3:4" ht="15" hidden="1" customHeight="1" x14ac:dyDescent="0.25">
      <c r="C25585" s="160" t="s">
        <v>308</v>
      </c>
      <c r="D25585" s="161">
        <v>810.39</v>
      </c>
    </row>
    <row r="25586" spans="3:4" ht="15" hidden="1" customHeight="1" x14ac:dyDescent="0.25">
      <c r="C25586" s="158" t="s">
        <v>554</v>
      </c>
      <c r="D25586" s="159">
        <v>709.6</v>
      </c>
    </row>
    <row r="25587" spans="3:4" ht="15" hidden="1" customHeight="1" x14ac:dyDescent="0.25">
      <c r="C25587" s="160" t="s">
        <v>309</v>
      </c>
      <c r="D25587" s="161">
        <v>1244.23</v>
      </c>
    </row>
    <row r="25588" spans="3:4" ht="15" hidden="1" customHeight="1" x14ac:dyDescent="0.25">
      <c r="C25588" s="158" t="s">
        <v>309</v>
      </c>
      <c r="D25588" s="159">
        <v>290.61</v>
      </c>
    </row>
    <row r="25589" spans="3:4" ht="15" hidden="1" customHeight="1" x14ac:dyDescent="0.25">
      <c r="C25589" s="160" t="s">
        <v>549</v>
      </c>
      <c r="D25589" s="161">
        <v>599.78</v>
      </c>
    </row>
    <row r="25590" spans="3:4" ht="15" hidden="1" customHeight="1" x14ac:dyDescent="0.25">
      <c r="C25590" s="158" t="s">
        <v>309</v>
      </c>
      <c r="D25590" s="159">
        <v>508.83</v>
      </c>
    </row>
    <row r="25591" spans="3:4" ht="15" hidden="1" customHeight="1" x14ac:dyDescent="0.25">
      <c r="C25591" s="160" t="s">
        <v>558</v>
      </c>
      <c r="D25591" s="161">
        <v>1123.43</v>
      </c>
    </row>
    <row r="25592" spans="3:4" ht="15" hidden="1" customHeight="1" x14ac:dyDescent="0.25">
      <c r="C25592" s="158" t="s">
        <v>539</v>
      </c>
      <c r="D25592" s="159">
        <v>1124.9000000000001</v>
      </c>
    </row>
    <row r="25593" spans="3:4" ht="15" hidden="1" customHeight="1" x14ac:dyDescent="0.25">
      <c r="C25593" s="160" t="s">
        <v>542</v>
      </c>
      <c r="D25593" s="161">
        <v>825.61</v>
      </c>
    </row>
    <row r="25594" spans="3:4" ht="15" hidden="1" customHeight="1" x14ac:dyDescent="0.25">
      <c r="C25594" s="158" t="s">
        <v>555</v>
      </c>
      <c r="D25594" s="159">
        <v>533.36</v>
      </c>
    </row>
    <row r="25595" spans="3:4" ht="15" hidden="1" customHeight="1" x14ac:dyDescent="0.25">
      <c r="C25595" s="160" t="s">
        <v>308</v>
      </c>
      <c r="D25595" s="161">
        <v>300.32</v>
      </c>
    </row>
    <row r="25596" spans="3:4" ht="15" hidden="1" customHeight="1" x14ac:dyDescent="0.25">
      <c r="C25596" s="158" t="s">
        <v>545</v>
      </c>
      <c r="D25596" s="159">
        <v>191.32</v>
      </c>
    </row>
    <row r="25597" spans="3:4" ht="15" hidden="1" customHeight="1" x14ac:dyDescent="0.25">
      <c r="C25597" s="160" t="s">
        <v>540</v>
      </c>
      <c r="D25597" s="161">
        <v>1211.72</v>
      </c>
    </row>
    <row r="25598" spans="3:4" ht="15" hidden="1" customHeight="1" x14ac:dyDescent="0.25">
      <c r="C25598" s="158" t="s">
        <v>539</v>
      </c>
      <c r="D25598" s="159">
        <v>575.51</v>
      </c>
    </row>
    <row r="25599" spans="3:4" ht="15" hidden="1" customHeight="1" x14ac:dyDescent="0.25">
      <c r="C25599" s="160" t="s">
        <v>542</v>
      </c>
      <c r="D25599" s="161">
        <v>679.62</v>
      </c>
    </row>
    <row r="25600" spans="3:4" ht="15" hidden="1" customHeight="1" x14ac:dyDescent="0.25">
      <c r="C25600" s="158" t="s">
        <v>309</v>
      </c>
      <c r="D25600" s="159">
        <v>578.52</v>
      </c>
    </row>
    <row r="25601" spans="3:4" ht="15" hidden="1" customHeight="1" x14ac:dyDescent="0.25">
      <c r="C25601" s="160" t="s">
        <v>308</v>
      </c>
      <c r="D25601" s="161">
        <v>1032.6600000000001</v>
      </c>
    </row>
    <row r="25602" spans="3:4" ht="15" hidden="1" customHeight="1" x14ac:dyDescent="0.25">
      <c r="C25602" s="158" t="s">
        <v>552</v>
      </c>
      <c r="D25602" s="159">
        <v>894.09</v>
      </c>
    </row>
    <row r="25603" spans="3:4" ht="15" hidden="1" customHeight="1" x14ac:dyDescent="0.25">
      <c r="C25603" s="160" t="s">
        <v>541</v>
      </c>
      <c r="D25603" s="161">
        <v>227.19</v>
      </c>
    </row>
    <row r="25604" spans="3:4" ht="15" hidden="1" customHeight="1" x14ac:dyDescent="0.25">
      <c r="C25604" s="158" t="s">
        <v>545</v>
      </c>
      <c r="D25604" s="159">
        <v>172.24</v>
      </c>
    </row>
    <row r="25605" spans="3:4" ht="15" hidden="1" customHeight="1" x14ac:dyDescent="0.25">
      <c r="C25605" s="160" t="s">
        <v>549</v>
      </c>
      <c r="D25605" s="161">
        <v>642.44000000000005</v>
      </c>
    </row>
    <row r="25606" spans="3:4" ht="15" hidden="1" customHeight="1" x14ac:dyDescent="0.25">
      <c r="C25606" s="158" t="s">
        <v>549</v>
      </c>
      <c r="D25606" s="159">
        <v>997.91</v>
      </c>
    </row>
    <row r="25607" spans="3:4" ht="15" hidden="1" customHeight="1" x14ac:dyDescent="0.25">
      <c r="C25607" s="160" t="s">
        <v>543</v>
      </c>
      <c r="D25607" s="161">
        <v>384.81</v>
      </c>
    </row>
    <row r="25608" spans="3:4" ht="15" hidden="1" customHeight="1" x14ac:dyDescent="0.25">
      <c r="C25608" s="158" t="s">
        <v>552</v>
      </c>
      <c r="D25608" s="159">
        <v>625.02</v>
      </c>
    </row>
    <row r="25609" spans="3:4" ht="15" hidden="1" customHeight="1" x14ac:dyDescent="0.25">
      <c r="C25609" s="160" t="s">
        <v>544</v>
      </c>
      <c r="D25609" s="161">
        <v>111.87</v>
      </c>
    </row>
    <row r="25610" spans="3:4" ht="15" hidden="1" customHeight="1" x14ac:dyDescent="0.25">
      <c r="C25610" s="158" t="s">
        <v>549</v>
      </c>
      <c r="D25610" s="159">
        <v>421.7</v>
      </c>
    </row>
    <row r="25611" spans="3:4" ht="15" hidden="1" customHeight="1" x14ac:dyDescent="0.25">
      <c r="C25611" s="160" t="s">
        <v>547</v>
      </c>
      <c r="D25611" s="161">
        <v>488.07</v>
      </c>
    </row>
    <row r="25612" spans="3:4" ht="15" hidden="1" customHeight="1" x14ac:dyDescent="0.25">
      <c r="C25612" s="158" t="s">
        <v>312</v>
      </c>
      <c r="D25612" s="159">
        <v>713.95</v>
      </c>
    </row>
    <row r="25613" spans="3:4" ht="15" hidden="1" customHeight="1" x14ac:dyDescent="0.25">
      <c r="C25613" s="160" t="s">
        <v>539</v>
      </c>
      <c r="D25613" s="161">
        <v>686.74</v>
      </c>
    </row>
    <row r="25614" spans="3:4" ht="15" hidden="1" customHeight="1" x14ac:dyDescent="0.25">
      <c r="C25614" s="158" t="s">
        <v>558</v>
      </c>
      <c r="D25614" s="159">
        <v>151.47</v>
      </c>
    </row>
    <row r="25615" spans="3:4" ht="15" hidden="1" customHeight="1" x14ac:dyDescent="0.25">
      <c r="C25615" s="160" t="s">
        <v>312</v>
      </c>
      <c r="D25615" s="161">
        <v>906.94</v>
      </c>
    </row>
    <row r="25616" spans="3:4" ht="15" hidden="1" customHeight="1" x14ac:dyDescent="0.25">
      <c r="C25616" s="158" t="s">
        <v>308</v>
      </c>
      <c r="D25616" s="159">
        <v>912.76</v>
      </c>
    </row>
    <row r="25617" spans="3:4" ht="15" hidden="1" customHeight="1" x14ac:dyDescent="0.25">
      <c r="C25617" s="160" t="s">
        <v>556</v>
      </c>
      <c r="D25617" s="161">
        <v>918.54</v>
      </c>
    </row>
    <row r="25618" spans="3:4" ht="15" hidden="1" customHeight="1" x14ac:dyDescent="0.25">
      <c r="C25618" s="158" t="s">
        <v>543</v>
      </c>
      <c r="D25618" s="159">
        <v>201.82</v>
      </c>
    </row>
    <row r="25619" spans="3:4" ht="15" hidden="1" customHeight="1" x14ac:dyDescent="0.25">
      <c r="C25619" s="160" t="s">
        <v>549</v>
      </c>
      <c r="D25619" s="161">
        <v>838.98</v>
      </c>
    </row>
    <row r="25620" spans="3:4" ht="15" hidden="1" customHeight="1" x14ac:dyDescent="0.25">
      <c r="C25620" s="158" t="s">
        <v>558</v>
      </c>
      <c r="D25620" s="159">
        <v>864.33</v>
      </c>
    </row>
    <row r="25621" spans="3:4" ht="15" hidden="1" customHeight="1" x14ac:dyDescent="0.25">
      <c r="C25621" s="160" t="s">
        <v>539</v>
      </c>
      <c r="D25621" s="161">
        <v>745.58</v>
      </c>
    </row>
    <row r="25622" spans="3:4" ht="15" hidden="1" customHeight="1" x14ac:dyDescent="0.25">
      <c r="C25622" s="158" t="s">
        <v>547</v>
      </c>
      <c r="D25622" s="159">
        <v>1148.4100000000001</v>
      </c>
    </row>
    <row r="25623" spans="3:4" ht="15" hidden="1" customHeight="1" x14ac:dyDescent="0.25">
      <c r="C25623" s="160" t="s">
        <v>551</v>
      </c>
      <c r="D25623" s="161">
        <v>967.3</v>
      </c>
    </row>
    <row r="25624" spans="3:4" ht="15" hidden="1" customHeight="1" x14ac:dyDescent="0.25">
      <c r="C25624" s="158" t="s">
        <v>549</v>
      </c>
      <c r="D25624" s="159">
        <v>480.84</v>
      </c>
    </row>
    <row r="25625" spans="3:4" ht="15" hidden="1" customHeight="1" x14ac:dyDescent="0.25">
      <c r="C25625" s="160" t="s">
        <v>551</v>
      </c>
      <c r="D25625" s="161">
        <v>1024.5</v>
      </c>
    </row>
    <row r="25626" spans="3:4" ht="15" hidden="1" customHeight="1" x14ac:dyDescent="0.25">
      <c r="C25626" s="158" t="s">
        <v>554</v>
      </c>
      <c r="D25626" s="159">
        <v>358.87</v>
      </c>
    </row>
    <row r="25627" spans="3:4" ht="15" hidden="1" customHeight="1" x14ac:dyDescent="0.25">
      <c r="C25627" s="160" t="s">
        <v>554</v>
      </c>
      <c r="D25627" s="161">
        <v>361.55</v>
      </c>
    </row>
    <row r="25628" spans="3:4" ht="15" hidden="1" customHeight="1" x14ac:dyDescent="0.25">
      <c r="C25628" s="158" t="s">
        <v>543</v>
      </c>
      <c r="D25628" s="159">
        <v>113.7</v>
      </c>
    </row>
    <row r="25629" spans="3:4" ht="15" hidden="1" customHeight="1" x14ac:dyDescent="0.25">
      <c r="C25629" s="160" t="s">
        <v>550</v>
      </c>
      <c r="D25629" s="161">
        <v>446.08</v>
      </c>
    </row>
    <row r="25630" spans="3:4" ht="15" hidden="1" customHeight="1" x14ac:dyDescent="0.25">
      <c r="C25630" s="158" t="s">
        <v>555</v>
      </c>
      <c r="D25630" s="159">
        <v>760.63</v>
      </c>
    </row>
    <row r="25631" spans="3:4" ht="15" hidden="1" customHeight="1" x14ac:dyDescent="0.25">
      <c r="C25631" s="160" t="s">
        <v>309</v>
      </c>
      <c r="D25631" s="161">
        <v>1278.6300000000001</v>
      </c>
    </row>
    <row r="25632" spans="3:4" ht="15" hidden="1" customHeight="1" x14ac:dyDescent="0.25">
      <c r="C25632" s="158" t="s">
        <v>546</v>
      </c>
      <c r="D25632" s="159">
        <v>766.85</v>
      </c>
    </row>
    <row r="25633" spans="3:4" ht="15" hidden="1" customHeight="1" x14ac:dyDescent="0.25">
      <c r="C25633" s="160" t="s">
        <v>308</v>
      </c>
      <c r="D25633" s="161">
        <v>634.72</v>
      </c>
    </row>
    <row r="25634" spans="3:4" ht="15" hidden="1" customHeight="1" x14ac:dyDescent="0.25">
      <c r="C25634" s="158" t="s">
        <v>308</v>
      </c>
      <c r="D25634" s="159">
        <v>954.21</v>
      </c>
    </row>
    <row r="25635" spans="3:4" ht="15" hidden="1" customHeight="1" x14ac:dyDescent="0.25">
      <c r="C25635" s="160" t="s">
        <v>557</v>
      </c>
      <c r="D25635" s="161">
        <v>450.76</v>
      </c>
    </row>
    <row r="25636" spans="3:4" ht="15" hidden="1" customHeight="1" x14ac:dyDescent="0.25">
      <c r="C25636" s="158" t="s">
        <v>547</v>
      </c>
      <c r="D25636" s="159">
        <v>737.15</v>
      </c>
    </row>
    <row r="25637" spans="3:4" ht="15" hidden="1" customHeight="1" x14ac:dyDescent="0.25">
      <c r="C25637" s="160" t="s">
        <v>546</v>
      </c>
      <c r="D25637" s="161">
        <v>537.79</v>
      </c>
    </row>
    <row r="25638" spans="3:4" ht="15" hidden="1" customHeight="1" x14ac:dyDescent="0.25">
      <c r="C25638" s="158" t="s">
        <v>309</v>
      </c>
      <c r="D25638" s="159">
        <v>353.29</v>
      </c>
    </row>
    <row r="25639" spans="3:4" ht="15" hidden="1" customHeight="1" x14ac:dyDescent="0.25">
      <c r="C25639" s="160" t="s">
        <v>312</v>
      </c>
      <c r="D25639" s="161">
        <v>973.96</v>
      </c>
    </row>
    <row r="25640" spans="3:4" ht="15" hidden="1" customHeight="1" x14ac:dyDescent="0.25">
      <c r="C25640" s="158" t="s">
        <v>549</v>
      </c>
      <c r="D25640" s="159">
        <v>335.47</v>
      </c>
    </row>
    <row r="25641" spans="3:4" ht="15" hidden="1" customHeight="1" x14ac:dyDescent="0.25">
      <c r="C25641" s="160" t="s">
        <v>555</v>
      </c>
      <c r="D25641" s="161">
        <v>332.87</v>
      </c>
    </row>
    <row r="25642" spans="3:4" ht="15" hidden="1" customHeight="1" x14ac:dyDescent="0.25">
      <c r="C25642" s="158" t="s">
        <v>312</v>
      </c>
      <c r="D25642" s="159">
        <v>778.57</v>
      </c>
    </row>
    <row r="25643" spans="3:4" ht="15" hidden="1" customHeight="1" x14ac:dyDescent="0.25">
      <c r="C25643" s="160" t="s">
        <v>555</v>
      </c>
      <c r="D25643" s="161">
        <v>484.81</v>
      </c>
    </row>
    <row r="25644" spans="3:4" ht="15" hidden="1" customHeight="1" x14ac:dyDescent="0.25">
      <c r="C25644" s="158" t="s">
        <v>550</v>
      </c>
      <c r="D25644" s="159">
        <v>249.56</v>
      </c>
    </row>
    <row r="25645" spans="3:4" ht="15" hidden="1" customHeight="1" x14ac:dyDescent="0.25">
      <c r="C25645" s="160" t="s">
        <v>312</v>
      </c>
      <c r="D25645" s="161">
        <v>108.8</v>
      </c>
    </row>
    <row r="25646" spans="3:4" ht="15" hidden="1" customHeight="1" x14ac:dyDescent="0.25">
      <c r="C25646" s="158" t="s">
        <v>558</v>
      </c>
      <c r="D25646" s="159">
        <v>1210.23</v>
      </c>
    </row>
    <row r="25647" spans="3:4" ht="15" hidden="1" customHeight="1" x14ac:dyDescent="0.25">
      <c r="C25647" s="160" t="s">
        <v>540</v>
      </c>
      <c r="D25647" s="161">
        <v>1211.73</v>
      </c>
    </row>
    <row r="25648" spans="3:4" ht="15" hidden="1" customHeight="1" x14ac:dyDescent="0.25">
      <c r="C25648" s="158" t="s">
        <v>557</v>
      </c>
      <c r="D25648" s="159">
        <v>702.29</v>
      </c>
    </row>
    <row r="25649" spans="3:4" ht="15" hidden="1" customHeight="1" x14ac:dyDescent="0.25">
      <c r="C25649" s="160" t="s">
        <v>309</v>
      </c>
      <c r="D25649" s="161">
        <v>473.91</v>
      </c>
    </row>
    <row r="25650" spans="3:4" ht="15" hidden="1" customHeight="1" x14ac:dyDescent="0.25">
      <c r="C25650" s="158" t="s">
        <v>545</v>
      </c>
      <c r="D25650" s="159">
        <v>725.64</v>
      </c>
    </row>
    <row r="25651" spans="3:4" ht="15" hidden="1" customHeight="1" x14ac:dyDescent="0.25">
      <c r="C25651" s="160" t="s">
        <v>543</v>
      </c>
      <c r="D25651" s="161">
        <v>643.44000000000005</v>
      </c>
    </row>
    <row r="25652" spans="3:4" ht="15" hidden="1" customHeight="1" x14ac:dyDescent="0.25">
      <c r="C25652" s="158" t="s">
        <v>554</v>
      </c>
      <c r="D25652" s="159">
        <v>23.08</v>
      </c>
    </row>
    <row r="25653" spans="3:4" ht="15" hidden="1" customHeight="1" x14ac:dyDescent="0.25">
      <c r="C25653" s="160" t="s">
        <v>552</v>
      </c>
      <c r="D25653" s="161">
        <v>466.85</v>
      </c>
    </row>
    <row r="25654" spans="3:4" ht="15" hidden="1" customHeight="1" x14ac:dyDescent="0.25">
      <c r="C25654" s="158" t="s">
        <v>309</v>
      </c>
      <c r="D25654" s="159">
        <v>1053.21</v>
      </c>
    </row>
    <row r="25655" spans="3:4" ht="15" hidden="1" customHeight="1" x14ac:dyDescent="0.25">
      <c r="C25655" s="160" t="s">
        <v>308</v>
      </c>
      <c r="D25655" s="161">
        <v>1056.78</v>
      </c>
    </row>
    <row r="25656" spans="3:4" ht="15" hidden="1" customHeight="1" x14ac:dyDescent="0.25">
      <c r="C25656" s="158" t="s">
        <v>551</v>
      </c>
      <c r="D25656" s="159">
        <v>149.02000000000001</v>
      </c>
    </row>
    <row r="25657" spans="3:4" ht="15" hidden="1" customHeight="1" x14ac:dyDescent="0.25">
      <c r="C25657" s="160" t="s">
        <v>539</v>
      </c>
      <c r="D25657" s="161">
        <v>855.53</v>
      </c>
    </row>
    <row r="25658" spans="3:4" ht="15" hidden="1" customHeight="1" x14ac:dyDescent="0.25">
      <c r="C25658" s="158" t="s">
        <v>308</v>
      </c>
      <c r="D25658" s="159">
        <v>301.73</v>
      </c>
    </row>
    <row r="25659" spans="3:4" ht="15" hidden="1" customHeight="1" x14ac:dyDescent="0.25">
      <c r="C25659" s="160" t="s">
        <v>556</v>
      </c>
      <c r="D25659" s="161">
        <v>634.96</v>
      </c>
    </row>
    <row r="25660" spans="3:4" ht="15" hidden="1" customHeight="1" x14ac:dyDescent="0.25">
      <c r="C25660" s="158" t="s">
        <v>552</v>
      </c>
      <c r="D25660" s="159">
        <v>224.91</v>
      </c>
    </row>
    <row r="25661" spans="3:4" ht="15" hidden="1" customHeight="1" x14ac:dyDescent="0.25">
      <c r="C25661" s="160" t="s">
        <v>554</v>
      </c>
      <c r="D25661" s="161">
        <v>464.6</v>
      </c>
    </row>
    <row r="25662" spans="3:4" ht="15" hidden="1" customHeight="1" x14ac:dyDescent="0.25">
      <c r="C25662" s="158" t="s">
        <v>549</v>
      </c>
      <c r="D25662" s="159">
        <v>237.1</v>
      </c>
    </row>
    <row r="25663" spans="3:4" ht="15" hidden="1" customHeight="1" x14ac:dyDescent="0.25">
      <c r="C25663" s="160" t="s">
        <v>552</v>
      </c>
      <c r="D25663" s="161">
        <v>140.94</v>
      </c>
    </row>
    <row r="25664" spans="3:4" ht="15" hidden="1" customHeight="1" x14ac:dyDescent="0.25">
      <c r="C25664" s="158" t="s">
        <v>556</v>
      </c>
      <c r="D25664" s="159">
        <v>544.28</v>
      </c>
    </row>
    <row r="25665" spans="3:4" ht="15" hidden="1" customHeight="1" x14ac:dyDescent="0.25">
      <c r="C25665" s="160" t="s">
        <v>308</v>
      </c>
      <c r="D25665" s="161">
        <v>376.83</v>
      </c>
    </row>
    <row r="25666" spans="3:4" ht="15" hidden="1" customHeight="1" x14ac:dyDescent="0.25">
      <c r="C25666" s="158" t="s">
        <v>544</v>
      </c>
      <c r="D25666" s="159">
        <v>923.85</v>
      </c>
    </row>
    <row r="25667" spans="3:4" ht="15" hidden="1" customHeight="1" x14ac:dyDescent="0.25">
      <c r="C25667" s="160" t="s">
        <v>312</v>
      </c>
      <c r="D25667" s="161">
        <v>248.04</v>
      </c>
    </row>
    <row r="25668" spans="3:4" ht="15" hidden="1" customHeight="1" x14ac:dyDescent="0.25">
      <c r="C25668" s="158" t="s">
        <v>548</v>
      </c>
      <c r="D25668" s="159">
        <v>915.82</v>
      </c>
    </row>
    <row r="25669" spans="3:4" ht="15" hidden="1" customHeight="1" x14ac:dyDescent="0.25">
      <c r="C25669" s="160" t="s">
        <v>551</v>
      </c>
      <c r="D25669" s="161">
        <v>879.78</v>
      </c>
    </row>
    <row r="25670" spans="3:4" ht="15" hidden="1" customHeight="1" x14ac:dyDescent="0.25">
      <c r="C25670" s="158" t="s">
        <v>307</v>
      </c>
      <c r="D25670" s="159">
        <v>1166.8599999999999</v>
      </c>
    </row>
    <row r="25671" spans="3:4" ht="15" hidden="1" customHeight="1" x14ac:dyDescent="0.25">
      <c r="C25671" s="160" t="s">
        <v>308</v>
      </c>
      <c r="D25671" s="161">
        <v>532.91999999999996</v>
      </c>
    </row>
    <row r="25672" spans="3:4" ht="15" hidden="1" customHeight="1" x14ac:dyDescent="0.25">
      <c r="C25672" s="158" t="s">
        <v>547</v>
      </c>
      <c r="D25672" s="159">
        <v>1052.78</v>
      </c>
    </row>
    <row r="25673" spans="3:4" ht="15" hidden="1" customHeight="1" x14ac:dyDescent="0.25">
      <c r="C25673" s="160" t="s">
        <v>308</v>
      </c>
      <c r="D25673" s="161">
        <v>1189.3399999999999</v>
      </c>
    </row>
    <row r="25674" spans="3:4" ht="15" hidden="1" customHeight="1" x14ac:dyDescent="0.25">
      <c r="C25674" s="158" t="s">
        <v>546</v>
      </c>
      <c r="D25674" s="159">
        <v>363.33</v>
      </c>
    </row>
    <row r="25675" spans="3:4" ht="15" hidden="1" customHeight="1" x14ac:dyDescent="0.25">
      <c r="C25675" s="160" t="s">
        <v>551</v>
      </c>
      <c r="D25675" s="161">
        <v>69.17</v>
      </c>
    </row>
    <row r="25676" spans="3:4" ht="15" hidden="1" customHeight="1" x14ac:dyDescent="0.25">
      <c r="C25676" s="158" t="s">
        <v>554</v>
      </c>
      <c r="D25676" s="159">
        <v>966.85</v>
      </c>
    </row>
    <row r="25677" spans="3:4" ht="15" hidden="1" customHeight="1" x14ac:dyDescent="0.25">
      <c r="C25677" s="160" t="s">
        <v>539</v>
      </c>
      <c r="D25677" s="161">
        <v>956.43</v>
      </c>
    </row>
    <row r="25678" spans="3:4" ht="15" hidden="1" customHeight="1" x14ac:dyDescent="0.25">
      <c r="C25678" s="158" t="s">
        <v>540</v>
      </c>
      <c r="D25678" s="159">
        <v>550.89</v>
      </c>
    </row>
    <row r="25679" spans="3:4" ht="15" hidden="1" customHeight="1" x14ac:dyDescent="0.25">
      <c r="C25679" s="160" t="s">
        <v>308</v>
      </c>
      <c r="D25679" s="161">
        <v>732.78</v>
      </c>
    </row>
    <row r="25680" spans="3:4" ht="15" hidden="1" customHeight="1" x14ac:dyDescent="0.25">
      <c r="C25680" s="158" t="s">
        <v>539</v>
      </c>
      <c r="D25680" s="159">
        <v>592.25</v>
      </c>
    </row>
    <row r="25681" spans="3:4" ht="15" hidden="1" customHeight="1" x14ac:dyDescent="0.25">
      <c r="C25681" s="160" t="s">
        <v>308</v>
      </c>
      <c r="D25681" s="161">
        <v>766.25</v>
      </c>
    </row>
    <row r="25682" spans="3:4" ht="15" hidden="1" customHeight="1" x14ac:dyDescent="0.25">
      <c r="C25682" s="158" t="s">
        <v>308</v>
      </c>
      <c r="D25682" s="159">
        <v>708.17</v>
      </c>
    </row>
    <row r="25683" spans="3:4" ht="15" hidden="1" customHeight="1" x14ac:dyDescent="0.25">
      <c r="C25683" s="160" t="s">
        <v>312</v>
      </c>
      <c r="D25683" s="161">
        <v>695.35</v>
      </c>
    </row>
    <row r="25684" spans="3:4" ht="15" hidden="1" customHeight="1" x14ac:dyDescent="0.25">
      <c r="C25684" s="158" t="s">
        <v>553</v>
      </c>
      <c r="D25684" s="159">
        <v>329.35</v>
      </c>
    </row>
    <row r="25685" spans="3:4" ht="15" hidden="1" customHeight="1" x14ac:dyDescent="0.25">
      <c r="C25685" s="160" t="s">
        <v>547</v>
      </c>
      <c r="D25685" s="161">
        <v>353.67</v>
      </c>
    </row>
    <row r="25686" spans="3:4" ht="15" hidden="1" customHeight="1" x14ac:dyDescent="0.25">
      <c r="C25686" s="158" t="s">
        <v>309</v>
      </c>
      <c r="D25686" s="159">
        <v>790.23</v>
      </c>
    </row>
    <row r="25687" spans="3:4" ht="15" hidden="1" customHeight="1" x14ac:dyDescent="0.25">
      <c r="C25687" s="160" t="s">
        <v>547</v>
      </c>
      <c r="D25687" s="161">
        <v>487.52</v>
      </c>
    </row>
    <row r="25688" spans="3:4" ht="15" hidden="1" customHeight="1" x14ac:dyDescent="0.25">
      <c r="C25688" s="158" t="s">
        <v>549</v>
      </c>
      <c r="D25688" s="159">
        <v>716.4</v>
      </c>
    </row>
    <row r="25689" spans="3:4" ht="15" hidden="1" customHeight="1" x14ac:dyDescent="0.25">
      <c r="C25689" s="160" t="s">
        <v>539</v>
      </c>
      <c r="D25689" s="161">
        <v>180.75</v>
      </c>
    </row>
    <row r="25690" spans="3:4" ht="15" hidden="1" customHeight="1" x14ac:dyDescent="0.25">
      <c r="C25690" s="158" t="s">
        <v>549</v>
      </c>
      <c r="D25690" s="159">
        <v>786.22</v>
      </c>
    </row>
    <row r="25691" spans="3:4" ht="15" hidden="1" customHeight="1" x14ac:dyDescent="0.25">
      <c r="C25691" s="160" t="s">
        <v>307</v>
      </c>
      <c r="D25691" s="161">
        <v>450.38</v>
      </c>
    </row>
    <row r="25692" spans="3:4" ht="15" hidden="1" customHeight="1" x14ac:dyDescent="0.25">
      <c r="C25692" s="158" t="s">
        <v>549</v>
      </c>
      <c r="D25692" s="159">
        <v>780.44</v>
      </c>
    </row>
    <row r="25693" spans="3:4" ht="15" hidden="1" customHeight="1" x14ac:dyDescent="0.25">
      <c r="C25693" s="160" t="s">
        <v>551</v>
      </c>
      <c r="D25693" s="161">
        <v>324.61</v>
      </c>
    </row>
    <row r="25694" spans="3:4" ht="15" hidden="1" customHeight="1" x14ac:dyDescent="0.25">
      <c r="C25694" s="158" t="s">
        <v>308</v>
      </c>
      <c r="D25694" s="159">
        <v>199.7</v>
      </c>
    </row>
    <row r="25695" spans="3:4" ht="15" hidden="1" customHeight="1" x14ac:dyDescent="0.25">
      <c r="C25695" s="160" t="s">
        <v>309</v>
      </c>
      <c r="D25695" s="161">
        <v>1202.28</v>
      </c>
    </row>
    <row r="25696" spans="3:4" ht="15" hidden="1" customHeight="1" x14ac:dyDescent="0.25">
      <c r="C25696" s="158" t="s">
        <v>539</v>
      </c>
      <c r="D25696" s="159">
        <v>457.6</v>
      </c>
    </row>
    <row r="25697" spans="3:4" ht="15" hidden="1" customHeight="1" x14ac:dyDescent="0.25">
      <c r="C25697" s="160" t="s">
        <v>312</v>
      </c>
      <c r="D25697" s="161">
        <v>690.21</v>
      </c>
    </row>
    <row r="25698" spans="3:4" ht="15" hidden="1" customHeight="1" x14ac:dyDescent="0.25">
      <c r="C25698" s="158" t="s">
        <v>551</v>
      </c>
      <c r="D25698" s="159">
        <v>853.81</v>
      </c>
    </row>
    <row r="25699" spans="3:4" ht="15" hidden="1" customHeight="1" x14ac:dyDescent="0.25">
      <c r="C25699" s="160" t="s">
        <v>551</v>
      </c>
      <c r="D25699" s="161">
        <v>439.85</v>
      </c>
    </row>
    <row r="25700" spans="3:4" ht="15" hidden="1" customHeight="1" x14ac:dyDescent="0.25">
      <c r="C25700" s="158" t="s">
        <v>308</v>
      </c>
      <c r="D25700" s="159">
        <v>17.66</v>
      </c>
    </row>
    <row r="25701" spans="3:4" ht="15" hidden="1" customHeight="1" x14ac:dyDescent="0.25">
      <c r="C25701" s="160" t="s">
        <v>547</v>
      </c>
      <c r="D25701" s="161">
        <v>323.73</v>
      </c>
    </row>
    <row r="25702" spans="3:4" ht="15" hidden="1" customHeight="1" x14ac:dyDescent="0.25">
      <c r="C25702" s="158" t="s">
        <v>546</v>
      </c>
      <c r="D25702" s="159">
        <v>922.03</v>
      </c>
    </row>
    <row r="25703" spans="3:4" ht="15" hidden="1" customHeight="1" x14ac:dyDescent="0.25">
      <c r="C25703" s="160" t="s">
        <v>307</v>
      </c>
      <c r="D25703" s="161">
        <v>488.65</v>
      </c>
    </row>
    <row r="25704" spans="3:4" ht="15" hidden="1" customHeight="1" x14ac:dyDescent="0.25">
      <c r="C25704" s="158" t="s">
        <v>539</v>
      </c>
      <c r="D25704" s="159">
        <v>810.49</v>
      </c>
    </row>
    <row r="25705" spans="3:4" ht="15" hidden="1" customHeight="1" x14ac:dyDescent="0.25">
      <c r="C25705" s="160" t="s">
        <v>546</v>
      </c>
      <c r="D25705" s="161">
        <v>821.28</v>
      </c>
    </row>
    <row r="25706" spans="3:4" ht="15" hidden="1" customHeight="1" x14ac:dyDescent="0.25">
      <c r="C25706" s="158" t="s">
        <v>309</v>
      </c>
      <c r="D25706" s="159">
        <v>277.3</v>
      </c>
    </row>
    <row r="25707" spans="3:4" ht="15" hidden="1" customHeight="1" x14ac:dyDescent="0.25">
      <c r="C25707" s="160" t="s">
        <v>544</v>
      </c>
      <c r="D25707" s="161">
        <v>365.14</v>
      </c>
    </row>
    <row r="25708" spans="3:4" ht="15" hidden="1" customHeight="1" x14ac:dyDescent="0.25">
      <c r="C25708" s="158" t="s">
        <v>551</v>
      </c>
      <c r="D25708" s="159">
        <v>681.16</v>
      </c>
    </row>
    <row r="25709" spans="3:4" ht="15" hidden="1" customHeight="1" x14ac:dyDescent="0.25">
      <c r="C25709" s="160" t="s">
        <v>546</v>
      </c>
      <c r="D25709" s="161">
        <v>816.53</v>
      </c>
    </row>
    <row r="25710" spans="3:4" ht="15" hidden="1" customHeight="1" x14ac:dyDescent="0.25">
      <c r="C25710" s="158" t="s">
        <v>539</v>
      </c>
      <c r="D25710" s="159">
        <v>1184.49</v>
      </c>
    </row>
    <row r="25711" spans="3:4" ht="15" hidden="1" customHeight="1" x14ac:dyDescent="0.25">
      <c r="C25711" s="160" t="s">
        <v>542</v>
      </c>
      <c r="D25711" s="161">
        <v>698</v>
      </c>
    </row>
    <row r="25712" spans="3:4" ht="15" hidden="1" customHeight="1" x14ac:dyDescent="0.25">
      <c r="C25712" s="158" t="s">
        <v>307</v>
      </c>
      <c r="D25712" s="159">
        <v>345.31</v>
      </c>
    </row>
    <row r="25713" spans="3:4" ht="15" hidden="1" customHeight="1" x14ac:dyDescent="0.25">
      <c r="C25713" s="160" t="s">
        <v>309</v>
      </c>
      <c r="D25713" s="161">
        <v>459.25</v>
      </c>
    </row>
    <row r="25714" spans="3:4" ht="15" hidden="1" customHeight="1" x14ac:dyDescent="0.25">
      <c r="C25714" s="158" t="s">
        <v>544</v>
      </c>
      <c r="D25714" s="159">
        <v>328.5</v>
      </c>
    </row>
    <row r="25715" spans="3:4" ht="15" hidden="1" customHeight="1" x14ac:dyDescent="0.25">
      <c r="C25715" s="160" t="s">
        <v>540</v>
      </c>
      <c r="D25715" s="161">
        <v>549.62</v>
      </c>
    </row>
    <row r="25716" spans="3:4" ht="15" hidden="1" customHeight="1" x14ac:dyDescent="0.25">
      <c r="C25716" s="158" t="s">
        <v>545</v>
      </c>
      <c r="D25716" s="159">
        <v>804.67</v>
      </c>
    </row>
    <row r="25717" spans="3:4" ht="15" hidden="1" customHeight="1" x14ac:dyDescent="0.25">
      <c r="C25717" s="160" t="s">
        <v>543</v>
      </c>
      <c r="D25717" s="161">
        <v>140.21</v>
      </c>
    </row>
    <row r="25718" spans="3:4" ht="15" hidden="1" customHeight="1" x14ac:dyDescent="0.25">
      <c r="C25718" s="158" t="s">
        <v>309</v>
      </c>
      <c r="D25718" s="159">
        <v>217.53</v>
      </c>
    </row>
    <row r="25719" spans="3:4" ht="15" hidden="1" customHeight="1" x14ac:dyDescent="0.25">
      <c r="C25719" s="160" t="s">
        <v>307</v>
      </c>
      <c r="D25719" s="161">
        <v>824.45</v>
      </c>
    </row>
    <row r="25720" spans="3:4" ht="15" hidden="1" customHeight="1" x14ac:dyDescent="0.25">
      <c r="C25720" s="158" t="s">
        <v>312</v>
      </c>
      <c r="D25720" s="159">
        <v>627.49</v>
      </c>
    </row>
    <row r="25721" spans="3:4" ht="15" hidden="1" customHeight="1" x14ac:dyDescent="0.25">
      <c r="C25721" s="160" t="s">
        <v>556</v>
      </c>
      <c r="D25721" s="161">
        <v>982.03</v>
      </c>
    </row>
    <row r="25722" spans="3:4" ht="15" hidden="1" customHeight="1" x14ac:dyDescent="0.25">
      <c r="C25722" s="158" t="s">
        <v>547</v>
      </c>
      <c r="D25722" s="159">
        <v>965.76</v>
      </c>
    </row>
    <row r="25723" spans="3:4" ht="15" hidden="1" customHeight="1" x14ac:dyDescent="0.25">
      <c r="C25723" s="160" t="s">
        <v>546</v>
      </c>
      <c r="D25723" s="161">
        <v>775.06</v>
      </c>
    </row>
    <row r="25724" spans="3:4" ht="15" hidden="1" customHeight="1" x14ac:dyDescent="0.25">
      <c r="C25724" s="158" t="s">
        <v>539</v>
      </c>
      <c r="D25724" s="159">
        <v>792.21</v>
      </c>
    </row>
    <row r="25725" spans="3:4" ht="15" hidden="1" customHeight="1" x14ac:dyDescent="0.25">
      <c r="C25725" s="160" t="s">
        <v>307</v>
      </c>
      <c r="D25725" s="161">
        <v>859.67</v>
      </c>
    </row>
    <row r="25726" spans="3:4" ht="15" hidden="1" customHeight="1" x14ac:dyDescent="0.25">
      <c r="C25726" s="158" t="s">
        <v>555</v>
      </c>
      <c r="D25726" s="159">
        <v>535.15</v>
      </c>
    </row>
    <row r="25727" spans="3:4" ht="15" hidden="1" customHeight="1" x14ac:dyDescent="0.25">
      <c r="C25727" s="160" t="s">
        <v>552</v>
      </c>
      <c r="D25727" s="161">
        <v>202.62</v>
      </c>
    </row>
    <row r="25728" spans="3:4" ht="15" hidden="1" customHeight="1" x14ac:dyDescent="0.25">
      <c r="C25728" s="158" t="s">
        <v>558</v>
      </c>
      <c r="D25728" s="159">
        <v>603.78</v>
      </c>
    </row>
    <row r="25729" spans="3:4" ht="15" hidden="1" customHeight="1" x14ac:dyDescent="0.25">
      <c r="C25729" s="160" t="s">
        <v>547</v>
      </c>
      <c r="D25729" s="161">
        <v>1162.28</v>
      </c>
    </row>
    <row r="25730" spans="3:4" ht="15" hidden="1" customHeight="1" x14ac:dyDescent="0.25">
      <c r="C25730" s="158" t="s">
        <v>551</v>
      </c>
      <c r="D25730" s="159">
        <v>1018.66</v>
      </c>
    </row>
    <row r="25731" spans="3:4" ht="15" hidden="1" customHeight="1" x14ac:dyDescent="0.25">
      <c r="C25731" s="160" t="s">
        <v>558</v>
      </c>
      <c r="D25731" s="161">
        <v>766.72</v>
      </c>
    </row>
    <row r="25732" spans="3:4" ht="15" hidden="1" customHeight="1" x14ac:dyDescent="0.25">
      <c r="C25732" s="158" t="s">
        <v>546</v>
      </c>
      <c r="D25732" s="159">
        <v>753.61</v>
      </c>
    </row>
    <row r="25733" spans="3:4" ht="15" hidden="1" customHeight="1" x14ac:dyDescent="0.25">
      <c r="C25733" s="160" t="s">
        <v>551</v>
      </c>
      <c r="D25733" s="161">
        <v>681.71</v>
      </c>
    </row>
    <row r="25734" spans="3:4" ht="15" hidden="1" customHeight="1" x14ac:dyDescent="0.25">
      <c r="C25734" s="158" t="s">
        <v>540</v>
      </c>
      <c r="D25734" s="159">
        <v>615.17999999999995</v>
      </c>
    </row>
    <row r="25735" spans="3:4" ht="15" hidden="1" customHeight="1" x14ac:dyDescent="0.25">
      <c r="C25735" s="160" t="s">
        <v>551</v>
      </c>
      <c r="D25735" s="161">
        <v>148.16</v>
      </c>
    </row>
    <row r="25736" spans="3:4" ht="15" hidden="1" customHeight="1" x14ac:dyDescent="0.25">
      <c r="C25736" s="158" t="s">
        <v>547</v>
      </c>
      <c r="D25736" s="159">
        <v>708.91</v>
      </c>
    </row>
    <row r="25737" spans="3:4" ht="15" hidden="1" customHeight="1" x14ac:dyDescent="0.25">
      <c r="C25737" s="160" t="s">
        <v>539</v>
      </c>
      <c r="D25737" s="161">
        <v>1195.67</v>
      </c>
    </row>
    <row r="25738" spans="3:4" ht="15" hidden="1" customHeight="1" x14ac:dyDescent="0.25">
      <c r="C25738" s="158" t="s">
        <v>308</v>
      </c>
      <c r="D25738" s="159">
        <v>148.19999999999999</v>
      </c>
    </row>
    <row r="25739" spans="3:4" ht="15" hidden="1" customHeight="1" x14ac:dyDescent="0.25">
      <c r="C25739" s="160" t="s">
        <v>549</v>
      </c>
      <c r="D25739" s="161">
        <v>1054.3499999999999</v>
      </c>
    </row>
    <row r="25740" spans="3:4" ht="15" hidden="1" customHeight="1" x14ac:dyDescent="0.25">
      <c r="C25740" s="158" t="s">
        <v>309</v>
      </c>
      <c r="D25740" s="159">
        <v>957.35</v>
      </c>
    </row>
    <row r="25741" spans="3:4" ht="15" hidden="1" customHeight="1" x14ac:dyDescent="0.25">
      <c r="C25741" s="160" t="s">
        <v>308</v>
      </c>
      <c r="D25741" s="161">
        <v>1240.28</v>
      </c>
    </row>
    <row r="25742" spans="3:4" ht="15" hidden="1" customHeight="1" x14ac:dyDescent="0.25">
      <c r="C25742" s="158" t="s">
        <v>553</v>
      </c>
      <c r="D25742" s="159">
        <v>838.76</v>
      </c>
    </row>
    <row r="25743" spans="3:4" ht="15" hidden="1" customHeight="1" x14ac:dyDescent="0.25">
      <c r="C25743" s="160" t="s">
        <v>557</v>
      </c>
      <c r="D25743" s="161">
        <v>1059.42</v>
      </c>
    </row>
    <row r="25744" spans="3:4" ht="15" hidden="1" customHeight="1" x14ac:dyDescent="0.25">
      <c r="C25744" s="158" t="s">
        <v>539</v>
      </c>
      <c r="D25744" s="159">
        <v>147.97999999999999</v>
      </c>
    </row>
    <row r="25745" spans="3:4" ht="15" hidden="1" customHeight="1" x14ac:dyDescent="0.25">
      <c r="C25745" s="160" t="s">
        <v>312</v>
      </c>
      <c r="D25745" s="161">
        <v>296.79000000000002</v>
      </c>
    </row>
    <row r="25746" spans="3:4" ht="15" hidden="1" customHeight="1" x14ac:dyDescent="0.25">
      <c r="C25746" s="158" t="s">
        <v>553</v>
      </c>
      <c r="D25746" s="159">
        <v>933.74</v>
      </c>
    </row>
    <row r="25747" spans="3:4" ht="15" hidden="1" customHeight="1" x14ac:dyDescent="0.25">
      <c r="C25747" s="160" t="s">
        <v>544</v>
      </c>
      <c r="D25747" s="161">
        <v>128.75</v>
      </c>
    </row>
    <row r="25748" spans="3:4" ht="15" hidden="1" customHeight="1" x14ac:dyDescent="0.25">
      <c r="C25748" s="158" t="s">
        <v>553</v>
      </c>
      <c r="D25748" s="159">
        <v>430.3</v>
      </c>
    </row>
    <row r="25749" spans="3:4" ht="15" hidden="1" customHeight="1" x14ac:dyDescent="0.25">
      <c r="C25749" s="160" t="s">
        <v>551</v>
      </c>
      <c r="D25749" s="161">
        <v>305.63</v>
      </c>
    </row>
    <row r="25750" spans="3:4" ht="15" hidden="1" customHeight="1" x14ac:dyDescent="0.25">
      <c r="C25750" s="158" t="s">
        <v>552</v>
      </c>
      <c r="D25750" s="159">
        <v>1164.45</v>
      </c>
    </row>
    <row r="25751" spans="3:4" ht="15" hidden="1" customHeight="1" x14ac:dyDescent="0.25">
      <c r="C25751" s="160" t="s">
        <v>539</v>
      </c>
      <c r="D25751" s="161">
        <v>503.51</v>
      </c>
    </row>
    <row r="25752" spans="3:4" ht="15" hidden="1" customHeight="1" x14ac:dyDescent="0.25">
      <c r="C25752" s="158" t="s">
        <v>547</v>
      </c>
      <c r="D25752" s="159">
        <v>219.04</v>
      </c>
    </row>
    <row r="25753" spans="3:4" ht="15" hidden="1" customHeight="1" x14ac:dyDescent="0.25">
      <c r="C25753" s="160" t="s">
        <v>539</v>
      </c>
      <c r="D25753" s="161">
        <v>512.72</v>
      </c>
    </row>
    <row r="25754" spans="3:4" ht="15" hidden="1" customHeight="1" x14ac:dyDescent="0.25">
      <c r="C25754" s="158" t="s">
        <v>551</v>
      </c>
      <c r="D25754" s="159">
        <v>921.75</v>
      </c>
    </row>
    <row r="25755" spans="3:4" ht="15" hidden="1" customHeight="1" x14ac:dyDescent="0.25">
      <c r="C25755" s="160" t="s">
        <v>551</v>
      </c>
      <c r="D25755" s="161">
        <v>266.55</v>
      </c>
    </row>
    <row r="25756" spans="3:4" ht="15" hidden="1" customHeight="1" x14ac:dyDescent="0.25">
      <c r="C25756" s="158" t="s">
        <v>552</v>
      </c>
      <c r="D25756" s="159">
        <v>629.34</v>
      </c>
    </row>
    <row r="25757" spans="3:4" ht="15" hidden="1" customHeight="1" x14ac:dyDescent="0.25">
      <c r="C25757" s="160" t="s">
        <v>540</v>
      </c>
      <c r="D25757" s="161">
        <v>448.65</v>
      </c>
    </row>
    <row r="25758" spans="3:4" ht="15" hidden="1" customHeight="1" x14ac:dyDescent="0.25">
      <c r="C25758" s="158" t="s">
        <v>543</v>
      </c>
      <c r="D25758" s="159">
        <v>361.13</v>
      </c>
    </row>
    <row r="25759" spans="3:4" ht="15" hidden="1" customHeight="1" x14ac:dyDescent="0.25">
      <c r="C25759" s="160" t="s">
        <v>545</v>
      </c>
      <c r="D25759" s="161">
        <v>262.41000000000003</v>
      </c>
    </row>
    <row r="25760" spans="3:4" ht="15" hidden="1" customHeight="1" x14ac:dyDescent="0.25">
      <c r="C25760" s="158" t="s">
        <v>541</v>
      </c>
      <c r="D25760" s="159">
        <v>407.21</v>
      </c>
    </row>
    <row r="25761" spans="3:4" ht="15" hidden="1" customHeight="1" x14ac:dyDescent="0.25">
      <c r="C25761" s="160" t="s">
        <v>547</v>
      </c>
      <c r="D25761" s="161">
        <v>361.85</v>
      </c>
    </row>
    <row r="25762" spans="3:4" ht="15" hidden="1" customHeight="1" x14ac:dyDescent="0.25">
      <c r="C25762" s="158" t="s">
        <v>546</v>
      </c>
      <c r="D25762" s="159">
        <v>701.79</v>
      </c>
    </row>
    <row r="25763" spans="3:4" ht="15" hidden="1" customHeight="1" x14ac:dyDescent="0.25">
      <c r="C25763" s="160" t="s">
        <v>557</v>
      </c>
      <c r="D25763" s="161">
        <v>1077.08</v>
      </c>
    </row>
    <row r="25764" spans="3:4" ht="15" hidden="1" customHeight="1" x14ac:dyDescent="0.25">
      <c r="C25764" s="158" t="s">
        <v>554</v>
      </c>
      <c r="D25764" s="159">
        <v>311.36</v>
      </c>
    </row>
    <row r="25765" spans="3:4" ht="15" hidden="1" customHeight="1" x14ac:dyDescent="0.25">
      <c r="C25765" s="160" t="s">
        <v>549</v>
      </c>
      <c r="D25765" s="161">
        <v>460.98</v>
      </c>
    </row>
    <row r="25766" spans="3:4" ht="15" hidden="1" customHeight="1" x14ac:dyDescent="0.25">
      <c r="C25766" s="158" t="s">
        <v>551</v>
      </c>
      <c r="D25766" s="159">
        <v>893.89</v>
      </c>
    </row>
    <row r="25767" spans="3:4" ht="15" hidden="1" customHeight="1" x14ac:dyDescent="0.25">
      <c r="C25767" s="160" t="s">
        <v>551</v>
      </c>
      <c r="D25767" s="161">
        <v>391.37</v>
      </c>
    </row>
    <row r="25768" spans="3:4" ht="15" hidden="1" customHeight="1" x14ac:dyDescent="0.25">
      <c r="C25768" s="158" t="s">
        <v>309</v>
      </c>
      <c r="D25768" s="159">
        <v>46.18</v>
      </c>
    </row>
    <row r="25769" spans="3:4" ht="15" hidden="1" customHeight="1" x14ac:dyDescent="0.25">
      <c r="C25769" s="160" t="s">
        <v>546</v>
      </c>
      <c r="D25769" s="161">
        <v>406.7</v>
      </c>
    </row>
    <row r="25770" spans="3:4" ht="15" hidden="1" customHeight="1" x14ac:dyDescent="0.25">
      <c r="C25770" s="158" t="s">
        <v>549</v>
      </c>
      <c r="D25770" s="159">
        <v>1043.4000000000001</v>
      </c>
    </row>
    <row r="25771" spans="3:4" ht="15" hidden="1" customHeight="1" x14ac:dyDescent="0.25">
      <c r="C25771" s="160" t="s">
        <v>549</v>
      </c>
      <c r="D25771" s="161">
        <v>815.28</v>
      </c>
    </row>
    <row r="25772" spans="3:4" ht="15" hidden="1" customHeight="1" x14ac:dyDescent="0.25">
      <c r="C25772" s="158" t="s">
        <v>543</v>
      </c>
      <c r="D25772" s="159">
        <v>420.59</v>
      </c>
    </row>
    <row r="25773" spans="3:4" ht="15" hidden="1" customHeight="1" x14ac:dyDescent="0.25">
      <c r="C25773" s="160" t="s">
        <v>543</v>
      </c>
      <c r="D25773" s="161">
        <v>329.7</v>
      </c>
    </row>
    <row r="25774" spans="3:4" ht="15" hidden="1" customHeight="1" x14ac:dyDescent="0.25">
      <c r="C25774" s="158" t="s">
        <v>556</v>
      </c>
      <c r="D25774" s="159">
        <v>878.64</v>
      </c>
    </row>
    <row r="25775" spans="3:4" ht="15" hidden="1" customHeight="1" x14ac:dyDescent="0.25">
      <c r="C25775" s="160" t="s">
        <v>556</v>
      </c>
      <c r="D25775" s="161">
        <v>874.12</v>
      </c>
    </row>
    <row r="25776" spans="3:4" ht="15" hidden="1" customHeight="1" x14ac:dyDescent="0.25">
      <c r="C25776" s="158" t="s">
        <v>545</v>
      </c>
      <c r="D25776" s="159">
        <v>1148.47</v>
      </c>
    </row>
    <row r="25777" spans="3:4" ht="15" hidden="1" customHeight="1" x14ac:dyDescent="0.25">
      <c r="C25777" s="160" t="s">
        <v>551</v>
      </c>
      <c r="D25777" s="161">
        <v>742.69</v>
      </c>
    </row>
    <row r="25778" spans="3:4" ht="15" hidden="1" customHeight="1" x14ac:dyDescent="0.25">
      <c r="C25778" s="158" t="s">
        <v>551</v>
      </c>
      <c r="D25778" s="159">
        <v>415.31</v>
      </c>
    </row>
    <row r="25779" spans="3:4" ht="15" hidden="1" customHeight="1" x14ac:dyDescent="0.25">
      <c r="C25779" s="160" t="s">
        <v>308</v>
      </c>
      <c r="D25779" s="161">
        <v>354.93</v>
      </c>
    </row>
    <row r="25780" spans="3:4" ht="15" hidden="1" customHeight="1" x14ac:dyDescent="0.25">
      <c r="C25780" s="158" t="s">
        <v>542</v>
      </c>
      <c r="D25780" s="159">
        <v>821.83</v>
      </c>
    </row>
    <row r="25781" spans="3:4" ht="15" hidden="1" customHeight="1" x14ac:dyDescent="0.25">
      <c r="C25781" s="160" t="s">
        <v>543</v>
      </c>
      <c r="D25781" s="161">
        <v>291.77</v>
      </c>
    </row>
    <row r="25782" spans="3:4" ht="15" hidden="1" customHeight="1" x14ac:dyDescent="0.25">
      <c r="C25782" s="158" t="s">
        <v>543</v>
      </c>
      <c r="D25782" s="159">
        <v>826.48</v>
      </c>
    </row>
    <row r="25783" spans="3:4" ht="15" hidden="1" customHeight="1" x14ac:dyDescent="0.25">
      <c r="C25783" s="160" t="s">
        <v>307</v>
      </c>
      <c r="D25783" s="161">
        <v>676.88</v>
      </c>
    </row>
    <row r="25784" spans="3:4" ht="15" hidden="1" customHeight="1" x14ac:dyDescent="0.25">
      <c r="C25784" s="158" t="s">
        <v>549</v>
      </c>
      <c r="D25784" s="159">
        <v>361.02</v>
      </c>
    </row>
    <row r="25785" spans="3:4" ht="15" hidden="1" customHeight="1" x14ac:dyDescent="0.25">
      <c r="C25785" s="160" t="s">
        <v>541</v>
      </c>
      <c r="D25785" s="161">
        <v>1158.83</v>
      </c>
    </row>
    <row r="25786" spans="3:4" ht="15" hidden="1" customHeight="1" x14ac:dyDescent="0.25">
      <c r="C25786" s="158" t="s">
        <v>308</v>
      </c>
      <c r="D25786" s="159">
        <v>262.25</v>
      </c>
    </row>
    <row r="25787" spans="3:4" ht="15" hidden="1" customHeight="1" x14ac:dyDescent="0.25">
      <c r="C25787" s="160" t="s">
        <v>552</v>
      </c>
      <c r="D25787" s="161">
        <v>439.29</v>
      </c>
    </row>
    <row r="25788" spans="3:4" ht="15" hidden="1" customHeight="1" x14ac:dyDescent="0.25">
      <c r="C25788" s="158" t="s">
        <v>308</v>
      </c>
      <c r="D25788" s="159">
        <v>703.16</v>
      </c>
    </row>
    <row r="25789" spans="3:4" ht="15" hidden="1" customHeight="1" x14ac:dyDescent="0.25">
      <c r="C25789" s="160" t="s">
        <v>312</v>
      </c>
      <c r="D25789" s="161">
        <v>717.41</v>
      </c>
    </row>
    <row r="25790" spans="3:4" ht="15" hidden="1" customHeight="1" x14ac:dyDescent="0.25">
      <c r="C25790" s="158" t="s">
        <v>548</v>
      </c>
      <c r="D25790" s="159">
        <v>651.65</v>
      </c>
    </row>
    <row r="25791" spans="3:4" ht="15" hidden="1" customHeight="1" x14ac:dyDescent="0.25">
      <c r="C25791" s="160" t="s">
        <v>549</v>
      </c>
      <c r="D25791" s="161">
        <v>1040.6199999999999</v>
      </c>
    </row>
    <row r="25792" spans="3:4" ht="15" hidden="1" customHeight="1" x14ac:dyDescent="0.25">
      <c r="C25792" s="158" t="s">
        <v>545</v>
      </c>
      <c r="D25792" s="159">
        <v>803.86</v>
      </c>
    </row>
    <row r="25793" spans="3:4" ht="15" hidden="1" customHeight="1" x14ac:dyDescent="0.25">
      <c r="C25793" s="160" t="s">
        <v>553</v>
      </c>
      <c r="D25793" s="161">
        <v>1224.83</v>
      </c>
    </row>
    <row r="25794" spans="3:4" ht="15" hidden="1" customHeight="1" x14ac:dyDescent="0.25">
      <c r="C25794" s="158" t="s">
        <v>549</v>
      </c>
      <c r="D25794" s="159">
        <v>284.87</v>
      </c>
    </row>
    <row r="25795" spans="3:4" ht="15" hidden="1" customHeight="1" x14ac:dyDescent="0.25">
      <c r="C25795" s="160" t="s">
        <v>552</v>
      </c>
      <c r="D25795" s="161">
        <v>492.57</v>
      </c>
    </row>
    <row r="25796" spans="3:4" ht="15" hidden="1" customHeight="1" x14ac:dyDescent="0.25">
      <c r="C25796" s="158" t="s">
        <v>557</v>
      </c>
      <c r="D25796" s="159">
        <v>247.29</v>
      </c>
    </row>
    <row r="25797" spans="3:4" ht="15" hidden="1" customHeight="1" x14ac:dyDescent="0.25">
      <c r="C25797" s="160" t="s">
        <v>549</v>
      </c>
      <c r="D25797" s="161">
        <v>1264.1400000000001</v>
      </c>
    </row>
    <row r="25798" spans="3:4" ht="15" hidden="1" customHeight="1" x14ac:dyDescent="0.25">
      <c r="C25798" s="158" t="s">
        <v>552</v>
      </c>
      <c r="D25798" s="159">
        <v>434.5</v>
      </c>
    </row>
    <row r="25799" spans="3:4" ht="15" hidden="1" customHeight="1" x14ac:dyDescent="0.25">
      <c r="C25799" s="160" t="s">
        <v>312</v>
      </c>
      <c r="D25799" s="161">
        <v>618.34</v>
      </c>
    </row>
    <row r="25800" spans="3:4" ht="15" hidden="1" customHeight="1" x14ac:dyDescent="0.25">
      <c r="C25800" s="158" t="s">
        <v>547</v>
      </c>
      <c r="D25800" s="159">
        <v>961.59</v>
      </c>
    </row>
    <row r="25801" spans="3:4" ht="15" hidden="1" customHeight="1" x14ac:dyDescent="0.25">
      <c r="C25801" s="160" t="s">
        <v>545</v>
      </c>
      <c r="D25801" s="161">
        <v>574.64</v>
      </c>
    </row>
    <row r="25802" spans="3:4" ht="15" hidden="1" customHeight="1" x14ac:dyDescent="0.25">
      <c r="C25802" s="158" t="s">
        <v>541</v>
      </c>
      <c r="D25802" s="159">
        <v>641.6</v>
      </c>
    </row>
    <row r="25803" spans="3:4" ht="15" hidden="1" customHeight="1" x14ac:dyDescent="0.25">
      <c r="C25803" s="160" t="s">
        <v>556</v>
      </c>
      <c r="D25803" s="161">
        <v>298.66000000000003</v>
      </c>
    </row>
    <row r="25804" spans="3:4" ht="15" hidden="1" customHeight="1" x14ac:dyDescent="0.25">
      <c r="C25804" s="158" t="s">
        <v>540</v>
      </c>
      <c r="D25804" s="159">
        <v>836.79</v>
      </c>
    </row>
    <row r="25805" spans="3:4" ht="15" hidden="1" customHeight="1" x14ac:dyDescent="0.25">
      <c r="C25805" s="160" t="s">
        <v>547</v>
      </c>
      <c r="D25805" s="161">
        <v>520.21</v>
      </c>
    </row>
    <row r="25806" spans="3:4" ht="15" hidden="1" customHeight="1" x14ac:dyDescent="0.25">
      <c r="C25806" s="158" t="s">
        <v>312</v>
      </c>
      <c r="D25806" s="159">
        <v>643.79</v>
      </c>
    </row>
    <row r="25807" spans="3:4" ht="15" hidden="1" customHeight="1" x14ac:dyDescent="0.25">
      <c r="C25807" s="160" t="s">
        <v>545</v>
      </c>
      <c r="D25807" s="161">
        <v>203.53</v>
      </c>
    </row>
    <row r="25808" spans="3:4" ht="15" hidden="1" customHeight="1" x14ac:dyDescent="0.25">
      <c r="C25808" s="158" t="s">
        <v>312</v>
      </c>
      <c r="D25808" s="159">
        <v>353.79</v>
      </c>
    </row>
    <row r="25809" spans="3:4" ht="15" hidden="1" customHeight="1" x14ac:dyDescent="0.25">
      <c r="C25809" s="160" t="s">
        <v>547</v>
      </c>
      <c r="D25809" s="161">
        <v>1078.5899999999999</v>
      </c>
    </row>
    <row r="25810" spans="3:4" ht="15" hidden="1" customHeight="1" x14ac:dyDescent="0.25">
      <c r="C25810" s="158" t="s">
        <v>547</v>
      </c>
      <c r="D25810" s="159">
        <v>1256.31</v>
      </c>
    </row>
    <row r="25811" spans="3:4" ht="15" hidden="1" customHeight="1" x14ac:dyDescent="0.25">
      <c r="C25811" s="160" t="s">
        <v>554</v>
      </c>
      <c r="D25811" s="161">
        <v>519.78</v>
      </c>
    </row>
    <row r="25812" spans="3:4" ht="15" hidden="1" customHeight="1" x14ac:dyDescent="0.25">
      <c r="C25812" s="158" t="s">
        <v>307</v>
      </c>
      <c r="D25812" s="159">
        <v>239.31</v>
      </c>
    </row>
    <row r="25813" spans="3:4" ht="15" hidden="1" customHeight="1" x14ac:dyDescent="0.25">
      <c r="C25813" s="160" t="s">
        <v>307</v>
      </c>
      <c r="D25813" s="161">
        <v>584.41</v>
      </c>
    </row>
    <row r="25814" spans="3:4" ht="15" hidden="1" customHeight="1" x14ac:dyDescent="0.25">
      <c r="C25814" s="158" t="s">
        <v>539</v>
      </c>
      <c r="D25814" s="159">
        <v>538.55999999999995</v>
      </c>
    </row>
    <row r="25815" spans="3:4" ht="15" hidden="1" customHeight="1" x14ac:dyDescent="0.25">
      <c r="C25815" s="160" t="s">
        <v>542</v>
      </c>
      <c r="D25815" s="161">
        <v>969.65</v>
      </c>
    </row>
    <row r="25816" spans="3:4" ht="15" hidden="1" customHeight="1" x14ac:dyDescent="0.25">
      <c r="C25816" s="158" t="s">
        <v>551</v>
      </c>
      <c r="D25816" s="159">
        <v>1060.3</v>
      </c>
    </row>
    <row r="25817" spans="3:4" ht="15" hidden="1" customHeight="1" x14ac:dyDescent="0.25">
      <c r="C25817" s="160" t="s">
        <v>307</v>
      </c>
      <c r="D25817" s="161">
        <v>1081.4000000000001</v>
      </c>
    </row>
    <row r="25818" spans="3:4" ht="15" hidden="1" customHeight="1" x14ac:dyDescent="0.25">
      <c r="C25818" s="158" t="s">
        <v>545</v>
      </c>
      <c r="D25818" s="159">
        <v>820.27</v>
      </c>
    </row>
    <row r="25819" spans="3:4" ht="15" hidden="1" customHeight="1" x14ac:dyDescent="0.25">
      <c r="C25819" s="160" t="s">
        <v>312</v>
      </c>
      <c r="D25819" s="161">
        <v>1137.3599999999999</v>
      </c>
    </row>
    <row r="25820" spans="3:4" ht="15" hidden="1" customHeight="1" x14ac:dyDescent="0.25">
      <c r="C25820" s="158" t="s">
        <v>554</v>
      </c>
      <c r="D25820" s="159">
        <v>1084.79</v>
      </c>
    </row>
    <row r="25821" spans="3:4" ht="15" hidden="1" customHeight="1" x14ac:dyDescent="0.25">
      <c r="C25821" s="160" t="s">
        <v>556</v>
      </c>
      <c r="D25821" s="161">
        <v>204.91</v>
      </c>
    </row>
    <row r="25822" spans="3:4" ht="15" hidden="1" customHeight="1" x14ac:dyDescent="0.25">
      <c r="C25822" s="158" t="s">
        <v>551</v>
      </c>
      <c r="D25822" s="159">
        <v>240.79</v>
      </c>
    </row>
    <row r="25823" spans="3:4" ht="15" hidden="1" customHeight="1" x14ac:dyDescent="0.25">
      <c r="C25823" s="160" t="s">
        <v>312</v>
      </c>
      <c r="D25823" s="161">
        <v>1032.1400000000001</v>
      </c>
    </row>
    <row r="25824" spans="3:4" ht="15" hidden="1" customHeight="1" x14ac:dyDescent="0.25">
      <c r="C25824" s="158" t="s">
        <v>308</v>
      </c>
      <c r="D25824" s="159">
        <v>843.82</v>
      </c>
    </row>
    <row r="25825" spans="3:4" ht="15" hidden="1" customHeight="1" x14ac:dyDescent="0.25">
      <c r="C25825" s="160" t="s">
        <v>557</v>
      </c>
      <c r="D25825" s="161">
        <v>736.24</v>
      </c>
    </row>
    <row r="25826" spans="3:4" ht="15" hidden="1" customHeight="1" x14ac:dyDescent="0.25">
      <c r="C25826" s="158" t="s">
        <v>541</v>
      </c>
      <c r="D25826" s="159">
        <v>1285.6300000000001</v>
      </c>
    </row>
    <row r="25827" spans="3:4" ht="15" hidden="1" customHeight="1" x14ac:dyDescent="0.25">
      <c r="C25827" s="160" t="s">
        <v>312</v>
      </c>
      <c r="D25827" s="161">
        <v>421.63</v>
      </c>
    </row>
    <row r="25828" spans="3:4" ht="15" hidden="1" customHeight="1" x14ac:dyDescent="0.25">
      <c r="C25828" s="158" t="s">
        <v>553</v>
      </c>
      <c r="D25828" s="159">
        <v>1224.08</v>
      </c>
    </row>
    <row r="25829" spans="3:4" ht="15" hidden="1" customHeight="1" x14ac:dyDescent="0.25">
      <c r="C25829" s="160" t="s">
        <v>545</v>
      </c>
      <c r="D25829" s="161">
        <v>584.14</v>
      </c>
    </row>
    <row r="25830" spans="3:4" ht="15" hidden="1" customHeight="1" x14ac:dyDescent="0.25">
      <c r="C25830" s="158" t="s">
        <v>312</v>
      </c>
      <c r="D25830" s="159">
        <v>844.83</v>
      </c>
    </row>
    <row r="25831" spans="3:4" ht="15" hidden="1" customHeight="1" x14ac:dyDescent="0.25">
      <c r="C25831" s="160" t="s">
        <v>549</v>
      </c>
      <c r="D25831" s="161">
        <v>985.55</v>
      </c>
    </row>
    <row r="25832" spans="3:4" ht="15" hidden="1" customHeight="1" x14ac:dyDescent="0.25">
      <c r="C25832" s="158" t="s">
        <v>307</v>
      </c>
      <c r="D25832" s="159">
        <v>848.36</v>
      </c>
    </row>
    <row r="25833" spans="3:4" ht="15" hidden="1" customHeight="1" x14ac:dyDescent="0.25">
      <c r="C25833" s="160" t="s">
        <v>546</v>
      </c>
      <c r="D25833" s="161">
        <v>979.5</v>
      </c>
    </row>
    <row r="25834" spans="3:4" ht="15" hidden="1" customHeight="1" x14ac:dyDescent="0.25">
      <c r="C25834" s="158" t="s">
        <v>309</v>
      </c>
      <c r="D25834" s="159">
        <v>927.74</v>
      </c>
    </row>
    <row r="25835" spans="3:4" ht="15" hidden="1" customHeight="1" x14ac:dyDescent="0.25">
      <c r="C25835" s="160" t="s">
        <v>557</v>
      </c>
      <c r="D25835" s="161">
        <v>922.08</v>
      </c>
    </row>
    <row r="25836" spans="3:4" ht="15" hidden="1" customHeight="1" x14ac:dyDescent="0.25">
      <c r="C25836" s="158" t="s">
        <v>542</v>
      </c>
      <c r="D25836" s="159">
        <v>411.06</v>
      </c>
    </row>
    <row r="25837" spans="3:4" ht="15" hidden="1" customHeight="1" x14ac:dyDescent="0.25">
      <c r="C25837" s="160" t="s">
        <v>540</v>
      </c>
      <c r="D25837" s="161">
        <v>1170.8399999999999</v>
      </c>
    </row>
    <row r="25838" spans="3:4" ht="15" hidden="1" customHeight="1" x14ac:dyDescent="0.25">
      <c r="C25838" s="158" t="s">
        <v>546</v>
      </c>
      <c r="D25838" s="159">
        <v>1197.4000000000001</v>
      </c>
    </row>
    <row r="25839" spans="3:4" ht="15" hidden="1" customHeight="1" x14ac:dyDescent="0.25">
      <c r="C25839" s="160" t="s">
        <v>543</v>
      </c>
      <c r="D25839" s="161">
        <v>31.15</v>
      </c>
    </row>
    <row r="25840" spans="3:4" ht="15" hidden="1" customHeight="1" x14ac:dyDescent="0.25">
      <c r="C25840" s="158" t="s">
        <v>553</v>
      </c>
      <c r="D25840" s="159">
        <v>517.41</v>
      </c>
    </row>
    <row r="25841" spans="3:4" ht="15" hidden="1" customHeight="1" x14ac:dyDescent="0.25">
      <c r="C25841" s="160" t="s">
        <v>543</v>
      </c>
      <c r="D25841" s="161">
        <v>392.89</v>
      </c>
    </row>
    <row r="25842" spans="3:4" ht="15" hidden="1" customHeight="1" x14ac:dyDescent="0.25">
      <c r="C25842" s="158" t="s">
        <v>549</v>
      </c>
      <c r="D25842" s="159">
        <v>798.39</v>
      </c>
    </row>
    <row r="25843" spans="3:4" ht="15" hidden="1" customHeight="1" x14ac:dyDescent="0.25">
      <c r="C25843" s="160" t="s">
        <v>543</v>
      </c>
      <c r="D25843" s="161">
        <v>590.30999999999995</v>
      </c>
    </row>
    <row r="25844" spans="3:4" ht="15" hidden="1" customHeight="1" x14ac:dyDescent="0.25">
      <c r="C25844" s="158" t="s">
        <v>557</v>
      </c>
      <c r="D25844" s="159">
        <v>1005.7</v>
      </c>
    </row>
    <row r="25845" spans="3:4" ht="15" hidden="1" customHeight="1" x14ac:dyDescent="0.25">
      <c r="C25845" s="160" t="s">
        <v>549</v>
      </c>
      <c r="D25845" s="161">
        <v>259.97000000000003</v>
      </c>
    </row>
    <row r="25846" spans="3:4" ht="15" hidden="1" customHeight="1" x14ac:dyDescent="0.25">
      <c r="C25846" s="158" t="s">
        <v>551</v>
      </c>
      <c r="D25846" s="159">
        <v>1051.82</v>
      </c>
    </row>
    <row r="25847" spans="3:4" ht="15" hidden="1" customHeight="1" x14ac:dyDescent="0.25">
      <c r="C25847" s="160" t="s">
        <v>549</v>
      </c>
      <c r="D25847" s="161">
        <v>109.38</v>
      </c>
    </row>
    <row r="25848" spans="3:4" ht="15" hidden="1" customHeight="1" x14ac:dyDescent="0.25">
      <c r="C25848" s="158" t="s">
        <v>549</v>
      </c>
      <c r="D25848" s="159">
        <v>1022.59</v>
      </c>
    </row>
    <row r="25849" spans="3:4" ht="15" hidden="1" customHeight="1" x14ac:dyDescent="0.25">
      <c r="C25849" s="160" t="s">
        <v>308</v>
      </c>
      <c r="D25849" s="161">
        <v>427.67</v>
      </c>
    </row>
    <row r="25850" spans="3:4" ht="15" hidden="1" customHeight="1" x14ac:dyDescent="0.25">
      <c r="C25850" s="158" t="s">
        <v>554</v>
      </c>
      <c r="D25850" s="159">
        <v>359.03</v>
      </c>
    </row>
    <row r="25851" spans="3:4" ht="15" hidden="1" customHeight="1" x14ac:dyDescent="0.25">
      <c r="C25851" s="160" t="s">
        <v>552</v>
      </c>
      <c r="D25851" s="161">
        <v>262.38</v>
      </c>
    </row>
    <row r="25852" spans="3:4" ht="15" hidden="1" customHeight="1" x14ac:dyDescent="0.25">
      <c r="C25852" s="158" t="s">
        <v>550</v>
      </c>
      <c r="D25852" s="159">
        <v>1246.6600000000001</v>
      </c>
    </row>
    <row r="25853" spans="3:4" ht="15" hidden="1" customHeight="1" x14ac:dyDescent="0.25">
      <c r="C25853" s="160" t="s">
        <v>553</v>
      </c>
      <c r="D25853" s="161">
        <v>393.03</v>
      </c>
    </row>
    <row r="25854" spans="3:4" ht="15" hidden="1" customHeight="1" x14ac:dyDescent="0.25">
      <c r="C25854" s="158" t="s">
        <v>556</v>
      </c>
      <c r="D25854" s="159">
        <v>59.08</v>
      </c>
    </row>
    <row r="25855" spans="3:4" ht="15" hidden="1" customHeight="1" x14ac:dyDescent="0.25">
      <c r="C25855" s="160" t="s">
        <v>551</v>
      </c>
      <c r="D25855" s="161">
        <v>769.19</v>
      </c>
    </row>
    <row r="25856" spans="3:4" ht="15" hidden="1" customHeight="1" x14ac:dyDescent="0.25">
      <c r="C25856" s="158" t="s">
        <v>543</v>
      </c>
      <c r="D25856" s="159">
        <v>194.63</v>
      </c>
    </row>
    <row r="25857" spans="3:4" ht="15" hidden="1" customHeight="1" x14ac:dyDescent="0.25">
      <c r="C25857" s="160" t="s">
        <v>307</v>
      </c>
      <c r="D25857" s="161">
        <v>471.46</v>
      </c>
    </row>
    <row r="25858" spans="3:4" ht="15" hidden="1" customHeight="1" x14ac:dyDescent="0.25">
      <c r="C25858" s="158" t="s">
        <v>558</v>
      </c>
      <c r="D25858" s="159">
        <v>563.04999999999995</v>
      </c>
    </row>
    <row r="25859" spans="3:4" ht="15" hidden="1" customHeight="1" x14ac:dyDescent="0.25">
      <c r="C25859" s="160" t="s">
        <v>307</v>
      </c>
      <c r="D25859" s="161">
        <v>1242.06</v>
      </c>
    </row>
    <row r="25860" spans="3:4" ht="15" hidden="1" customHeight="1" x14ac:dyDescent="0.25">
      <c r="C25860" s="158" t="s">
        <v>543</v>
      </c>
      <c r="D25860" s="159">
        <v>671.12</v>
      </c>
    </row>
    <row r="25861" spans="3:4" ht="15" hidden="1" customHeight="1" x14ac:dyDescent="0.25">
      <c r="C25861" s="160" t="s">
        <v>544</v>
      </c>
      <c r="D25861" s="161">
        <v>1082.8800000000001</v>
      </c>
    </row>
    <row r="25862" spans="3:4" ht="15" hidden="1" customHeight="1" x14ac:dyDescent="0.25">
      <c r="C25862" s="158" t="s">
        <v>554</v>
      </c>
      <c r="D25862" s="159">
        <v>1157.21</v>
      </c>
    </row>
    <row r="25863" spans="3:4" ht="15" hidden="1" customHeight="1" x14ac:dyDescent="0.25">
      <c r="C25863" s="160" t="s">
        <v>549</v>
      </c>
      <c r="D25863" s="161">
        <v>520.32000000000005</v>
      </c>
    </row>
    <row r="25864" spans="3:4" ht="15" hidden="1" customHeight="1" x14ac:dyDescent="0.25">
      <c r="C25864" s="158" t="s">
        <v>312</v>
      </c>
      <c r="D25864" s="159">
        <v>415.55</v>
      </c>
    </row>
    <row r="25865" spans="3:4" ht="15" hidden="1" customHeight="1" x14ac:dyDescent="0.25">
      <c r="C25865" s="160" t="s">
        <v>549</v>
      </c>
      <c r="D25865" s="161">
        <v>46.4</v>
      </c>
    </row>
    <row r="25866" spans="3:4" ht="15" hidden="1" customHeight="1" x14ac:dyDescent="0.25">
      <c r="C25866" s="158" t="s">
        <v>556</v>
      </c>
      <c r="D25866" s="159">
        <v>745.92</v>
      </c>
    </row>
    <row r="25867" spans="3:4" ht="15" hidden="1" customHeight="1" x14ac:dyDescent="0.25">
      <c r="C25867" s="160" t="s">
        <v>539</v>
      </c>
      <c r="D25867" s="161">
        <v>476.3</v>
      </c>
    </row>
    <row r="25868" spans="3:4" ht="15" hidden="1" customHeight="1" x14ac:dyDescent="0.25">
      <c r="C25868" s="158" t="s">
        <v>551</v>
      </c>
      <c r="D25868" s="159">
        <v>876.8</v>
      </c>
    </row>
    <row r="25869" spans="3:4" ht="15" hidden="1" customHeight="1" x14ac:dyDescent="0.25">
      <c r="C25869" s="160" t="s">
        <v>539</v>
      </c>
      <c r="D25869" s="161">
        <v>292.27999999999997</v>
      </c>
    </row>
    <row r="25870" spans="3:4" ht="15" hidden="1" customHeight="1" x14ac:dyDescent="0.25">
      <c r="C25870" s="158" t="s">
        <v>546</v>
      </c>
      <c r="D25870" s="159">
        <v>619.69000000000005</v>
      </c>
    </row>
    <row r="25871" spans="3:4" ht="15" hidden="1" customHeight="1" x14ac:dyDescent="0.25">
      <c r="C25871" s="160" t="s">
        <v>558</v>
      </c>
      <c r="D25871" s="161">
        <v>760.8</v>
      </c>
    </row>
    <row r="25872" spans="3:4" ht="15" hidden="1" customHeight="1" x14ac:dyDescent="0.25">
      <c r="C25872" s="158" t="s">
        <v>545</v>
      </c>
      <c r="D25872" s="159">
        <v>845.94</v>
      </c>
    </row>
    <row r="25873" spans="3:4" ht="15" hidden="1" customHeight="1" x14ac:dyDescent="0.25">
      <c r="C25873" s="160" t="s">
        <v>545</v>
      </c>
      <c r="D25873" s="161">
        <v>577.4</v>
      </c>
    </row>
    <row r="25874" spans="3:4" ht="15" hidden="1" customHeight="1" x14ac:dyDescent="0.25">
      <c r="C25874" s="158" t="s">
        <v>309</v>
      </c>
      <c r="D25874" s="159">
        <v>535.15</v>
      </c>
    </row>
    <row r="25875" spans="3:4" ht="15" hidden="1" customHeight="1" x14ac:dyDescent="0.25">
      <c r="C25875" s="160" t="s">
        <v>543</v>
      </c>
      <c r="D25875" s="161">
        <v>536.14</v>
      </c>
    </row>
    <row r="25876" spans="3:4" ht="15" hidden="1" customHeight="1" x14ac:dyDescent="0.25">
      <c r="C25876" s="158" t="s">
        <v>540</v>
      </c>
      <c r="D25876" s="159">
        <v>402.98</v>
      </c>
    </row>
    <row r="25877" spans="3:4" ht="15" hidden="1" customHeight="1" x14ac:dyDescent="0.25">
      <c r="C25877" s="160" t="s">
        <v>542</v>
      </c>
      <c r="D25877" s="161">
        <v>189.55</v>
      </c>
    </row>
    <row r="25878" spans="3:4" ht="15" hidden="1" customHeight="1" x14ac:dyDescent="0.25">
      <c r="C25878" s="158" t="s">
        <v>540</v>
      </c>
      <c r="D25878" s="159">
        <v>654.04999999999995</v>
      </c>
    </row>
    <row r="25879" spans="3:4" ht="15" hidden="1" customHeight="1" x14ac:dyDescent="0.25">
      <c r="C25879" s="160" t="s">
        <v>552</v>
      </c>
      <c r="D25879" s="161">
        <v>298.67</v>
      </c>
    </row>
    <row r="25880" spans="3:4" ht="15" hidden="1" customHeight="1" x14ac:dyDescent="0.25">
      <c r="C25880" s="158" t="s">
        <v>307</v>
      </c>
      <c r="D25880" s="159">
        <v>1111.72</v>
      </c>
    </row>
    <row r="25881" spans="3:4" ht="15" hidden="1" customHeight="1" x14ac:dyDescent="0.25">
      <c r="C25881" s="160" t="s">
        <v>539</v>
      </c>
      <c r="D25881" s="161">
        <v>1265.6099999999999</v>
      </c>
    </row>
    <row r="25882" spans="3:4" ht="15" hidden="1" customHeight="1" x14ac:dyDescent="0.25">
      <c r="C25882" s="158" t="s">
        <v>555</v>
      </c>
      <c r="D25882" s="159">
        <v>443.28</v>
      </c>
    </row>
    <row r="25883" spans="3:4" ht="15" hidden="1" customHeight="1" x14ac:dyDescent="0.25">
      <c r="C25883" s="160" t="s">
        <v>307</v>
      </c>
      <c r="D25883" s="161">
        <v>779.19</v>
      </c>
    </row>
    <row r="25884" spans="3:4" ht="15" hidden="1" customHeight="1" x14ac:dyDescent="0.25">
      <c r="C25884" s="158" t="s">
        <v>312</v>
      </c>
      <c r="D25884" s="159">
        <v>1084.0999999999999</v>
      </c>
    </row>
    <row r="25885" spans="3:4" ht="15" hidden="1" customHeight="1" x14ac:dyDescent="0.25">
      <c r="C25885" s="160" t="s">
        <v>543</v>
      </c>
      <c r="D25885" s="161">
        <v>720.16</v>
      </c>
    </row>
    <row r="25886" spans="3:4" ht="15" hidden="1" customHeight="1" x14ac:dyDescent="0.25">
      <c r="C25886" s="158" t="s">
        <v>540</v>
      </c>
      <c r="D25886" s="159">
        <v>68.52</v>
      </c>
    </row>
    <row r="25887" spans="3:4" ht="15" hidden="1" customHeight="1" x14ac:dyDescent="0.25">
      <c r="C25887" s="160" t="s">
        <v>539</v>
      </c>
      <c r="D25887" s="161">
        <v>688.67</v>
      </c>
    </row>
    <row r="25888" spans="3:4" ht="15" hidden="1" customHeight="1" x14ac:dyDescent="0.25">
      <c r="C25888" s="158" t="s">
        <v>542</v>
      </c>
      <c r="D25888" s="159">
        <v>774.8</v>
      </c>
    </row>
    <row r="25889" spans="3:4" ht="15" hidden="1" customHeight="1" x14ac:dyDescent="0.25">
      <c r="C25889" s="160" t="s">
        <v>556</v>
      </c>
      <c r="D25889" s="161">
        <v>481.71</v>
      </c>
    </row>
    <row r="25890" spans="3:4" ht="15" hidden="1" customHeight="1" x14ac:dyDescent="0.25">
      <c r="C25890" s="158" t="s">
        <v>552</v>
      </c>
      <c r="D25890" s="159">
        <v>171.68</v>
      </c>
    </row>
    <row r="25891" spans="3:4" ht="15" hidden="1" customHeight="1" x14ac:dyDescent="0.25">
      <c r="C25891" s="160" t="s">
        <v>552</v>
      </c>
      <c r="D25891" s="161">
        <v>116.92</v>
      </c>
    </row>
    <row r="25892" spans="3:4" ht="15" hidden="1" customHeight="1" x14ac:dyDescent="0.25">
      <c r="C25892" s="158" t="s">
        <v>552</v>
      </c>
      <c r="D25892" s="159">
        <v>1004.43</v>
      </c>
    </row>
    <row r="25893" spans="3:4" ht="15" hidden="1" customHeight="1" x14ac:dyDescent="0.25">
      <c r="C25893" s="160" t="s">
        <v>544</v>
      </c>
      <c r="D25893" s="161">
        <v>152.4</v>
      </c>
    </row>
    <row r="25894" spans="3:4" ht="15" hidden="1" customHeight="1" x14ac:dyDescent="0.25">
      <c r="C25894" s="158" t="s">
        <v>547</v>
      </c>
      <c r="D25894" s="159">
        <v>613.65</v>
      </c>
    </row>
    <row r="25895" spans="3:4" ht="15" hidden="1" customHeight="1" x14ac:dyDescent="0.25">
      <c r="C25895" s="160" t="s">
        <v>540</v>
      </c>
      <c r="D25895" s="161">
        <v>449.83</v>
      </c>
    </row>
    <row r="25896" spans="3:4" ht="15" hidden="1" customHeight="1" x14ac:dyDescent="0.25">
      <c r="C25896" s="158" t="s">
        <v>309</v>
      </c>
      <c r="D25896" s="159">
        <v>432.2</v>
      </c>
    </row>
    <row r="25897" spans="3:4" ht="15" hidden="1" customHeight="1" x14ac:dyDescent="0.25">
      <c r="C25897" s="160" t="s">
        <v>549</v>
      </c>
      <c r="D25897" s="161">
        <v>461.93</v>
      </c>
    </row>
    <row r="25898" spans="3:4" ht="15" hidden="1" customHeight="1" x14ac:dyDescent="0.25">
      <c r="C25898" s="158" t="s">
        <v>307</v>
      </c>
      <c r="D25898" s="159">
        <v>612.87</v>
      </c>
    </row>
    <row r="25899" spans="3:4" ht="15" hidden="1" customHeight="1" x14ac:dyDescent="0.25">
      <c r="C25899" s="160" t="s">
        <v>539</v>
      </c>
      <c r="D25899" s="161">
        <v>798.68</v>
      </c>
    </row>
    <row r="25900" spans="3:4" ht="15" hidden="1" customHeight="1" x14ac:dyDescent="0.25">
      <c r="C25900" s="158" t="s">
        <v>308</v>
      </c>
      <c r="D25900" s="159">
        <v>446.03</v>
      </c>
    </row>
    <row r="25901" spans="3:4" ht="15" hidden="1" customHeight="1" x14ac:dyDescent="0.25">
      <c r="C25901" s="160" t="s">
        <v>545</v>
      </c>
      <c r="D25901" s="161">
        <v>821.86</v>
      </c>
    </row>
    <row r="25902" spans="3:4" ht="15" hidden="1" customHeight="1" x14ac:dyDescent="0.25">
      <c r="C25902" s="158" t="s">
        <v>542</v>
      </c>
      <c r="D25902" s="159">
        <v>689.47</v>
      </c>
    </row>
    <row r="25903" spans="3:4" ht="15" hidden="1" customHeight="1" x14ac:dyDescent="0.25">
      <c r="C25903" s="160" t="s">
        <v>552</v>
      </c>
      <c r="D25903" s="161">
        <v>102.53</v>
      </c>
    </row>
    <row r="25904" spans="3:4" ht="15" hidden="1" customHeight="1" x14ac:dyDescent="0.25">
      <c r="C25904" s="158" t="s">
        <v>543</v>
      </c>
      <c r="D25904" s="159">
        <v>816.58</v>
      </c>
    </row>
    <row r="25905" spans="3:4" ht="15" hidden="1" customHeight="1" x14ac:dyDescent="0.25">
      <c r="C25905" s="160" t="s">
        <v>545</v>
      </c>
      <c r="D25905" s="161">
        <v>83.67</v>
      </c>
    </row>
    <row r="25906" spans="3:4" ht="15" hidden="1" customHeight="1" x14ac:dyDescent="0.25">
      <c r="C25906" s="158" t="s">
        <v>312</v>
      </c>
      <c r="D25906" s="159">
        <v>965.73</v>
      </c>
    </row>
    <row r="25907" spans="3:4" ht="15" hidden="1" customHeight="1" x14ac:dyDescent="0.25">
      <c r="C25907" s="160" t="s">
        <v>543</v>
      </c>
      <c r="D25907" s="161">
        <v>458.38</v>
      </c>
    </row>
    <row r="25908" spans="3:4" ht="15" hidden="1" customHeight="1" x14ac:dyDescent="0.25">
      <c r="C25908" s="158" t="s">
        <v>553</v>
      </c>
      <c r="D25908" s="159">
        <v>370.38</v>
      </c>
    </row>
    <row r="25909" spans="3:4" ht="15" hidden="1" customHeight="1" x14ac:dyDescent="0.25">
      <c r="C25909" s="160" t="s">
        <v>555</v>
      </c>
      <c r="D25909" s="161">
        <v>794.23</v>
      </c>
    </row>
    <row r="25910" spans="3:4" ht="15" hidden="1" customHeight="1" x14ac:dyDescent="0.25">
      <c r="C25910" s="158" t="s">
        <v>549</v>
      </c>
      <c r="D25910" s="159">
        <v>440.09</v>
      </c>
    </row>
    <row r="25911" spans="3:4" ht="15" hidden="1" customHeight="1" x14ac:dyDescent="0.25">
      <c r="C25911" s="160" t="s">
        <v>545</v>
      </c>
      <c r="D25911" s="161">
        <v>728.97</v>
      </c>
    </row>
    <row r="25912" spans="3:4" ht="15" hidden="1" customHeight="1" x14ac:dyDescent="0.25">
      <c r="C25912" s="158" t="s">
        <v>549</v>
      </c>
      <c r="D25912" s="159">
        <v>505.57</v>
      </c>
    </row>
    <row r="25913" spans="3:4" ht="15" hidden="1" customHeight="1" x14ac:dyDescent="0.25">
      <c r="C25913" s="160" t="s">
        <v>540</v>
      </c>
      <c r="D25913" s="161">
        <v>105.84</v>
      </c>
    </row>
    <row r="25914" spans="3:4" ht="15" hidden="1" customHeight="1" x14ac:dyDescent="0.25">
      <c r="C25914" s="158" t="s">
        <v>550</v>
      </c>
      <c r="D25914" s="159">
        <v>409.74</v>
      </c>
    </row>
    <row r="25915" spans="3:4" ht="15" hidden="1" customHeight="1" x14ac:dyDescent="0.25">
      <c r="C25915" s="160" t="s">
        <v>543</v>
      </c>
      <c r="D25915" s="161">
        <v>1187.42</v>
      </c>
    </row>
    <row r="25916" spans="3:4" ht="15" hidden="1" customHeight="1" x14ac:dyDescent="0.25">
      <c r="C25916" s="158" t="s">
        <v>549</v>
      </c>
      <c r="D25916" s="159">
        <v>974.14</v>
      </c>
    </row>
    <row r="25917" spans="3:4" ht="15" hidden="1" customHeight="1" x14ac:dyDescent="0.25">
      <c r="C25917" s="160" t="s">
        <v>554</v>
      </c>
      <c r="D25917" s="161">
        <v>1288.71</v>
      </c>
    </row>
    <row r="25918" spans="3:4" ht="15" hidden="1" customHeight="1" x14ac:dyDescent="0.25">
      <c r="C25918" s="158" t="s">
        <v>558</v>
      </c>
      <c r="D25918" s="159">
        <v>625.28</v>
      </c>
    </row>
    <row r="25919" spans="3:4" ht="15" hidden="1" customHeight="1" x14ac:dyDescent="0.25">
      <c r="C25919" s="160" t="s">
        <v>546</v>
      </c>
      <c r="D25919" s="161">
        <v>1071.95</v>
      </c>
    </row>
    <row r="25920" spans="3:4" ht="15" hidden="1" customHeight="1" x14ac:dyDescent="0.25">
      <c r="C25920" s="158" t="s">
        <v>543</v>
      </c>
      <c r="D25920" s="159">
        <v>347.53</v>
      </c>
    </row>
    <row r="25921" spans="3:4" ht="15" hidden="1" customHeight="1" x14ac:dyDescent="0.25">
      <c r="C25921" s="160" t="s">
        <v>552</v>
      </c>
      <c r="D25921" s="161">
        <v>53.61</v>
      </c>
    </row>
    <row r="25922" spans="3:4" ht="15" hidden="1" customHeight="1" x14ac:dyDescent="0.25">
      <c r="C25922" s="158" t="s">
        <v>555</v>
      </c>
      <c r="D25922" s="159">
        <v>749.27</v>
      </c>
    </row>
    <row r="25923" spans="3:4" ht="15" hidden="1" customHeight="1" x14ac:dyDescent="0.25">
      <c r="C25923" s="160" t="s">
        <v>307</v>
      </c>
      <c r="D25923" s="161">
        <v>1014.97</v>
      </c>
    </row>
    <row r="25924" spans="3:4" ht="15" hidden="1" customHeight="1" x14ac:dyDescent="0.25">
      <c r="C25924" s="158" t="s">
        <v>308</v>
      </c>
      <c r="D25924" s="159">
        <v>317.41000000000003</v>
      </c>
    </row>
    <row r="25925" spans="3:4" ht="15" hidden="1" customHeight="1" x14ac:dyDescent="0.25">
      <c r="C25925" s="160" t="s">
        <v>549</v>
      </c>
      <c r="D25925" s="161">
        <v>953.49</v>
      </c>
    </row>
    <row r="25926" spans="3:4" ht="15" hidden="1" customHeight="1" x14ac:dyDescent="0.25">
      <c r="C25926" s="158" t="s">
        <v>546</v>
      </c>
      <c r="D25926" s="159">
        <v>427.7</v>
      </c>
    </row>
    <row r="25927" spans="3:4" ht="15" hidden="1" customHeight="1" x14ac:dyDescent="0.25">
      <c r="C25927" s="160" t="s">
        <v>551</v>
      </c>
      <c r="D25927" s="161">
        <v>856.31</v>
      </c>
    </row>
    <row r="25928" spans="3:4" ht="15" hidden="1" customHeight="1" x14ac:dyDescent="0.25">
      <c r="C25928" s="158" t="s">
        <v>553</v>
      </c>
      <c r="D25928" s="159">
        <v>525.07000000000005</v>
      </c>
    </row>
    <row r="25929" spans="3:4" ht="15" hidden="1" customHeight="1" x14ac:dyDescent="0.25">
      <c r="C25929" s="160" t="s">
        <v>308</v>
      </c>
      <c r="D25929" s="161">
        <v>195.71</v>
      </c>
    </row>
    <row r="25930" spans="3:4" ht="15" hidden="1" customHeight="1" x14ac:dyDescent="0.25">
      <c r="C25930" s="158" t="s">
        <v>309</v>
      </c>
      <c r="D25930" s="159">
        <v>797.22</v>
      </c>
    </row>
    <row r="25931" spans="3:4" ht="15" hidden="1" customHeight="1" x14ac:dyDescent="0.25">
      <c r="C25931" s="160" t="s">
        <v>547</v>
      </c>
      <c r="D25931" s="161">
        <v>1207.52</v>
      </c>
    </row>
    <row r="25932" spans="3:4" ht="15" hidden="1" customHeight="1" x14ac:dyDescent="0.25">
      <c r="C25932" s="158" t="s">
        <v>308</v>
      </c>
      <c r="D25932" s="159">
        <v>560.42999999999995</v>
      </c>
    </row>
    <row r="25933" spans="3:4" ht="15" hidden="1" customHeight="1" x14ac:dyDescent="0.25">
      <c r="C25933" s="160" t="s">
        <v>543</v>
      </c>
      <c r="D25933" s="161">
        <v>536.97</v>
      </c>
    </row>
    <row r="25934" spans="3:4" ht="15" hidden="1" customHeight="1" x14ac:dyDescent="0.25">
      <c r="C25934" s="158" t="s">
        <v>552</v>
      </c>
      <c r="D25934" s="159">
        <v>679.4</v>
      </c>
    </row>
    <row r="25935" spans="3:4" ht="15" hidden="1" customHeight="1" x14ac:dyDescent="0.25">
      <c r="C25935" s="160" t="s">
        <v>549</v>
      </c>
      <c r="D25935" s="161">
        <v>488.25</v>
      </c>
    </row>
    <row r="25936" spans="3:4" ht="15" hidden="1" customHeight="1" x14ac:dyDescent="0.25">
      <c r="C25936" s="158" t="s">
        <v>552</v>
      </c>
      <c r="D25936" s="159">
        <v>125.34</v>
      </c>
    </row>
    <row r="25937" spans="3:4" ht="15" hidden="1" customHeight="1" x14ac:dyDescent="0.25">
      <c r="C25937" s="160" t="s">
        <v>555</v>
      </c>
      <c r="D25937" s="161">
        <v>801.17</v>
      </c>
    </row>
    <row r="25938" spans="3:4" ht="15" hidden="1" customHeight="1" x14ac:dyDescent="0.25">
      <c r="C25938" s="158" t="s">
        <v>553</v>
      </c>
      <c r="D25938" s="159">
        <v>513.25</v>
      </c>
    </row>
    <row r="25939" spans="3:4" ht="15" hidden="1" customHeight="1" x14ac:dyDescent="0.25">
      <c r="C25939" s="160" t="s">
        <v>308</v>
      </c>
      <c r="D25939" s="161">
        <v>168.18</v>
      </c>
    </row>
    <row r="25940" spans="3:4" ht="15" hidden="1" customHeight="1" x14ac:dyDescent="0.25">
      <c r="C25940" s="158" t="s">
        <v>553</v>
      </c>
      <c r="D25940" s="159">
        <v>716.71</v>
      </c>
    </row>
    <row r="25941" spans="3:4" ht="15" hidden="1" customHeight="1" x14ac:dyDescent="0.25">
      <c r="C25941" s="160" t="s">
        <v>558</v>
      </c>
      <c r="D25941" s="161">
        <v>1218.54</v>
      </c>
    </row>
    <row r="25942" spans="3:4" ht="15" hidden="1" customHeight="1" x14ac:dyDescent="0.25">
      <c r="C25942" s="158" t="s">
        <v>307</v>
      </c>
      <c r="D25942" s="159">
        <v>374.26</v>
      </c>
    </row>
    <row r="25943" spans="3:4" ht="15" hidden="1" customHeight="1" x14ac:dyDescent="0.25">
      <c r="C25943" s="160" t="s">
        <v>553</v>
      </c>
      <c r="D25943" s="161">
        <v>541.54</v>
      </c>
    </row>
    <row r="25944" spans="3:4" ht="15" hidden="1" customHeight="1" x14ac:dyDescent="0.25">
      <c r="C25944" s="158" t="s">
        <v>541</v>
      </c>
      <c r="D25944" s="159">
        <v>804.07</v>
      </c>
    </row>
    <row r="25945" spans="3:4" ht="15" hidden="1" customHeight="1" x14ac:dyDescent="0.25">
      <c r="C25945" s="160" t="s">
        <v>308</v>
      </c>
      <c r="D25945" s="161">
        <v>326.52999999999997</v>
      </c>
    </row>
    <row r="25946" spans="3:4" ht="15" hidden="1" customHeight="1" x14ac:dyDescent="0.25">
      <c r="C25946" s="158" t="s">
        <v>547</v>
      </c>
      <c r="D25946" s="159">
        <v>770.72</v>
      </c>
    </row>
    <row r="25947" spans="3:4" ht="15" hidden="1" customHeight="1" x14ac:dyDescent="0.25">
      <c r="C25947" s="160" t="s">
        <v>547</v>
      </c>
      <c r="D25947" s="161">
        <v>301.17</v>
      </c>
    </row>
    <row r="25948" spans="3:4" ht="15" hidden="1" customHeight="1" x14ac:dyDescent="0.25">
      <c r="C25948" s="158" t="s">
        <v>547</v>
      </c>
      <c r="D25948" s="159">
        <v>609.58000000000004</v>
      </c>
    </row>
    <row r="25949" spans="3:4" ht="15" hidden="1" customHeight="1" x14ac:dyDescent="0.25">
      <c r="C25949" s="160" t="s">
        <v>553</v>
      </c>
      <c r="D25949" s="161">
        <v>951.5</v>
      </c>
    </row>
    <row r="25950" spans="3:4" ht="15" hidden="1" customHeight="1" x14ac:dyDescent="0.25">
      <c r="C25950" s="158" t="s">
        <v>308</v>
      </c>
      <c r="D25950" s="159">
        <v>210.42</v>
      </c>
    </row>
    <row r="25951" spans="3:4" ht="15" hidden="1" customHeight="1" x14ac:dyDescent="0.25">
      <c r="C25951" s="160" t="s">
        <v>307</v>
      </c>
      <c r="D25951" s="161">
        <v>955.66</v>
      </c>
    </row>
    <row r="25952" spans="3:4" ht="15" hidden="1" customHeight="1" x14ac:dyDescent="0.25">
      <c r="C25952" s="158" t="s">
        <v>547</v>
      </c>
      <c r="D25952" s="159">
        <v>851.61</v>
      </c>
    </row>
    <row r="25953" spans="3:4" ht="15" hidden="1" customHeight="1" x14ac:dyDescent="0.25">
      <c r="C25953" s="160" t="s">
        <v>307</v>
      </c>
      <c r="D25953" s="161">
        <v>870.15</v>
      </c>
    </row>
    <row r="25954" spans="3:4" ht="15" hidden="1" customHeight="1" x14ac:dyDescent="0.25">
      <c r="C25954" s="158" t="s">
        <v>553</v>
      </c>
      <c r="D25954" s="159">
        <v>186.08</v>
      </c>
    </row>
    <row r="25955" spans="3:4" ht="15" hidden="1" customHeight="1" x14ac:dyDescent="0.25">
      <c r="C25955" s="160" t="s">
        <v>540</v>
      </c>
      <c r="D25955" s="161">
        <v>692.53</v>
      </c>
    </row>
    <row r="25956" spans="3:4" ht="15" hidden="1" customHeight="1" x14ac:dyDescent="0.25">
      <c r="C25956" s="158" t="s">
        <v>552</v>
      </c>
      <c r="D25956" s="159">
        <v>247.75</v>
      </c>
    </row>
    <row r="25957" spans="3:4" ht="15" hidden="1" customHeight="1" x14ac:dyDescent="0.25">
      <c r="C25957" s="160" t="s">
        <v>542</v>
      </c>
      <c r="D25957" s="161">
        <v>120.81</v>
      </c>
    </row>
    <row r="25958" spans="3:4" ht="15" hidden="1" customHeight="1" x14ac:dyDescent="0.25">
      <c r="C25958" s="158" t="s">
        <v>553</v>
      </c>
      <c r="D25958" s="159">
        <v>611.08000000000004</v>
      </c>
    </row>
    <row r="25959" spans="3:4" ht="15" hidden="1" customHeight="1" x14ac:dyDescent="0.25">
      <c r="C25959" s="160" t="s">
        <v>539</v>
      </c>
      <c r="D25959" s="161">
        <v>802.57</v>
      </c>
    </row>
    <row r="25960" spans="3:4" ht="15" hidden="1" customHeight="1" x14ac:dyDescent="0.25">
      <c r="C25960" s="158" t="s">
        <v>539</v>
      </c>
      <c r="D25960" s="159">
        <v>781.84</v>
      </c>
    </row>
    <row r="25961" spans="3:4" ht="15" hidden="1" customHeight="1" x14ac:dyDescent="0.25">
      <c r="C25961" s="160" t="s">
        <v>552</v>
      </c>
      <c r="D25961" s="161">
        <v>693.81</v>
      </c>
    </row>
    <row r="25962" spans="3:4" ht="15" hidden="1" customHeight="1" x14ac:dyDescent="0.25">
      <c r="C25962" s="158" t="s">
        <v>546</v>
      </c>
      <c r="D25962" s="159">
        <v>480.96</v>
      </c>
    </row>
    <row r="25963" spans="3:4" ht="15" hidden="1" customHeight="1" x14ac:dyDescent="0.25">
      <c r="C25963" s="160" t="s">
        <v>308</v>
      </c>
      <c r="D25963" s="161">
        <v>135.13</v>
      </c>
    </row>
    <row r="25964" spans="3:4" ht="15" hidden="1" customHeight="1" x14ac:dyDescent="0.25">
      <c r="C25964" s="158" t="s">
        <v>557</v>
      </c>
      <c r="D25964" s="159">
        <v>540.82000000000005</v>
      </c>
    </row>
    <row r="25965" spans="3:4" ht="15" hidden="1" customHeight="1" x14ac:dyDescent="0.25">
      <c r="C25965" s="160" t="s">
        <v>307</v>
      </c>
      <c r="D25965" s="161">
        <v>1164.3499999999999</v>
      </c>
    </row>
    <row r="25966" spans="3:4" ht="15" hidden="1" customHeight="1" x14ac:dyDescent="0.25">
      <c r="C25966" s="158" t="s">
        <v>553</v>
      </c>
      <c r="D25966" s="159">
        <v>651.88</v>
      </c>
    </row>
    <row r="25967" spans="3:4" ht="15" hidden="1" customHeight="1" x14ac:dyDescent="0.25">
      <c r="C25967" s="160" t="s">
        <v>539</v>
      </c>
      <c r="D25967" s="161">
        <v>783.53</v>
      </c>
    </row>
    <row r="25968" spans="3:4" ht="15" hidden="1" customHeight="1" x14ac:dyDescent="0.25">
      <c r="C25968" s="158" t="s">
        <v>543</v>
      </c>
      <c r="D25968" s="159">
        <v>775.08</v>
      </c>
    </row>
    <row r="25969" spans="3:4" ht="15" hidden="1" customHeight="1" x14ac:dyDescent="0.25">
      <c r="C25969" s="160" t="s">
        <v>552</v>
      </c>
      <c r="D25969" s="161">
        <v>640.05999999999995</v>
      </c>
    </row>
    <row r="25970" spans="3:4" ht="15" hidden="1" customHeight="1" x14ac:dyDescent="0.25">
      <c r="C25970" s="158" t="s">
        <v>540</v>
      </c>
      <c r="D25970" s="159">
        <v>422.11</v>
      </c>
    </row>
    <row r="25971" spans="3:4" ht="15" hidden="1" customHeight="1" x14ac:dyDescent="0.25">
      <c r="C25971" s="160" t="s">
        <v>547</v>
      </c>
      <c r="D25971" s="161">
        <v>353.52</v>
      </c>
    </row>
    <row r="25972" spans="3:4" ht="15" hidden="1" customHeight="1" x14ac:dyDescent="0.25">
      <c r="C25972" s="158" t="s">
        <v>543</v>
      </c>
      <c r="D25972" s="159">
        <v>629.91999999999996</v>
      </c>
    </row>
    <row r="25973" spans="3:4" ht="15" hidden="1" customHeight="1" x14ac:dyDescent="0.25">
      <c r="C25973" s="160" t="s">
        <v>541</v>
      </c>
      <c r="D25973" s="161">
        <v>981.03</v>
      </c>
    </row>
    <row r="25974" spans="3:4" ht="15" hidden="1" customHeight="1" x14ac:dyDescent="0.25">
      <c r="C25974" s="158" t="s">
        <v>307</v>
      </c>
      <c r="D25974" s="159">
        <v>1084.51</v>
      </c>
    </row>
    <row r="25975" spans="3:4" ht="15" hidden="1" customHeight="1" x14ac:dyDescent="0.25">
      <c r="C25975" s="160" t="s">
        <v>553</v>
      </c>
      <c r="D25975" s="161">
        <v>782.69</v>
      </c>
    </row>
    <row r="25976" spans="3:4" ht="15" hidden="1" customHeight="1" x14ac:dyDescent="0.25">
      <c r="C25976" s="158" t="s">
        <v>308</v>
      </c>
      <c r="D25976" s="159">
        <v>180.41</v>
      </c>
    </row>
    <row r="25977" spans="3:4" ht="15" hidden="1" customHeight="1" x14ac:dyDescent="0.25">
      <c r="C25977" s="160" t="s">
        <v>553</v>
      </c>
      <c r="D25977" s="161">
        <v>1020.9</v>
      </c>
    </row>
    <row r="25978" spans="3:4" ht="15" hidden="1" customHeight="1" x14ac:dyDescent="0.25">
      <c r="C25978" s="158" t="s">
        <v>309</v>
      </c>
      <c r="D25978" s="159">
        <v>701.91</v>
      </c>
    </row>
    <row r="25979" spans="3:4" ht="15" hidden="1" customHeight="1" x14ac:dyDescent="0.25">
      <c r="C25979" s="160" t="s">
        <v>308</v>
      </c>
      <c r="D25979" s="161">
        <v>552.24</v>
      </c>
    </row>
    <row r="25980" spans="3:4" ht="15" hidden="1" customHeight="1" x14ac:dyDescent="0.25">
      <c r="C25980" s="158" t="s">
        <v>309</v>
      </c>
      <c r="D25980" s="159">
        <v>535.5</v>
      </c>
    </row>
    <row r="25981" spans="3:4" ht="15" hidden="1" customHeight="1" x14ac:dyDescent="0.25">
      <c r="C25981" s="160" t="s">
        <v>545</v>
      </c>
      <c r="D25981" s="161">
        <v>93.06</v>
      </c>
    </row>
    <row r="25982" spans="3:4" ht="15" hidden="1" customHeight="1" x14ac:dyDescent="0.25">
      <c r="C25982" s="158" t="s">
        <v>542</v>
      </c>
      <c r="D25982" s="159">
        <v>799.89</v>
      </c>
    </row>
    <row r="25983" spans="3:4" ht="15" hidden="1" customHeight="1" x14ac:dyDescent="0.25">
      <c r="C25983" s="160" t="s">
        <v>554</v>
      </c>
      <c r="D25983" s="161">
        <v>1201.5</v>
      </c>
    </row>
    <row r="25984" spans="3:4" ht="15" hidden="1" customHeight="1" x14ac:dyDescent="0.25">
      <c r="C25984" s="158" t="s">
        <v>547</v>
      </c>
      <c r="D25984" s="159">
        <v>289.12</v>
      </c>
    </row>
    <row r="25985" spans="3:4" ht="15" hidden="1" customHeight="1" x14ac:dyDescent="0.25">
      <c r="C25985" s="160" t="s">
        <v>312</v>
      </c>
      <c r="D25985" s="161">
        <v>1007.99</v>
      </c>
    </row>
    <row r="25986" spans="3:4" ht="15" hidden="1" customHeight="1" x14ac:dyDescent="0.25">
      <c r="C25986" s="158" t="s">
        <v>307</v>
      </c>
      <c r="D25986" s="159">
        <v>985.99</v>
      </c>
    </row>
    <row r="25987" spans="3:4" ht="15" hidden="1" customHeight="1" x14ac:dyDescent="0.25">
      <c r="C25987" s="160" t="s">
        <v>550</v>
      </c>
      <c r="D25987" s="161">
        <v>1154.47</v>
      </c>
    </row>
    <row r="25988" spans="3:4" ht="15" hidden="1" customHeight="1" x14ac:dyDescent="0.25">
      <c r="C25988" s="158" t="s">
        <v>547</v>
      </c>
      <c r="D25988" s="159">
        <v>537.11</v>
      </c>
    </row>
    <row r="25989" spans="3:4" ht="15" hidden="1" customHeight="1" x14ac:dyDescent="0.25">
      <c r="C25989" s="160" t="s">
        <v>553</v>
      </c>
      <c r="D25989" s="161">
        <v>399.2</v>
      </c>
    </row>
    <row r="25990" spans="3:4" ht="15" hidden="1" customHeight="1" x14ac:dyDescent="0.25">
      <c r="C25990" s="158" t="s">
        <v>547</v>
      </c>
      <c r="D25990" s="159">
        <v>88.4</v>
      </c>
    </row>
    <row r="25991" spans="3:4" ht="15" hidden="1" customHeight="1" x14ac:dyDescent="0.25">
      <c r="C25991" s="160" t="s">
        <v>542</v>
      </c>
      <c r="D25991" s="161">
        <v>996.79</v>
      </c>
    </row>
    <row r="25992" spans="3:4" ht="15" hidden="1" customHeight="1" x14ac:dyDescent="0.25">
      <c r="C25992" s="158" t="s">
        <v>312</v>
      </c>
      <c r="D25992" s="159">
        <v>861.55</v>
      </c>
    </row>
    <row r="25993" spans="3:4" ht="15" hidden="1" customHeight="1" x14ac:dyDescent="0.25">
      <c r="C25993" s="160" t="s">
        <v>540</v>
      </c>
      <c r="D25993" s="161">
        <v>104.08</v>
      </c>
    </row>
    <row r="25994" spans="3:4" ht="15" hidden="1" customHeight="1" x14ac:dyDescent="0.25">
      <c r="C25994" s="158" t="s">
        <v>308</v>
      </c>
      <c r="D25994" s="159">
        <v>389.53</v>
      </c>
    </row>
    <row r="25995" spans="3:4" ht="15" hidden="1" customHeight="1" x14ac:dyDescent="0.25">
      <c r="C25995" s="160" t="s">
        <v>542</v>
      </c>
      <c r="D25995" s="161">
        <v>333.45</v>
      </c>
    </row>
    <row r="25996" spans="3:4" ht="15" hidden="1" customHeight="1" x14ac:dyDescent="0.25">
      <c r="C25996" s="158" t="s">
        <v>543</v>
      </c>
      <c r="D25996" s="159">
        <v>430.35</v>
      </c>
    </row>
    <row r="25997" spans="3:4" ht="15" hidden="1" customHeight="1" x14ac:dyDescent="0.25">
      <c r="C25997" s="160" t="s">
        <v>546</v>
      </c>
      <c r="D25997" s="161">
        <v>600.76</v>
      </c>
    </row>
    <row r="25998" spans="3:4" ht="15" hidden="1" customHeight="1" x14ac:dyDescent="0.25">
      <c r="C25998" s="158" t="s">
        <v>307</v>
      </c>
      <c r="D25998" s="159">
        <v>354.85</v>
      </c>
    </row>
    <row r="25999" spans="3:4" ht="15" hidden="1" customHeight="1" x14ac:dyDescent="0.25">
      <c r="C25999" s="160" t="s">
        <v>309</v>
      </c>
      <c r="D25999" s="161">
        <v>390.48</v>
      </c>
    </row>
    <row r="26000" spans="3:4" ht="15" hidden="1" customHeight="1" x14ac:dyDescent="0.25">
      <c r="C26000" s="158" t="s">
        <v>312</v>
      </c>
      <c r="D26000" s="159">
        <v>219.67</v>
      </c>
    </row>
    <row r="26001" spans="3:4" ht="15" hidden="1" customHeight="1" x14ac:dyDescent="0.25">
      <c r="C26001" s="160" t="s">
        <v>550</v>
      </c>
      <c r="D26001" s="161">
        <v>874.78</v>
      </c>
    </row>
    <row r="26002" spans="3:4" ht="15" hidden="1" customHeight="1" x14ac:dyDescent="0.25">
      <c r="C26002" s="158" t="s">
        <v>549</v>
      </c>
      <c r="D26002" s="159">
        <v>220.95</v>
      </c>
    </row>
    <row r="26003" spans="3:4" ht="15" hidden="1" customHeight="1" x14ac:dyDescent="0.25">
      <c r="C26003" s="160" t="s">
        <v>307</v>
      </c>
      <c r="D26003" s="161">
        <v>85.16</v>
      </c>
    </row>
    <row r="26004" spans="3:4" ht="15" hidden="1" customHeight="1" x14ac:dyDescent="0.25">
      <c r="C26004" s="158" t="s">
        <v>549</v>
      </c>
      <c r="D26004" s="159">
        <v>415.65</v>
      </c>
    </row>
    <row r="26005" spans="3:4" ht="15" hidden="1" customHeight="1" x14ac:dyDescent="0.25">
      <c r="C26005" s="160" t="s">
        <v>551</v>
      </c>
      <c r="D26005" s="161">
        <v>327.29000000000002</v>
      </c>
    </row>
    <row r="26006" spans="3:4" ht="15" hidden="1" customHeight="1" x14ac:dyDescent="0.25">
      <c r="C26006" s="158" t="s">
        <v>312</v>
      </c>
      <c r="D26006" s="159">
        <v>268.51</v>
      </c>
    </row>
    <row r="26007" spans="3:4" ht="15" hidden="1" customHeight="1" x14ac:dyDescent="0.25">
      <c r="C26007" s="160" t="s">
        <v>307</v>
      </c>
      <c r="D26007" s="161">
        <v>606.57000000000005</v>
      </c>
    </row>
    <row r="26008" spans="3:4" ht="15" hidden="1" customHeight="1" x14ac:dyDescent="0.25">
      <c r="C26008" s="158" t="s">
        <v>555</v>
      </c>
      <c r="D26008" s="159">
        <v>304.77999999999997</v>
      </c>
    </row>
    <row r="26009" spans="3:4" ht="15" hidden="1" customHeight="1" x14ac:dyDescent="0.25">
      <c r="C26009" s="160" t="s">
        <v>552</v>
      </c>
      <c r="D26009" s="161">
        <v>473.16</v>
      </c>
    </row>
    <row r="26010" spans="3:4" ht="15" hidden="1" customHeight="1" x14ac:dyDescent="0.25">
      <c r="C26010" s="158" t="s">
        <v>539</v>
      </c>
      <c r="D26010" s="159">
        <v>873.02</v>
      </c>
    </row>
    <row r="26011" spans="3:4" ht="15" hidden="1" customHeight="1" x14ac:dyDescent="0.25">
      <c r="C26011" s="160" t="s">
        <v>550</v>
      </c>
      <c r="D26011" s="161">
        <v>475.51</v>
      </c>
    </row>
    <row r="26012" spans="3:4" ht="15" hidden="1" customHeight="1" x14ac:dyDescent="0.25">
      <c r="C26012" s="158" t="s">
        <v>544</v>
      </c>
      <c r="D26012" s="159">
        <v>1228.8599999999999</v>
      </c>
    </row>
    <row r="26013" spans="3:4" ht="15" hidden="1" customHeight="1" x14ac:dyDescent="0.25">
      <c r="C26013" s="160" t="s">
        <v>539</v>
      </c>
      <c r="D26013" s="161">
        <v>1140.5</v>
      </c>
    </row>
    <row r="26014" spans="3:4" ht="15" hidden="1" customHeight="1" x14ac:dyDescent="0.25">
      <c r="C26014" s="158" t="s">
        <v>545</v>
      </c>
      <c r="D26014" s="159">
        <v>388.57</v>
      </c>
    </row>
    <row r="26015" spans="3:4" ht="15" hidden="1" customHeight="1" x14ac:dyDescent="0.25">
      <c r="C26015" s="160" t="s">
        <v>539</v>
      </c>
      <c r="D26015" s="161">
        <v>1000.14</v>
      </c>
    </row>
    <row r="26016" spans="3:4" ht="15" hidden="1" customHeight="1" x14ac:dyDescent="0.25">
      <c r="C26016" s="158" t="s">
        <v>540</v>
      </c>
      <c r="D26016" s="159">
        <v>554.49</v>
      </c>
    </row>
    <row r="26017" spans="3:4" ht="15" hidden="1" customHeight="1" x14ac:dyDescent="0.25">
      <c r="C26017" s="160" t="s">
        <v>557</v>
      </c>
      <c r="D26017" s="161">
        <v>173.65</v>
      </c>
    </row>
    <row r="26018" spans="3:4" ht="15" hidden="1" customHeight="1" x14ac:dyDescent="0.25">
      <c r="C26018" s="158" t="s">
        <v>542</v>
      </c>
      <c r="D26018" s="159">
        <v>474.34</v>
      </c>
    </row>
    <row r="26019" spans="3:4" ht="15" hidden="1" customHeight="1" x14ac:dyDescent="0.25">
      <c r="C26019" s="160" t="s">
        <v>557</v>
      </c>
      <c r="D26019" s="161">
        <v>624.27</v>
      </c>
    </row>
    <row r="26020" spans="3:4" ht="15" hidden="1" customHeight="1" x14ac:dyDescent="0.25">
      <c r="C26020" s="158" t="s">
        <v>547</v>
      </c>
      <c r="D26020" s="159">
        <v>524.54999999999995</v>
      </c>
    </row>
    <row r="26021" spans="3:4" ht="15" hidden="1" customHeight="1" x14ac:dyDescent="0.25">
      <c r="C26021" s="160" t="s">
        <v>539</v>
      </c>
      <c r="D26021" s="161">
        <v>580.07000000000005</v>
      </c>
    </row>
    <row r="26022" spans="3:4" ht="15" hidden="1" customHeight="1" x14ac:dyDescent="0.25">
      <c r="C26022" s="158" t="s">
        <v>545</v>
      </c>
      <c r="D26022" s="159">
        <v>637.77</v>
      </c>
    </row>
    <row r="26023" spans="3:4" ht="15" hidden="1" customHeight="1" x14ac:dyDescent="0.25">
      <c r="C26023" s="160" t="s">
        <v>554</v>
      </c>
      <c r="D26023" s="161">
        <v>1084.3800000000001</v>
      </c>
    </row>
    <row r="26024" spans="3:4" ht="15" hidden="1" customHeight="1" x14ac:dyDescent="0.25">
      <c r="C26024" s="158" t="s">
        <v>539</v>
      </c>
      <c r="D26024" s="159">
        <v>686.99</v>
      </c>
    </row>
    <row r="26025" spans="3:4" ht="15" hidden="1" customHeight="1" x14ac:dyDescent="0.25">
      <c r="C26025" s="160" t="s">
        <v>542</v>
      </c>
      <c r="D26025" s="161">
        <v>712.57</v>
      </c>
    </row>
    <row r="26026" spans="3:4" ht="15" hidden="1" customHeight="1" x14ac:dyDescent="0.25">
      <c r="C26026" s="158" t="s">
        <v>551</v>
      </c>
      <c r="D26026" s="159">
        <v>951.83</v>
      </c>
    </row>
    <row r="26027" spans="3:4" ht="15" hidden="1" customHeight="1" x14ac:dyDescent="0.25">
      <c r="C26027" s="160" t="s">
        <v>307</v>
      </c>
      <c r="D26027" s="161">
        <v>913.13</v>
      </c>
    </row>
    <row r="26028" spans="3:4" ht="15" hidden="1" customHeight="1" x14ac:dyDescent="0.25">
      <c r="C26028" s="158" t="s">
        <v>540</v>
      </c>
      <c r="D26028" s="159">
        <v>920.23</v>
      </c>
    </row>
    <row r="26029" spans="3:4" ht="15" hidden="1" customHeight="1" x14ac:dyDescent="0.25">
      <c r="C26029" s="160" t="s">
        <v>545</v>
      </c>
      <c r="D26029" s="161">
        <v>1016.03</v>
      </c>
    </row>
    <row r="26030" spans="3:4" ht="15" hidden="1" customHeight="1" x14ac:dyDescent="0.25">
      <c r="C26030" s="158" t="s">
        <v>312</v>
      </c>
      <c r="D26030" s="159">
        <v>1037.1400000000001</v>
      </c>
    </row>
    <row r="26031" spans="3:4" ht="15" hidden="1" customHeight="1" x14ac:dyDescent="0.25">
      <c r="C26031" s="160" t="s">
        <v>309</v>
      </c>
      <c r="D26031" s="161">
        <v>429.02</v>
      </c>
    </row>
    <row r="26032" spans="3:4" ht="15" hidden="1" customHeight="1" x14ac:dyDescent="0.25">
      <c r="C26032" s="158" t="s">
        <v>545</v>
      </c>
      <c r="D26032" s="159">
        <v>634.16999999999996</v>
      </c>
    </row>
    <row r="26033" spans="3:4" ht="15" hidden="1" customHeight="1" x14ac:dyDescent="0.25">
      <c r="C26033" s="160" t="s">
        <v>539</v>
      </c>
      <c r="D26033" s="161">
        <v>412.42</v>
      </c>
    </row>
    <row r="26034" spans="3:4" ht="15" hidden="1" customHeight="1" x14ac:dyDescent="0.25">
      <c r="C26034" s="158" t="s">
        <v>550</v>
      </c>
      <c r="D26034" s="159">
        <v>508.88</v>
      </c>
    </row>
    <row r="26035" spans="3:4" ht="15" hidden="1" customHeight="1" x14ac:dyDescent="0.25">
      <c r="C26035" s="160" t="s">
        <v>549</v>
      </c>
      <c r="D26035" s="161">
        <v>511.86</v>
      </c>
    </row>
    <row r="26036" spans="3:4" ht="15" hidden="1" customHeight="1" x14ac:dyDescent="0.25">
      <c r="C26036" s="158" t="s">
        <v>307</v>
      </c>
      <c r="D26036" s="159">
        <v>495.59</v>
      </c>
    </row>
    <row r="26037" spans="3:4" ht="15" hidden="1" customHeight="1" x14ac:dyDescent="0.25">
      <c r="C26037" s="160" t="s">
        <v>557</v>
      </c>
      <c r="D26037" s="161">
        <v>974.31</v>
      </c>
    </row>
    <row r="26038" spans="3:4" ht="15" hidden="1" customHeight="1" x14ac:dyDescent="0.25">
      <c r="C26038" s="158" t="s">
        <v>540</v>
      </c>
      <c r="D26038" s="159">
        <v>889.55</v>
      </c>
    </row>
    <row r="26039" spans="3:4" ht="15" hidden="1" customHeight="1" x14ac:dyDescent="0.25">
      <c r="C26039" s="160" t="s">
        <v>312</v>
      </c>
      <c r="D26039" s="161">
        <v>262.86</v>
      </c>
    </row>
    <row r="26040" spans="3:4" ht="15" hidden="1" customHeight="1" x14ac:dyDescent="0.25">
      <c r="C26040" s="158" t="s">
        <v>307</v>
      </c>
      <c r="D26040" s="159">
        <v>865.84</v>
      </c>
    </row>
    <row r="26041" spans="3:4" ht="15" hidden="1" customHeight="1" x14ac:dyDescent="0.25">
      <c r="C26041" s="160" t="s">
        <v>553</v>
      </c>
      <c r="D26041" s="161">
        <v>489.44</v>
      </c>
    </row>
    <row r="26042" spans="3:4" ht="15" hidden="1" customHeight="1" x14ac:dyDescent="0.25">
      <c r="C26042" s="158" t="s">
        <v>312</v>
      </c>
      <c r="D26042" s="159">
        <v>461.05</v>
      </c>
    </row>
    <row r="26043" spans="3:4" ht="15" hidden="1" customHeight="1" x14ac:dyDescent="0.25">
      <c r="C26043" s="160" t="s">
        <v>547</v>
      </c>
      <c r="D26043" s="161">
        <v>635.74</v>
      </c>
    </row>
    <row r="26044" spans="3:4" ht="15" hidden="1" customHeight="1" x14ac:dyDescent="0.25">
      <c r="C26044" s="158" t="s">
        <v>553</v>
      </c>
      <c r="D26044" s="159">
        <v>349.45</v>
      </c>
    </row>
    <row r="26045" spans="3:4" ht="15" hidden="1" customHeight="1" x14ac:dyDescent="0.25">
      <c r="C26045" s="160" t="s">
        <v>543</v>
      </c>
      <c r="D26045" s="161">
        <v>592.02</v>
      </c>
    </row>
    <row r="26046" spans="3:4" ht="15" hidden="1" customHeight="1" x14ac:dyDescent="0.25">
      <c r="C26046" s="158" t="s">
        <v>546</v>
      </c>
      <c r="D26046" s="159">
        <v>699.77</v>
      </c>
    </row>
    <row r="26047" spans="3:4" ht="15" hidden="1" customHeight="1" x14ac:dyDescent="0.25">
      <c r="C26047" s="160" t="s">
        <v>539</v>
      </c>
      <c r="D26047" s="161">
        <v>1279.8800000000001</v>
      </c>
    </row>
    <row r="26048" spans="3:4" ht="15" hidden="1" customHeight="1" x14ac:dyDescent="0.25">
      <c r="C26048" s="158" t="s">
        <v>550</v>
      </c>
      <c r="D26048" s="159">
        <v>860.82</v>
      </c>
    </row>
    <row r="26049" spans="3:4" ht="15" hidden="1" customHeight="1" x14ac:dyDescent="0.25">
      <c r="C26049" s="160" t="s">
        <v>544</v>
      </c>
      <c r="D26049" s="161">
        <v>442.65</v>
      </c>
    </row>
    <row r="26050" spans="3:4" ht="15" hidden="1" customHeight="1" x14ac:dyDescent="0.25">
      <c r="C26050" s="158" t="s">
        <v>312</v>
      </c>
      <c r="D26050" s="159">
        <v>834.63</v>
      </c>
    </row>
    <row r="26051" spans="3:4" ht="15" hidden="1" customHeight="1" x14ac:dyDescent="0.25">
      <c r="C26051" s="160" t="s">
        <v>308</v>
      </c>
      <c r="D26051" s="161">
        <v>1198.8900000000001</v>
      </c>
    </row>
    <row r="26052" spans="3:4" ht="15" hidden="1" customHeight="1" x14ac:dyDescent="0.25">
      <c r="C26052" s="158" t="s">
        <v>545</v>
      </c>
      <c r="D26052" s="159">
        <v>1031.67</v>
      </c>
    </row>
    <row r="26053" spans="3:4" ht="15" hidden="1" customHeight="1" x14ac:dyDescent="0.25">
      <c r="C26053" s="160" t="s">
        <v>307</v>
      </c>
      <c r="D26053" s="161">
        <v>661.53</v>
      </c>
    </row>
    <row r="26054" spans="3:4" ht="15" hidden="1" customHeight="1" x14ac:dyDescent="0.25">
      <c r="C26054" s="158" t="s">
        <v>307</v>
      </c>
      <c r="D26054" s="159">
        <v>932.37</v>
      </c>
    </row>
    <row r="26055" spans="3:4" ht="15" hidden="1" customHeight="1" x14ac:dyDescent="0.25">
      <c r="C26055" s="160" t="s">
        <v>552</v>
      </c>
      <c r="D26055" s="161">
        <v>1250.4100000000001</v>
      </c>
    </row>
    <row r="26056" spans="3:4" ht="15" hidden="1" customHeight="1" x14ac:dyDescent="0.25">
      <c r="C26056" s="158" t="s">
        <v>543</v>
      </c>
      <c r="D26056" s="159">
        <v>377.78</v>
      </c>
    </row>
    <row r="26057" spans="3:4" ht="15" hidden="1" customHeight="1" x14ac:dyDescent="0.25">
      <c r="C26057" s="160" t="s">
        <v>551</v>
      </c>
      <c r="D26057" s="161">
        <v>964</v>
      </c>
    </row>
    <row r="26058" spans="3:4" ht="15" hidden="1" customHeight="1" x14ac:dyDescent="0.25">
      <c r="C26058" s="158" t="s">
        <v>544</v>
      </c>
      <c r="D26058" s="159">
        <v>261.42</v>
      </c>
    </row>
    <row r="26059" spans="3:4" ht="15" hidden="1" customHeight="1" x14ac:dyDescent="0.25">
      <c r="C26059" s="160" t="s">
        <v>544</v>
      </c>
      <c r="D26059" s="161">
        <v>202.72</v>
      </c>
    </row>
    <row r="26060" spans="3:4" ht="15" hidden="1" customHeight="1" x14ac:dyDescent="0.25">
      <c r="C26060" s="158" t="s">
        <v>543</v>
      </c>
      <c r="D26060" s="159">
        <v>568.99</v>
      </c>
    </row>
    <row r="26061" spans="3:4" ht="15" hidden="1" customHeight="1" x14ac:dyDescent="0.25">
      <c r="C26061" s="160" t="s">
        <v>553</v>
      </c>
      <c r="D26061" s="161">
        <v>1154.92</v>
      </c>
    </row>
    <row r="26062" spans="3:4" ht="15" hidden="1" customHeight="1" x14ac:dyDescent="0.25">
      <c r="C26062" s="158" t="s">
        <v>307</v>
      </c>
      <c r="D26062" s="159">
        <v>355.79</v>
      </c>
    </row>
    <row r="26063" spans="3:4" ht="15" hidden="1" customHeight="1" x14ac:dyDescent="0.25">
      <c r="C26063" s="160" t="s">
        <v>539</v>
      </c>
      <c r="D26063" s="161">
        <v>916.1</v>
      </c>
    </row>
    <row r="26064" spans="3:4" ht="15" hidden="1" customHeight="1" x14ac:dyDescent="0.25">
      <c r="C26064" s="158" t="s">
        <v>556</v>
      </c>
      <c r="D26064" s="159">
        <v>384.76</v>
      </c>
    </row>
    <row r="26065" spans="3:4" ht="15" hidden="1" customHeight="1" x14ac:dyDescent="0.25">
      <c r="C26065" s="160" t="s">
        <v>307</v>
      </c>
      <c r="D26065" s="161">
        <v>213.9</v>
      </c>
    </row>
    <row r="26066" spans="3:4" ht="15" hidden="1" customHeight="1" x14ac:dyDescent="0.25">
      <c r="C26066" s="158" t="s">
        <v>540</v>
      </c>
      <c r="D26066" s="159">
        <v>580.14</v>
      </c>
    </row>
    <row r="26067" spans="3:4" ht="15" hidden="1" customHeight="1" x14ac:dyDescent="0.25">
      <c r="C26067" s="160" t="s">
        <v>539</v>
      </c>
      <c r="D26067" s="161">
        <v>201.99</v>
      </c>
    </row>
    <row r="26068" spans="3:4" ht="15" hidden="1" customHeight="1" x14ac:dyDescent="0.25">
      <c r="C26068" s="158" t="s">
        <v>548</v>
      </c>
      <c r="D26068" s="159">
        <v>983.29</v>
      </c>
    </row>
    <row r="26069" spans="3:4" ht="15" hidden="1" customHeight="1" x14ac:dyDescent="0.25">
      <c r="C26069" s="160" t="s">
        <v>549</v>
      </c>
      <c r="D26069" s="161">
        <v>15.41</v>
      </c>
    </row>
    <row r="26070" spans="3:4" ht="15" hidden="1" customHeight="1" x14ac:dyDescent="0.25">
      <c r="C26070" s="158" t="s">
        <v>308</v>
      </c>
      <c r="D26070" s="159">
        <v>26.09</v>
      </c>
    </row>
    <row r="26071" spans="3:4" ht="15" hidden="1" customHeight="1" x14ac:dyDescent="0.25">
      <c r="C26071" s="160" t="s">
        <v>547</v>
      </c>
      <c r="D26071" s="161">
        <v>977.12</v>
      </c>
    </row>
    <row r="26072" spans="3:4" ht="15" hidden="1" customHeight="1" x14ac:dyDescent="0.25">
      <c r="C26072" s="158" t="s">
        <v>540</v>
      </c>
      <c r="D26072" s="159">
        <v>1195.56</v>
      </c>
    </row>
    <row r="26073" spans="3:4" ht="15" hidden="1" customHeight="1" x14ac:dyDescent="0.25">
      <c r="C26073" s="160" t="s">
        <v>308</v>
      </c>
      <c r="D26073" s="161">
        <v>170.51</v>
      </c>
    </row>
    <row r="26074" spans="3:4" ht="15" hidden="1" customHeight="1" x14ac:dyDescent="0.25">
      <c r="C26074" s="158" t="s">
        <v>539</v>
      </c>
      <c r="D26074" s="159">
        <v>736.43</v>
      </c>
    </row>
    <row r="26075" spans="3:4" ht="15" hidden="1" customHeight="1" x14ac:dyDescent="0.25">
      <c r="C26075" s="160" t="s">
        <v>309</v>
      </c>
      <c r="D26075" s="161">
        <v>897.78</v>
      </c>
    </row>
    <row r="26076" spans="3:4" ht="15" hidden="1" customHeight="1" x14ac:dyDescent="0.25">
      <c r="C26076" s="158" t="s">
        <v>552</v>
      </c>
      <c r="D26076" s="159">
        <v>244.64</v>
      </c>
    </row>
    <row r="26077" spans="3:4" ht="15" hidden="1" customHeight="1" x14ac:dyDescent="0.25">
      <c r="C26077" s="160" t="s">
        <v>553</v>
      </c>
      <c r="D26077" s="161">
        <v>136.55000000000001</v>
      </c>
    </row>
    <row r="26078" spans="3:4" ht="15" hidden="1" customHeight="1" x14ac:dyDescent="0.25">
      <c r="C26078" s="158" t="s">
        <v>557</v>
      </c>
      <c r="D26078" s="159">
        <v>734.18</v>
      </c>
    </row>
    <row r="26079" spans="3:4" ht="15" hidden="1" customHeight="1" x14ac:dyDescent="0.25">
      <c r="C26079" s="160" t="s">
        <v>307</v>
      </c>
      <c r="D26079" s="161">
        <v>720.54</v>
      </c>
    </row>
    <row r="26080" spans="3:4" ht="15" hidden="1" customHeight="1" x14ac:dyDescent="0.25">
      <c r="C26080" s="158" t="s">
        <v>542</v>
      </c>
      <c r="D26080" s="159">
        <v>496.31</v>
      </c>
    </row>
    <row r="26081" spans="3:4" ht="15" hidden="1" customHeight="1" x14ac:dyDescent="0.25">
      <c r="C26081" s="160" t="s">
        <v>312</v>
      </c>
      <c r="D26081" s="161">
        <v>1212.1500000000001</v>
      </c>
    </row>
    <row r="26082" spans="3:4" ht="15" hidden="1" customHeight="1" x14ac:dyDescent="0.25">
      <c r="C26082" s="158" t="s">
        <v>553</v>
      </c>
      <c r="D26082" s="159">
        <v>1056.92</v>
      </c>
    </row>
    <row r="26083" spans="3:4" ht="15" hidden="1" customHeight="1" x14ac:dyDescent="0.25">
      <c r="C26083" s="160" t="s">
        <v>551</v>
      </c>
      <c r="D26083" s="161">
        <v>473.47</v>
      </c>
    </row>
    <row r="26084" spans="3:4" ht="15" hidden="1" customHeight="1" x14ac:dyDescent="0.25">
      <c r="C26084" s="158" t="s">
        <v>309</v>
      </c>
      <c r="D26084" s="159">
        <v>373.54</v>
      </c>
    </row>
    <row r="26085" spans="3:4" ht="15" hidden="1" customHeight="1" x14ac:dyDescent="0.25">
      <c r="C26085" s="160" t="s">
        <v>551</v>
      </c>
      <c r="D26085" s="161">
        <v>600.92999999999995</v>
      </c>
    </row>
    <row r="26086" spans="3:4" ht="15" hidden="1" customHeight="1" x14ac:dyDescent="0.25">
      <c r="C26086" s="158" t="s">
        <v>552</v>
      </c>
      <c r="D26086" s="159">
        <v>679.28</v>
      </c>
    </row>
    <row r="26087" spans="3:4" ht="15" hidden="1" customHeight="1" x14ac:dyDescent="0.25">
      <c r="C26087" s="160" t="s">
        <v>308</v>
      </c>
      <c r="D26087" s="161">
        <v>205.84</v>
      </c>
    </row>
    <row r="26088" spans="3:4" ht="15" hidden="1" customHeight="1" x14ac:dyDescent="0.25">
      <c r="C26088" s="158" t="s">
        <v>542</v>
      </c>
      <c r="D26088" s="159">
        <v>321.64</v>
      </c>
    </row>
    <row r="26089" spans="3:4" ht="15" hidden="1" customHeight="1" x14ac:dyDescent="0.25">
      <c r="C26089" s="160" t="s">
        <v>552</v>
      </c>
      <c r="D26089" s="161">
        <v>749.98</v>
      </c>
    </row>
    <row r="26090" spans="3:4" ht="15" hidden="1" customHeight="1" x14ac:dyDescent="0.25">
      <c r="C26090" s="158" t="s">
        <v>542</v>
      </c>
      <c r="D26090" s="159">
        <v>877.16</v>
      </c>
    </row>
    <row r="26091" spans="3:4" ht="15" hidden="1" customHeight="1" x14ac:dyDescent="0.25">
      <c r="C26091" s="160" t="s">
        <v>540</v>
      </c>
      <c r="D26091" s="161">
        <v>495.19</v>
      </c>
    </row>
    <row r="26092" spans="3:4" ht="15" hidden="1" customHeight="1" x14ac:dyDescent="0.25">
      <c r="C26092" s="158" t="s">
        <v>539</v>
      </c>
      <c r="D26092" s="159">
        <v>545.24</v>
      </c>
    </row>
    <row r="26093" spans="3:4" ht="15" hidden="1" customHeight="1" x14ac:dyDescent="0.25">
      <c r="C26093" s="160" t="s">
        <v>308</v>
      </c>
      <c r="D26093" s="161">
        <v>306.94</v>
      </c>
    </row>
    <row r="26094" spans="3:4" ht="15" hidden="1" customHeight="1" x14ac:dyDescent="0.25">
      <c r="C26094" s="158" t="s">
        <v>309</v>
      </c>
      <c r="D26094" s="159">
        <v>260.74</v>
      </c>
    </row>
    <row r="26095" spans="3:4" ht="15" hidden="1" customHeight="1" x14ac:dyDescent="0.25">
      <c r="C26095" s="160" t="s">
        <v>548</v>
      </c>
      <c r="D26095" s="161">
        <v>922.15</v>
      </c>
    </row>
    <row r="26096" spans="3:4" ht="15" hidden="1" customHeight="1" x14ac:dyDescent="0.25">
      <c r="C26096" s="158" t="s">
        <v>549</v>
      </c>
      <c r="D26096" s="159">
        <v>751.26</v>
      </c>
    </row>
    <row r="26097" spans="3:4" ht="15" hidden="1" customHeight="1" x14ac:dyDescent="0.25">
      <c r="C26097" s="160" t="s">
        <v>545</v>
      </c>
      <c r="D26097" s="161">
        <v>622.04999999999995</v>
      </c>
    </row>
    <row r="26098" spans="3:4" ht="15" hidden="1" customHeight="1" x14ac:dyDescent="0.25">
      <c r="C26098" s="158" t="s">
        <v>312</v>
      </c>
      <c r="D26098" s="159">
        <v>1031.76</v>
      </c>
    </row>
    <row r="26099" spans="3:4" ht="15" hidden="1" customHeight="1" x14ac:dyDescent="0.25">
      <c r="C26099" s="160" t="s">
        <v>552</v>
      </c>
      <c r="D26099" s="161">
        <v>478.09</v>
      </c>
    </row>
    <row r="26100" spans="3:4" ht="15" hidden="1" customHeight="1" x14ac:dyDescent="0.25">
      <c r="C26100" s="158" t="s">
        <v>545</v>
      </c>
      <c r="D26100" s="159">
        <v>12.93</v>
      </c>
    </row>
    <row r="26101" spans="3:4" ht="15" hidden="1" customHeight="1" x14ac:dyDescent="0.25">
      <c r="C26101" s="160" t="s">
        <v>549</v>
      </c>
      <c r="D26101" s="161">
        <v>699.14</v>
      </c>
    </row>
    <row r="26102" spans="3:4" ht="15" hidden="1" customHeight="1" x14ac:dyDescent="0.25">
      <c r="C26102" s="158" t="s">
        <v>552</v>
      </c>
      <c r="D26102" s="159">
        <v>297.95999999999998</v>
      </c>
    </row>
    <row r="26103" spans="3:4" ht="15" hidden="1" customHeight="1" x14ac:dyDescent="0.25">
      <c r="C26103" s="160" t="s">
        <v>549</v>
      </c>
      <c r="D26103" s="161">
        <v>656.42</v>
      </c>
    </row>
    <row r="26104" spans="3:4" ht="15" hidden="1" customHeight="1" x14ac:dyDescent="0.25">
      <c r="C26104" s="158" t="s">
        <v>308</v>
      </c>
      <c r="D26104" s="159">
        <v>259.73</v>
      </c>
    </row>
    <row r="26105" spans="3:4" ht="15" hidden="1" customHeight="1" x14ac:dyDescent="0.25">
      <c r="C26105" s="160" t="s">
        <v>539</v>
      </c>
      <c r="D26105" s="161">
        <v>527.13</v>
      </c>
    </row>
    <row r="26106" spans="3:4" ht="15" hidden="1" customHeight="1" x14ac:dyDescent="0.25">
      <c r="C26106" s="158" t="s">
        <v>307</v>
      </c>
      <c r="D26106" s="159">
        <v>1029.3599999999999</v>
      </c>
    </row>
    <row r="26107" spans="3:4" ht="15" hidden="1" customHeight="1" x14ac:dyDescent="0.25">
      <c r="C26107" s="160" t="s">
        <v>548</v>
      </c>
      <c r="D26107" s="161">
        <v>529.14</v>
      </c>
    </row>
    <row r="26108" spans="3:4" ht="15" hidden="1" customHeight="1" x14ac:dyDescent="0.25">
      <c r="C26108" s="158" t="s">
        <v>539</v>
      </c>
      <c r="D26108" s="159">
        <v>528.07000000000005</v>
      </c>
    </row>
    <row r="26109" spans="3:4" ht="15" hidden="1" customHeight="1" x14ac:dyDescent="0.25">
      <c r="C26109" s="160" t="s">
        <v>540</v>
      </c>
      <c r="D26109" s="161">
        <v>484.47</v>
      </c>
    </row>
    <row r="26110" spans="3:4" ht="15" hidden="1" customHeight="1" x14ac:dyDescent="0.25">
      <c r="C26110" s="158" t="s">
        <v>307</v>
      </c>
      <c r="D26110" s="159">
        <v>661.35</v>
      </c>
    </row>
    <row r="26111" spans="3:4" ht="15" hidden="1" customHeight="1" x14ac:dyDescent="0.25">
      <c r="C26111" s="160" t="s">
        <v>546</v>
      </c>
      <c r="D26111" s="161">
        <v>704.9</v>
      </c>
    </row>
    <row r="26112" spans="3:4" ht="15" hidden="1" customHeight="1" x14ac:dyDescent="0.25">
      <c r="C26112" s="158" t="s">
        <v>308</v>
      </c>
      <c r="D26112" s="159">
        <v>689.58</v>
      </c>
    </row>
    <row r="26113" spans="3:4" ht="15" hidden="1" customHeight="1" x14ac:dyDescent="0.25">
      <c r="C26113" s="160" t="s">
        <v>555</v>
      </c>
      <c r="D26113" s="161">
        <v>395</v>
      </c>
    </row>
    <row r="26114" spans="3:4" ht="15" hidden="1" customHeight="1" x14ac:dyDescent="0.25">
      <c r="C26114" s="158" t="s">
        <v>312</v>
      </c>
      <c r="D26114" s="159">
        <v>820.11</v>
      </c>
    </row>
    <row r="26115" spans="3:4" ht="15" hidden="1" customHeight="1" x14ac:dyDescent="0.25">
      <c r="C26115" s="160" t="s">
        <v>543</v>
      </c>
      <c r="D26115" s="161">
        <v>566.6</v>
      </c>
    </row>
    <row r="26116" spans="3:4" ht="15" hidden="1" customHeight="1" x14ac:dyDescent="0.25">
      <c r="C26116" s="158" t="s">
        <v>547</v>
      </c>
      <c r="D26116" s="159">
        <v>1147.4000000000001</v>
      </c>
    </row>
    <row r="26117" spans="3:4" ht="15" hidden="1" customHeight="1" x14ac:dyDescent="0.25">
      <c r="C26117" s="160" t="s">
        <v>309</v>
      </c>
      <c r="D26117" s="161">
        <v>620.89</v>
      </c>
    </row>
    <row r="26118" spans="3:4" ht="15" hidden="1" customHeight="1" x14ac:dyDescent="0.25">
      <c r="C26118" s="158" t="s">
        <v>557</v>
      </c>
      <c r="D26118" s="159">
        <v>739.22</v>
      </c>
    </row>
    <row r="26119" spans="3:4" ht="15" hidden="1" customHeight="1" x14ac:dyDescent="0.25">
      <c r="C26119" s="160" t="s">
        <v>554</v>
      </c>
      <c r="D26119" s="161">
        <v>466.5</v>
      </c>
    </row>
    <row r="26120" spans="3:4" ht="15" hidden="1" customHeight="1" x14ac:dyDescent="0.25">
      <c r="C26120" s="158" t="s">
        <v>543</v>
      </c>
      <c r="D26120" s="159">
        <v>1021.67</v>
      </c>
    </row>
    <row r="26121" spans="3:4" ht="15" hidden="1" customHeight="1" x14ac:dyDescent="0.25">
      <c r="C26121" s="160" t="s">
        <v>549</v>
      </c>
      <c r="D26121" s="161">
        <v>605.05999999999995</v>
      </c>
    </row>
    <row r="26122" spans="3:4" ht="15" hidden="1" customHeight="1" x14ac:dyDescent="0.25">
      <c r="C26122" s="158" t="s">
        <v>552</v>
      </c>
      <c r="D26122" s="159">
        <v>837.69</v>
      </c>
    </row>
    <row r="26123" spans="3:4" ht="15" hidden="1" customHeight="1" x14ac:dyDescent="0.25">
      <c r="C26123" s="160" t="s">
        <v>540</v>
      </c>
      <c r="D26123" s="161">
        <v>471.33</v>
      </c>
    </row>
    <row r="26124" spans="3:4" ht="15" hidden="1" customHeight="1" x14ac:dyDescent="0.25">
      <c r="C26124" s="158" t="s">
        <v>557</v>
      </c>
      <c r="D26124" s="159">
        <v>682.51</v>
      </c>
    </row>
    <row r="26125" spans="3:4" ht="15" hidden="1" customHeight="1" x14ac:dyDescent="0.25">
      <c r="C26125" s="160" t="s">
        <v>312</v>
      </c>
      <c r="D26125" s="161">
        <v>615.34</v>
      </c>
    </row>
    <row r="26126" spans="3:4" ht="15" hidden="1" customHeight="1" x14ac:dyDescent="0.25">
      <c r="C26126" s="158" t="s">
        <v>307</v>
      </c>
      <c r="D26126" s="159">
        <v>22.87</v>
      </c>
    </row>
    <row r="26127" spans="3:4" ht="15" hidden="1" customHeight="1" x14ac:dyDescent="0.25">
      <c r="C26127" s="160" t="s">
        <v>551</v>
      </c>
      <c r="D26127" s="161">
        <v>914.2</v>
      </c>
    </row>
    <row r="26128" spans="3:4" ht="15" hidden="1" customHeight="1" x14ac:dyDescent="0.25">
      <c r="C26128" s="158" t="s">
        <v>555</v>
      </c>
      <c r="D26128" s="159">
        <v>729.72</v>
      </c>
    </row>
    <row r="26129" spans="3:4" ht="15" hidden="1" customHeight="1" x14ac:dyDescent="0.25">
      <c r="C26129" s="160" t="s">
        <v>540</v>
      </c>
      <c r="D26129" s="161">
        <v>210.42</v>
      </c>
    </row>
    <row r="26130" spans="3:4" ht="15" hidden="1" customHeight="1" x14ac:dyDescent="0.25">
      <c r="C26130" s="158" t="s">
        <v>539</v>
      </c>
      <c r="D26130" s="159">
        <v>947.42</v>
      </c>
    </row>
    <row r="26131" spans="3:4" ht="15" hidden="1" customHeight="1" x14ac:dyDescent="0.25">
      <c r="C26131" s="160" t="s">
        <v>556</v>
      </c>
      <c r="D26131" s="161">
        <v>737.38</v>
      </c>
    </row>
    <row r="26132" spans="3:4" ht="15" hidden="1" customHeight="1" x14ac:dyDescent="0.25">
      <c r="C26132" s="158" t="s">
        <v>540</v>
      </c>
      <c r="D26132" s="159">
        <v>490.75</v>
      </c>
    </row>
    <row r="26133" spans="3:4" ht="15" hidden="1" customHeight="1" x14ac:dyDescent="0.25">
      <c r="C26133" s="160" t="s">
        <v>542</v>
      </c>
      <c r="D26133" s="161">
        <v>704.36</v>
      </c>
    </row>
    <row r="26134" spans="3:4" ht="15" hidden="1" customHeight="1" x14ac:dyDescent="0.25">
      <c r="C26134" s="158" t="s">
        <v>555</v>
      </c>
      <c r="D26134" s="159">
        <v>979.38</v>
      </c>
    </row>
    <row r="26135" spans="3:4" ht="15" hidden="1" customHeight="1" x14ac:dyDescent="0.25">
      <c r="C26135" s="160" t="s">
        <v>539</v>
      </c>
      <c r="D26135" s="161">
        <v>1145.24</v>
      </c>
    </row>
    <row r="26136" spans="3:4" ht="15" hidden="1" customHeight="1" x14ac:dyDescent="0.25">
      <c r="C26136" s="158" t="s">
        <v>307</v>
      </c>
      <c r="D26136" s="159">
        <v>1017.75</v>
      </c>
    </row>
    <row r="26137" spans="3:4" ht="15" hidden="1" customHeight="1" x14ac:dyDescent="0.25">
      <c r="C26137" s="160" t="s">
        <v>554</v>
      </c>
      <c r="D26137" s="161">
        <v>712.31</v>
      </c>
    </row>
    <row r="26138" spans="3:4" ht="15" hidden="1" customHeight="1" x14ac:dyDescent="0.25">
      <c r="C26138" s="158" t="s">
        <v>548</v>
      </c>
      <c r="D26138" s="159">
        <v>1189.52</v>
      </c>
    </row>
    <row r="26139" spans="3:4" ht="15" hidden="1" customHeight="1" x14ac:dyDescent="0.25">
      <c r="C26139" s="160" t="s">
        <v>312</v>
      </c>
      <c r="D26139" s="161">
        <v>1103.05</v>
      </c>
    </row>
    <row r="26140" spans="3:4" ht="15" hidden="1" customHeight="1" x14ac:dyDescent="0.25">
      <c r="C26140" s="158" t="s">
        <v>544</v>
      </c>
      <c r="D26140" s="159">
        <v>630.21</v>
      </c>
    </row>
    <row r="26141" spans="3:4" ht="15" hidden="1" customHeight="1" x14ac:dyDescent="0.25">
      <c r="C26141" s="160" t="s">
        <v>556</v>
      </c>
      <c r="D26141" s="161">
        <v>50.9</v>
      </c>
    </row>
    <row r="26142" spans="3:4" ht="15" hidden="1" customHeight="1" x14ac:dyDescent="0.25">
      <c r="C26142" s="158" t="s">
        <v>545</v>
      </c>
      <c r="D26142" s="159">
        <v>557.63</v>
      </c>
    </row>
    <row r="26143" spans="3:4" ht="15" hidden="1" customHeight="1" x14ac:dyDescent="0.25">
      <c r="C26143" s="160" t="s">
        <v>544</v>
      </c>
      <c r="D26143" s="161">
        <v>703.88</v>
      </c>
    </row>
    <row r="26144" spans="3:4" ht="15" hidden="1" customHeight="1" x14ac:dyDescent="0.25">
      <c r="C26144" s="158" t="s">
        <v>312</v>
      </c>
      <c r="D26144" s="159">
        <v>665.29</v>
      </c>
    </row>
    <row r="26145" spans="3:4" ht="15" hidden="1" customHeight="1" x14ac:dyDescent="0.25">
      <c r="C26145" s="160" t="s">
        <v>542</v>
      </c>
      <c r="D26145" s="161">
        <v>1271.51</v>
      </c>
    </row>
    <row r="26146" spans="3:4" ht="15" hidden="1" customHeight="1" x14ac:dyDescent="0.25">
      <c r="C26146" s="158" t="s">
        <v>309</v>
      </c>
      <c r="D26146" s="159">
        <v>539.86</v>
      </c>
    </row>
    <row r="26147" spans="3:4" ht="15" hidden="1" customHeight="1" x14ac:dyDescent="0.25">
      <c r="C26147" s="160" t="s">
        <v>543</v>
      </c>
      <c r="D26147" s="161">
        <v>524.94000000000005</v>
      </c>
    </row>
    <row r="26148" spans="3:4" ht="15" hidden="1" customHeight="1" x14ac:dyDescent="0.25">
      <c r="C26148" s="158" t="s">
        <v>546</v>
      </c>
      <c r="D26148" s="159">
        <v>699.8</v>
      </c>
    </row>
    <row r="26149" spans="3:4" ht="15" hidden="1" customHeight="1" x14ac:dyDescent="0.25">
      <c r="C26149" s="160" t="s">
        <v>552</v>
      </c>
      <c r="D26149" s="161">
        <v>664.44</v>
      </c>
    </row>
    <row r="26150" spans="3:4" ht="15" hidden="1" customHeight="1" x14ac:dyDescent="0.25">
      <c r="C26150" s="158" t="s">
        <v>553</v>
      </c>
      <c r="D26150" s="159">
        <v>754.4</v>
      </c>
    </row>
    <row r="26151" spans="3:4" ht="15" hidden="1" customHeight="1" x14ac:dyDescent="0.25">
      <c r="C26151" s="160" t="s">
        <v>307</v>
      </c>
      <c r="D26151" s="161">
        <v>1043.3599999999999</v>
      </c>
    </row>
    <row r="26152" spans="3:4" ht="15" hidden="1" customHeight="1" x14ac:dyDescent="0.25">
      <c r="C26152" s="158" t="s">
        <v>550</v>
      </c>
      <c r="D26152" s="159">
        <v>119.12</v>
      </c>
    </row>
    <row r="26153" spans="3:4" ht="15" hidden="1" customHeight="1" x14ac:dyDescent="0.25">
      <c r="C26153" s="160" t="s">
        <v>542</v>
      </c>
      <c r="D26153" s="161">
        <v>732.46</v>
      </c>
    </row>
    <row r="26154" spans="3:4" ht="15" hidden="1" customHeight="1" x14ac:dyDescent="0.25">
      <c r="C26154" s="158" t="s">
        <v>544</v>
      </c>
      <c r="D26154" s="159">
        <v>288.8</v>
      </c>
    </row>
    <row r="26155" spans="3:4" ht="15" hidden="1" customHeight="1" x14ac:dyDescent="0.25">
      <c r="C26155" s="160" t="s">
        <v>558</v>
      </c>
      <c r="D26155" s="161">
        <v>126.88</v>
      </c>
    </row>
    <row r="26156" spans="3:4" ht="15" hidden="1" customHeight="1" x14ac:dyDescent="0.25">
      <c r="C26156" s="158" t="s">
        <v>309</v>
      </c>
      <c r="D26156" s="159">
        <v>1192.8900000000001</v>
      </c>
    </row>
    <row r="26157" spans="3:4" ht="15" hidden="1" customHeight="1" x14ac:dyDescent="0.25">
      <c r="C26157" s="160" t="s">
        <v>544</v>
      </c>
      <c r="D26157" s="161">
        <v>243.38</v>
      </c>
    </row>
    <row r="26158" spans="3:4" ht="15" hidden="1" customHeight="1" x14ac:dyDescent="0.25">
      <c r="C26158" s="158" t="s">
        <v>308</v>
      </c>
      <c r="D26158" s="159">
        <v>978.32</v>
      </c>
    </row>
    <row r="26159" spans="3:4" ht="15" hidden="1" customHeight="1" x14ac:dyDescent="0.25">
      <c r="C26159" s="160" t="s">
        <v>547</v>
      </c>
      <c r="D26159" s="161">
        <v>649.49</v>
      </c>
    </row>
    <row r="26160" spans="3:4" ht="15" hidden="1" customHeight="1" x14ac:dyDescent="0.25">
      <c r="C26160" s="158" t="s">
        <v>551</v>
      </c>
      <c r="D26160" s="159">
        <v>318.33999999999997</v>
      </c>
    </row>
    <row r="26161" spans="3:4" ht="15" hidden="1" customHeight="1" x14ac:dyDescent="0.25">
      <c r="C26161" s="160" t="s">
        <v>544</v>
      </c>
      <c r="D26161" s="161">
        <v>758.77</v>
      </c>
    </row>
    <row r="26162" spans="3:4" ht="15" hidden="1" customHeight="1" x14ac:dyDescent="0.25">
      <c r="C26162" s="158" t="s">
        <v>309</v>
      </c>
      <c r="D26162" s="159">
        <v>395.41</v>
      </c>
    </row>
    <row r="26163" spans="3:4" ht="15" hidden="1" customHeight="1" x14ac:dyDescent="0.25">
      <c r="C26163" s="160" t="s">
        <v>312</v>
      </c>
      <c r="D26163" s="161">
        <v>801.9</v>
      </c>
    </row>
    <row r="26164" spans="3:4" ht="15" hidden="1" customHeight="1" x14ac:dyDescent="0.25">
      <c r="C26164" s="158" t="s">
        <v>551</v>
      </c>
      <c r="D26164" s="159">
        <v>502.49</v>
      </c>
    </row>
    <row r="26165" spans="3:4" ht="15" hidden="1" customHeight="1" x14ac:dyDescent="0.25">
      <c r="C26165" s="160" t="s">
        <v>552</v>
      </c>
      <c r="D26165" s="161">
        <v>1103.6199999999999</v>
      </c>
    </row>
    <row r="26166" spans="3:4" ht="15" hidden="1" customHeight="1" x14ac:dyDescent="0.25">
      <c r="C26166" s="158" t="s">
        <v>309</v>
      </c>
      <c r="D26166" s="159">
        <v>359.91</v>
      </c>
    </row>
    <row r="26167" spans="3:4" ht="15" hidden="1" customHeight="1" x14ac:dyDescent="0.25">
      <c r="C26167" s="160" t="s">
        <v>558</v>
      </c>
      <c r="D26167" s="161">
        <v>519.66999999999996</v>
      </c>
    </row>
    <row r="26168" spans="3:4" ht="15" hidden="1" customHeight="1" x14ac:dyDescent="0.25">
      <c r="C26168" s="158" t="s">
        <v>543</v>
      </c>
      <c r="D26168" s="159">
        <v>161.43</v>
      </c>
    </row>
    <row r="26169" spans="3:4" ht="15" hidden="1" customHeight="1" x14ac:dyDescent="0.25">
      <c r="C26169" s="160" t="s">
        <v>542</v>
      </c>
      <c r="D26169" s="161">
        <v>1078.6400000000001</v>
      </c>
    </row>
    <row r="26170" spans="3:4" ht="15" hidden="1" customHeight="1" x14ac:dyDescent="0.25">
      <c r="C26170" s="158" t="s">
        <v>552</v>
      </c>
      <c r="D26170" s="159">
        <v>1122.8399999999999</v>
      </c>
    </row>
    <row r="26171" spans="3:4" ht="15" hidden="1" customHeight="1" x14ac:dyDescent="0.25">
      <c r="C26171" s="160" t="s">
        <v>544</v>
      </c>
      <c r="D26171" s="161">
        <v>868.74</v>
      </c>
    </row>
    <row r="26172" spans="3:4" ht="15" hidden="1" customHeight="1" x14ac:dyDescent="0.25">
      <c r="C26172" s="158" t="s">
        <v>549</v>
      </c>
      <c r="D26172" s="159">
        <v>136.91</v>
      </c>
    </row>
    <row r="26173" spans="3:4" ht="15" hidden="1" customHeight="1" x14ac:dyDescent="0.25">
      <c r="C26173" s="160" t="s">
        <v>307</v>
      </c>
      <c r="D26173" s="161">
        <v>489.44</v>
      </c>
    </row>
    <row r="26174" spans="3:4" ht="15" hidden="1" customHeight="1" x14ac:dyDescent="0.25">
      <c r="C26174" s="158" t="s">
        <v>556</v>
      </c>
      <c r="D26174" s="159">
        <v>628.9</v>
      </c>
    </row>
    <row r="26175" spans="3:4" ht="15" hidden="1" customHeight="1" x14ac:dyDescent="0.25">
      <c r="C26175" s="160" t="s">
        <v>552</v>
      </c>
      <c r="D26175" s="161">
        <v>240.96</v>
      </c>
    </row>
    <row r="26176" spans="3:4" ht="15" hidden="1" customHeight="1" x14ac:dyDescent="0.25">
      <c r="C26176" s="158" t="s">
        <v>545</v>
      </c>
      <c r="D26176" s="159">
        <v>984.06</v>
      </c>
    </row>
    <row r="26177" spans="3:4" ht="15" hidden="1" customHeight="1" x14ac:dyDescent="0.25">
      <c r="C26177" s="160" t="s">
        <v>550</v>
      </c>
      <c r="D26177" s="161">
        <v>764.84</v>
      </c>
    </row>
    <row r="26178" spans="3:4" ht="15" hidden="1" customHeight="1" x14ac:dyDescent="0.25">
      <c r="C26178" s="158" t="s">
        <v>553</v>
      </c>
      <c r="D26178" s="159">
        <v>686.49</v>
      </c>
    </row>
    <row r="26179" spans="3:4" ht="15" hidden="1" customHeight="1" x14ac:dyDescent="0.25">
      <c r="C26179" s="160" t="s">
        <v>549</v>
      </c>
      <c r="D26179" s="161">
        <v>852.01</v>
      </c>
    </row>
    <row r="26180" spans="3:4" ht="15" hidden="1" customHeight="1" x14ac:dyDescent="0.25">
      <c r="C26180" s="158" t="s">
        <v>557</v>
      </c>
      <c r="D26180" s="159">
        <v>884.76</v>
      </c>
    </row>
    <row r="26181" spans="3:4" ht="15" hidden="1" customHeight="1" x14ac:dyDescent="0.25">
      <c r="C26181" s="160" t="s">
        <v>309</v>
      </c>
      <c r="D26181" s="161">
        <v>364.47</v>
      </c>
    </row>
    <row r="26182" spans="3:4" ht="15" hidden="1" customHeight="1" x14ac:dyDescent="0.25">
      <c r="C26182" s="158" t="s">
        <v>557</v>
      </c>
      <c r="D26182" s="159">
        <v>142.15</v>
      </c>
    </row>
    <row r="26183" spans="3:4" ht="15" hidden="1" customHeight="1" x14ac:dyDescent="0.25">
      <c r="C26183" s="160" t="s">
        <v>312</v>
      </c>
      <c r="D26183" s="161">
        <v>1014.33</v>
      </c>
    </row>
    <row r="26184" spans="3:4" ht="15" hidden="1" customHeight="1" x14ac:dyDescent="0.25">
      <c r="C26184" s="158" t="s">
        <v>551</v>
      </c>
      <c r="D26184" s="159">
        <v>421.6</v>
      </c>
    </row>
    <row r="26185" spans="3:4" ht="15" hidden="1" customHeight="1" x14ac:dyDescent="0.25">
      <c r="C26185" s="160" t="s">
        <v>309</v>
      </c>
      <c r="D26185" s="161">
        <v>711.98</v>
      </c>
    </row>
    <row r="26186" spans="3:4" ht="15" hidden="1" customHeight="1" x14ac:dyDescent="0.25">
      <c r="C26186" s="158" t="s">
        <v>549</v>
      </c>
      <c r="D26186" s="159">
        <v>423.64</v>
      </c>
    </row>
    <row r="26187" spans="3:4" ht="15" hidden="1" customHeight="1" x14ac:dyDescent="0.25">
      <c r="C26187" s="160" t="s">
        <v>549</v>
      </c>
      <c r="D26187" s="161">
        <v>1060.6099999999999</v>
      </c>
    </row>
    <row r="26188" spans="3:4" ht="15" hidden="1" customHeight="1" x14ac:dyDescent="0.25">
      <c r="C26188" s="158" t="s">
        <v>544</v>
      </c>
      <c r="D26188" s="159">
        <v>246.11</v>
      </c>
    </row>
    <row r="26189" spans="3:4" ht="15" hidden="1" customHeight="1" x14ac:dyDescent="0.25">
      <c r="C26189" s="160" t="s">
        <v>307</v>
      </c>
      <c r="D26189" s="161">
        <v>17.760000000000002</v>
      </c>
    </row>
    <row r="26190" spans="3:4" ht="15" hidden="1" customHeight="1" x14ac:dyDescent="0.25">
      <c r="C26190" s="158" t="s">
        <v>540</v>
      </c>
      <c r="D26190" s="159">
        <v>600.4</v>
      </c>
    </row>
    <row r="26191" spans="3:4" ht="15" hidden="1" customHeight="1" x14ac:dyDescent="0.25">
      <c r="C26191" s="160" t="s">
        <v>312</v>
      </c>
      <c r="D26191" s="161">
        <v>1140.6099999999999</v>
      </c>
    </row>
    <row r="26192" spans="3:4" ht="15" hidden="1" customHeight="1" x14ac:dyDescent="0.25">
      <c r="C26192" s="158" t="s">
        <v>539</v>
      </c>
      <c r="D26192" s="159">
        <v>624.46</v>
      </c>
    </row>
    <row r="26193" spans="3:4" ht="15" hidden="1" customHeight="1" x14ac:dyDescent="0.25">
      <c r="C26193" s="160" t="s">
        <v>542</v>
      </c>
      <c r="D26193" s="161">
        <v>401.34</v>
      </c>
    </row>
    <row r="26194" spans="3:4" ht="15" hidden="1" customHeight="1" x14ac:dyDescent="0.25">
      <c r="C26194" s="158" t="s">
        <v>552</v>
      </c>
      <c r="D26194" s="159">
        <v>398.64</v>
      </c>
    </row>
    <row r="26195" spans="3:4" ht="15" hidden="1" customHeight="1" x14ac:dyDescent="0.25">
      <c r="C26195" s="160" t="s">
        <v>552</v>
      </c>
      <c r="D26195" s="161">
        <v>372.58</v>
      </c>
    </row>
    <row r="26196" spans="3:4" ht="15" hidden="1" customHeight="1" x14ac:dyDescent="0.25">
      <c r="C26196" s="158" t="s">
        <v>549</v>
      </c>
      <c r="D26196" s="159">
        <v>1257.98</v>
      </c>
    </row>
    <row r="26197" spans="3:4" ht="15" hidden="1" customHeight="1" x14ac:dyDescent="0.25">
      <c r="C26197" s="160" t="s">
        <v>551</v>
      </c>
      <c r="D26197" s="161">
        <v>366.63</v>
      </c>
    </row>
    <row r="26198" spans="3:4" ht="15" hidden="1" customHeight="1" x14ac:dyDescent="0.25">
      <c r="C26198" s="158" t="s">
        <v>552</v>
      </c>
      <c r="D26198" s="159">
        <v>712.77</v>
      </c>
    </row>
    <row r="26199" spans="3:4" ht="15" hidden="1" customHeight="1" x14ac:dyDescent="0.25">
      <c r="C26199" s="160" t="s">
        <v>308</v>
      </c>
      <c r="D26199" s="161">
        <v>1081.5999999999999</v>
      </c>
    </row>
    <row r="26200" spans="3:4" ht="15" hidden="1" customHeight="1" x14ac:dyDescent="0.25">
      <c r="C26200" s="158" t="s">
        <v>551</v>
      </c>
      <c r="D26200" s="159">
        <v>77.8</v>
      </c>
    </row>
    <row r="26201" spans="3:4" ht="15" hidden="1" customHeight="1" x14ac:dyDescent="0.25">
      <c r="C26201" s="160" t="s">
        <v>543</v>
      </c>
      <c r="D26201" s="161">
        <v>778.11</v>
      </c>
    </row>
    <row r="26202" spans="3:4" ht="15" hidden="1" customHeight="1" x14ac:dyDescent="0.25">
      <c r="C26202" s="158" t="s">
        <v>550</v>
      </c>
      <c r="D26202" s="159">
        <v>1132.98</v>
      </c>
    </row>
    <row r="26203" spans="3:4" ht="15" hidden="1" customHeight="1" x14ac:dyDescent="0.25">
      <c r="C26203" s="160" t="s">
        <v>558</v>
      </c>
      <c r="D26203" s="161">
        <v>1094.3</v>
      </c>
    </row>
    <row r="26204" spans="3:4" ht="15" hidden="1" customHeight="1" x14ac:dyDescent="0.25">
      <c r="C26204" s="158" t="s">
        <v>551</v>
      </c>
      <c r="D26204" s="159">
        <v>383.17</v>
      </c>
    </row>
    <row r="26205" spans="3:4" ht="15" hidden="1" customHeight="1" x14ac:dyDescent="0.25">
      <c r="C26205" s="160" t="s">
        <v>545</v>
      </c>
      <c r="D26205" s="161">
        <v>645.44000000000005</v>
      </c>
    </row>
    <row r="26206" spans="3:4" ht="15" hidden="1" customHeight="1" x14ac:dyDescent="0.25">
      <c r="C26206" s="158" t="s">
        <v>543</v>
      </c>
      <c r="D26206" s="159">
        <v>230.57</v>
      </c>
    </row>
    <row r="26207" spans="3:4" ht="15" hidden="1" customHeight="1" x14ac:dyDescent="0.25">
      <c r="C26207" s="160" t="s">
        <v>546</v>
      </c>
      <c r="D26207" s="161">
        <v>241.26</v>
      </c>
    </row>
    <row r="26208" spans="3:4" ht="15" hidden="1" customHeight="1" x14ac:dyDescent="0.25">
      <c r="C26208" s="158" t="s">
        <v>545</v>
      </c>
      <c r="D26208" s="159">
        <v>65.400000000000006</v>
      </c>
    </row>
    <row r="26209" spans="3:4" ht="15" hidden="1" customHeight="1" x14ac:dyDescent="0.25">
      <c r="C26209" s="160" t="s">
        <v>307</v>
      </c>
      <c r="D26209" s="161">
        <v>897.58</v>
      </c>
    </row>
    <row r="26210" spans="3:4" ht="15" hidden="1" customHeight="1" x14ac:dyDescent="0.25">
      <c r="C26210" s="158" t="s">
        <v>543</v>
      </c>
      <c r="D26210" s="159">
        <v>1224.1199999999999</v>
      </c>
    </row>
    <row r="26211" spans="3:4" ht="15" hidden="1" customHeight="1" x14ac:dyDescent="0.25">
      <c r="C26211" s="160" t="s">
        <v>552</v>
      </c>
      <c r="D26211" s="161">
        <v>437.95</v>
      </c>
    </row>
    <row r="26212" spans="3:4" ht="15" hidden="1" customHeight="1" x14ac:dyDescent="0.25">
      <c r="C26212" s="158" t="s">
        <v>540</v>
      </c>
      <c r="D26212" s="159">
        <v>1079.26</v>
      </c>
    </row>
    <row r="26213" spans="3:4" ht="15" hidden="1" customHeight="1" x14ac:dyDescent="0.25">
      <c r="C26213" s="160" t="s">
        <v>543</v>
      </c>
      <c r="D26213" s="161">
        <v>812.4</v>
      </c>
    </row>
    <row r="26214" spans="3:4" ht="15" hidden="1" customHeight="1" x14ac:dyDescent="0.25">
      <c r="C26214" s="158" t="s">
        <v>308</v>
      </c>
      <c r="D26214" s="159">
        <v>645.04999999999995</v>
      </c>
    </row>
    <row r="26215" spans="3:4" ht="15" hidden="1" customHeight="1" x14ac:dyDescent="0.25">
      <c r="C26215" s="160" t="s">
        <v>547</v>
      </c>
      <c r="D26215" s="161">
        <v>584.41999999999996</v>
      </c>
    </row>
    <row r="26216" spans="3:4" ht="15" hidden="1" customHeight="1" x14ac:dyDescent="0.25">
      <c r="C26216" s="158" t="s">
        <v>546</v>
      </c>
      <c r="D26216" s="159">
        <v>891.49</v>
      </c>
    </row>
    <row r="26217" spans="3:4" ht="15" hidden="1" customHeight="1" x14ac:dyDescent="0.25">
      <c r="C26217" s="160" t="s">
        <v>552</v>
      </c>
      <c r="D26217" s="161">
        <v>546.24</v>
      </c>
    </row>
    <row r="26218" spans="3:4" ht="15" hidden="1" customHeight="1" x14ac:dyDescent="0.25">
      <c r="C26218" s="158" t="s">
        <v>547</v>
      </c>
      <c r="D26218" s="159">
        <v>672.97</v>
      </c>
    </row>
    <row r="26219" spans="3:4" ht="15" hidden="1" customHeight="1" x14ac:dyDescent="0.25">
      <c r="C26219" s="160" t="s">
        <v>308</v>
      </c>
      <c r="D26219" s="161">
        <v>689.58</v>
      </c>
    </row>
    <row r="26220" spans="3:4" ht="15" hidden="1" customHeight="1" x14ac:dyDescent="0.25">
      <c r="C26220" s="158" t="s">
        <v>543</v>
      </c>
      <c r="D26220" s="159">
        <v>633.99</v>
      </c>
    </row>
    <row r="26221" spans="3:4" ht="15" hidden="1" customHeight="1" x14ac:dyDescent="0.25">
      <c r="C26221" s="160" t="s">
        <v>308</v>
      </c>
      <c r="D26221" s="161">
        <v>400.66</v>
      </c>
    </row>
    <row r="26222" spans="3:4" ht="15" hidden="1" customHeight="1" x14ac:dyDescent="0.25">
      <c r="C26222" s="158" t="s">
        <v>312</v>
      </c>
      <c r="D26222" s="159">
        <v>882.42</v>
      </c>
    </row>
    <row r="26223" spans="3:4" ht="15" hidden="1" customHeight="1" x14ac:dyDescent="0.25">
      <c r="C26223" s="160" t="s">
        <v>553</v>
      </c>
      <c r="D26223" s="161">
        <v>177.06</v>
      </c>
    </row>
    <row r="26224" spans="3:4" ht="15" hidden="1" customHeight="1" x14ac:dyDescent="0.25">
      <c r="C26224" s="158" t="s">
        <v>552</v>
      </c>
      <c r="D26224" s="159">
        <v>78.94</v>
      </c>
    </row>
    <row r="26225" spans="3:4" ht="15" hidden="1" customHeight="1" x14ac:dyDescent="0.25">
      <c r="C26225" s="160" t="s">
        <v>558</v>
      </c>
      <c r="D26225" s="161">
        <v>753.34</v>
      </c>
    </row>
    <row r="26226" spans="3:4" ht="15" hidden="1" customHeight="1" x14ac:dyDescent="0.25">
      <c r="C26226" s="158" t="s">
        <v>542</v>
      </c>
      <c r="D26226" s="159">
        <v>722.66</v>
      </c>
    </row>
    <row r="26227" spans="3:4" ht="15" hidden="1" customHeight="1" x14ac:dyDescent="0.25">
      <c r="C26227" s="160" t="s">
        <v>543</v>
      </c>
      <c r="D26227" s="161">
        <v>1154.51</v>
      </c>
    </row>
    <row r="26228" spans="3:4" ht="15" hidden="1" customHeight="1" x14ac:dyDescent="0.25">
      <c r="C26228" s="158" t="s">
        <v>546</v>
      </c>
      <c r="D26228" s="159">
        <v>489.99</v>
      </c>
    </row>
    <row r="26229" spans="3:4" ht="15" hidden="1" customHeight="1" x14ac:dyDescent="0.25">
      <c r="C26229" s="160" t="s">
        <v>546</v>
      </c>
      <c r="D26229" s="161">
        <v>232.96</v>
      </c>
    </row>
    <row r="26230" spans="3:4" ht="15" hidden="1" customHeight="1" x14ac:dyDescent="0.25">
      <c r="C26230" s="158" t="s">
        <v>308</v>
      </c>
      <c r="D26230" s="159">
        <v>72.72</v>
      </c>
    </row>
    <row r="26231" spans="3:4" ht="15" hidden="1" customHeight="1" x14ac:dyDescent="0.25">
      <c r="C26231" s="160" t="s">
        <v>545</v>
      </c>
      <c r="D26231" s="161">
        <v>274.83999999999997</v>
      </c>
    </row>
    <row r="26232" spans="3:4" ht="15" hidden="1" customHeight="1" x14ac:dyDescent="0.25">
      <c r="C26232" s="158" t="s">
        <v>551</v>
      </c>
      <c r="D26232" s="159">
        <v>940.38</v>
      </c>
    </row>
    <row r="26233" spans="3:4" ht="15" hidden="1" customHeight="1" x14ac:dyDescent="0.25">
      <c r="C26233" s="160" t="s">
        <v>547</v>
      </c>
      <c r="D26233" s="161">
        <v>615.71</v>
      </c>
    </row>
    <row r="26234" spans="3:4" ht="15" hidden="1" customHeight="1" x14ac:dyDescent="0.25">
      <c r="C26234" s="158" t="s">
        <v>540</v>
      </c>
      <c r="D26234" s="159">
        <v>1287.27</v>
      </c>
    </row>
    <row r="26235" spans="3:4" ht="15" hidden="1" customHeight="1" x14ac:dyDescent="0.25">
      <c r="C26235" s="160" t="s">
        <v>556</v>
      </c>
      <c r="D26235" s="161">
        <v>810.74</v>
      </c>
    </row>
    <row r="26236" spans="3:4" ht="15" hidden="1" customHeight="1" x14ac:dyDescent="0.25">
      <c r="C26236" s="158" t="s">
        <v>545</v>
      </c>
      <c r="D26236" s="159">
        <v>366.71</v>
      </c>
    </row>
    <row r="26237" spans="3:4" ht="15" hidden="1" customHeight="1" x14ac:dyDescent="0.25">
      <c r="C26237" s="160" t="s">
        <v>553</v>
      </c>
      <c r="D26237" s="161">
        <v>853.94</v>
      </c>
    </row>
    <row r="26238" spans="3:4" ht="15" hidden="1" customHeight="1" x14ac:dyDescent="0.25">
      <c r="C26238" s="158" t="s">
        <v>540</v>
      </c>
      <c r="D26238" s="159">
        <v>595.95000000000005</v>
      </c>
    </row>
    <row r="26239" spans="3:4" ht="15" hidden="1" customHeight="1" x14ac:dyDescent="0.25">
      <c r="C26239" s="160" t="s">
        <v>539</v>
      </c>
      <c r="D26239" s="161">
        <v>1085.78</v>
      </c>
    </row>
    <row r="26240" spans="3:4" ht="15" hidden="1" customHeight="1" x14ac:dyDescent="0.25">
      <c r="C26240" s="158" t="s">
        <v>551</v>
      </c>
      <c r="D26240" s="159">
        <v>812.07</v>
      </c>
    </row>
    <row r="26241" spans="3:4" ht="15" hidden="1" customHeight="1" x14ac:dyDescent="0.25">
      <c r="C26241" s="160" t="s">
        <v>556</v>
      </c>
      <c r="D26241" s="161">
        <v>1164.24</v>
      </c>
    </row>
    <row r="26242" spans="3:4" ht="15" hidden="1" customHeight="1" x14ac:dyDescent="0.25">
      <c r="C26242" s="158" t="s">
        <v>309</v>
      </c>
      <c r="D26242" s="159">
        <v>304.77</v>
      </c>
    </row>
    <row r="26243" spans="3:4" ht="15" hidden="1" customHeight="1" x14ac:dyDescent="0.25">
      <c r="C26243" s="160" t="s">
        <v>549</v>
      </c>
      <c r="D26243" s="161">
        <v>664.75</v>
      </c>
    </row>
    <row r="26244" spans="3:4" ht="15" hidden="1" customHeight="1" x14ac:dyDescent="0.25">
      <c r="C26244" s="158" t="s">
        <v>541</v>
      </c>
      <c r="D26244" s="159">
        <v>915.8</v>
      </c>
    </row>
    <row r="26245" spans="3:4" ht="15" hidden="1" customHeight="1" x14ac:dyDescent="0.25">
      <c r="C26245" s="160" t="s">
        <v>553</v>
      </c>
      <c r="D26245" s="161">
        <v>253.31</v>
      </c>
    </row>
    <row r="26246" spans="3:4" ht="15" hidden="1" customHeight="1" x14ac:dyDescent="0.25">
      <c r="C26246" s="158" t="s">
        <v>542</v>
      </c>
      <c r="D26246" s="159">
        <v>462.82</v>
      </c>
    </row>
    <row r="26247" spans="3:4" ht="15" hidden="1" customHeight="1" x14ac:dyDescent="0.25">
      <c r="C26247" s="160" t="s">
        <v>309</v>
      </c>
      <c r="D26247" s="161">
        <v>715.65</v>
      </c>
    </row>
    <row r="26248" spans="3:4" ht="15" hidden="1" customHeight="1" x14ac:dyDescent="0.25">
      <c r="C26248" s="158" t="s">
        <v>548</v>
      </c>
      <c r="D26248" s="159">
        <v>520.22</v>
      </c>
    </row>
    <row r="26249" spans="3:4" ht="15" hidden="1" customHeight="1" x14ac:dyDescent="0.25">
      <c r="C26249" s="160" t="s">
        <v>540</v>
      </c>
      <c r="D26249" s="161">
        <v>545.49</v>
      </c>
    </row>
    <row r="26250" spans="3:4" ht="15" hidden="1" customHeight="1" x14ac:dyDescent="0.25">
      <c r="C26250" s="158" t="s">
        <v>312</v>
      </c>
      <c r="D26250" s="159">
        <v>889.75</v>
      </c>
    </row>
    <row r="26251" spans="3:4" ht="15" hidden="1" customHeight="1" x14ac:dyDescent="0.25">
      <c r="C26251" s="160" t="s">
        <v>312</v>
      </c>
      <c r="D26251" s="161">
        <v>1290.29</v>
      </c>
    </row>
    <row r="26252" spans="3:4" ht="15" hidden="1" customHeight="1" x14ac:dyDescent="0.25">
      <c r="C26252" s="158" t="s">
        <v>555</v>
      </c>
      <c r="D26252" s="159">
        <v>506.67</v>
      </c>
    </row>
    <row r="26253" spans="3:4" ht="15" hidden="1" customHeight="1" x14ac:dyDescent="0.25">
      <c r="C26253" s="160" t="s">
        <v>544</v>
      </c>
      <c r="D26253" s="161">
        <v>552.74</v>
      </c>
    </row>
    <row r="26254" spans="3:4" ht="15" hidden="1" customHeight="1" x14ac:dyDescent="0.25">
      <c r="C26254" s="158" t="s">
        <v>540</v>
      </c>
      <c r="D26254" s="159">
        <v>407.03</v>
      </c>
    </row>
    <row r="26255" spans="3:4" ht="15" hidden="1" customHeight="1" x14ac:dyDescent="0.25">
      <c r="C26255" s="160" t="s">
        <v>543</v>
      </c>
      <c r="D26255" s="161">
        <v>255.28</v>
      </c>
    </row>
    <row r="26256" spans="3:4" ht="15" hidden="1" customHeight="1" x14ac:dyDescent="0.25">
      <c r="C26256" s="158" t="s">
        <v>545</v>
      </c>
      <c r="D26256" s="159">
        <v>1158.74</v>
      </c>
    </row>
    <row r="26257" spans="3:4" ht="15" hidden="1" customHeight="1" x14ac:dyDescent="0.25">
      <c r="C26257" s="160" t="s">
        <v>548</v>
      </c>
      <c r="D26257" s="161">
        <v>783.92</v>
      </c>
    </row>
    <row r="26258" spans="3:4" ht="15" hidden="1" customHeight="1" x14ac:dyDescent="0.25">
      <c r="C26258" s="158" t="s">
        <v>546</v>
      </c>
      <c r="D26258" s="159">
        <v>1215.32</v>
      </c>
    </row>
    <row r="26259" spans="3:4" ht="15" hidden="1" customHeight="1" x14ac:dyDescent="0.25">
      <c r="C26259" s="160" t="s">
        <v>309</v>
      </c>
      <c r="D26259" s="161">
        <v>60.07</v>
      </c>
    </row>
    <row r="26260" spans="3:4" ht="15" hidden="1" customHeight="1" x14ac:dyDescent="0.25">
      <c r="C26260" s="158" t="s">
        <v>308</v>
      </c>
      <c r="D26260" s="159">
        <v>623.07000000000005</v>
      </c>
    </row>
    <row r="26261" spans="3:4" ht="15" hidden="1" customHeight="1" x14ac:dyDescent="0.25">
      <c r="C26261" s="160" t="s">
        <v>540</v>
      </c>
      <c r="D26261" s="161">
        <v>1092.0999999999999</v>
      </c>
    </row>
    <row r="26262" spans="3:4" ht="15" hidden="1" customHeight="1" x14ac:dyDescent="0.25">
      <c r="C26262" s="158" t="s">
        <v>554</v>
      </c>
      <c r="D26262" s="159">
        <v>1134.95</v>
      </c>
    </row>
    <row r="26263" spans="3:4" ht="15" hidden="1" customHeight="1" x14ac:dyDescent="0.25">
      <c r="C26263" s="160" t="s">
        <v>550</v>
      </c>
      <c r="D26263" s="161">
        <v>1025.08</v>
      </c>
    </row>
    <row r="26264" spans="3:4" ht="15" hidden="1" customHeight="1" x14ac:dyDescent="0.25">
      <c r="C26264" s="158" t="s">
        <v>546</v>
      </c>
      <c r="D26264" s="159">
        <v>765.87</v>
      </c>
    </row>
    <row r="26265" spans="3:4" ht="15" hidden="1" customHeight="1" x14ac:dyDescent="0.25">
      <c r="C26265" s="160" t="s">
        <v>539</v>
      </c>
      <c r="D26265" s="161">
        <v>1094.83</v>
      </c>
    </row>
    <row r="26266" spans="3:4" ht="15" hidden="1" customHeight="1" x14ac:dyDescent="0.25">
      <c r="C26266" s="158" t="s">
        <v>547</v>
      </c>
      <c r="D26266" s="159">
        <v>283.24</v>
      </c>
    </row>
    <row r="26267" spans="3:4" ht="15" hidden="1" customHeight="1" x14ac:dyDescent="0.25">
      <c r="C26267" s="160" t="s">
        <v>542</v>
      </c>
      <c r="D26267" s="161">
        <v>763.37</v>
      </c>
    </row>
    <row r="26268" spans="3:4" ht="15" hidden="1" customHeight="1" x14ac:dyDescent="0.25">
      <c r="C26268" s="158" t="s">
        <v>541</v>
      </c>
      <c r="D26268" s="159">
        <v>450.58</v>
      </c>
    </row>
    <row r="26269" spans="3:4" ht="15" hidden="1" customHeight="1" x14ac:dyDescent="0.25">
      <c r="C26269" s="160" t="s">
        <v>544</v>
      </c>
      <c r="D26269" s="161">
        <v>612.29999999999995</v>
      </c>
    </row>
    <row r="26270" spans="3:4" ht="15" hidden="1" customHeight="1" x14ac:dyDescent="0.25">
      <c r="C26270" s="158" t="s">
        <v>546</v>
      </c>
      <c r="D26270" s="159">
        <v>745.17</v>
      </c>
    </row>
    <row r="26271" spans="3:4" ht="15" hidden="1" customHeight="1" x14ac:dyDescent="0.25">
      <c r="C26271" s="160" t="s">
        <v>312</v>
      </c>
      <c r="D26271" s="161">
        <v>654.04</v>
      </c>
    </row>
    <row r="26272" spans="3:4" ht="15" hidden="1" customHeight="1" x14ac:dyDescent="0.25">
      <c r="C26272" s="158" t="s">
        <v>540</v>
      </c>
      <c r="D26272" s="159">
        <v>837.89</v>
      </c>
    </row>
    <row r="26273" spans="3:4" ht="15" hidden="1" customHeight="1" x14ac:dyDescent="0.25">
      <c r="C26273" s="160" t="s">
        <v>552</v>
      </c>
      <c r="D26273" s="161">
        <v>33.020000000000003</v>
      </c>
    </row>
    <row r="26274" spans="3:4" ht="15" hidden="1" customHeight="1" x14ac:dyDescent="0.25">
      <c r="C26274" s="158" t="s">
        <v>544</v>
      </c>
      <c r="D26274" s="159">
        <v>1154.67</v>
      </c>
    </row>
    <row r="26275" spans="3:4" ht="15" hidden="1" customHeight="1" x14ac:dyDescent="0.25">
      <c r="C26275" s="160" t="s">
        <v>549</v>
      </c>
      <c r="D26275" s="161">
        <v>193.07</v>
      </c>
    </row>
    <row r="26276" spans="3:4" ht="15" hidden="1" customHeight="1" x14ac:dyDescent="0.25">
      <c r="C26276" s="158" t="s">
        <v>548</v>
      </c>
      <c r="D26276" s="159">
        <v>716.04</v>
      </c>
    </row>
    <row r="26277" spans="3:4" ht="15" hidden="1" customHeight="1" x14ac:dyDescent="0.25">
      <c r="C26277" s="160" t="s">
        <v>539</v>
      </c>
      <c r="D26277" s="161">
        <v>378.74</v>
      </c>
    </row>
    <row r="26278" spans="3:4" ht="15" hidden="1" customHeight="1" x14ac:dyDescent="0.25">
      <c r="C26278" s="158" t="s">
        <v>543</v>
      </c>
      <c r="D26278" s="159">
        <v>483.96</v>
      </c>
    </row>
    <row r="26279" spans="3:4" ht="15" hidden="1" customHeight="1" x14ac:dyDescent="0.25">
      <c r="C26279" s="160" t="s">
        <v>308</v>
      </c>
      <c r="D26279" s="161">
        <v>580.5</v>
      </c>
    </row>
    <row r="26280" spans="3:4" ht="15" hidden="1" customHeight="1" x14ac:dyDescent="0.25">
      <c r="C26280" s="158" t="s">
        <v>550</v>
      </c>
      <c r="D26280" s="159">
        <v>637.27</v>
      </c>
    </row>
    <row r="26281" spans="3:4" ht="15" hidden="1" customHeight="1" x14ac:dyDescent="0.25">
      <c r="C26281" s="160" t="s">
        <v>558</v>
      </c>
      <c r="D26281" s="161">
        <v>1297.33</v>
      </c>
    </row>
    <row r="26282" spans="3:4" ht="15" hidden="1" customHeight="1" x14ac:dyDescent="0.25">
      <c r="C26282" s="158" t="s">
        <v>312</v>
      </c>
      <c r="D26282" s="159">
        <v>151.62</v>
      </c>
    </row>
    <row r="26283" spans="3:4" ht="15" hidden="1" customHeight="1" x14ac:dyDescent="0.25">
      <c r="C26283" s="160" t="s">
        <v>548</v>
      </c>
      <c r="D26283" s="161">
        <v>172.71</v>
      </c>
    </row>
    <row r="26284" spans="3:4" ht="15" hidden="1" customHeight="1" x14ac:dyDescent="0.25">
      <c r="C26284" s="158" t="s">
        <v>547</v>
      </c>
      <c r="D26284" s="159">
        <v>450.41</v>
      </c>
    </row>
    <row r="26285" spans="3:4" ht="15" hidden="1" customHeight="1" x14ac:dyDescent="0.25">
      <c r="C26285" s="160" t="s">
        <v>547</v>
      </c>
      <c r="D26285" s="161">
        <v>82.5</v>
      </c>
    </row>
    <row r="26286" spans="3:4" ht="15" hidden="1" customHeight="1" x14ac:dyDescent="0.25">
      <c r="C26286" s="158" t="s">
        <v>307</v>
      </c>
      <c r="D26286" s="159">
        <v>338.41</v>
      </c>
    </row>
    <row r="26287" spans="3:4" ht="15" hidden="1" customHeight="1" x14ac:dyDescent="0.25">
      <c r="C26287" s="160" t="s">
        <v>550</v>
      </c>
      <c r="D26287" s="161">
        <v>963.56</v>
      </c>
    </row>
    <row r="26288" spans="3:4" ht="15" hidden="1" customHeight="1" x14ac:dyDescent="0.25">
      <c r="C26288" s="158" t="s">
        <v>551</v>
      </c>
      <c r="D26288" s="159">
        <v>588.42999999999995</v>
      </c>
    </row>
    <row r="26289" spans="3:4" ht="15" hidden="1" customHeight="1" x14ac:dyDescent="0.25">
      <c r="C26289" s="160" t="s">
        <v>557</v>
      </c>
      <c r="D26289" s="161">
        <v>635.17999999999995</v>
      </c>
    </row>
    <row r="26290" spans="3:4" ht="15" hidden="1" customHeight="1" x14ac:dyDescent="0.25">
      <c r="C26290" s="158" t="s">
        <v>539</v>
      </c>
      <c r="D26290" s="159">
        <v>549.96</v>
      </c>
    </row>
    <row r="26291" spans="3:4" ht="15" hidden="1" customHeight="1" x14ac:dyDescent="0.25">
      <c r="C26291" s="160" t="s">
        <v>553</v>
      </c>
      <c r="D26291" s="161">
        <v>651.51</v>
      </c>
    </row>
    <row r="26292" spans="3:4" ht="15" hidden="1" customHeight="1" x14ac:dyDescent="0.25">
      <c r="C26292" s="158" t="s">
        <v>547</v>
      </c>
      <c r="D26292" s="159">
        <v>463.23</v>
      </c>
    </row>
    <row r="26293" spans="3:4" ht="15" hidden="1" customHeight="1" x14ac:dyDescent="0.25">
      <c r="C26293" s="160" t="s">
        <v>543</v>
      </c>
      <c r="D26293" s="161">
        <v>654.51</v>
      </c>
    </row>
    <row r="26294" spans="3:4" ht="15" hidden="1" customHeight="1" x14ac:dyDescent="0.25">
      <c r="C26294" s="158" t="s">
        <v>553</v>
      </c>
      <c r="D26294" s="159">
        <v>792.13</v>
      </c>
    </row>
    <row r="26295" spans="3:4" ht="15" hidden="1" customHeight="1" x14ac:dyDescent="0.25">
      <c r="C26295" s="160" t="s">
        <v>542</v>
      </c>
      <c r="D26295" s="161">
        <v>1288.8800000000001</v>
      </c>
    </row>
    <row r="26296" spans="3:4" ht="15" hidden="1" customHeight="1" x14ac:dyDescent="0.25">
      <c r="C26296" s="158" t="s">
        <v>307</v>
      </c>
      <c r="D26296" s="159">
        <v>635.02</v>
      </c>
    </row>
    <row r="26297" spans="3:4" ht="15" hidden="1" customHeight="1" x14ac:dyDescent="0.25">
      <c r="C26297" s="160" t="s">
        <v>308</v>
      </c>
      <c r="D26297" s="161">
        <v>316.12</v>
      </c>
    </row>
    <row r="26298" spans="3:4" ht="15" hidden="1" customHeight="1" x14ac:dyDescent="0.25">
      <c r="C26298" s="158" t="s">
        <v>552</v>
      </c>
      <c r="D26298" s="159">
        <v>171.68</v>
      </c>
    </row>
    <row r="26299" spans="3:4" ht="15" hidden="1" customHeight="1" x14ac:dyDescent="0.25">
      <c r="C26299" s="160" t="s">
        <v>552</v>
      </c>
      <c r="D26299" s="161">
        <v>403.71</v>
      </c>
    </row>
    <row r="26300" spans="3:4" ht="15" hidden="1" customHeight="1" x14ac:dyDescent="0.25">
      <c r="C26300" s="158" t="s">
        <v>546</v>
      </c>
      <c r="D26300" s="159">
        <v>692.66</v>
      </c>
    </row>
    <row r="26301" spans="3:4" ht="15" hidden="1" customHeight="1" x14ac:dyDescent="0.25">
      <c r="C26301" s="160" t="s">
        <v>546</v>
      </c>
      <c r="D26301" s="161">
        <v>741.74</v>
      </c>
    </row>
    <row r="26302" spans="3:4" ht="15" hidden="1" customHeight="1" x14ac:dyDescent="0.25">
      <c r="C26302" s="158" t="s">
        <v>542</v>
      </c>
      <c r="D26302" s="159">
        <v>1240.3900000000001</v>
      </c>
    </row>
    <row r="26303" spans="3:4" ht="15" hidden="1" customHeight="1" x14ac:dyDescent="0.25">
      <c r="C26303" s="160" t="s">
        <v>558</v>
      </c>
      <c r="D26303" s="161">
        <v>1221.8699999999999</v>
      </c>
    </row>
    <row r="26304" spans="3:4" ht="15" hidden="1" customHeight="1" x14ac:dyDescent="0.25">
      <c r="C26304" s="158" t="s">
        <v>540</v>
      </c>
      <c r="D26304" s="159">
        <v>690.4</v>
      </c>
    </row>
    <row r="26305" spans="3:4" ht="15" hidden="1" customHeight="1" x14ac:dyDescent="0.25">
      <c r="C26305" s="160" t="s">
        <v>547</v>
      </c>
      <c r="D26305" s="161">
        <v>583.87</v>
      </c>
    </row>
    <row r="26306" spans="3:4" ht="15" hidden="1" customHeight="1" x14ac:dyDescent="0.25">
      <c r="C26306" s="158" t="s">
        <v>552</v>
      </c>
      <c r="D26306" s="159">
        <v>669.96</v>
      </c>
    </row>
    <row r="26307" spans="3:4" ht="15" hidden="1" customHeight="1" x14ac:dyDescent="0.25">
      <c r="C26307" s="160" t="s">
        <v>550</v>
      </c>
      <c r="D26307" s="161">
        <v>1054.5999999999999</v>
      </c>
    </row>
    <row r="26308" spans="3:4" ht="15" hidden="1" customHeight="1" x14ac:dyDescent="0.25">
      <c r="C26308" s="158" t="s">
        <v>309</v>
      </c>
      <c r="D26308" s="159">
        <v>1180.06</v>
      </c>
    </row>
    <row r="26309" spans="3:4" ht="15" hidden="1" customHeight="1" x14ac:dyDescent="0.25">
      <c r="C26309" s="160" t="s">
        <v>307</v>
      </c>
      <c r="D26309" s="161">
        <v>1236.52</v>
      </c>
    </row>
    <row r="26310" spans="3:4" ht="15" hidden="1" customHeight="1" x14ac:dyDescent="0.25">
      <c r="C26310" s="158" t="s">
        <v>551</v>
      </c>
      <c r="D26310" s="159">
        <v>598.1</v>
      </c>
    </row>
    <row r="26311" spans="3:4" ht="15" hidden="1" customHeight="1" x14ac:dyDescent="0.25">
      <c r="C26311" s="160" t="s">
        <v>308</v>
      </c>
      <c r="D26311" s="161">
        <v>836.74</v>
      </c>
    </row>
    <row r="26312" spans="3:4" ht="15" hidden="1" customHeight="1" x14ac:dyDescent="0.25">
      <c r="C26312" s="158" t="s">
        <v>554</v>
      </c>
      <c r="D26312" s="159">
        <v>167.88</v>
      </c>
    </row>
    <row r="26313" spans="3:4" ht="15" hidden="1" customHeight="1" x14ac:dyDescent="0.25">
      <c r="C26313" s="160" t="s">
        <v>547</v>
      </c>
      <c r="D26313" s="161">
        <v>297.35000000000002</v>
      </c>
    </row>
    <row r="26314" spans="3:4" ht="15" hidden="1" customHeight="1" x14ac:dyDescent="0.25">
      <c r="C26314" s="158" t="s">
        <v>551</v>
      </c>
      <c r="D26314" s="159">
        <v>1261.5</v>
      </c>
    </row>
    <row r="26315" spans="3:4" ht="15" hidden="1" customHeight="1" x14ac:dyDescent="0.25">
      <c r="C26315" s="160" t="s">
        <v>308</v>
      </c>
      <c r="D26315" s="161">
        <v>460.59</v>
      </c>
    </row>
    <row r="26316" spans="3:4" ht="15" hidden="1" customHeight="1" x14ac:dyDescent="0.25">
      <c r="C26316" s="158" t="s">
        <v>556</v>
      </c>
      <c r="D26316" s="159">
        <v>139.07</v>
      </c>
    </row>
    <row r="26317" spans="3:4" ht="15" hidden="1" customHeight="1" x14ac:dyDescent="0.25">
      <c r="C26317" s="160" t="s">
        <v>545</v>
      </c>
      <c r="D26317" s="161">
        <v>943.68</v>
      </c>
    </row>
    <row r="26318" spans="3:4" ht="15" hidden="1" customHeight="1" x14ac:dyDescent="0.25">
      <c r="C26318" s="158" t="s">
        <v>309</v>
      </c>
      <c r="D26318" s="159">
        <v>921.81</v>
      </c>
    </row>
    <row r="26319" spans="3:4" ht="15" hidden="1" customHeight="1" x14ac:dyDescent="0.25">
      <c r="C26319" s="160" t="s">
        <v>544</v>
      </c>
      <c r="D26319" s="161">
        <v>1054.3</v>
      </c>
    </row>
    <row r="26320" spans="3:4" ht="15" hidden="1" customHeight="1" x14ac:dyDescent="0.25">
      <c r="C26320" s="158" t="s">
        <v>552</v>
      </c>
      <c r="D26320" s="159">
        <v>1187.3800000000001</v>
      </c>
    </row>
    <row r="26321" spans="3:4" ht="15" hidden="1" customHeight="1" x14ac:dyDescent="0.25">
      <c r="C26321" s="160" t="s">
        <v>555</v>
      </c>
      <c r="D26321" s="161">
        <v>670.14</v>
      </c>
    </row>
    <row r="26322" spans="3:4" ht="15" hidden="1" customHeight="1" x14ac:dyDescent="0.25">
      <c r="C26322" s="158" t="s">
        <v>551</v>
      </c>
      <c r="D26322" s="159">
        <v>1174.1500000000001</v>
      </c>
    </row>
    <row r="26323" spans="3:4" ht="15" hidden="1" customHeight="1" x14ac:dyDescent="0.25">
      <c r="C26323" s="160" t="s">
        <v>539</v>
      </c>
      <c r="D26323" s="161">
        <v>233.28</v>
      </c>
    </row>
    <row r="26324" spans="3:4" ht="15" hidden="1" customHeight="1" x14ac:dyDescent="0.25">
      <c r="C26324" s="158" t="s">
        <v>546</v>
      </c>
      <c r="D26324" s="159">
        <v>1014.42</v>
      </c>
    </row>
    <row r="26325" spans="3:4" ht="15" hidden="1" customHeight="1" x14ac:dyDescent="0.25">
      <c r="C26325" s="160" t="s">
        <v>546</v>
      </c>
      <c r="D26325" s="161">
        <v>1157.6300000000001</v>
      </c>
    </row>
    <row r="26326" spans="3:4" ht="15" hidden="1" customHeight="1" x14ac:dyDescent="0.25">
      <c r="C26326" s="158" t="s">
        <v>552</v>
      </c>
      <c r="D26326" s="159">
        <v>425.45</v>
      </c>
    </row>
    <row r="26327" spans="3:4" ht="15" hidden="1" customHeight="1" x14ac:dyDescent="0.25">
      <c r="C26327" s="160" t="s">
        <v>543</v>
      </c>
      <c r="D26327" s="161">
        <v>824.43</v>
      </c>
    </row>
    <row r="26328" spans="3:4" ht="15" hidden="1" customHeight="1" x14ac:dyDescent="0.25">
      <c r="C26328" s="158" t="s">
        <v>539</v>
      </c>
      <c r="D26328" s="159">
        <v>12.35</v>
      </c>
    </row>
    <row r="26329" spans="3:4" ht="15" hidden="1" customHeight="1" x14ac:dyDescent="0.25">
      <c r="C26329" s="160" t="s">
        <v>307</v>
      </c>
      <c r="D26329" s="161">
        <v>319.22000000000003</v>
      </c>
    </row>
    <row r="26330" spans="3:4" ht="15" hidden="1" customHeight="1" x14ac:dyDescent="0.25">
      <c r="C26330" s="158" t="s">
        <v>551</v>
      </c>
      <c r="D26330" s="159">
        <v>401.19</v>
      </c>
    </row>
    <row r="26331" spans="3:4" ht="15" hidden="1" customHeight="1" x14ac:dyDescent="0.25">
      <c r="C26331" s="160" t="s">
        <v>544</v>
      </c>
      <c r="D26331" s="161">
        <v>840.73</v>
      </c>
    </row>
    <row r="26332" spans="3:4" ht="15" hidden="1" customHeight="1" x14ac:dyDescent="0.25">
      <c r="C26332" s="158" t="s">
        <v>546</v>
      </c>
      <c r="D26332" s="159">
        <v>1158.4000000000001</v>
      </c>
    </row>
    <row r="26333" spans="3:4" ht="15" hidden="1" customHeight="1" x14ac:dyDescent="0.25">
      <c r="C26333" s="160" t="s">
        <v>547</v>
      </c>
      <c r="D26333" s="161">
        <v>649.85</v>
      </c>
    </row>
    <row r="26334" spans="3:4" ht="15" hidden="1" customHeight="1" x14ac:dyDescent="0.25">
      <c r="C26334" s="158" t="s">
        <v>550</v>
      </c>
      <c r="D26334" s="159">
        <v>735.57</v>
      </c>
    </row>
    <row r="26335" spans="3:4" ht="15" hidden="1" customHeight="1" x14ac:dyDescent="0.25">
      <c r="C26335" s="160" t="s">
        <v>547</v>
      </c>
      <c r="D26335" s="161">
        <v>561.54</v>
      </c>
    </row>
    <row r="26336" spans="3:4" ht="15" hidden="1" customHeight="1" x14ac:dyDescent="0.25">
      <c r="C26336" s="158" t="s">
        <v>542</v>
      </c>
      <c r="D26336" s="159">
        <v>625.41999999999996</v>
      </c>
    </row>
    <row r="26337" spans="3:4" ht="15" hidden="1" customHeight="1" x14ac:dyDescent="0.25">
      <c r="C26337" s="160" t="s">
        <v>539</v>
      </c>
      <c r="D26337" s="161">
        <v>460.06</v>
      </c>
    </row>
    <row r="26338" spans="3:4" ht="15" hidden="1" customHeight="1" x14ac:dyDescent="0.25">
      <c r="C26338" s="158" t="s">
        <v>309</v>
      </c>
      <c r="D26338" s="159">
        <v>102.54</v>
      </c>
    </row>
    <row r="26339" spans="3:4" ht="15" hidden="1" customHeight="1" x14ac:dyDescent="0.25">
      <c r="C26339" s="160" t="s">
        <v>309</v>
      </c>
      <c r="D26339" s="161">
        <v>479.69</v>
      </c>
    </row>
    <row r="26340" spans="3:4" ht="15" hidden="1" customHeight="1" x14ac:dyDescent="0.25">
      <c r="C26340" s="158" t="s">
        <v>308</v>
      </c>
      <c r="D26340" s="159">
        <v>38.83</v>
      </c>
    </row>
    <row r="26341" spans="3:4" ht="15" hidden="1" customHeight="1" x14ac:dyDescent="0.25">
      <c r="C26341" s="160" t="s">
        <v>539</v>
      </c>
      <c r="D26341" s="161">
        <v>1271.7</v>
      </c>
    </row>
    <row r="26342" spans="3:4" ht="15" hidden="1" customHeight="1" x14ac:dyDescent="0.25">
      <c r="C26342" s="158" t="s">
        <v>309</v>
      </c>
      <c r="D26342" s="159">
        <v>929.48</v>
      </c>
    </row>
    <row r="26343" spans="3:4" ht="15" hidden="1" customHeight="1" x14ac:dyDescent="0.25">
      <c r="C26343" s="160" t="s">
        <v>544</v>
      </c>
      <c r="D26343" s="161">
        <v>166.76</v>
      </c>
    </row>
    <row r="26344" spans="3:4" ht="15" hidden="1" customHeight="1" x14ac:dyDescent="0.25">
      <c r="C26344" s="158" t="s">
        <v>312</v>
      </c>
      <c r="D26344" s="159">
        <v>1079</v>
      </c>
    </row>
    <row r="26345" spans="3:4" ht="15" hidden="1" customHeight="1" x14ac:dyDescent="0.25">
      <c r="C26345" s="160" t="s">
        <v>542</v>
      </c>
      <c r="D26345" s="161">
        <v>466.44</v>
      </c>
    </row>
    <row r="26346" spans="3:4" ht="15" hidden="1" customHeight="1" x14ac:dyDescent="0.25">
      <c r="C26346" s="158" t="s">
        <v>554</v>
      </c>
      <c r="D26346" s="159">
        <v>1083.81</v>
      </c>
    </row>
    <row r="26347" spans="3:4" ht="15" hidden="1" customHeight="1" x14ac:dyDescent="0.25">
      <c r="C26347" s="160" t="s">
        <v>557</v>
      </c>
      <c r="D26347" s="161">
        <v>308.58</v>
      </c>
    </row>
    <row r="26348" spans="3:4" ht="15" hidden="1" customHeight="1" x14ac:dyDescent="0.25">
      <c r="C26348" s="158" t="s">
        <v>549</v>
      </c>
      <c r="D26348" s="159">
        <v>1269.29</v>
      </c>
    </row>
    <row r="26349" spans="3:4" ht="15" hidden="1" customHeight="1" x14ac:dyDescent="0.25">
      <c r="C26349" s="160" t="s">
        <v>312</v>
      </c>
      <c r="D26349" s="161">
        <v>100.88</v>
      </c>
    </row>
    <row r="26350" spans="3:4" ht="15" hidden="1" customHeight="1" x14ac:dyDescent="0.25">
      <c r="C26350" s="158" t="s">
        <v>543</v>
      </c>
      <c r="D26350" s="159">
        <v>870.79</v>
      </c>
    </row>
    <row r="26351" spans="3:4" ht="15" hidden="1" customHeight="1" x14ac:dyDescent="0.25">
      <c r="C26351" s="160" t="s">
        <v>547</v>
      </c>
      <c r="D26351" s="161">
        <v>560.67999999999995</v>
      </c>
    </row>
    <row r="26352" spans="3:4" ht="15" hidden="1" customHeight="1" x14ac:dyDescent="0.25">
      <c r="C26352" s="158" t="s">
        <v>542</v>
      </c>
      <c r="D26352" s="159">
        <v>784.32</v>
      </c>
    </row>
    <row r="26353" spans="3:4" ht="15" hidden="1" customHeight="1" x14ac:dyDescent="0.25">
      <c r="C26353" s="160" t="s">
        <v>542</v>
      </c>
      <c r="D26353" s="161">
        <v>320.07</v>
      </c>
    </row>
    <row r="26354" spans="3:4" ht="15" hidden="1" customHeight="1" x14ac:dyDescent="0.25">
      <c r="C26354" s="158" t="s">
        <v>547</v>
      </c>
      <c r="D26354" s="159">
        <v>653.01</v>
      </c>
    </row>
    <row r="26355" spans="3:4" ht="15" hidden="1" customHeight="1" x14ac:dyDescent="0.25">
      <c r="C26355" s="160" t="s">
        <v>549</v>
      </c>
      <c r="D26355" s="161">
        <v>142.30000000000001</v>
      </c>
    </row>
    <row r="26356" spans="3:4" ht="15" hidden="1" customHeight="1" x14ac:dyDescent="0.25">
      <c r="C26356" s="158" t="s">
        <v>557</v>
      </c>
      <c r="D26356" s="159">
        <v>414.35</v>
      </c>
    </row>
    <row r="26357" spans="3:4" ht="15" hidden="1" customHeight="1" x14ac:dyDescent="0.25">
      <c r="C26357" s="160" t="s">
        <v>551</v>
      </c>
      <c r="D26357" s="161">
        <v>1186.4000000000001</v>
      </c>
    </row>
    <row r="26358" spans="3:4" ht="15" hidden="1" customHeight="1" x14ac:dyDescent="0.25">
      <c r="C26358" s="158" t="s">
        <v>540</v>
      </c>
      <c r="D26358" s="159">
        <v>838.52</v>
      </c>
    </row>
    <row r="26359" spans="3:4" ht="15" hidden="1" customHeight="1" x14ac:dyDescent="0.25">
      <c r="C26359" s="160" t="s">
        <v>547</v>
      </c>
      <c r="D26359" s="161">
        <v>775.29</v>
      </c>
    </row>
    <row r="26360" spans="3:4" ht="15" hidden="1" customHeight="1" x14ac:dyDescent="0.25">
      <c r="C26360" s="158" t="s">
        <v>308</v>
      </c>
      <c r="D26360" s="159">
        <v>613.62</v>
      </c>
    </row>
    <row r="26361" spans="3:4" ht="15" hidden="1" customHeight="1" x14ac:dyDescent="0.25">
      <c r="C26361" s="160" t="s">
        <v>554</v>
      </c>
      <c r="D26361" s="161">
        <v>1258.17</v>
      </c>
    </row>
    <row r="26362" spans="3:4" ht="15" hidden="1" customHeight="1" x14ac:dyDescent="0.25">
      <c r="C26362" s="158" t="s">
        <v>552</v>
      </c>
      <c r="D26362" s="159">
        <v>1292.71</v>
      </c>
    </row>
    <row r="26363" spans="3:4" ht="15" hidden="1" customHeight="1" x14ac:dyDescent="0.25">
      <c r="C26363" s="160" t="s">
        <v>542</v>
      </c>
      <c r="D26363" s="161">
        <v>693.68</v>
      </c>
    </row>
    <row r="26364" spans="3:4" ht="15" hidden="1" customHeight="1" x14ac:dyDescent="0.25">
      <c r="C26364" s="158" t="s">
        <v>312</v>
      </c>
      <c r="D26364" s="159">
        <v>506.28</v>
      </c>
    </row>
    <row r="26365" spans="3:4" ht="15" hidden="1" customHeight="1" x14ac:dyDescent="0.25">
      <c r="C26365" s="160" t="s">
        <v>540</v>
      </c>
      <c r="D26365" s="161">
        <v>249.27</v>
      </c>
    </row>
    <row r="26366" spans="3:4" ht="15" hidden="1" customHeight="1" x14ac:dyDescent="0.25">
      <c r="C26366" s="158" t="s">
        <v>546</v>
      </c>
      <c r="D26366" s="159">
        <v>834.88</v>
      </c>
    </row>
    <row r="26367" spans="3:4" ht="15" hidden="1" customHeight="1" x14ac:dyDescent="0.25">
      <c r="C26367" s="160" t="s">
        <v>539</v>
      </c>
      <c r="D26367" s="161">
        <v>629.14</v>
      </c>
    </row>
    <row r="26368" spans="3:4" ht="15" hidden="1" customHeight="1" x14ac:dyDescent="0.25">
      <c r="C26368" s="158" t="s">
        <v>551</v>
      </c>
      <c r="D26368" s="159">
        <v>955.52</v>
      </c>
    </row>
    <row r="26369" spans="3:4" ht="15" hidden="1" customHeight="1" x14ac:dyDescent="0.25">
      <c r="C26369" s="160" t="s">
        <v>539</v>
      </c>
      <c r="D26369" s="161">
        <v>719.2</v>
      </c>
    </row>
    <row r="26370" spans="3:4" ht="15" hidden="1" customHeight="1" x14ac:dyDescent="0.25">
      <c r="C26370" s="158" t="s">
        <v>552</v>
      </c>
      <c r="D26370" s="159">
        <v>441.9</v>
      </c>
    </row>
    <row r="26371" spans="3:4" ht="15" hidden="1" customHeight="1" x14ac:dyDescent="0.25">
      <c r="C26371" s="160" t="s">
        <v>539</v>
      </c>
      <c r="D26371" s="161">
        <v>761.8</v>
      </c>
    </row>
    <row r="26372" spans="3:4" ht="15" hidden="1" customHeight="1" x14ac:dyDescent="0.25">
      <c r="C26372" s="158" t="s">
        <v>539</v>
      </c>
      <c r="D26372" s="159">
        <v>347.15</v>
      </c>
    </row>
    <row r="26373" spans="3:4" ht="15" hidden="1" customHeight="1" x14ac:dyDescent="0.25">
      <c r="C26373" s="160" t="s">
        <v>552</v>
      </c>
      <c r="D26373" s="161">
        <v>685.37</v>
      </c>
    </row>
    <row r="26374" spans="3:4" ht="15" hidden="1" customHeight="1" x14ac:dyDescent="0.25">
      <c r="C26374" s="158" t="s">
        <v>539</v>
      </c>
      <c r="D26374" s="159">
        <v>711.29</v>
      </c>
    </row>
    <row r="26375" spans="3:4" ht="15" hidden="1" customHeight="1" x14ac:dyDescent="0.25">
      <c r="C26375" s="160" t="s">
        <v>540</v>
      </c>
      <c r="D26375" s="161">
        <v>412.48</v>
      </c>
    </row>
    <row r="26376" spans="3:4" ht="15" hidden="1" customHeight="1" x14ac:dyDescent="0.25">
      <c r="C26376" s="158" t="s">
        <v>539</v>
      </c>
      <c r="D26376" s="159">
        <v>352.97</v>
      </c>
    </row>
    <row r="26377" spans="3:4" ht="15" hidden="1" customHeight="1" x14ac:dyDescent="0.25">
      <c r="C26377" s="160" t="s">
        <v>540</v>
      </c>
      <c r="D26377" s="161">
        <v>1213.8699999999999</v>
      </c>
    </row>
    <row r="26378" spans="3:4" ht="15" hidden="1" customHeight="1" x14ac:dyDescent="0.25">
      <c r="C26378" s="158" t="s">
        <v>551</v>
      </c>
      <c r="D26378" s="159">
        <v>631.79</v>
      </c>
    </row>
    <row r="26379" spans="3:4" ht="15" hidden="1" customHeight="1" x14ac:dyDescent="0.25">
      <c r="C26379" s="160" t="s">
        <v>307</v>
      </c>
      <c r="D26379" s="161">
        <v>889.12</v>
      </c>
    </row>
    <row r="26380" spans="3:4" ht="15" hidden="1" customHeight="1" x14ac:dyDescent="0.25">
      <c r="C26380" s="158" t="s">
        <v>549</v>
      </c>
      <c r="D26380" s="159">
        <v>1099.3800000000001</v>
      </c>
    </row>
    <row r="26381" spans="3:4" ht="15" hidden="1" customHeight="1" x14ac:dyDescent="0.25">
      <c r="C26381" s="160" t="s">
        <v>540</v>
      </c>
      <c r="D26381" s="161">
        <v>938.68</v>
      </c>
    </row>
    <row r="26382" spans="3:4" ht="15" hidden="1" customHeight="1" x14ac:dyDescent="0.25">
      <c r="C26382" s="158" t="s">
        <v>309</v>
      </c>
      <c r="D26382" s="159">
        <v>940.12</v>
      </c>
    </row>
    <row r="26383" spans="3:4" ht="15" hidden="1" customHeight="1" x14ac:dyDescent="0.25">
      <c r="C26383" s="160" t="s">
        <v>307</v>
      </c>
      <c r="D26383" s="161">
        <v>855.36</v>
      </c>
    </row>
    <row r="26384" spans="3:4" ht="15" hidden="1" customHeight="1" x14ac:dyDescent="0.25">
      <c r="C26384" s="158" t="s">
        <v>309</v>
      </c>
      <c r="D26384" s="159">
        <v>599.02</v>
      </c>
    </row>
    <row r="26385" spans="3:4" ht="15" hidden="1" customHeight="1" x14ac:dyDescent="0.25">
      <c r="C26385" s="160" t="s">
        <v>307</v>
      </c>
      <c r="D26385" s="161">
        <v>1078.67</v>
      </c>
    </row>
    <row r="26386" spans="3:4" ht="15" hidden="1" customHeight="1" x14ac:dyDescent="0.25">
      <c r="C26386" s="158" t="s">
        <v>542</v>
      </c>
      <c r="D26386" s="159">
        <v>896.85</v>
      </c>
    </row>
    <row r="26387" spans="3:4" ht="15" hidden="1" customHeight="1" x14ac:dyDescent="0.25">
      <c r="C26387" s="160" t="s">
        <v>553</v>
      </c>
      <c r="D26387" s="161">
        <v>542.29</v>
      </c>
    </row>
    <row r="26388" spans="3:4" ht="15" hidden="1" customHeight="1" x14ac:dyDescent="0.25">
      <c r="C26388" s="158" t="s">
        <v>558</v>
      </c>
      <c r="D26388" s="159">
        <v>1191.18</v>
      </c>
    </row>
    <row r="26389" spans="3:4" ht="15" hidden="1" customHeight="1" x14ac:dyDescent="0.25">
      <c r="C26389" s="160" t="s">
        <v>551</v>
      </c>
      <c r="D26389" s="161">
        <v>798.23</v>
      </c>
    </row>
    <row r="26390" spans="3:4" ht="15" hidden="1" customHeight="1" x14ac:dyDescent="0.25">
      <c r="C26390" s="158" t="s">
        <v>551</v>
      </c>
      <c r="D26390" s="159">
        <v>748.73</v>
      </c>
    </row>
    <row r="26391" spans="3:4" ht="15" hidden="1" customHeight="1" x14ac:dyDescent="0.25">
      <c r="C26391" s="160" t="s">
        <v>541</v>
      </c>
      <c r="D26391" s="161">
        <v>67.67</v>
      </c>
    </row>
    <row r="26392" spans="3:4" ht="15" hidden="1" customHeight="1" x14ac:dyDescent="0.25">
      <c r="C26392" s="158" t="s">
        <v>546</v>
      </c>
      <c r="D26392" s="159">
        <v>676.19</v>
      </c>
    </row>
    <row r="26393" spans="3:4" ht="15" hidden="1" customHeight="1" x14ac:dyDescent="0.25">
      <c r="C26393" s="160" t="s">
        <v>539</v>
      </c>
      <c r="D26393" s="161">
        <v>436.82</v>
      </c>
    </row>
    <row r="26394" spans="3:4" ht="15" hidden="1" customHeight="1" x14ac:dyDescent="0.25">
      <c r="C26394" s="158" t="s">
        <v>555</v>
      </c>
      <c r="D26394" s="159">
        <v>577.75</v>
      </c>
    </row>
    <row r="26395" spans="3:4" ht="15" hidden="1" customHeight="1" x14ac:dyDescent="0.25">
      <c r="C26395" s="160" t="s">
        <v>309</v>
      </c>
      <c r="D26395" s="161">
        <v>90.51</v>
      </c>
    </row>
    <row r="26396" spans="3:4" ht="15" hidden="1" customHeight="1" x14ac:dyDescent="0.25">
      <c r="C26396" s="158" t="s">
        <v>542</v>
      </c>
      <c r="D26396" s="159">
        <v>665.89</v>
      </c>
    </row>
    <row r="26397" spans="3:4" ht="15" hidden="1" customHeight="1" x14ac:dyDescent="0.25">
      <c r="C26397" s="160" t="s">
        <v>555</v>
      </c>
      <c r="D26397" s="161">
        <v>28.81</v>
      </c>
    </row>
    <row r="26398" spans="3:4" ht="15" hidden="1" customHeight="1" x14ac:dyDescent="0.25">
      <c r="C26398" s="158" t="s">
        <v>540</v>
      </c>
      <c r="D26398" s="159">
        <v>1230.6400000000001</v>
      </c>
    </row>
    <row r="26399" spans="3:4" ht="15" hidden="1" customHeight="1" x14ac:dyDescent="0.25">
      <c r="C26399" s="160" t="s">
        <v>552</v>
      </c>
      <c r="D26399" s="161">
        <v>593.37</v>
      </c>
    </row>
    <row r="26400" spans="3:4" ht="15" hidden="1" customHeight="1" x14ac:dyDescent="0.25">
      <c r="C26400" s="158" t="s">
        <v>552</v>
      </c>
      <c r="D26400" s="159">
        <v>888.78</v>
      </c>
    </row>
    <row r="26401" spans="3:4" ht="15" hidden="1" customHeight="1" x14ac:dyDescent="0.25">
      <c r="C26401" s="160" t="s">
        <v>548</v>
      </c>
      <c r="D26401" s="161">
        <v>466.66</v>
      </c>
    </row>
    <row r="26402" spans="3:4" ht="15" hidden="1" customHeight="1" x14ac:dyDescent="0.25">
      <c r="C26402" s="158" t="s">
        <v>540</v>
      </c>
      <c r="D26402" s="159">
        <v>136.15</v>
      </c>
    </row>
    <row r="26403" spans="3:4" ht="15" hidden="1" customHeight="1" x14ac:dyDescent="0.25">
      <c r="C26403" s="160" t="s">
        <v>545</v>
      </c>
      <c r="D26403" s="161">
        <v>748.48</v>
      </c>
    </row>
    <row r="26404" spans="3:4" ht="15" hidden="1" customHeight="1" x14ac:dyDescent="0.25">
      <c r="C26404" s="158" t="s">
        <v>545</v>
      </c>
      <c r="D26404" s="159">
        <v>737.61</v>
      </c>
    </row>
    <row r="26405" spans="3:4" ht="15" hidden="1" customHeight="1" x14ac:dyDescent="0.25">
      <c r="C26405" s="160" t="s">
        <v>547</v>
      </c>
      <c r="D26405" s="161">
        <v>751.43</v>
      </c>
    </row>
    <row r="26406" spans="3:4" ht="15" hidden="1" customHeight="1" x14ac:dyDescent="0.25">
      <c r="C26406" s="158" t="s">
        <v>551</v>
      </c>
      <c r="D26406" s="159">
        <v>1189.17</v>
      </c>
    </row>
    <row r="26407" spans="3:4" ht="15" hidden="1" customHeight="1" x14ac:dyDescent="0.25">
      <c r="C26407" s="160" t="s">
        <v>551</v>
      </c>
      <c r="D26407" s="161">
        <v>998.17</v>
      </c>
    </row>
    <row r="26408" spans="3:4" ht="15" hidden="1" customHeight="1" x14ac:dyDescent="0.25">
      <c r="C26408" s="158" t="s">
        <v>307</v>
      </c>
      <c r="D26408" s="159">
        <v>667.77</v>
      </c>
    </row>
    <row r="26409" spans="3:4" ht="15" hidden="1" customHeight="1" x14ac:dyDescent="0.25">
      <c r="C26409" s="160" t="s">
        <v>542</v>
      </c>
      <c r="D26409" s="161">
        <v>941.92</v>
      </c>
    </row>
    <row r="26410" spans="3:4" ht="15" hidden="1" customHeight="1" x14ac:dyDescent="0.25">
      <c r="C26410" s="158" t="s">
        <v>541</v>
      </c>
      <c r="D26410" s="159">
        <v>176.13</v>
      </c>
    </row>
    <row r="26411" spans="3:4" ht="15" hidden="1" customHeight="1" x14ac:dyDescent="0.25">
      <c r="C26411" s="160" t="s">
        <v>307</v>
      </c>
      <c r="D26411" s="161">
        <v>880.93</v>
      </c>
    </row>
    <row r="26412" spans="3:4" ht="15" hidden="1" customHeight="1" x14ac:dyDescent="0.25">
      <c r="C26412" s="158" t="s">
        <v>309</v>
      </c>
      <c r="D26412" s="159">
        <v>626.41</v>
      </c>
    </row>
    <row r="26413" spans="3:4" ht="15" hidden="1" customHeight="1" x14ac:dyDescent="0.25">
      <c r="C26413" s="160" t="s">
        <v>309</v>
      </c>
      <c r="D26413" s="161">
        <v>566.54999999999995</v>
      </c>
    </row>
    <row r="26414" spans="3:4" ht="15" hidden="1" customHeight="1" x14ac:dyDescent="0.25">
      <c r="C26414" s="158" t="s">
        <v>548</v>
      </c>
      <c r="D26414" s="159">
        <v>281.33999999999997</v>
      </c>
    </row>
    <row r="26415" spans="3:4" ht="15" hidden="1" customHeight="1" x14ac:dyDescent="0.25">
      <c r="C26415" s="160" t="s">
        <v>552</v>
      </c>
      <c r="D26415" s="161">
        <v>651.46</v>
      </c>
    </row>
    <row r="26416" spans="3:4" ht="15" hidden="1" customHeight="1" x14ac:dyDescent="0.25">
      <c r="C26416" s="158" t="s">
        <v>552</v>
      </c>
      <c r="D26416" s="159">
        <v>877.01</v>
      </c>
    </row>
    <row r="26417" spans="3:4" ht="15" hidden="1" customHeight="1" x14ac:dyDescent="0.25">
      <c r="C26417" s="160" t="s">
        <v>307</v>
      </c>
      <c r="D26417" s="161">
        <v>1226.54</v>
      </c>
    </row>
    <row r="26418" spans="3:4" ht="15" hidden="1" customHeight="1" x14ac:dyDescent="0.25">
      <c r="C26418" s="158" t="s">
        <v>307</v>
      </c>
      <c r="D26418" s="159">
        <v>847.7</v>
      </c>
    </row>
    <row r="26419" spans="3:4" ht="15" hidden="1" customHeight="1" x14ac:dyDescent="0.25">
      <c r="C26419" s="160" t="s">
        <v>546</v>
      </c>
      <c r="D26419" s="161">
        <v>1135.9100000000001</v>
      </c>
    </row>
    <row r="26420" spans="3:4" ht="15" hidden="1" customHeight="1" x14ac:dyDescent="0.25">
      <c r="C26420" s="158" t="s">
        <v>552</v>
      </c>
      <c r="D26420" s="159">
        <v>610.89</v>
      </c>
    </row>
    <row r="26421" spans="3:4" ht="15" hidden="1" customHeight="1" x14ac:dyDescent="0.25">
      <c r="C26421" s="160" t="s">
        <v>547</v>
      </c>
      <c r="D26421" s="161">
        <v>949.34</v>
      </c>
    </row>
    <row r="26422" spans="3:4" ht="15" hidden="1" customHeight="1" x14ac:dyDescent="0.25">
      <c r="C26422" s="158" t="s">
        <v>541</v>
      </c>
      <c r="D26422" s="159">
        <v>479.55</v>
      </c>
    </row>
    <row r="26423" spans="3:4" ht="15" hidden="1" customHeight="1" x14ac:dyDescent="0.25">
      <c r="C26423" s="160" t="s">
        <v>543</v>
      </c>
      <c r="D26423" s="161">
        <v>419.72</v>
      </c>
    </row>
    <row r="26424" spans="3:4" ht="15" hidden="1" customHeight="1" x14ac:dyDescent="0.25">
      <c r="C26424" s="158" t="s">
        <v>546</v>
      </c>
      <c r="D26424" s="159">
        <v>906.78</v>
      </c>
    </row>
    <row r="26425" spans="3:4" ht="15" hidden="1" customHeight="1" x14ac:dyDescent="0.25">
      <c r="C26425" s="160" t="s">
        <v>553</v>
      </c>
      <c r="D26425" s="161">
        <v>462.57</v>
      </c>
    </row>
    <row r="26426" spans="3:4" ht="15" hidden="1" customHeight="1" x14ac:dyDescent="0.25">
      <c r="C26426" s="158" t="s">
        <v>549</v>
      </c>
      <c r="D26426" s="159">
        <v>32.880000000000003</v>
      </c>
    </row>
    <row r="26427" spans="3:4" ht="15" hidden="1" customHeight="1" x14ac:dyDescent="0.25">
      <c r="C26427" s="160" t="s">
        <v>558</v>
      </c>
      <c r="D26427" s="161">
        <v>1163.76</v>
      </c>
    </row>
    <row r="26428" spans="3:4" ht="15" hidden="1" customHeight="1" x14ac:dyDescent="0.25">
      <c r="C26428" s="158" t="s">
        <v>549</v>
      </c>
      <c r="D26428" s="159">
        <v>461.18</v>
      </c>
    </row>
    <row r="26429" spans="3:4" ht="15" hidden="1" customHeight="1" x14ac:dyDescent="0.25">
      <c r="C26429" s="160" t="s">
        <v>540</v>
      </c>
      <c r="D26429" s="161">
        <v>473.06</v>
      </c>
    </row>
    <row r="26430" spans="3:4" ht="15" hidden="1" customHeight="1" x14ac:dyDescent="0.25">
      <c r="C26430" s="158" t="s">
        <v>312</v>
      </c>
      <c r="D26430" s="159">
        <v>802.39</v>
      </c>
    </row>
    <row r="26431" spans="3:4" ht="15" hidden="1" customHeight="1" x14ac:dyDescent="0.25">
      <c r="C26431" s="160" t="s">
        <v>555</v>
      </c>
      <c r="D26431" s="161">
        <v>722.11</v>
      </c>
    </row>
    <row r="26432" spans="3:4" ht="15" hidden="1" customHeight="1" x14ac:dyDescent="0.25">
      <c r="C26432" s="158" t="s">
        <v>542</v>
      </c>
      <c r="D26432" s="159">
        <v>950.24</v>
      </c>
    </row>
    <row r="26433" spans="3:4" ht="15" hidden="1" customHeight="1" x14ac:dyDescent="0.25">
      <c r="C26433" s="160" t="s">
        <v>547</v>
      </c>
      <c r="D26433" s="161">
        <v>619.13</v>
      </c>
    </row>
    <row r="26434" spans="3:4" ht="15" hidden="1" customHeight="1" x14ac:dyDescent="0.25">
      <c r="C26434" s="158" t="s">
        <v>540</v>
      </c>
      <c r="D26434" s="159">
        <v>1118.6500000000001</v>
      </c>
    </row>
    <row r="26435" spans="3:4" ht="15" hidden="1" customHeight="1" x14ac:dyDescent="0.25">
      <c r="C26435" s="160" t="s">
        <v>549</v>
      </c>
      <c r="D26435" s="161">
        <v>340.32</v>
      </c>
    </row>
    <row r="26436" spans="3:4" ht="15" hidden="1" customHeight="1" x14ac:dyDescent="0.25">
      <c r="C26436" s="158" t="s">
        <v>307</v>
      </c>
      <c r="D26436" s="159">
        <v>1236.81</v>
      </c>
    </row>
    <row r="26437" spans="3:4" ht="15" hidden="1" customHeight="1" x14ac:dyDescent="0.25">
      <c r="C26437" s="160" t="s">
        <v>542</v>
      </c>
      <c r="D26437" s="161">
        <v>1079.3800000000001</v>
      </c>
    </row>
    <row r="26438" spans="3:4" ht="15" hidden="1" customHeight="1" x14ac:dyDescent="0.25">
      <c r="C26438" s="158" t="s">
        <v>307</v>
      </c>
      <c r="D26438" s="159">
        <v>862.37</v>
      </c>
    </row>
    <row r="26439" spans="3:4" ht="15" hidden="1" customHeight="1" x14ac:dyDescent="0.25">
      <c r="C26439" s="160" t="s">
        <v>546</v>
      </c>
      <c r="D26439" s="161">
        <v>640.55999999999995</v>
      </c>
    </row>
    <row r="26440" spans="3:4" ht="15" hidden="1" customHeight="1" x14ac:dyDescent="0.25">
      <c r="C26440" s="158" t="s">
        <v>551</v>
      </c>
      <c r="D26440" s="159">
        <v>224.91</v>
      </c>
    </row>
    <row r="26441" spans="3:4" ht="15" hidden="1" customHeight="1" x14ac:dyDescent="0.25">
      <c r="C26441" s="160" t="s">
        <v>308</v>
      </c>
      <c r="D26441" s="161">
        <v>818.53</v>
      </c>
    </row>
    <row r="26442" spans="3:4" ht="15" hidden="1" customHeight="1" x14ac:dyDescent="0.25">
      <c r="C26442" s="158" t="s">
        <v>540</v>
      </c>
      <c r="D26442" s="159">
        <v>843.43</v>
      </c>
    </row>
    <row r="26443" spans="3:4" ht="15" hidden="1" customHeight="1" x14ac:dyDescent="0.25">
      <c r="C26443" s="160" t="s">
        <v>540</v>
      </c>
      <c r="D26443" s="161">
        <v>668.26</v>
      </c>
    </row>
    <row r="26444" spans="3:4" ht="15" hidden="1" customHeight="1" x14ac:dyDescent="0.25">
      <c r="C26444" s="158" t="s">
        <v>551</v>
      </c>
      <c r="D26444" s="159">
        <v>642.12</v>
      </c>
    </row>
    <row r="26445" spans="3:4" ht="15" hidden="1" customHeight="1" x14ac:dyDescent="0.25">
      <c r="C26445" s="160" t="s">
        <v>543</v>
      </c>
      <c r="D26445" s="161">
        <v>522.92999999999995</v>
      </c>
    </row>
    <row r="26446" spans="3:4" ht="15" hidden="1" customHeight="1" x14ac:dyDescent="0.25">
      <c r="C26446" s="158" t="s">
        <v>543</v>
      </c>
      <c r="D26446" s="159">
        <v>363.54</v>
      </c>
    </row>
    <row r="26447" spans="3:4" ht="15" hidden="1" customHeight="1" x14ac:dyDescent="0.25">
      <c r="C26447" s="160" t="s">
        <v>550</v>
      </c>
      <c r="D26447" s="161">
        <v>658.05</v>
      </c>
    </row>
    <row r="26448" spans="3:4" ht="15" hidden="1" customHeight="1" x14ac:dyDescent="0.25">
      <c r="C26448" s="158" t="s">
        <v>542</v>
      </c>
      <c r="D26448" s="159">
        <v>516.21</v>
      </c>
    </row>
    <row r="26449" spans="3:4" ht="15" hidden="1" customHeight="1" x14ac:dyDescent="0.25">
      <c r="C26449" s="160" t="s">
        <v>549</v>
      </c>
      <c r="D26449" s="161">
        <v>483.6</v>
      </c>
    </row>
    <row r="26450" spans="3:4" ht="15" hidden="1" customHeight="1" x14ac:dyDescent="0.25">
      <c r="C26450" s="158" t="s">
        <v>540</v>
      </c>
      <c r="D26450" s="159">
        <v>1078.1600000000001</v>
      </c>
    </row>
    <row r="26451" spans="3:4" ht="15" hidden="1" customHeight="1" x14ac:dyDescent="0.25">
      <c r="C26451" s="160" t="s">
        <v>546</v>
      </c>
      <c r="D26451" s="161">
        <v>500.54</v>
      </c>
    </row>
    <row r="26452" spans="3:4" ht="15" hidden="1" customHeight="1" x14ac:dyDescent="0.25">
      <c r="C26452" s="158" t="s">
        <v>309</v>
      </c>
      <c r="D26452" s="159">
        <v>245.04</v>
      </c>
    </row>
    <row r="26453" spans="3:4" ht="15" hidden="1" customHeight="1" x14ac:dyDescent="0.25">
      <c r="C26453" s="160" t="s">
        <v>552</v>
      </c>
      <c r="D26453" s="161">
        <v>836.53</v>
      </c>
    </row>
    <row r="26454" spans="3:4" ht="15" hidden="1" customHeight="1" x14ac:dyDescent="0.25">
      <c r="C26454" s="158" t="s">
        <v>542</v>
      </c>
      <c r="D26454" s="159">
        <v>1113.33</v>
      </c>
    </row>
    <row r="26455" spans="3:4" ht="15" hidden="1" customHeight="1" x14ac:dyDescent="0.25">
      <c r="C26455" s="160" t="s">
        <v>541</v>
      </c>
      <c r="D26455" s="161">
        <v>856.61</v>
      </c>
    </row>
    <row r="26456" spans="3:4" ht="15" hidden="1" customHeight="1" x14ac:dyDescent="0.25">
      <c r="C26456" s="158" t="s">
        <v>555</v>
      </c>
      <c r="D26456" s="159">
        <v>1231.92</v>
      </c>
    </row>
    <row r="26457" spans="3:4" ht="15" hidden="1" customHeight="1" x14ac:dyDescent="0.25">
      <c r="C26457" s="160" t="s">
        <v>546</v>
      </c>
      <c r="D26457" s="161">
        <v>349.62</v>
      </c>
    </row>
    <row r="26458" spans="3:4" ht="15" hidden="1" customHeight="1" x14ac:dyDescent="0.25">
      <c r="C26458" s="158" t="s">
        <v>544</v>
      </c>
      <c r="D26458" s="159">
        <v>913.03</v>
      </c>
    </row>
    <row r="26459" spans="3:4" ht="15" hidden="1" customHeight="1" x14ac:dyDescent="0.25">
      <c r="C26459" s="160" t="s">
        <v>545</v>
      </c>
      <c r="D26459" s="161">
        <v>654.66999999999996</v>
      </c>
    </row>
    <row r="26460" spans="3:4" ht="15" hidden="1" customHeight="1" x14ac:dyDescent="0.25">
      <c r="C26460" s="158" t="s">
        <v>308</v>
      </c>
      <c r="D26460" s="159">
        <v>627.11</v>
      </c>
    </row>
    <row r="26461" spans="3:4" ht="15" hidden="1" customHeight="1" x14ac:dyDescent="0.25">
      <c r="C26461" s="160" t="s">
        <v>542</v>
      </c>
      <c r="D26461" s="161">
        <v>467.41</v>
      </c>
    </row>
    <row r="26462" spans="3:4" ht="15" hidden="1" customHeight="1" x14ac:dyDescent="0.25">
      <c r="C26462" s="158" t="s">
        <v>542</v>
      </c>
      <c r="D26462" s="159">
        <v>981.48</v>
      </c>
    </row>
    <row r="26463" spans="3:4" ht="15" hidden="1" customHeight="1" x14ac:dyDescent="0.25">
      <c r="C26463" s="160" t="s">
        <v>553</v>
      </c>
      <c r="D26463" s="161">
        <v>1284.5</v>
      </c>
    </row>
    <row r="26464" spans="3:4" ht="15" hidden="1" customHeight="1" x14ac:dyDescent="0.25">
      <c r="C26464" s="158" t="s">
        <v>551</v>
      </c>
      <c r="D26464" s="159">
        <v>616.98</v>
      </c>
    </row>
    <row r="26465" spans="3:4" ht="15" hidden="1" customHeight="1" x14ac:dyDescent="0.25">
      <c r="C26465" s="160" t="s">
        <v>543</v>
      </c>
      <c r="D26465" s="161">
        <v>926.75</v>
      </c>
    </row>
    <row r="26466" spans="3:4" ht="15" hidden="1" customHeight="1" x14ac:dyDescent="0.25">
      <c r="C26466" s="158" t="s">
        <v>307</v>
      </c>
      <c r="D26466" s="159">
        <v>535.86</v>
      </c>
    </row>
    <row r="26467" spans="3:4" ht="15" hidden="1" customHeight="1" x14ac:dyDescent="0.25">
      <c r="C26467" s="160" t="s">
        <v>539</v>
      </c>
      <c r="D26467" s="161">
        <v>871.36</v>
      </c>
    </row>
    <row r="26468" spans="3:4" ht="15" hidden="1" customHeight="1" x14ac:dyDescent="0.25">
      <c r="C26468" s="158" t="s">
        <v>539</v>
      </c>
      <c r="D26468" s="159">
        <v>661.3</v>
      </c>
    </row>
    <row r="26469" spans="3:4" ht="15" hidden="1" customHeight="1" x14ac:dyDescent="0.25">
      <c r="C26469" s="160" t="s">
        <v>543</v>
      </c>
      <c r="D26469" s="161">
        <v>483.28</v>
      </c>
    </row>
    <row r="26470" spans="3:4" ht="15" hidden="1" customHeight="1" x14ac:dyDescent="0.25">
      <c r="C26470" s="158" t="s">
        <v>539</v>
      </c>
      <c r="D26470" s="159">
        <v>210.2</v>
      </c>
    </row>
    <row r="26471" spans="3:4" ht="15" hidden="1" customHeight="1" x14ac:dyDescent="0.25">
      <c r="C26471" s="160" t="s">
        <v>547</v>
      </c>
      <c r="D26471" s="161">
        <v>92.3</v>
      </c>
    </row>
    <row r="26472" spans="3:4" ht="15" hidden="1" customHeight="1" x14ac:dyDescent="0.25">
      <c r="C26472" s="158" t="s">
        <v>539</v>
      </c>
      <c r="D26472" s="159">
        <v>1033.23</v>
      </c>
    </row>
    <row r="26473" spans="3:4" ht="15" hidden="1" customHeight="1" x14ac:dyDescent="0.25">
      <c r="C26473" s="160" t="s">
        <v>544</v>
      </c>
      <c r="D26473" s="161">
        <v>903.2</v>
      </c>
    </row>
    <row r="26474" spans="3:4" ht="15" hidden="1" customHeight="1" x14ac:dyDescent="0.25">
      <c r="C26474" s="158" t="s">
        <v>550</v>
      </c>
      <c r="D26474" s="159">
        <v>1090.78</v>
      </c>
    </row>
    <row r="26475" spans="3:4" ht="15" hidden="1" customHeight="1" x14ac:dyDescent="0.25">
      <c r="C26475" s="160" t="s">
        <v>539</v>
      </c>
      <c r="D26475" s="161">
        <v>1171.03</v>
      </c>
    </row>
    <row r="26476" spans="3:4" ht="15" hidden="1" customHeight="1" x14ac:dyDescent="0.25">
      <c r="C26476" s="158" t="s">
        <v>550</v>
      </c>
      <c r="D26476" s="159">
        <v>444.56</v>
      </c>
    </row>
    <row r="26477" spans="3:4" ht="15" hidden="1" customHeight="1" x14ac:dyDescent="0.25">
      <c r="C26477" s="160" t="s">
        <v>540</v>
      </c>
      <c r="D26477" s="161">
        <v>880.97</v>
      </c>
    </row>
    <row r="26478" spans="3:4" ht="15" hidden="1" customHeight="1" x14ac:dyDescent="0.25">
      <c r="C26478" s="158" t="s">
        <v>544</v>
      </c>
      <c r="D26478" s="159">
        <v>714.85</v>
      </c>
    </row>
    <row r="26479" spans="3:4" ht="15" hidden="1" customHeight="1" x14ac:dyDescent="0.25">
      <c r="C26479" s="160" t="s">
        <v>552</v>
      </c>
      <c r="D26479" s="161">
        <v>755.63</v>
      </c>
    </row>
    <row r="26480" spans="3:4" ht="15" hidden="1" customHeight="1" x14ac:dyDescent="0.25">
      <c r="C26480" s="158" t="s">
        <v>545</v>
      </c>
      <c r="D26480" s="159">
        <v>1079.83</v>
      </c>
    </row>
    <row r="26481" spans="3:4" ht="15" hidden="1" customHeight="1" x14ac:dyDescent="0.25">
      <c r="C26481" s="160" t="s">
        <v>556</v>
      </c>
      <c r="D26481" s="161">
        <v>1107.96</v>
      </c>
    </row>
    <row r="26482" spans="3:4" ht="15" hidden="1" customHeight="1" x14ac:dyDescent="0.25">
      <c r="C26482" s="158" t="s">
        <v>309</v>
      </c>
      <c r="D26482" s="159">
        <v>550.72</v>
      </c>
    </row>
    <row r="26483" spans="3:4" ht="15" hidden="1" customHeight="1" x14ac:dyDescent="0.25">
      <c r="C26483" s="160" t="s">
        <v>545</v>
      </c>
      <c r="D26483" s="161">
        <v>545.61</v>
      </c>
    </row>
    <row r="26484" spans="3:4" ht="15" hidden="1" customHeight="1" x14ac:dyDescent="0.25">
      <c r="C26484" s="158" t="s">
        <v>552</v>
      </c>
      <c r="D26484" s="159">
        <v>238.13</v>
      </c>
    </row>
    <row r="26485" spans="3:4" ht="15" hidden="1" customHeight="1" x14ac:dyDescent="0.25">
      <c r="C26485" s="160" t="s">
        <v>553</v>
      </c>
      <c r="D26485" s="161">
        <v>551.04</v>
      </c>
    </row>
    <row r="26486" spans="3:4" ht="15" hidden="1" customHeight="1" x14ac:dyDescent="0.25">
      <c r="C26486" s="158" t="s">
        <v>309</v>
      </c>
      <c r="D26486" s="159">
        <v>807.43</v>
      </c>
    </row>
    <row r="26487" spans="3:4" ht="15" hidden="1" customHeight="1" x14ac:dyDescent="0.25">
      <c r="C26487" s="160" t="s">
        <v>307</v>
      </c>
      <c r="D26487" s="161">
        <v>917.16</v>
      </c>
    </row>
    <row r="26488" spans="3:4" ht="15" hidden="1" customHeight="1" x14ac:dyDescent="0.25">
      <c r="C26488" s="158" t="s">
        <v>554</v>
      </c>
      <c r="D26488" s="159">
        <v>329.47</v>
      </c>
    </row>
    <row r="26489" spans="3:4" ht="15" hidden="1" customHeight="1" x14ac:dyDescent="0.25">
      <c r="C26489" s="160" t="s">
        <v>557</v>
      </c>
      <c r="D26489" s="161">
        <v>1130.26</v>
      </c>
    </row>
    <row r="26490" spans="3:4" ht="15" hidden="1" customHeight="1" x14ac:dyDescent="0.25">
      <c r="C26490" s="158" t="s">
        <v>308</v>
      </c>
      <c r="D26490" s="159">
        <v>601.84</v>
      </c>
    </row>
    <row r="26491" spans="3:4" ht="15" hidden="1" customHeight="1" x14ac:dyDescent="0.25">
      <c r="C26491" s="160" t="s">
        <v>556</v>
      </c>
      <c r="D26491" s="161">
        <v>991.27</v>
      </c>
    </row>
    <row r="26492" spans="3:4" ht="15" hidden="1" customHeight="1" x14ac:dyDescent="0.25">
      <c r="C26492" s="158" t="s">
        <v>550</v>
      </c>
      <c r="D26492" s="159">
        <v>470.11</v>
      </c>
    </row>
    <row r="26493" spans="3:4" ht="15" hidden="1" customHeight="1" x14ac:dyDescent="0.25">
      <c r="C26493" s="160" t="s">
        <v>551</v>
      </c>
      <c r="D26493" s="161">
        <v>323.55</v>
      </c>
    </row>
    <row r="26494" spans="3:4" ht="15" hidden="1" customHeight="1" x14ac:dyDescent="0.25">
      <c r="C26494" s="158" t="s">
        <v>551</v>
      </c>
      <c r="D26494" s="159">
        <v>880.25</v>
      </c>
    </row>
    <row r="26495" spans="3:4" ht="15" hidden="1" customHeight="1" x14ac:dyDescent="0.25">
      <c r="C26495" s="160" t="s">
        <v>546</v>
      </c>
      <c r="D26495" s="161">
        <v>204.59</v>
      </c>
    </row>
    <row r="26496" spans="3:4" ht="15" hidden="1" customHeight="1" x14ac:dyDescent="0.25">
      <c r="C26496" s="158" t="s">
        <v>547</v>
      </c>
      <c r="D26496" s="159">
        <v>488.91</v>
      </c>
    </row>
    <row r="26497" spans="3:4" ht="15" hidden="1" customHeight="1" x14ac:dyDescent="0.25">
      <c r="C26497" s="160" t="s">
        <v>307</v>
      </c>
      <c r="D26497" s="161">
        <v>551.49</v>
      </c>
    </row>
    <row r="26498" spans="3:4" ht="15" hidden="1" customHeight="1" x14ac:dyDescent="0.25">
      <c r="C26498" s="158" t="s">
        <v>546</v>
      </c>
      <c r="D26498" s="159">
        <v>786.05</v>
      </c>
    </row>
    <row r="26499" spans="3:4" ht="15" hidden="1" customHeight="1" x14ac:dyDescent="0.25">
      <c r="C26499" s="160" t="s">
        <v>544</v>
      </c>
      <c r="D26499" s="161">
        <v>1040.5</v>
      </c>
    </row>
    <row r="26500" spans="3:4" ht="15" hidden="1" customHeight="1" x14ac:dyDescent="0.25">
      <c r="C26500" s="158" t="s">
        <v>539</v>
      </c>
      <c r="D26500" s="159">
        <v>950.31</v>
      </c>
    </row>
    <row r="26501" spans="3:4" ht="15" hidden="1" customHeight="1" x14ac:dyDescent="0.25">
      <c r="C26501" s="160" t="s">
        <v>555</v>
      </c>
      <c r="D26501" s="161">
        <v>976.12</v>
      </c>
    </row>
    <row r="26502" spans="3:4" ht="15" hidden="1" customHeight="1" x14ac:dyDescent="0.25">
      <c r="C26502" s="158" t="s">
        <v>552</v>
      </c>
      <c r="D26502" s="159">
        <v>1160.1400000000001</v>
      </c>
    </row>
    <row r="26503" spans="3:4" ht="15" hidden="1" customHeight="1" x14ac:dyDescent="0.25">
      <c r="C26503" s="160" t="s">
        <v>308</v>
      </c>
      <c r="D26503" s="161">
        <v>373.77</v>
      </c>
    </row>
    <row r="26504" spans="3:4" ht="15" hidden="1" customHeight="1" x14ac:dyDescent="0.25">
      <c r="C26504" s="158" t="s">
        <v>554</v>
      </c>
      <c r="D26504" s="159">
        <v>695.94</v>
      </c>
    </row>
    <row r="26505" spans="3:4" ht="15" hidden="1" customHeight="1" x14ac:dyDescent="0.25">
      <c r="C26505" s="160" t="s">
        <v>542</v>
      </c>
      <c r="D26505" s="161">
        <v>1241.1099999999999</v>
      </c>
    </row>
    <row r="26506" spans="3:4" ht="15" hidden="1" customHeight="1" x14ac:dyDescent="0.25">
      <c r="C26506" s="158" t="s">
        <v>545</v>
      </c>
      <c r="D26506" s="159">
        <v>605.15</v>
      </c>
    </row>
    <row r="26507" spans="3:4" ht="15" hidden="1" customHeight="1" x14ac:dyDescent="0.25">
      <c r="C26507" s="160" t="s">
        <v>308</v>
      </c>
      <c r="D26507" s="161">
        <v>476.46</v>
      </c>
    </row>
    <row r="26508" spans="3:4" ht="15" hidden="1" customHeight="1" x14ac:dyDescent="0.25">
      <c r="C26508" s="158" t="s">
        <v>307</v>
      </c>
      <c r="D26508" s="159">
        <v>38.270000000000003</v>
      </c>
    </row>
    <row r="26509" spans="3:4" ht="15" hidden="1" customHeight="1" x14ac:dyDescent="0.25">
      <c r="C26509" s="160" t="s">
        <v>312</v>
      </c>
      <c r="D26509" s="161">
        <v>44.61</v>
      </c>
    </row>
    <row r="26510" spans="3:4" ht="15" hidden="1" customHeight="1" x14ac:dyDescent="0.25">
      <c r="C26510" s="158" t="s">
        <v>551</v>
      </c>
      <c r="D26510" s="159">
        <v>853.48</v>
      </c>
    </row>
    <row r="26511" spans="3:4" ht="15" hidden="1" customHeight="1" x14ac:dyDescent="0.25">
      <c r="C26511" s="160" t="s">
        <v>545</v>
      </c>
      <c r="D26511" s="161">
        <v>1267.9000000000001</v>
      </c>
    </row>
    <row r="26512" spans="3:4" ht="15" hidden="1" customHeight="1" x14ac:dyDescent="0.25">
      <c r="C26512" s="158" t="s">
        <v>552</v>
      </c>
      <c r="D26512" s="159">
        <v>717.78</v>
      </c>
    </row>
    <row r="26513" spans="3:4" ht="15" hidden="1" customHeight="1" x14ac:dyDescent="0.25">
      <c r="C26513" s="160" t="s">
        <v>543</v>
      </c>
      <c r="D26513" s="161">
        <v>1078.48</v>
      </c>
    </row>
    <row r="26514" spans="3:4" ht="15" hidden="1" customHeight="1" x14ac:dyDescent="0.25">
      <c r="C26514" s="158" t="s">
        <v>546</v>
      </c>
      <c r="D26514" s="159">
        <v>740.23</v>
      </c>
    </row>
    <row r="26515" spans="3:4" ht="15" hidden="1" customHeight="1" x14ac:dyDescent="0.25">
      <c r="C26515" s="160" t="s">
        <v>308</v>
      </c>
      <c r="D26515" s="161">
        <v>478.01</v>
      </c>
    </row>
    <row r="26516" spans="3:4" ht="15" hidden="1" customHeight="1" x14ac:dyDescent="0.25">
      <c r="C26516" s="158" t="s">
        <v>545</v>
      </c>
      <c r="D26516" s="159">
        <v>141.18</v>
      </c>
    </row>
    <row r="26517" spans="3:4" ht="15" hidden="1" customHeight="1" x14ac:dyDescent="0.25">
      <c r="C26517" s="160" t="s">
        <v>549</v>
      </c>
      <c r="D26517" s="161">
        <v>523.53</v>
      </c>
    </row>
    <row r="26518" spans="3:4" ht="15" hidden="1" customHeight="1" x14ac:dyDescent="0.25">
      <c r="C26518" s="158" t="s">
        <v>555</v>
      </c>
      <c r="D26518" s="159">
        <v>470.31</v>
      </c>
    </row>
    <row r="26519" spans="3:4" ht="15" hidden="1" customHeight="1" x14ac:dyDescent="0.25">
      <c r="C26519" s="160" t="s">
        <v>548</v>
      </c>
      <c r="D26519" s="161">
        <v>788.3</v>
      </c>
    </row>
    <row r="26520" spans="3:4" ht="15" hidden="1" customHeight="1" x14ac:dyDescent="0.25">
      <c r="C26520" s="158" t="s">
        <v>545</v>
      </c>
      <c r="D26520" s="159">
        <v>607.84</v>
      </c>
    </row>
    <row r="26521" spans="3:4" ht="15" hidden="1" customHeight="1" x14ac:dyDescent="0.25">
      <c r="C26521" s="160" t="s">
        <v>312</v>
      </c>
      <c r="D26521" s="161">
        <v>484.77</v>
      </c>
    </row>
    <row r="26522" spans="3:4" ht="15" hidden="1" customHeight="1" x14ac:dyDescent="0.25">
      <c r="C26522" s="158" t="s">
        <v>546</v>
      </c>
      <c r="D26522" s="159">
        <v>444.96</v>
      </c>
    </row>
    <row r="26523" spans="3:4" ht="15" hidden="1" customHeight="1" x14ac:dyDescent="0.25">
      <c r="C26523" s="160" t="s">
        <v>549</v>
      </c>
      <c r="D26523" s="161">
        <v>684.85</v>
      </c>
    </row>
    <row r="26524" spans="3:4" ht="15" hidden="1" customHeight="1" x14ac:dyDescent="0.25">
      <c r="C26524" s="158" t="s">
        <v>307</v>
      </c>
      <c r="D26524" s="159">
        <v>860.81</v>
      </c>
    </row>
    <row r="26525" spans="3:4" ht="15" hidden="1" customHeight="1" x14ac:dyDescent="0.25">
      <c r="C26525" s="160" t="s">
        <v>308</v>
      </c>
      <c r="D26525" s="161">
        <v>1298.21</v>
      </c>
    </row>
    <row r="26526" spans="3:4" ht="15" hidden="1" customHeight="1" x14ac:dyDescent="0.25">
      <c r="C26526" s="158" t="s">
        <v>307</v>
      </c>
      <c r="D26526" s="159">
        <v>693.05</v>
      </c>
    </row>
    <row r="26527" spans="3:4" ht="15" hidden="1" customHeight="1" x14ac:dyDescent="0.25">
      <c r="C26527" s="160" t="s">
        <v>307</v>
      </c>
      <c r="D26527" s="161">
        <v>1278.04</v>
      </c>
    </row>
    <row r="26528" spans="3:4" ht="15" hidden="1" customHeight="1" x14ac:dyDescent="0.25">
      <c r="C26528" s="158" t="s">
        <v>545</v>
      </c>
      <c r="D26528" s="159">
        <v>341.21</v>
      </c>
    </row>
    <row r="26529" spans="3:4" ht="15" hidden="1" customHeight="1" x14ac:dyDescent="0.25">
      <c r="C26529" s="160" t="s">
        <v>549</v>
      </c>
      <c r="D26529" s="161">
        <v>877.75</v>
      </c>
    </row>
    <row r="26530" spans="3:4" ht="15" hidden="1" customHeight="1" x14ac:dyDescent="0.25">
      <c r="C26530" s="158" t="s">
        <v>557</v>
      </c>
      <c r="D26530" s="159">
        <v>972.51</v>
      </c>
    </row>
    <row r="26531" spans="3:4" ht="15" hidden="1" customHeight="1" x14ac:dyDescent="0.25">
      <c r="C26531" s="160" t="s">
        <v>542</v>
      </c>
      <c r="D26531" s="161">
        <v>389.11</v>
      </c>
    </row>
    <row r="26532" spans="3:4" ht="15" hidden="1" customHeight="1" x14ac:dyDescent="0.25">
      <c r="C26532" s="158" t="s">
        <v>309</v>
      </c>
      <c r="D26532" s="159">
        <v>734.48</v>
      </c>
    </row>
    <row r="26533" spans="3:4" ht="15" hidden="1" customHeight="1" x14ac:dyDescent="0.25">
      <c r="C26533" s="160" t="s">
        <v>312</v>
      </c>
      <c r="D26533" s="161">
        <v>913.14</v>
      </c>
    </row>
    <row r="26534" spans="3:4" ht="15" hidden="1" customHeight="1" x14ac:dyDescent="0.25">
      <c r="C26534" s="158" t="s">
        <v>308</v>
      </c>
      <c r="D26534" s="159">
        <v>615.97</v>
      </c>
    </row>
    <row r="26535" spans="3:4" ht="15" hidden="1" customHeight="1" x14ac:dyDescent="0.25">
      <c r="C26535" s="160" t="s">
        <v>307</v>
      </c>
      <c r="D26535" s="161">
        <v>1081.21</v>
      </c>
    </row>
    <row r="26536" spans="3:4" ht="15" hidden="1" customHeight="1" x14ac:dyDescent="0.25">
      <c r="C26536" s="158" t="s">
        <v>543</v>
      </c>
      <c r="D26536" s="159">
        <v>103.65</v>
      </c>
    </row>
    <row r="26537" spans="3:4" ht="15" hidden="1" customHeight="1" x14ac:dyDescent="0.25">
      <c r="C26537" s="160" t="s">
        <v>547</v>
      </c>
      <c r="D26537" s="161">
        <v>178.36</v>
      </c>
    </row>
    <row r="26538" spans="3:4" ht="15" hidden="1" customHeight="1" x14ac:dyDescent="0.25">
      <c r="C26538" s="158" t="s">
        <v>544</v>
      </c>
      <c r="D26538" s="159">
        <v>668.27</v>
      </c>
    </row>
    <row r="26539" spans="3:4" ht="15" hidden="1" customHeight="1" x14ac:dyDescent="0.25">
      <c r="C26539" s="160" t="s">
        <v>555</v>
      </c>
      <c r="D26539" s="161">
        <v>1235.02</v>
      </c>
    </row>
    <row r="26540" spans="3:4" ht="15" hidden="1" customHeight="1" x14ac:dyDescent="0.25">
      <c r="C26540" s="158" t="s">
        <v>547</v>
      </c>
      <c r="D26540" s="159">
        <v>270.89999999999998</v>
      </c>
    </row>
    <row r="26541" spans="3:4" ht="15" hidden="1" customHeight="1" x14ac:dyDescent="0.25">
      <c r="C26541" s="160" t="s">
        <v>309</v>
      </c>
      <c r="D26541" s="161">
        <v>460.41</v>
      </c>
    </row>
    <row r="26542" spans="3:4" ht="15" hidden="1" customHeight="1" x14ac:dyDescent="0.25">
      <c r="C26542" s="158" t="s">
        <v>542</v>
      </c>
      <c r="D26542" s="159">
        <v>432.79</v>
      </c>
    </row>
    <row r="26543" spans="3:4" ht="15" hidden="1" customHeight="1" x14ac:dyDescent="0.25">
      <c r="C26543" s="160" t="s">
        <v>548</v>
      </c>
      <c r="D26543" s="161">
        <v>1156.48</v>
      </c>
    </row>
    <row r="26544" spans="3:4" ht="15" hidden="1" customHeight="1" x14ac:dyDescent="0.25">
      <c r="C26544" s="158" t="s">
        <v>553</v>
      </c>
      <c r="D26544" s="159">
        <v>704.75</v>
      </c>
    </row>
    <row r="26545" spans="3:4" ht="15" hidden="1" customHeight="1" x14ac:dyDescent="0.25">
      <c r="C26545" s="160" t="s">
        <v>549</v>
      </c>
      <c r="D26545" s="161">
        <v>618.08000000000004</v>
      </c>
    </row>
    <row r="26546" spans="3:4" ht="15" hidden="1" customHeight="1" x14ac:dyDescent="0.25">
      <c r="C26546" s="158" t="s">
        <v>556</v>
      </c>
      <c r="D26546" s="159">
        <v>901.42</v>
      </c>
    </row>
    <row r="26547" spans="3:4" ht="15" hidden="1" customHeight="1" x14ac:dyDescent="0.25">
      <c r="C26547" s="160" t="s">
        <v>540</v>
      </c>
      <c r="D26547" s="161">
        <v>69.3</v>
      </c>
    </row>
    <row r="26548" spans="3:4" ht="15" hidden="1" customHeight="1" x14ac:dyDescent="0.25">
      <c r="C26548" s="158" t="s">
        <v>548</v>
      </c>
      <c r="D26548" s="159">
        <v>380.47</v>
      </c>
    </row>
    <row r="26549" spans="3:4" ht="15" hidden="1" customHeight="1" x14ac:dyDescent="0.25">
      <c r="C26549" s="160" t="s">
        <v>543</v>
      </c>
      <c r="D26549" s="161">
        <v>628.44000000000005</v>
      </c>
    </row>
    <row r="26550" spans="3:4" ht="15" hidden="1" customHeight="1" x14ac:dyDescent="0.25">
      <c r="C26550" s="158" t="s">
        <v>547</v>
      </c>
      <c r="D26550" s="159">
        <v>1202.6600000000001</v>
      </c>
    </row>
    <row r="26551" spans="3:4" ht="15" hidden="1" customHeight="1" x14ac:dyDescent="0.25">
      <c r="C26551" s="160" t="s">
        <v>544</v>
      </c>
      <c r="D26551" s="161">
        <v>487.47</v>
      </c>
    </row>
    <row r="26552" spans="3:4" ht="15" hidden="1" customHeight="1" x14ac:dyDescent="0.25">
      <c r="C26552" s="158" t="s">
        <v>557</v>
      </c>
      <c r="D26552" s="159">
        <v>1171.42</v>
      </c>
    </row>
    <row r="26553" spans="3:4" ht="15" hidden="1" customHeight="1" x14ac:dyDescent="0.25">
      <c r="C26553" s="160" t="s">
        <v>539</v>
      </c>
      <c r="D26553" s="161">
        <v>208.01</v>
      </c>
    </row>
    <row r="26554" spans="3:4" ht="15" hidden="1" customHeight="1" x14ac:dyDescent="0.25">
      <c r="C26554" s="158" t="s">
        <v>308</v>
      </c>
      <c r="D26554" s="159">
        <v>553.1</v>
      </c>
    </row>
    <row r="26555" spans="3:4" ht="15" hidden="1" customHeight="1" x14ac:dyDescent="0.25">
      <c r="C26555" s="160" t="s">
        <v>557</v>
      </c>
      <c r="D26555" s="161">
        <v>943.37</v>
      </c>
    </row>
    <row r="26556" spans="3:4" ht="15" hidden="1" customHeight="1" x14ac:dyDescent="0.25">
      <c r="C26556" s="158" t="s">
        <v>542</v>
      </c>
      <c r="D26556" s="159">
        <v>397.88</v>
      </c>
    </row>
    <row r="26557" spans="3:4" ht="15" hidden="1" customHeight="1" x14ac:dyDescent="0.25">
      <c r="C26557" s="160" t="s">
        <v>309</v>
      </c>
      <c r="D26557" s="161">
        <v>331.8</v>
      </c>
    </row>
    <row r="26558" spans="3:4" ht="15" hidden="1" customHeight="1" x14ac:dyDescent="0.25">
      <c r="C26558" s="158" t="s">
        <v>309</v>
      </c>
      <c r="D26558" s="159">
        <v>574.59</v>
      </c>
    </row>
    <row r="26559" spans="3:4" ht="15" hidden="1" customHeight="1" x14ac:dyDescent="0.25">
      <c r="C26559" s="160" t="s">
        <v>553</v>
      </c>
      <c r="D26559" s="161">
        <v>644.46</v>
      </c>
    </row>
    <row r="26560" spans="3:4" ht="15" hidden="1" customHeight="1" x14ac:dyDescent="0.25">
      <c r="C26560" s="158" t="s">
        <v>545</v>
      </c>
      <c r="D26560" s="159">
        <v>583.14</v>
      </c>
    </row>
    <row r="26561" spans="3:4" ht="15" hidden="1" customHeight="1" x14ac:dyDescent="0.25">
      <c r="C26561" s="160" t="s">
        <v>545</v>
      </c>
      <c r="D26561" s="161">
        <v>33.51</v>
      </c>
    </row>
    <row r="26562" spans="3:4" ht="15" hidden="1" customHeight="1" x14ac:dyDescent="0.25">
      <c r="C26562" s="158" t="s">
        <v>552</v>
      </c>
      <c r="D26562" s="159">
        <v>887.79</v>
      </c>
    </row>
    <row r="26563" spans="3:4" ht="15" hidden="1" customHeight="1" x14ac:dyDescent="0.25">
      <c r="C26563" s="160" t="s">
        <v>552</v>
      </c>
      <c r="D26563" s="161">
        <v>1252.33</v>
      </c>
    </row>
    <row r="26564" spans="3:4" ht="15" hidden="1" customHeight="1" x14ac:dyDescent="0.25">
      <c r="C26564" s="158" t="s">
        <v>549</v>
      </c>
      <c r="D26564" s="159">
        <v>556.64</v>
      </c>
    </row>
    <row r="26565" spans="3:4" ht="15" hidden="1" customHeight="1" x14ac:dyDescent="0.25">
      <c r="C26565" s="160" t="s">
        <v>545</v>
      </c>
      <c r="D26565" s="161">
        <v>311.5</v>
      </c>
    </row>
    <row r="26566" spans="3:4" ht="15" hidden="1" customHeight="1" x14ac:dyDescent="0.25">
      <c r="C26566" s="158" t="s">
        <v>553</v>
      </c>
      <c r="D26566" s="159">
        <v>481.67</v>
      </c>
    </row>
    <row r="26567" spans="3:4" ht="15" hidden="1" customHeight="1" x14ac:dyDescent="0.25">
      <c r="C26567" s="160" t="s">
        <v>546</v>
      </c>
      <c r="D26567" s="161">
        <v>682.92</v>
      </c>
    </row>
    <row r="26568" spans="3:4" ht="15" hidden="1" customHeight="1" x14ac:dyDescent="0.25">
      <c r="C26568" s="158" t="s">
        <v>540</v>
      </c>
      <c r="D26568" s="159">
        <v>168.01</v>
      </c>
    </row>
    <row r="26569" spans="3:4" ht="15" hidden="1" customHeight="1" x14ac:dyDescent="0.25">
      <c r="C26569" s="160" t="s">
        <v>553</v>
      </c>
      <c r="D26569" s="161">
        <v>868.12</v>
      </c>
    </row>
    <row r="26570" spans="3:4" ht="15" hidden="1" customHeight="1" x14ac:dyDescent="0.25">
      <c r="C26570" s="158" t="s">
        <v>546</v>
      </c>
      <c r="D26570" s="159">
        <v>936.56</v>
      </c>
    </row>
    <row r="26571" spans="3:4" ht="15" hidden="1" customHeight="1" x14ac:dyDescent="0.25">
      <c r="C26571" s="160" t="s">
        <v>542</v>
      </c>
      <c r="D26571" s="161">
        <v>676.78</v>
      </c>
    </row>
    <row r="26572" spans="3:4" ht="15" hidden="1" customHeight="1" x14ac:dyDescent="0.25">
      <c r="C26572" s="158" t="s">
        <v>307</v>
      </c>
      <c r="D26572" s="159">
        <v>300.08999999999997</v>
      </c>
    </row>
    <row r="26573" spans="3:4" ht="15" hidden="1" customHeight="1" x14ac:dyDescent="0.25">
      <c r="C26573" s="160" t="s">
        <v>557</v>
      </c>
      <c r="D26573" s="161">
        <v>727.13</v>
      </c>
    </row>
    <row r="26574" spans="3:4" ht="15" hidden="1" customHeight="1" x14ac:dyDescent="0.25">
      <c r="C26574" s="158" t="s">
        <v>312</v>
      </c>
      <c r="D26574" s="159">
        <v>792.31</v>
      </c>
    </row>
    <row r="26575" spans="3:4" ht="15" hidden="1" customHeight="1" x14ac:dyDescent="0.25">
      <c r="C26575" s="160" t="s">
        <v>307</v>
      </c>
      <c r="D26575" s="161">
        <v>412.86</v>
      </c>
    </row>
    <row r="26576" spans="3:4" ht="15" hidden="1" customHeight="1" x14ac:dyDescent="0.25">
      <c r="C26576" s="158" t="s">
        <v>312</v>
      </c>
      <c r="D26576" s="159">
        <v>389</v>
      </c>
    </row>
    <row r="26577" spans="3:4" ht="15" hidden="1" customHeight="1" x14ac:dyDescent="0.25">
      <c r="C26577" s="160" t="s">
        <v>312</v>
      </c>
      <c r="D26577" s="161">
        <v>1051.42</v>
      </c>
    </row>
    <row r="26578" spans="3:4" ht="15" hidden="1" customHeight="1" x14ac:dyDescent="0.25">
      <c r="C26578" s="158" t="s">
        <v>549</v>
      </c>
      <c r="D26578" s="159">
        <v>1014.69</v>
      </c>
    </row>
    <row r="26579" spans="3:4" ht="15" hidden="1" customHeight="1" x14ac:dyDescent="0.25">
      <c r="C26579" s="160" t="s">
        <v>307</v>
      </c>
      <c r="D26579" s="161">
        <v>1244.95</v>
      </c>
    </row>
    <row r="26580" spans="3:4" ht="15" hidden="1" customHeight="1" x14ac:dyDescent="0.25">
      <c r="C26580" s="158" t="s">
        <v>539</v>
      </c>
      <c r="D26580" s="159">
        <v>742.86</v>
      </c>
    </row>
    <row r="26581" spans="3:4" ht="15" hidden="1" customHeight="1" x14ac:dyDescent="0.25">
      <c r="C26581" s="160" t="s">
        <v>549</v>
      </c>
      <c r="D26581" s="161">
        <v>590.83000000000004</v>
      </c>
    </row>
    <row r="26582" spans="3:4" ht="15" hidden="1" customHeight="1" x14ac:dyDescent="0.25">
      <c r="C26582" s="158" t="s">
        <v>558</v>
      </c>
      <c r="D26582" s="159">
        <v>452.07</v>
      </c>
    </row>
    <row r="26583" spans="3:4" ht="15" hidden="1" customHeight="1" x14ac:dyDescent="0.25">
      <c r="C26583" s="160" t="s">
        <v>549</v>
      </c>
      <c r="D26583" s="161">
        <v>502.43</v>
      </c>
    </row>
    <row r="26584" spans="3:4" ht="15" hidden="1" customHeight="1" x14ac:dyDescent="0.25">
      <c r="C26584" s="158" t="s">
        <v>539</v>
      </c>
      <c r="D26584" s="159">
        <v>150.19</v>
      </c>
    </row>
    <row r="26585" spans="3:4" ht="15" hidden="1" customHeight="1" x14ac:dyDescent="0.25">
      <c r="C26585" s="160" t="s">
        <v>541</v>
      </c>
      <c r="D26585" s="161">
        <v>932.37</v>
      </c>
    </row>
    <row r="26586" spans="3:4" ht="15" hidden="1" customHeight="1" x14ac:dyDescent="0.25">
      <c r="C26586" s="158" t="s">
        <v>549</v>
      </c>
      <c r="D26586" s="159">
        <v>607.41</v>
      </c>
    </row>
    <row r="26587" spans="3:4" ht="15" hidden="1" customHeight="1" x14ac:dyDescent="0.25">
      <c r="C26587" s="160" t="s">
        <v>547</v>
      </c>
      <c r="D26587" s="161">
        <v>556.74</v>
      </c>
    </row>
    <row r="26588" spans="3:4" ht="15" hidden="1" customHeight="1" x14ac:dyDescent="0.25">
      <c r="C26588" s="158" t="s">
        <v>540</v>
      </c>
      <c r="D26588" s="159">
        <v>679.64</v>
      </c>
    </row>
    <row r="26589" spans="3:4" ht="15" hidden="1" customHeight="1" x14ac:dyDescent="0.25">
      <c r="C26589" s="160" t="s">
        <v>549</v>
      </c>
      <c r="D26589" s="161">
        <v>631.79</v>
      </c>
    </row>
    <row r="26590" spans="3:4" ht="15" hidden="1" customHeight="1" x14ac:dyDescent="0.25">
      <c r="C26590" s="158" t="s">
        <v>308</v>
      </c>
      <c r="D26590" s="159">
        <v>767.26</v>
      </c>
    </row>
    <row r="26591" spans="3:4" ht="15" hidden="1" customHeight="1" x14ac:dyDescent="0.25">
      <c r="C26591" s="160" t="s">
        <v>545</v>
      </c>
      <c r="D26591" s="161">
        <v>278.42</v>
      </c>
    </row>
    <row r="26592" spans="3:4" ht="15" hidden="1" customHeight="1" x14ac:dyDescent="0.25">
      <c r="C26592" s="158" t="s">
        <v>308</v>
      </c>
      <c r="D26592" s="159">
        <v>29.57</v>
      </c>
    </row>
    <row r="26593" spans="3:4" ht="15" hidden="1" customHeight="1" x14ac:dyDescent="0.25">
      <c r="C26593" s="160" t="s">
        <v>543</v>
      </c>
      <c r="D26593" s="161">
        <v>598.54999999999995</v>
      </c>
    </row>
    <row r="26594" spans="3:4" ht="15" hidden="1" customHeight="1" x14ac:dyDescent="0.25">
      <c r="C26594" s="158" t="s">
        <v>545</v>
      </c>
      <c r="D26594" s="159">
        <v>701.74</v>
      </c>
    </row>
    <row r="26595" spans="3:4" ht="15" hidden="1" customHeight="1" x14ac:dyDescent="0.25">
      <c r="C26595" s="160" t="s">
        <v>558</v>
      </c>
      <c r="D26595" s="161">
        <v>547.47</v>
      </c>
    </row>
    <row r="26596" spans="3:4" ht="15" hidden="1" customHeight="1" x14ac:dyDescent="0.25">
      <c r="C26596" s="158" t="s">
        <v>549</v>
      </c>
      <c r="D26596" s="159">
        <v>632.33000000000004</v>
      </c>
    </row>
    <row r="26597" spans="3:4" ht="15" hidden="1" customHeight="1" x14ac:dyDescent="0.25">
      <c r="C26597" s="160" t="s">
        <v>552</v>
      </c>
      <c r="D26597" s="161">
        <v>1081.6099999999999</v>
      </c>
    </row>
    <row r="26598" spans="3:4" ht="15" hidden="1" customHeight="1" x14ac:dyDescent="0.25">
      <c r="C26598" s="158" t="s">
        <v>539</v>
      </c>
      <c r="D26598" s="159">
        <v>166.39</v>
      </c>
    </row>
    <row r="26599" spans="3:4" ht="15" hidden="1" customHeight="1" x14ac:dyDescent="0.25">
      <c r="C26599" s="160" t="s">
        <v>539</v>
      </c>
      <c r="D26599" s="161">
        <v>859.06</v>
      </c>
    </row>
    <row r="26600" spans="3:4" ht="15" hidden="1" customHeight="1" x14ac:dyDescent="0.25">
      <c r="C26600" s="158" t="s">
        <v>557</v>
      </c>
      <c r="D26600" s="159">
        <v>529.38</v>
      </c>
    </row>
    <row r="26601" spans="3:4" ht="15" hidden="1" customHeight="1" x14ac:dyDescent="0.25">
      <c r="C26601" s="160" t="s">
        <v>307</v>
      </c>
      <c r="D26601" s="161">
        <v>757.67</v>
      </c>
    </row>
    <row r="26602" spans="3:4" ht="15" hidden="1" customHeight="1" x14ac:dyDescent="0.25">
      <c r="C26602" s="158" t="s">
        <v>307</v>
      </c>
      <c r="D26602" s="159">
        <v>1269.6500000000001</v>
      </c>
    </row>
    <row r="26603" spans="3:4" ht="15" hidden="1" customHeight="1" x14ac:dyDescent="0.25">
      <c r="C26603" s="160" t="s">
        <v>546</v>
      </c>
      <c r="D26603" s="161">
        <v>31.25</v>
      </c>
    </row>
    <row r="26604" spans="3:4" ht="15" hidden="1" customHeight="1" x14ac:dyDescent="0.25">
      <c r="C26604" s="158" t="s">
        <v>554</v>
      </c>
      <c r="D26604" s="159">
        <v>403.41</v>
      </c>
    </row>
    <row r="26605" spans="3:4" ht="15" hidden="1" customHeight="1" x14ac:dyDescent="0.25">
      <c r="C26605" s="160" t="s">
        <v>556</v>
      </c>
      <c r="D26605" s="161">
        <v>1270.48</v>
      </c>
    </row>
    <row r="26606" spans="3:4" ht="15" hidden="1" customHeight="1" x14ac:dyDescent="0.25">
      <c r="C26606" s="158" t="s">
        <v>542</v>
      </c>
      <c r="D26606" s="159">
        <v>559.11</v>
      </c>
    </row>
    <row r="26607" spans="3:4" ht="15" hidden="1" customHeight="1" x14ac:dyDescent="0.25">
      <c r="C26607" s="160" t="s">
        <v>307</v>
      </c>
      <c r="D26607" s="161">
        <v>560.9</v>
      </c>
    </row>
    <row r="26608" spans="3:4" ht="15" hidden="1" customHeight="1" x14ac:dyDescent="0.25">
      <c r="C26608" s="158" t="s">
        <v>553</v>
      </c>
      <c r="D26608" s="159">
        <v>1201.73</v>
      </c>
    </row>
    <row r="26609" spans="3:4" ht="15" hidden="1" customHeight="1" x14ac:dyDescent="0.25">
      <c r="C26609" s="160" t="s">
        <v>309</v>
      </c>
      <c r="D26609" s="161">
        <v>260.2</v>
      </c>
    </row>
    <row r="26610" spans="3:4" ht="15" hidden="1" customHeight="1" x14ac:dyDescent="0.25">
      <c r="C26610" s="158" t="s">
        <v>540</v>
      </c>
      <c r="D26610" s="159">
        <v>717.33</v>
      </c>
    </row>
    <row r="26611" spans="3:4" ht="15" hidden="1" customHeight="1" x14ac:dyDescent="0.25">
      <c r="C26611" s="160" t="s">
        <v>308</v>
      </c>
      <c r="D26611" s="161">
        <v>891.38</v>
      </c>
    </row>
    <row r="26612" spans="3:4" ht="15" hidden="1" customHeight="1" x14ac:dyDescent="0.25">
      <c r="C26612" s="158" t="s">
        <v>553</v>
      </c>
      <c r="D26612" s="159">
        <v>190.43</v>
      </c>
    </row>
    <row r="26613" spans="3:4" ht="15" hidden="1" customHeight="1" x14ac:dyDescent="0.25">
      <c r="C26613" s="160" t="s">
        <v>549</v>
      </c>
      <c r="D26613" s="161">
        <v>1240.58</v>
      </c>
    </row>
    <row r="26614" spans="3:4" ht="15" hidden="1" customHeight="1" x14ac:dyDescent="0.25">
      <c r="C26614" s="158" t="s">
        <v>307</v>
      </c>
      <c r="D26614" s="159">
        <v>334.87</v>
      </c>
    </row>
    <row r="26615" spans="3:4" ht="15" hidden="1" customHeight="1" x14ac:dyDescent="0.25">
      <c r="C26615" s="160" t="s">
        <v>540</v>
      </c>
      <c r="D26615" s="161">
        <v>159.30000000000001</v>
      </c>
    </row>
    <row r="26616" spans="3:4" ht="15" hidden="1" customHeight="1" x14ac:dyDescent="0.25">
      <c r="C26616" s="158" t="s">
        <v>553</v>
      </c>
      <c r="D26616" s="159">
        <v>82.58</v>
      </c>
    </row>
    <row r="26617" spans="3:4" ht="15" hidden="1" customHeight="1" x14ac:dyDescent="0.25">
      <c r="C26617" s="160" t="s">
        <v>539</v>
      </c>
      <c r="D26617" s="161">
        <v>472.98</v>
      </c>
    </row>
    <row r="26618" spans="3:4" ht="15" hidden="1" customHeight="1" x14ac:dyDescent="0.25">
      <c r="C26618" s="158" t="s">
        <v>544</v>
      </c>
      <c r="D26618" s="159">
        <v>771.19</v>
      </c>
    </row>
    <row r="26619" spans="3:4" ht="15" hidden="1" customHeight="1" x14ac:dyDescent="0.25">
      <c r="C26619" s="160" t="s">
        <v>547</v>
      </c>
      <c r="D26619" s="161">
        <v>577.11</v>
      </c>
    </row>
    <row r="26620" spans="3:4" ht="15" hidden="1" customHeight="1" x14ac:dyDescent="0.25">
      <c r="C26620" s="158" t="s">
        <v>540</v>
      </c>
      <c r="D26620" s="159">
        <v>302.7</v>
      </c>
    </row>
    <row r="26621" spans="3:4" ht="15" hidden="1" customHeight="1" x14ac:dyDescent="0.25">
      <c r="C26621" s="160" t="s">
        <v>307</v>
      </c>
      <c r="D26621" s="161">
        <v>222.93</v>
      </c>
    </row>
    <row r="26622" spans="3:4" ht="15" hidden="1" customHeight="1" x14ac:dyDescent="0.25">
      <c r="C26622" s="158" t="s">
        <v>547</v>
      </c>
      <c r="D26622" s="159">
        <v>1182.32</v>
      </c>
    </row>
    <row r="26623" spans="3:4" ht="15" hidden="1" customHeight="1" x14ac:dyDescent="0.25">
      <c r="C26623" s="160" t="s">
        <v>552</v>
      </c>
      <c r="D26623" s="161">
        <v>76.790000000000006</v>
      </c>
    </row>
    <row r="26624" spans="3:4" ht="15" hidden="1" customHeight="1" x14ac:dyDescent="0.25">
      <c r="C26624" s="158" t="s">
        <v>541</v>
      </c>
      <c r="D26624" s="159">
        <v>1122.02</v>
      </c>
    </row>
    <row r="26625" spans="3:4" ht="15" hidden="1" customHeight="1" x14ac:dyDescent="0.25">
      <c r="C26625" s="160" t="s">
        <v>547</v>
      </c>
      <c r="D26625" s="161">
        <v>216.95</v>
      </c>
    </row>
    <row r="26626" spans="3:4" ht="15" hidden="1" customHeight="1" x14ac:dyDescent="0.25">
      <c r="C26626" s="158" t="s">
        <v>539</v>
      </c>
      <c r="D26626" s="159">
        <v>180.38</v>
      </c>
    </row>
    <row r="26627" spans="3:4" ht="15" hidden="1" customHeight="1" x14ac:dyDescent="0.25">
      <c r="C26627" s="160" t="s">
        <v>545</v>
      </c>
      <c r="D26627" s="161">
        <v>1042.3699999999999</v>
      </c>
    </row>
    <row r="26628" spans="3:4" ht="15" hidden="1" customHeight="1" x14ac:dyDescent="0.25">
      <c r="C26628" s="158" t="s">
        <v>551</v>
      </c>
      <c r="D26628" s="159">
        <v>252.81</v>
      </c>
    </row>
    <row r="26629" spans="3:4" ht="15" hidden="1" customHeight="1" x14ac:dyDescent="0.25">
      <c r="C26629" s="160" t="s">
        <v>555</v>
      </c>
      <c r="D26629" s="161">
        <v>571.69000000000005</v>
      </c>
    </row>
    <row r="26630" spans="3:4" ht="15" hidden="1" customHeight="1" x14ac:dyDescent="0.25">
      <c r="C26630" s="158" t="s">
        <v>541</v>
      </c>
      <c r="D26630" s="159">
        <v>658.13</v>
      </c>
    </row>
    <row r="26631" spans="3:4" ht="15" hidden="1" customHeight="1" x14ac:dyDescent="0.25">
      <c r="C26631" s="160" t="s">
        <v>551</v>
      </c>
      <c r="D26631" s="161">
        <v>1139.23</v>
      </c>
    </row>
    <row r="26632" spans="3:4" ht="15" hidden="1" customHeight="1" x14ac:dyDescent="0.25">
      <c r="C26632" s="158" t="s">
        <v>545</v>
      </c>
      <c r="D26632" s="159">
        <v>25.51</v>
      </c>
    </row>
    <row r="26633" spans="3:4" ht="15" hidden="1" customHeight="1" x14ac:dyDescent="0.25">
      <c r="C26633" s="160" t="s">
        <v>545</v>
      </c>
      <c r="D26633" s="161">
        <v>1049.3399999999999</v>
      </c>
    </row>
    <row r="26634" spans="3:4" ht="15" hidden="1" customHeight="1" x14ac:dyDescent="0.25">
      <c r="C26634" s="158" t="s">
        <v>543</v>
      </c>
      <c r="D26634" s="159">
        <v>95.92</v>
      </c>
    </row>
    <row r="26635" spans="3:4" ht="15" hidden="1" customHeight="1" x14ac:dyDescent="0.25">
      <c r="C26635" s="160" t="s">
        <v>551</v>
      </c>
      <c r="D26635" s="161">
        <v>908.34</v>
      </c>
    </row>
    <row r="26636" spans="3:4" ht="15" hidden="1" customHeight="1" x14ac:dyDescent="0.25">
      <c r="C26636" s="158" t="s">
        <v>308</v>
      </c>
      <c r="D26636" s="159">
        <v>1076.27</v>
      </c>
    </row>
    <row r="26637" spans="3:4" ht="15" hidden="1" customHeight="1" x14ac:dyDescent="0.25">
      <c r="C26637" s="160" t="s">
        <v>312</v>
      </c>
      <c r="D26637" s="161">
        <v>484.24</v>
      </c>
    </row>
    <row r="26638" spans="3:4" ht="15" hidden="1" customHeight="1" x14ac:dyDescent="0.25">
      <c r="C26638" s="158" t="s">
        <v>547</v>
      </c>
      <c r="D26638" s="159">
        <v>585.89</v>
      </c>
    </row>
    <row r="26639" spans="3:4" ht="15" hidden="1" customHeight="1" x14ac:dyDescent="0.25">
      <c r="C26639" s="160" t="s">
        <v>555</v>
      </c>
      <c r="D26639" s="161">
        <v>889.88</v>
      </c>
    </row>
    <row r="26640" spans="3:4" ht="15" hidden="1" customHeight="1" x14ac:dyDescent="0.25">
      <c r="C26640" s="158" t="s">
        <v>553</v>
      </c>
      <c r="D26640" s="159">
        <v>82.42</v>
      </c>
    </row>
    <row r="26641" spans="3:4" ht="15" hidden="1" customHeight="1" x14ac:dyDescent="0.25">
      <c r="C26641" s="160" t="s">
        <v>542</v>
      </c>
      <c r="D26641" s="161">
        <v>268.33</v>
      </c>
    </row>
    <row r="26642" spans="3:4" ht="15" hidden="1" customHeight="1" x14ac:dyDescent="0.25">
      <c r="C26642" s="158" t="s">
        <v>545</v>
      </c>
      <c r="D26642" s="159">
        <v>966.33</v>
      </c>
    </row>
    <row r="26643" spans="3:4" ht="15" hidden="1" customHeight="1" x14ac:dyDescent="0.25">
      <c r="C26643" s="160" t="s">
        <v>312</v>
      </c>
      <c r="D26643" s="161">
        <v>265.7</v>
      </c>
    </row>
    <row r="26644" spans="3:4" ht="15" hidden="1" customHeight="1" x14ac:dyDescent="0.25">
      <c r="C26644" s="158" t="s">
        <v>543</v>
      </c>
      <c r="D26644" s="159">
        <v>324.58</v>
      </c>
    </row>
    <row r="26645" spans="3:4" ht="15" hidden="1" customHeight="1" x14ac:dyDescent="0.25">
      <c r="C26645" s="160" t="s">
        <v>539</v>
      </c>
      <c r="D26645" s="161">
        <v>715.34</v>
      </c>
    </row>
    <row r="26646" spans="3:4" ht="15" hidden="1" customHeight="1" x14ac:dyDescent="0.25">
      <c r="C26646" s="158" t="s">
        <v>553</v>
      </c>
      <c r="D26646" s="159">
        <v>12.03</v>
      </c>
    </row>
    <row r="26647" spans="3:4" ht="15" hidden="1" customHeight="1" x14ac:dyDescent="0.25">
      <c r="C26647" s="160" t="s">
        <v>543</v>
      </c>
      <c r="D26647" s="161">
        <v>290.63</v>
      </c>
    </row>
    <row r="26648" spans="3:4" ht="15" hidden="1" customHeight="1" x14ac:dyDescent="0.25">
      <c r="C26648" s="158" t="s">
        <v>542</v>
      </c>
      <c r="D26648" s="159">
        <v>135.25</v>
      </c>
    </row>
    <row r="26649" spans="3:4" ht="15" hidden="1" customHeight="1" x14ac:dyDescent="0.25">
      <c r="C26649" s="160" t="s">
        <v>548</v>
      </c>
      <c r="D26649" s="161">
        <v>191.37</v>
      </c>
    </row>
    <row r="26650" spans="3:4" ht="15" hidden="1" customHeight="1" x14ac:dyDescent="0.25">
      <c r="C26650" s="158" t="s">
        <v>543</v>
      </c>
      <c r="D26650" s="159">
        <v>849.19</v>
      </c>
    </row>
    <row r="26651" spans="3:4" ht="15" hidden="1" customHeight="1" x14ac:dyDescent="0.25">
      <c r="C26651" s="160" t="s">
        <v>546</v>
      </c>
      <c r="D26651" s="161">
        <v>354</v>
      </c>
    </row>
    <row r="26652" spans="3:4" ht="15" hidden="1" customHeight="1" x14ac:dyDescent="0.25">
      <c r="C26652" s="158" t="s">
        <v>549</v>
      </c>
      <c r="D26652" s="159">
        <v>1009.73</v>
      </c>
    </row>
    <row r="26653" spans="3:4" ht="15" hidden="1" customHeight="1" x14ac:dyDescent="0.25">
      <c r="C26653" s="160" t="s">
        <v>540</v>
      </c>
      <c r="D26653" s="161">
        <v>156.88999999999999</v>
      </c>
    </row>
    <row r="26654" spans="3:4" ht="15" hidden="1" customHeight="1" x14ac:dyDescent="0.25">
      <c r="C26654" s="158" t="s">
        <v>557</v>
      </c>
      <c r="D26654" s="159">
        <v>36.72</v>
      </c>
    </row>
    <row r="26655" spans="3:4" ht="15" hidden="1" customHeight="1" x14ac:dyDescent="0.25">
      <c r="C26655" s="160" t="s">
        <v>546</v>
      </c>
      <c r="D26655" s="161">
        <v>1055.9000000000001</v>
      </c>
    </row>
    <row r="26656" spans="3:4" ht="15" hidden="1" customHeight="1" x14ac:dyDescent="0.25">
      <c r="C26656" s="158" t="s">
        <v>546</v>
      </c>
      <c r="D26656" s="159">
        <v>906.09</v>
      </c>
    </row>
    <row r="26657" spans="3:4" ht="15" hidden="1" customHeight="1" x14ac:dyDescent="0.25">
      <c r="C26657" s="160" t="s">
        <v>312</v>
      </c>
      <c r="D26657" s="161">
        <v>332.24</v>
      </c>
    </row>
    <row r="26658" spans="3:4" ht="15" hidden="1" customHeight="1" x14ac:dyDescent="0.25">
      <c r="C26658" s="158" t="s">
        <v>312</v>
      </c>
      <c r="D26658" s="159">
        <v>677.2</v>
      </c>
    </row>
    <row r="26659" spans="3:4" ht="15" hidden="1" customHeight="1" x14ac:dyDescent="0.25">
      <c r="C26659" s="160" t="s">
        <v>546</v>
      </c>
      <c r="D26659" s="161">
        <v>842.96</v>
      </c>
    </row>
    <row r="26660" spans="3:4" ht="15" hidden="1" customHeight="1" x14ac:dyDescent="0.25">
      <c r="C26660" s="158" t="s">
        <v>539</v>
      </c>
      <c r="D26660" s="159">
        <v>249.41</v>
      </c>
    </row>
    <row r="26661" spans="3:4" ht="15" hidden="1" customHeight="1" x14ac:dyDescent="0.25">
      <c r="C26661" s="160" t="s">
        <v>543</v>
      </c>
      <c r="D26661" s="161">
        <v>439.04</v>
      </c>
    </row>
    <row r="26662" spans="3:4" ht="15" hidden="1" customHeight="1" x14ac:dyDescent="0.25">
      <c r="C26662" s="158" t="s">
        <v>308</v>
      </c>
      <c r="D26662" s="159">
        <v>28.05</v>
      </c>
    </row>
    <row r="26663" spans="3:4" ht="15" hidden="1" customHeight="1" x14ac:dyDescent="0.25">
      <c r="C26663" s="160" t="s">
        <v>539</v>
      </c>
      <c r="D26663" s="161">
        <v>775.03</v>
      </c>
    </row>
    <row r="26664" spans="3:4" ht="15" hidden="1" customHeight="1" x14ac:dyDescent="0.25">
      <c r="C26664" s="158" t="s">
        <v>545</v>
      </c>
      <c r="D26664" s="159">
        <v>1279.45</v>
      </c>
    </row>
    <row r="26665" spans="3:4" ht="15" hidden="1" customHeight="1" x14ac:dyDescent="0.25">
      <c r="C26665" s="160" t="s">
        <v>546</v>
      </c>
      <c r="D26665" s="161">
        <v>295.57</v>
      </c>
    </row>
    <row r="26666" spans="3:4" ht="15" hidden="1" customHeight="1" x14ac:dyDescent="0.25">
      <c r="C26666" s="158" t="s">
        <v>549</v>
      </c>
      <c r="D26666" s="159">
        <v>1298.3499999999999</v>
      </c>
    </row>
    <row r="26667" spans="3:4" ht="15" hidden="1" customHeight="1" x14ac:dyDescent="0.25">
      <c r="C26667" s="160" t="s">
        <v>543</v>
      </c>
      <c r="D26667" s="161">
        <v>1152.53</v>
      </c>
    </row>
    <row r="26668" spans="3:4" ht="15" hidden="1" customHeight="1" x14ac:dyDescent="0.25">
      <c r="C26668" s="158" t="s">
        <v>544</v>
      </c>
      <c r="D26668" s="159">
        <v>1178.0999999999999</v>
      </c>
    </row>
    <row r="26669" spans="3:4" ht="15" hidden="1" customHeight="1" x14ac:dyDescent="0.25">
      <c r="C26669" s="160" t="s">
        <v>312</v>
      </c>
      <c r="D26669" s="161">
        <v>34.61</v>
      </c>
    </row>
    <row r="26670" spans="3:4" ht="15" hidden="1" customHeight="1" x14ac:dyDescent="0.25">
      <c r="C26670" s="158" t="s">
        <v>540</v>
      </c>
      <c r="D26670" s="159">
        <v>1062</v>
      </c>
    </row>
    <row r="26671" spans="3:4" ht="15" hidden="1" customHeight="1" x14ac:dyDescent="0.25">
      <c r="C26671" s="160" t="s">
        <v>541</v>
      </c>
      <c r="D26671" s="161">
        <v>782.15</v>
      </c>
    </row>
    <row r="26672" spans="3:4" ht="15" hidden="1" customHeight="1" x14ac:dyDescent="0.25">
      <c r="C26672" s="158" t="s">
        <v>539</v>
      </c>
      <c r="D26672" s="159">
        <v>633.79</v>
      </c>
    </row>
    <row r="26673" spans="3:4" ht="15" hidden="1" customHeight="1" x14ac:dyDescent="0.25">
      <c r="C26673" s="160" t="s">
        <v>541</v>
      </c>
      <c r="D26673" s="161">
        <v>581.09</v>
      </c>
    </row>
    <row r="26674" spans="3:4" ht="15" hidden="1" customHeight="1" x14ac:dyDescent="0.25">
      <c r="C26674" s="158" t="s">
        <v>545</v>
      </c>
      <c r="D26674" s="159">
        <v>704.14</v>
      </c>
    </row>
    <row r="26675" spans="3:4" ht="15" hidden="1" customHeight="1" x14ac:dyDescent="0.25">
      <c r="C26675" s="160" t="s">
        <v>553</v>
      </c>
      <c r="D26675" s="161">
        <v>385.83</v>
      </c>
    </row>
    <row r="26676" spans="3:4" ht="15" hidden="1" customHeight="1" x14ac:dyDescent="0.25">
      <c r="C26676" s="158" t="s">
        <v>556</v>
      </c>
      <c r="D26676" s="159">
        <v>589.5</v>
      </c>
    </row>
    <row r="26677" spans="3:4" ht="15" hidden="1" customHeight="1" x14ac:dyDescent="0.25">
      <c r="C26677" s="160" t="s">
        <v>552</v>
      </c>
      <c r="D26677" s="161">
        <v>57.37</v>
      </c>
    </row>
    <row r="26678" spans="3:4" ht="15" hidden="1" customHeight="1" x14ac:dyDescent="0.25">
      <c r="C26678" s="158" t="s">
        <v>544</v>
      </c>
      <c r="D26678" s="159">
        <v>1224.97</v>
      </c>
    </row>
    <row r="26679" spans="3:4" ht="15" hidden="1" customHeight="1" x14ac:dyDescent="0.25">
      <c r="C26679" s="160" t="s">
        <v>312</v>
      </c>
      <c r="D26679" s="161">
        <v>560.30999999999995</v>
      </c>
    </row>
    <row r="26680" spans="3:4" ht="15" hidden="1" customHeight="1" x14ac:dyDescent="0.25">
      <c r="C26680" s="158" t="s">
        <v>309</v>
      </c>
      <c r="D26680" s="159">
        <v>1118.8399999999999</v>
      </c>
    </row>
    <row r="26681" spans="3:4" ht="15" hidden="1" customHeight="1" x14ac:dyDescent="0.25">
      <c r="C26681" s="160" t="s">
        <v>540</v>
      </c>
      <c r="D26681" s="161">
        <v>439.64</v>
      </c>
    </row>
    <row r="26682" spans="3:4" ht="15" hidden="1" customHeight="1" x14ac:dyDescent="0.25">
      <c r="C26682" s="158" t="s">
        <v>541</v>
      </c>
      <c r="D26682" s="159">
        <v>428.01</v>
      </c>
    </row>
    <row r="26683" spans="3:4" ht="15" hidden="1" customHeight="1" x14ac:dyDescent="0.25">
      <c r="C26683" s="160" t="s">
        <v>553</v>
      </c>
      <c r="D26683" s="161">
        <v>645.70000000000005</v>
      </c>
    </row>
    <row r="26684" spans="3:4" ht="15" hidden="1" customHeight="1" x14ac:dyDescent="0.25">
      <c r="C26684" s="158" t="s">
        <v>543</v>
      </c>
      <c r="D26684" s="159">
        <v>103.74</v>
      </c>
    </row>
    <row r="26685" spans="3:4" ht="15" hidden="1" customHeight="1" x14ac:dyDescent="0.25">
      <c r="C26685" s="160" t="s">
        <v>542</v>
      </c>
      <c r="D26685" s="161">
        <v>1000.69</v>
      </c>
    </row>
    <row r="26686" spans="3:4" ht="15" hidden="1" customHeight="1" x14ac:dyDescent="0.25">
      <c r="C26686" s="158" t="s">
        <v>539</v>
      </c>
      <c r="D26686" s="159">
        <v>109.66</v>
      </c>
    </row>
    <row r="26687" spans="3:4" ht="15" hidden="1" customHeight="1" x14ac:dyDescent="0.25">
      <c r="C26687" s="160" t="s">
        <v>542</v>
      </c>
      <c r="D26687" s="161">
        <v>765.69</v>
      </c>
    </row>
    <row r="26688" spans="3:4" ht="15" hidden="1" customHeight="1" x14ac:dyDescent="0.25">
      <c r="C26688" s="158" t="s">
        <v>540</v>
      </c>
      <c r="D26688" s="159">
        <v>1126.07</v>
      </c>
    </row>
    <row r="26689" spans="3:4" ht="15" hidden="1" customHeight="1" x14ac:dyDescent="0.25">
      <c r="C26689" s="160" t="s">
        <v>556</v>
      </c>
      <c r="D26689" s="161">
        <v>452.88</v>
      </c>
    </row>
    <row r="26690" spans="3:4" ht="15" hidden="1" customHeight="1" x14ac:dyDescent="0.25">
      <c r="C26690" s="158" t="s">
        <v>557</v>
      </c>
      <c r="D26690" s="159">
        <v>250.09</v>
      </c>
    </row>
    <row r="26691" spans="3:4" ht="15" hidden="1" customHeight="1" x14ac:dyDescent="0.25">
      <c r="C26691" s="160" t="s">
        <v>550</v>
      </c>
      <c r="D26691" s="161">
        <v>80.41</v>
      </c>
    </row>
    <row r="26692" spans="3:4" ht="15" hidden="1" customHeight="1" x14ac:dyDescent="0.25">
      <c r="C26692" s="158" t="s">
        <v>547</v>
      </c>
      <c r="D26692" s="159">
        <v>802.97</v>
      </c>
    </row>
    <row r="26693" spans="3:4" ht="15" hidden="1" customHeight="1" x14ac:dyDescent="0.25">
      <c r="C26693" s="160" t="s">
        <v>541</v>
      </c>
      <c r="D26693" s="161">
        <v>1216.33</v>
      </c>
    </row>
    <row r="26694" spans="3:4" ht="15" hidden="1" customHeight="1" x14ac:dyDescent="0.25">
      <c r="C26694" s="158" t="s">
        <v>553</v>
      </c>
      <c r="D26694" s="159">
        <v>838.16</v>
      </c>
    </row>
    <row r="26695" spans="3:4" ht="15" hidden="1" customHeight="1" x14ac:dyDescent="0.25">
      <c r="C26695" s="160" t="s">
        <v>542</v>
      </c>
      <c r="D26695" s="161">
        <v>898.39</v>
      </c>
    </row>
    <row r="26696" spans="3:4" ht="15" hidden="1" customHeight="1" x14ac:dyDescent="0.25">
      <c r="C26696" s="158" t="s">
        <v>546</v>
      </c>
      <c r="D26696" s="159">
        <v>275.07</v>
      </c>
    </row>
    <row r="26697" spans="3:4" ht="15" hidden="1" customHeight="1" x14ac:dyDescent="0.25">
      <c r="C26697" s="160" t="s">
        <v>549</v>
      </c>
      <c r="D26697" s="161">
        <v>122.42</v>
      </c>
    </row>
    <row r="26698" spans="3:4" ht="15" hidden="1" customHeight="1" x14ac:dyDescent="0.25">
      <c r="C26698" s="158" t="s">
        <v>307</v>
      </c>
      <c r="D26698" s="159">
        <v>324.20999999999998</v>
      </c>
    </row>
    <row r="26699" spans="3:4" ht="15" hidden="1" customHeight="1" x14ac:dyDescent="0.25">
      <c r="C26699" s="160" t="s">
        <v>546</v>
      </c>
      <c r="D26699" s="161">
        <v>156.93</v>
      </c>
    </row>
    <row r="26700" spans="3:4" ht="15" hidden="1" customHeight="1" x14ac:dyDescent="0.25">
      <c r="C26700" s="158" t="s">
        <v>307</v>
      </c>
      <c r="D26700" s="159">
        <v>529.72</v>
      </c>
    </row>
    <row r="26701" spans="3:4" ht="15" hidden="1" customHeight="1" x14ac:dyDescent="0.25">
      <c r="C26701" s="160" t="s">
        <v>308</v>
      </c>
      <c r="D26701" s="161">
        <v>309.14999999999998</v>
      </c>
    </row>
    <row r="26702" spans="3:4" ht="15" hidden="1" customHeight="1" x14ac:dyDescent="0.25">
      <c r="C26702" s="158" t="s">
        <v>557</v>
      </c>
      <c r="D26702" s="159">
        <v>404.9</v>
      </c>
    </row>
    <row r="26703" spans="3:4" ht="15" hidden="1" customHeight="1" x14ac:dyDescent="0.25">
      <c r="C26703" s="160" t="s">
        <v>312</v>
      </c>
      <c r="D26703" s="161">
        <v>65.62</v>
      </c>
    </row>
    <row r="26704" spans="3:4" ht="15" hidden="1" customHeight="1" x14ac:dyDescent="0.25">
      <c r="C26704" s="158" t="s">
        <v>546</v>
      </c>
      <c r="D26704" s="159">
        <v>551.46</v>
      </c>
    </row>
    <row r="26705" spans="3:4" ht="15" hidden="1" customHeight="1" x14ac:dyDescent="0.25">
      <c r="C26705" s="160" t="s">
        <v>552</v>
      </c>
      <c r="D26705" s="161">
        <v>1231.28</v>
      </c>
    </row>
    <row r="26706" spans="3:4" ht="15" hidden="1" customHeight="1" x14ac:dyDescent="0.25">
      <c r="C26706" s="158" t="s">
        <v>542</v>
      </c>
      <c r="D26706" s="159">
        <v>505.4</v>
      </c>
    </row>
    <row r="26707" spans="3:4" ht="15" hidden="1" customHeight="1" x14ac:dyDescent="0.25">
      <c r="C26707" s="160" t="s">
        <v>547</v>
      </c>
      <c r="D26707" s="161">
        <v>644.67999999999995</v>
      </c>
    </row>
    <row r="26708" spans="3:4" ht="15" hidden="1" customHeight="1" x14ac:dyDescent="0.25">
      <c r="C26708" s="158" t="s">
        <v>546</v>
      </c>
      <c r="D26708" s="159">
        <v>308.85000000000002</v>
      </c>
    </row>
    <row r="26709" spans="3:4" ht="15" hidden="1" customHeight="1" x14ac:dyDescent="0.25">
      <c r="C26709" s="160" t="s">
        <v>550</v>
      </c>
      <c r="D26709" s="161">
        <v>681.6</v>
      </c>
    </row>
    <row r="26710" spans="3:4" ht="15" hidden="1" customHeight="1" x14ac:dyDescent="0.25">
      <c r="C26710" s="158" t="s">
        <v>543</v>
      </c>
      <c r="D26710" s="159">
        <v>815.54</v>
      </c>
    </row>
    <row r="26711" spans="3:4" ht="15" hidden="1" customHeight="1" x14ac:dyDescent="0.25">
      <c r="C26711" s="160" t="s">
        <v>547</v>
      </c>
      <c r="D26711" s="161">
        <v>274.25</v>
      </c>
    </row>
    <row r="26712" spans="3:4" ht="15" hidden="1" customHeight="1" x14ac:dyDescent="0.25">
      <c r="C26712" s="158" t="s">
        <v>549</v>
      </c>
      <c r="D26712" s="159">
        <v>535.64</v>
      </c>
    </row>
    <row r="26713" spans="3:4" ht="15" hidden="1" customHeight="1" x14ac:dyDescent="0.25">
      <c r="C26713" s="160" t="s">
        <v>542</v>
      </c>
      <c r="D26713" s="161">
        <v>1003.69</v>
      </c>
    </row>
    <row r="26714" spans="3:4" ht="15" hidden="1" customHeight="1" x14ac:dyDescent="0.25">
      <c r="C26714" s="158" t="s">
        <v>542</v>
      </c>
      <c r="D26714" s="159">
        <v>989.86</v>
      </c>
    </row>
    <row r="26715" spans="3:4" ht="15" hidden="1" customHeight="1" x14ac:dyDescent="0.25">
      <c r="C26715" s="160" t="s">
        <v>540</v>
      </c>
      <c r="D26715" s="161">
        <v>569.96</v>
      </c>
    </row>
    <row r="26716" spans="3:4" ht="15" hidden="1" customHeight="1" x14ac:dyDescent="0.25">
      <c r="C26716" s="158" t="s">
        <v>543</v>
      </c>
      <c r="D26716" s="159">
        <v>588.32000000000005</v>
      </c>
    </row>
    <row r="26717" spans="3:4" ht="15" hidden="1" customHeight="1" x14ac:dyDescent="0.25">
      <c r="C26717" s="160" t="s">
        <v>541</v>
      </c>
      <c r="D26717" s="161">
        <v>412.09</v>
      </c>
    </row>
    <row r="26718" spans="3:4" ht="15" hidden="1" customHeight="1" x14ac:dyDescent="0.25">
      <c r="C26718" s="158" t="s">
        <v>540</v>
      </c>
      <c r="D26718" s="159">
        <v>1049.3699999999999</v>
      </c>
    </row>
    <row r="26719" spans="3:4" ht="15" hidden="1" customHeight="1" x14ac:dyDescent="0.25">
      <c r="C26719" s="160" t="s">
        <v>312</v>
      </c>
      <c r="D26719" s="161">
        <v>610.52</v>
      </c>
    </row>
    <row r="26720" spans="3:4" ht="15" hidden="1" customHeight="1" x14ac:dyDescent="0.25">
      <c r="C26720" s="158" t="s">
        <v>552</v>
      </c>
      <c r="D26720" s="159">
        <v>1026.72</v>
      </c>
    </row>
    <row r="26721" spans="3:4" ht="15" hidden="1" customHeight="1" x14ac:dyDescent="0.25">
      <c r="C26721" s="160" t="s">
        <v>543</v>
      </c>
      <c r="D26721" s="161">
        <v>458.58</v>
      </c>
    </row>
    <row r="26722" spans="3:4" ht="15" hidden="1" customHeight="1" x14ac:dyDescent="0.25">
      <c r="C26722" s="158" t="s">
        <v>312</v>
      </c>
      <c r="D26722" s="159">
        <v>1208.03</v>
      </c>
    </row>
    <row r="26723" spans="3:4" ht="15" hidden="1" customHeight="1" x14ac:dyDescent="0.25">
      <c r="C26723" s="160" t="s">
        <v>307</v>
      </c>
      <c r="D26723" s="161">
        <v>746.18</v>
      </c>
    </row>
    <row r="26724" spans="3:4" ht="15" hidden="1" customHeight="1" x14ac:dyDescent="0.25">
      <c r="C26724" s="158" t="s">
        <v>312</v>
      </c>
      <c r="D26724" s="159">
        <v>1055.0999999999999</v>
      </c>
    </row>
    <row r="26725" spans="3:4" ht="15" hidden="1" customHeight="1" x14ac:dyDescent="0.25">
      <c r="C26725" s="160" t="s">
        <v>553</v>
      </c>
      <c r="D26725" s="161">
        <v>587.28</v>
      </c>
    </row>
    <row r="26726" spans="3:4" ht="15" hidden="1" customHeight="1" x14ac:dyDescent="0.25">
      <c r="C26726" s="158" t="s">
        <v>539</v>
      </c>
      <c r="D26726" s="159">
        <v>331.23</v>
      </c>
    </row>
    <row r="26727" spans="3:4" ht="15" hidden="1" customHeight="1" x14ac:dyDescent="0.25">
      <c r="C26727" s="160" t="s">
        <v>544</v>
      </c>
      <c r="D26727" s="161">
        <v>1033.46</v>
      </c>
    </row>
    <row r="26728" spans="3:4" ht="15" hidden="1" customHeight="1" x14ac:dyDescent="0.25">
      <c r="C26728" s="158" t="s">
        <v>309</v>
      </c>
      <c r="D26728" s="159">
        <v>964.69</v>
      </c>
    </row>
    <row r="26729" spans="3:4" ht="15" hidden="1" customHeight="1" x14ac:dyDescent="0.25">
      <c r="C26729" s="160" t="s">
        <v>542</v>
      </c>
      <c r="D26729" s="161">
        <v>576.16</v>
      </c>
    </row>
    <row r="26730" spans="3:4" ht="15" hidden="1" customHeight="1" x14ac:dyDescent="0.25">
      <c r="C26730" s="158" t="s">
        <v>556</v>
      </c>
      <c r="D26730" s="159">
        <v>13.4</v>
      </c>
    </row>
    <row r="26731" spans="3:4" ht="15" hidden="1" customHeight="1" x14ac:dyDescent="0.25">
      <c r="C26731" s="160" t="s">
        <v>547</v>
      </c>
      <c r="D26731" s="161">
        <v>376.3</v>
      </c>
    </row>
    <row r="26732" spans="3:4" ht="15" hidden="1" customHeight="1" x14ac:dyDescent="0.25">
      <c r="C26732" s="158" t="s">
        <v>558</v>
      </c>
      <c r="D26732" s="159">
        <v>839.84</v>
      </c>
    </row>
    <row r="26733" spans="3:4" ht="15" hidden="1" customHeight="1" x14ac:dyDescent="0.25">
      <c r="C26733" s="160" t="s">
        <v>544</v>
      </c>
      <c r="D26733" s="161">
        <v>608.6</v>
      </c>
    </row>
    <row r="26734" spans="3:4" ht="15" hidden="1" customHeight="1" x14ac:dyDescent="0.25">
      <c r="C26734" s="158" t="s">
        <v>546</v>
      </c>
      <c r="D26734" s="159">
        <v>737.95</v>
      </c>
    </row>
    <row r="26735" spans="3:4" ht="15" hidden="1" customHeight="1" x14ac:dyDescent="0.25">
      <c r="C26735" s="160" t="s">
        <v>539</v>
      </c>
      <c r="D26735" s="161">
        <v>354.54</v>
      </c>
    </row>
    <row r="26736" spans="3:4" ht="15" hidden="1" customHeight="1" x14ac:dyDescent="0.25">
      <c r="C26736" s="158" t="s">
        <v>542</v>
      </c>
      <c r="D26736" s="159">
        <v>774.95</v>
      </c>
    </row>
    <row r="26737" spans="3:4" ht="15" hidden="1" customHeight="1" x14ac:dyDescent="0.25">
      <c r="C26737" s="160" t="s">
        <v>545</v>
      </c>
      <c r="D26737" s="161">
        <v>1008.19</v>
      </c>
    </row>
    <row r="26738" spans="3:4" ht="15" hidden="1" customHeight="1" x14ac:dyDescent="0.25">
      <c r="C26738" s="158" t="s">
        <v>556</v>
      </c>
      <c r="D26738" s="159">
        <v>211.01</v>
      </c>
    </row>
    <row r="26739" spans="3:4" ht="15" hidden="1" customHeight="1" x14ac:dyDescent="0.25">
      <c r="C26739" s="160" t="s">
        <v>552</v>
      </c>
      <c r="D26739" s="161">
        <v>640.20000000000005</v>
      </c>
    </row>
    <row r="26740" spans="3:4" ht="15" hidden="1" customHeight="1" x14ac:dyDescent="0.25">
      <c r="C26740" s="158" t="s">
        <v>548</v>
      </c>
      <c r="D26740" s="159">
        <v>223.87</v>
      </c>
    </row>
    <row r="26741" spans="3:4" ht="15" hidden="1" customHeight="1" x14ac:dyDescent="0.25">
      <c r="C26741" s="160" t="s">
        <v>312</v>
      </c>
      <c r="D26741" s="161">
        <v>722.2</v>
      </c>
    </row>
    <row r="26742" spans="3:4" ht="15" hidden="1" customHeight="1" x14ac:dyDescent="0.25">
      <c r="C26742" s="158" t="s">
        <v>541</v>
      </c>
      <c r="D26742" s="159">
        <v>450.67</v>
      </c>
    </row>
    <row r="26743" spans="3:4" ht="15" hidden="1" customHeight="1" x14ac:dyDescent="0.25">
      <c r="C26743" s="160" t="s">
        <v>542</v>
      </c>
      <c r="D26743" s="161">
        <v>856.38</v>
      </c>
    </row>
    <row r="26744" spans="3:4" ht="15" hidden="1" customHeight="1" x14ac:dyDescent="0.25">
      <c r="C26744" s="158" t="s">
        <v>309</v>
      </c>
      <c r="D26744" s="159">
        <v>774.79</v>
      </c>
    </row>
    <row r="26745" spans="3:4" ht="15" hidden="1" customHeight="1" x14ac:dyDescent="0.25">
      <c r="C26745" s="160" t="s">
        <v>553</v>
      </c>
      <c r="D26745" s="161">
        <v>668.18</v>
      </c>
    </row>
    <row r="26746" spans="3:4" ht="15" hidden="1" customHeight="1" x14ac:dyDescent="0.25">
      <c r="C26746" s="158" t="s">
        <v>540</v>
      </c>
      <c r="D26746" s="159">
        <v>537.23</v>
      </c>
    </row>
    <row r="26747" spans="3:4" ht="15" hidden="1" customHeight="1" x14ac:dyDescent="0.25">
      <c r="C26747" s="160" t="s">
        <v>552</v>
      </c>
      <c r="D26747" s="161">
        <v>454.19</v>
      </c>
    </row>
    <row r="26748" spans="3:4" ht="15" hidden="1" customHeight="1" x14ac:dyDescent="0.25">
      <c r="C26748" s="158" t="s">
        <v>307</v>
      </c>
      <c r="D26748" s="159">
        <v>1117.1099999999999</v>
      </c>
    </row>
    <row r="26749" spans="3:4" ht="15" hidden="1" customHeight="1" x14ac:dyDescent="0.25">
      <c r="C26749" s="160" t="s">
        <v>551</v>
      </c>
      <c r="D26749" s="161">
        <v>1105.75</v>
      </c>
    </row>
    <row r="26750" spans="3:4" ht="15" hidden="1" customHeight="1" x14ac:dyDescent="0.25">
      <c r="C26750" s="158" t="s">
        <v>552</v>
      </c>
      <c r="D26750" s="159">
        <v>1251.8399999999999</v>
      </c>
    </row>
    <row r="26751" spans="3:4" ht="15" hidden="1" customHeight="1" x14ac:dyDescent="0.25">
      <c r="C26751" s="160" t="s">
        <v>553</v>
      </c>
      <c r="D26751" s="161">
        <v>635.53</v>
      </c>
    </row>
    <row r="26752" spans="3:4" ht="15" hidden="1" customHeight="1" x14ac:dyDescent="0.25">
      <c r="C26752" s="158" t="s">
        <v>542</v>
      </c>
      <c r="D26752" s="159">
        <v>150.69</v>
      </c>
    </row>
    <row r="26753" spans="3:4" ht="15" hidden="1" customHeight="1" x14ac:dyDescent="0.25">
      <c r="C26753" s="160" t="s">
        <v>543</v>
      </c>
      <c r="D26753" s="161">
        <v>724.79</v>
      </c>
    </row>
    <row r="26754" spans="3:4" ht="15" hidden="1" customHeight="1" x14ac:dyDescent="0.25">
      <c r="C26754" s="158" t="s">
        <v>312</v>
      </c>
      <c r="D26754" s="159">
        <v>703.63</v>
      </c>
    </row>
    <row r="26755" spans="3:4" ht="15" hidden="1" customHeight="1" x14ac:dyDescent="0.25">
      <c r="C26755" s="160" t="s">
        <v>312</v>
      </c>
      <c r="D26755" s="161">
        <v>980.77</v>
      </c>
    </row>
    <row r="26756" spans="3:4" ht="15" hidden="1" customHeight="1" x14ac:dyDescent="0.25">
      <c r="C26756" s="158" t="s">
        <v>307</v>
      </c>
      <c r="D26756" s="159">
        <v>852.12</v>
      </c>
    </row>
    <row r="26757" spans="3:4" ht="15" hidden="1" customHeight="1" x14ac:dyDescent="0.25">
      <c r="C26757" s="160" t="s">
        <v>547</v>
      </c>
      <c r="D26757" s="161">
        <v>798.42</v>
      </c>
    </row>
    <row r="26758" spans="3:4" ht="15" hidden="1" customHeight="1" x14ac:dyDescent="0.25">
      <c r="C26758" s="158" t="s">
        <v>546</v>
      </c>
      <c r="D26758" s="159">
        <v>1266.22</v>
      </c>
    </row>
    <row r="26759" spans="3:4" ht="15" hidden="1" customHeight="1" x14ac:dyDescent="0.25">
      <c r="C26759" s="160" t="s">
        <v>555</v>
      </c>
      <c r="D26759" s="161">
        <v>754.83</v>
      </c>
    </row>
    <row r="26760" spans="3:4" ht="15" hidden="1" customHeight="1" x14ac:dyDescent="0.25">
      <c r="C26760" s="158" t="s">
        <v>549</v>
      </c>
      <c r="D26760" s="159">
        <v>422.18</v>
      </c>
    </row>
    <row r="26761" spans="3:4" ht="15" hidden="1" customHeight="1" x14ac:dyDescent="0.25">
      <c r="C26761" s="160" t="s">
        <v>554</v>
      </c>
      <c r="D26761" s="161">
        <v>25.81</v>
      </c>
    </row>
    <row r="26762" spans="3:4" ht="15" hidden="1" customHeight="1" x14ac:dyDescent="0.25">
      <c r="C26762" s="158" t="s">
        <v>544</v>
      </c>
      <c r="D26762" s="159">
        <v>1027.99</v>
      </c>
    </row>
    <row r="26763" spans="3:4" ht="15" hidden="1" customHeight="1" x14ac:dyDescent="0.25">
      <c r="C26763" s="160" t="s">
        <v>543</v>
      </c>
      <c r="D26763" s="161">
        <v>645.70000000000005</v>
      </c>
    </row>
    <row r="26764" spans="3:4" ht="15" hidden="1" customHeight="1" x14ac:dyDescent="0.25">
      <c r="C26764" s="158" t="s">
        <v>549</v>
      </c>
      <c r="D26764" s="159">
        <v>260.8</v>
      </c>
    </row>
    <row r="26765" spans="3:4" ht="15" hidden="1" customHeight="1" x14ac:dyDescent="0.25">
      <c r="C26765" s="160" t="s">
        <v>555</v>
      </c>
      <c r="D26765" s="161">
        <v>328.23</v>
      </c>
    </row>
    <row r="26766" spans="3:4" ht="15" hidden="1" customHeight="1" x14ac:dyDescent="0.25">
      <c r="C26766" s="158" t="s">
        <v>540</v>
      </c>
      <c r="D26766" s="159">
        <v>272.16000000000003</v>
      </c>
    </row>
    <row r="26767" spans="3:4" ht="15" hidden="1" customHeight="1" x14ac:dyDescent="0.25">
      <c r="C26767" s="160" t="s">
        <v>549</v>
      </c>
      <c r="D26767" s="161">
        <v>874.73</v>
      </c>
    </row>
    <row r="26768" spans="3:4" ht="15" hidden="1" customHeight="1" x14ac:dyDescent="0.25">
      <c r="C26768" s="158" t="s">
        <v>556</v>
      </c>
      <c r="D26768" s="159">
        <v>1053.8399999999999</v>
      </c>
    </row>
    <row r="26769" spans="3:4" ht="15" hidden="1" customHeight="1" x14ac:dyDescent="0.25">
      <c r="C26769" s="160" t="s">
        <v>309</v>
      </c>
      <c r="D26769" s="161">
        <v>632.30999999999995</v>
      </c>
    </row>
    <row r="26770" spans="3:4" ht="15" hidden="1" customHeight="1" x14ac:dyDescent="0.25">
      <c r="C26770" s="158" t="s">
        <v>540</v>
      </c>
      <c r="D26770" s="159">
        <v>912.26</v>
      </c>
    </row>
    <row r="26771" spans="3:4" ht="15" hidden="1" customHeight="1" x14ac:dyDescent="0.25">
      <c r="C26771" s="160" t="s">
        <v>544</v>
      </c>
      <c r="D26771" s="161">
        <v>1087.22</v>
      </c>
    </row>
    <row r="26772" spans="3:4" ht="15" hidden="1" customHeight="1" x14ac:dyDescent="0.25">
      <c r="C26772" s="158" t="s">
        <v>308</v>
      </c>
      <c r="D26772" s="159">
        <v>651.47</v>
      </c>
    </row>
    <row r="26773" spans="3:4" ht="15" hidden="1" customHeight="1" x14ac:dyDescent="0.25">
      <c r="C26773" s="160" t="s">
        <v>308</v>
      </c>
      <c r="D26773" s="161">
        <v>197.7</v>
      </c>
    </row>
    <row r="26774" spans="3:4" ht="15" hidden="1" customHeight="1" x14ac:dyDescent="0.25">
      <c r="C26774" s="158" t="s">
        <v>540</v>
      </c>
      <c r="D26774" s="159">
        <v>549.5</v>
      </c>
    </row>
    <row r="26775" spans="3:4" ht="15" hidden="1" customHeight="1" x14ac:dyDescent="0.25">
      <c r="C26775" s="160" t="s">
        <v>554</v>
      </c>
      <c r="D26775" s="161">
        <v>562</v>
      </c>
    </row>
    <row r="26776" spans="3:4" ht="15" hidden="1" customHeight="1" x14ac:dyDescent="0.25">
      <c r="C26776" s="158" t="s">
        <v>545</v>
      </c>
      <c r="D26776" s="159">
        <v>624.76</v>
      </c>
    </row>
    <row r="26777" spans="3:4" ht="15" hidden="1" customHeight="1" x14ac:dyDescent="0.25">
      <c r="C26777" s="160" t="s">
        <v>539</v>
      </c>
      <c r="D26777" s="161">
        <v>578.70000000000005</v>
      </c>
    </row>
    <row r="26778" spans="3:4" ht="15" hidden="1" customHeight="1" x14ac:dyDescent="0.25">
      <c r="C26778" s="158" t="s">
        <v>542</v>
      </c>
      <c r="D26778" s="159">
        <v>369.32</v>
      </c>
    </row>
    <row r="26779" spans="3:4" ht="15" hidden="1" customHeight="1" x14ac:dyDescent="0.25">
      <c r="C26779" s="160" t="s">
        <v>543</v>
      </c>
      <c r="D26779" s="161">
        <v>443.77</v>
      </c>
    </row>
    <row r="26780" spans="3:4" ht="15" hidden="1" customHeight="1" x14ac:dyDescent="0.25">
      <c r="C26780" s="158" t="s">
        <v>551</v>
      </c>
      <c r="D26780" s="159">
        <v>508.37</v>
      </c>
    </row>
    <row r="26781" spans="3:4" ht="15" hidden="1" customHeight="1" x14ac:dyDescent="0.25">
      <c r="C26781" s="160" t="s">
        <v>544</v>
      </c>
      <c r="D26781" s="161">
        <v>388.78</v>
      </c>
    </row>
    <row r="26782" spans="3:4" ht="15" hidden="1" customHeight="1" x14ac:dyDescent="0.25">
      <c r="C26782" s="158" t="s">
        <v>542</v>
      </c>
      <c r="D26782" s="159">
        <v>1281.92</v>
      </c>
    </row>
    <row r="26783" spans="3:4" ht="15" hidden="1" customHeight="1" x14ac:dyDescent="0.25">
      <c r="C26783" s="160" t="s">
        <v>540</v>
      </c>
      <c r="D26783" s="161">
        <v>436.12</v>
      </c>
    </row>
    <row r="26784" spans="3:4" ht="15" hidden="1" customHeight="1" x14ac:dyDescent="0.25">
      <c r="C26784" s="158" t="s">
        <v>312</v>
      </c>
      <c r="D26784" s="159">
        <v>1096.76</v>
      </c>
    </row>
    <row r="26785" spans="3:4" ht="15" hidden="1" customHeight="1" x14ac:dyDescent="0.25">
      <c r="C26785" s="160" t="s">
        <v>548</v>
      </c>
      <c r="D26785" s="161">
        <v>447</v>
      </c>
    </row>
    <row r="26786" spans="3:4" ht="15" hidden="1" customHeight="1" x14ac:dyDescent="0.25">
      <c r="C26786" s="158" t="s">
        <v>312</v>
      </c>
      <c r="D26786" s="159">
        <v>855.01</v>
      </c>
    </row>
    <row r="26787" spans="3:4" ht="15" hidden="1" customHeight="1" x14ac:dyDescent="0.25">
      <c r="C26787" s="160" t="s">
        <v>553</v>
      </c>
      <c r="D26787" s="161">
        <v>1290.46</v>
      </c>
    </row>
    <row r="26788" spans="3:4" ht="15" hidden="1" customHeight="1" x14ac:dyDescent="0.25">
      <c r="C26788" s="158" t="s">
        <v>542</v>
      </c>
      <c r="D26788" s="159">
        <v>638.17999999999995</v>
      </c>
    </row>
    <row r="26789" spans="3:4" ht="15" hidden="1" customHeight="1" x14ac:dyDescent="0.25">
      <c r="C26789" s="160" t="s">
        <v>312</v>
      </c>
      <c r="D26789" s="161">
        <v>1161.8399999999999</v>
      </c>
    </row>
    <row r="26790" spans="3:4" ht="15" hidden="1" customHeight="1" x14ac:dyDescent="0.25">
      <c r="C26790" s="158" t="s">
        <v>542</v>
      </c>
      <c r="D26790" s="159">
        <v>729.37</v>
      </c>
    </row>
    <row r="26791" spans="3:4" ht="15" hidden="1" customHeight="1" x14ac:dyDescent="0.25">
      <c r="C26791" s="160" t="s">
        <v>551</v>
      </c>
      <c r="D26791" s="161">
        <v>767.87</v>
      </c>
    </row>
    <row r="26792" spans="3:4" ht="15" hidden="1" customHeight="1" x14ac:dyDescent="0.25">
      <c r="C26792" s="158" t="s">
        <v>540</v>
      </c>
      <c r="D26792" s="159">
        <v>894.6</v>
      </c>
    </row>
    <row r="26793" spans="3:4" ht="15" hidden="1" customHeight="1" x14ac:dyDescent="0.25">
      <c r="C26793" s="160" t="s">
        <v>551</v>
      </c>
      <c r="D26793" s="161">
        <v>726.17</v>
      </c>
    </row>
    <row r="26794" spans="3:4" ht="15" hidden="1" customHeight="1" x14ac:dyDescent="0.25">
      <c r="C26794" s="158" t="s">
        <v>546</v>
      </c>
      <c r="D26794" s="159">
        <v>816.18</v>
      </c>
    </row>
    <row r="26795" spans="3:4" ht="15" hidden="1" customHeight="1" x14ac:dyDescent="0.25">
      <c r="C26795" s="160" t="s">
        <v>546</v>
      </c>
      <c r="D26795" s="161">
        <v>704.74</v>
      </c>
    </row>
    <row r="26796" spans="3:4" ht="15" hidden="1" customHeight="1" x14ac:dyDescent="0.25">
      <c r="C26796" s="158" t="s">
        <v>308</v>
      </c>
      <c r="D26796" s="159">
        <v>812.41</v>
      </c>
    </row>
    <row r="26797" spans="3:4" ht="15" hidden="1" customHeight="1" x14ac:dyDescent="0.25">
      <c r="C26797" s="160" t="s">
        <v>543</v>
      </c>
      <c r="D26797" s="161">
        <v>1207.99</v>
      </c>
    </row>
    <row r="26798" spans="3:4" ht="15" hidden="1" customHeight="1" x14ac:dyDescent="0.25">
      <c r="C26798" s="158" t="s">
        <v>312</v>
      </c>
      <c r="D26798" s="159">
        <v>247.18</v>
      </c>
    </row>
    <row r="26799" spans="3:4" ht="15" hidden="1" customHeight="1" x14ac:dyDescent="0.25">
      <c r="C26799" s="160" t="s">
        <v>543</v>
      </c>
      <c r="D26799" s="161">
        <v>319.91000000000003</v>
      </c>
    </row>
    <row r="26800" spans="3:4" ht="15" hidden="1" customHeight="1" x14ac:dyDescent="0.25">
      <c r="C26800" s="158" t="s">
        <v>548</v>
      </c>
      <c r="D26800" s="159">
        <v>792.31</v>
      </c>
    </row>
    <row r="26801" spans="3:4" ht="15" hidden="1" customHeight="1" x14ac:dyDescent="0.25">
      <c r="C26801" s="160" t="s">
        <v>553</v>
      </c>
      <c r="D26801" s="161">
        <v>233.93</v>
      </c>
    </row>
    <row r="26802" spans="3:4" ht="15" hidden="1" customHeight="1" x14ac:dyDescent="0.25">
      <c r="C26802" s="158" t="s">
        <v>553</v>
      </c>
      <c r="D26802" s="159">
        <v>614.35</v>
      </c>
    </row>
    <row r="26803" spans="3:4" ht="15" hidden="1" customHeight="1" x14ac:dyDescent="0.25">
      <c r="C26803" s="160" t="s">
        <v>540</v>
      </c>
      <c r="D26803" s="161">
        <v>593.37</v>
      </c>
    </row>
    <row r="26804" spans="3:4" ht="15" hidden="1" customHeight="1" x14ac:dyDescent="0.25">
      <c r="C26804" s="158" t="s">
        <v>554</v>
      </c>
      <c r="D26804" s="159">
        <v>925.61</v>
      </c>
    </row>
    <row r="26805" spans="3:4" ht="15" hidden="1" customHeight="1" x14ac:dyDescent="0.25">
      <c r="C26805" s="160" t="s">
        <v>556</v>
      </c>
      <c r="D26805" s="161">
        <v>157.38</v>
      </c>
    </row>
    <row r="26806" spans="3:4" ht="15" hidden="1" customHeight="1" x14ac:dyDescent="0.25">
      <c r="C26806" s="158" t="s">
        <v>554</v>
      </c>
      <c r="D26806" s="159">
        <v>989.04</v>
      </c>
    </row>
    <row r="26807" spans="3:4" ht="15" hidden="1" customHeight="1" x14ac:dyDescent="0.25">
      <c r="C26807" s="160" t="s">
        <v>553</v>
      </c>
      <c r="D26807" s="161">
        <v>412.88</v>
      </c>
    </row>
    <row r="26808" spans="3:4" ht="15" hidden="1" customHeight="1" x14ac:dyDescent="0.25">
      <c r="C26808" s="158" t="s">
        <v>543</v>
      </c>
      <c r="D26808" s="159">
        <v>147.94999999999999</v>
      </c>
    </row>
    <row r="26809" spans="3:4" ht="15" hidden="1" customHeight="1" x14ac:dyDescent="0.25">
      <c r="C26809" s="160" t="s">
        <v>556</v>
      </c>
      <c r="D26809" s="161">
        <v>389.76</v>
      </c>
    </row>
    <row r="26810" spans="3:4" ht="15" hidden="1" customHeight="1" x14ac:dyDescent="0.25">
      <c r="C26810" s="158" t="s">
        <v>546</v>
      </c>
      <c r="D26810" s="159">
        <v>707.55</v>
      </c>
    </row>
    <row r="26811" spans="3:4" ht="15" hidden="1" customHeight="1" x14ac:dyDescent="0.25">
      <c r="C26811" s="160" t="s">
        <v>547</v>
      </c>
      <c r="D26811" s="161">
        <v>398.32</v>
      </c>
    </row>
    <row r="26812" spans="3:4" ht="15" hidden="1" customHeight="1" x14ac:dyDescent="0.25">
      <c r="C26812" s="158" t="s">
        <v>544</v>
      </c>
      <c r="D26812" s="159">
        <v>179.5</v>
      </c>
    </row>
    <row r="26813" spans="3:4" ht="15" hidden="1" customHeight="1" x14ac:dyDescent="0.25">
      <c r="C26813" s="160" t="s">
        <v>541</v>
      </c>
      <c r="D26813" s="161">
        <v>981.18</v>
      </c>
    </row>
    <row r="26814" spans="3:4" ht="15" hidden="1" customHeight="1" x14ac:dyDescent="0.25">
      <c r="C26814" s="158" t="s">
        <v>544</v>
      </c>
      <c r="D26814" s="159">
        <v>106.6</v>
      </c>
    </row>
    <row r="26815" spans="3:4" ht="15" hidden="1" customHeight="1" x14ac:dyDescent="0.25">
      <c r="C26815" s="160" t="s">
        <v>547</v>
      </c>
      <c r="D26815" s="161">
        <v>289.08</v>
      </c>
    </row>
    <row r="26816" spans="3:4" ht="15" hidden="1" customHeight="1" x14ac:dyDescent="0.25">
      <c r="C26816" s="158" t="s">
        <v>539</v>
      </c>
      <c r="D26816" s="159">
        <v>807.39</v>
      </c>
    </row>
    <row r="26817" spans="3:4" ht="15" hidden="1" customHeight="1" x14ac:dyDescent="0.25">
      <c r="C26817" s="160" t="s">
        <v>541</v>
      </c>
      <c r="D26817" s="161">
        <v>403.29</v>
      </c>
    </row>
    <row r="26818" spans="3:4" ht="15" hidden="1" customHeight="1" x14ac:dyDescent="0.25">
      <c r="C26818" s="158" t="s">
        <v>546</v>
      </c>
      <c r="D26818" s="159">
        <v>1167.54</v>
      </c>
    </row>
    <row r="26819" spans="3:4" ht="15" hidden="1" customHeight="1" x14ac:dyDescent="0.25">
      <c r="C26819" s="160" t="s">
        <v>545</v>
      </c>
      <c r="D26819" s="161">
        <v>201.36</v>
      </c>
    </row>
    <row r="26820" spans="3:4" ht="15" hidden="1" customHeight="1" x14ac:dyDescent="0.25">
      <c r="C26820" s="158" t="s">
        <v>545</v>
      </c>
      <c r="D26820" s="159">
        <v>147.87</v>
      </c>
    </row>
    <row r="26821" spans="3:4" ht="15" hidden="1" customHeight="1" x14ac:dyDescent="0.25">
      <c r="C26821" s="160" t="s">
        <v>545</v>
      </c>
      <c r="D26821" s="161">
        <v>954.86</v>
      </c>
    </row>
    <row r="26822" spans="3:4" ht="15" hidden="1" customHeight="1" x14ac:dyDescent="0.25">
      <c r="C26822" s="158" t="s">
        <v>541</v>
      </c>
      <c r="D26822" s="159">
        <v>919.67</v>
      </c>
    </row>
    <row r="26823" spans="3:4" ht="15" hidden="1" customHeight="1" x14ac:dyDescent="0.25">
      <c r="C26823" s="160" t="s">
        <v>544</v>
      </c>
      <c r="D26823" s="161">
        <v>529.74</v>
      </c>
    </row>
    <row r="26824" spans="3:4" ht="15" hidden="1" customHeight="1" x14ac:dyDescent="0.25">
      <c r="C26824" s="158" t="s">
        <v>542</v>
      </c>
      <c r="D26824" s="159">
        <v>764.41</v>
      </c>
    </row>
    <row r="26825" spans="3:4" ht="15" hidden="1" customHeight="1" x14ac:dyDescent="0.25">
      <c r="C26825" s="160" t="s">
        <v>552</v>
      </c>
      <c r="D26825" s="161">
        <v>606.54</v>
      </c>
    </row>
    <row r="26826" spans="3:4" ht="15" hidden="1" customHeight="1" x14ac:dyDescent="0.25">
      <c r="C26826" s="158" t="s">
        <v>542</v>
      </c>
      <c r="D26826" s="159">
        <v>657.35</v>
      </c>
    </row>
    <row r="26827" spans="3:4" ht="15" hidden="1" customHeight="1" x14ac:dyDescent="0.25">
      <c r="C26827" s="160" t="s">
        <v>308</v>
      </c>
      <c r="D26827" s="161">
        <v>658.34</v>
      </c>
    </row>
    <row r="26828" spans="3:4" ht="15" hidden="1" customHeight="1" x14ac:dyDescent="0.25">
      <c r="C26828" s="158" t="s">
        <v>551</v>
      </c>
      <c r="D26828" s="159">
        <v>722.61</v>
      </c>
    </row>
    <row r="26829" spans="3:4" ht="15" hidden="1" customHeight="1" x14ac:dyDescent="0.25">
      <c r="C26829" s="160" t="s">
        <v>308</v>
      </c>
      <c r="D26829" s="161">
        <v>1059.67</v>
      </c>
    </row>
    <row r="26830" spans="3:4" ht="15" hidden="1" customHeight="1" x14ac:dyDescent="0.25">
      <c r="C26830" s="158" t="s">
        <v>557</v>
      </c>
      <c r="D26830" s="159">
        <v>379.77</v>
      </c>
    </row>
    <row r="26831" spans="3:4" ht="15" hidden="1" customHeight="1" x14ac:dyDescent="0.25">
      <c r="C26831" s="160" t="s">
        <v>556</v>
      </c>
      <c r="D26831" s="161">
        <v>318.62</v>
      </c>
    </row>
    <row r="26832" spans="3:4" ht="15" hidden="1" customHeight="1" x14ac:dyDescent="0.25">
      <c r="C26832" s="158" t="s">
        <v>552</v>
      </c>
      <c r="D26832" s="159">
        <v>1256.44</v>
      </c>
    </row>
    <row r="26833" spans="3:4" ht="15" hidden="1" customHeight="1" x14ac:dyDescent="0.25">
      <c r="C26833" s="160" t="s">
        <v>540</v>
      </c>
      <c r="D26833" s="161">
        <v>383.62</v>
      </c>
    </row>
    <row r="26834" spans="3:4" ht="15" hidden="1" customHeight="1" x14ac:dyDescent="0.25">
      <c r="C26834" s="158" t="s">
        <v>548</v>
      </c>
      <c r="D26834" s="159">
        <v>1069.18</v>
      </c>
    </row>
    <row r="26835" spans="3:4" ht="15" hidden="1" customHeight="1" x14ac:dyDescent="0.25">
      <c r="C26835" s="160" t="s">
        <v>540</v>
      </c>
      <c r="D26835" s="161">
        <v>81.599999999999994</v>
      </c>
    </row>
    <row r="26836" spans="3:4" ht="15" hidden="1" customHeight="1" x14ac:dyDescent="0.25">
      <c r="C26836" s="158" t="s">
        <v>307</v>
      </c>
      <c r="D26836" s="159">
        <v>39.22</v>
      </c>
    </row>
    <row r="26837" spans="3:4" ht="15" hidden="1" customHeight="1" x14ac:dyDescent="0.25">
      <c r="C26837" s="160" t="s">
        <v>539</v>
      </c>
      <c r="D26837" s="161">
        <v>457.24</v>
      </c>
    </row>
    <row r="26838" spans="3:4" ht="15" hidden="1" customHeight="1" x14ac:dyDescent="0.25">
      <c r="C26838" s="158" t="s">
        <v>553</v>
      </c>
      <c r="D26838" s="159">
        <v>330.59</v>
      </c>
    </row>
    <row r="26839" spans="3:4" ht="15" hidden="1" customHeight="1" x14ac:dyDescent="0.25">
      <c r="C26839" s="160" t="s">
        <v>542</v>
      </c>
      <c r="D26839" s="161">
        <v>963.13</v>
      </c>
    </row>
    <row r="26840" spans="3:4" ht="15" hidden="1" customHeight="1" x14ac:dyDescent="0.25">
      <c r="C26840" s="158" t="s">
        <v>539</v>
      </c>
      <c r="D26840" s="159">
        <v>721.22</v>
      </c>
    </row>
    <row r="26841" spans="3:4" ht="15" hidden="1" customHeight="1" x14ac:dyDescent="0.25">
      <c r="C26841" s="160" t="s">
        <v>546</v>
      </c>
      <c r="D26841" s="161">
        <v>1076.01</v>
      </c>
    </row>
    <row r="26842" spans="3:4" ht="15" hidden="1" customHeight="1" x14ac:dyDescent="0.25">
      <c r="C26842" s="158" t="s">
        <v>309</v>
      </c>
      <c r="D26842" s="159">
        <v>303.97000000000003</v>
      </c>
    </row>
    <row r="26843" spans="3:4" ht="15" hidden="1" customHeight="1" x14ac:dyDescent="0.25">
      <c r="C26843" s="160" t="s">
        <v>308</v>
      </c>
      <c r="D26843" s="161">
        <v>1165.78</v>
      </c>
    </row>
    <row r="26844" spans="3:4" ht="15" hidden="1" customHeight="1" x14ac:dyDescent="0.25">
      <c r="C26844" s="158" t="s">
        <v>540</v>
      </c>
      <c r="D26844" s="159">
        <v>1230.3399999999999</v>
      </c>
    </row>
    <row r="26845" spans="3:4" ht="15" hidden="1" customHeight="1" x14ac:dyDescent="0.25">
      <c r="C26845" s="160" t="s">
        <v>545</v>
      </c>
      <c r="D26845" s="161">
        <v>607.75</v>
      </c>
    </row>
    <row r="26846" spans="3:4" ht="15" hidden="1" customHeight="1" x14ac:dyDescent="0.25">
      <c r="C26846" s="158" t="s">
        <v>558</v>
      </c>
      <c r="D26846" s="159">
        <v>64.510000000000005</v>
      </c>
    </row>
    <row r="26847" spans="3:4" ht="15" hidden="1" customHeight="1" x14ac:dyDescent="0.25">
      <c r="C26847" s="160" t="s">
        <v>557</v>
      </c>
      <c r="D26847" s="161">
        <v>700.8</v>
      </c>
    </row>
    <row r="26848" spans="3:4" ht="15" hidden="1" customHeight="1" x14ac:dyDescent="0.25">
      <c r="C26848" s="158" t="s">
        <v>551</v>
      </c>
      <c r="D26848" s="159">
        <v>1129.02</v>
      </c>
    </row>
    <row r="26849" spans="3:4" ht="15" hidden="1" customHeight="1" x14ac:dyDescent="0.25">
      <c r="C26849" s="160" t="s">
        <v>542</v>
      </c>
      <c r="D26849" s="161">
        <v>237.37</v>
      </c>
    </row>
    <row r="26850" spans="3:4" ht="15" hidden="1" customHeight="1" x14ac:dyDescent="0.25">
      <c r="C26850" s="158" t="s">
        <v>551</v>
      </c>
      <c r="D26850" s="159">
        <v>936.24</v>
      </c>
    </row>
    <row r="26851" spans="3:4" ht="15" hidden="1" customHeight="1" x14ac:dyDescent="0.25">
      <c r="C26851" s="160" t="s">
        <v>546</v>
      </c>
      <c r="D26851" s="161">
        <v>451.57</v>
      </c>
    </row>
    <row r="26852" spans="3:4" ht="15" hidden="1" customHeight="1" x14ac:dyDescent="0.25">
      <c r="C26852" s="158" t="s">
        <v>539</v>
      </c>
      <c r="D26852" s="159">
        <v>108.58</v>
      </c>
    </row>
    <row r="26853" spans="3:4" ht="15" hidden="1" customHeight="1" x14ac:dyDescent="0.25">
      <c r="C26853" s="160" t="s">
        <v>539</v>
      </c>
      <c r="D26853" s="161">
        <v>684.34</v>
      </c>
    </row>
    <row r="26854" spans="3:4" ht="15" hidden="1" customHeight="1" x14ac:dyDescent="0.25">
      <c r="C26854" s="158" t="s">
        <v>542</v>
      </c>
      <c r="D26854" s="159">
        <v>430.13</v>
      </c>
    </row>
    <row r="26855" spans="3:4" ht="15" hidden="1" customHeight="1" x14ac:dyDescent="0.25">
      <c r="C26855" s="160" t="s">
        <v>546</v>
      </c>
      <c r="D26855" s="161">
        <v>306.36</v>
      </c>
    </row>
    <row r="26856" spans="3:4" ht="15" hidden="1" customHeight="1" x14ac:dyDescent="0.25">
      <c r="C26856" s="158" t="s">
        <v>544</v>
      </c>
      <c r="D26856" s="159">
        <v>986.42</v>
      </c>
    </row>
    <row r="26857" spans="3:4" ht="15" hidden="1" customHeight="1" x14ac:dyDescent="0.25">
      <c r="C26857" s="160" t="s">
        <v>543</v>
      </c>
      <c r="D26857" s="161">
        <v>1190.53</v>
      </c>
    </row>
    <row r="26858" spans="3:4" ht="15" hidden="1" customHeight="1" x14ac:dyDescent="0.25">
      <c r="C26858" s="158" t="s">
        <v>552</v>
      </c>
      <c r="D26858" s="159">
        <v>378.92</v>
      </c>
    </row>
    <row r="26859" spans="3:4" ht="15" hidden="1" customHeight="1" x14ac:dyDescent="0.25">
      <c r="C26859" s="160" t="s">
        <v>312</v>
      </c>
      <c r="D26859" s="161">
        <v>22.93</v>
      </c>
    </row>
    <row r="26860" spans="3:4" ht="15" hidden="1" customHeight="1" x14ac:dyDescent="0.25">
      <c r="C26860" s="158" t="s">
        <v>553</v>
      </c>
      <c r="D26860" s="159">
        <v>1035.56</v>
      </c>
    </row>
    <row r="26861" spans="3:4" ht="15" hidden="1" customHeight="1" x14ac:dyDescent="0.25">
      <c r="C26861" s="160" t="s">
        <v>548</v>
      </c>
      <c r="D26861" s="161">
        <v>322.01</v>
      </c>
    </row>
    <row r="26862" spans="3:4" ht="15" hidden="1" customHeight="1" x14ac:dyDescent="0.25">
      <c r="C26862" s="158" t="s">
        <v>558</v>
      </c>
      <c r="D26862" s="159">
        <v>714.83</v>
      </c>
    </row>
    <row r="26863" spans="3:4" ht="15" hidden="1" customHeight="1" x14ac:dyDescent="0.25">
      <c r="C26863" s="160" t="s">
        <v>557</v>
      </c>
      <c r="D26863" s="161">
        <v>1105.46</v>
      </c>
    </row>
    <row r="26864" spans="3:4" ht="15" hidden="1" customHeight="1" x14ac:dyDescent="0.25">
      <c r="C26864" s="158" t="s">
        <v>307</v>
      </c>
      <c r="D26864" s="159">
        <v>463.83</v>
      </c>
    </row>
    <row r="26865" spans="3:4" ht="15" hidden="1" customHeight="1" x14ac:dyDescent="0.25">
      <c r="C26865" s="160" t="s">
        <v>309</v>
      </c>
      <c r="D26865" s="161">
        <v>983.07</v>
      </c>
    </row>
    <row r="26866" spans="3:4" ht="15" hidden="1" customHeight="1" x14ac:dyDescent="0.25">
      <c r="C26866" s="158" t="s">
        <v>540</v>
      </c>
      <c r="D26866" s="159">
        <v>956.67</v>
      </c>
    </row>
    <row r="26867" spans="3:4" ht="15" hidden="1" customHeight="1" x14ac:dyDescent="0.25">
      <c r="C26867" s="160" t="s">
        <v>540</v>
      </c>
      <c r="D26867" s="161">
        <v>512.29</v>
      </c>
    </row>
    <row r="26868" spans="3:4" ht="15" hidden="1" customHeight="1" x14ac:dyDescent="0.25">
      <c r="C26868" s="158" t="s">
        <v>553</v>
      </c>
      <c r="D26868" s="159">
        <v>342.36</v>
      </c>
    </row>
    <row r="26869" spans="3:4" ht="15" hidden="1" customHeight="1" x14ac:dyDescent="0.25">
      <c r="C26869" s="160" t="s">
        <v>551</v>
      </c>
      <c r="D26869" s="161">
        <v>1226.53</v>
      </c>
    </row>
    <row r="26870" spans="3:4" ht="15" hidden="1" customHeight="1" x14ac:dyDescent="0.25">
      <c r="C26870" s="158" t="s">
        <v>543</v>
      </c>
      <c r="D26870" s="159">
        <v>491.67</v>
      </c>
    </row>
    <row r="26871" spans="3:4" ht="15" hidden="1" customHeight="1" x14ac:dyDescent="0.25">
      <c r="C26871" s="160" t="s">
        <v>555</v>
      </c>
      <c r="D26871" s="161">
        <v>387.31</v>
      </c>
    </row>
    <row r="26872" spans="3:4" ht="15" hidden="1" customHeight="1" x14ac:dyDescent="0.25">
      <c r="C26872" s="158" t="s">
        <v>549</v>
      </c>
      <c r="D26872" s="159">
        <v>1295.54</v>
      </c>
    </row>
    <row r="26873" spans="3:4" ht="15" hidden="1" customHeight="1" x14ac:dyDescent="0.25">
      <c r="C26873" s="160" t="s">
        <v>539</v>
      </c>
      <c r="D26873" s="161">
        <v>306.37</v>
      </c>
    </row>
    <row r="26874" spans="3:4" ht="15" hidden="1" customHeight="1" x14ac:dyDescent="0.25">
      <c r="C26874" s="158" t="s">
        <v>541</v>
      </c>
      <c r="D26874" s="159">
        <v>401.75</v>
      </c>
    </row>
    <row r="26875" spans="3:4" ht="15" hidden="1" customHeight="1" x14ac:dyDescent="0.25">
      <c r="C26875" s="160" t="s">
        <v>543</v>
      </c>
      <c r="D26875" s="161">
        <v>982</v>
      </c>
    </row>
    <row r="26876" spans="3:4" ht="15" hidden="1" customHeight="1" x14ac:dyDescent="0.25">
      <c r="C26876" s="158" t="s">
        <v>555</v>
      </c>
      <c r="D26876" s="159">
        <v>307.02999999999997</v>
      </c>
    </row>
    <row r="26877" spans="3:4" ht="15" hidden="1" customHeight="1" x14ac:dyDescent="0.25">
      <c r="C26877" s="160" t="s">
        <v>552</v>
      </c>
      <c r="D26877" s="161">
        <v>485.69</v>
      </c>
    </row>
    <row r="26878" spans="3:4" ht="15" hidden="1" customHeight="1" x14ac:dyDescent="0.25">
      <c r="C26878" s="158" t="s">
        <v>553</v>
      </c>
      <c r="D26878" s="159">
        <v>458.19</v>
      </c>
    </row>
    <row r="26879" spans="3:4" ht="15" hidden="1" customHeight="1" x14ac:dyDescent="0.25">
      <c r="C26879" s="160" t="s">
        <v>551</v>
      </c>
      <c r="D26879" s="161">
        <v>288.54000000000002</v>
      </c>
    </row>
    <row r="26880" spans="3:4" ht="15" hidden="1" customHeight="1" x14ac:dyDescent="0.25">
      <c r="C26880" s="158" t="s">
        <v>307</v>
      </c>
      <c r="D26880" s="159">
        <v>405.38</v>
      </c>
    </row>
    <row r="26881" spans="3:4" ht="15" hidden="1" customHeight="1" x14ac:dyDescent="0.25">
      <c r="C26881" s="160" t="s">
        <v>540</v>
      </c>
      <c r="D26881" s="161">
        <v>106.05</v>
      </c>
    </row>
    <row r="26882" spans="3:4" ht="15" hidden="1" customHeight="1" x14ac:dyDescent="0.25">
      <c r="C26882" s="158" t="s">
        <v>542</v>
      </c>
      <c r="D26882" s="159">
        <v>1153.6500000000001</v>
      </c>
    </row>
    <row r="26883" spans="3:4" ht="15" hidden="1" customHeight="1" x14ac:dyDescent="0.25">
      <c r="C26883" s="160" t="s">
        <v>545</v>
      </c>
      <c r="D26883" s="161">
        <v>1233.03</v>
      </c>
    </row>
    <row r="26884" spans="3:4" ht="15" hidden="1" customHeight="1" x14ac:dyDescent="0.25">
      <c r="C26884" s="158" t="s">
        <v>543</v>
      </c>
      <c r="D26884" s="159">
        <v>897.52</v>
      </c>
    </row>
    <row r="26885" spans="3:4" ht="15" hidden="1" customHeight="1" x14ac:dyDescent="0.25">
      <c r="C26885" s="160" t="s">
        <v>554</v>
      </c>
      <c r="D26885" s="161">
        <v>600.9</v>
      </c>
    </row>
    <row r="26886" spans="3:4" ht="15" hidden="1" customHeight="1" x14ac:dyDescent="0.25">
      <c r="C26886" s="158" t="s">
        <v>544</v>
      </c>
      <c r="D26886" s="159">
        <v>587.78</v>
      </c>
    </row>
    <row r="26887" spans="3:4" ht="15" hidden="1" customHeight="1" x14ac:dyDescent="0.25">
      <c r="C26887" s="160" t="s">
        <v>550</v>
      </c>
      <c r="D26887" s="161">
        <v>728.98</v>
      </c>
    </row>
    <row r="26888" spans="3:4" ht="15" hidden="1" customHeight="1" x14ac:dyDescent="0.25">
      <c r="C26888" s="158" t="s">
        <v>545</v>
      </c>
      <c r="D26888" s="159">
        <v>884.66</v>
      </c>
    </row>
    <row r="26889" spans="3:4" ht="15" hidden="1" customHeight="1" x14ac:dyDescent="0.25">
      <c r="C26889" s="160" t="s">
        <v>547</v>
      </c>
      <c r="D26889" s="161">
        <v>602.63</v>
      </c>
    </row>
    <row r="26890" spans="3:4" ht="15" hidden="1" customHeight="1" x14ac:dyDescent="0.25">
      <c r="C26890" s="158" t="s">
        <v>547</v>
      </c>
      <c r="D26890" s="159">
        <v>428.22</v>
      </c>
    </row>
    <row r="26891" spans="3:4" ht="15" hidden="1" customHeight="1" x14ac:dyDescent="0.25">
      <c r="C26891" s="160" t="s">
        <v>540</v>
      </c>
      <c r="D26891" s="161">
        <v>340.26</v>
      </c>
    </row>
    <row r="26892" spans="3:4" ht="15" hidden="1" customHeight="1" x14ac:dyDescent="0.25">
      <c r="C26892" s="158" t="s">
        <v>312</v>
      </c>
      <c r="D26892" s="159">
        <v>1189.52</v>
      </c>
    </row>
    <row r="26893" spans="3:4" ht="15" hidden="1" customHeight="1" x14ac:dyDescent="0.25">
      <c r="C26893" s="160" t="s">
        <v>555</v>
      </c>
      <c r="D26893" s="161">
        <v>811.97</v>
      </c>
    </row>
    <row r="26894" spans="3:4" ht="15" hidden="1" customHeight="1" x14ac:dyDescent="0.25">
      <c r="C26894" s="158" t="s">
        <v>551</v>
      </c>
      <c r="D26894" s="159">
        <v>1006.6</v>
      </c>
    </row>
    <row r="26895" spans="3:4" ht="15" hidden="1" customHeight="1" x14ac:dyDescent="0.25">
      <c r="C26895" s="160" t="s">
        <v>553</v>
      </c>
      <c r="D26895" s="161">
        <v>906.38</v>
      </c>
    </row>
    <row r="26896" spans="3:4" ht="15" hidden="1" customHeight="1" x14ac:dyDescent="0.25">
      <c r="C26896" s="158" t="s">
        <v>539</v>
      </c>
      <c r="D26896" s="159">
        <v>559.80999999999995</v>
      </c>
    </row>
    <row r="26897" spans="3:4" ht="15" hidden="1" customHeight="1" x14ac:dyDescent="0.25">
      <c r="C26897" s="160" t="s">
        <v>556</v>
      </c>
      <c r="D26897" s="161">
        <v>534.54999999999995</v>
      </c>
    </row>
    <row r="26898" spans="3:4" ht="15" hidden="1" customHeight="1" x14ac:dyDescent="0.25">
      <c r="C26898" s="158" t="s">
        <v>308</v>
      </c>
      <c r="D26898" s="159">
        <v>1042.28</v>
      </c>
    </row>
    <row r="26899" spans="3:4" ht="15" hidden="1" customHeight="1" x14ac:dyDescent="0.25">
      <c r="C26899" s="160" t="s">
        <v>546</v>
      </c>
      <c r="D26899" s="161">
        <v>1110.18</v>
      </c>
    </row>
    <row r="26900" spans="3:4" ht="15" hidden="1" customHeight="1" x14ac:dyDescent="0.25">
      <c r="C26900" s="158" t="s">
        <v>552</v>
      </c>
      <c r="D26900" s="159">
        <v>709.5</v>
      </c>
    </row>
    <row r="26901" spans="3:4" ht="15" hidden="1" customHeight="1" x14ac:dyDescent="0.25">
      <c r="C26901" s="160" t="s">
        <v>309</v>
      </c>
      <c r="D26901" s="161">
        <v>1178.74</v>
      </c>
    </row>
    <row r="26902" spans="3:4" ht="15" hidden="1" customHeight="1" x14ac:dyDescent="0.25">
      <c r="C26902" s="158" t="s">
        <v>558</v>
      </c>
      <c r="D26902" s="159">
        <v>889.92</v>
      </c>
    </row>
    <row r="26903" spans="3:4" ht="15" hidden="1" customHeight="1" x14ac:dyDescent="0.25">
      <c r="C26903" s="160" t="s">
        <v>545</v>
      </c>
      <c r="D26903" s="161">
        <v>567.39</v>
      </c>
    </row>
    <row r="26904" spans="3:4" ht="15" hidden="1" customHeight="1" x14ac:dyDescent="0.25">
      <c r="C26904" s="158" t="s">
        <v>546</v>
      </c>
      <c r="D26904" s="159">
        <v>257.2</v>
      </c>
    </row>
    <row r="26905" spans="3:4" ht="15" hidden="1" customHeight="1" x14ac:dyDescent="0.25">
      <c r="C26905" s="160" t="s">
        <v>546</v>
      </c>
      <c r="D26905" s="161">
        <v>625.61</v>
      </c>
    </row>
    <row r="26906" spans="3:4" ht="15" hidden="1" customHeight="1" x14ac:dyDescent="0.25">
      <c r="C26906" s="158" t="s">
        <v>546</v>
      </c>
      <c r="D26906" s="159">
        <v>1265.76</v>
      </c>
    </row>
    <row r="26907" spans="3:4" ht="15" hidden="1" customHeight="1" x14ac:dyDescent="0.25">
      <c r="C26907" s="160" t="s">
        <v>543</v>
      </c>
      <c r="D26907" s="161">
        <v>1178.23</v>
      </c>
    </row>
    <row r="26908" spans="3:4" ht="15" hidden="1" customHeight="1" x14ac:dyDescent="0.25">
      <c r="C26908" s="158" t="s">
        <v>309</v>
      </c>
      <c r="D26908" s="159">
        <v>571.89</v>
      </c>
    </row>
    <row r="26909" spans="3:4" ht="15" hidden="1" customHeight="1" x14ac:dyDescent="0.25">
      <c r="C26909" s="160" t="s">
        <v>312</v>
      </c>
      <c r="D26909" s="161">
        <v>1235.43</v>
      </c>
    </row>
    <row r="26910" spans="3:4" ht="15" hidden="1" customHeight="1" x14ac:dyDescent="0.25">
      <c r="C26910" s="158" t="s">
        <v>552</v>
      </c>
      <c r="D26910" s="159">
        <v>474.98</v>
      </c>
    </row>
    <row r="26911" spans="3:4" ht="15" hidden="1" customHeight="1" x14ac:dyDescent="0.25">
      <c r="C26911" s="160" t="s">
        <v>552</v>
      </c>
      <c r="D26911" s="161">
        <v>75.349999999999994</v>
      </c>
    </row>
    <row r="26912" spans="3:4" ht="15" hidden="1" customHeight="1" x14ac:dyDescent="0.25">
      <c r="C26912" s="158" t="s">
        <v>553</v>
      </c>
      <c r="D26912" s="159">
        <v>462.25</v>
      </c>
    </row>
    <row r="26913" spans="3:4" ht="15" hidden="1" customHeight="1" x14ac:dyDescent="0.25">
      <c r="C26913" s="160" t="s">
        <v>552</v>
      </c>
      <c r="D26913" s="161">
        <v>472.73</v>
      </c>
    </row>
    <row r="26914" spans="3:4" ht="15" hidden="1" customHeight="1" x14ac:dyDescent="0.25">
      <c r="C26914" s="158" t="s">
        <v>307</v>
      </c>
      <c r="D26914" s="159">
        <v>1052.82</v>
      </c>
    </row>
    <row r="26915" spans="3:4" ht="15" hidden="1" customHeight="1" x14ac:dyDescent="0.25">
      <c r="C26915" s="160" t="s">
        <v>552</v>
      </c>
      <c r="D26915" s="161">
        <v>878.4</v>
      </c>
    </row>
    <row r="26916" spans="3:4" ht="15" hidden="1" customHeight="1" x14ac:dyDescent="0.25">
      <c r="C26916" s="158" t="s">
        <v>544</v>
      </c>
      <c r="D26916" s="159">
        <v>1085.1400000000001</v>
      </c>
    </row>
    <row r="26917" spans="3:4" ht="15" hidden="1" customHeight="1" x14ac:dyDescent="0.25">
      <c r="C26917" s="160" t="s">
        <v>540</v>
      </c>
      <c r="D26917" s="161">
        <v>471.21</v>
      </c>
    </row>
    <row r="26918" spans="3:4" ht="15" hidden="1" customHeight="1" x14ac:dyDescent="0.25">
      <c r="C26918" s="158" t="s">
        <v>546</v>
      </c>
      <c r="D26918" s="159">
        <v>103.14</v>
      </c>
    </row>
    <row r="26919" spans="3:4" ht="15" hidden="1" customHeight="1" x14ac:dyDescent="0.25">
      <c r="C26919" s="160" t="s">
        <v>557</v>
      </c>
      <c r="D26919" s="161">
        <v>1062.1500000000001</v>
      </c>
    </row>
    <row r="26920" spans="3:4" ht="15" hidden="1" customHeight="1" x14ac:dyDescent="0.25">
      <c r="C26920" s="158" t="s">
        <v>547</v>
      </c>
      <c r="D26920" s="159">
        <v>1139.3900000000001</v>
      </c>
    </row>
    <row r="26921" spans="3:4" ht="15" hidden="1" customHeight="1" x14ac:dyDescent="0.25">
      <c r="C26921" s="160" t="s">
        <v>542</v>
      </c>
      <c r="D26921" s="161">
        <v>574.25</v>
      </c>
    </row>
    <row r="26922" spans="3:4" ht="15" hidden="1" customHeight="1" x14ac:dyDescent="0.25">
      <c r="C26922" s="158" t="s">
        <v>552</v>
      </c>
      <c r="D26922" s="159">
        <v>814.2</v>
      </c>
    </row>
    <row r="26923" spans="3:4" ht="15" hidden="1" customHeight="1" x14ac:dyDescent="0.25">
      <c r="C26923" s="160" t="s">
        <v>555</v>
      </c>
      <c r="D26923" s="161">
        <v>54.71</v>
      </c>
    </row>
    <row r="26924" spans="3:4" ht="15" hidden="1" customHeight="1" x14ac:dyDescent="0.25">
      <c r="C26924" s="158" t="s">
        <v>309</v>
      </c>
      <c r="D26924" s="159">
        <v>758.99</v>
      </c>
    </row>
    <row r="26925" spans="3:4" ht="15" hidden="1" customHeight="1" x14ac:dyDescent="0.25">
      <c r="C26925" s="160" t="s">
        <v>553</v>
      </c>
      <c r="D26925" s="161">
        <v>565.55999999999995</v>
      </c>
    </row>
    <row r="26926" spans="3:4" ht="15" hidden="1" customHeight="1" x14ac:dyDescent="0.25">
      <c r="C26926" s="158" t="s">
        <v>549</v>
      </c>
      <c r="D26926" s="159">
        <v>18.46</v>
      </c>
    </row>
    <row r="26927" spans="3:4" ht="15" hidden="1" customHeight="1" x14ac:dyDescent="0.25">
      <c r="C26927" s="160" t="s">
        <v>545</v>
      </c>
      <c r="D26927" s="161">
        <v>777.24</v>
      </c>
    </row>
    <row r="26928" spans="3:4" ht="15" hidden="1" customHeight="1" x14ac:dyDescent="0.25">
      <c r="C26928" s="158" t="s">
        <v>549</v>
      </c>
      <c r="D26928" s="159">
        <v>654.14</v>
      </c>
    </row>
    <row r="26929" spans="3:4" ht="15" hidden="1" customHeight="1" x14ac:dyDescent="0.25">
      <c r="C26929" s="160" t="s">
        <v>546</v>
      </c>
      <c r="D26929" s="161">
        <v>926.29</v>
      </c>
    </row>
    <row r="26930" spans="3:4" ht="15" hidden="1" customHeight="1" x14ac:dyDescent="0.25">
      <c r="C26930" s="158" t="s">
        <v>550</v>
      </c>
      <c r="D26930" s="159">
        <v>454.3</v>
      </c>
    </row>
    <row r="26931" spans="3:4" ht="15" hidden="1" customHeight="1" x14ac:dyDescent="0.25">
      <c r="C26931" s="160" t="s">
        <v>556</v>
      </c>
      <c r="D26931" s="161">
        <v>809.4</v>
      </c>
    </row>
    <row r="26932" spans="3:4" ht="15" hidden="1" customHeight="1" x14ac:dyDescent="0.25">
      <c r="C26932" s="158" t="s">
        <v>549</v>
      </c>
      <c r="D26932" s="159">
        <v>613.72</v>
      </c>
    </row>
    <row r="26933" spans="3:4" ht="15" hidden="1" customHeight="1" x14ac:dyDescent="0.25">
      <c r="C26933" s="160" t="s">
        <v>312</v>
      </c>
      <c r="D26933" s="161">
        <v>157.94</v>
      </c>
    </row>
    <row r="26934" spans="3:4" ht="15" hidden="1" customHeight="1" x14ac:dyDescent="0.25">
      <c r="C26934" s="158" t="s">
        <v>309</v>
      </c>
      <c r="D26934" s="159">
        <v>340.91</v>
      </c>
    </row>
    <row r="26935" spans="3:4" ht="15" hidden="1" customHeight="1" x14ac:dyDescent="0.25">
      <c r="C26935" s="160" t="s">
        <v>540</v>
      </c>
      <c r="D26935" s="161">
        <v>223.69</v>
      </c>
    </row>
    <row r="26936" spans="3:4" ht="15" hidden="1" customHeight="1" x14ac:dyDescent="0.25">
      <c r="C26936" s="158" t="s">
        <v>553</v>
      </c>
      <c r="D26936" s="159">
        <v>742.83</v>
      </c>
    </row>
    <row r="26937" spans="3:4" ht="15" hidden="1" customHeight="1" x14ac:dyDescent="0.25">
      <c r="C26937" s="160" t="s">
        <v>307</v>
      </c>
      <c r="D26937" s="161">
        <v>1140.04</v>
      </c>
    </row>
    <row r="26938" spans="3:4" ht="15" hidden="1" customHeight="1" x14ac:dyDescent="0.25">
      <c r="C26938" s="158" t="s">
        <v>552</v>
      </c>
      <c r="D26938" s="159">
        <v>155.38999999999999</v>
      </c>
    </row>
    <row r="26939" spans="3:4" ht="15" hidden="1" customHeight="1" x14ac:dyDescent="0.25">
      <c r="C26939" s="160" t="s">
        <v>309</v>
      </c>
      <c r="D26939" s="161">
        <v>1018.79</v>
      </c>
    </row>
    <row r="26940" spans="3:4" ht="15" hidden="1" customHeight="1" x14ac:dyDescent="0.25">
      <c r="C26940" s="158" t="s">
        <v>553</v>
      </c>
      <c r="D26940" s="159">
        <v>399.46</v>
      </c>
    </row>
    <row r="26941" spans="3:4" ht="15" hidden="1" customHeight="1" x14ac:dyDescent="0.25">
      <c r="C26941" s="160" t="s">
        <v>307</v>
      </c>
      <c r="D26941" s="161">
        <v>227.76</v>
      </c>
    </row>
    <row r="26942" spans="3:4" ht="15" hidden="1" customHeight="1" x14ac:dyDescent="0.25">
      <c r="C26942" s="158" t="s">
        <v>309</v>
      </c>
      <c r="D26942" s="159">
        <v>184.69</v>
      </c>
    </row>
    <row r="26943" spans="3:4" ht="15" hidden="1" customHeight="1" x14ac:dyDescent="0.25">
      <c r="C26943" s="160" t="s">
        <v>543</v>
      </c>
      <c r="D26943" s="161">
        <v>1048.73</v>
      </c>
    </row>
    <row r="26944" spans="3:4" ht="15" hidden="1" customHeight="1" x14ac:dyDescent="0.25">
      <c r="C26944" s="158" t="s">
        <v>309</v>
      </c>
      <c r="D26944" s="159">
        <v>491.71</v>
      </c>
    </row>
    <row r="26945" spans="3:4" ht="15" hidden="1" customHeight="1" x14ac:dyDescent="0.25">
      <c r="C26945" s="160" t="s">
        <v>540</v>
      </c>
      <c r="D26945" s="161">
        <v>653.57000000000005</v>
      </c>
    </row>
    <row r="26946" spans="3:4" ht="15" hidden="1" customHeight="1" x14ac:dyDescent="0.25">
      <c r="C26946" s="158" t="s">
        <v>539</v>
      </c>
      <c r="D26946" s="159">
        <v>425.4</v>
      </c>
    </row>
    <row r="26947" spans="3:4" ht="15" hidden="1" customHeight="1" x14ac:dyDescent="0.25">
      <c r="C26947" s="160" t="s">
        <v>312</v>
      </c>
      <c r="D26947" s="161">
        <v>919.64</v>
      </c>
    </row>
    <row r="26948" spans="3:4" ht="15" hidden="1" customHeight="1" x14ac:dyDescent="0.25">
      <c r="C26948" s="158" t="s">
        <v>556</v>
      </c>
      <c r="D26948" s="159">
        <v>1048.44</v>
      </c>
    </row>
    <row r="26949" spans="3:4" ht="15" hidden="1" customHeight="1" x14ac:dyDescent="0.25">
      <c r="C26949" s="160" t="s">
        <v>546</v>
      </c>
      <c r="D26949" s="161">
        <v>786.38</v>
      </c>
    </row>
    <row r="26950" spans="3:4" ht="15" hidden="1" customHeight="1" x14ac:dyDescent="0.25">
      <c r="C26950" s="158" t="s">
        <v>540</v>
      </c>
      <c r="D26950" s="159">
        <v>539.04</v>
      </c>
    </row>
    <row r="26951" spans="3:4" ht="15" hidden="1" customHeight="1" x14ac:dyDescent="0.25">
      <c r="C26951" s="160" t="s">
        <v>542</v>
      </c>
      <c r="D26951" s="161">
        <v>866.39</v>
      </c>
    </row>
    <row r="26952" spans="3:4" ht="15" hidden="1" customHeight="1" x14ac:dyDescent="0.25">
      <c r="C26952" s="158" t="s">
        <v>542</v>
      </c>
      <c r="D26952" s="159">
        <v>66.13</v>
      </c>
    </row>
    <row r="26953" spans="3:4" ht="15" hidden="1" customHeight="1" x14ac:dyDescent="0.25">
      <c r="C26953" s="160" t="s">
        <v>308</v>
      </c>
      <c r="D26953" s="161">
        <v>345.39</v>
      </c>
    </row>
    <row r="26954" spans="3:4" ht="15" hidden="1" customHeight="1" x14ac:dyDescent="0.25">
      <c r="C26954" s="158" t="s">
        <v>542</v>
      </c>
      <c r="D26954" s="159">
        <v>52.35</v>
      </c>
    </row>
    <row r="26955" spans="3:4" ht="15" hidden="1" customHeight="1" x14ac:dyDescent="0.25">
      <c r="C26955" s="160" t="s">
        <v>540</v>
      </c>
      <c r="D26955" s="161">
        <v>822.98</v>
      </c>
    </row>
    <row r="26956" spans="3:4" ht="15" hidden="1" customHeight="1" x14ac:dyDescent="0.25">
      <c r="C26956" s="158" t="s">
        <v>541</v>
      </c>
      <c r="D26956" s="159">
        <v>153.06</v>
      </c>
    </row>
    <row r="26957" spans="3:4" ht="15" hidden="1" customHeight="1" x14ac:dyDescent="0.25">
      <c r="C26957" s="160" t="s">
        <v>543</v>
      </c>
      <c r="D26957" s="161">
        <v>494.15</v>
      </c>
    </row>
    <row r="26958" spans="3:4" ht="15" hidden="1" customHeight="1" x14ac:dyDescent="0.25">
      <c r="C26958" s="158" t="s">
        <v>556</v>
      </c>
      <c r="D26958" s="159">
        <v>349.27</v>
      </c>
    </row>
    <row r="26959" spans="3:4" ht="15" hidden="1" customHeight="1" x14ac:dyDescent="0.25">
      <c r="C26959" s="160" t="s">
        <v>307</v>
      </c>
      <c r="D26959" s="161">
        <v>812.79</v>
      </c>
    </row>
    <row r="26960" spans="3:4" ht="15" hidden="1" customHeight="1" x14ac:dyDescent="0.25">
      <c r="C26960" s="158" t="s">
        <v>548</v>
      </c>
      <c r="D26960" s="159">
        <v>387.82</v>
      </c>
    </row>
    <row r="26961" spans="3:4" ht="15" hidden="1" customHeight="1" x14ac:dyDescent="0.25">
      <c r="C26961" s="160" t="s">
        <v>543</v>
      </c>
      <c r="D26961" s="161">
        <v>1147.23</v>
      </c>
    </row>
    <row r="26962" spans="3:4" ht="15" hidden="1" customHeight="1" x14ac:dyDescent="0.25">
      <c r="C26962" s="158" t="s">
        <v>556</v>
      </c>
      <c r="D26962" s="159">
        <v>563.9</v>
      </c>
    </row>
    <row r="26963" spans="3:4" ht="15" hidden="1" customHeight="1" x14ac:dyDescent="0.25">
      <c r="C26963" s="160" t="s">
        <v>544</v>
      </c>
      <c r="D26963" s="161">
        <v>464.81</v>
      </c>
    </row>
    <row r="26964" spans="3:4" ht="15" hidden="1" customHeight="1" x14ac:dyDescent="0.25">
      <c r="C26964" s="158" t="s">
        <v>553</v>
      </c>
      <c r="D26964" s="159">
        <v>701.26</v>
      </c>
    </row>
    <row r="26965" spans="3:4" ht="15" hidden="1" customHeight="1" x14ac:dyDescent="0.25">
      <c r="C26965" s="160" t="s">
        <v>545</v>
      </c>
      <c r="D26965" s="161">
        <v>568.39</v>
      </c>
    </row>
    <row r="26966" spans="3:4" ht="15" hidden="1" customHeight="1" x14ac:dyDescent="0.25">
      <c r="C26966" s="158" t="s">
        <v>548</v>
      </c>
      <c r="D26966" s="159">
        <v>394.76</v>
      </c>
    </row>
    <row r="26967" spans="3:4" ht="15" hidden="1" customHeight="1" x14ac:dyDescent="0.25">
      <c r="C26967" s="160" t="s">
        <v>307</v>
      </c>
      <c r="D26967" s="161">
        <v>793.03</v>
      </c>
    </row>
    <row r="26968" spans="3:4" ht="15" hidden="1" customHeight="1" x14ac:dyDescent="0.25">
      <c r="C26968" s="158" t="s">
        <v>545</v>
      </c>
      <c r="D26968" s="159">
        <v>836.3</v>
      </c>
    </row>
    <row r="26969" spans="3:4" ht="15" hidden="1" customHeight="1" x14ac:dyDescent="0.25">
      <c r="C26969" s="160" t="s">
        <v>551</v>
      </c>
      <c r="D26969" s="161">
        <v>678.52</v>
      </c>
    </row>
    <row r="26970" spans="3:4" ht="15" hidden="1" customHeight="1" x14ac:dyDescent="0.25">
      <c r="C26970" s="158" t="s">
        <v>553</v>
      </c>
      <c r="D26970" s="159">
        <v>292.99</v>
      </c>
    </row>
    <row r="26971" spans="3:4" ht="15" hidden="1" customHeight="1" x14ac:dyDescent="0.25">
      <c r="C26971" s="160" t="s">
        <v>549</v>
      </c>
      <c r="D26971" s="161">
        <v>715.18</v>
      </c>
    </row>
    <row r="26972" spans="3:4" ht="15" hidden="1" customHeight="1" x14ac:dyDescent="0.25">
      <c r="C26972" s="158" t="s">
        <v>545</v>
      </c>
      <c r="D26972" s="159">
        <v>516.96</v>
      </c>
    </row>
    <row r="26973" spans="3:4" ht="15" hidden="1" customHeight="1" x14ac:dyDescent="0.25">
      <c r="C26973" s="160" t="s">
        <v>542</v>
      </c>
      <c r="D26973" s="161">
        <v>994.01</v>
      </c>
    </row>
    <row r="26974" spans="3:4" ht="15" hidden="1" customHeight="1" x14ac:dyDescent="0.25">
      <c r="C26974" s="158" t="s">
        <v>307</v>
      </c>
      <c r="D26974" s="159">
        <v>938.16</v>
      </c>
    </row>
    <row r="26975" spans="3:4" ht="15" hidden="1" customHeight="1" x14ac:dyDescent="0.25">
      <c r="C26975" s="160" t="s">
        <v>539</v>
      </c>
      <c r="D26975" s="161">
        <v>611.17999999999995</v>
      </c>
    </row>
    <row r="26976" spans="3:4" ht="15" hidden="1" customHeight="1" x14ac:dyDescent="0.25">
      <c r="C26976" s="158" t="s">
        <v>551</v>
      </c>
      <c r="D26976" s="159">
        <v>100.03</v>
      </c>
    </row>
    <row r="26977" spans="3:4" ht="15" hidden="1" customHeight="1" x14ac:dyDescent="0.25">
      <c r="C26977" s="160" t="s">
        <v>543</v>
      </c>
      <c r="D26977" s="161">
        <v>964.36</v>
      </c>
    </row>
    <row r="26978" spans="3:4" ht="15" hidden="1" customHeight="1" x14ac:dyDescent="0.25">
      <c r="C26978" s="158" t="s">
        <v>312</v>
      </c>
      <c r="D26978" s="159">
        <v>712.1</v>
      </c>
    </row>
    <row r="26979" spans="3:4" ht="15" hidden="1" customHeight="1" x14ac:dyDescent="0.25">
      <c r="C26979" s="160" t="s">
        <v>553</v>
      </c>
      <c r="D26979" s="161">
        <v>615.03</v>
      </c>
    </row>
    <row r="26980" spans="3:4" ht="15" hidden="1" customHeight="1" x14ac:dyDescent="0.25">
      <c r="C26980" s="158" t="s">
        <v>551</v>
      </c>
      <c r="D26980" s="159">
        <v>769.39</v>
      </c>
    </row>
    <row r="26981" spans="3:4" ht="15" hidden="1" customHeight="1" x14ac:dyDescent="0.25">
      <c r="C26981" s="160" t="s">
        <v>553</v>
      </c>
      <c r="D26981" s="161">
        <v>926.05</v>
      </c>
    </row>
    <row r="26982" spans="3:4" ht="15" hidden="1" customHeight="1" x14ac:dyDescent="0.25">
      <c r="C26982" s="158" t="s">
        <v>308</v>
      </c>
      <c r="D26982" s="159">
        <v>10.79</v>
      </c>
    </row>
    <row r="26983" spans="3:4" ht="15" hidden="1" customHeight="1" x14ac:dyDescent="0.25">
      <c r="C26983" s="160" t="s">
        <v>549</v>
      </c>
      <c r="D26983" s="161">
        <v>759.74</v>
      </c>
    </row>
    <row r="26984" spans="3:4" ht="15" hidden="1" customHeight="1" x14ac:dyDescent="0.25">
      <c r="C26984" s="158" t="s">
        <v>312</v>
      </c>
      <c r="D26984" s="159">
        <v>545.36</v>
      </c>
    </row>
    <row r="26985" spans="3:4" ht="15" hidden="1" customHeight="1" x14ac:dyDescent="0.25">
      <c r="C26985" s="160" t="s">
        <v>555</v>
      </c>
      <c r="D26985" s="161">
        <v>697.87</v>
      </c>
    </row>
    <row r="26986" spans="3:4" ht="15" hidden="1" customHeight="1" x14ac:dyDescent="0.25">
      <c r="C26986" s="158" t="s">
        <v>542</v>
      </c>
      <c r="D26986" s="159">
        <v>1092.07</v>
      </c>
    </row>
    <row r="26987" spans="3:4" ht="15" hidden="1" customHeight="1" x14ac:dyDescent="0.25">
      <c r="C26987" s="160" t="s">
        <v>307</v>
      </c>
      <c r="D26987" s="161">
        <v>807.32</v>
      </c>
    </row>
    <row r="26988" spans="3:4" ht="15" hidden="1" customHeight="1" x14ac:dyDescent="0.25">
      <c r="C26988" s="158" t="s">
        <v>309</v>
      </c>
      <c r="D26988" s="159">
        <v>1118.3499999999999</v>
      </c>
    </row>
    <row r="26989" spans="3:4" ht="15" hidden="1" customHeight="1" x14ac:dyDescent="0.25">
      <c r="C26989" s="160" t="s">
        <v>549</v>
      </c>
      <c r="D26989" s="161">
        <v>929.07</v>
      </c>
    </row>
    <row r="26990" spans="3:4" ht="15" hidden="1" customHeight="1" x14ac:dyDescent="0.25">
      <c r="C26990" s="158" t="s">
        <v>543</v>
      </c>
      <c r="D26990" s="159">
        <v>626.12</v>
      </c>
    </row>
    <row r="26991" spans="3:4" ht="15" hidden="1" customHeight="1" x14ac:dyDescent="0.25">
      <c r="C26991" s="160" t="s">
        <v>547</v>
      </c>
      <c r="D26991" s="161">
        <v>676.56</v>
      </c>
    </row>
    <row r="26992" spans="3:4" ht="15" hidden="1" customHeight="1" x14ac:dyDescent="0.25">
      <c r="C26992" s="158" t="s">
        <v>312</v>
      </c>
      <c r="D26992" s="159">
        <v>898.59</v>
      </c>
    </row>
    <row r="26993" spans="3:4" ht="15" hidden="1" customHeight="1" x14ac:dyDescent="0.25">
      <c r="C26993" s="160" t="s">
        <v>308</v>
      </c>
      <c r="D26993" s="161">
        <v>547.9</v>
      </c>
    </row>
    <row r="26994" spans="3:4" ht="15" hidden="1" customHeight="1" x14ac:dyDescent="0.25">
      <c r="C26994" s="158" t="s">
        <v>547</v>
      </c>
      <c r="D26994" s="159">
        <v>653.17999999999995</v>
      </c>
    </row>
    <row r="26995" spans="3:4" ht="15" hidden="1" customHeight="1" x14ac:dyDescent="0.25">
      <c r="C26995" s="160" t="s">
        <v>539</v>
      </c>
      <c r="D26995" s="161">
        <v>628.24</v>
      </c>
    </row>
    <row r="26996" spans="3:4" ht="15" hidden="1" customHeight="1" x14ac:dyDescent="0.25">
      <c r="C26996" s="158" t="s">
        <v>543</v>
      </c>
      <c r="D26996" s="159">
        <v>709.09</v>
      </c>
    </row>
    <row r="26997" spans="3:4" ht="15" hidden="1" customHeight="1" x14ac:dyDescent="0.25">
      <c r="C26997" s="160" t="s">
        <v>554</v>
      </c>
      <c r="D26997" s="161">
        <v>160.69</v>
      </c>
    </row>
    <row r="26998" spans="3:4" ht="15" hidden="1" customHeight="1" x14ac:dyDescent="0.25">
      <c r="C26998" s="158" t="s">
        <v>541</v>
      </c>
      <c r="D26998" s="159">
        <v>401.69</v>
      </c>
    </row>
    <row r="26999" spans="3:4" ht="15" hidden="1" customHeight="1" x14ac:dyDescent="0.25">
      <c r="C26999" s="160" t="s">
        <v>552</v>
      </c>
      <c r="D26999" s="161">
        <v>644.51</v>
      </c>
    </row>
    <row r="27000" spans="3:4" ht="15" hidden="1" customHeight="1" x14ac:dyDescent="0.25">
      <c r="C27000" s="158" t="s">
        <v>551</v>
      </c>
      <c r="D27000" s="159">
        <v>482.01</v>
      </c>
    </row>
    <row r="27001" spans="3:4" ht="15" hidden="1" customHeight="1" x14ac:dyDescent="0.25">
      <c r="C27001" s="160" t="s">
        <v>309</v>
      </c>
      <c r="D27001" s="161">
        <v>146.4</v>
      </c>
    </row>
    <row r="27002" spans="3:4" ht="15" hidden="1" customHeight="1" x14ac:dyDescent="0.25">
      <c r="C27002" s="158" t="s">
        <v>547</v>
      </c>
      <c r="D27002" s="159">
        <v>1043.0999999999999</v>
      </c>
    </row>
    <row r="27003" spans="3:4" ht="15" hidden="1" customHeight="1" x14ac:dyDescent="0.25">
      <c r="C27003" s="160" t="s">
        <v>553</v>
      </c>
      <c r="D27003" s="161">
        <v>379.5</v>
      </c>
    </row>
    <row r="27004" spans="3:4" ht="15" hidden="1" customHeight="1" x14ac:dyDescent="0.25">
      <c r="C27004" s="158" t="s">
        <v>551</v>
      </c>
      <c r="D27004" s="159">
        <v>168.57</v>
      </c>
    </row>
    <row r="27005" spans="3:4" ht="15" hidden="1" customHeight="1" x14ac:dyDescent="0.25">
      <c r="C27005" s="160" t="s">
        <v>553</v>
      </c>
      <c r="D27005" s="161">
        <v>299.97000000000003</v>
      </c>
    </row>
    <row r="27006" spans="3:4" ht="15" hidden="1" customHeight="1" x14ac:dyDescent="0.25">
      <c r="C27006" s="158" t="s">
        <v>550</v>
      </c>
      <c r="D27006" s="159">
        <v>558.98</v>
      </c>
    </row>
    <row r="27007" spans="3:4" ht="15" hidden="1" customHeight="1" x14ac:dyDescent="0.25">
      <c r="C27007" s="160" t="s">
        <v>553</v>
      </c>
      <c r="D27007" s="161">
        <v>487.51</v>
      </c>
    </row>
    <row r="27008" spans="3:4" ht="15" hidden="1" customHeight="1" x14ac:dyDescent="0.25">
      <c r="C27008" s="158" t="s">
        <v>543</v>
      </c>
      <c r="D27008" s="159">
        <v>661.03</v>
      </c>
    </row>
    <row r="27009" spans="3:4" ht="15" hidden="1" customHeight="1" x14ac:dyDescent="0.25">
      <c r="C27009" s="160" t="s">
        <v>542</v>
      </c>
      <c r="D27009" s="161">
        <v>771.48</v>
      </c>
    </row>
    <row r="27010" spans="3:4" ht="15" hidden="1" customHeight="1" x14ac:dyDescent="0.25">
      <c r="C27010" s="158" t="s">
        <v>545</v>
      </c>
      <c r="D27010" s="159">
        <v>1079.1400000000001</v>
      </c>
    </row>
    <row r="27011" spans="3:4" ht="15" hidden="1" customHeight="1" x14ac:dyDescent="0.25">
      <c r="C27011" s="160" t="s">
        <v>543</v>
      </c>
      <c r="D27011" s="161">
        <v>818.71</v>
      </c>
    </row>
    <row r="27012" spans="3:4" ht="15" hidden="1" customHeight="1" x14ac:dyDescent="0.25">
      <c r="C27012" s="158" t="s">
        <v>542</v>
      </c>
      <c r="D27012" s="159">
        <v>913.62</v>
      </c>
    </row>
    <row r="27013" spans="3:4" ht="15" hidden="1" customHeight="1" x14ac:dyDescent="0.25">
      <c r="C27013" s="160" t="s">
        <v>557</v>
      </c>
      <c r="D27013" s="161">
        <v>572.74</v>
      </c>
    </row>
    <row r="27014" spans="3:4" ht="15" hidden="1" customHeight="1" x14ac:dyDescent="0.25">
      <c r="C27014" s="158" t="s">
        <v>551</v>
      </c>
      <c r="D27014" s="159">
        <v>170.66</v>
      </c>
    </row>
    <row r="27015" spans="3:4" ht="15" hidden="1" customHeight="1" x14ac:dyDescent="0.25">
      <c r="C27015" s="160" t="s">
        <v>548</v>
      </c>
      <c r="D27015" s="161">
        <v>877.45</v>
      </c>
    </row>
    <row r="27016" spans="3:4" ht="15" hidden="1" customHeight="1" x14ac:dyDescent="0.25">
      <c r="C27016" s="158" t="s">
        <v>307</v>
      </c>
      <c r="D27016" s="159">
        <v>910.58</v>
      </c>
    </row>
    <row r="27017" spans="3:4" ht="15" hidden="1" customHeight="1" x14ac:dyDescent="0.25">
      <c r="C27017" s="160" t="s">
        <v>552</v>
      </c>
      <c r="D27017" s="161">
        <v>375.86</v>
      </c>
    </row>
    <row r="27018" spans="3:4" ht="15" hidden="1" customHeight="1" x14ac:dyDescent="0.25">
      <c r="C27018" s="158" t="s">
        <v>548</v>
      </c>
      <c r="D27018" s="159">
        <v>497.6</v>
      </c>
    </row>
    <row r="27019" spans="3:4" ht="15" hidden="1" customHeight="1" x14ac:dyDescent="0.25">
      <c r="C27019" s="160" t="s">
        <v>540</v>
      </c>
      <c r="D27019" s="161">
        <v>607.12</v>
      </c>
    </row>
    <row r="27020" spans="3:4" ht="15" hidden="1" customHeight="1" x14ac:dyDescent="0.25">
      <c r="C27020" s="158" t="s">
        <v>308</v>
      </c>
      <c r="D27020" s="159">
        <v>285.24</v>
      </c>
    </row>
    <row r="27021" spans="3:4" ht="15" hidden="1" customHeight="1" x14ac:dyDescent="0.25">
      <c r="C27021" s="160" t="s">
        <v>542</v>
      </c>
      <c r="D27021" s="161">
        <v>1163.08</v>
      </c>
    </row>
    <row r="27022" spans="3:4" ht="15" hidden="1" customHeight="1" x14ac:dyDescent="0.25">
      <c r="C27022" s="158" t="s">
        <v>545</v>
      </c>
      <c r="D27022" s="159">
        <v>649.66999999999996</v>
      </c>
    </row>
    <row r="27023" spans="3:4" ht="15" hidden="1" customHeight="1" x14ac:dyDescent="0.25">
      <c r="C27023" s="160" t="s">
        <v>549</v>
      </c>
      <c r="D27023" s="161">
        <v>63.6</v>
      </c>
    </row>
    <row r="27024" spans="3:4" ht="15" hidden="1" customHeight="1" x14ac:dyDescent="0.25">
      <c r="C27024" s="158" t="s">
        <v>307</v>
      </c>
      <c r="D27024" s="159">
        <v>402.19</v>
      </c>
    </row>
    <row r="27025" spans="3:4" ht="15" hidden="1" customHeight="1" x14ac:dyDescent="0.25">
      <c r="C27025" s="160" t="s">
        <v>549</v>
      </c>
      <c r="D27025" s="161">
        <v>1279.7</v>
      </c>
    </row>
    <row r="27026" spans="3:4" ht="15" hidden="1" customHeight="1" x14ac:dyDescent="0.25">
      <c r="C27026" s="158" t="s">
        <v>547</v>
      </c>
      <c r="D27026" s="159">
        <v>1146.75</v>
      </c>
    </row>
    <row r="27027" spans="3:4" ht="15" hidden="1" customHeight="1" x14ac:dyDescent="0.25">
      <c r="C27027" s="160" t="s">
        <v>551</v>
      </c>
      <c r="D27027" s="161">
        <v>41.09</v>
      </c>
    </row>
    <row r="27028" spans="3:4" ht="15" hidden="1" customHeight="1" x14ac:dyDescent="0.25">
      <c r="C27028" s="158" t="s">
        <v>540</v>
      </c>
      <c r="D27028" s="159">
        <v>1229.0899999999999</v>
      </c>
    </row>
    <row r="27029" spans="3:4" ht="15" hidden="1" customHeight="1" x14ac:dyDescent="0.25">
      <c r="C27029" s="160" t="s">
        <v>546</v>
      </c>
      <c r="D27029" s="161">
        <v>459.31</v>
      </c>
    </row>
    <row r="27030" spans="3:4" ht="15" hidden="1" customHeight="1" x14ac:dyDescent="0.25">
      <c r="C27030" s="158" t="s">
        <v>312</v>
      </c>
      <c r="D27030" s="159">
        <v>1238.94</v>
      </c>
    </row>
    <row r="27031" spans="3:4" ht="15" hidden="1" customHeight="1" x14ac:dyDescent="0.25">
      <c r="C27031" s="160" t="s">
        <v>539</v>
      </c>
      <c r="D27031" s="161">
        <v>942.38</v>
      </c>
    </row>
    <row r="27032" spans="3:4" ht="15" hidden="1" customHeight="1" x14ac:dyDescent="0.25">
      <c r="C27032" s="158" t="s">
        <v>307</v>
      </c>
      <c r="D27032" s="159">
        <v>721.95</v>
      </c>
    </row>
    <row r="27033" spans="3:4" ht="15" hidden="1" customHeight="1" x14ac:dyDescent="0.25">
      <c r="C27033" s="160" t="s">
        <v>546</v>
      </c>
      <c r="D27033" s="161">
        <v>870.4</v>
      </c>
    </row>
    <row r="27034" spans="3:4" ht="15" hidden="1" customHeight="1" x14ac:dyDescent="0.25">
      <c r="C27034" s="158" t="s">
        <v>309</v>
      </c>
      <c r="D27034" s="159">
        <v>352.15</v>
      </c>
    </row>
    <row r="27035" spans="3:4" ht="15" hidden="1" customHeight="1" x14ac:dyDescent="0.25">
      <c r="C27035" s="160" t="s">
        <v>312</v>
      </c>
      <c r="D27035" s="161">
        <v>1056.2</v>
      </c>
    </row>
    <row r="27036" spans="3:4" ht="15" hidden="1" customHeight="1" x14ac:dyDescent="0.25">
      <c r="C27036" s="158" t="s">
        <v>307</v>
      </c>
      <c r="D27036" s="159">
        <v>603.45000000000005</v>
      </c>
    </row>
    <row r="27037" spans="3:4" ht="15" hidden="1" customHeight="1" x14ac:dyDescent="0.25">
      <c r="C27037" s="160" t="s">
        <v>541</v>
      </c>
      <c r="D27037" s="161">
        <v>334.27</v>
      </c>
    </row>
    <row r="27038" spans="3:4" ht="15" hidden="1" customHeight="1" x14ac:dyDescent="0.25">
      <c r="C27038" s="158" t="s">
        <v>545</v>
      </c>
      <c r="D27038" s="159">
        <v>530.15</v>
      </c>
    </row>
    <row r="27039" spans="3:4" ht="15" hidden="1" customHeight="1" x14ac:dyDescent="0.25">
      <c r="C27039" s="160" t="s">
        <v>542</v>
      </c>
      <c r="D27039" s="161">
        <v>1048.8</v>
      </c>
    </row>
    <row r="27040" spans="3:4" ht="15" hidden="1" customHeight="1" x14ac:dyDescent="0.25">
      <c r="C27040" s="158" t="s">
        <v>548</v>
      </c>
      <c r="D27040" s="159">
        <v>152.44999999999999</v>
      </c>
    </row>
    <row r="27041" spans="3:4" ht="15" hidden="1" customHeight="1" x14ac:dyDescent="0.25">
      <c r="C27041" s="160" t="s">
        <v>542</v>
      </c>
      <c r="D27041" s="161">
        <v>751.35</v>
      </c>
    </row>
    <row r="27042" spans="3:4" ht="15" hidden="1" customHeight="1" x14ac:dyDescent="0.25">
      <c r="C27042" s="158" t="s">
        <v>545</v>
      </c>
      <c r="D27042" s="159">
        <v>1073.21</v>
      </c>
    </row>
    <row r="27043" spans="3:4" ht="15" hidden="1" customHeight="1" x14ac:dyDescent="0.25">
      <c r="C27043" s="160" t="s">
        <v>309</v>
      </c>
      <c r="D27043" s="161">
        <v>633.4</v>
      </c>
    </row>
    <row r="27044" spans="3:4" ht="15" hidden="1" customHeight="1" x14ac:dyDescent="0.25">
      <c r="C27044" s="158" t="s">
        <v>551</v>
      </c>
      <c r="D27044" s="159">
        <v>1144.97</v>
      </c>
    </row>
    <row r="27045" spans="3:4" ht="15" hidden="1" customHeight="1" x14ac:dyDescent="0.25">
      <c r="C27045" s="160" t="s">
        <v>550</v>
      </c>
      <c r="D27045" s="161">
        <v>407.35</v>
      </c>
    </row>
    <row r="27046" spans="3:4" ht="15" hidden="1" customHeight="1" x14ac:dyDescent="0.25">
      <c r="C27046" s="158" t="s">
        <v>549</v>
      </c>
      <c r="D27046" s="159">
        <v>854.62</v>
      </c>
    </row>
    <row r="27047" spans="3:4" ht="15" hidden="1" customHeight="1" x14ac:dyDescent="0.25">
      <c r="C27047" s="160" t="s">
        <v>545</v>
      </c>
      <c r="D27047" s="161">
        <v>584.02</v>
      </c>
    </row>
    <row r="27048" spans="3:4" ht="15" hidden="1" customHeight="1" x14ac:dyDescent="0.25">
      <c r="C27048" s="158" t="s">
        <v>543</v>
      </c>
      <c r="D27048" s="159">
        <v>850.03</v>
      </c>
    </row>
    <row r="27049" spans="3:4" ht="15" hidden="1" customHeight="1" x14ac:dyDescent="0.25">
      <c r="C27049" s="160" t="s">
        <v>551</v>
      </c>
      <c r="D27049" s="161">
        <v>607.69000000000005</v>
      </c>
    </row>
    <row r="27050" spans="3:4" ht="15" hidden="1" customHeight="1" x14ac:dyDescent="0.25">
      <c r="C27050" s="158" t="s">
        <v>307</v>
      </c>
      <c r="D27050" s="159">
        <v>718.82</v>
      </c>
    </row>
    <row r="27051" spans="3:4" ht="15" hidden="1" customHeight="1" x14ac:dyDescent="0.25">
      <c r="C27051" s="160" t="s">
        <v>547</v>
      </c>
      <c r="D27051" s="161">
        <v>458.61</v>
      </c>
    </row>
    <row r="27052" spans="3:4" ht="15" hidden="1" customHeight="1" x14ac:dyDescent="0.25">
      <c r="C27052" s="158" t="s">
        <v>545</v>
      </c>
      <c r="D27052" s="159">
        <v>761.73</v>
      </c>
    </row>
    <row r="27053" spans="3:4" ht="15" hidden="1" customHeight="1" x14ac:dyDescent="0.25">
      <c r="C27053" s="160" t="s">
        <v>540</v>
      </c>
      <c r="D27053" s="161">
        <v>909.68</v>
      </c>
    </row>
    <row r="27054" spans="3:4" ht="15" hidden="1" customHeight="1" x14ac:dyDescent="0.25">
      <c r="C27054" s="158" t="s">
        <v>308</v>
      </c>
      <c r="D27054" s="159">
        <v>173.71</v>
      </c>
    </row>
    <row r="27055" spans="3:4" ht="15" hidden="1" customHeight="1" x14ac:dyDescent="0.25">
      <c r="C27055" s="160" t="s">
        <v>309</v>
      </c>
      <c r="D27055" s="161">
        <v>738.72</v>
      </c>
    </row>
    <row r="27056" spans="3:4" ht="15" hidden="1" customHeight="1" x14ac:dyDescent="0.25">
      <c r="C27056" s="158" t="s">
        <v>542</v>
      </c>
      <c r="D27056" s="159">
        <v>621.47</v>
      </c>
    </row>
    <row r="27057" spans="3:4" ht="15" hidden="1" customHeight="1" x14ac:dyDescent="0.25">
      <c r="C27057" s="160" t="s">
        <v>549</v>
      </c>
      <c r="D27057" s="161">
        <v>1298.8</v>
      </c>
    </row>
    <row r="27058" spans="3:4" ht="15" hidden="1" customHeight="1" x14ac:dyDescent="0.25">
      <c r="C27058" s="158" t="s">
        <v>555</v>
      </c>
      <c r="D27058" s="159">
        <v>124.9</v>
      </c>
    </row>
    <row r="27059" spans="3:4" ht="15" hidden="1" customHeight="1" x14ac:dyDescent="0.25">
      <c r="C27059" s="160" t="s">
        <v>309</v>
      </c>
      <c r="D27059" s="161">
        <v>465.04</v>
      </c>
    </row>
    <row r="27060" spans="3:4" ht="15" hidden="1" customHeight="1" x14ac:dyDescent="0.25">
      <c r="C27060" s="158" t="s">
        <v>547</v>
      </c>
      <c r="D27060" s="159">
        <v>166.23</v>
      </c>
    </row>
    <row r="27061" spans="3:4" ht="15" hidden="1" customHeight="1" x14ac:dyDescent="0.25">
      <c r="C27061" s="160" t="s">
        <v>550</v>
      </c>
      <c r="D27061" s="161">
        <v>527.01</v>
      </c>
    </row>
    <row r="27062" spans="3:4" ht="15" hidden="1" customHeight="1" x14ac:dyDescent="0.25">
      <c r="C27062" s="158" t="s">
        <v>548</v>
      </c>
      <c r="D27062" s="159">
        <v>1167.68</v>
      </c>
    </row>
    <row r="27063" spans="3:4" ht="15" hidden="1" customHeight="1" x14ac:dyDescent="0.25">
      <c r="C27063" s="160" t="s">
        <v>543</v>
      </c>
      <c r="D27063" s="161">
        <v>741.84</v>
      </c>
    </row>
    <row r="27064" spans="3:4" ht="15" hidden="1" customHeight="1" x14ac:dyDescent="0.25">
      <c r="C27064" s="158" t="s">
        <v>552</v>
      </c>
      <c r="D27064" s="159">
        <v>1228.6099999999999</v>
      </c>
    </row>
    <row r="27065" spans="3:4" ht="15" hidden="1" customHeight="1" x14ac:dyDescent="0.25">
      <c r="C27065" s="160" t="s">
        <v>556</v>
      </c>
      <c r="D27065" s="161">
        <v>1169.54</v>
      </c>
    </row>
    <row r="27066" spans="3:4" ht="15" hidden="1" customHeight="1" x14ac:dyDescent="0.25">
      <c r="C27066" s="158" t="s">
        <v>542</v>
      </c>
      <c r="D27066" s="159">
        <v>713.12</v>
      </c>
    </row>
    <row r="27067" spans="3:4" ht="15" hidden="1" customHeight="1" x14ac:dyDescent="0.25">
      <c r="C27067" s="160" t="s">
        <v>545</v>
      </c>
      <c r="D27067" s="161">
        <v>1086.2</v>
      </c>
    </row>
    <row r="27068" spans="3:4" ht="15" hidden="1" customHeight="1" x14ac:dyDescent="0.25">
      <c r="C27068" s="158" t="s">
        <v>546</v>
      </c>
      <c r="D27068" s="159">
        <v>501.41</v>
      </c>
    </row>
    <row r="27069" spans="3:4" ht="15" hidden="1" customHeight="1" x14ac:dyDescent="0.25">
      <c r="C27069" s="160" t="s">
        <v>551</v>
      </c>
      <c r="D27069" s="161">
        <v>986.78</v>
      </c>
    </row>
    <row r="27070" spans="3:4" ht="15" hidden="1" customHeight="1" x14ac:dyDescent="0.25">
      <c r="C27070" s="158" t="s">
        <v>307</v>
      </c>
      <c r="D27070" s="159">
        <v>20.54</v>
      </c>
    </row>
    <row r="27071" spans="3:4" ht="15" hidden="1" customHeight="1" x14ac:dyDescent="0.25">
      <c r="C27071" s="160" t="s">
        <v>539</v>
      </c>
      <c r="D27071" s="161">
        <v>744.19</v>
      </c>
    </row>
    <row r="27072" spans="3:4" ht="15" hidden="1" customHeight="1" x14ac:dyDescent="0.25">
      <c r="C27072" s="158" t="s">
        <v>555</v>
      </c>
      <c r="D27072" s="159">
        <v>955.51</v>
      </c>
    </row>
    <row r="27073" spans="3:4" ht="15" hidden="1" customHeight="1" x14ac:dyDescent="0.25">
      <c r="C27073" s="160" t="s">
        <v>544</v>
      </c>
      <c r="D27073" s="161">
        <v>501.2</v>
      </c>
    </row>
    <row r="27074" spans="3:4" ht="15" hidden="1" customHeight="1" x14ac:dyDescent="0.25">
      <c r="C27074" s="158" t="s">
        <v>312</v>
      </c>
      <c r="D27074" s="159">
        <v>900.34</v>
      </c>
    </row>
    <row r="27075" spans="3:4" ht="15" hidden="1" customHeight="1" x14ac:dyDescent="0.25">
      <c r="C27075" s="160" t="s">
        <v>541</v>
      </c>
      <c r="D27075" s="161">
        <v>1060.94</v>
      </c>
    </row>
    <row r="27076" spans="3:4" ht="15" hidden="1" customHeight="1" x14ac:dyDescent="0.25">
      <c r="C27076" s="158" t="s">
        <v>307</v>
      </c>
      <c r="D27076" s="159">
        <v>190.88</v>
      </c>
    </row>
    <row r="27077" spans="3:4" ht="15" hidden="1" customHeight="1" x14ac:dyDescent="0.25">
      <c r="C27077" s="160" t="s">
        <v>551</v>
      </c>
      <c r="D27077" s="161">
        <v>999.32</v>
      </c>
    </row>
    <row r="27078" spans="3:4" ht="15" hidden="1" customHeight="1" x14ac:dyDescent="0.25">
      <c r="C27078" s="158" t="s">
        <v>550</v>
      </c>
      <c r="D27078" s="159">
        <v>454.95</v>
      </c>
    </row>
    <row r="27079" spans="3:4" ht="15" hidden="1" customHeight="1" x14ac:dyDescent="0.25">
      <c r="C27079" s="160" t="s">
        <v>553</v>
      </c>
      <c r="D27079" s="161">
        <v>210.21</v>
      </c>
    </row>
    <row r="27080" spans="3:4" ht="15" hidden="1" customHeight="1" x14ac:dyDescent="0.25">
      <c r="C27080" s="158" t="s">
        <v>308</v>
      </c>
      <c r="D27080" s="159">
        <v>428.26</v>
      </c>
    </row>
    <row r="27081" spans="3:4" ht="15" hidden="1" customHeight="1" x14ac:dyDescent="0.25">
      <c r="C27081" s="160" t="s">
        <v>549</v>
      </c>
      <c r="D27081" s="161">
        <v>645.55999999999995</v>
      </c>
    </row>
    <row r="27082" spans="3:4" ht="15" hidden="1" customHeight="1" x14ac:dyDescent="0.25">
      <c r="C27082" s="158" t="s">
        <v>543</v>
      </c>
      <c r="D27082" s="159">
        <v>572.15</v>
      </c>
    </row>
    <row r="27083" spans="3:4" ht="15" hidden="1" customHeight="1" x14ac:dyDescent="0.25">
      <c r="C27083" s="160" t="s">
        <v>553</v>
      </c>
      <c r="D27083" s="161">
        <v>249.65</v>
      </c>
    </row>
    <row r="27084" spans="3:4" ht="15" hidden="1" customHeight="1" x14ac:dyDescent="0.25">
      <c r="C27084" s="158" t="s">
        <v>540</v>
      </c>
      <c r="D27084" s="159">
        <v>1272.1400000000001</v>
      </c>
    </row>
    <row r="27085" spans="3:4" ht="15" hidden="1" customHeight="1" x14ac:dyDescent="0.25">
      <c r="C27085" s="160" t="s">
        <v>540</v>
      </c>
      <c r="D27085" s="161">
        <v>354.69</v>
      </c>
    </row>
    <row r="27086" spans="3:4" ht="15" hidden="1" customHeight="1" x14ac:dyDescent="0.25">
      <c r="C27086" s="158" t="s">
        <v>308</v>
      </c>
      <c r="D27086" s="159">
        <v>586.4</v>
      </c>
    </row>
    <row r="27087" spans="3:4" ht="15" hidden="1" customHeight="1" x14ac:dyDescent="0.25">
      <c r="C27087" s="160" t="s">
        <v>545</v>
      </c>
      <c r="D27087" s="161">
        <v>522.04999999999995</v>
      </c>
    </row>
    <row r="27088" spans="3:4" ht="15" hidden="1" customHeight="1" x14ac:dyDescent="0.25">
      <c r="C27088" s="158" t="s">
        <v>558</v>
      </c>
      <c r="D27088" s="159">
        <v>596</v>
      </c>
    </row>
    <row r="27089" spans="3:4" ht="15" hidden="1" customHeight="1" x14ac:dyDescent="0.25">
      <c r="C27089" s="160" t="s">
        <v>307</v>
      </c>
      <c r="D27089" s="161">
        <v>327.81</v>
      </c>
    </row>
    <row r="27090" spans="3:4" ht="15" hidden="1" customHeight="1" x14ac:dyDescent="0.25">
      <c r="C27090" s="158" t="s">
        <v>543</v>
      </c>
      <c r="D27090" s="159">
        <v>633.61</v>
      </c>
    </row>
    <row r="27091" spans="3:4" ht="15" hidden="1" customHeight="1" x14ac:dyDescent="0.25">
      <c r="C27091" s="160" t="s">
        <v>312</v>
      </c>
      <c r="D27091" s="161">
        <v>293.31</v>
      </c>
    </row>
    <row r="27092" spans="3:4" ht="15" hidden="1" customHeight="1" x14ac:dyDescent="0.25">
      <c r="C27092" s="158" t="s">
        <v>545</v>
      </c>
      <c r="D27092" s="159">
        <v>578.34</v>
      </c>
    </row>
    <row r="27093" spans="3:4" ht="15" hidden="1" customHeight="1" x14ac:dyDescent="0.25">
      <c r="C27093" s="160" t="s">
        <v>554</v>
      </c>
      <c r="D27093" s="161">
        <v>579.16</v>
      </c>
    </row>
    <row r="27094" spans="3:4" ht="15" hidden="1" customHeight="1" x14ac:dyDescent="0.25">
      <c r="C27094" s="158" t="s">
        <v>548</v>
      </c>
      <c r="D27094" s="159">
        <v>361.67</v>
      </c>
    </row>
    <row r="27095" spans="3:4" ht="15" hidden="1" customHeight="1" x14ac:dyDescent="0.25">
      <c r="C27095" s="160" t="s">
        <v>540</v>
      </c>
      <c r="D27095" s="161">
        <v>557.73</v>
      </c>
    </row>
    <row r="27096" spans="3:4" ht="15" hidden="1" customHeight="1" x14ac:dyDescent="0.25">
      <c r="C27096" s="158" t="s">
        <v>541</v>
      </c>
      <c r="D27096" s="159">
        <v>1079.07</v>
      </c>
    </row>
    <row r="27097" spans="3:4" ht="15" hidden="1" customHeight="1" x14ac:dyDescent="0.25">
      <c r="C27097" s="160" t="s">
        <v>553</v>
      </c>
      <c r="D27097" s="161">
        <v>451.6</v>
      </c>
    </row>
    <row r="27098" spans="3:4" ht="15" hidden="1" customHeight="1" x14ac:dyDescent="0.25">
      <c r="C27098" s="158" t="s">
        <v>551</v>
      </c>
      <c r="D27098" s="159">
        <v>467.1</v>
      </c>
    </row>
    <row r="27099" spans="3:4" ht="15" hidden="1" customHeight="1" x14ac:dyDescent="0.25">
      <c r="C27099" s="160" t="s">
        <v>553</v>
      </c>
      <c r="D27099" s="161">
        <v>177.23</v>
      </c>
    </row>
    <row r="27100" spans="3:4" ht="15" hidden="1" customHeight="1" x14ac:dyDescent="0.25">
      <c r="C27100" s="158" t="s">
        <v>549</v>
      </c>
      <c r="D27100" s="159">
        <v>585.94000000000005</v>
      </c>
    </row>
    <row r="27101" spans="3:4" ht="15" hidden="1" customHeight="1" x14ac:dyDescent="0.25">
      <c r="C27101" s="160" t="s">
        <v>308</v>
      </c>
      <c r="D27101" s="161">
        <v>614.5</v>
      </c>
    </row>
    <row r="27102" spans="3:4" ht="15" hidden="1" customHeight="1" x14ac:dyDescent="0.25">
      <c r="C27102" s="158" t="s">
        <v>551</v>
      </c>
      <c r="D27102" s="159">
        <v>96.71</v>
      </c>
    </row>
    <row r="27103" spans="3:4" ht="15" hidden="1" customHeight="1" x14ac:dyDescent="0.25">
      <c r="C27103" s="160" t="s">
        <v>553</v>
      </c>
      <c r="D27103" s="161">
        <v>619.13</v>
      </c>
    </row>
    <row r="27104" spans="3:4" ht="15" hidden="1" customHeight="1" x14ac:dyDescent="0.25">
      <c r="C27104" s="158" t="s">
        <v>309</v>
      </c>
      <c r="D27104" s="159">
        <v>453.36</v>
      </c>
    </row>
    <row r="27105" spans="3:4" ht="15" hidden="1" customHeight="1" x14ac:dyDescent="0.25">
      <c r="C27105" s="160" t="s">
        <v>312</v>
      </c>
      <c r="D27105" s="161">
        <v>814.58</v>
      </c>
    </row>
    <row r="27106" spans="3:4" ht="15" hidden="1" customHeight="1" x14ac:dyDescent="0.25">
      <c r="C27106" s="158" t="s">
        <v>545</v>
      </c>
      <c r="D27106" s="159">
        <v>354.84</v>
      </c>
    </row>
    <row r="27107" spans="3:4" ht="15" hidden="1" customHeight="1" x14ac:dyDescent="0.25">
      <c r="C27107" s="160" t="s">
        <v>543</v>
      </c>
      <c r="D27107" s="161">
        <v>684.91</v>
      </c>
    </row>
    <row r="27108" spans="3:4" ht="15" hidden="1" customHeight="1" x14ac:dyDescent="0.25">
      <c r="C27108" s="158" t="s">
        <v>546</v>
      </c>
      <c r="D27108" s="159">
        <v>632.27</v>
      </c>
    </row>
    <row r="27109" spans="3:4" ht="15" hidden="1" customHeight="1" x14ac:dyDescent="0.25">
      <c r="C27109" s="160" t="s">
        <v>546</v>
      </c>
      <c r="D27109" s="161">
        <v>1066.33</v>
      </c>
    </row>
    <row r="27110" spans="3:4" ht="15" hidden="1" customHeight="1" x14ac:dyDescent="0.25">
      <c r="C27110" s="158" t="s">
        <v>547</v>
      </c>
      <c r="D27110" s="159">
        <v>915.68</v>
      </c>
    </row>
    <row r="27111" spans="3:4" ht="15" hidden="1" customHeight="1" x14ac:dyDescent="0.25">
      <c r="C27111" s="160" t="s">
        <v>546</v>
      </c>
      <c r="D27111" s="161">
        <v>527.64</v>
      </c>
    </row>
    <row r="27112" spans="3:4" ht="15" hidden="1" customHeight="1" x14ac:dyDescent="0.25">
      <c r="C27112" s="158" t="s">
        <v>555</v>
      </c>
      <c r="D27112" s="159">
        <v>874.89</v>
      </c>
    </row>
    <row r="27113" spans="3:4" ht="15" hidden="1" customHeight="1" x14ac:dyDescent="0.25">
      <c r="C27113" s="160" t="s">
        <v>552</v>
      </c>
      <c r="D27113" s="161">
        <v>597.89</v>
      </c>
    </row>
    <row r="27114" spans="3:4" ht="15" hidden="1" customHeight="1" x14ac:dyDescent="0.25">
      <c r="C27114" s="158" t="s">
        <v>309</v>
      </c>
      <c r="D27114" s="159">
        <v>693.79</v>
      </c>
    </row>
    <row r="27115" spans="3:4" ht="15" hidden="1" customHeight="1" x14ac:dyDescent="0.25">
      <c r="C27115" s="160" t="s">
        <v>554</v>
      </c>
      <c r="D27115" s="161">
        <v>371.13</v>
      </c>
    </row>
    <row r="27116" spans="3:4" ht="15" hidden="1" customHeight="1" x14ac:dyDescent="0.25">
      <c r="C27116" s="158" t="s">
        <v>553</v>
      </c>
      <c r="D27116" s="159">
        <v>1079.75</v>
      </c>
    </row>
    <row r="27117" spans="3:4" ht="15" hidden="1" customHeight="1" x14ac:dyDescent="0.25">
      <c r="C27117" s="160" t="s">
        <v>539</v>
      </c>
      <c r="D27117" s="161">
        <v>1242.55</v>
      </c>
    </row>
    <row r="27118" spans="3:4" ht="15" hidden="1" customHeight="1" x14ac:dyDescent="0.25">
      <c r="C27118" s="158" t="s">
        <v>545</v>
      </c>
      <c r="D27118" s="159">
        <v>370.72</v>
      </c>
    </row>
    <row r="27119" spans="3:4" ht="15" hidden="1" customHeight="1" x14ac:dyDescent="0.25">
      <c r="C27119" s="160" t="s">
        <v>308</v>
      </c>
      <c r="D27119" s="161">
        <v>392.87</v>
      </c>
    </row>
    <row r="27120" spans="3:4" ht="15" hidden="1" customHeight="1" x14ac:dyDescent="0.25">
      <c r="C27120" s="158" t="s">
        <v>543</v>
      </c>
      <c r="D27120" s="159">
        <v>801.72</v>
      </c>
    </row>
    <row r="27121" spans="3:4" ht="15" hidden="1" customHeight="1" x14ac:dyDescent="0.25">
      <c r="C27121" s="160" t="s">
        <v>544</v>
      </c>
      <c r="D27121" s="161">
        <v>697.58</v>
      </c>
    </row>
    <row r="27122" spans="3:4" ht="15" hidden="1" customHeight="1" x14ac:dyDescent="0.25">
      <c r="C27122" s="158" t="s">
        <v>552</v>
      </c>
      <c r="D27122" s="159">
        <v>283.75</v>
      </c>
    </row>
    <row r="27123" spans="3:4" ht="15" hidden="1" customHeight="1" x14ac:dyDescent="0.25">
      <c r="C27123" s="160" t="s">
        <v>542</v>
      </c>
      <c r="D27123" s="161">
        <v>851.94</v>
      </c>
    </row>
    <row r="27124" spans="3:4" ht="15" hidden="1" customHeight="1" x14ac:dyDescent="0.25">
      <c r="C27124" s="158" t="s">
        <v>309</v>
      </c>
      <c r="D27124" s="159">
        <v>1060.27</v>
      </c>
    </row>
    <row r="27125" spans="3:4" ht="15" hidden="1" customHeight="1" x14ac:dyDescent="0.25">
      <c r="C27125" s="160" t="s">
        <v>542</v>
      </c>
      <c r="D27125" s="161">
        <v>903.91</v>
      </c>
    </row>
    <row r="27126" spans="3:4" ht="15" hidden="1" customHeight="1" x14ac:dyDescent="0.25">
      <c r="C27126" s="158" t="s">
        <v>307</v>
      </c>
      <c r="D27126" s="159">
        <v>599.23</v>
      </c>
    </row>
    <row r="27127" spans="3:4" ht="15" hidden="1" customHeight="1" x14ac:dyDescent="0.25">
      <c r="C27127" s="160" t="s">
        <v>547</v>
      </c>
      <c r="D27127" s="161">
        <v>479.88</v>
      </c>
    </row>
    <row r="27128" spans="3:4" ht="15" hidden="1" customHeight="1" x14ac:dyDescent="0.25">
      <c r="C27128" s="158" t="s">
        <v>544</v>
      </c>
      <c r="D27128" s="159">
        <v>250.53</v>
      </c>
    </row>
    <row r="27129" spans="3:4" ht="15" hidden="1" customHeight="1" x14ac:dyDescent="0.25">
      <c r="C27129" s="160" t="s">
        <v>547</v>
      </c>
      <c r="D27129" s="161">
        <v>519.63</v>
      </c>
    </row>
    <row r="27130" spans="3:4" ht="15" hidden="1" customHeight="1" x14ac:dyDescent="0.25">
      <c r="C27130" s="158" t="s">
        <v>555</v>
      </c>
      <c r="D27130" s="159">
        <v>968.74</v>
      </c>
    </row>
    <row r="27131" spans="3:4" ht="15" hidden="1" customHeight="1" x14ac:dyDescent="0.25">
      <c r="C27131" s="160" t="s">
        <v>307</v>
      </c>
      <c r="D27131" s="161">
        <v>888.09</v>
      </c>
    </row>
    <row r="27132" spans="3:4" ht="15" hidden="1" customHeight="1" x14ac:dyDescent="0.25">
      <c r="C27132" s="158" t="s">
        <v>309</v>
      </c>
      <c r="D27132" s="159">
        <v>552.92999999999995</v>
      </c>
    </row>
    <row r="27133" spans="3:4" ht="15" hidden="1" customHeight="1" x14ac:dyDescent="0.25">
      <c r="C27133" s="160" t="s">
        <v>551</v>
      </c>
      <c r="D27133" s="161">
        <v>863.21</v>
      </c>
    </row>
    <row r="27134" spans="3:4" ht="15" hidden="1" customHeight="1" x14ac:dyDescent="0.25">
      <c r="C27134" s="158" t="s">
        <v>555</v>
      </c>
      <c r="D27134" s="159">
        <v>268.67</v>
      </c>
    </row>
    <row r="27135" spans="3:4" ht="15" hidden="1" customHeight="1" x14ac:dyDescent="0.25">
      <c r="C27135" s="160" t="s">
        <v>312</v>
      </c>
      <c r="D27135" s="161">
        <v>135.38</v>
      </c>
    </row>
    <row r="27136" spans="3:4" ht="15" hidden="1" customHeight="1" x14ac:dyDescent="0.25">
      <c r="C27136" s="158" t="s">
        <v>307</v>
      </c>
      <c r="D27136" s="159">
        <v>836.67</v>
      </c>
    </row>
    <row r="27137" spans="3:4" ht="15" hidden="1" customHeight="1" x14ac:dyDescent="0.25">
      <c r="C27137" s="160" t="s">
        <v>547</v>
      </c>
      <c r="D27137" s="161">
        <v>1002.6</v>
      </c>
    </row>
    <row r="27138" spans="3:4" ht="15" hidden="1" customHeight="1" x14ac:dyDescent="0.25">
      <c r="C27138" s="158" t="s">
        <v>312</v>
      </c>
      <c r="D27138" s="159">
        <v>619.76</v>
      </c>
    </row>
    <row r="27139" spans="3:4" ht="15" hidden="1" customHeight="1" x14ac:dyDescent="0.25">
      <c r="C27139" s="160" t="s">
        <v>539</v>
      </c>
      <c r="D27139" s="161">
        <v>582.67999999999995</v>
      </c>
    </row>
    <row r="27140" spans="3:4" ht="15" hidden="1" customHeight="1" x14ac:dyDescent="0.25">
      <c r="C27140" s="158" t="s">
        <v>540</v>
      </c>
      <c r="D27140" s="159">
        <v>448.05</v>
      </c>
    </row>
    <row r="27141" spans="3:4" ht="15" hidden="1" customHeight="1" x14ac:dyDescent="0.25">
      <c r="C27141" s="160" t="s">
        <v>307</v>
      </c>
      <c r="D27141" s="161">
        <v>615.66</v>
      </c>
    </row>
    <row r="27142" spans="3:4" ht="15" hidden="1" customHeight="1" x14ac:dyDescent="0.25">
      <c r="C27142" s="158" t="s">
        <v>539</v>
      </c>
      <c r="D27142" s="159">
        <v>511.59</v>
      </c>
    </row>
    <row r="27143" spans="3:4" ht="15" hidden="1" customHeight="1" x14ac:dyDescent="0.25">
      <c r="C27143" s="160" t="s">
        <v>554</v>
      </c>
      <c r="D27143" s="161">
        <v>56</v>
      </c>
    </row>
    <row r="27144" spans="3:4" ht="15" hidden="1" customHeight="1" x14ac:dyDescent="0.25">
      <c r="C27144" s="158" t="s">
        <v>551</v>
      </c>
      <c r="D27144" s="159">
        <v>661.61</v>
      </c>
    </row>
    <row r="27145" spans="3:4" ht="15" hidden="1" customHeight="1" x14ac:dyDescent="0.25">
      <c r="C27145" s="160" t="s">
        <v>549</v>
      </c>
      <c r="D27145" s="161">
        <v>726.53</v>
      </c>
    </row>
    <row r="27146" spans="3:4" ht="15" hidden="1" customHeight="1" x14ac:dyDescent="0.25">
      <c r="C27146" s="158" t="s">
        <v>551</v>
      </c>
      <c r="D27146" s="159">
        <v>447.44</v>
      </c>
    </row>
    <row r="27147" spans="3:4" ht="15" hidden="1" customHeight="1" x14ac:dyDescent="0.25">
      <c r="C27147" s="160" t="s">
        <v>541</v>
      </c>
      <c r="D27147" s="161">
        <v>351.69</v>
      </c>
    </row>
    <row r="27148" spans="3:4" ht="15" hidden="1" customHeight="1" x14ac:dyDescent="0.25">
      <c r="C27148" s="158" t="s">
        <v>550</v>
      </c>
      <c r="D27148" s="159">
        <v>341.58</v>
      </c>
    </row>
    <row r="27149" spans="3:4" ht="15" hidden="1" customHeight="1" x14ac:dyDescent="0.25">
      <c r="C27149" s="160" t="s">
        <v>540</v>
      </c>
      <c r="D27149" s="161">
        <v>966.15</v>
      </c>
    </row>
    <row r="27150" spans="3:4" ht="15" hidden="1" customHeight="1" x14ac:dyDescent="0.25">
      <c r="C27150" s="158" t="s">
        <v>308</v>
      </c>
      <c r="D27150" s="159">
        <v>732.1</v>
      </c>
    </row>
    <row r="27151" spans="3:4" ht="15" hidden="1" customHeight="1" x14ac:dyDescent="0.25">
      <c r="C27151" s="160" t="s">
        <v>556</v>
      </c>
      <c r="D27151" s="161">
        <v>685.76</v>
      </c>
    </row>
    <row r="27152" spans="3:4" ht="15" hidden="1" customHeight="1" x14ac:dyDescent="0.25">
      <c r="C27152" s="158" t="s">
        <v>549</v>
      </c>
      <c r="D27152" s="159">
        <v>955.1</v>
      </c>
    </row>
    <row r="27153" spans="3:4" ht="15" hidden="1" customHeight="1" x14ac:dyDescent="0.25">
      <c r="C27153" s="160" t="s">
        <v>543</v>
      </c>
      <c r="D27153" s="161">
        <v>1035.28</v>
      </c>
    </row>
    <row r="27154" spans="3:4" ht="15" hidden="1" customHeight="1" x14ac:dyDescent="0.25">
      <c r="C27154" s="158" t="s">
        <v>309</v>
      </c>
      <c r="D27154" s="159">
        <v>397.85</v>
      </c>
    </row>
    <row r="27155" spans="3:4" ht="15" hidden="1" customHeight="1" x14ac:dyDescent="0.25">
      <c r="C27155" s="160" t="s">
        <v>309</v>
      </c>
      <c r="D27155" s="161">
        <v>494.69</v>
      </c>
    </row>
    <row r="27156" spans="3:4" ht="15" hidden="1" customHeight="1" x14ac:dyDescent="0.25">
      <c r="C27156" s="158" t="s">
        <v>309</v>
      </c>
      <c r="D27156" s="159">
        <v>1181.9100000000001</v>
      </c>
    </row>
    <row r="27157" spans="3:4" ht="15" hidden="1" customHeight="1" x14ac:dyDescent="0.25">
      <c r="C27157" s="160" t="s">
        <v>308</v>
      </c>
      <c r="D27157" s="161">
        <v>405.06</v>
      </c>
    </row>
    <row r="27158" spans="3:4" ht="15" hidden="1" customHeight="1" x14ac:dyDescent="0.25">
      <c r="C27158" s="158" t="s">
        <v>557</v>
      </c>
      <c r="D27158" s="159">
        <v>674.76</v>
      </c>
    </row>
    <row r="27159" spans="3:4" ht="15" hidden="1" customHeight="1" x14ac:dyDescent="0.25">
      <c r="C27159" s="160" t="s">
        <v>309</v>
      </c>
      <c r="D27159" s="161">
        <v>357.16</v>
      </c>
    </row>
    <row r="27160" spans="3:4" ht="15" hidden="1" customHeight="1" x14ac:dyDescent="0.25">
      <c r="C27160" s="158" t="s">
        <v>545</v>
      </c>
      <c r="D27160" s="159">
        <v>687.5</v>
      </c>
    </row>
    <row r="27161" spans="3:4" ht="15" hidden="1" customHeight="1" x14ac:dyDescent="0.25">
      <c r="C27161" s="160" t="s">
        <v>549</v>
      </c>
      <c r="D27161" s="161">
        <v>47.85</v>
      </c>
    </row>
    <row r="27162" spans="3:4" ht="15" hidden="1" customHeight="1" x14ac:dyDescent="0.25">
      <c r="C27162" s="158" t="s">
        <v>540</v>
      </c>
      <c r="D27162" s="159">
        <v>1290.3800000000001</v>
      </c>
    </row>
    <row r="27163" spans="3:4" ht="15" hidden="1" customHeight="1" x14ac:dyDescent="0.25">
      <c r="C27163" s="160" t="s">
        <v>548</v>
      </c>
      <c r="D27163" s="161">
        <v>899.86</v>
      </c>
    </row>
    <row r="27164" spans="3:4" ht="15" hidden="1" customHeight="1" x14ac:dyDescent="0.25">
      <c r="C27164" s="158" t="s">
        <v>546</v>
      </c>
      <c r="D27164" s="159">
        <v>681.1</v>
      </c>
    </row>
    <row r="27165" spans="3:4" ht="15" hidden="1" customHeight="1" x14ac:dyDescent="0.25">
      <c r="C27165" s="160" t="s">
        <v>543</v>
      </c>
      <c r="D27165" s="161">
        <v>551.41</v>
      </c>
    </row>
    <row r="27166" spans="3:4" ht="15" hidden="1" customHeight="1" x14ac:dyDescent="0.25">
      <c r="C27166" s="158" t="s">
        <v>545</v>
      </c>
      <c r="D27166" s="159">
        <v>30.4</v>
      </c>
    </row>
    <row r="27167" spans="3:4" ht="15" hidden="1" customHeight="1" x14ac:dyDescent="0.25">
      <c r="C27167" s="160" t="s">
        <v>549</v>
      </c>
      <c r="D27167" s="161">
        <v>620.30999999999995</v>
      </c>
    </row>
    <row r="27168" spans="3:4" ht="15" hidden="1" customHeight="1" x14ac:dyDescent="0.25">
      <c r="C27168" s="158" t="s">
        <v>540</v>
      </c>
      <c r="D27168" s="159">
        <v>432.8</v>
      </c>
    </row>
    <row r="27169" spans="3:4" ht="15" hidden="1" customHeight="1" x14ac:dyDescent="0.25">
      <c r="C27169" s="160" t="s">
        <v>546</v>
      </c>
      <c r="D27169" s="161">
        <v>419.93</v>
      </c>
    </row>
    <row r="27170" spans="3:4" ht="15" hidden="1" customHeight="1" x14ac:dyDescent="0.25">
      <c r="C27170" s="158" t="s">
        <v>553</v>
      </c>
      <c r="D27170" s="159">
        <v>287.45999999999998</v>
      </c>
    </row>
    <row r="27171" spans="3:4" ht="15" hidden="1" customHeight="1" x14ac:dyDescent="0.25">
      <c r="C27171" s="160" t="s">
        <v>549</v>
      </c>
      <c r="D27171" s="161">
        <v>651.41999999999996</v>
      </c>
    </row>
    <row r="27172" spans="3:4" ht="15" hidden="1" customHeight="1" x14ac:dyDescent="0.25">
      <c r="C27172" s="158" t="s">
        <v>551</v>
      </c>
      <c r="D27172" s="159">
        <v>336.17</v>
      </c>
    </row>
    <row r="27173" spans="3:4" ht="15" hidden="1" customHeight="1" x14ac:dyDescent="0.25">
      <c r="C27173" s="160" t="s">
        <v>553</v>
      </c>
      <c r="D27173" s="161">
        <v>352.96</v>
      </c>
    </row>
    <row r="27174" spans="3:4" ht="15" hidden="1" customHeight="1" x14ac:dyDescent="0.25">
      <c r="C27174" s="158" t="s">
        <v>549</v>
      </c>
      <c r="D27174" s="159">
        <v>190.79</v>
      </c>
    </row>
    <row r="27175" spans="3:4" ht="15" hidden="1" customHeight="1" x14ac:dyDescent="0.25">
      <c r="C27175" s="160" t="s">
        <v>307</v>
      </c>
      <c r="D27175" s="161">
        <v>119.81</v>
      </c>
    </row>
    <row r="27176" spans="3:4" ht="15" hidden="1" customHeight="1" x14ac:dyDescent="0.25">
      <c r="C27176" s="158" t="s">
        <v>547</v>
      </c>
      <c r="D27176" s="159">
        <v>813.96</v>
      </c>
    </row>
    <row r="27177" spans="3:4" ht="15" hidden="1" customHeight="1" x14ac:dyDescent="0.25">
      <c r="C27177" s="160" t="s">
        <v>540</v>
      </c>
      <c r="D27177" s="161">
        <v>164.24</v>
      </c>
    </row>
    <row r="27178" spans="3:4" ht="15" hidden="1" customHeight="1" x14ac:dyDescent="0.25">
      <c r="C27178" s="158" t="s">
        <v>546</v>
      </c>
      <c r="D27178" s="159">
        <v>323.47000000000003</v>
      </c>
    </row>
    <row r="27179" spans="3:4" ht="15" hidden="1" customHeight="1" x14ac:dyDescent="0.25">
      <c r="C27179" s="160" t="s">
        <v>539</v>
      </c>
      <c r="D27179" s="161">
        <v>590.16999999999996</v>
      </c>
    </row>
    <row r="27180" spans="3:4" ht="15" hidden="1" customHeight="1" x14ac:dyDescent="0.25">
      <c r="C27180" s="158" t="s">
        <v>543</v>
      </c>
      <c r="D27180" s="159">
        <v>896.62</v>
      </c>
    </row>
    <row r="27181" spans="3:4" ht="15" hidden="1" customHeight="1" x14ac:dyDescent="0.25">
      <c r="C27181" s="160" t="s">
        <v>547</v>
      </c>
      <c r="D27181" s="161">
        <v>827.54</v>
      </c>
    </row>
    <row r="27182" spans="3:4" ht="15" hidden="1" customHeight="1" x14ac:dyDescent="0.25">
      <c r="C27182" s="158" t="s">
        <v>547</v>
      </c>
      <c r="D27182" s="159">
        <v>636.67999999999995</v>
      </c>
    </row>
    <row r="27183" spans="3:4" ht="15" hidden="1" customHeight="1" x14ac:dyDescent="0.25">
      <c r="C27183" s="160" t="s">
        <v>547</v>
      </c>
      <c r="D27183" s="161">
        <v>213.55</v>
      </c>
    </row>
    <row r="27184" spans="3:4" ht="15" hidden="1" customHeight="1" x14ac:dyDescent="0.25">
      <c r="C27184" s="158" t="s">
        <v>546</v>
      </c>
      <c r="D27184" s="159">
        <v>204.32</v>
      </c>
    </row>
    <row r="27185" spans="3:4" ht="15" hidden="1" customHeight="1" x14ac:dyDescent="0.25">
      <c r="C27185" s="160" t="s">
        <v>554</v>
      </c>
      <c r="D27185" s="161">
        <v>1099.5899999999999</v>
      </c>
    </row>
    <row r="27186" spans="3:4" ht="15" hidden="1" customHeight="1" x14ac:dyDescent="0.25">
      <c r="C27186" s="158" t="s">
        <v>558</v>
      </c>
      <c r="D27186" s="159">
        <v>684.82</v>
      </c>
    </row>
    <row r="27187" spans="3:4" ht="15" hidden="1" customHeight="1" x14ac:dyDescent="0.25">
      <c r="C27187" s="160" t="s">
        <v>551</v>
      </c>
      <c r="D27187" s="161">
        <v>925.41</v>
      </c>
    </row>
    <row r="27188" spans="3:4" ht="15" hidden="1" customHeight="1" x14ac:dyDescent="0.25">
      <c r="C27188" s="158" t="s">
        <v>539</v>
      </c>
      <c r="D27188" s="159">
        <v>632.83000000000004</v>
      </c>
    </row>
    <row r="27189" spans="3:4" ht="15" hidden="1" customHeight="1" x14ac:dyDescent="0.25">
      <c r="C27189" s="160" t="s">
        <v>549</v>
      </c>
      <c r="D27189" s="161">
        <v>267.68</v>
      </c>
    </row>
    <row r="27190" spans="3:4" ht="15" hidden="1" customHeight="1" x14ac:dyDescent="0.25">
      <c r="C27190" s="158" t="s">
        <v>555</v>
      </c>
      <c r="D27190" s="159">
        <v>335.34</v>
      </c>
    </row>
    <row r="27191" spans="3:4" ht="15" hidden="1" customHeight="1" x14ac:dyDescent="0.25">
      <c r="C27191" s="160" t="s">
        <v>549</v>
      </c>
      <c r="D27191" s="161">
        <v>551.94000000000005</v>
      </c>
    </row>
    <row r="27192" spans="3:4" ht="15" hidden="1" customHeight="1" x14ac:dyDescent="0.25">
      <c r="C27192" s="158" t="s">
        <v>543</v>
      </c>
      <c r="D27192" s="159">
        <v>1027.8699999999999</v>
      </c>
    </row>
    <row r="27193" spans="3:4" ht="15" hidden="1" customHeight="1" x14ac:dyDescent="0.25">
      <c r="C27193" s="160" t="s">
        <v>539</v>
      </c>
      <c r="D27193" s="161">
        <v>526.07000000000005</v>
      </c>
    </row>
    <row r="27194" spans="3:4" ht="15" hidden="1" customHeight="1" x14ac:dyDescent="0.25">
      <c r="C27194" s="158" t="s">
        <v>552</v>
      </c>
      <c r="D27194" s="159">
        <v>1206.81</v>
      </c>
    </row>
    <row r="27195" spans="3:4" ht="15" hidden="1" customHeight="1" x14ac:dyDescent="0.25">
      <c r="C27195" s="160" t="s">
        <v>312</v>
      </c>
      <c r="D27195" s="161">
        <v>148.26</v>
      </c>
    </row>
    <row r="27196" spans="3:4" ht="15" hidden="1" customHeight="1" x14ac:dyDescent="0.25">
      <c r="C27196" s="158" t="s">
        <v>546</v>
      </c>
      <c r="D27196" s="159">
        <v>388.91</v>
      </c>
    </row>
    <row r="27197" spans="3:4" ht="15" hidden="1" customHeight="1" x14ac:dyDescent="0.25">
      <c r="C27197" s="160" t="s">
        <v>309</v>
      </c>
      <c r="D27197" s="161">
        <v>1244.7</v>
      </c>
    </row>
    <row r="27198" spans="3:4" ht="15" hidden="1" customHeight="1" x14ac:dyDescent="0.25">
      <c r="C27198" s="158" t="s">
        <v>551</v>
      </c>
      <c r="D27198" s="159">
        <v>267.5</v>
      </c>
    </row>
    <row r="27199" spans="3:4" ht="15" hidden="1" customHeight="1" x14ac:dyDescent="0.25">
      <c r="C27199" s="160" t="s">
        <v>309</v>
      </c>
      <c r="D27199" s="161">
        <v>642.63</v>
      </c>
    </row>
    <row r="27200" spans="3:4" ht="15" hidden="1" customHeight="1" x14ac:dyDescent="0.25">
      <c r="C27200" s="158" t="s">
        <v>549</v>
      </c>
      <c r="D27200" s="159">
        <v>412.59</v>
      </c>
    </row>
    <row r="27201" spans="3:4" ht="15" hidden="1" customHeight="1" x14ac:dyDescent="0.25">
      <c r="C27201" s="160" t="s">
        <v>546</v>
      </c>
      <c r="D27201" s="161">
        <v>476.35</v>
      </c>
    </row>
    <row r="27202" spans="3:4" ht="15" hidden="1" customHeight="1" x14ac:dyDescent="0.25">
      <c r="C27202" s="158" t="s">
        <v>552</v>
      </c>
      <c r="D27202" s="159">
        <v>217.98</v>
      </c>
    </row>
    <row r="27203" spans="3:4" ht="15" hidden="1" customHeight="1" x14ac:dyDescent="0.25">
      <c r="C27203" s="160" t="s">
        <v>546</v>
      </c>
      <c r="D27203" s="161">
        <v>1291.8800000000001</v>
      </c>
    </row>
    <row r="27204" spans="3:4" ht="15" hidden="1" customHeight="1" x14ac:dyDescent="0.25">
      <c r="C27204" s="158" t="s">
        <v>540</v>
      </c>
      <c r="D27204" s="159">
        <v>290.42</v>
      </c>
    </row>
    <row r="27205" spans="3:4" ht="15" hidden="1" customHeight="1" x14ac:dyDescent="0.25">
      <c r="C27205" s="160" t="s">
        <v>307</v>
      </c>
      <c r="D27205" s="161">
        <v>921.84</v>
      </c>
    </row>
    <row r="27206" spans="3:4" ht="15" hidden="1" customHeight="1" x14ac:dyDescent="0.25">
      <c r="C27206" s="158" t="s">
        <v>549</v>
      </c>
      <c r="D27206" s="159">
        <v>597.07000000000005</v>
      </c>
    </row>
    <row r="27207" spans="3:4" ht="15" hidden="1" customHeight="1" x14ac:dyDescent="0.25">
      <c r="C27207" s="160" t="s">
        <v>542</v>
      </c>
      <c r="D27207" s="161">
        <v>242.48</v>
      </c>
    </row>
    <row r="27208" spans="3:4" ht="15" hidden="1" customHeight="1" x14ac:dyDescent="0.25">
      <c r="C27208" s="158" t="s">
        <v>539</v>
      </c>
      <c r="D27208" s="159">
        <v>416.85</v>
      </c>
    </row>
    <row r="27209" spans="3:4" ht="15" hidden="1" customHeight="1" x14ac:dyDescent="0.25">
      <c r="C27209" s="160" t="s">
        <v>312</v>
      </c>
      <c r="D27209" s="161">
        <v>1100.33</v>
      </c>
    </row>
    <row r="27210" spans="3:4" ht="15" hidden="1" customHeight="1" x14ac:dyDescent="0.25">
      <c r="C27210" s="158" t="s">
        <v>546</v>
      </c>
      <c r="D27210" s="159">
        <v>638.02</v>
      </c>
    </row>
    <row r="27211" spans="3:4" ht="15" hidden="1" customHeight="1" x14ac:dyDescent="0.25">
      <c r="C27211" s="160" t="s">
        <v>556</v>
      </c>
      <c r="D27211" s="161">
        <v>807.41</v>
      </c>
    </row>
    <row r="27212" spans="3:4" ht="15" hidden="1" customHeight="1" x14ac:dyDescent="0.25">
      <c r="C27212" s="158" t="s">
        <v>549</v>
      </c>
      <c r="D27212" s="159">
        <v>544.48</v>
      </c>
    </row>
    <row r="27213" spans="3:4" ht="15" hidden="1" customHeight="1" x14ac:dyDescent="0.25">
      <c r="C27213" s="160" t="s">
        <v>553</v>
      </c>
      <c r="D27213" s="161">
        <v>443.77</v>
      </c>
    </row>
    <row r="27214" spans="3:4" ht="15" hidden="1" customHeight="1" x14ac:dyDescent="0.25">
      <c r="C27214" s="158" t="s">
        <v>542</v>
      </c>
      <c r="D27214" s="159">
        <v>84.8</v>
      </c>
    </row>
    <row r="27215" spans="3:4" ht="15" hidden="1" customHeight="1" x14ac:dyDescent="0.25">
      <c r="C27215" s="160" t="s">
        <v>547</v>
      </c>
      <c r="D27215" s="161">
        <v>892.03</v>
      </c>
    </row>
    <row r="27216" spans="3:4" ht="15" hidden="1" customHeight="1" x14ac:dyDescent="0.25">
      <c r="C27216" s="158" t="s">
        <v>312</v>
      </c>
      <c r="D27216" s="159">
        <v>79.47</v>
      </c>
    </row>
    <row r="27217" spans="3:4" ht="15" hidden="1" customHeight="1" x14ac:dyDescent="0.25">
      <c r="C27217" s="160" t="s">
        <v>553</v>
      </c>
      <c r="D27217" s="161">
        <v>80.05</v>
      </c>
    </row>
    <row r="27218" spans="3:4" ht="15" hidden="1" customHeight="1" x14ac:dyDescent="0.25">
      <c r="C27218" s="158" t="s">
        <v>545</v>
      </c>
      <c r="D27218" s="159">
        <v>1266.24</v>
      </c>
    </row>
    <row r="27219" spans="3:4" ht="15" hidden="1" customHeight="1" x14ac:dyDescent="0.25">
      <c r="C27219" s="160" t="s">
        <v>554</v>
      </c>
      <c r="D27219" s="161">
        <v>433</v>
      </c>
    </row>
    <row r="27220" spans="3:4" ht="15" hidden="1" customHeight="1" x14ac:dyDescent="0.25">
      <c r="C27220" s="158" t="s">
        <v>540</v>
      </c>
      <c r="D27220" s="159">
        <v>1008.33</v>
      </c>
    </row>
    <row r="27221" spans="3:4" ht="15" hidden="1" customHeight="1" x14ac:dyDescent="0.25">
      <c r="C27221" s="160" t="s">
        <v>552</v>
      </c>
      <c r="D27221" s="161">
        <v>671.61</v>
      </c>
    </row>
    <row r="27222" spans="3:4" ht="15" hidden="1" customHeight="1" x14ac:dyDescent="0.25">
      <c r="C27222" s="158" t="s">
        <v>540</v>
      </c>
      <c r="D27222" s="159">
        <v>301.89</v>
      </c>
    </row>
    <row r="27223" spans="3:4" ht="15" hidden="1" customHeight="1" x14ac:dyDescent="0.25">
      <c r="C27223" s="160" t="s">
        <v>541</v>
      </c>
      <c r="D27223" s="161">
        <v>116.72</v>
      </c>
    </row>
    <row r="27224" spans="3:4" ht="15" hidden="1" customHeight="1" x14ac:dyDescent="0.25">
      <c r="C27224" s="158" t="s">
        <v>545</v>
      </c>
      <c r="D27224" s="159">
        <v>1191.73</v>
      </c>
    </row>
    <row r="27225" spans="3:4" ht="15" hidden="1" customHeight="1" x14ac:dyDescent="0.25">
      <c r="C27225" s="160" t="s">
        <v>312</v>
      </c>
      <c r="D27225" s="161">
        <v>289.89999999999998</v>
      </c>
    </row>
    <row r="27226" spans="3:4" ht="15" hidden="1" customHeight="1" x14ac:dyDescent="0.25">
      <c r="C27226" s="158" t="s">
        <v>548</v>
      </c>
      <c r="D27226" s="159">
        <v>375.5</v>
      </c>
    </row>
    <row r="27227" spans="3:4" ht="15" hidden="1" customHeight="1" x14ac:dyDescent="0.25">
      <c r="C27227" s="160" t="s">
        <v>551</v>
      </c>
      <c r="D27227" s="161">
        <v>528.69000000000005</v>
      </c>
    </row>
    <row r="27228" spans="3:4" ht="15" hidden="1" customHeight="1" x14ac:dyDescent="0.25">
      <c r="C27228" s="158" t="s">
        <v>553</v>
      </c>
      <c r="D27228" s="159">
        <v>441.8</v>
      </c>
    </row>
    <row r="27229" spans="3:4" ht="15" hidden="1" customHeight="1" x14ac:dyDescent="0.25">
      <c r="C27229" s="160" t="s">
        <v>312</v>
      </c>
      <c r="D27229" s="161">
        <v>1041.24</v>
      </c>
    </row>
    <row r="27230" spans="3:4" ht="15" hidden="1" customHeight="1" x14ac:dyDescent="0.25">
      <c r="C27230" s="158" t="s">
        <v>307</v>
      </c>
      <c r="D27230" s="159">
        <v>159.03</v>
      </c>
    </row>
    <row r="27231" spans="3:4" ht="15" hidden="1" customHeight="1" x14ac:dyDescent="0.25">
      <c r="C27231" s="160" t="s">
        <v>540</v>
      </c>
      <c r="D27231" s="161">
        <v>553.88</v>
      </c>
    </row>
    <row r="27232" spans="3:4" ht="15" hidden="1" customHeight="1" x14ac:dyDescent="0.25">
      <c r="C27232" s="158" t="s">
        <v>556</v>
      </c>
      <c r="D27232" s="159">
        <v>477.82</v>
      </c>
    </row>
    <row r="27233" spans="3:4" ht="15" hidden="1" customHeight="1" x14ac:dyDescent="0.25">
      <c r="C27233" s="160" t="s">
        <v>309</v>
      </c>
      <c r="D27233" s="161">
        <v>1081.1500000000001</v>
      </c>
    </row>
    <row r="27234" spans="3:4" ht="15" hidden="1" customHeight="1" x14ac:dyDescent="0.25">
      <c r="C27234" s="158" t="s">
        <v>308</v>
      </c>
      <c r="D27234" s="159">
        <v>568.09</v>
      </c>
    </row>
    <row r="27235" spans="3:4" ht="15" hidden="1" customHeight="1" x14ac:dyDescent="0.25">
      <c r="C27235" s="160" t="s">
        <v>542</v>
      </c>
      <c r="D27235" s="161">
        <v>49.04</v>
      </c>
    </row>
    <row r="27236" spans="3:4" ht="15" hidden="1" customHeight="1" x14ac:dyDescent="0.25">
      <c r="C27236" s="158" t="s">
        <v>543</v>
      </c>
      <c r="D27236" s="159">
        <v>617.64</v>
      </c>
    </row>
    <row r="27237" spans="3:4" ht="15" hidden="1" customHeight="1" x14ac:dyDescent="0.25">
      <c r="C27237" s="160" t="s">
        <v>556</v>
      </c>
      <c r="D27237" s="161">
        <v>492.82</v>
      </c>
    </row>
    <row r="27238" spans="3:4" ht="15" hidden="1" customHeight="1" x14ac:dyDescent="0.25">
      <c r="C27238" s="158" t="s">
        <v>545</v>
      </c>
      <c r="D27238" s="159">
        <v>1100.28</v>
      </c>
    </row>
    <row r="27239" spans="3:4" ht="15" hidden="1" customHeight="1" x14ac:dyDescent="0.25">
      <c r="C27239" s="160" t="s">
        <v>539</v>
      </c>
      <c r="D27239" s="161">
        <v>221.88</v>
      </c>
    </row>
    <row r="27240" spans="3:4" ht="15" hidden="1" customHeight="1" x14ac:dyDescent="0.25">
      <c r="C27240" s="158" t="s">
        <v>312</v>
      </c>
      <c r="D27240" s="159">
        <v>633.05999999999995</v>
      </c>
    </row>
    <row r="27241" spans="3:4" ht="15" hidden="1" customHeight="1" x14ac:dyDescent="0.25">
      <c r="C27241" s="160" t="s">
        <v>308</v>
      </c>
      <c r="D27241" s="161">
        <v>195.29</v>
      </c>
    </row>
    <row r="27242" spans="3:4" ht="15" hidden="1" customHeight="1" x14ac:dyDescent="0.25">
      <c r="C27242" s="158" t="s">
        <v>547</v>
      </c>
      <c r="D27242" s="159">
        <v>502.08</v>
      </c>
    </row>
    <row r="27243" spans="3:4" ht="15" hidden="1" customHeight="1" x14ac:dyDescent="0.25">
      <c r="C27243" s="160" t="s">
        <v>553</v>
      </c>
      <c r="D27243" s="161">
        <v>550.12</v>
      </c>
    </row>
    <row r="27244" spans="3:4" ht="15" hidden="1" customHeight="1" x14ac:dyDescent="0.25">
      <c r="C27244" s="158" t="s">
        <v>309</v>
      </c>
      <c r="D27244" s="159">
        <v>590.46</v>
      </c>
    </row>
    <row r="27245" spans="3:4" ht="15" hidden="1" customHeight="1" x14ac:dyDescent="0.25">
      <c r="C27245" s="160" t="s">
        <v>547</v>
      </c>
      <c r="D27245" s="161">
        <v>444.99</v>
      </c>
    </row>
    <row r="27246" spans="3:4" ht="15" hidden="1" customHeight="1" x14ac:dyDescent="0.25">
      <c r="C27246" s="158" t="s">
        <v>549</v>
      </c>
      <c r="D27246" s="159">
        <v>652.22</v>
      </c>
    </row>
    <row r="27247" spans="3:4" ht="15" hidden="1" customHeight="1" x14ac:dyDescent="0.25">
      <c r="C27247" s="160" t="s">
        <v>540</v>
      </c>
      <c r="D27247" s="161">
        <v>433.96</v>
      </c>
    </row>
    <row r="27248" spans="3:4" ht="15" hidden="1" customHeight="1" x14ac:dyDescent="0.25">
      <c r="C27248" s="158" t="s">
        <v>551</v>
      </c>
      <c r="D27248" s="159">
        <v>1287.21</v>
      </c>
    </row>
    <row r="27249" spans="3:4" ht="15" hidden="1" customHeight="1" x14ac:dyDescent="0.25">
      <c r="C27249" s="160" t="s">
        <v>308</v>
      </c>
      <c r="D27249" s="161">
        <v>170.44</v>
      </c>
    </row>
    <row r="27250" spans="3:4" ht="15" hidden="1" customHeight="1" x14ac:dyDescent="0.25">
      <c r="C27250" s="158" t="s">
        <v>307</v>
      </c>
      <c r="D27250" s="159">
        <v>50.62</v>
      </c>
    </row>
    <row r="27251" spans="3:4" ht="15" hidden="1" customHeight="1" x14ac:dyDescent="0.25">
      <c r="C27251" s="160" t="s">
        <v>557</v>
      </c>
      <c r="D27251" s="161">
        <v>226.05</v>
      </c>
    </row>
    <row r="27252" spans="3:4" ht="15" hidden="1" customHeight="1" x14ac:dyDescent="0.25">
      <c r="C27252" s="158" t="s">
        <v>312</v>
      </c>
      <c r="D27252" s="159">
        <v>199.69</v>
      </c>
    </row>
    <row r="27253" spans="3:4" ht="15" hidden="1" customHeight="1" x14ac:dyDescent="0.25">
      <c r="C27253" s="160" t="s">
        <v>539</v>
      </c>
      <c r="D27253" s="161">
        <v>829.49</v>
      </c>
    </row>
    <row r="27254" spans="3:4" ht="15" hidden="1" customHeight="1" x14ac:dyDescent="0.25">
      <c r="C27254" s="158" t="s">
        <v>553</v>
      </c>
      <c r="D27254" s="159">
        <v>754.79</v>
      </c>
    </row>
    <row r="27255" spans="3:4" ht="15" hidden="1" customHeight="1" x14ac:dyDescent="0.25">
      <c r="C27255" s="160" t="s">
        <v>312</v>
      </c>
      <c r="D27255" s="161">
        <v>47.06</v>
      </c>
    </row>
    <row r="27256" spans="3:4" ht="15" hidden="1" customHeight="1" x14ac:dyDescent="0.25">
      <c r="C27256" s="158" t="s">
        <v>555</v>
      </c>
      <c r="D27256" s="159">
        <v>1137.19</v>
      </c>
    </row>
    <row r="27257" spans="3:4" ht="15" hidden="1" customHeight="1" x14ac:dyDescent="0.25">
      <c r="C27257" s="160" t="s">
        <v>540</v>
      </c>
      <c r="D27257" s="161">
        <v>726.71</v>
      </c>
    </row>
    <row r="27258" spans="3:4" ht="15" hidden="1" customHeight="1" x14ac:dyDescent="0.25">
      <c r="C27258" s="158" t="s">
        <v>557</v>
      </c>
      <c r="D27258" s="159">
        <v>307.43</v>
      </c>
    </row>
    <row r="27259" spans="3:4" ht="15" hidden="1" customHeight="1" x14ac:dyDescent="0.25">
      <c r="C27259" s="160" t="s">
        <v>549</v>
      </c>
      <c r="D27259" s="161">
        <v>524.66</v>
      </c>
    </row>
    <row r="27260" spans="3:4" ht="15" hidden="1" customHeight="1" x14ac:dyDescent="0.25">
      <c r="C27260" s="158" t="s">
        <v>549</v>
      </c>
      <c r="D27260" s="159">
        <v>500.43</v>
      </c>
    </row>
    <row r="27261" spans="3:4" ht="15" hidden="1" customHeight="1" x14ac:dyDescent="0.25">
      <c r="C27261" s="160" t="s">
        <v>552</v>
      </c>
      <c r="D27261" s="161">
        <v>645.36</v>
      </c>
    </row>
    <row r="27262" spans="3:4" ht="15" hidden="1" customHeight="1" x14ac:dyDescent="0.25">
      <c r="C27262" s="158" t="s">
        <v>307</v>
      </c>
      <c r="D27262" s="159">
        <v>894.03</v>
      </c>
    </row>
    <row r="27263" spans="3:4" ht="15" hidden="1" customHeight="1" x14ac:dyDescent="0.25">
      <c r="C27263" s="160" t="s">
        <v>549</v>
      </c>
      <c r="D27263" s="161">
        <v>527.11</v>
      </c>
    </row>
    <row r="27264" spans="3:4" ht="15" hidden="1" customHeight="1" x14ac:dyDescent="0.25">
      <c r="C27264" s="158" t="s">
        <v>312</v>
      </c>
      <c r="D27264" s="159">
        <v>808.08</v>
      </c>
    </row>
    <row r="27265" spans="3:4" ht="15" hidden="1" customHeight="1" x14ac:dyDescent="0.25">
      <c r="C27265" s="160" t="s">
        <v>544</v>
      </c>
      <c r="D27265" s="161">
        <v>415.96</v>
      </c>
    </row>
    <row r="27266" spans="3:4" ht="15" hidden="1" customHeight="1" x14ac:dyDescent="0.25">
      <c r="C27266" s="158" t="s">
        <v>548</v>
      </c>
      <c r="D27266" s="159">
        <v>698.04</v>
      </c>
    </row>
    <row r="27267" spans="3:4" ht="15" hidden="1" customHeight="1" x14ac:dyDescent="0.25">
      <c r="C27267" s="160" t="s">
        <v>553</v>
      </c>
      <c r="D27267" s="161">
        <v>922.46</v>
      </c>
    </row>
    <row r="27268" spans="3:4" ht="15" hidden="1" customHeight="1" x14ac:dyDescent="0.25">
      <c r="C27268" s="158" t="s">
        <v>543</v>
      </c>
      <c r="D27268" s="159">
        <v>952.69</v>
      </c>
    </row>
    <row r="27269" spans="3:4" ht="15" hidden="1" customHeight="1" x14ac:dyDescent="0.25">
      <c r="C27269" s="160" t="s">
        <v>558</v>
      </c>
      <c r="D27269" s="161">
        <v>942.34</v>
      </c>
    </row>
    <row r="27270" spans="3:4" ht="15" hidden="1" customHeight="1" x14ac:dyDescent="0.25">
      <c r="C27270" s="158" t="s">
        <v>539</v>
      </c>
      <c r="D27270" s="159">
        <v>39.880000000000003</v>
      </c>
    </row>
    <row r="27271" spans="3:4" ht="15" hidden="1" customHeight="1" x14ac:dyDescent="0.25">
      <c r="C27271" s="160" t="s">
        <v>539</v>
      </c>
      <c r="D27271" s="161">
        <v>1045.8499999999999</v>
      </c>
    </row>
    <row r="27272" spans="3:4" ht="15" hidden="1" customHeight="1" x14ac:dyDescent="0.25">
      <c r="C27272" s="158" t="s">
        <v>546</v>
      </c>
      <c r="D27272" s="159">
        <v>867.61</v>
      </c>
    </row>
    <row r="27273" spans="3:4" ht="15" hidden="1" customHeight="1" x14ac:dyDescent="0.25">
      <c r="C27273" s="160" t="s">
        <v>553</v>
      </c>
      <c r="D27273" s="161">
        <v>657.57</v>
      </c>
    </row>
    <row r="27274" spans="3:4" ht="15" hidden="1" customHeight="1" x14ac:dyDescent="0.25">
      <c r="C27274" s="158" t="s">
        <v>549</v>
      </c>
      <c r="D27274" s="159">
        <v>1236.6500000000001</v>
      </c>
    </row>
    <row r="27275" spans="3:4" ht="15" hidden="1" customHeight="1" x14ac:dyDescent="0.25">
      <c r="C27275" s="160" t="s">
        <v>309</v>
      </c>
      <c r="D27275" s="161">
        <v>574.13</v>
      </c>
    </row>
    <row r="27276" spans="3:4" ht="15" hidden="1" customHeight="1" x14ac:dyDescent="0.25">
      <c r="C27276" s="158" t="s">
        <v>546</v>
      </c>
      <c r="D27276" s="159">
        <v>402.97</v>
      </c>
    </row>
    <row r="27277" spans="3:4" ht="15" hidden="1" customHeight="1" x14ac:dyDescent="0.25">
      <c r="C27277" s="160" t="s">
        <v>542</v>
      </c>
      <c r="D27277" s="161">
        <v>1047.4100000000001</v>
      </c>
    </row>
    <row r="27278" spans="3:4" ht="15" hidden="1" customHeight="1" x14ac:dyDescent="0.25">
      <c r="C27278" s="158" t="s">
        <v>557</v>
      </c>
      <c r="D27278" s="159">
        <v>818.36</v>
      </c>
    </row>
    <row r="27279" spans="3:4" ht="15" hidden="1" customHeight="1" x14ac:dyDescent="0.25">
      <c r="C27279" s="160" t="s">
        <v>544</v>
      </c>
      <c r="D27279" s="161">
        <v>705.42</v>
      </c>
    </row>
    <row r="27280" spans="3:4" ht="15" hidden="1" customHeight="1" x14ac:dyDescent="0.25">
      <c r="C27280" s="158" t="s">
        <v>558</v>
      </c>
      <c r="D27280" s="159">
        <v>380.83</v>
      </c>
    </row>
    <row r="27281" spans="3:4" ht="15" hidden="1" customHeight="1" x14ac:dyDescent="0.25">
      <c r="C27281" s="160" t="s">
        <v>543</v>
      </c>
      <c r="D27281" s="161">
        <v>1168.9000000000001</v>
      </c>
    </row>
    <row r="27282" spans="3:4" ht="15" hidden="1" customHeight="1" x14ac:dyDescent="0.25">
      <c r="C27282" s="158" t="s">
        <v>543</v>
      </c>
      <c r="D27282" s="159">
        <v>1042.3399999999999</v>
      </c>
    </row>
    <row r="27283" spans="3:4" ht="15" hidden="1" customHeight="1" x14ac:dyDescent="0.25">
      <c r="C27283" s="160" t="s">
        <v>553</v>
      </c>
      <c r="D27283" s="161">
        <v>720.55</v>
      </c>
    </row>
    <row r="27284" spans="3:4" ht="15" hidden="1" customHeight="1" x14ac:dyDescent="0.25">
      <c r="C27284" s="158" t="s">
        <v>547</v>
      </c>
      <c r="D27284" s="159">
        <v>773.6</v>
      </c>
    </row>
    <row r="27285" spans="3:4" ht="15" hidden="1" customHeight="1" x14ac:dyDescent="0.25">
      <c r="C27285" s="160" t="s">
        <v>542</v>
      </c>
      <c r="D27285" s="161">
        <v>1060.04</v>
      </c>
    </row>
    <row r="27286" spans="3:4" ht="15" hidden="1" customHeight="1" x14ac:dyDescent="0.25">
      <c r="C27286" s="158" t="s">
        <v>555</v>
      </c>
      <c r="D27286" s="159">
        <v>947.06</v>
      </c>
    </row>
    <row r="27287" spans="3:4" ht="15" hidden="1" customHeight="1" x14ac:dyDescent="0.25">
      <c r="C27287" s="160" t="s">
        <v>546</v>
      </c>
      <c r="D27287" s="161">
        <v>657.83</v>
      </c>
    </row>
    <row r="27288" spans="3:4" ht="15" hidden="1" customHeight="1" x14ac:dyDescent="0.25">
      <c r="C27288" s="158" t="s">
        <v>547</v>
      </c>
      <c r="D27288" s="159">
        <v>64.790000000000006</v>
      </c>
    </row>
    <row r="27289" spans="3:4" ht="15" hidden="1" customHeight="1" x14ac:dyDescent="0.25">
      <c r="C27289" s="160" t="s">
        <v>539</v>
      </c>
      <c r="D27289" s="161">
        <v>584.82000000000005</v>
      </c>
    </row>
    <row r="27290" spans="3:4" ht="15" hidden="1" customHeight="1" x14ac:dyDescent="0.25">
      <c r="C27290" s="158" t="s">
        <v>539</v>
      </c>
      <c r="D27290" s="159">
        <v>626.53</v>
      </c>
    </row>
    <row r="27291" spans="3:4" ht="15" hidden="1" customHeight="1" x14ac:dyDescent="0.25">
      <c r="C27291" s="160" t="s">
        <v>312</v>
      </c>
      <c r="D27291" s="161">
        <v>137.84</v>
      </c>
    </row>
    <row r="27292" spans="3:4" ht="15" hidden="1" customHeight="1" x14ac:dyDescent="0.25">
      <c r="C27292" s="158" t="s">
        <v>308</v>
      </c>
      <c r="D27292" s="159">
        <v>980.47</v>
      </c>
    </row>
    <row r="27293" spans="3:4" ht="15" hidden="1" customHeight="1" x14ac:dyDescent="0.25">
      <c r="C27293" s="160" t="s">
        <v>545</v>
      </c>
      <c r="D27293" s="161">
        <v>916.37</v>
      </c>
    </row>
    <row r="27294" spans="3:4" ht="15" hidden="1" customHeight="1" x14ac:dyDescent="0.25">
      <c r="C27294" s="158" t="s">
        <v>546</v>
      </c>
      <c r="D27294" s="159">
        <v>351.67</v>
      </c>
    </row>
    <row r="27295" spans="3:4" ht="15" hidden="1" customHeight="1" x14ac:dyDescent="0.25">
      <c r="C27295" s="160" t="s">
        <v>308</v>
      </c>
      <c r="D27295" s="161">
        <v>908.27</v>
      </c>
    </row>
    <row r="27296" spans="3:4" ht="15" hidden="1" customHeight="1" x14ac:dyDescent="0.25">
      <c r="C27296" s="158" t="s">
        <v>541</v>
      </c>
      <c r="D27296" s="159">
        <v>918.55</v>
      </c>
    </row>
    <row r="27297" spans="3:4" ht="15" hidden="1" customHeight="1" x14ac:dyDescent="0.25">
      <c r="C27297" s="160" t="s">
        <v>309</v>
      </c>
      <c r="D27297" s="161">
        <v>368.01</v>
      </c>
    </row>
    <row r="27298" spans="3:4" ht="15" hidden="1" customHeight="1" x14ac:dyDescent="0.25">
      <c r="C27298" s="158" t="s">
        <v>545</v>
      </c>
      <c r="D27298" s="159">
        <v>894.6</v>
      </c>
    </row>
    <row r="27299" spans="3:4" ht="15" hidden="1" customHeight="1" x14ac:dyDescent="0.25">
      <c r="C27299" s="160" t="s">
        <v>546</v>
      </c>
      <c r="D27299" s="161">
        <v>881.41</v>
      </c>
    </row>
    <row r="27300" spans="3:4" ht="15" hidden="1" customHeight="1" x14ac:dyDescent="0.25">
      <c r="C27300" s="158" t="s">
        <v>548</v>
      </c>
      <c r="D27300" s="159">
        <v>820.93</v>
      </c>
    </row>
    <row r="27301" spans="3:4" ht="15" hidden="1" customHeight="1" x14ac:dyDescent="0.25">
      <c r="C27301" s="160" t="s">
        <v>552</v>
      </c>
      <c r="D27301" s="161">
        <v>859.81</v>
      </c>
    </row>
    <row r="27302" spans="3:4" ht="15" hidden="1" customHeight="1" x14ac:dyDescent="0.25">
      <c r="C27302" s="158" t="s">
        <v>309</v>
      </c>
      <c r="D27302" s="159">
        <v>981.08</v>
      </c>
    </row>
    <row r="27303" spans="3:4" ht="15" hidden="1" customHeight="1" x14ac:dyDescent="0.25">
      <c r="C27303" s="160" t="s">
        <v>308</v>
      </c>
      <c r="D27303" s="161">
        <v>415.18</v>
      </c>
    </row>
    <row r="27304" spans="3:4" ht="15" hidden="1" customHeight="1" x14ac:dyDescent="0.25">
      <c r="C27304" s="158" t="s">
        <v>312</v>
      </c>
      <c r="D27304" s="159">
        <v>1101.3</v>
      </c>
    </row>
    <row r="27305" spans="3:4" ht="15" hidden="1" customHeight="1" x14ac:dyDescent="0.25">
      <c r="C27305" s="160" t="s">
        <v>551</v>
      </c>
      <c r="D27305" s="161">
        <v>104.41</v>
      </c>
    </row>
    <row r="27306" spans="3:4" ht="15" hidden="1" customHeight="1" x14ac:dyDescent="0.25">
      <c r="C27306" s="158" t="s">
        <v>547</v>
      </c>
      <c r="D27306" s="159">
        <v>741.75</v>
      </c>
    </row>
    <row r="27307" spans="3:4" ht="15" hidden="1" customHeight="1" x14ac:dyDescent="0.25">
      <c r="C27307" s="160" t="s">
        <v>542</v>
      </c>
      <c r="D27307" s="161">
        <v>726.5</v>
      </c>
    </row>
    <row r="27308" spans="3:4" ht="15" hidden="1" customHeight="1" x14ac:dyDescent="0.25">
      <c r="C27308" s="158" t="s">
        <v>539</v>
      </c>
      <c r="D27308" s="159">
        <v>300.79000000000002</v>
      </c>
    </row>
    <row r="27309" spans="3:4" ht="15" hidden="1" customHeight="1" x14ac:dyDescent="0.25">
      <c r="C27309" s="160" t="s">
        <v>550</v>
      </c>
      <c r="D27309" s="161">
        <v>687.08</v>
      </c>
    </row>
    <row r="27310" spans="3:4" ht="15" hidden="1" customHeight="1" x14ac:dyDescent="0.25">
      <c r="C27310" s="158" t="s">
        <v>545</v>
      </c>
      <c r="D27310" s="159">
        <v>1034.28</v>
      </c>
    </row>
    <row r="27311" spans="3:4" ht="15" hidden="1" customHeight="1" x14ac:dyDescent="0.25">
      <c r="C27311" s="160" t="s">
        <v>308</v>
      </c>
      <c r="D27311" s="161">
        <v>228.56</v>
      </c>
    </row>
    <row r="27312" spans="3:4" ht="15" hidden="1" customHeight="1" x14ac:dyDescent="0.25">
      <c r="C27312" s="158" t="s">
        <v>312</v>
      </c>
      <c r="D27312" s="159">
        <v>816.06</v>
      </c>
    </row>
    <row r="27313" spans="3:4" ht="15" hidden="1" customHeight="1" x14ac:dyDescent="0.25">
      <c r="C27313" s="160" t="s">
        <v>555</v>
      </c>
      <c r="D27313" s="161">
        <v>482.83</v>
      </c>
    </row>
    <row r="27314" spans="3:4" ht="15" hidden="1" customHeight="1" x14ac:dyDescent="0.25">
      <c r="C27314" s="158" t="s">
        <v>539</v>
      </c>
      <c r="D27314" s="159">
        <v>1247.02</v>
      </c>
    </row>
    <row r="27315" spans="3:4" ht="15" hidden="1" customHeight="1" x14ac:dyDescent="0.25">
      <c r="C27315" s="160" t="s">
        <v>555</v>
      </c>
      <c r="D27315" s="161">
        <v>947.8</v>
      </c>
    </row>
    <row r="27316" spans="3:4" ht="15" hidden="1" customHeight="1" x14ac:dyDescent="0.25">
      <c r="C27316" s="158" t="s">
        <v>551</v>
      </c>
      <c r="D27316" s="159">
        <v>341.85</v>
      </c>
    </row>
    <row r="27317" spans="3:4" ht="15" hidden="1" customHeight="1" x14ac:dyDescent="0.25">
      <c r="C27317" s="160" t="s">
        <v>550</v>
      </c>
      <c r="D27317" s="161">
        <v>1094.75</v>
      </c>
    </row>
    <row r="27318" spans="3:4" ht="15" hidden="1" customHeight="1" x14ac:dyDescent="0.25">
      <c r="C27318" s="158" t="s">
        <v>547</v>
      </c>
      <c r="D27318" s="159">
        <v>533.30999999999995</v>
      </c>
    </row>
    <row r="27319" spans="3:4" ht="15" hidden="1" customHeight="1" x14ac:dyDescent="0.25">
      <c r="C27319" s="160" t="s">
        <v>547</v>
      </c>
      <c r="D27319" s="161">
        <v>626.14</v>
      </c>
    </row>
    <row r="27320" spans="3:4" ht="15" hidden="1" customHeight="1" x14ac:dyDescent="0.25">
      <c r="C27320" s="158" t="s">
        <v>312</v>
      </c>
      <c r="D27320" s="159">
        <v>655.24</v>
      </c>
    </row>
    <row r="27321" spans="3:4" ht="15" hidden="1" customHeight="1" x14ac:dyDescent="0.25">
      <c r="C27321" s="160" t="s">
        <v>543</v>
      </c>
      <c r="D27321" s="161">
        <v>625</v>
      </c>
    </row>
    <row r="27322" spans="3:4" ht="15" hidden="1" customHeight="1" x14ac:dyDescent="0.25">
      <c r="C27322" s="158" t="s">
        <v>544</v>
      </c>
      <c r="D27322" s="159">
        <v>562.36</v>
      </c>
    </row>
    <row r="27323" spans="3:4" ht="15" hidden="1" customHeight="1" x14ac:dyDescent="0.25">
      <c r="C27323" s="160" t="s">
        <v>545</v>
      </c>
      <c r="D27323" s="161">
        <v>1126.04</v>
      </c>
    </row>
    <row r="27324" spans="3:4" ht="15" hidden="1" customHeight="1" x14ac:dyDescent="0.25">
      <c r="C27324" s="158" t="s">
        <v>542</v>
      </c>
      <c r="D27324" s="159">
        <v>1170.44</v>
      </c>
    </row>
    <row r="27325" spans="3:4" ht="15" hidden="1" customHeight="1" x14ac:dyDescent="0.25">
      <c r="C27325" s="160" t="s">
        <v>543</v>
      </c>
      <c r="D27325" s="161">
        <v>210.48</v>
      </c>
    </row>
    <row r="27326" spans="3:4" ht="15" hidden="1" customHeight="1" x14ac:dyDescent="0.25">
      <c r="C27326" s="158" t="s">
        <v>553</v>
      </c>
      <c r="D27326" s="159">
        <v>662.83</v>
      </c>
    </row>
    <row r="27327" spans="3:4" ht="15" hidden="1" customHeight="1" x14ac:dyDescent="0.25">
      <c r="C27327" s="160" t="s">
        <v>545</v>
      </c>
      <c r="D27327" s="161">
        <v>1176.8900000000001</v>
      </c>
    </row>
    <row r="27328" spans="3:4" ht="15" hidden="1" customHeight="1" x14ac:dyDescent="0.25">
      <c r="C27328" s="158" t="s">
        <v>550</v>
      </c>
      <c r="D27328" s="159">
        <v>690.73</v>
      </c>
    </row>
    <row r="27329" spans="3:4" ht="15" hidden="1" customHeight="1" x14ac:dyDescent="0.25">
      <c r="C27329" s="160" t="s">
        <v>539</v>
      </c>
      <c r="D27329" s="161">
        <v>208.82</v>
      </c>
    </row>
    <row r="27330" spans="3:4" ht="15" hidden="1" customHeight="1" x14ac:dyDescent="0.25">
      <c r="C27330" s="158" t="s">
        <v>312</v>
      </c>
      <c r="D27330" s="159">
        <v>528.52</v>
      </c>
    </row>
    <row r="27331" spans="3:4" ht="15" hidden="1" customHeight="1" x14ac:dyDescent="0.25">
      <c r="C27331" s="160" t="s">
        <v>541</v>
      </c>
      <c r="D27331" s="161">
        <v>1038.08</v>
      </c>
    </row>
    <row r="27332" spans="3:4" ht="15" hidden="1" customHeight="1" x14ac:dyDescent="0.25">
      <c r="C27332" s="158" t="s">
        <v>543</v>
      </c>
      <c r="D27332" s="159">
        <v>318.11</v>
      </c>
    </row>
    <row r="27333" spans="3:4" ht="15" hidden="1" customHeight="1" x14ac:dyDescent="0.25">
      <c r="C27333" s="160" t="s">
        <v>554</v>
      </c>
      <c r="D27333" s="161">
        <v>479.29</v>
      </c>
    </row>
    <row r="27334" spans="3:4" ht="15" hidden="1" customHeight="1" x14ac:dyDescent="0.25">
      <c r="C27334" s="158" t="s">
        <v>309</v>
      </c>
      <c r="D27334" s="159">
        <v>315.32</v>
      </c>
    </row>
    <row r="27335" spans="3:4" ht="15" hidden="1" customHeight="1" x14ac:dyDescent="0.25">
      <c r="C27335" s="160" t="s">
        <v>307</v>
      </c>
      <c r="D27335" s="161">
        <v>901.69</v>
      </c>
    </row>
    <row r="27336" spans="3:4" ht="15" hidden="1" customHeight="1" x14ac:dyDescent="0.25">
      <c r="C27336" s="158" t="s">
        <v>552</v>
      </c>
      <c r="D27336" s="159">
        <v>554.66999999999996</v>
      </c>
    </row>
    <row r="27337" spans="3:4" ht="15" hidden="1" customHeight="1" x14ac:dyDescent="0.25">
      <c r="C27337" s="160" t="s">
        <v>555</v>
      </c>
      <c r="D27337" s="161">
        <v>47.4</v>
      </c>
    </row>
    <row r="27338" spans="3:4" ht="15" hidden="1" customHeight="1" x14ac:dyDescent="0.25">
      <c r="C27338" s="158" t="s">
        <v>308</v>
      </c>
      <c r="D27338" s="159">
        <v>17.07</v>
      </c>
    </row>
    <row r="27339" spans="3:4" ht="15" hidden="1" customHeight="1" x14ac:dyDescent="0.25">
      <c r="C27339" s="160" t="s">
        <v>539</v>
      </c>
      <c r="D27339" s="161">
        <v>519.22</v>
      </c>
    </row>
    <row r="27340" spans="3:4" ht="15" hidden="1" customHeight="1" x14ac:dyDescent="0.25">
      <c r="C27340" s="158" t="s">
        <v>540</v>
      </c>
      <c r="D27340" s="159">
        <v>195.97</v>
      </c>
    </row>
    <row r="27341" spans="3:4" ht="15" hidden="1" customHeight="1" x14ac:dyDescent="0.25">
      <c r="C27341" s="160" t="s">
        <v>312</v>
      </c>
      <c r="D27341" s="161">
        <v>846.29</v>
      </c>
    </row>
    <row r="27342" spans="3:4" ht="15" hidden="1" customHeight="1" x14ac:dyDescent="0.25">
      <c r="C27342" s="158" t="s">
        <v>554</v>
      </c>
      <c r="D27342" s="159">
        <v>598.41999999999996</v>
      </c>
    </row>
    <row r="27343" spans="3:4" ht="15" hidden="1" customHeight="1" x14ac:dyDescent="0.25">
      <c r="C27343" s="160" t="s">
        <v>546</v>
      </c>
      <c r="D27343" s="161">
        <v>805.98</v>
      </c>
    </row>
    <row r="27344" spans="3:4" ht="15" hidden="1" customHeight="1" x14ac:dyDescent="0.25">
      <c r="C27344" s="158" t="s">
        <v>550</v>
      </c>
      <c r="D27344" s="159">
        <v>933.42</v>
      </c>
    </row>
    <row r="27345" spans="3:4" ht="15" hidden="1" customHeight="1" x14ac:dyDescent="0.25">
      <c r="C27345" s="160" t="s">
        <v>309</v>
      </c>
      <c r="D27345" s="161">
        <v>698.64</v>
      </c>
    </row>
    <row r="27346" spans="3:4" ht="15" hidden="1" customHeight="1" x14ac:dyDescent="0.25">
      <c r="C27346" s="158" t="s">
        <v>553</v>
      </c>
      <c r="D27346" s="159">
        <v>1010.21</v>
      </c>
    </row>
    <row r="27347" spans="3:4" ht="15" hidden="1" customHeight="1" x14ac:dyDescent="0.25">
      <c r="C27347" s="160" t="s">
        <v>312</v>
      </c>
      <c r="D27347" s="161">
        <v>925.95</v>
      </c>
    </row>
    <row r="27348" spans="3:4" ht="15" hidden="1" customHeight="1" x14ac:dyDescent="0.25">
      <c r="C27348" s="158" t="s">
        <v>558</v>
      </c>
      <c r="D27348" s="159">
        <v>41.03</v>
      </c>
    </row>
    <row r="27349" spans="3:4" ht="15" hidden="1" customHeight="1" x14ac:dyDescent="0.25">
      <c r="C27349" s="160" t="s">
        <v>553</v>
      </c>
      <c r="D27349" s="161">
        <v>266.63</v>
      </c>
    </row>
    <row r="27350" spans="3:4" ht="15" hidden="1" customHeight="1" x14ac:dyDescent="0.25">
      <c r="C27350" s="158" t="s">
        <v>547</v>
      </c>
      <c r="D27350" s="159">
        <v>513.85</v>
      </c>
    </row>
    <row r="27351" spans="3:4" ht="15" hidden="1" customHeight="1" x14ac:dyDescent="0.25">
      <c r="C27351" s="160" t="s">
        <v>543</v>
      </c>
      <c r="D27351" s="161">
        <v>1137.1199999999999</v>
      </c>
    </row>
    <row r="27352" spans="3:4" ht="15" hidden="1" customHeight="1" x14ac:dyDescent="0.25">
      <c r="C27352" s="158" t="s">
        <v>539</v>
      </c>
      <c r="D27352" s="159">
        <v>13.32</v>
      </c>
    </row>
    <row r="27353" spans="3:4" ht="15" hidden="1" customHeight="1" x14ac:dyDescent="0.25">
      <c r="C27353" s="160" t="s">
        <v>539</v>
      </c>
      <c r="D27353" s="161">
        <v>562.52</v>
      </c>
    </row>
    <row r="27354" spans="3:4" ht="15" hidden="1" customHeight="1" x14ac:dyDescent="0.25">
      <c r="C27354" s="158" t="s">
        <v>552</v>
      </c>
      <c r="D27354" s="159">
        <v>573.09</v>
      </c>
    </row>
    <row r="27355" spans="3:4" ht="15" hidden="1" customHeight="1" x14ac:dyDescent="0.25">
      <c r="C27355" s="160" t="s">
        <v>542</v>
      </c>
      <c r="D27355" s="161">
        <v>54.53</v>
      </c>
    </row>
    <row r="27356" spans="3:4" ht="15" hidden="1" customHeight="1" x14ac:dyDescent="0.25">
      <c r="C27356" s="158" t="s">
        <v>542</v>
      </c>
      <c r="D27356" s="159">
        <v>137.02000000000001</v>
      </c>
    </row>
    <row r="27357" spans="3:4" ht="15" hidden="1" customHeight="1" x14ac:dyDescent="0.25">
      <c r="C27357" s="160" t="s">
        <v>553</v>
      </c>
      <c r="D27357" s="161">
        <v>1185.8800000000001</v>
      </c>
    </row>
    <row r="27358" spans="3:4" ht="15" hidden="1" customHeight="1" x14ac:dyDescent="0.25">
      <c r="C27358" s="158" t="s">
        <v>542</v>
      </c>
      <c r="D27358" s="159">
        <v>956.33</v>
      </c>
    </row>
    <row r="27359" spans="3:4" ht="15" hidden="1" customHeight="1" x14ac:dyDescent="0.25">
      <c r="C27359" s="160" t="s">
        <v>556</v>
      </c>
      <c r="D27359" s="161">
        <v>1142.96</v>
      </c>
    </row>
    <row r="27360" spans="3:4" ht="15" hidden="1" customHeight="1" x14ac:dyDescent="0.25">
      <c r="C27360" s="158" t="s">
        <v>312</v>
      </c>
      <c r="D27360" s="159">
        <v>1286.8</v>
      </c>
    </row>
    <row r="27361" spans="3:4" ht="15" hidden="1" customHeight="1" x14ac:dyDescent="0.25">
      <c r="C27361" s="160" t="s">
        <v>548</v>
      </c>
      <c r="D27361" s="161">
        <v>789.07</v>
      </c>
    </row>
    <row r="27362" spans="3:4" ht="15" hidden="1" customHeight="1" x14ac:dyDescent="0.25">
      <c r="C27362" s="158" t="s">
        <v>545</v>
      </c>
      <c r="D27362" s="159">
        <v>762.71</v>
      </c>
    </row>
    <row r="27363" spans="3:4" ht="15" hidden="1" customHeight="1" x14ac:dyDescent="0.25">
      <c r="C27363" s="160" t="s">
        <v>556</v>
      </c>
      <c r="D27363" s="161">
        <v>536.46</v>
      </c>
    </row>
    <row r="27364" spans="3:4" ht="15" hidden="1" customHeight="1" x14ac:dyDescent="0.25">
      <c r="C27364" s="158" t="s">
        <v>308</v>
      </c>
      <c r="D27364" s="159">
        <v>405.37</v>
      </c>
    </row>
    <row r="27365" spans="3:4" ht="15" hidden="1" customHeight="1" x14ac:dyDescent="0.25">
      <c r="C27365" s="160" t="s">
        <v>543</v>
      </c>
      <c r="D27365" s="161">
        <v>73.16</v>
      </c>
    </row>
    <row r="27366" spans="3:4" ht="15" hidden="1" customHeight="1" x14ac:dyDescent="0.25">
      <c r="C27366" s="158" t="s">
        <v>548</v>
      </c>
      <c r="D27366" s="159">
        <v>1015.55</v>
      </c>
    </row>
    <row r="27367" spans="3:4" ht="15" hidden="1" customHeight="1" x14ac:dyDescent="0.25">
      <c r="C27367" s="160" t="s">
        <v>312</v>
      </c>
      <c r="D27367" s="161">
        <v>1289.6400000000001</v>
      </c>
    </row>
    <row r="27368" spans="3:4" ht="15" hidden="1" customHeight="1" x14ac:dyDescent="0.25">
      <c r="C27368" s="158" t="s">
        <v>308</v>
      </c>
      <c r="D27368" s="159">
        <v>740.68</v>
      </c>
    </row>
    <row r="27369" spans="3:4" ht="15" hidden="1" customHeight="1" x14ac:dyDescent="0.25">
      <c r="C27369" s="160" t="s">
        <v>545</v>
      </c>
      <c r="D27369" s="161">
        <v>1003.04</v>
      </c>
    </row>
    <row r="27370" spans="3:4" ht="15" hidden="1" customHeight="1" x14ac:dyDescent="0.25">
      <c r="C27370" s="158" t="s">
        <v>546</v>
      </c>
      <c r="D27370" s="159">
        <v>685.08</v>
      </c>
    </row>
    <row r="27371" spans="3:4" ht="15" hidden="1" customHeight="1" x14ac:dyDescent="0.25">
      <c r="C27371" s="160" t="s">
        <v>548</v>
      </c>
      <c r="D27371" s="161">
        <v>1250.56</v>
      </c>
    </row>
    <row r="27372" spans="3:4" ht="15" hidden="1" customHeight="1" x14ac:dyDescent="0.25">
      <c r="C27372" s="158" t="s">
        <v>543</v>
      </c>
      <c r="D27372" s="159">
        <v>265.92</v>
      </c>
    </row>
    <row r="27373" spans="3:4" ht="15" hidden="1" customHeight="1" x14ac:dyDescent="0.25">
      <c r="C27373" s="160" t="s">
        <v>312</v>
      </c>
      <c r="D27373" s="161">
        <v>495</v>
      </c>
    </row>
    <row r="27374" spans="3:4" ht="15" hidden="1" customHeight="1" x14ac:dyDescent="0.25">
      <c r="C27374" s="158" t="s">
        <v>553</v>
      </c>
      <c r="D27374" s="159">
        <v>245.93</v>
      </c>
    </row>
    <row r="27375" spans="3:4" ht="15" hidden="1" customHeight="1" x14ac:dyDescent="0.25">
      <c r="C27375" s="160" t="s">
        <v>545</v>
      </c>
      <c r="D27375" s="161">
        <v>911.48</v>
      </c>
    </row>
    <row r="27376" spans="3:4" ht="15" hidden="1" customHeight="1" x14ac:dyDescent="0.25">
      <c r="C27376" s="158" t="s">
        <v>543</v>
      </c>
      <c r="D27376" s="159">
        <v>246.01</v>
      </c>
    </row>
    <row r="27377" spans="3:4" ht="15" hidden="1" customHeight="1" x14ac:dyDescent="0.25">
      <c r="C27377" s="160" t="s">
        <v>546</v>
      </c>
      <c r="D27377" s="161">
        <v>361.3</v>
      </c>
    </row>
    <row r="27378" spans="3:4" ht="15" hidden="1" customHeight="1" x14ac:dyDescent="0.25">
      <c r="C27378" s="158" t="s">
        <v>558</v>
      </c>
      <c r="D27378" s="159">
        <v>77.27</v>
      </c>
    </row>
    <row r="27379" spans="3:4" ht="15" hidden="1" customHeight="1" x14ac:dyDescent="0.25">
      <c r="C27379" s="160" t="s">
        <v>540</v>
      </c>
      <c r="D27379" s="161">
        <v>1291.3499999999999</v>
      </c>
    </row>
    <row r="27380" spans="3:4" ht="15" hidden="1" customHeight="1" x14ac:dyDescent="0.25">
      <c r="C27380" s="158" t="s">
        <v>545</v>
      </c>
      <c r="D27380" s="159">
        <v>223.63</v>
      </c>
    </row>
    <row r="27381" spans="3:4" ht="15" hidden="1" customHeight="1" x14ac:dyDescent="0.25">
      <c r="C27381" s="160" t="s">
        <v>549</v>
      </c>
      <c r="D27381" s="161">
        <v>501.41</v>
      </c>
    </row>
    <row r="27382" spans="3:4" ht="15" hidden="1" customHeight="1" x14ac:dyDescent="0.25">
      <c r="C27382" s="158" t="s">
        <v>545</v>
      </c>
      <c r="D27382" s="159">
        <v>852.32</v>
      </c>
    </row>
    <row r="27383" spans="3:4" ht="15" hidden="1" customHeight="1" x14ac:dyDescent="0.25">
      <c r="C27383" s="160" t="s">
        <v>540</v>
      </c>
      <c r="D27383" s="161">
        <v>360.36</v>
      </c>
    </row>
    <row r="27384" spans="3:4" ht="15" hidden="1" customHeight="1" x14ac:dyDescent="0.25">
      <c r="C27384" s="158" t="s">
        <v>551</v>
      </c>
      <c r="D27384" s="159">
        <v>894.26</v>
      </c>
    </row>
    <row r="27385" spans="3:4" ht="15" hidden="1" customHeight="1" x14ac:dyDescent="0.25">
      <c r="C27385" s="160" t="s">
        <v>553</v>
      </c>
      <c r="D27385" s="161">
        <v>517.12</v>
      </c>
    </row>
    <row r="27386" spans="3:4" ht="15" hidden="1" customHeight="1" x14ac:dyDescent="0.25">
      <c r="C27386" s="158" t="s">
        <v>553</v>
      </c>
      <c r="D27386" s="159">
        <v>812.15</v>
      </c>
    </row>
    <row r="27387" spans="3:4" ht="15" hidden="1" customHeight="1" x14ac:dyDescent="0.25">
      <c r="C27387" s="160" t="s">
        <v>545</v>
      </c>
      <c r="D27387" s="161">
        <v>767.15</v>
      </c>
    </row>
    <row r="27388" spans="3:4" ht="15" hidden="1" customHeight="1" x14ac:dyDescent="0.25">
      <c r="C27388" s="158" t="s">
        <v>309</v>
      </c>
      <c r="D27388" s="159">
        <v>214.97</v>
      </c>
    </row>
    <row r="27389" spans="3:4" ht="15" hidden="1" customHeight="1" x14ac:dyDescent="0.25">
      <c r="C27389" s="160" t="s">
        <v>542</v>
      </c>
      <c r="D27389" s="161">
        <v>646.48</v>
      </c>
    </row>
    <row r="27390" spans="3:4" ht="15" hidden="1" customHeight="1" x14ac:dyDescent="0.25">
      <c r="C27390" s="158" t="s">
        <v>553</v>
      </c>
      <c r="D27390" s="159">
        <v>1288.29</v>
      </c>
    </row>
    <row r="27391" spans="3:4" ht="15" hidden="1" customHeight="1" x14ac:dyDescent="0.25">
      <c r="C27391" s="160" t="s">
        <v>539</v>
      </c>
      <c r="D27391" s="161">
        <v>1258.83</v>
      </c>
    </row>
    <row r="27392" spans="3:4" ht="15" hidden="1" customHeight="1" x14ac:dyDescent="0.25">
      <c r="C27392" s="158" t="s">
        <v>307</v>
      </c>
      <c r="D27392" s="159">
        <v>1234.2</v>
      </c>
    </row>
    <row r="27393" spans="3:4" ht="15" hidden="1" customHeight="1" x14ac:dyDescent="0.25">
      <c r="C27393" s="160" t="s">
        <v>558</v>
      </c>
      <c r="D27393" s="161">
        <v>126.61</v>
      </c>
    </row>
    <row r="27394" spans="3:4" ht="15" hidden="1" customHeight="1" x14ac:dyDescent="0.25">
      <c r="C27394" s="158" t="s">
        <v>553</v>
      </c>
      <c r="D27394" s="159">
        <v>1134.3800000000001</v>
      </c>
    </row>
    <row r="27395" spans="3:4" ht="15" hidden="1" customHeight="1" x14ac:dyDescent="0.25">
      <c r="C27395" s="160" t="s">
        <v>542</v>
      </c>
      <c r="D27395" s="161">
        <v>513.66999999999996</v>
      </c>
    </row>
    <row r="27396" spans="3:4" ht="15" hidden="1" customHeight="1" x14ac:dyDescent="0.25">
      <c r="C27396" s="158" t="s">
        <v>542</v>
      </c>
      <c r="D27396" s="159">
        <v>715.32</v>
      </c>
    </row>
    <row r="27397" spans="3:4" ht="15" hidden="1" customHeight="1" x14ac:dyDescent="0.25">
      <c r="C27397" s="160" t="s">
        <v>547</v>
      </c>
      <c r="D27397" s="161">
        <v>818.41</v>
      </c>
    </row>
    <row r="27398" spans="3:4" ht="15" hidden="1" customHeight="1" x14ac:dyDescent="0.25">
      <c r="C27398" s="158" t="s">
        <v>308</v>
      </c>
      <c r="D27398" s="159">
        <v>991.84</v>
      </c>
    </row>
    <row r="27399" spans="3:4" ht="15" hidden="1" customHeight="1" x14ac:dyDescent="0.25">
      <c r="C27399" s="160" t="s">
        <v>552</v>
      </c>
      <c r="D27399" s="161">
        <v>1198.83</v>
      </c>
    </row>
    <row r="27400" spans="3:4" ht="15" hidden="1" customHeight="1" x14ac:dyDescent="0.25">
      <c r="C27400" s="158" t="s">
        <v>555</v>
      </c>
      <c r="D27400" s="159">
        <v>765.11</v>
      </c>
    </row>
    <row r="27401" spans="3:4" ht="15" hidden="1" customHeight="1" x14ac:dyDescent="0.25">
      <c r="C27401" s="160" t="s">
        <v>540</v>
      </c>
      <c r="D27401" s="161">
        <v>666.92</v>
      </c>
    </row>
    <row r="27402" spans="3:4" ht="15" hidden="1" customHeight="1" x14ac:dyDescent="0.25">
      <c r="C27402" s="158" t="s">
        <v>553</v>
      </c>
      <c r="D27402" s="159">
        <v>1051.44</v>
      </c>
    </row>
    <row r="27403" spans="3:4" ht="15" hidden="1" customHeight="1" x14ac:dyDescent="0.25">
      <c r="C27403" s="160" t="s">
        <v>541</v>
      </c>
      <c r="D27403" s="161">
        <v>12.82</v>
      </c>
    </row>
    <row r="27404" spans="3:4" ht="15" hidden="1" customHeight="1" x14ac:dyDescent="0.25">
      <c r="C27404" s="158" t="s">
        <v>552</v>
      </c>
      <c r="D27404" s="159">
        <v>717.34</v>
      </c>
    </row>
    <row r="27405" spans="3:4" ht="15" hidden="1" customHeight="1" x14ac:dyDescent="0.25">
      <c r="C27405" s="160" t="s">
        <v>546</v>
      </c>
      <c r="D27405" s="161">
        <v>479.51</v>
      </c>
    </row>
    <row r="27406" spans="3:4" ht="15" hidden="1" customHeight="1" x14ac:dyDescent="0.25">
      <c r="C27406" s="158" t="s">
        <v>549</v>
      </c>
      <c r="D27406" s="159">
        <v>963.21</v>
      </c>
    </row>
    <row r="27407" spans="3:4" ht="15" hidden="1" customHeight="1" x14ac:dyDescent="0.25">
      <c r="C27407" s="160" t="s">
        <v>308</v>
      </c>
      <c r="D27407" s="161">
        <v>378.09</v>
      </c>
    </row>
    <row r="27408" spans="3:4" ht="15" hidden="1" customHeight="1" x14ac:dyDescent="0.25">
      <c r="C27408" s="158" t="s">
        <v>546</v>
      </c>
      <c r="D27408" s="159">
        <v>828.5</v>
      </c>
    </row>
    <row r="27409" spans="3:4" ht="15" hidden="1" customHeight="1" x14ac:dyDescent="0.25">
      <c r="C27409" s="160" t="s">
        <v>309</v>
      </c>
      <c r="D27409" s="161">
        <v>330.38</v>
      </c>
    </row>
    <row r="27410" spans="3:4" ht="15" hidden="1" customHeight="1" x14ac:dyDescent="0.25">
      <c r="C27410" s="158" t="s">
        <v>312</v>
      </c>
      <c r="D27410" s="159">
        <v>458.53</v>
      </c>
    </row>
    <row r="27411" spans="3:4" ht="15" hidden="1" customHeight="1" x14ac:dyDescent="0.25">
      <c r="C27411" s="160" t="s">
        <v>539</v>
      </c>
      <c r="D27411" s="161">
        <v>1162.79</v>
      </c>
    </row>
    <row r="27412" spans="3:4" ht="15" hidden="1" customHeight="1" x14ac:dyDescent="0.25">
      <c r="C27412" s="158" t="s">
        <v>547</v>
      </c>
      <c r="D27412" s="159">
        <v>808.24</v>
      </c>
    </row>
    <row r="27413" spans="3:4" ht="15" hidden="1" customHeight="1" x14ac:dyDescent="0.25">
      <c r="C27413" s="160" t="s">
        <v>552</v>
      </c>
      <c r="D27413" s="161">
        <v>494.23</v>
      </c>
    </row>
    <row r="27414" spans="3:4" ht="15" hidden="1" customHeight="1" x14ac:dyDescent="0.25">
      <c r="C27414" s="158" t="s">
        <v>549</v>
      </c>
      <c r="D27414" s="159">
        <v>1088.03</v>
      </c>
    </row>
    <row r="27415" spans="3:4" ht="15" hidden="1" customHeight="1" x14ac:dyDescent="0.25">
      <c r="C27415" s="160" t="s">
        <v>307</v>
      </c>
      <c r="D27415" s="161">
        <v>1277.44</v>
      </c>
    </row>
    <row r="27416" spans="3:4" ht="15" hidden="1" customHeight="1" x14ac:dyDescent="0.25">
      <c r="C27416" s="158" t="s">
        <v>557</v>
      </c>
      <c r="D27416" s="159">
        <v>631.52</v>
      </c>
    </row>
    <row r="27417" spans="3:4" ht="15" hidden="1" customHeight="1" x14ac:dyDescent="0.25">
      <c r="C27417" s="160" t="s">
        <v>558</v>
      </c>
      <c r="D27417" s="161">
        <v>690.34</v>
      </c>
    </row>
    <row r="27418" spans="3:4" ht="15" hidden="1" customHeight="1" x14ac:dyDescent="0.25">
      <c r="C27418" s="158" t="s">
        <v>539</v>
      </c>
      <c r="D27418" s="159">
        <v>908.65</v>
      </c>
    </row>
    <row r="27419" spans="3:4" ht="15" hidden="1" customHeight="1" x14ac:dyDescent="0.25">
      <c r="C27419" s="160" t="s">
        <v>545</v>
      </c>
      <c r="D27419" s="161">
        <v>640.65</v>
      </c>
    </row>
    <row r="27420" spans="3:4" ht="15" hidden="1" customHeight="1" x14ac:dyDescent="0.25">
      <c r="C27420" s="158" t="s">
        <v>309</v>
      </c>
      <c r="D27420" s="159">
        <v>435.72</v>
      </c>
    </row>
    <row r="27421" spans="3:4" ht="15" hidden="1" customHeight="1" x14ac:dyDescent="0.25">
      <c r="C27421" s="160" t="s">
        <v>546</v>
      </c>
      <c r="D27421" s="161">
        <v>455.46</v>
      </c>
    </row>
    <row r="27422" spans="3:4" ht="15" hidden="1" customHeight="1" x14ac:dyDescent="0.25">
      <c r="C27422" s="158" t="s">
        <v>552</v>
      </c>
      <c r="D27422" s="159">
        <v>626.66</v>
      </c>
    </row>
    <row r="27423" spans="3:4" ht="15" hidden="1" customHeight="1" x14ac:dyDescent="0.25">
      <c r="C27423" s="160" t="s">
        <v>549</v>
      </c>
      <c r="D27423" s="161">
        <v>284.82</v>
      </c>
    </row>
    <row r="27424" spans="3:4" ht="15" hidden="1" customHeight="1" x14ac:dyDescent="0.25">
      <c r="C27424" s="158" t="s">
        <v>546</v>
      </c>
      <c r="D27424" s="159">
        <v>391.14</v>
      </c>
    </row>
    <row r="27425" spans="3:4" ht="15" hidden="1" customHeight="1" x14ac:dyDescent="0.25">
      <c r="C27425" s="160" t="s">
        <v>539</v>
      </c>
      <c r="D27425" s="161">
        <v>496.85</v>
      </c>
    </row>
    <row r="27426" spans="3:4" ht="15" hidden="1" customHeight="1" x14ac:dyDescent="0.25">
      <c r="C27426" s="158" t="s">
        <v>309</v>
      </c>
      <c r="D27426" s="159">
        <v>317.79000000000002</v>
      </c>
    </row>
    <row r="27427" spans="3:4" ht="15" hidden="1" customHeight="1" x14ac:dyDescent="0.25">
      <c r="C27427" s="160" t="s">
        <v>547</v>
      </c>
      <c r="D27427" s="161">
        <v>557.95000000000005</v>
      </c>
    </row>
    <row r="27428" spans="3:4" ht="15" hidden="1" customHeight="1" x14ac:dyDescent="0.25">
      <c r="C27428" s="158" t="s">
        <v>312</v>
      </c>
      <c r="D27428" s="159">
        <v>853.27</v>
      </c>
    </row>
    <row r="27429" spans="3:4" ht="15" hidden="1" customHeight="1" x14ac:dyDescent="0.25">
      <c r="C27429" s="160" t="s">
        <v>540</v>
      </c>
      <c r="D27429" s="161">
        <v>545.36</v>
      </c>
    </row>
    <row r="27430" spans="3:4" ht="15" hidden="1" customHeight="1" x14ac:dyDescent="0.25">
      <c r="C27430" s="158" t="s">
        <v>312</v>
      </c>
      <c r="D27430" s="159">
        <v>568.35</v>
      </c>
    </row>
    <row r="27431" spans="3:4" ht="15" hidden="1" customHeight="1" x14ac:dyDescent="0.25">
      <c r="C27431" s="160" t="s">
        <v>539</v>
      </c>
      <c r="D27431" s="161">
        <v>1196.17</v>
      </c>
    </row>
    <row r="27432" spans="3:4" ht="15" hidden="1" customHeight="1" x14ac:dyDescent="0.25">
      <c r="C27432" s="158" t="s">
        <v>546</v>
      </c>
      <c r="D27432" s="159">
        <v>752.89</v>
      </c>
    </row>
    <row r="27433" spans="3:4" ht="15" hidden="1" customHeight="1" x14ac:dyDescent="0.25">
      <c r="C27433" s="160" t="s">
        <v>307</v>
      </c>
      <c r="D27433" s="161">
        <v>107.36</v>
      </c>
    </row>
    <row r="27434" spans="3:4" ht="15" hidden="1" customHeight="1" x14ac:dyDescent="0.25">
      <c r="C27434" s="158" t="s">
        <v>309</v>
      </c>
      <c r="D27434" s="159">
        <v>228.08</v>
      </c>
    </row>
    <row r="27435" spans="3:4" ht="15" hidden="1" customHeight="1" x14ac:dyDescent="0.25">
      <c r="C27435" s="160" t="s">
        <v>551</v>
      </c>
      <c r="D27435" s="161">
        <v>543.74</v>
      </c>
    </row>
    <row r="27436" spans="3:4" ht="15" hidden="1" customHeight="1" x14ac:dyDescent="0.25">
      <c r="C27436" s="158" t="s">
        <v>539</v>
      </c>
      <c r="D27436" s="159">
        <v>1101.4100000000001</v>
      </c>
    </row>
    <row r="27437" spans="3:4" ht="15" hidden="1" customHeight="1" x14ac:dyDescent="0.25">
      <c r="C27437" s="160" t="s">
        <v>307</v>
      </c>
      <c r="D27437" s="161">
        <v>79.06</v>
      </c>
    </row>
    <row r="27438" spans="3:4" ht="15" hidden="1" customHeight="1" x14ac:dyDescent="0.25">
      <c r="C27438" s="158" t="s">
        <v>551</v>
      </c>
      <c r="D27438" s="159">
        <v>698.29</v>
      </c>
    </row>
    <row r="27439" spans="3:4" ht="15" hidden="1" customHeight="1" x14ac:dyDescent="0.25">
      <c r="C27439" s="160" t="s">
        <v>544</v>
      </c>
      <c r="D27439" s="161">
        <v>1058.33</v>
      </c>
    </row>
    <row r="27440" spans="3:4" ht="15" hidden="1" customHeight="1" x14ac:dyDescent="0.25">
      <c r="C27440" s="158" t="s">
        <v>549</v>
      </c>
      <c r="D27440" s="159">
        <v>581.78</v>
      </c>
    </row>
    <row r="27441" spans="3:4" ht="15" hidden="1" customHeight="1" x14ac:dyDescent="0.25">
      <c r="C27441" s="160" t="s">
        <v>312</v>
      </c>
      <c r="D27441" s="161">
        <v>56.13</v>
      </c>
    </row>
    <row r="27442" spans="3:4" ht="15" hidden="1" customHeight="1" x14ac:dyDescent="0.25">
      <c r="C27442" s="158" t="s">
        <v>549</v>
      </c>
      <c r="D27442" s="159">
        <v>1022.77</v>
      </c>
    </row>
    <row r="27443" spans="3:4" ht="15" hidden="1" customHeight="1" x14ac:dyDescent="0.25">
      <c r="C27443" s="160" t="s">
        <v>309</v>
      </c>
      <c r="D27443" s="161">
        <v>1288.6199999999999</v>
      </c>
    </row>
    <row r="27444" spans="3:4" ht="15" hidden="1" customHeight="1" x14ac:dyDescent="0.25">
      <c r="C27444" s="158" t="s">
        <v>549</v>
      </c>
      <c r="D27444" s="159">
        <v>956.36</v>
      </c>
    </row>
    <row r="27445" spans="3:4" ht="15" hidden="1" customHeight="1" x14ac:dyDescent="0.25">
      <c r="C27445" s="160" t="s">
        <v>549</v>
      </c>
      <c r="D27445" s="161">
        <v>354.51</v>
      </c>
    </row>
    <row r="27446" spans="3:4" ht="15" hidden="1" customHeight="1" x14ac:dyDescent="0.25">
      <c r="C27446" s="158" t="s">
        <v>312</v>
      </c>
      <c r="D27446" s="159">
        <v>1161.01</v>
      </c>
    </row>
    <row r="27447" spans="3:4" ht="15" hidden="1" customHeight="1" x14ac:dyDescent="0.25">
      <c r="C27447" s="160" t="s">
        <v>546</v>
      </c>
      <c r="D27447" s="161">
        <v>571.4</v>
      </c>
    </row>
    <row r="27448" spans="3:4" ht="15" hidden="1" customHeight="1" x14ac:dyDescent="0.25">
      <c r="C27448" s="158" t="s">
        <v>547</v>
      </c>
      <c r="D27448" s="159">
        <v>288.56</v>
      </c>
    </row>
    <row r="27449" spans="3:4" ht="15" hidden="1" customHeight="1" x14ac:dyDescent="0.25">
      <c r="C27449" s="160" t="s">
        <v>542</v>
      </c>
      <c r="D27449" s="161">
        <v>730.46</v>
      </c>
    </row>
    <row r="27450" spans="3:4" ht="15" hidden="1" customHeight="1" x14ac:dyDescent="0.25">
      <c r="C27450" s="158" t="s">
        <v>558</v>
      </c>
      <c r="D27450" s="159">
        <v>679.36</v>
      </c>
    </row>
    <row r="27451" spans="3:4" ht="15" hidden="1" customHeight="1" x14ac:dyDescent="0.25">
      <c r="C27451" s="160" t="s">
        <v>551</v>
      </c>
      <c r="D27451" s="161">
        <v>988.75</v>
      </c>
    </row>
    <row r="27452" spans="3:4" ht="15" hidden="1" customHeight="1" x14ac:dyDescent="0.25">
      <c r="C27452" s="158" t="s">
        <v>307</v>
      </c>
      <c r="D27452" s="159">
        <v>440.12</v>
      </c>
    </row>
    <row r="27453" spans="3:4" ht="15" hidden="1" customHeight="1" x14ac:dyDescent="0.25">
      <c r="C27453" s="160" t="s">
        <v>549</v>
      </c>
      <c r="D27453" s="161">
        <v>805.15</v>
      </c>
    </row>
    <row r="27454" spans="3:4" ht="15" hidden="1" customHeight="1" x14ac:dyDescent="0.25">
      <c r="C27454" s="158" t="s">
        <v>552</v>
      </c>
      <c r="D27454" s="159">
        <v>44.56</v>
      </c>
    </row>
    <row r="27455" spans="3:4" ht="15" hidden="1" customHeight="1" x14ac:dyDescent="0.25">
      <c r="C27455" s="160" t="s">
        <v>540</v>
      </c>
      <c r="D27455" s="161">
        <v>654.6</v>
      </c>
    </row>
    <row r="27456" spans="3:4" ht="15" hidden="1" customHeight="1" x14ac:dyDescent="0.25">
      <c r="C27456" s="158" t="s">
        <v>539</v>
      </c>
      <c r="D27456" s="159">
        <v>1198.97</v>
      </c>
    </row>
    <row r="27457" spans="3:4" ht="15" hidden="1" customHeight="1" x14ac:dyDescent="0.25">
      <c r="C27457" s="160" t="s">
        <v>550</v>
      </c>
      <c r="D27457" s="161">
        <v>138.94</v>
      </c>
    </row>
    <row r="27458" spans="3:4" ht="15" hidden="1" customHeight="1" x14ac:dyDescent="0.25">
      <c r="C27458" s="158" t="s">
        <v>543</v>
      </c>
      <c r="D27458" s="159">
        <v>833.37</v>
      </c>
    </row>
    <row r="27459" spans="3:4" ht="15" hidden="1" customHeight="1" x14ac:dyDescent="0.25">
      <c r="C27459" s="160" t="s">
        <v>551</v>
      </c>
      <c r="D27459" s="161">
        <v>713.58</v>
      </c>
    </row>
    <row r="27460" spans="3:4" ht="15" hidden="1" customHeight="1" x14ac:dyDescent="0.25">
      <c r="C27460" s="158" t="s">
        <v>540</v>
      </c>
      <c r="D27460" s="159">
        <v>1025.29</v>
      </c>
    </row>
    <row r="27461" spans="3:4" ht="15" hidden="1" customHeight="1" x14ac:dyDescent="0.25">
      <c r="C27461" s="160" t="s">
        <v>550</v>
      </c>
      <c r="D27461" s="161">
        <v>1123.56</v>
      </c>
    </row>
    <row r="27462" spans="3:4" ht="15" hidden="1" customHeight="1" x14ac:dyDescent="0.25">
      <c r="C27462" s="158" t="s">
        <v>539</v>
      </c>
      <c r="D27462" s="159">
        <v>342.42</v>
      </c>
    </row>
    <row r="27463" spans="3:4" ht="15" hidden="1" customHeight="1" x14ac:dyDescent="0.25">
      <c r="C27463" s="160" t="s">
        <v>548</v>
      </c>
      <c r="D27463" s="161">
        <v>808.03</v>
      </c>
    </row>
    <row r="27464" spans="3:4" ht="15" hidden="1" customHeight="1" x14ac:dyDescent="0.25">
      <c r="C27464" s="158" t="s">
        <v>309</v>
      </c>
      <c r="D27464" s="159">
        <v>66.86</v>
      </c>
    </row>
    <row r="27465" spans="3:4" ht="15" hidden="1" customHeight="1" x14ac:dyDescent="0.25">
      <c r="C27465" s="160" t="s">
        <v>307</v>
      </c>
      <c r="D27465" s="161">
        <v>557.33000000000004</v>
      </c>
    </row>
    <row r="27466" spans="3:4" ht="15" hidden="1" customHeight="1" x14ac:dyDescent="0.25">
      <c r="C27466" s="158" t="s">
        <v>546</v>
      </c>
      <c r="D27466" s="159">
        <v>739.15</v>
      </c>
    </row>
    <row r="27467" spans="3:4" ht="15" hidden="1" customHeight="1" x14ac:dyDescent="0.25">
      <c r="C27467" s="160" t="s">
        <v>543</v>
      </c>
      <c r="D27467" s="161">
        <v>840.87</v>
      </c>
    </row>
    <row r="27468" spans="3:4" ht="15" hidden="1" customHeight="1" x14ac:dyDescent="0.25">
      <c r="C27468" s="158" t="s">
        <v>558</v>
      </c>
      <c r="D27468" s="159">
        <v>508.76</v>
      </c>
    </row>
    <row r="27469" spans="3:4" ht="15" hidden="1" customHeight="1" x14ac:dyDescent="0.25">
      <c r="C27469" s="160" t="s">
        <v>540</v>
      </c>
      <c r="D27469" s="161">
        <v>771.7</v>
      </c>
    </row>
    <row r="27470" spans="3:4" ht="15" hidden="1" customHeight="1" x14ac:dyDescent="0.25">
      <c r="C27470" s="158" t="s">
        <v>545</v>
      </c>
      <c r="D27470" s="159">
        <v>21.44</v>
      </c>
    </row>
    <row r="27471" spans="3:4" ht="15" hidden="1" customHeight="1" x14ac:dyDescent="0.25">
      <c r="C27471" s="160" t="s">
        <v>543</v>
      </c>
      <c r="D27471" s="161">
        <v>1025.08</v>
      </c>
    </row>
    <row r="27472" spans="3:4" ht="15" hidden="1" customHeight="1" x14ac:dyDescent="0.25">
      <c r="C27472" s="158" t="s">
        <v>543</v>
      </c>
      <c r="D27472" s="159">
        <v>317.70999999999998</v>
      </c>
    </row>
    <row r="27473" spans="3:4" ht="15" hidden="1" customHeight="1" x14ac:dyDescent="0.25">
      <c r="C27473" s="160" t="s">
        <v>555</v>
      </c>
      <c r="D27473" s="161">
        <v>921.1</v>
      </c>
    </row>
    <row r="27474" spans="3:4" ht="15" hidden="1" customHeight="1" x14ac:dyDescent="0.25">
      <c r="C27474" s="158" t="s">
        <v>550</v>
      </c>
      <c r="D27474" s="159">
        <v>809.25</v>
      </c>
    </row>
    <row r="27475" spans="3:4" ht="15" hidden="1" customHeight="1" x14ac:dyDescent="0.25">
      <c r="C27475" s="160" t="s">
        <v>549</v>
      </c>
      <c r="D27475" s="161">
        <v>385.77</v>
      </c>
    </row>
    <row r="27476" spans="3:4" ht="15" hidden="1" customHeight="1" x14ac:dyDescent="0.25">
      <c r="C27476" s="158" t="s">
        <v>312</v>
      </c>
      <c r="D27476" s="159">
        <v>1019.59</v>
      </c>
    </row>
    <row r="27477" spans="3:4" ht="15" hidden="1" customHeight="1" x14ac:dyDescent="0.25">
      <c r="C27477" s="160" t="s">
        <v>544</v>
      </c>
      <c r="D27477" s="161">
        <v>246.48</v>
      </c>
    </row>
    <row r="27478" spans="3:4" ht="15" hidden="1" customHeight="1" x14ac:dyDescent="0.25">
      <c r="C27478" s="158" t="s">
        <v>545</v>
      </c>
      <c r="D27478" s="159">
        <v>1160.5</v>
      </c>
    </row>
    <row r="27479" spans="3:4" ht="15" hidden="1" customHeight="1" x14ac:dyDescent="0.25">
      <c r="C27479" s="160" t="s">
        <v>552</v>
      </c>
      <c r="D27479" s="161">
        <v>1210.1500000000001</v>
      </c>
    </row>
    <row r="27480" spans="3:4" ht="15" hidden="1" customHeight="1" x14ac:dyDescent="0.25">
      <c r="C27480" s="158" t="s">
        <v>308</v>
      </c>
      <c r="D27480" s="159">
        <v>255.14</v>
      </c>
    </row>
    <row r="27481" spans="3:4" ht="15" hidden="1" customHeight="1" x14ac:dyDescent="0.25">
      <c r="C27481" s="160" t="s">
        <v>554</v>
      </c>
      <c r="D27481" s="161">
        <v>66.900000000000006</v>
      </c>
    </row>
    <row r="27482" spans="3:4" ht="15" hidden="1" customHeight="1" x14ac:dyDescent="0.25">
      <c r="C27482" s="158" t="s">
        <v>551</v>
      </c>
      <c r="D27482" s="159">
        <v>353.14</v>
      </c>
    </row>
    <row r="27483" spans="3:4" ht="15" hidden="1" customHeight="1" x14ac:dyDescent="0.25">
      <c r="C27483" s="160" t="s">
        <v>546</v>
      </c>
      <c r="D27483" s="161">
        <v>816.02</v>
      </c>
    </row>
    <row r="27484" spans="3:4" ht="15" hidden="1" customHeight="1" x14ac:dyDescent="0.25">
      <c r="C27484" s="158" t="s">
        <v>309</v>
      </c>
      <c r="D27484" s="159">
        <v>340.38</v>
      </c>
    </row>
    <row r="27485" spans="3:4" ht="15" hidden="1" customHeight="1" x14ac:dyDescent="0.25">
      <c r="C27485" s="160" t="s">
        <v>543</v>
      </c>
      <c r="D27485" s="161">
        <v>189.37</v>
      </c>
    </row>
    <row r="27486" spans="3:4" ht="15" hidden="1" customHeight="1" x14ac:dyDescent="0.25">
      <c r="C27486" s="158" t="s">
        <v>308</v>
      </c>
      <c r="D27486" s="159">
        <v>605</v>
      </c>
    </row>
    <row r="27487" spans="3:4" ht="15" hidden="1" customHeight="1" x14ac:dyDescent="0.25">
      <c r="C27487" s="160" t="s">
        <v>539</v>
      </c>
      <c r="D27487" s="161">
        <v>1122.82</v>
      </c>
    </row>
    <row r="27488" spans="3:4" ht="15" hidden="1" customHeight="1" x14ac:dyDescent="0.25">
      <c r="C27488" s="158" t="s">
        <v>546</v>
      </c>
      <c r="D27488" s="159">
        <v>611.61</v>
      </c>
    </row>
    <row r="27489" spans="3:4" ht="15" hidden="1" customHeight="1" x14ac:dyDescent="0.25">
      <c r="C27489" s="160" t="s">
        <v>540</v>
      </c>
      <c r="D27489" s="161">
        <v>373.31</v>
      </c>
    </row>
    <row r="27490" spans="3:4" ht="15" hidden="1" customHeight="1" x14ac:dyDescent="0.25">
      <c r="C27490" s="158" t="s">
        <v>556</v>
      </c>
      <c r="D27490" s="159">
        <v>770.31</v>
      </c>
    </row>
    <row r="27491" spans="3:4" ht="15" hidden="1" customHeight="1" x14ac:dyDescent="0.25">
      <c r="C27491" s="160" t="s">
        <v>549</v>
      </c>
      <c r="D27491" s="161">
        <v>1179.96</v>
      </c>
    </row>
    <row r="27492" spans="3:4" ht="15" hidden="1" customHeight="1" x14ac:dyDescent="0.25">
      <c r="C27492" s="158" t="s">
        <v>546</v>
      </c>
      <c r="D27492" s="159">
        <v>30.28</v>
      </c>
    </row>
    <row r="27493" spans="3:4" ht="15" hidden="1" customHeight="1" x14ac:dyDescent="0.25">
      <c r="C27493" s="160" t="s">
        <v>542</v>
      </c>
      <c r="D27493" s="161">
        <v>905.29</v>
      </c>
    </row>
    <row r="27494" spans="3:4" ht="15" hidden="1" customHeight="1" x14ac:dyDescent="0.25">
      <c r="C27494" s="158" t="s">
        <v>545</v>
      </c>
      <c r="D27494" s="159">
        <v>72.180000000000007</v>
      </c>
    </row>
    <row r="27495" spans="3:4" ht="15" hidden="1" customHeight="1" x14ac:dyDescent="0.25">
      <c r="C27495" s="160" t="s">
        <v>543</v>
      </c>
      <c r="D27495" s="161">
        <v>413.6</v>
      </c>
    </row>
    <row r="27496" spans="3:4" ht="15" hidden="1" customHeight="1" x14ac:dyDescent="0.25">
      <c r="C27496" s="158" t="s">
        <v>549</v>
      </c>
      <c r="D27496" s="159">
        <v>1291.19</v>
      </c>
    </row>
    <row r="27497" spans="3:4" ht="15" hidden="1" customHeight="1" x14ac:dyDescent="0.25">
      <c r="C27497" s="160" t="s">
        <v>549</v>
      </c>
      <c r="D27497" s="161">
        <v>1196.56</v>
      </c>
    </row>
    <row r="27498" spans="3:4" ht="15" hidden="1" customHeight="1" x14ac:dyDescent="0.25">
      <c r="C27498" s="158" t="s">
        <v>542</v>
      </c>
      <c r="D27498" s="159">
        <v>875.19</v>
      </c>
    </row>
    <row r="27499" spans="3:4" ht="15" hidden="1" customHeight="1" x14ac:dyDescent="0.25">
      <c r="C27499" s="160" t="s">
        <v>545</v>
      </c>
      <c r="D27499" s="161">
        <v>364.66</v>
      </c>
    </row>
    <row r="27500" spans="3:4" ht="15" hidden="1" customHeight="1" x14ac:dyDescent="0.25">
      <c r="C27500" s="158" t="s">
        <v>548</v>
      </c>
      <c r="D27500" s="159">
        <v>1055.97</v>
      </c>
    </row>
    <row r="27501" spans="3:4" ht="15" hidden="1" customHeight="1" x14ac:dyDescent="0.25">
      <c r="C27501" s="160" t="s">
        <v>542</v>
      </c>
      <c r="D27501" s="161">
        <v>358.71</v>
      </c>
    </row>
    <row r="27502" spans="3:4" ht="15" hidden="1" customHeight="1" x14ac:dyDescent="0.25">
      <c r="C27502" s="158" t="s">
        <v>552</v>
      </c>
      <c r="D27502" s="159">
        <v>527.95000000000005</v>
      </c>
    </row>
    <row r="27503" spans="3:4" ht="15" hidden="1" customHeight="1" x14ac:dyDescent="0.25">
      <c r="C27503" s="160" t="s">
        <v>552</v>
      </c>
      <c r="D27503" s="161">
        <v>1291.6500000000001</v>
      </c>
    </row>
    <row r="27504" spans="3:4" ht="15" hidden="1" customHeight="1" x14ac:dyDescent="0.25">
      <c r="C27504" s="158" t="s">
        <v>555</v>
      </c>
      <c r="D27504" s="159">
        <v>907.48</v>
      </c>
    </row>
    <row r="27505" spans="3:4" ht="15" hidden="1" customHeight="1" x14ac:dyDescent="0.25">
      <c r="C27505" s="160" t="s">
        <v>540</v>
      </c>
      <c r="D27505" s="161">
        <v>569.13</v>
      </c>
    </row>
    <row r="27506" spans="3:4" ht="15" hidden="1" customHeight="1" x14ac:dyDescent="0.25">
      <c r="C27506" s="158" t="s">
        <v>309</v>
      </c>
      <c r="D27506" s="159">
        <v>200.06</v>
      </c>
    </row>
    <row r="27507" spans="3:4" ht="15" hidden="1" customHeight="1" x14ac:dyDescent="0.25">
      <c r="C27507" s="160" t="s">
        <v>558</v>
      </c>
      <c r="D27507" s="161">
        <v>494.32</v>
      </c>
    </row>
    <row r="27508" spans="3:4" ht="15" hidden="1" customHeight="1" x14ac:dyDescent="0.25">
      <c r="C27508" s="158" t="s">
        <v>312</v>
      </c>
      <c r="D27508" s="159">
        <v>624.88</v>
      </c>
    </row>
    <row r="27509" spans="3:4" ht="15" hidden="1" customHeight="1" x14ac:dyDescent="0.25">
      <c r="C27509" s="160" t="s">
        <v>551</v>
      </c>
      <c r="D27509" s="161">
        <v>471.33</v>
      </c>
    </row>
    <row r="27510" spans="3:4" ht="15" hidden="1" customHeight="1" x14ac:dyDescent="0.25">
      <c r="C27510" s="158" t="s">
        <v>556</v>
      </c>
      <c r="D27510" s="159">
        <v>651.32000000000005</v>
      </c>
    </row>
    <row r="27511" spans="3:4" ht="15" hidden="1" customHeight="1" x14ac:dyDescent="0.25">
      <c r="C27511" s="160" t="s">
        <v>309</v>
      </c>
      <c r="D27511" s="161">
        <v>1157.49</v>
      </c>
    </row>
    <row r="27512" spans="3:4" ht="15" hidden="1" customHeight="1" x14ac:dyDescent="0.25">
      <c r="C27512" s="158" t="s">
        <v>539</v>
      </c>
      <c r="D27512" s="159">
        <v>948.44</v>
      </c>
    </row>
    <row r="27513" spans="3:4" ht="15" hidden="1" customHeight="1" x14ac:dyDescent="0.25">
      <c r="C27513" s="160" t="s">
        <v>549</v>
      </c>
      <c r="D27513" s="161">
        <v>1093.3800000000001</v>
      </c>
    </row>
    <row r="27514" spans="3:4" ht="15" hidden="1" customHeight="1" x14ac:dyDescent="0.25">
      <c r="C27514" s="158" t="s">
        <v>308</v>
      </c>
      <c r="D27514" s="159">
        <v>314.93</v>
      </c>
    </row>
    <row r="27515" spans="3:4" ht="15" hidden="1" customHeight="1" x14ac:dyDescent="0.25">
      <c r="C27515" s="160" t="s">
        <v>556</v>
      </c>
      <c r="D27515" s="161">
        <v>746.33</v>
      </c>
    </row>
    <row r="27516" spans="3:4" ht="15" hidden="1" customHeight="1" x14ac:dyDescent="0.25">
      <c r="C27516" s="158" t="s">
        <v>312</v>
      </c>
      <c r="D27516" s="159">
        <v>682.42</v>
      </c>
    </row>
    <row r="27517" spans="3:4" ht="15" hidden="1" customHeight="1" x14ac:dyDescent="0.25">
      <c r="C27517" s="160" t="s">
        <v>307</v>
      </c>
      <c r="D27517" s="161">
        <v>991.9</v>
      </c>
    </row>
    <row r="27518" spans="3:4" ht="15" hidden="1" customHeight="1" x14ac:dyDescent="0.25">
      <c r="C27518" s="158" t="s">
        <v>312</v>
      </c>
      <c r="D27518" s="159">
        <v>66.400000000000006</v>
      </c>
    </row>
    <row r="27519" spans="3:4" ht="15" hidden="1" customHeight="1" x14ac:dyDescent="0.25">
      <c r="C27519" s="160" t="s">
        <v>551</v>
      </c>
      <c r="D27519" s="161">
        <v>689.43</v>
      </c>
    </row>
    <row r="27520" spans="3:4" ht="15" hidden="1" customHeight="1" x14ac:dyDescent="0.25">
      <c r="C27520" s="158" t="s">
        <v>542</v>
      </c>
      <c r="D27520" s="159">
        <v>635.79999999999995</v>
      </c>
    </row>
    <row r="27521" spans="3:4" ht="15" hidden="1" customHeight="1" x14ac:dyDescent="0.25">
      <c r="C27521" s="160" t="s">
        <v>545</v>
      </c>
      <c r="D27521" s="161">
        <v>1112.78</v>
      </c>
    </row>
    <row r="27522" spans="3:4" ht="15" hidden="1" customHeight="1" x14ac:dyDescent="0.25">
      <c r="C27522" s="158" t="s">
        <v>558</v>
      </c>
      <c r="D27522" s="159">
        <v>736.35</v>
      </c>
    </row>
    <row r="27523" spans="3:4" ht="15" hidden="1" customHeight="1" x14ac:dyDescent="0.25">
      <c r="C27523" s="160" t="s">
        <v>555</v>
      </c>
      <c r="D27523" s="161">
        <v>844.08</v>
      </c>
    </row>
    <row r="27524" spans="3:4" ht="15" hidden="1" customHeight="1" x14ac:dyDescent="0.25">
      <c r="C27524" s="158" t="s">
        <v>555</v>
      </c>
      <c r="D27524" s="159">
        <v>864.12</v>
      </c>
    </row>
    <row r="27525" spans="3:4" ht="15" hidden="1" customHeight="1" x14ac:dyDescent="0.25">
      <c r="C27525" s="160" t="s">
        <v>548</v>
      </c>
      <c r="D27525" s="161">
        <v>101.09</v>
      </c>
    </row>
    <row r="27526" spans="3:4" ht="15" hidden="1" customHeight="1" x14ac:dyDescent="0.25">
      <c r="C27526" s="158" t="s">
        <v>547</v>
      </c>
      <c r="D27526" s="159">
        <v>987.23</v>
      </c>
    </row>
    <row r="27527" spans="3:4" ht="15" hidden="1" customHeight="1" x14ac:dyDescent="0.25">
      <c r="C27527" s="160" t="s">
        <v>546</v>
      </c>
      <c r="D27527" s="161">
        <v>579.75</v>
      </c>
    </row>
    <row r="27528" spans="3:4" ht="15" hidden="1" customHeight="1" x14ac:dyDescent="0.25">
      <c r="C27528" s="158" t="s">
        <v>551</v>
      </c>
      <c r="D27528" s="159">
        <v>104.16</v>
      </c>
    </row>
    <row r="27529" spans="3:4" ht="15" hidden="1" customHeight="1" x14ac:dyDescent="0.25">
      <c r="C27529" s="160" t="s">
        <v>308</v>
      </c>
      <c r="D27529" s="161">
        <v>633.42999999999995</v>
      </c>
    </row>
    <row r="27530" spans="3:4" ht="15" hidden="1" customHeight="1" x14ac:dyDescent="0.25">
      <c r="C27530" s="158" t="s">
        <v>542</v>
      </c>
      <c r="D27530" s="159">
        <v>825.52</v>
      </c>
    </row>
    <row r="27531" spans="3:4" ht="15" hidden="1" customHeight="1" x14ac:dyDescent="0.25">
      <c r="C27531" s="160" t="s">
        <v>550</v>
      </c>
      <c r="D27531" s="161">
        <v>156.53</v>
      </c>
    </row>
    <row r="27532" spans="3:4" ht="15" hidden="1" customHeight="1" x14ac:dyDescent="0.25">
      <c r="C27532" s="158" t="s">
        <v>542</v>
      </c>
      <c r="D27532" s="159">
        <v>307.86</v>
      </c>
    </row>
    <row r="27533" spans="3:4" ht="15" hidden="1" customHeight="1" x14ac:dyDescent="0.25">
      <c r="C27533" s="160" t="s">
        <v>542</v>
      </c>
      <c r="D27533" s="161">
        <v>1112.96</v>
      </c>
    </row>
    <row r="27534" spans="3:4" ht="15" hidden="1" customHeight="1" x14ac:dyDescent="0.25">
      <c r="C27534" s="158" t="s">
        <v>556</v>
      </c>
      <c r="D27534" s="159">
        <v>530.16999999999996</v>
      </c>
    </row>
    <row r="27535" spans="3:4" ht="15" hidden="1" customHeight="1" x14ac:dyDescent="0.25">
      <c r="C27535" s="160" t="s">
        <v>554</v>
      </c>
      <c r="D27535" s="161">
        <v>188.55</v>
      </c>
    </row>
    <row r="27536" spans="3:4" ht="15" hidden="1" customHeight="1" x14ac:dyDescent="0.25">
      <c r="C27536" s="158" t="s">
        <v>312</v>
      </c>
      <c r="D27536" s="159">
        <v>149.21</v>
      </c>
    </row>
    <row r="27537" spans="3:4" ht="15" hidden="1" customHeight="1" x14ac:dyDescent="0.25">
      <c r="C27537" s="160" t="s">
        <v>552</v>
      </c>
      <c r="D27537" s="161">
        <v>1200.54</v>
      </c>
    </row>
    <row r="27538" spans="3:4" ht="15" hidden="1" customHeight="1" x14ac:dyDescent="0.25">
      <c r="C27538" s="158" t="s">
        <v>308</v>
      </c>
      <c r="D27538" s="159">
        <v>299.69</v>
      </c>
    </row>
    <row r="27539" spans="3:4" ht="15" hidden="1" customHeight="1" x14ac:dyDescent="0.25">
      <c r="C27539" s="160" t="s">
        <v>309</v>
      </c>
      <c r="D27539" s="161">
        <v>643.04</v>
      </c>
    </row>
    <row r="27540" spans="3:4" ht="15" hidden="1" customHeight="1" x14ac:dyDescent="0.25">
      <c r="C27540" s="158" t="s">
        <v>544</v>
      </c>
      <c r="D27540" s="159">
        <v>1062.23</v>
      </c>
    </row>
    <row r="27541" spans="3:4" ht="15" hidden="1" customHeight="1" x14ac:dyDescent="0.25">
      <c r="C27541" s="160" t="s">
        <v>312</v>
      </c>
      <c r="D27541" s="161">
        <v>800.59</v>
      </c>
    </row>
    <row r="27542" spans="3:4" ht="15" hidden="1" customHeight="1" x14ac:dyDescent="0.25">
      <c r="C27542" s="158" t="s">
        <v>551</v>
      </c>
      <c r="D27542" s="159">
        <v>604.78</v>
      </c>
    </row>
    <row r="27543" spans="3:4" ht="15" hidden="1" customHeight="1" x14ac:dyDescent="0.25">
      <c r="C27543" s="160" t="s">
        <v>546</v>
      </c>
      <c r="D27543" s="161">
        <v>1127.8699999999999</v>
      </c>
    </row>
    <row r="27544" spans="3:4" ht="15" hidden="1" customHeight="1" x14ac:dyDescent="0.25">
      <c r="C27544" s="158" t="s">
        <v>540</v>
      </c>
      <c r="D27544" s="159">
        <v>683.37</v>
      </c>
    </row>
    <row r="27545" spans="3:4" ht="15" hidden="1" customHeight="1" x14ac:dyDescent="0.25">
      <c r="C27545" s="160" t="s">
        <v>558</v>
      </c>
      <c r="D27545" s="161">
        <v>1113.04</v>
      </c>
    </row>
    <row r="27546" spans="3:4" ht="15" hidden="1" customHeight="1" x14ac:dyDescent="0.25">
      <c r="C27546" s="158" t="s">
        <v>545</v>
      </c>
      <c r="D27546" s="159">
        <v>650.66999999999996</v>
      </c>
    </row>
    <row r="27547" spans="3:4" ht="15" hidden="1" customHeight="1" x14ac:dyDescent="0.25">
      <c r="C27547" s="160" t="s">
        <v>542</v>
      </c>
      <c r="D27547" s="161">
        <v>535.20000000000005</v>
      </c>
    </row>
    <row r="27548" spans="3:4" ht="15" hidden="1" customHeight="1" x14ac:dyDescent="0.25">
      <c r="C27548" s="158" t="s">
        <v>551</v>
      </c>
      <c r="D27548" s="159">
        <v>1235.77</v>
      </c>
    </row>
    <row r="27549" spans="3:4" ht="15" hidden="1" customHeight="1" x14ac:dyDescent="0.25">
      <c r="C27549" s="160" t="s">
        <v>539</v>
      </c>
      <c r="D27549" s="161">
        <v>1072.2</v>
      </c>
    </row>
    <row r="27550" spans="3:4" ht="15" hidden="1" customHeight="1" x14ac:dyDescent="0.25">
      <c r="C27550" s="158" t="s">
        <v>539</v>
      </c>
      <c r="D27550" s="159">
        <v>565.46</v>
      </c>
    </row>
    <row r="27551" spans="3:4" ht="15" hidden="1" customHeight="1" x14ac:dyDescent="0.25">
      <c r="C27551" s="160" t="s">
        <v>547</v>
      </c>
      <c r="D27551" s="161">
        <v>1241.45</v>
      </c>
    </row>
    <row r="27552" spans="3:4" ht="15" hidden="1" customHeight="1" x14ac:dyDescent="0.25">
      <c r="C27552" s="158" t="s">
        <v>539</v>
      </c>
      <c r="D27552" s="159">
        <v>728.07</v>
      </c>
    </row>
    <row r="27553" spans="3:4" ht="15" hidden="1" customHeight="1" x14ac:dyDescent="0.25">
      <c r="C27553" s="160" t="s">
        <v>540</v>
      </c>
      <c r="D27553" s="161">
        <v>709.15</v>
      </c>
    </row>
    <row r="27554" spans="3:4" ht="15" hidden="1" customHeight="1" x14ac:dyDescent="0.25">
      <c r="C27554" s="158" t="s">
        <v>548</v>
      </c>
      <c r="D27554" s="159">
        <v>1272.17</v>
      </c>
    </row>
    <row r="27555" spans="3:4" ht="15" hidden="1" customHeight="1" x14ac:dyDescent="0.25">
      <c r="C27555" s="160" t="s">
        <v>552</v>
      </c>
      <c r="D27555" s="161">
        <v>612.94000000000005</v>
      </c>
    </row>
    <row r="27556" spans="3:4" ht="15" hidden="1" customHeight="1" x14ac:dyDescent="0.25">
      <c r="C27556" s="158" t="s">
        <v>540</v>
      </c>
      <c r="D27556" s="159">
        <v>530.58000000000004</v>
      </c>
    </row>
    <row r="27557" spans="3:4" ht="15" hidden="1" customHeight="1" x14ac:dyDescent="0.25">
      <c r="C27557" s="160" t="s">
        <v>543</v>
      </c>
      <c r="D27557" s="161">
        <v>153.55000000000001</v>
      </c>
    </row>
    <row r="27558" spans="3:4" ht="15" hidden="1" customHeight="1" x14ac:dyDescent="0.25">
      <c r="C27558" s="158" t="s">
        <v>547</v>
      </c>
      <c r="D27558" s="159">
        <v>766.86</v>
      </c>
    </row>
    <row r="27559" spans="3:4" ht="15" hidden="1" customHeight="1" x14ac:dyDescent="0.25">
      <c r="C27559" s="160" t="s">
        <v>545</v>
      </c>
      <c r="D27559" s="161">
        <v>476.74</v>
      </c>
    </row>
    <row r="27560" spans="3:4" ht="15" hidden="1" customHeight="1" x14ac:dyDescent="0.25">
      <c r="C27560" s="158" t="s">
        <v>539</v>
      </c>
      <c r="D27560" s="159">
        <v>938.82</v>
      </c>
    </row>
    <row r="27561" spans="3:4" ht="15" hidden="1" customHeight="1" x14ac:dyDescent="0.25">
      <c r="C27561" s="160" t="s">
        <v>545</v>
      </c>
      <c r="D27561" s="161">
        <v>441.42</v>
      </c>
    </row>
    <row r="27562" spans="3:4" ht="15" hidden="1" customHeight="1" x14ac:dyDescent="0.25">
      <c r="C27562" s="158" t="s">
        <v>545</v>
      </c>
      <c r="D27562" s="159">
        <v>1234.68</v>
      </c>
    </row>
    <row r="27563" spans="3:4" ht="15" hidden="1" customHeight="1" x14ac:dyDescent="0.25">
      <c r="C27563" s="160" t="s">
        <v>550</v>
      </c>
      <c r="D27563" s="161">
        <v>965.9</v>
      </c>
    </row>
    <row r="27564" spans="3:4" ht="15" hidden="1" customHeight="1" x14ac:dyDescent="0.25">
      <c r="C27564" s="158" t="s">
        <v>309</v>
      </c>
      <c r="D27564" s="159">
        <v>478.01</v>
      </c>
    </row>
    <row r="27565" spans="3:4" ht="15" hidden="1" customHeight="1" x14ac:dyDescent="0.25">
      <c r="C27565" s="160" t="s">
        <v>539</v>
      </c>
      <c r="D27565" s="161">
        <v>360.4</v>
      </c>
    </row>
    <row r="27566" spans="3:4" ht="15" hidden="1" customHeight="1" x14ac:dyDescent="0.25">
      <c r="C27566" s="158" t="s">
        <v>546</v>
      </c>
      <c r="D27566" s="159">
        <v>992.54</v>
      </c>
    </row>
    <row r="27567" spans="3:4" ht="15" hidden="1" customHeight="1" x14ac:dyDescent="0.25">
      <c r="C27567" s="160" t="s">
        <v>551</v>
      </c>
      <c r="D27567" s="161">
        <v>1073.47</v>
      </c>
    </row>
    <row r="27568" spans="3:4" ht="15" hidden="1" customHeight="1" x14ac:dyDescent="0.25">
      <c r="C27568" s="158" t="s">
        <v>540</v>
      </c>
      <c r="D27568" s="159">
        <v>1103.73</v>
      </c>
    </row>
    <row r="27569" spans="3:4" ht="15" hidden="1" customHeight="1" x14ac:dyDescent="0.25">
      <c r="C27569" s="160" t="s">
        <v>556</v>
      </c>
      <c r="D27569" s="161">
        <v>164.55</v>
      </c>
    </row>
    <row r="27570" spans="3:4" ht="15" hidden="1" customHeight="1" x14ac:dyDescent="0.25">
      <c r="C27570" s="158" t="s">
        <v>543</v>
      </c>
      <c r="D27570" s="159">
        <v>1080.9000000000001</v>
      </c>
    </row>
    <row r="27571" spans="3:4" ht="15" hidden="1" customHeight="1" x14ac:dyDescent="0.25">
      <c r="C27571" s="160" t="s">
        <v>540</v>
      </c>
      <c r="D27571" s="161">
        <v>1121.3599999999999</v>
      </c>
    </row>
    <row r="27572" spans="3:4" ht="15" hidden="1" customHeight="1" x14ac:dyDescent="0.25">
      <c r="C27572" s="158" t="s">
        <v>307</v>
      </c>
      <c r="D27572" s="159">
        <v>1167.6400000000001</v>
      </c>
    </row>
    <row r="27573" spans="3:4" ht="15" hidden="1" customHeight="1" x14ac:dyDescent="0.25">
      <c r="C27573" s="160" t="s">
        <v>551</v>
      </c>
      <c r="D27573" s="161">
        <v>781.72</v>
      </c>
    </row>
    <row r="27574" spans="3:4" ht="15" hidden="1" customHeight="1" x14ac:dyDescent="0.25">
      <c r="C27574" s="158" t="s">
        <v>543</v>
      </c>
      <c r="D27574" s="159">
        <v>408.18</v>
      </c>
    </row>
    <row r="27575" spans="3:4" ht="15" hidden="1" customHeight="1" x14ac:dyDescent="0.25">
      <c r="C27575" s="160" t="s">
        <v>540</v>
      </c>
      <c r="D27575" s="161">
        <v>678.95</v>
      </c>
    </row>
    <row r="27576" spans="3:4" ht="15" hidden="1" customHeight="1" x14ac:dyDescent="0.25">
      <c r="C27576" s="158" t="s">
        <v>309</v>
      </c>
      <c r="D27576" s="159">
        <v>1208.3</v>
      </c>
    </row>
    <row r="27577" spans="3:4" ht="15" hidden="1" customHeight="1" x14ac:dyDescent="0.25">
      <c r="C27577" s="160" t="s">
        <v>549</v>
      </c>
      <c r="D27577" s="161">
        <v>548.35</v>
      </c>
    </row>
    <row r="27578" spans="3:4" ht="15" hidden="1" customHeight="1" x14ac:dyDescent="0.25">
      <c r="C27578" s="158" t="s">
        <v>557</v>
      </c>
      <c r="D27578" s="159">
        <v>886.82</v>
      </c>
    </row>
    <row r="27579" spans="3:4" ht="15" hidden="1" customHeight="1" x14ac:dyDescent="0.25">
      <c r="C27579" s="160" t="s">
        <v>552</v>
      </c>
      <c r="D27579" s="161">
        <v>737.82</v>
      </c>
    </row>
    <row r="27580" spans="3:4" ht="15" hidden="1" customHeight="1" x14ac:dyDescent="0.25">
      <c r="C27580" s="158" t="s">
        <v>544</v>
      </c>
      <c r="D27580" s="159">
        <v>695.65</v>
      </c>
    </row>
    <row r="27581" spans="3:4" ht="15" hidden="1" customHeight="1" x14ac:dyDescent="0.25">
      <c r="C27581" s="160" t="s">
        <v>543</v>
      </c>
      <c r="D27581" s="161">
        <v>1282.79</v>
      </c>
    </row>
    <row r="27582" spans="3:4" ht="15" hidden="1" customHeight="1" x14ac:dyDescent="0.25">
      <c r="C27582" s="158" t="s">
        <v>550</v>
      </c>
      <c r="D27582" s="159">
        <v>741.92</v>
      </c>
    </row>
    <row r="27583" spans="3:4" ht="15" hidden="1" customHeight="1" x14ac:dyDescent="0.25">
      <c r="C27583" s="160" t="s">
        <v>542</v>
      </c>
      <c r="D27583" s="161">
        <v>1050.4100000000001</v>
      </c>
    </row>
    <row r="27584" spans="3:4" ht="15" hidden="1" customHeight="1" x14ac:dyDescent="0.25">
      <c r="C27584" s="158" t="s">
        <v>543</v>
      </c>
      <c r="D27584" s="159">
        <v>1286.6600000000001</v>
      </c>
    </row>
    <row r="27585" spans="3:4" ht="15" hidden="1" customHeight="1" x14ac:dyDescent="0.25">
      <c r="C27585" s="160" t="s">
        <v>553</v>
      </c>
      <c r="D27585" s="161">
        <v>422.29</v>
      </c>
    </row>
    <row r="27586" spans="3:4" ht="15" hidden="1" customHeight="1" x14ac:dyDescent="0.25">
      <c r="C27586" s="158" t="s">
        <v>546</v>
      </c>
      <c r="D27586" s="159">
        <v>523.04999999999995</v>
      </c>
    </row>
    <row r="27587" spans="3:4" ht="15" hidden="1" customHeight="1" x14ac:dyDescent="0.25">
      <c r="C27587" s="160" t="s">
        <v>549</v>
      </c>
      <c r="D27587" s="161">
        <v>1142.98</v>
      </c>
    </row>
    <row r="27588" spans="3:4" ht="15" hidden="1" customHeight="1" x14ac:dyDescent="0.25">
      <c r="C27588" s="158" t="s">
        <v>309</v>
      </c>
      <c r="D27588" s="159">
        <v>817.26</v>
      </c>
    </row>
    <row r="27589" spans="3:4" ht="15" hidden="1" customHeight="1" x14ac:dyDescent="0.25">
      <c r="C27589" s="160" t="s">
        <v>542</v>
      </c>
      <c r="D27589" s="161">
        <v>771.39</v>
      </c>
    </row>
    <row r="27590" spans="3:4" ht="15" hidden="1" customHeight="1" x14ac:dyDescent="0.25">
      <c r="C27590" s="158" t="s">
        <v>553</v>
      </c>
      <c r="D27590" s="159">
        <v>703.08</v>
      </c>
    </row>
    <row r="27591" spans="3:4" ht="15" hidden="1" customHeight="1" x14ac:dyDescent="0.25">
      <c r="C27591" s="160" t="s">
        <v>554</v>
      </c>
      <c r="D27591" s="161">
        <v>599.84</v>
      </c>
    </row>
    <row r="27592" spans="3:4" ht="15" hidden="1" customHeight="1" x14ac:dyDescent="0.25">
      <c r="C27592" s="158" t="s">
        <v>540</v>
      </c>
      <c r="D27592" s="159">
        <v>1180.04</v>
      </c>
    </row>
    <row r="27593" spans="3:4" ht="15" hidden="1" customHeight="1" x14ac:dyDescent="0.25">
      <c r="C27593" s="160" t="s">
        <v>557</v>
      </c>
      <c r="D27593" s="161">
        <v>782.48</v>
      </c>
    </row>
    <row r="27594" spans="3:4" ht="15" hidden="1" customHeight="1" x14ac:dyDescent="0.25">
      <c r="C27594" s="158" t="s">
        <v>553</v>
      </c>
      <c r="D27594" s="159">
        <v>613.04999999999995</v>
      </c>
    </row>
    <row r="27595" spans="3:4" ht="15" hidden="1" customHeight="1" x14ac:dyDescent="0.25">
      <c r="C27595" s="160" t="s">
        <v>549</v>
      </c>
      <c r="D27595" s="161">
        <v>460.4</v>
      </c>
    </row>
    <row r="27596" spans="3:4" ht="15" hidden="1" customHeight="1" x14ac:dyDescent="0.25">
      <c r="C27596" s="158" t="s">
        <v>546</v>
      </c>
      <c r="D27596" s="159">
        <v>553.49</v>
      </c>
    </row>
    <row r="27597" spans="3:4" ht="15" hidden="1" customHeight="1" x14ac:dyDescent="0.25">
      <c r="C27597" s="160" t="s">
        <v>552</v>
      </c>
      <c r="D27597" s="161">
        <v>18.920000000000002</v>
      </c>
    </row>
    <row r="27598" spans="3:4" ht="15" hidden="1" customHeight="1" x14ac:dyDescent="0.25">
      <c r="C27598" s="158" t="s">
        <v>539</v>
      </c>
      <c r="D27598" s="159">
        <v>434.64</v>
      </c>
    </row>
    <row r="27599" spans="3:4" ht="15" hidden="1" customHeight="1" x14ac:dyDescent="0.25">
      <c r="C27599" s="160" t="s">
        <v>549</v>
      </c>
      <c r="D27599" s="161">
        <v>716.42</v>
      </c>
    </row>
    <row r="27600" spans="3:4" ht="15" hidden="1" customHeight="1" x14ac:dyDescent="0.25">
      <c r="C27600" s="158" t="s">
        <v>539</v>
      </c>
      <c r="D27600" s="159">
        <v>687.85</v>
      </c>
    </row>
    <row r="27601" spans="3:4" ht="15" hidden="1" customHeight="1" x14ac:dyDescent="0.25">
      <c r="C27601" s="160" t="s">
        <v>556</v>
      </c>
      <c r="D27601" s="161">
        <v>1075.5</v>
      </c>
    </row>
    <row r="27602" spans="3:4" ht="15" hidden="1" customHeight="1" x14ac:dyDescent="0.25">
      <c r="C27602" s="158" t="s">
        <v>552</v>
      </c>
      <c r="D27602" s="159">
        <v>798.79</v>
      </c>
    </row>
    <row r="27603" spans="3:4" ht="15" hidden="1" customHeight="1" x14ac:dyDescent="0.25">
      <c r="C27603" s="160" t="s">
        <v>309</v>
      </c>
      <c r="D27603" s="161">
        <v>661.23</v>
      </c>
    </row>
    <row r="27604" spans="3:4" ht="15" hidden="1" customHeight="1" x14ac:dyDescent="0.25">
      <c r="C27604" s="158" t="s">
        <v>307</v>
      </c>
      <c r="D27604" s="159">
        <v>585.02</v>
      </c>
    </row>
    <row r="27605" spans="3:4" ht="15" hidden="1" customHeight="1" x14ac:dyDescent="0.25">
      <c r="C27605" s="160" t="s">
        <v>553</v>
      </c>
      <c r="D27605" s="161">
        <v>1115.8900000000001</v>
      </c>
    </row>
    <row r="27606" spans="3:4" ht="15" hidden="1" customHeight="1" x14ac:dyDescent="0.25">
      <c r="C27606" s="158" t="s">
        <v>544</v>
      </c>
      <c r="D27606" s="159">
        <v>654.63</v>
      </c>
    </row>
    <row r="27607" spans="3:4" ht="15" hidden="1" customHeight="1" x14ac:dyDescent="0.25">
      <c r="C27607" s="160" t="s">
        <v>549</v>
      </c>
      <c r="D27607" s="161">
        <v>818.35</v>
      </c>
    </row>
    <row r="27608" spans="3:4" ht="15" hidden="1" customHeight="1" x14ac:dyDescent="0.25">
      <c r="C27608" s="158" t="s">
        <v>547</v>
      </c>
      <c r="D27608" s="159">
        <v>1206.54</v>
      </c>
    </row>
    <row r="27609" spans="3:4" ht="15" hidden="1" customHeight="1" x14ac:dyDescent="0.25">
      <c r="C27609" s="160" t="s">
        <v>549</v>
      </c>
      <c r="D27609" s="161">
        <v>1236.0999999999999</v>
      </c>
    </row>
    <row r="27610" spans="3:4" ht="15" hidden="1" customHeight="1" x14ac:dyDescent="0.25">
      <c r="C27610" s="158" t="s">
        <v>554</v>
      </c>
      <c r="D27610" s="159">
        <v>739.05</v>
      </c>
    </row>
    <row r="27611" spans="3:4" ht="15" hidden="1" customHeight="1" x14ac:dyDescent="0.25">
      <c r="C27611" s="160" t="s">
        <v>552</v>
      </c>
      <c r="D27611" s="161">
        <v>759.09</v>
      </c>
    </row>
    <row r="27612" spans="3:4" ht="15" hidden="1" customHeight="1" x14ac:dyDescent="0.25">
      <c r="C27612" s="158" t="s">
        <v>550</v>
      </c>
      <c r="D27612" s="159">
        <v>450.86</v>
      </c>
    </row>
    <row r="27613" spans="3:4" ht="15" hidden="1" customHeight="1" x14ac:dyDescent="0.25">
      <c r="C27613" s="160" t="s">
        <v>543</v>
      </c>
      <c r="D27613" s="161">
        <v>282.95999999999998</v>
      </c>
    </row>
    <row r="27614" spans="3:4" ht="15" hidden="1" customHeight="1" x14ac:dyDescent="0.25">
      <c r="C27614" s="158" t="s">
        <v>548</v>
      </c>
      <c r="D27614" s="159">
        <v>629.87</v>
      </c>
    </row>
    <row r="27615" spans="3:4" ht="15" hidden="1" customHeight="1" x14ac:dyDescent="0.25">
      <c r="C27615" s="160" t="s">
        <v>551</v>
      </c>
      <c r="D27615" s="161">
        <v>732.86</v>
      </c>
    </row>
    <row r="27616" spans="3:4" ht="15" hidden="1" customHeight="1" x14ac:dyDescent="0.25">
      <c r="C27616" s="158" t="s">
        <v>541</v>
      </c>
      <c r="D27616" s="159">
        <v>452.45</v>
      </c>
    </row>
    <row r="27617" spans="3:4" ht="15" hidden="1" customHeight="1" x14ac:dyDescent="0.25">
      <c r="C27617" s="160" t="s">
        <v>549</v>
      </c>
      <c r="D27617" s="161">
        <v>1237.33</v>
      </c>
    </row>
    <row r="27618" spans="3:4" ht="15" hidden="1" customHeight="1" x14ac:dyDescent="0.25">
      <c r="C27618" s="158" t="s">
        <v>556</v>
      </c>
      <c r="D27618" s="159">
        <v>1289.53</v>
      </c>
    </row>
    <row r="27619" spans="3:4" ht="15" hidden="1" customHeight="1" x14ac:dyDescent="0.25">
      <c r="C27619" s="160" t="s">
        <v>543</v>
      </c>
      <c r="D27619" s="161">
        <v>635.94000000000005</v>
      </c>
    </row>
    <row r="27620" spans="3:4" ht="15" hidden="1" customHeight="1" x14ac:dyDescent="0.25">
      <c r="C27620" s="158" t="s">
        <v>543</v>
      </c>
      <c r="D27620" s="159">
        <v>553.46</v>
      </c>
    </row>
    <row r="27621" spans="3:4" ht="15" hidden="1" customHeight="1" x14ac:dyDescent="0.25">
      <c r="C27621" s="160" t="s">
        <v>308</v>
      </c>
      <c r="D27621" s="161">
        <v>564.4</v>
      </c>
    </row>
    <row r="27622" spans="3:4" ht="15" hidden="1" customHeight="1" x14ac:dyDescent="0.25">
      <c r="C27622" s="158" t="s">
        <v>554</v>
      </c>
      <c r="D27622" s="159">
        <v>984.25</v>
      </c>
    </row>
    <row r="27623" spans="3:4" ht="15" hidden="1" customHeight="1" x14ac:dyDescent="0.25">
      <c r="C27623" s="160" t="s">
        <v>552</v>
      </c>
      <c r="D27623" s="161">
        <v>502.59</v>
      </c>
    </row>
    <row r="27624" spans="3:4" ht="15" hidden="1" customHeight="1" x14ac:dyDescent="0.25">
      <c r="C27624" s="158" t="s">
        <v>547</v>
      </c>
      <c r="D27624" s="159">
        <v>1075.74</v>
      </c>
    </row>
    <row r="27625" spans="3:4" ht="15" hidden="1" customHeight="1" x14ac:dyDescent="0.25">
      <c r="C27625" s="160" t="s">
        <v>545</v>
      </c>
      <c r="D27625" s="161">
        <v>618.37</v>
      </c>
    </row>
    <row r="27626" spans="3:4" ht="15" hidden="1" customHeight="1" x14ac:dyDescent="0.25">
      <c r="C27626" s="158" t="s">
        <v>555</v>
      </c>
      <c r="D27626" s="159">
        <v>714.16</v>
      </c>
    </row>
    <row r="27627" spans="3:4" ht="15" hidden="1" customHeight="1" x14ac:dyDescent="0.25">
      <c r="C27627" s="160" t="s">
        <v>548</v>
      </c>
      <c r="D27627" s="161">
        <v>591.72</v>
      </c>
    </row>
    <row r="27628" spans="3:4" ht="15" hidden="1" customHeight="1" x14ac:dyDescent="0.25">
      <c r="C27628" s="158" t="s">
        <v>546</v>
      </c>
      <c r="D27628" s="159">
        <v>595.44000000000005</v>
      </c>
    </row>
    <row r="27629" spans="3:4" ht="15" hidden="1" customHeight="1" x14ac:dyDescent="0.25">
      <c r="C27629" s="160" t="s">
        <v>539</v>
      </c>
      <c r="D27629" s="161">
        <v>179.11</v>
      </c>
    </row>
    <row r="27630" spans="3:4" ht="15" hidden="1" customHeight="1" x14ac:dyDescent="0.25">
      <c r="C27630" s="158" t="s">
        <v>551</v>
      </c>
      <c r="D27630" s="159">
        <v>849.02</v>
      </c>
    </row>
    <row r="27631" spans="3:4" ht="15" hidden="1" customHeight="1" x14ac:dyDescent="0.25">
      <c r="C27631" s="160" t="s">
        <v>307</v>
      </c>
      <c r="D27631" s="161">
        <v>1163.81</v>
      </c>
    </row>
    <row r="27632" spans="3:4" ht="15" hidden="1" customHeight="1" x14ac:dyDescent="0.25">
      <c r="C27632" s="158" t="s">
        <v>541</v>
      </c>
      <c r="D27632" s="159">
        <v>252.39</v>
      </c>
    </row>
    <row r="27633" spans="3:4" ht="15" hidden="1" customHeight="1" x14ac:dyDescent="0.25">
      <c r="C27633" s="160" t="s">
        <v>557</v>
      </c>
      <c r="D27633" s="161">
        <v>170.33</v>
      </c>
    </row>
    <row r="27634" spans="3:4" ht="15" hidden="1" customHeight="1" x14ac:dyDescent="0.25">
      <c r="C27634" s="158" t="s">
        <v>547</v>
      </c>
      <c r="D27634" s="159">
        <v>28.28</v>
      </c>
    </row>
    <row r="27635" spans="3:4" ht="15" hidden="1" customHeight="1" x14ac:dyDescent="0.25">
      <c r="C27635" s="160" t="s">
        <v>548</v>
      </c>
      <c r="D27635" s="161">
        <v>270.83999999999997</v>
      </c>
    </row>
    <row r="27636" spans="3:4" ht="15" hidden="1" customHeight="1" x14ac:dyDescent="0.25">
      <c r="C27636" s="158" t="s">
        <v>543</v>
      </c>
      <c r="D27636" s="159">
        <v>66.42</v>
      </c>
    </row>
    <row r="27637" spans="3:4" ht="15" hidden="1" customHeight="1" x14ac:dyDescent="0.25">
      <c r="C27637" s="160" t="s">
        <v>544</v>
      </c>
      <c r="D27637" s="161">
        <v>236.21</v>
      </c>
    </row>
    <row r="27638" spans="3:4" ht="15" hidden="1" customHeight="1" x14ac:dyDescent="0.25">
      <c r="C27638" s="158" t="s">
        <v>545</v>
      </c>
      <c r="D27638" s="159">
        <v>864.51</v>
      </c>
    </row>
    <row r="27639" spans="3:4" ht="15" hidden="1" customHeight="1" x14ac:dyDescent="0.25">
      <c r="C27639" s="160" t="s">
        <v>558</v>
      </c>
      <c r="D27639" s="161">
        <v>617.66</v>
      </c>
    </row>
    <row r="27640" spans="3:4" ht="15" hidden="1" customHeight="1" x14ac:dyDescent="0.25">
      <c r="C27640" s="158" t="s">
        <v>308</v>
      </c>
      <c r="D27640" s="159">
        <v>1208.1400000000001</v>
      </c>
    </row>
    <row r="27641" spans="3:4" ht="15" hidden="1" customHeight="1" x14ac:dyDescent="0.25">
      <c r="C27641" s="160" t="s">
        <v>308</v>
      </c>
      <c r="D27641" s="161">
        <v>674.86</v>
      </c>
    </row>
    <row r="27642" spans="3:4" ht="15" hidden="1" customHeight="1" x14ac:dyDescent="0.25">
      <c r="C27642" s="158" t="s">
        <v>546</v>
      </c>
      <c r="D27642" s="159">
        <v>1208.96</v>
      </c>
    </row>
    <row r="27643" spans="3:4" ht="15" hidden="1" customHeight="1" x14ac:dyDescent="0.25">
      <c r="C27643" s="160" t="s">
        <v>309</v>
      </c>
      <c r="D27643" s="161">
        <v>570.63</v>
      </c>
    </row>
    <row r="27644" spans="3:4" ht="15" hidden="1" customHeight="1" x14ac:dyDescent="0.25">
      <c r="C27644" s="158" t="s">
        <v>539</v>
      </c>
      <c r="D27644" s="159">
        <v>410.57</v>
      </c>
    </row>
    <row r="27645" spans="3:4" ht="15" hidden="1" customHeight="1" x14ac:dyDescent="0.25">
      <c r="C27645" s="160" t="s">
        <v>557</v>
      </c>
      <c r="D27645" s="161">
        <v>232.08</v>
      </c>
    </row>
    <row r="27646" spans="3:4" ht="15" hidden="1" customHeight="1" x14ac:dyDescent="0.25">
      <c r="C27646" s="158" t="s">
        <v>549</v>
      </c>
      <c r="D27646" s="159">
        <v>328.45</v>
      </c>
    </row>
    <row r="27647" spans="3:4" ht="15" hidden="1" customHeight="1" x14ac:dyDescent="0.25">
      <c r="C27647" s="160" t="s">
        <v>557</v>
      </c>
      <c r="D27647" s="161">
        <v>836.67</v>
      </c>
    </row>
    <row r="27648" spans="3:4" ht="15" hidden="1" customHeight="1" x14ac:dyDescent="0.25">
      <c r="C27648" s="158" t="s">
        <v>555</v>
      </c>
      <c r="D27648" s="159">
        <v>741.71</v>
      </c>
    </row>
    <row r="27649" spans="3:4" ht="15" hidden="1" customHeight="1" x14ac:dyDescent="0.25">
      <c r="C27649" s="160" t="s">
        <v>539</v>
      </c>
      <c r="D27649" s="161">
        <v>709.66</v>
      </c>
    </row>
    <row r="27650" spans="3:4" ht="15" hidden="1" customHeight="1" x14ac:dyDescent="0.25">
      <c r="C27650" s="158" t="s">
        <v>312</v>
      </c>
      <c r="D27650" s="159">
        <v>1020.64</v>
      </c>
    </row>
    <row r="27651" spans="3:4" ht="15" hidden="1" customHeight="1" x14ac:dyDescent="0.25">
      <c r="C27651" s="160" t="s">
        <v>552</v>
      </c>
      <c r="D27651" s="161">
        <v>545.86</v>
      </c>
    </row>
    <row r="27652" spans="3:4" ht="15" hidden="1" customHeight="1" x14ac:dyDescent="0.25">
      <c r="C27652" s="158" t="s">
        <v>551</v>
      </c>
      <c r="D27652" s="159">
        <v>618.87</v>
      </c>
    </row>
    <row r="27653" spans="3:4" ht="15" hidden="1" customHeight="1" x14ac:dyDescent="0.25">
      <c r="C27653" s="160" t="s">
        <v>547</v>
      </c>
      <c r="D27653" s="161">
        <v>558.58000000000004</v>
      </c>
    </row>
    <row r="27654" spans="3:4" ht="15" hidden="1" customHeight="1" x14ac:dyDescent="0.25">
      <c r="C27654" s="158" t="s">
        <v>541</v>
      </c>
      <c r="D27654" s="159">
        <v>514.39</v>
      </c>
    </row>
    <row r="27655" spans="3:4" ht="15" hidden="1" customHeight="1" x14ac:dyDescent="0.25">
      <c r="C27655" s="160" t="s">
        <v>542</v>
      </c>
      <c r="D27655" s="161">
        <v>252.44</v>
      </c>
    </row>
    <row r="27656" spans="3:4" ht="15" hidden="1" customHeight="1" x14ac:dyDescent="0.25">
      <c r="C27656" s="158" t="s">
        <v>549</v>
      </c>
      <c r="D27656" s="159">
        <v>554.65</v>
      </c>
    </row>
    <row r="27657" spans="3:4" ht="15" hidden="1" customHeight="1" x14ac:dyDescent="0.25">
      <c r="C27657" s="160" t="s">
        <v>312</v>
      </c>
      <c r="D27657" s="161">
        <v>573.85</v>
      </c>
    </row>
    <row r="27658" spans="3:4" ht="15" hidden="1" customHeight="1" x14ac:dyDescent="0.25">
      <c r="C27658" s="158" t="s">
        <v>309</v>
      </c>
      <c r="D27658" s="159">
        <v>1095.1500000000001</v>
      </c>
    </row>
    <row r="27659" spans="3:4" ht="15" hidden="1" customHeight="1" x14ac:dyDescent="0.25">
      <c r="C27659" s="160" t="s">
        <v>312</v>
      </c>
      <c r="D27659" s="161">
        <v>870.47</v>
      </c>
    </row>
    <row r="27660" spans="3:4" ht="15" hidden="1" customHeight="1" x14ac:dyDescent="0.25">
      <c r="C27660" s="158" t="s">
        <v>557</v>
      </c>
      <c r="D27660" s="159">
        <v>1013.19</v>
      </c>
    </row>
    <row r="27661" spans="3:4" ht="15" hidden="1" customHeight="1" x14ac:dyDescent="0.25">
      <c r="C27661" s="160" t="s">
        <v>543</v>
      </c>
      <c r="D27661" s="161">
        <v>823.33</v>
      </c>
    </row>
    <row r="27662" spans="3:4" ht="15" hidden="1" customHeight="1" x14ac:dyDescent="0.25">
      <c r="C27662" s="158" t="s">
        <v>541</v>
      </c>
      <c r="D27662" s="159">
        <v>747.04</v>
      </c>
    </row>
    <row r="27663" spans="3:4" ht="15" hidden="1" customHeight="1" x14ac:dyDescent="0.25">
      <c r="C27663" s="160" t="s">
        <v>543</v>
      </c>
      <c r="D27663" s="161">
        <v>441.88</v>
      </c>
    </row>
    <row r="27664" spans="3:4" ht="15" hidden="1" customHeight="1" x14ac:dyDescent="0.25">
      <c r="C27664" s="158" t="s">
        <v>557</v>
      </c>
      <c r="D27664" s="159">
        <v>525.32000000000005</v>
      </c>
    </row>
    <row r="27665" spans="3:4" ht="15" hidden="1" customHeight="1" x14ac:dyDescent="0.25">
      <c r="C27665" s="160" t="s">
        <v>551</v>
      </c>
      <c r="D27665" s="161">
        <v>608.63</v>
      </c>
    </row>
    <row r="27666" spans="3:4" ht="15" hidden="1" customHeight="1" x14ac:dyDescent="0.25">
      <c r="C27666" s="158" t="s">
        <v>558</v>
      </c>
      <c r="D27666" s="159">
        <v>727.49</v>
      </c>
    </row>
    <row r="27667" spans="3:4" ht="15" hidden="1" customHeight="1" x14ac:dyDescent="0.25">
      <c r="C27667" s="160" t="s">
        <v>552</v>
      </c>
      <c r="D27667" s="161">
        <v>227.07</v>
      </c>
    </row>
    <row r="27668" spans="3:4" ht="15" hidden="1" customHeight="1" x14ac:dyDescent="0.25">
      <c r="C27668" s="158" t="s">
        <v>553</v>
      </c>
      <c r="D27668" s="159">
        <v>969.43</v>
      </c>
    </row>
    <row r="27669" spans="3:4" ht="15" hidden="1" customHeight="1" x14ac:dyDescent="0.25">
      <c r="C27669" s="160" t="s">
        <v>558</v>
      </c>
      <c r="D27669" s="161">
        <v>602.96</v>
      </c>
    </row>
    <row r="27670" spans="3:4" ht="15" hidden="1" customHeight="1" x14ac:dyDescent="0.25">
      <c r="C27670" s="158" t="s">
        <v>309</v>
      </c>
      <c r="D27670" s="159">
        <v>90.01</v>
      </c>
    </row>
    <row r="27671" spans="3:4" ht="15" hidden="1" customHeight="1" x14ac:dyDescent="0.25">
      <c r="C27671" s="160" t="s">
        <v>550</v>
      </c>
      <c r="D27671" s="161">
        <v>874.3</v>
      </c>
    </row>
    <row r="27672" spans="3:4" ht="15" hidden="1" customHeight="1" x14ac:dyDescent="0.25">
      <c r="C27672" s="158" t="s">
        <v>542</v>
      </c>
      <c r="D27672" s="159">
        <v>90.03</v>
      </c>
    </row>
    <row r="27673" spans="3:4" ht="15" hidden="1" customHeight="1" x14ac:dyDescent="0.25">
      <c r="C27673" s="160" t="s">
        <v>546</v>
      </c>
      <c r="D27673" s="161">
        <v>203.46</v>
      </c>
    </row>
    <row r="27674" spans="3:4" ht="15" hidden="1" customHeight="1" x14ac:dyDescent="0.25">
      <c r="C27674" s="158" t="s">
        <v>553</v>
      </c>
      <c r="D27674" s="159">
        <v>907.81</v>
      </c>
    </row>
    <row r="27675" spans="3:4" ht="15" hidden="1" customHeight="1" x14ac:dyDescent="0.25">
      <c r="C27675" s="160" t="s">
        <v>553</v>
      </c>
      <c r="D27675" s="161">
        <v>694.94</v>
      </c>
    </row>
    <row r="27676" spans="3:4" ht="15" hidden="1" customHeight="1" x14ac:dyDescent="0.25">
      <c r="C27676" s="158" t="s">
        <v>308</v>
      </c>
      <c r="D27676" s="159">
        <v>995.6</v>
      </c>
    </row>
    <row r="27677" spans="3:4" ht="15" hidden="1" customHeight="1" x14ac:dyDescent="0.25">
      <c r="C27677" s="160" t="s">
        <v>540</v>
      </c>
      <c r="D27677" s="161">
        <v>174.57</v>
      </c>
    </row>
    <row r="27678" spans="3:4" ht="15" hidden="1" customHeight="1" x14ac:dyDescent="0.25">
      <c r="C27678" s="158" t="s">
        <v>548</v>
      </c>
      <c r="D27678" s="159">
        <v>950.54</v>
      </c>
    </row>
    <row r="27679" spans="3:4" ht="15" hidden="1" customHeight="1" x14ac:dyDescent="0.25">
      <c r="C27679" s="160" t="s">
        <v>551</v>
      </c>
      <c r="D27679" s="161">
        <v>734.14</v>
      </c>
    </row>
    <row r="27680" spans="3:4" ht="15" hidden="1" customHeight="1" x14ac:dyDescent="0.25">
      <c r="C27680" s="158" t="s">
        <v>549</v>
      </c>
      <c r="D27680" s="159">
        <v>515.55999999999995</v>
      </c>
    </row>
    <row r="27681" spans="3:4" ht="15" hidden="1" customHeight="1" x14ac:dyDescent="0.25">
      <c r="C27681" s="160" t="s">
        <v>312</v>
      </c>
      <c r="D27681" s="161">
        <v>616.69000000000005</v>
      </c>
    </row>
    <row r="27682" spans="3:4" ht="15" hidden="1" customHeight="1" x14ac:dyDescent="0.25">
      <c r="C27682" s="158" t="s">
        <v>546</v>
      </c>
      <c r="D27682" s="159">
        <v>1070.49</v>
      </c>
    </row>
    <row r="27683" spans="3:4" ht="15" hidden="1" customHeight="1" x14ac:dyDescent="0.25">
      <c r="C27683" s="160" t="s">
        <v>549</v>
      </c>
      <c r="D27683" s="161">
        <v>294.32</v>
      </c>
    </row>
    <row r="27684" spans="3:4" ht="15" hidden="1" customHeight="1" x14ac:dyDescent="0.25">
      <c r="C27684" s="158" t="s">
        <v>539</v>
      </c>
      <c r="D27684" s="159">
        <v>693.23</v>
      </c>
    </row>
    <row r="27685" spans="3:4" ht="15" hidden="1" customHeight="1" x14ac:dyDescent="0.25">
      <c r="C27685" s="160" t="s">
        <v>546</v>
      </c>
      <c r="D27685" s="161">
        <v>103.73</v>
      </c>
    </row>
    <row r="27686" spans="3:4" ht="15" hidden="1" customHeight="1" x14ac:dyDescent="0.25">
      <c r="C27686" s="158" t="s">
        <v>539</v>
      </c>
      <c r="D27686" s="159">
        <v>160.75</v>
      </c>
    </row>
    <row r="27687" spans="3:4" ht="15" hidden="1" customHeight="1" x14ac:dyDescent="0.25">
      <c r="C27687" s="160" t="s">
        <v>542</v>
      </c>
      <c r="D27687" s="161">
        <v>425.12</v>
      </c>
    </row>
    <row r="27688" spans="3:4" ht="15" hidden="1" customHeight="1" x14ac:dyDescent="0.25">
      <c r="C27688" s="158" t="s">
        <v>553</v>
      </c>
      <c r="D27688" s="159">
        <v>387.26</v>
      </c>
    </row>
    <row r="27689" spans="3:4" ht="15" hidden="1" customHeight="1" x14ac:dyDescent="0.25">
      <c r="C27689" s="160" t="s">
        <v>555</v>
      </c>
      <c r="D27689" s="161">
        <v>905.45</v>
      </c>
    </row>
    <row r="27690" spans="3:4" ht="15" hidden="1" customHeight="1" x14ac:dyDescent="0.25">
      <c r="C27690" s="158" t="s">
        <v>543</v>
      </c>
      <c r="D27690" s="159">
        <v>193.86</v>
      </c>
    </row>
    <row r="27691" spans="3:4" ht="15" hidden="1" customHeight="1" x14ac:dyDescent="0.25">
      <c r="C27691" s="160" t="s">
        <v>552</v>
      </c>
      <c r="D27691" s="161">
        <v>1093.6099999999999</v>
      </c>
    </row>
    <row r="27692" spans="3:4" ht="15" hidden="1" customHeight="1" x14ac:dyDescent="0.25">
      <c r="C27692" s="158" t="s">
        <v>539</v>
      </c>
      <c r="D27692" s="159">
        <v>193.37</v>
      </c>
    </row>
    <row r="27693" spans="3:4" ht="15" hidden="1" customHeight="1" x14ac:dyDescent="0.25">
      <c r="C27693" s="160" t="s">
        <v>547</v>
      </c>
      <c r="D27693" s="161">
        <v>993.35</v>
      </c>
    </row>
    <row r="27694" spans="3:4" ht="15" hidden="1" customHeight="1" x14ac:dyDescent="0.25">
      <c r="C27694" s="158" t="s">
        <v>543</v>
      </c>
      <c r="D27694" s="159">
        <v>361.18</v>
      </c>
    </row>
    <row r="27695" spans="3:4" ht="15" hidden="1" customHeight="1" x14ac:dyDescent="0.25">
      <c r="C27695" s="160" t="s">
        <v>547</v>
      </c>
      <c r="D27695" s="161">
        <v>101.87</v>
      </c>
    </row>
    <row r="27696" spans="3:4" ht="15" hidden="1" customHeight="1" x14ac:dyDescent="0.25">
      <c r="C27696" s="158" t="s">
        <v>549</v>
      </c>
      <c r="D27696" s="159">
        <v>578.71</v>
      </c>
    </row>
    <row r="27697" spans="3:4" ht="15" hidden="1" customHeight="1" x14ac:dyDescent="0.25">
      <c r="C27697" s="160" t="s">
        <v>539</v>
      </c>
      <c r="D27697" s="161">
        <v>1132.3900000000001</v>
      </c>
    </row>
    <row r="27698" spans="3:4" ht="15" hidden="1" customHeight="1" x14ac:dyDescent="0.25">
      <c r="C27698" s="158" t="s">
        <v>540</v>
      </c>
      <c r="D27698" s="159">
        <v>934.89</v>
      </c>
    </row>
    <row r="27699" spans="3:4" ht="15" hidden="1" customHeight="1" x14ac:dyDescent="0.25">
      <c r="C27699" s="160" t="s">
        <v>312</v>
      </c>
      <c r="D27699" s="161">
        <v>264.85000000000002</v>
      </c>
    </row>
    <row r="27700" spans="3:4" ht="15" hidden="1" customHeight="1" x14ac:dyDescent="0.25">
      <c r="C27700" s="158" t="s">
        <v>308</v>
      </c>
      <c r="D27700" s="159">
        <v>611.78</v>
      </c>
    </row>
    <row r="27701" spans="3:4" ht="15" hidden="1" customHeight="1" x14ac:dyDescent="0.25">
      <c r="C27701" s="160" t="s">
        <v>552</v>
      </c>
      <c r="D27701" s="161">
        <v>845.22</v>
      </c>
    </row>
    <row r="27702" spans="3:4" ht="15" hidden="1" customHeight="1" x14ac:dyDescent="0.25">
      <c r="C27702" s="158" t="s">
        <v>309</v>
      </c>
      <c r="D27702" s="159">
        <v>1137.3699999999999</v>
      </c>
    </row>
    <row r="27703" spans="3:4" ht="15" hidden="1" customHeight="1" x14ac:dyDescent="0.25">
      <c r="C27703" s="160" t="s">
        <v>552</v>
      </c>
      <c r="D27703" s="161">
        <v>563.39</v>
      </c>
    </row>
    <row r="27704" spans="3:4" ht="15" hidden="1" customHeight="1" x14ac:dyDescent="0.25">
      <c r="C27704" s="158" t="s">
        <v>543</v>
      </c>
      <c r="D27704" s="159">
        <v>106.06</v>
      </c>
    </row>
    <row r="27705" spans="3:4" ht="15" hidden="1" customHeight="1" x14ac:dyDescent="0.25">
      <c r="C27705" s="160" t="s">
        <v>552</v>
      </c>
      <c r="D27705" s="161">
        <v>1242.53</v>
      </c>
    </row>
    <row r="27706" spans="3:4" ht="15" hidden="1" customHeight="1" x14ac:dyDescent="0.25">
      <c r="C27706" s="158" t="s">
        <v>540</v>
      </c>
      <c r="D27706" s="159">
        <v>194.87</v>
      </c>
    </row>
    <row r="27707" spans="3:4" ht="15" hidden="1" customHeight="1" x14ac:dyDescent="0.25">
      <c r="C27707" s="160" t="s">
        <v>545</v>
      </c>
      <c r="D27707" s="161">
        <v>176.72</v>
      </c>
    </row>
    <row r="27708" spans="3:4" ht="15" hidden="1" customHeight="1" x14ac:dyDescent="0.25">
      <c r="C27708" s="158" t="s">
        <v>553</v>
      </c>
      <c r="D27708" s="159">
        <v>664.75</v>
      </c>
    </row>
    <row r="27709" spans="3:4" ht="15" hidden="1" customHeight="1" x14ac:dyDescent="0.25">
      <c r="C27709" s="160" t="s">
        <v>549</v>
      </c>
      <c r="D27709" s="161">
        <v>580.70000000000005</v>
      </c>
    </row>
    <row r="27710" spans="3:4" ht="15" hidden="1" customHeight="1" x14ac:dyDescent="0.25">
      <c r="C27710" s="158" t="s">
        <v>543</v>
      </c>
      <c r="D27710" s="159">
        <v>180.02</v>
      </c>
    </row>
    <row r="27711" spans="3:4" ht="15" hidden="1" customHeight="1" x14ac:dyDescent="0.25">
      <c r="C27711" s="160" t="s">
        <v>309</v>
      </c>
      <c r="D27711" s="161">
        <v>188.49</v>
      </c>
    </row>
    <row r="27712" spans="3:4" ht="15" hidden="1" customHeight="1" x14ac:dyDescent="0.25">
      <c r="C27712" s="158" t="s">
        <v>549</v>
      </c>
      <c r="D27712" s="159">
        <v>53.83</v>
      </c>
    </row>
    <row r="27713" spans="3:4" ht="15" hidden="1" customHeight="1" x14ac:dyDescent="0.25">
      <c r="C27713" s="160" t="s">
        <v>309</v>
      </c>
      <c r="D27713" s="161">
        <v>1014.72</v>
      </c>
    </row>
    <row r="27714" spans="3:4" ht="15" hidden="1" customHeight="1" x14ac:dyDescent="0.25">
      <c r="C27714" s="158" t="s">
        <v>551</v>
      </c>
      <c r="D27714" s="159">
        <v>724.22</v>
      </c>
    </row>
    <row r="27715" spans="3:4" ht="15" hidden="1" customHeight="1" x14ac:dyDescent="0.25">
      <c r="C27715" s="160" t="s">
        <v>312</v>
      </c>
      <c r="D27715" s="161">
        <v>744.25</v>
      </c>
    </row>
    <row r="27716" spans="3:4" ht="15" hidden="1" customHeight="1" x14ac:dyDescent="0.25">
      <c r="C27716" s="158" t="s">
        <v>307</v>
      </c>
      <c r="D27716" s="159">
        <v>285.08999999999997</v>
      </c>
    </row>
    <row r="27717" spans="3:4" ht="15" hidden="1" customHeight="1" x14ac:dyDescent="0.25">
      <c r="C27717" s="160" t="s">
        <v>551</v>
      </c>
      <c r="D27717" s="161">
        <v>868.78</v>
      </c>
    </row>
    <row r="27718" spans="3:4" ht="15" hidden="1" customHeight="1" x14ac:dyDescent="0.25">
      <c r="C27718" s="158" t="s">
        <v>551</v>
      </c>
      <c r="D27718" s="159">
        <v>650.76</v>
      </c>
    </row>
    <row r="27719" spans="3:4" ht="15" hidden="1" customHeight="1" x14ac:dyDescent="0.25">
      <c r="C27719" s="160" t="s">
        <v>549</v>
      </c>
      <c r="D27719" s="161">
        <v>455.85</v>
      </c>
    </row>
    <row r="27720" spans="3:4" ht="15" hidden="1" customHeight="1" x14ac:dyDescent="0.25">
      <c r="C27720" s="158" t="s">
        <v>549</v>
      </c>
      <c r="D27720" s="159">
        <v>676.41</v>
      </c>
    </row>
    <row r="27721" spans="3:4" ht="15" hidden="1" customHeight="1" x14ac:dyDescent="0.25">
      <c r="C27721" s="160" t="s">
        <v>555</v>
      </c>
      <c r="D27721" s="161">
        <v>1236.92</v>
      </c>
    </row>
    <row r="27722" spans="3:4" ht="15" hidden="1" customHeight="1" x14ac:dyDescent="0.25">
      <c r="C27722" s="158" t="s">
        <v>539</v>
      </c>
      <c r="D27722" s="159">
        <v>644.52</v>
      </c>
    </row>
    <row r="27723" spans="3:4" ht="15" hidden="1" customHeight="1" x14ac:dyDescent="0.25">
      <c r="C27723" s="160" t="s">
        <v>549</v>
      </c>
      <c r="D27723" s="161">
        <v>347.8</v>
      </c>
    </row>
    <row r="27724" spans="3:4" ht="15" hidden="1" customHeight="1" x14ac:dyDescent="0.25">
      <c r="C27724" s="158" t="s">
        <v>552</v>
      </c>
      <c r="D27724" s="159">
        <v>824.18</v>
      </c>
    </row>
    <row r="27725" spans="3:4" ht="15" hidden="1" customHeight="1" x14ac:dyDescent="0.25">
      <c r="C27725" s="160" t="s">
        <v>553</v>
      </c>
      <c r="D27725" s="161">
        <v>148.38999999999999</v>
      </c>
    </row>
    <row r="27726" spans="3:4" ht="15" hidden="1" customHeight="1" x14ac:dyDescent="0.25">
      <c r="C27726" s="158" t="s">
        <v>546</v>
      </c>
      <c r="D27726" s="159">
        <v>332.94</v>
      </c>
    </row>
    <row r="27727" spans="3:4" ht="15" hidden="1" customHeight="1" x14ac:dyDescent="0.25">
      <c r="C27727" s="160" t="s">
        <v>542</v>
      </c>
      <c r="D27727" s="161">
        <v>1197.2</v>
      </c>
    </row>
    <row r="27728" spans="3:4" ht="15" hidden="1" customHeight="1" x14ac:dyDescent="0.25">
      <c r="C27728" s="158" t="s">
        <v>309</v>
      </c>
      <c r="D27728" s="159">
        <v>1078.3900000000001</v>
      </c>
    </row>
    <row r="27729" spans="3:4" ht="15" hidden="1" customHeight="1" x14ac:dyDescent="0.25">
      <c r="C27729" s="160" t="s">
        <v>546</v>
      </c>
      <c r="D27729" s="161">
        <v>1262.81</v>
      </c>
    </row>
    <row r="27730" spans="3:4" ht="15" hidden="1" customHeight="1" x14ac:dyDescent="0.25">
      <c r="C27730" s="158" t="s">
        <v>551</v>
      </c>
      <c r="D27730" s="159">
        <v>574.69000000000005</v>
      </c>
    </row>
    <row r="27731" spans="3:4" ht="15" hidden="1" customHeight="1" x14ac:dyDescent="0.25">
      <c r="C27731" s="160" t="s">
        <v>545</v>
      </c>
      <c r="D27731" s="161">
        <v>914.27</v>
      </c>
    </row>
    <row r="27732" spans="3:4" ht="15" hidden="1" customHeight="1" x14ac:dyDescent="0.25">
      <c r="C27732" s="158" t="s">
        <v>540</v>
      </c>
      <c r="D27732" s="159">
        <v>553.15</v>
      </c>
    </row>
    <row r="27733" spans="3:4" ht="15" hidden="1" customHeight="1" x14ac:dyDescent="0.25">
      <c r="C27733" s="160" t="s">
        <v>542</v>
      </c>
      <c r="D27733" s="161">
        <v>889.34</v>
      </c>
    </row>
    <row r="27734" spans="3:4" ht="15" hidden="1" customHeight="1" x14ac:dyDescent="0.25">
      <c r="C27734" s="158" t="s">
        <v>546</v>
      </c>
      <c r="D27734" s="159">
        <v>457.8</v>
      </c>
    </row>
    <row r="27735" spans="3:4" ht="15" hidden="1" customHeight="1" x14ac:dyDescent="0.25">
      <c r="C27735" s="160" t="s">
        <v>309</v>
      </c>
      <c r="D27735" s="161">
        <v>430.62</v>
      </c>
    </row>
    <row r="27736" spans="3:4" ht="15" hidden="1" customHeight="1" x14ac:dyDescent="0.25">
      <c r="C27736" s="158" t="s">
        <v>549</v>
      </c>
      <c r="D27736" s="159">
        <v>925.38</v>
      </c>
    </row>
    <row r="27737" spans="3:4" ht="15" hidden="1" customHeight="1" x14ac:dyDescent="0.25">
      <c r="C27737" s="160" t="s">
        <v>549</v>
      </c>
      <c r="D27737" s="161">
        <v>641.99</v>
      </c>
    </row>
    <row r="27738" spans="3:4" ht="15" hidden="1" customHeight="1" x14ac:dyDescent="0.25">
      <c r="C27738" s="158" t="s">
        <v>542</v>
      </c>
      <c r="D27738" s="159">
        <v>584.04</v>
      </c>
    </row>
    <row r="27739" spans="3:4" ht="15" hidden="1" customHeight="1" x14ac:dyDescent="0.25">
      <c r="C27739" s="160" t="s">
        <v>552</v>
      </c>
      <c r="D27739" s="161">
        <v>730.46</v>
      </c>
    </row>
    <row r="27740" spans="3:4" ht="15" hidden="1" customHeight="1" x14ac:dyDescent="0.25">
      <c r="C27740" s="158" t="s">
        <v>543</v>
      </c>
      <c r="D27740" s="159">
        <v>273.51</v>
      </c>
    </row>
    <row r="27741" spans="3:4" ht="15" hidden="1" customHeight="1" x14ac:dyDescent="0.25">
      <c r="C27741" s="160" t="s">
        <v>553</v>
      </c>
      <c r="D27741" s="161">
        <v>1193.5999999999999</v>
      </c>
    </row>
    <row r="27742" spans="3:4" ht="15" hidden="1" customHeight="1" x14ac:dyDescent="0.25">
      <c r="C27742" s="158" t="s">
        <v>541</v>
      </c>
      <c r="D27742" s="159">
        <v>422.13</v>
      </c>
    </row>
    <row r="27743" spans="3:4" ht="15" hidden="1" customHeight="1" x14ac:dyDescent="0.25">
      <c r="C27743" s="160" t="s">
        <v>553</v>
      </c>
      <c r="D27743" s="161">
        <v>1065.81</v>
      </c>
    </row>
    <row r="27744" spans="3:4" ht="15" hidden="1" customHeight="1" x14ac:dyDescent="0.25">
      <c r="C27744" s="158" t="s">
        <v>551</v>
      </c>
      <c r="D27744" s="159">
        <v>461.48</v>
      </c>
    </row>
    <row r="27745" spans="3:4" ht="15" hidden="1" customHeight="1" x14ac:dyDescent="0.25">
      <c r="C27745" s="160" t="s">
        <v>539</v>
      </c>
      <c r="D27745" s="161">
        <v>204.65</v>
      </c>
    </row>
    <row r="27746" spans="3:4" ht="15" hidden="1" customHeight="1" x14ac:dyDescent="0.25">
      <c r="C27746" s="158" t="s">
        <v>540</v>
      </c>
      <c r="D27746" s="159">
        <v>1049.1600000000001</v>
      </c>
    </row>
    <row r="27747" spans="3:4" ht="15" hidden="1" customHeight="1" x14ac:dyDescent="0.25">
      <c r="C27747" s="160" t="s">
        <v>545</v>
      </c>
      <c r="D27747" s="161">
        <v>940.78</v>
      </c>
    </row>
    <row r="27748" spans="3:4" ht="15" hidden="1" customHeight="1" x14ac:dyDescent="0.25">
      <c r="C27748" s="158" t="s">
        <v>545</v>
      </c>
      <c r="D27748" s="159">
        <v>860.71</v>
      </c>
    </row>
    <row r="27749" spans="3:4" ht="15" hidden="1" customHeight="1" x14ac:dyDescent="0.25">
      <c r="C27749" s="160" t="s">
        <v>539</v>
      </c>
      <c r="D27749" s="161">
        <v>550.87</v>
      </c>
    </row>
    <row r="27750" spans="3:4" ht="15" hidden="1" customHeight="1" x14ac:dyDescent="0.25">
      <c r="C27750" s="158" t="s">
        <v>307</v>
      </c>
      <c r="D27750" s="159">
        <v>729.11</v>
      </c>
    </row>
    <row r="27751" spans="3:4" ht="15" hidden="1" customHeight="1" x14ac:dyDescent="0.25">
      <c r="C27751" s="160" t="s">
        <v>549</v>
      </c>
      <c r="D27751" s="161">
        <v>466.76</v>
      </c>
    </row>
    <row r="27752" spans="3:4" ht="15" hidden="1" customHeight="1" x14ac:dyDescent="0.25">
      <c r="C27752" s="158" t="s">
        <v>539</v>
      </c>
      <c r="D27752" s="159">
        <v>1092.79</v>
      </c>
    </row>
    <row r="27753" spans="3:4" ht="15" hidden="1" customHeight="1" x14ac:dyDescent="0.25">
      <c r="C27753" s="160" t="s">
        <v>545</v>
      </c>
      <c r="D27753" s="161">
        <v>428.39</v>
      </c>
    </row>
    <row r="27754" spans="3:4" ht="15" hidden="1" customHeight="1" x14ac:dyDescent="0.25">
      <c r="C27754" s="158" t="s">
        <v>546</v>
      </c>
      <c r="D27754" s="159">
        <v>860.34</v>
      </c>
    </row>
    <row r="27755" spans="3:4" ht="15" hidden="1" customHeight="1" x14ac:dyDescent="0.25">
      <c r="C27755" s="160" t="s">
        <v>541</v>
      </c>
      <c r="D27755" s="161">
        <v>1052.81</v>
      </c>
    </row>
    <row r="27756" spans="3:4" ht="15" hidden="1" customHeight="1" x14ac:dyDescent="0.25">
      <c r="C27756" s="158" t="s">
        <v>545</v>
      </c>
      <c r="D27756" s="159">
        <v>952.53</v>
      </c>
    </row>
    <row r="27757" spans="3:4" ht="15" hidden="1" customHeight="1" x14ac:dyDescent="0.25">
      <c r="C27757" s="160" t="s">
        <v>543</v>
      </c>
      <c r="D27757" s="161">
        <v>359.76</v>
      </c>
    </row>
    <row r="27758" spans="3:4" ht="15" hidden="1" customHeight="1" x14ac:dyDescent="0.25">
      <c r="C27758" s="158" t="s">
        <v>545</v>
      </c>
      <c r="D27758" s="159">
        <v>334.7</v>
      </c>
    </row>
    <row r="27759" spans="3:4" ht="15" hidden="1" customHeight="1" x14ac:dyDescent="0.25">
      <c r="C27759" s="160" t="s">
        <v>552</v>
      </c>
      <c r="D27759" s="161">
        <v>525.45000000000005</v>
      </c>
    </row>
    <row r="27760" spans="3:4" ht="15" hidden="1" customHeight="1" x14ac:dyDescent="0.25">
      <c r="C27760" s="158" t="s">
        <v>547</v>
      </c>
      <c r="D27760" s="159">
        <v>831.37</v>
      </c>
    </row>
    <row r="27761" spans="3:4" ht="15" hidden="1" customHeight="1" x14ac:dyDescent="0.25">
      <c r="C27761" s="160" t="s">
        <v>312</v>
      </c>
      <c r="D27761" s="161">
        <v>740.12</v>
      </c>
    </row>
    <row r="27762" spans="3:4" ht="15" hidden="1" customHeight="1" x14ac:dyDescent="0.25">
      <c r="C27762" s="158" t="s">
        <v>312</v>
      </c>
      <c r="D27762" s="159">
        <v>770.42</v>
      </c>
    </row>
    <row r="27763" spans="3:4" ht="15" hidden="1" customHeight="1" x14ac:dyDescent="0.25">
      <c r="C27763" s="160" t="s">
        <v>547</v>
      </c>
      <c r="D27763" s="161">
        <v>50.96</v>
      </c>
    </row>
    <row r="27764" spans="3:4" ht="15" hidden="1" customHeight="1" x14ac:dyDescent="0.25">
      <c r="C27764" s="158" t="s">
        <v>542</v>
      </c>
      <c r="D27764" s="159">
        <v>684.12</v>
      </c>
    </row>
    <row r="27765" spans="3:4" ht="15" hidden="1" customHeight="1" x14ac:dyDescent="0.25">
      <c r="C27765" s="160" t="s">
        <v>545</v>
      </c>
      <c r="D27765" s="161">
        <v>1092.82</v>
      </c>
    </row>
    <row r="27766" spans="3:4" ht="15" hidden="1" customHeight="1" x14ac:dyDescent="0.25">
      <c r="C27766" s="158" t="s">
        <v>549</v>
      </c>
      <c r="D27766" s="159">
        <v>272.67</v>
      </c>
    </row>
    <row r="27767" spans="3:4" ht="15" hidden="1" customHeight="1" x14ac:dyDescent="0.25">
      <c r="C27767" s="160" t="s">
        <v>540</v>
      </c>
      <c r="D27767" s="161">
        <v>576.28</v>
      </c>
    </row>
    <row r="27768" spans="3:4" ht="15" hidden="1" customHeight="1" x14ac:dyDescent="0.25">
      <c r="C27768" s="158" t="s">
        <v>545</v>
      </c>
      <c r="D27768" s="159">
        <v>785.98</v>
      </c>
    </row>
    <row r="27769" spans="3:4" ht="15" hidden="1" customHeight="1" x14ac:dyDescent="0.25">
      <c r="C27769" s="160" t="s">
        <v>553</v>
      </c>
      <c r="D27769" s="161">
        <v>544.5</v>
      </c>
    </row>
    <row r="27770" spans="3:4" ht="15" hidden="1" customHeight="1" x14ac:dyDescent="0.25">
      <c r="C27770" s="158" t="s">
        <v>549</v>
      </c>
      <c r="D27770" s="159">
        <v>1248.73</v>
      </c>
    </row>
    <row r="27771" spans="3:4" ht="15" hidden="1" customHeight="1" x14ac:dyDescent="0.25">
      <c r="C27771" s="160" t="s">
        <v>309</v>
      </c>
      <c r="D27771" s="161">
        <v>691.75</v>
      </c>
    </row>
    <row r="27772" spans="3:4" ht="15" hidden="1" customHeight="1" x14ac:dyDescent="0.25">
      <c r="C27772" s="158" t="s">
        <v>558</v>
      </c>
      <c r="D27772" s="159">
        <v>819.86</v>
      </c>
    </row>
    <row r="27773" spans="3:4" ht="15" hidden="1" customHeight="1" x14ac:dyDescent="0.25">
      <c r="C27773" s="160" t="s">
        <v>309</v>
      </c>
      <c r="D27773" s="161">
        <v>536.63</v>
      </c>
    </row>
    <row r="27774" spans="3:4" ht="15" hidden="1" customHeight="1" x14ac:dyDescent="0.25">
      <c r="C27774" s="158" t="s">
        <v>307</v>
      </c>
      <c r="D27774" s="159">
        <v>1170.5899999999999</v>
      </c>
    </row>
    <row r="27775" spans="3:4" ht="15" hidden="1" customHeight="1" x14ac:dyDescent="0.25">
      <c r="C27775" s="160" t="s">
        <v>546</v>
      </c>
      <c r="D27775" s="161">
        <v>1055.1099999999999</v>
      </c>
    </row>
    <row r="27776" spans="3:4" ht="15" hidden="1" customHeight="1" x14ac:dyDescent="0.25">
      <c r="C27776" s="158" t="s">
        <v>557</v>
      </c>
      <c r="D27776" s="159">
        <v>564.63</v>
      </c>
    </row>
    <row r="27777" spans="3:4" ht="15" hidden="1" customHeight="1" x14ac:dyDescent="0.25">
      <c r="C27777" s="160" t="s">
        <v>542</v>
      </c>
      <c r="D27777" s="161">
        <v>50.26</v>
      </c>
    </row>
    <row r="27778" spans="3:4" ht="15" hidden="1" customHeight="1" x14ac:dyDescent="0.25">
      <c r="C27778" s="158" t="s">
        <v>553</v>
      </c>
      <c r="D27778" s="159">
        <v>618.65</v>
      </c>
    </row>
    <row r="27779" spans="3:4" ht="15" hidden="1" customHeight="1" x14ac:dyDescent="0.25">
      <c r="C27779" s="160" t="s">
        <v>553</v>
      </c>
      <c r="D27779" s="161">
        <v>640.95000000000005</v>
      </c>
    </row>
    <row r="27780" spans="3:4" ht="15" hidden="1" customHeight="1" x14ac:dyDescent="0.25">
      <c r="C27780" s="158" t="s">
        <v>552</v>
      </c>
      <c r="D27780" s="159">
        <v>544.71</v>
      </c>
    </row>
    <row r="27781" spans="3:4" ht="15" hidden="1" customHeight="1" x14ac:dyDescent="0.25">
      <c r="C27781" s="160" t="s">
        <v>553</v>
      </c>
      <c r="D27781" s="161">
        <v>588.45000000000005</v>
      </c>
    </row>
    <row r="27782" spans="3:4" ht="15" hidden="1" customHeight="1" x14ac:dyDescent="0.25">
      <c r="C27782" s="158" t="s">
        <v>551</v>
      </c>
      <c r="D27782" s="159">
        <v>589.4</v>
      </c>
    </row>
    <row r="27783" spans="3:4" ht="15" hidden="1" customHeight="1" x14ac:dyDescent="0.25">
      <c r="C27783" s="160" t="s">
        <v>557</v>
      </c>
      <c r="D27783" s="161">
        <v>590.79999999999995</v>
      </c>
    </row>
    <row r="27784" spans="3:4" ht="15" hidden="1" customHeight="1" x14ac:dyDescent="0.25">
      <c r="C27784" s="158" t="s">
        <v>550</v>
      </c>
      <c r="D27784" s="159">
        <v>289.67</v>
      </c>
    </row>
    <row r="27785" spans="3:4" ht="15" hidden="1" customHeight="1" x14ac:dyDescent="0.25">
      <c r="C27785" s="160" t="s">
        <v>548</v>
      </c>
      <c r="D27785" s="161">
        <v>454.11</v>
      </c>
    </row>
    <row r="27786" spans="3:4" ht="15" hidden="1" customHeight="1" x14ac:dyDescent="0.25">
      <c r="C27786" s="158" t="s">
        <v>547</v>
      </c>
      <c r="D27786" s="159">
        <v>1292.81</v>
      </c>
    </row>
    <row r="27787" spans="3:4" ht="15" hidden="1" customHeight="1" x14ac:dyDescent="0.25">
      <c r="C27787" s="160" t="s">
        <v>553</v>
      </c>
      <c r="D27787" s="161">
        <v>559.24</v>
      </c>
    </row>
    <row r="27788" spans="3:4" ht="15" hidden="1" customHeight="1" x14ac:dyDescent="0.25">
      <c r="C27788" s="158" t="s">
        <v>539</v>
      </c>
      <c r="D27788" s="159">
        <v>595.84</v>
      </c>
    </row>
    <row r="27789" spans="3:4" ht="15" hidden="1" customHeight="1" x14ac:dyDescent="0.25">
      <c r="C27789" s="160" t="s">
        <v>547</v>
      </c>
      <c r="D27789" s="161">
        <v>1238.47</v>
      </c>
    </row>
    <row r="27790" spans="3:4" ht="15" hidden="1" customHeight="1" x14ac:dyDescent="0.25">
      <c r="C27790" s="158" t="s">
        <v>539</v>
      </c>
      <c r="D27790" s="159">
        <v>737.76</v>
      </c>
    </row>
    <row r="27791" spans="3:4" ht="15" hidden="1" customHeight="1" x14ac:dyDescent="0.25">
      <c r="C27791" s="160" t="s">
        <v>308</v>
      </c>
      <c r="D27791" s="161">
        <v>638.30999999999995</v>
      </c>
    </row>
    <row r="27792" spans="3:4" ht="15" hidden="1" customHeight="1" x14ac:dyDescent="0.25">
      <c r="C27792" s="158" t="s">
        <v>545</v>
      </c>
      <c r="D27792" s="159">
        <v>683.71</v>
      </c>
    </row>
    <row r="27793" spans="3:4" ht="15" hidden="1" customHeight="1" x14ac:dyDescent="0.25">
      <c r="C27793" s="160" t="s">
        <v>557</v>
      </c>
      <c r="D27793" s="161">
        <v>743.37</v>
      </c>
    </row>
    <row r="27794" spans="3:4" ht="15" hidden="1" customHeight="1" x14ac:dyDescent="0.25">
      <c r="C27794" s="158" t="s">
        <v>308</v>
      </c>
      <c r="D27794" s="159">
        <v>512.99</v>
      </c>
    </row>
    <row r="27795" spans="3:4" ht="15" hidden="1" customHeight="1" x14ac:dyDescent="0.25">
      <c r="C27795" s="160" t="s">
        <v>555</v>
      </c>
      <c r="D27795" s="161">
        <v>843.66</v>
      </c>
    </row>
    <row r="27796" spans="3:4" ht="15" hidden="1" customHeight="1" x14ac:dyDescent="0.25">
      <c r="C27796" s="158" t="s">
        <v>546</v>
      </c>
      <c r="D27796" s="159">
        <v>160.72</v>
      </c>
    </row>
    <row r="27797" spans="3:4" ht="15" hidden="1" customHeight="1" x14ac:dyDescent="0.25">
      <c r="C27797" s="160" t="s">
        <v>556</v>
      </c>
      <c r="D27797" s="161">
        <v>10.58</v>
      </c>
    </row>
    <row r="27798" spans="3:4" ht="15" hidden="1" customHeight="1" x14ac:dyDescent="0.25">
      <c r="C27798" s="158" t="s">
        <v>545</v>
      </c>
      <c r="D27798" s="159">
        <v>1085.19</v>
      </c>
    </row>
    <row r="27799" spans="3:4" ht="15" hidden="1" customHeight="1" x14ac:dyDescent="0.25">
      <c r="C27799" s="160" t="s">
        <v>539</v>
      </c>
      <c r="D27799" s="161">
        <v>434.73</v>
      </c>
    </row>
    <row r="27800" spans="3:4" ht="15" hidden="1" customHeight="1" x14ac:dyDescent="0.25">
      <c r="C27800" s="158" t="s">
        <v>549</v>
      </c>
      <c r="D27800" s="159">
        <v>468.92</v>
      </c>
    </row>
    <row r="27801" spans="3:4" ht="15" hidden="1" customHeight="1" x14ac:dyDescent="0.25">
      <c r="C27801" s="160" t="s">
        <v>539</v>
      </c>
      <c r="D27801" s="161">
        <v>375.94</v>
      </c>
    </row>
    <row r="27802" spans="3:4" ht="15" hidden="1" customHeight="1" x14ac:dyDescent="0.25">
      <c r="C27802" s="158" t="s">
        <v>543</v>
      </c>
      <c r="D27802" s="159">
        <v>900.61</v>
      </c>
    </row>
    <row r="27803" spans="3:4" ht="15" hidden="1" customHeight="1" x14ac:dyDescent="0.25">
      <c r="C27803" s="160" t="s">
        <v>546</v>
      </c>
      <c r="D27803" s="161">
        <v>122.03</v>
      </c>
    </row>
    <row r="27804" spans="3:4" ht="15" hidden="1" customHeight="1" x14ac:dyDescent="0.25">
      <c r="C27804" s="158" t="s">
        <v>541</v>
      </c>
      <c r="D27804" s="159">
        <v>1207.1099999999999</v>
      </c>
    </row>
    <row r="27805" spans="3:4" ht="15" hidden="1" customHeight="1" x14ac:dyDescent="0.25">
      <c r="C27805" s="160" t="s">
        <v>551</v>
      </c>
      <c r="D27805" s="161">
        <v>536.45000000000005</v>
      </c>
    </row>
    <row r="27806" spans="3:4" ht="15" hidden="1" customHeight="1" x14ac:dyDescent="0.25">
      <c r="C27806" s="158" t="s">
        <v>553</v>
      </c>
      <c r="D27806" s="159">
        <v>957.83</v>
      </c>
    </row>
    <row r="27807" spans="3:4" ht="15" hidden="1" customHeight="1" x14ac:dyDescent="0.25">
      <c r="C27807" s="160" t="s">
        <v>553</v>
      </c>
      <c r="D27807" s="161">
        <v>682.24</v>
      </c>
    </row>
    <row r="27808" spans="3:4" ht="15" hidden="1" customHeight="1" x14ac:dyDescent="0.25">
      <c r="C27808" s="158" t="s">
        <v>309</v>
      </c>
      <c r="D27808" s="159">
        <v>963.06</v>
      </c>
    </row>
    <row r="27809" spans="3:4" ht="15" hidden="1" customHeight="1" x14ac:dyDescent="0.25">
      <c r="C27809" s="160" t="s">
        <v>307</v>
      </c>
      <c r="D27809" s="161">
        <v>19.75</v>
      </c>
    </row>
    <row r="27810" spans="3:4" ht="15" hidden="1" customHeight="1" x14ac:dyDescent="0.25">
      <c r="C27810" s="158" t="s">
        <v>545</v>
      </c>
      <c r="D27810" s="159">
        <v>645.84</v>
      </c>
    </row>
    <row r="27811" spans="3:4" ht="15" hidden="1" customHeight="1" x14ac:dyDescent="0.25">
      <c r="C27811" s="160" t="s">
        <v>545</v>
      </c>
      <c r="D27811" s="161">
        <v>1213.05</v>
      </c>
    </row>
    <row r="27812" spans="3:4" ht="15" hidden="1" customHeight="1" x14ac:dyDescent="0.25">
      <c r="C27812" s="158" t="s">
        <v>540</v>
      </c>
      <c r="D27812" s="159">
        <v>356.36</v>
      </c>
    </row>
    <row r="27813" spans="3:4" ht="15" hidden="1" customHeight="1" x14ac:dyDescent="0.25">
      <c r="C27813" s="160" t="s">
        <v>552</v>
      </c>
      <c r="D27813" s="161">
        <v>39.31</v>
      </c>
    </row>
    <row r="27814" spans="3:4" ht="15" hidden="1" customHeight="1" x14ac:dyDescent="0.25">
      <c r="C27814" s="158" t="s">
        <v>556</v>
      </c>
      <c r="D27814" s="159">
        <v>37.119999999999997</v>
      </c>
    </row>
    <row r="27815" spans="3:4" ht="15" hidden="1" customHeight="1" x14ac:dyDescent="0.25">
      <c r="C27815" s="160" t="s">
        <v>312</v>
      </c>
      <c r="D27815" s="161">
        <v>507.95</v>
      </c>
    </row>
    <row r="27816" spans="3:4" ht="15" hidden="1" customHeight="1" x14ac:dyDescent="0.25">
      <c r="C27816" s="158" t="s">
        <v>553</v>
      </c>
      <c r="D27816" s="159">
        <v>766.71</v>
      </c>
    </row>
    <row r="27817" spans="3:4" ht="15" hidden="1" customHeight="1" x14ac:dyDescent="0.25">
      <c r="C27817" s="160" t="s">
        <v>542</v>
      </c>
      <c r="D27817" s="161">
        <v>768.76</v>
      </c>
    </row>
    <row r="27818" spans="3:4" ht="15" hidden="1" customHeight="1" x14ac:dyDescent="0.25">
      <c r="C27818" s="158" t="s">
        <v>550</v>
      </c>
      <c r="D27818" s="159">
        <v>946.05</v>
      </c>
    </row>
    <row r="27819" spans="3:4" ht="15" hidden="1" customHeight="1" x14ac:dyDescent="0.25">
      <c r="C27819" s="160" t="s">
        <v>540</v>
      </c>
      <c r="D27819" s="161">
        <v>1099.43</v>
      </c>
    </row>
    <row r="27820" spans="3:4" ht="15" hidden="1" customHeight="1" x14ac:dyDescent="0.25">
      <c r="C27820" s="158" t="s">
        <v>307</v>
      </c>
      <c r="D27820" s="159">
        <v>760.06</v>
      </c>
    </row>
    <row r="27821" spans="3:4" ht="15" hidden="1" customHeight="1" x14ac:dyDescent="0.25">
      <c r="C27821" s="160" t="s">
        <v>545</v>
      </c>
      <c r="D27821" s="161">
        <v>200.75</v>
      </c>
    </row>
    <row r="27822" spans="3:4" ht="15" hidden="1" customHeight="1" x14ac:dyDescent="0.25">
      <c r="C27822" s="158" t="s">
        <v>545</v>
      </c>
      <c r="D27822" s="159">
        <v>472.49</v>
      </c>
    </row>
    <row r="27823" spans="3:4" ht="15" hidden="1" customHeight="1" x14ac:dyDescent="0.25">
      <c r="C27823" s="160" t="s">
        <v>312</v>
      </c>
      <c r="D27823" s="161">
        <v>272.94</v>
      </c>
    </row>
    <row r="27824" spans="3:4" ht="15" hidden="1" customHeight="1" x14ac:dyDescent="0.25">
      <c r="C27824" s="158" t="s">
        <v>550</v>
      </c>
      <c r="D27824" s="159">
        <v>221.41</v>
      </c>
    </row>
    <row r="27825" spans="3:4" ht="15" hidden="1" customHeight="1" x14ac:dyDescent="0.25">
      <c r="C27825" s="160" t="s">
        <v>307</v>
      </c>
      <c r="D27825" s="161">
        <v>1028.8399999999999</v>
      </c>
    </row>
    <row r="27826" spans="3:4" ht="15" hidden="1" customHeight="1" x14ac:dyDescent="0.25">
      <c r="C27826" s="158" t="s">
        <v>312</v>
      </c>
      <c r="D27826" s="159">
        <v>640.70000000000005</v>
      </c>
    </row>
    <row r="27827" spans="3:4" ht="15" hidden="1" customHeight="1" x14ac:dyDescent="0.25">
      <c r="C27827" s="160" t="s">
        <v>540</v>
      </c>
      <c r="D27827" s="161">
        <v>632.29999999999995</v>
      </c>
    </row>
    <row r="27828" spans="3:4" ht="15" hidden="1" customHeight="1" x14ac:dyDescent="0.25">
      <c r="C27828" s="158" t="s">
        <v>555</v>
      </c>
      <c r="D27828" s="159">
        <v>1131.29</v>
      </c>
    </row>
    <row r="27829" spans="3:4" ht="15" hidden="1" customHeight="1" x14ac:dyDescent="0.25">
      <c r="C27829" s="160" t="s">
        <v>307</v>
      </c>
      <c r="D27829" s="161">
        <v>666.51</v>
      </c>
    </row>
    <row r="27830" spans="3:4" ht="15" hidden="1" customHeight="1" x14ac:dyDescent="0.25">
      <c r="C27830" s="158" t="s">
        <v>307</v>
      </c>
      <c r="D27830" s="159">
        <v>1292.67</v>
      </c>
    </row>
    <row r="27831" spans="3:4" ht="15" hidden="1" customHeight="1" x14ac:dyDescent="0.25">
      <c r="C27831" s="160" t="s">
        <v>307</v>
      </c>
      <c r="D27831" s="161">
        <v>116.65</v>
      </c>
    </row>
    <row r="27832" spans="3:4" ht="15" hidden="1" customHeight="1" x14ac:dyDescent="0.25">
      <c r="C27832" s="158" t="s">
        <v>558</v>
      </c>
      <c r="D27832" s="159">
        <v>746.55</v>
      </c>
    </row>
    <row r="27833" spans="3:4" ht="15" hidden="1" customHeight="1" x14ac:dyDescent="0.25">
      <c r="C27833" s="160" t="s">
        <v>308</v>
      </c>
      <c r="D27833" s="161">
        <v>1048.6199999999999</v>
      </c>
    </row>
    <row r="27834" spans="3:4" ht="15" hidden="1" customHeight="1" x14ac:dyDescent="0.25">
      <c r="C27834" s="158" t="s">
        <v>309</v>
      </c>
      <c r="D27834" s="159">
        <v>275.39</v>
      </c>
    </row>
    <row r="27835" spans="3:4" ht="15" hidden="1" customHeight="1" x14ac:dyDescent="0.25">
      <c r="C27835" s="160" t="s">
        <v>309</v>
      </c>
      <c r="D27835" s="161">
        <v>570.92999999999995</v>
      </c>
    </row>
    <row r="27836" spans="3:4" ht="15" hidden="1" customHeight="1" x14ac:dyDescent="0.25">
      <c r="C27836" s="158" t="s">
        <v>544</v>
      </c>
      <c r="D27836" s="159">
        <v>902.52</v>
      </c>
    </row>
    <row r="27837" spans="3:4" ht="15" hidden="1" customHeight="1" x14ac:dyDescent="0.25">
      <c r="C27837" s="160" t="s">
        <v>307</v>
      </c>
      <c r="D27837" s="161">
        <v>739.46</v>
      </c>
    </row>
    <row r="27838" spans="3:4" ht="15" hidden="1" customHeight="1" x14ac:dyDescent="0.25">
      <c r="C27838" s="158" t="s">
        <v>540</v>
      </c>
      <c r="D27838" s="159">
        <v>218.95</v>
      </c>
    </row>
    <row r="27839" spans="3:4" ht="15" hidden="1" customHeight="1" x14ac:dyDescent="0.25">
      <c r="C27839" s="160" t="s">
        <v>552</v>
      </c>
      <c r="D27839" s="161">
        <v>677.25</v>
      </c>
    </row>
    <row r="27840" spans="3:4" ht="15" hidden="1" customHeight="1" x14ac:dyDescent="0.25">
      <c r="C27840" s="158" t="s">
        <v>558</v>
      </c>
      <c r="D27840" s="159">
        <v>650.29</v>
      </c>
    </row>
    <row r="27841" spans="3:4" ht="15" hidden="1" customHeight="1" x14ac:dyDescent="0.25">
      <c r="C27841" s="160" t="s">
        <v>543</v>
      </c>
      <c r="D27841" s="161">
        <v>486.75</v>
      </c>
    </row>
    <row r="27842" spans="3:4" ht="15" hidden="1" customHeight="1" x14ac:dyDescent="0.25">
      <c r="C27842" s="158" t="s">
        <v>553</v>
      </c>
      <c r="D27842" s="159">
        <v>590.09</v>
      </c>
    </row>
    <row r="27843" spans="3:4" ht="15" hidden="1" customHeight="1" x14ac:dyDescent="0.25">
      <c r="C27843" s="160" t="s">
        <v>541</v>
      </c>
      <c r="D27843" s="161">
        <v>561.91999999999996</v>
      </c>
    </row>
    <row r="27844" spans="3:4" ht="15" hidden="1" customHeight="1" x14ac:dyDescent="0.25">
      <c r="C27844" s="158" t="s">
        <v>540</v>
      </c>
      <c r="D27844" s="159">
        <v>455.72</v>
      </c>
    </row>
    <row r="27845" spans="3:4" ht="15" hidden="1" customHeight="1" x14ac:dyDescent="0.25">
      <c r="C27845" s="160" t="s">
        <v>312</v>
      </c>
      <c r="D27845" s="161">
        <v>182.21</v>
      </c>
    </row>
    <row r="27846" spans="3:4" ht="15" hidden="1" customHeight="1" x14ac:dyDescent="0.25">
      <c r="C27846" s="158" t="s">
        <v>312</v>
      </c>
      <c r="D27846" s="159">
        <v>927.79</v>
      </c>
    </row>
    <row r="27847" spans="3:4" ht="15" hidden="1" customHeight="1" x14ac:dyDescent="0.25">
      <c r="C27847" s="160" t="s">
        <v>551</v>
      </c>
      <c r="D27847" s="161">
        <v>389.52</v>
      </c>
    </row>
    <row r="27848" spans="3:4" ht="15" hidden="1" customHeight="1" x14ac:dyDescent="0.25">
      <c r="C27848" s="158" t="s">
        <v>542</v>
      </c>
      <c r="D27848" s="159">
        <v>227.81</v>
      </c>
    </row>
    <row r="27849" spans="3:4" ht="15" hidden="1" customHeight="1" x14ac:dyDescent="0.25">
      <c r="C27849" s="160" t="s">
        <v>549</v>
      </c>
      <c r="D27849" s="161">
        <v>459.11</v>
      </c>
    </row>
    <row r="27850" spans="3:4" ht="15" hidden="1" customHeight="1" x14ac:dyDescent="0.25">
      <c r="C27850" s="158" t="s">
        <v>552</v>
      </c>
      <c r="D27850" s="159">
        <v>26.9</v>
      </c>
    </row>
    <row r="27851" spans="3:4" ht="15" hidden="1" customHeight="1" x14ac:dyDescent="0.25">
      <c r="C27851" s="160" t="s">
        <v>546</v>
      </c>
      <c r="D27851" s="161">
        <v>683.46</v>
      </c>
    </row>
    <row r="27852" spans="3:4" ht="15" hidden="1" customHeight="1" x14ac:dyDescent="0.25">
      <c r="C27852" s="158" t="s">
        <v>554</v>
      </c>
      <c r="D27852" s="159">
        <v>796.04</v>
      </c>
    </row>
    <row r="27853" spans="3:4" ht="15" hidden="1" customHeight="1" x14ac:dyDescent="0.25">
      <c r="C27853" s="160" t="s">
        <v>553</v>
      </c>
      <c r="D27853" s="161">
        <v>1254.8900000000001</v>
      </c>
    </row>
    <row r="27854" spans="3:4" ht="15" hidden="1" customHeight="1" x14ac:dyDescent="0.25">
      <c r="C27854" s="158" t="s">
        <v>548</v>
      </c>
      <c r="D27854" s="159">
        <v>1229.1500000000001</v>
      </c>
    </row>
    <row r="27855" spans="3:4" ht="15" hidden="1" customHeight="1" x14ac:dyDescent="0.25">
      <c r="C27855" s="160" t="s">
        <v>557</v>
      </c>
      <c r="D27855" s="161">
        <v>50.57</v>
      </c>
    </row>
    <row r="27856" spans="3:4" ht="15" hidden="1" customHeight="1" x14ac:dyDescent="0.25">
      <c r="C27856" s="158" t="s">
        <v>551</v>
      </c>
      <c r="D27856" s="159">
        <v>909.23</v>
      </c>
    </row>
    <row r="27857" spans="3:4" ht="15" hidden="1" customHeight="1" x14ac:dyDescent="0.25">
      <c r="C27857" s="160" t="s">
        <v>308</v>
      </c>
      <c r="D27857" s="161">
        <v>95.37</v>
      </c>
    </row>
    <row r="27858" spans="3:4" ht="15" hidden="1" customHeight="1" x14ac:dyDescent="0.25">
      <c r="C27858" s="158" t="s">
        <v>552</v>
      </c>
      <c r="D27858" s="159">
        <v>547.61</v>
      </c>
    </row>
    <row r="27859" spans="3:4" ht="15" hidden="1" customHeight="1" x14ac:dyDescent="0.25">
      <c r="C27859" s="160" t="s">
        <v>545</v>
      </c>
      <c r="D27859" s="161">
        <v>1079.51</v>
      </c>
    </row>
    <row r="27860" spans="3:4" ht="15" hidden="1" customHeight="1" x14ac:dyDescent="0.25">
      <c r="C27860" s="158" t="s">
        <v>545</v>
      </c>
      <c r="D27860" s="159">
        <v>1094.04</v>
      </c>
    </row>
    <row r="27861" spans="3:4" ht="15" hidden="1" customHeight="1" x14ac:dyDescent="0.25">
      <c r="C27861" s="160" t="s">
        <v>312</v>
      </c>
      <c r="D27861" s="161">
        <v>838.38</v>
      </c>
    </row>
    <row r="27862" spans="3:4" ht="15" hidden="1" customHeight="1" x14ac:dyDescent="0.25">
      <c r="C27862" s="158" t="s">
        <v>312</v>
      </c>
      <c r="D27862" s="159">
        <v>650.26</v>
      </c>
    </row>
    <row r="27863" spans="3:4" ht="15" hidden="1" customHeight="1" x14ac:dyDescent="0.25">
      <c r="C27863" s="160" t="s">
        <v>308</v>
      </c>
      <c r="D27863" s="161">
        <v>1118.82</v>
      </c>
    </row>
    <row r="27864" spans="3:4" ht="15" hidden="1" customHeight="1" x14ac:dyDescent="0.25">
      <c r="C27864" s="158" t="s">
        <v>543</v>
      </c>
      <c r="D27864" s="159">
        <v>1105.7</v>
      </c>
    </row>
    <row r="27865" spans="3:4" ht="15" hidden="1" customHeight="1" x14ac:dyDescent="0.25">
      <c r="C27865" s="160" t="s">
        <v>547</v>
      </c>
      <c r="D27865" s="161">
        <v>555.46</v>
      </c>
    </row>
    <row r="27866" spans="3:4" ht="15" hidden="1" customHeight="1" x14ac:dyDescent="0.25">
      <c r="C27866" s="158" t="s">
        <v>556</v>
      </c>
      <c r="D27866" s="159">
        <v>418.9</v>
      </c>
    </row>
    <row r="27867" spans="3:4" ht="15" hidden="1" customHeight="1" x14ac:dyDescent="0.25">
      <c r="C27867" s="160" t="s">
        <v>309</v>
      </c>
      <c r="D27867" s="161">
        <v>345.82</v>
      </c>
    </row>
    <row r="27868" spans="3:4" ht="15" hidden="1" customHeight="1" x14ac:dyDescent="0.25">
      <c r="C27868" s="158" t="s">
        <v>547</v>
      </c>
      <c r="D27868" s="159">
        <v>1266.08</v>
      </c>
    </row>
    <row r="27869" spans="3:4" ht="15" hidden="1" customHeight="1" x14ac:dyDescent="0.25">
      <c r="C27869" s="160" t="s">
        <v>549</v>
      </c>
      <c r="D27869" s="161">
        <v>415.04</v>
      </c>
    </row>
    <row r="27870" spans="3:4" ht="15" hidden="1" customHeight="1" x14ac:dyDescent="0.25">
      <c r="C27870" s="158" t="s">
        <v>539</v>
      </c>
      <c r="D27870" s="159">
        <v>714.08</v>
      </c>
    </row>
    <row r="27871" spans="3:4" ht="15" hidden="1" customHeight="1" x14ac:dyDescent="0.25">
      <c r="C27871" s="160" t="s">
        <v>550</v>
      </c>
      <c r="D27871" s="161">
        <v>271.43</v>
      </c>
    </row>
    <row r="27872" spans="3:4" ht="15" hidden="1" customHeight="1" x14ac:dyDescent="0.25">
      <c r="C27872" s="158" t="s">
        <v>307</v>
      </c>
      <c r="D27872" s="159">
        <v>321.23</v>
      </c>
    </row>
    <row r="27873" spans="3:4" ht="15" hidden="1" customHeight="1" x14ac:dyDescent="0.25">
      <c r="C27873" s="160" t="s">
        <v>542</v>
      </c>
      <c r="D27873" s="161">
        <v>515.04</v>
      </c>
    </row>
    <row r="27874" spans="3:4" ht="15" hidden="1" customHeight="1" x14ac:dyDescent="0.25">
      <c r="C27874" s="158" t="s">
        <v>312</v>
      </c>
      <c r="D27874" s="159">
        <v>256.64</v>
      </c>
    </row>
    <row r="27875" spans="3:4" ht="15" hidden="1" customHeight="1" x14ac:dyDescent="0.25">
      <c r="C27875" s="160" t="s">
        <v>309</v>
      </c>
      <c r="D27875" s="161">
        <v>691.36</v>
      </c>
    </row>
    <row r="27876" spans="3:4" ht="15" hidden="1" customHeight="1" x14ac:dyDescent="0.25">
      <c r="C27876" s="158" t="s">
        <v>540</v>
      </c>
      <c r="D27876" s="159">
        <v>149.43</v>
      </c>
    </row>
    <row r="27877" spans="3:4" ht="15" hidden="1" customHeight="1" x14ac:dyDescent="0.25">
      <c r="C27877" s="160" t="s">
        <v>307</v>
      </c>
      <c r="D27877" s="161">
        <v>744.13</v>
      </c>
    </row>
    <row r="27878" spans="3:4" ht="15" hidden="1" customHeight="1" x14ac:dyDescent="0.25">
      <c r="C27878" s="158" t="s">
        <v>540</v>
      </c>
      <c r="D27878" s="159">
        <v>271.69</v>
      </c>
    </row>
    <row r="27879" spans="3:4" ht="15" hidden="1" customHeight="1" x14ac:dyDescent="0.25">
      <c r="C27879" s="160" t="s">
        <v>548</v>
      </c>
      <c r="D27879" s="161">
        <v>687.97</v>
      </c>
    </row>
    <row r="27880" spans="3:4" ht="15" hidden="1" customHeight="1" x14ac:dyDescent="0.25">
      <c r="C27880" s="158" t="s">
        <v>550</v>
      </c>
      <c r="D27880" s="159">
        <v>412.9</v>
      </c>
    </row>
    <row r="27881" spans="3:4" ht="15" hidden="1" customHeight="1" x14ac:dyDescent="0.25">
      <c r="C27881" s="160" t="s">
        <v>307</v>
      </c>
      <c r="D27881" s="161">
        <v>927.44</v>
      </c>
    </row>
    <row r="27882" spans="3:4" ht="15" hidden="1" customHeight="1" x14ac:dyDescent="0.25">
      <c r="C27882" s="158" t="s">
        <v>558</v>
      </c>
      <c r="D27882" s="159">
        <v>336.09</v>
      </c>
    </row>
    <row r="27883" spans="3:4" ht="15" hidden="1" customHeight="1" x14ac:dyDescent="0.25">
      <c r="C27883" s="160" t="s">
        <v>543</v>
      </c>
      <c r="D27883" s="161">
        <v>705.69</v>
      </c>
    </row>
    <row r="27884" spans="3:4" ht="15" hidden="1" customHeight="1" x14ac:dyDescent="0.25">
      <c r="C27884" s="158" t="s">
        <v>308</v>
      </c>
      <c r="D27884" s="159">
        <v>1207.6300000000001</v>
      </c>
    </row>
    <row r="27885" spans="3:4" ht="15" hidden="1" customHeight="1" x14ac:dyDescent="0.25">
      <c r="C27885" s="160" t="s">
        <v>543</v>
      </c>
      <c r="D27885" s="161">
        <v>1141.0899999999999</v>
      </c>
    </row>
    <row r="27886" spans="3:4" ht="15" hidden="1" customHeight="1" x14ac:dyDescent="0.25">
      <c r="C27886" s="158" t="s">
        <v>551</v>
      </c>
      <c r="D27886" s="159">
        <v>330.92</v>
      </c>
    </row>
    <row r="27887" spans="3:4" ht="15" hidden="1" customHeight="1" x14ac:dyDescent="0.25">
      <c r="C27887" s="160" t="s">
        <v>545</v>
      </c>
      <c r="D27887" s="161">
        <v>437.67</v>
      </c>
    </row>
    <row r="27888" spans="3:4" ht="15" hidden="1" customHeight="1" x14ac:dyDescent="0.25">
      <c r="C27888" s="158" t="s">
        <v>552</v>
      </c>
      <c r="D27888" s="159">
        <v>421.64</v>
      </c>
    </row>
    <row r="27889" spans="3:4" ht="15" hidden="1" customHeight="1" x14ac:dyDescent="0.25">
      <c r="C27889" s="160" t="s">
        <v>558</v>
      </c>
      <c r="D27889" s="161">
        <v>399.39</v>
      </c>
    </row>
    <row r="27890" spans="3:4" ht="15" hidden="1" customHeight="1" x14ac:dyDescent="0.25">
      <c r="C27890" s="158" t="s">
        <v>540</v>
      </c>
      <c r="D27890" s="159">
        <v>563.4</v>
      </c>
    </row>
    <row r="27891" spans="3:4" ht="15" hidden="1" customHeight="1" x14ac:dyDescent="0.25">
      <c r="C27891" s="160" t="s">
        <v>540</v>
      </c>
      <c r="D27891" s="161">
        <v>1055.99</v>
      </c>
    </row>
    <row r="27892" spans="3:4" ht="15" hidden="1" customHeight="1" x14ac:dyDescent="0.25">
      <c r="C27892" s="158" t="s">
        <v>543</v>
      </c>
      <c r="D27892" s="159">
        <v>669.47</v>
      </c>
    </row>
    <row r="27893" spans="3:4" ht="15" hidden="1" customHeight="1" x14ac:dyDescent="0.25">
      <c r="C27893" s="160" t="s">
        <v>539</v>
      </c>
      <c r="D27893" s="161">
        <v>1051.04</v>
      </c>
    </row>
    <row r="27894" spans="3:4" ht="15" hidden="1" customHeight="1" x14ac:dyDescent="0.25">
      <c r="C27894" s="158" t="s">
        <v>553</v>
      </c>
      <c r="D27894" s="159">
        <v>333.22</v>
      </c>
    </row>
    <row r="27895" spans="3:4" ht="15" hidden="1" customHeight="1" x14ac:dyDescent="0.25">
      <c r="C27895" s="160" t="s">
        <v>547</v>
      </c>
      <c r="D27895" s="161">
        <v>57.65</v>
      </c>
    </row>
    <row r="27896" spans="3:4" ht="15" hidden="1" customHeight="1" x14ac:dyDescent="0.25">
      <c r="C27896" s="158" t="s">
        <v>312</v>
      </c>
      <c r="D27896" s="159">
        <v>1243.02</v>
      </c>
    </row>
    <row r="27897" spans="3:4" ht="15" hidden="1" customHeight="1" x14ac:dyDescent="0.25">
      <c r="C27897" s="160" t="s">
        <v>539</v>
      </c>
      <c r="D27897" s="161">
        <v>654.79999999999995</v>
      </c>
    </row>
    <row r="27898" spans="3:4" ht="15" hidden="1" customHeight="1" x14ac:dyDescent="0.25">
      <c r="C27898" s="158" t="s">
        <v>539</v>
      </c>
      <c r="D27898" s="159">
        <v>346.18</v>
      </c>
    </row>
    <row r="27899" spans="3:4" ht="15" hidden="1" customHeight="1" x14ac:dyDescent="0.25">
      <c r="C27899" s="160" t="s">
        <v>308</v>
      </c>
      <c r="D27899" s="161">
        <v>1238.82</v>
      </c>
    </row>
    <row r="27900" spans="3:4" ht="15" hidden="1" customHeight="1" x14ac:dyDescent="0.25">
      <c r="C27900" s="158" t="s">
        <v>553</v>
      </c>
      <c r="D27900" s="159">
        <v>164.69</v>
      </c>
    </row>
    <row r="27901" spans="3:4" ht="15" hidden="1" customHeight="1" x14ac:dyDescent="0.25">
      <c r="C27901" s="160" t="s">
        <v>551</v>
      </c>
      <c r="D27901" s="161">
        <v>973.49</v>
      </c>
    </row>
    <row r="27902" spans="3:4" ht="15" hidden="1" customHeight="1" x14ac:dyDescent="0.25">
      <c r="C27902" s="158" t="s">
        <v>539</v>
      </c>
      <c r="D27902" s="159">
        <v>508.07</v>
      </c>
    </row>
    <row r="27903" spans="3:4" ht="15" hidden="1" customHeight="1" x14ac:dyDescent="0.25">
      <c r="C27903" s="160" t="s">
        <v>540</v>
      </c>
      <c r="D27903" s="161">
        <v>677.97</v>
      </c>
    </row>
    <row r="27904" spans="3:4" ht="15" hidden="1" customHeight="1" x14ac:dyDescent="0.25">
      <c r="C27904" s="158" t="s">
        <v>547</v>
      </c>
      <c r="D27904" s="159">
        <v>475.92</v>
      </c>
    </row>
    <row r="27905" spans="3:4" ht="15" hidden="1" customHeight="1" x14ac:dyDescent="0.25">
      <c r="C27905" s="160" t="s">
        <v>549</v>
      </c>
      <c r="D27905" s="161">
        <v>443.61</v>
      </c>
    </row>
    <row r="27906" spans="3:4" ht="15" hidden="1" customHeight="1" x14ac:dyDescent="0.25">
      <c r="C27906" s="158" t="s">
        <v>539</v>
      </c>
      <c r="D27906" s="159">
        <v>943.13</v>
      </c>
    </row>
    <row r="27907" spans="3:4" ht="15" hidden="1" customHeight="1" x14ac:dyDescent="0.25">
      <c r="C27907" s="160" t="s">
        <v>548</v>
      </c>
      <c r="D27907" s="161">
        <v>547.52</v>
      </c>
    </row>
    <row r="27908" spans="3:4" ht="15" hidden="1" customHeight="1" x14ac:dyDescent="0.25">
      <c r="C27908" s="158" t="s">
        <v>309</v>
      </c>
      <c r="D27908" s="159">
        <v>682.97</v>
      </c>
    </row>
    <row r="27909" spans="3:4" ht="15" hidden="1" customHeight="1" x14ac:dyDescent="0.25">
      <c r="C27909" s="160" t="s">
        <v>549</v>
      </c>
      <c r="D27909" s="161">
        <v>707.84</v>
      </c>
    </row>
    <row r="27910" spans="3:4" ht="15" hidden="1" customHeight="1" x14ac:dyDescent="0.25">
      <c r="C27910" s="158" t="s">
        <v>545</v>
      </c>
      <c r="D27910" s="159">
        <v>139.08000000000001</v>
      </c>
    </row>
    <row r="27911" spans="3:4" ht="15" hidden="1" customHeight="1" x14ac:dyDescent="0.25">
      <c r="C27911" s="160" t="s">
        <v>547</v>
      </c>
      <c r="D27911" s="161">
        <v>1281.8399999999999</v>
      </c>
    </row>
    <row r="27912" spans="3:4" ht="15" hidden="1" customHeight="1" x14ac:dyDescent="0.25">
      <c r="C27912" s="158" t="s">
        <v>309</v>
      </c>
      <c r="D27912" s="159">
        <v>627.85</v>
      </c>
    </row>
    <row r="27913" spans="3:4" ht="15" hidden="1" customHeight="1" x14ac:dyDescent="0.25">
      <c r="C27913" s="160" t="s">
        <v>312</v>
      </c>
      <c r="D27913" s="161">
        <v>1032.49</v>
      </c>
    </row>
    <row r="27914" spans="3:4" ht="15" hidden="1" customHeight="1" x14ac:dyDescent="0.25">
      <c r="C27914" s="158" t="s">
        <v>540</v>
      </c>
      <c r="D27914" s="159">
        <v>737.13</v>
      </c>
    </row>
    <row r="27915" spans="3:4" ht="15" hidden="1" customHeight="1" x14ac:dyDescent="0.25">
      <c r="C27915" s="160" t="s">
        <v>307</v>
      </c>
      <c r="D27915" s="161">
        <v>397.18</v>
      </c>
    </row>
    <row r="27916" spans="3:4" ht="15" hidden="1" customHeight="1" x14ac:dyDescent="0.25">
      <c r="C27916" s="158" t="s">
        <v>307</v>
      </c>
      <c r="D27916" s="159">
        <v>850.51</v>
      </c>
    </row>
    <row r="27917" spans="3:4" ht="15" hidden="1" customHeight="1" x14ac:dyDescent="0.25">
      <c r="C27917" s="160" t="s">
        <v>551</v>
      </c>
      <c r="D27917" s="161">
        <v>1087.78</v>
      </c>
    </row>
    <row r="27918" spans="3:4" ht="15" hidden="1" customHeight="1" x14ac:dyDescent="0.25">
      <c r="C27918" s="158" t="s">
        <v>309</v>
      </c>
      <c r="D27918" s="159">
        <v>265.92</v>
      </c>
    </row>
    <row r="27919" spans="3:4" ht="15" hidden="1" customHeight="1" x14ac:dyDescent="0.25">
      <c r="C27919" s="160" t="s">
        <v>551</v>
      </c>
      <c r="D27919" s="161">
        <v>918.07</v>
      </c>
    </row>
    <row r="27920" spans="3:4" ht="15" hidden="1" customHeight="1" x14ac:dyDescent="0.25">
      <c r="C27920" s="158" t="s">
        <v>556</v>
      </c>
      <c r="D27920" s="159">
        <v>693.99</v>
      </c>
    </row>
    <row r="27921" spans="3:4" ht="15" hidden="1" customHeight="1" x14ac:dyDescent="0.25">
      <c r="C27921" s="160" t="s">
        <v>548</v>
      </c>
      <c r="D27921" s="161">
        <v>1014.68</v>
      </c>
    </row>
    <row r="27922" spans="3:4" ht="15" hidden="1" customHeight="1" x14ac:dyDescent="0.25">
      <c r="C27922" s="158" t="s">
        <v>546</v>
      </c>
      <c r="D27922" s="159">
        <v>72.5</v>
      </c>
    </row>
    <row r="27923" spans="3:4" ht="15" hidden="1" customHeight="1" x14ac:dyDescent="0.25">
      <c r="C27923" s="160" t="s">
        <v>307</v>
      </c>
      <c r="D27923" s="161">
        <v>813.23</v>
      </c>
    </row>
    <row r="27924" spans="3:4" ht="15" hidden="1" customHeight="1" x14ac:dyDescent="0.25">
      <c r="C27924" s="158" t="s">
        <v>557</v>
      </c>
      <c r="D27924" s="159">
        <v>862.4</v>
      </c>
    </row>
    <row r="27925" spans="3:4" ht="15" hidden="1" customHeight="1" x14ac:dyDescent="0.25">
      <c r="C27925" s="160" t="s">
        <v>548</v>
      </c>
      <c r="D27925" s="161">
        <v>1129.0999999999999</v>
      </c>
    </row>
    <row r="27926" spans="3:4" ht="15" hidden="1" customHeight="1" x14ac:dyDescent="0.25">
      <c r="C27926" s="158" t="s">
        <v>543</v>
      </c>
      <c r="D27926" s="159">
        <v>774.52</v>
      </c>
    </row>
    <row r="27927" spans="3:4" ht="15" hidden="1" customHeight="1" x14ac:dyDescent="0.25">
      <c r="C27927" s="160" t="s">
        <v>543</v>
      </c>
      <c r="D27927" s="161">
        <v>983.95</v>
      </c>
    </row>
    <row r="27928" spans="3:4" ht="15" hidden="1" customHeight="1" x14ac:dyDescent="0.25">
      <c r="C27928" s="158" t="s">
        <v>309</v>
      </c>
      <c r="D27928" s="159">
        <v>686.98</v>
      </c>
    </row>
    <row r="27929" spans="3:4" ht="15" hidden="1" customHeight="1" x14ac:dyDescent="0.25">
      <c r="C27929" s="160" t="s">
        <v>540</v>
      </c>
      <c r="D27929" s="161">
        <v>984.22</v>
      </c>
    </row>
    <row r="27930" spans="3:4" ht="15" hidden="1" customHeight="1" x14ac:dyDescent="0.25">
      <c r="C27930" s="158" t="s">
        <v>542</v>
      </c>
      <c r="D27930" s="159">
        <v>418.04</v>
      </c>
    </row>
    <row r="27931" spans="3:4" ht="15" hidden="1" customHeight="1" x14ac:dyDescent="0.25">
      <c r="C27931" s="160" t="s">
        <v>542</v>
      </c>
      <c r="D27931" s="161">
        <v>977.94</v>
      </c>
    </row>
    <row r="27932" spans="3:4" ht="15" hidden="1" customHeight="1" x14ac:dyDescent="0.25">
      <c r="C27932" s="158" t="s">
        <v>545</v>
      </c>
      <c r="D27932" s="159">
        <v>1183.6199999999999</v>
      </c>
    </row>
    <row r="27933" spans="3:4" ht="15" hidden="1" customHeight="1" x14ac:dyDescent="0.25">
      <c r="C27933" s="160" t="s">
        <v>558</v>
      </c>
      <c r="D27933" s="161">
        <v>1186.02</v>
      </c>
    </row>
    <row r="27934" spans="3:4" ht="15" hidden="1" customHeight="1" x14ac:dyDescent="0.25">
      <c r="C27934" s="158" t="s">
        <v>551</v>
      </c>
      <c r="D27934" s="159">
        <v>1103.33</v>
      </c>
    </row>
    <row r="27935" spans="3:4" ht="15" hidden="1" customHeight="1" x14ac:dyDescent="0.25">
      <c r="C27935" s="160" t="s">
        <v>541</v>
      </c>
      <c r="D27935" s="161">
        <v>659.92</v>
      </c>
    </row>
    <row r="27936" spans="3:4" ht="15" hidden="1" customHeight="1" x14ac:dyDescent="0.25">
      <c r="C27936" s="158" t="s">
        <v>547</v>
      </c>
      <c r="D27936" s="159">
        <v>581.57000000000005</v>
      </c>
    </row>
    <row r="27937" spans="3:4" ht="15" hidden="1" customHeight="1" x14ac:dyDescent="0.25">
      <c r="C27937" s="160" t="s">
        <v>307</v>
      </c>
      <c r="D27937" s="161">
        <v>380.79</v>
      </c>
    </row>
    <row r="27938" spans="3:4" ht="15" hidden="1" customHeight="1" x14ac:dyDescent="0.25">
      <c r="C27938" s="158" t="s">
        <v>542</v>
      </c>
      <c r="D27938" s="159">
        <v>925.55</v>
      </c>
    </row>
    <row r="27939" spans="3:4" ht="15" hidden="1" customHeight="1" x14ac:dyDescent="0.25">
      <c r="C27939" s="160" t="s">
        <v>554</v>
      </c>
      <c r="D27939" s="161">
        <v>766.72</v>
      </c>
    </row>
    <row r="27940" spans="3:4" ht="15" hidden="1" customHeight="1" x14ac:dyDescent="0.25">
      <c r="C27940" s="158" t="s">
        <v>552</v>
      </c>
      <c r="D27940" s="159">
        <v>194.32</v>
      </c>
    </row>
    <row r="27941" spans="3:4" ht="15" hidden="1" customHeight="1" x14ac:dyDescent="0.25">
      <c r="C27941" s="160" t="s">
        <v>547</v>
      </c>
      <c r="D27941" s="161">
        <v>70.209999999999994</v>
      </c>
    </row>
    <row r="27942" spans="3:4" ht="15" hidden="1" customHeight="1" x14ac:dyDescent="0.25">
      <c r="C27942" s="158" t="s">
        <v>549</v>
      </c>
      <c r="D27942" s="159">
        <v>1270.6099999999999</v>
      </c>
    </row>
    <row r="27943" spans="3:4" ht="15" hidden="1" customHeight="1" x14ac:dyDescent="0.25">
      <c r="C27943" s="160" t="s">
        <v>308</v>
      </c>
      <c r="D27943" s="161">
        <v>876.42</v>
      </c>
    </row>
    <row r="27944" spans="3:4" ht="15" hidden="1" customHeight="1" x14ac:dyDescent="0.25">
      <c r="C27944" s="158" t="s">
        <v>308</v>
      </c>
      <c r="D27944" s="159">
        <v>748.06</v>
      </c>
    </row>
    <row r="27945" spans="3:4" ht="15" hidden="1" customHeight="1" x14ac:dyDescent="0.25">
      <c r="C27945" s="160" t="s">
        <v>547</v>
      </c>
      <c r="D27945" s="161">
        <v>73.319999999999993</v>
      </c>
    </row>
    <row r="27946" spans="3:4" ht="15" hidden="1" customHeight="1" x14ac:dyDescent="0.25">
      <c r="C27946" s="158" t="s">
        <v>312</v>
      </c>
      <c r="D27946" s="159">
        <v>796.56</v>
      </c>
    </row>
    <row r="27947" spans="3:4" ht="15" hidden="1" customHeight="1" x14ac:dyDescent="0.25">
      <c r="C27947" s="160" t="s">
        <v>308</v>
      </c>
      <c r="D27947" s="161">
        <v>526.29</v>
      </c>
    </row>
    <row r="27948" spans="3:4" ht="15" hidden="1" customHeight="1" x14ac:dyDescent="0.25">
      <c r="C27948" s="158" t="s">
        <v>540</v>
      </c>
      <c r="D27948" s="159">
        <v>307.58999999999997</v>
      </c>
    </row>
    <row r="27949" spans="3:4" ht="15" hidden="1" customHeight="1" x14ac:dyDescent="0.25">
      <c r="C27949" s="160" t="s">
        <v>552</v>
      </c>
      <c r="D27949" s="161">
        <v>685.65</v>
      </c>
    </row>
    <row r="27950" spans="3:4" ht="15" hidden="1" customHeight="1" x14ac:dyDescent="0.25">
      <c r="C27950" s="158" t="s">
        <v>539</v>
      </c>
      <c r="D27950" s="159">
        <v>462.81</v>
      </c>
    </row>
    <row r="27951" spans="3:4" ht="15" hidden="1" customHeight="1" x14ac:dyDescent="0.25">
      <c r="C27951" s="160" t="s">
        <v>308</v>
      </c>
      <c r="D27951" s="161">
        <v>818.95</v>
      </c>
    </row>
    <row r="27952" spans="3:4" ht="15" hidden="1" customHeight="1" x14ac:dyDescent="0.25">
      <c r="C27952" s="158" t="s">
        <v>312</v>
      </c>
      <c r="D27952" s="159">
        <v>864.88</v>
      </c>
    </row>
    <row r="27953" spans="3:4" ht="15" hidden="1" customHeight="1" x14ac:dyDescent="0.25">
      <c r="C27953" s="160" t="s">
        <v>539</v>
      </c>
      <c r="D27953" s="161">
        <v>1152.83</v>
      </c>
    </row>
    <row r="27954" spans="3:4" ht="15" hidden="1" customHeight="1" x14ac:dyDescent="0.25">
      <c r="C27954" s="158" t="s">
        <v>309</v>
      </c>
      <c r="D27954" s="159">
        <v>851.68</v>
      </c>
    </row>
    <row r="27955" spans="3:4" ht="15" hidden="1" customHeight="1" x14ac:dyDescent="0.25">
      <c r="C27955" s="160" t="s">
        <v>543</v>
      </c>
      <c r="D27955" s="161">
        <v>575.08000000000004</v>
      </c>
    </row>
    <row r="27956" spans="3:4" ht="15" hidden="1" customHeight="1" x14ac:dyDescent="0.25">
      <c r="C27956" s="158" t="s">
        <v>312</v>
      </c>
      <c r="D27956" s="159">
        <v>746.81</v>
      </c>
    </row>
    <row r="27957" spans="3:4" ht="15" hidden="1" customHeight="1" x14ac:dyDescent="0.25">
      <c r="C27957" s="160" t="s">
        <v>309</v>
      </c>
      <c r="D27957" s="161">
        <v>1000.86</v>
      </c>
    </row>
    <row r="27958" spans="3:4" ht="15" hidden="1" customHeight="1" x14ac:dyDescent="0.25">
      <c r="C27958" s="158" t="s">
        <v>540</v>
      </c>
      <c r="D27958" s="159">
        <v>287.18</v>
      </c>
    </row>
    <row r="27959" spans="3:4" ht="15" hidden="1" customHeight="1" x14ac:dyDescent="0.25">
      <c r="C27959" s="160" t="s">
        <v>555</v>
      </c>
      <c r="D27959" s="161">
        <v>1279.1500000000001</v>
      </c>
    </row>
    <row r="27960" spans="3:4" ht="15" hidden="1" customHeight="1" x14ac:dyDescent="0.25">
      <c r="C27960" s="158" t="s">
        <v>309</v>
      </c>
      <c r="D27960" s="159">
        <v>1253</v>
      </c>
    </row>
    <row r="27961" spans="3:4" ht="15" hidden="1" customHeight="1" x14ac:dyDescent="0.25">
      <c r="C27961" s="160" t="s">
        <v>553</v>
      </c>
      <c r="D27961" s="161">
        <v>1193.44</v>
      </c>
    </row>
    <row r="27962" spans="3:4" ht="15" hidden="1" customHeight="1" x14ac:dyDescent="0.25">
      <c r="C27962" s="158" t="s">
        <v>309</v>
      </c>
      <c r="D27962" s="159">
        <v>717.36</v>
      </c>
    </row>
    <row r="27963" spans="3:4" ht="15" hidden="1" customHeight="1" x14ac:dyDescent="0.25">
      <c r="C27963" s="160" t="s">
        <v>553</v>
      </c>
      <c r="D27963" s="161">
        <v>385.1</v>
      </c>
    </row>
    <row r="27964" spans="3:4" ht="15" hidden="1" customHeight="1" x14ac:dyDescent="0.25">
      <c r="C27964" s="158" t="s">
        <v>552</v>
      </c>
      <c r="D27964" s="159">
        <v>522.41999999999996</v>
      </c>
    </row>
    <row r="27965" spans="3:4" ht="15" hidden="1" customHeight="1" x14ac:dyDescent="0.25">
      <c r="C27965" s="160" t="s">
        <v>540</v>
      </c>
      <c r="D27965" s="161">
        <v>14.69</v>
      </c>
    </row>
    <row r="27966" spans="3:4" ht="15" hidden="1" customHeight="1" x14ac:dyDescent="0.25">
      <c r="C27966" s="158" t="s">
        <v>543</v>
      </c>
      <c r="D27966" s="159">
        <v>626.78</v>
      </c>
    </row>
    <row r="27967" spans="3:4" ht="15" hidden="1" customHeight="1" x14ac:dyDescent="0.25">
      <c r="C27967" s="160" t="s">
        <v>540</v>
      </c>
      <c r="D27967" s="161">
        <v>971.23</v>
      </c>
    </row>
    <row r="27968" spans="3:4" ht="15" hidden="1" customHeight="1" x14ac:dyDescent="0.25">
      <c r="C27968" s="158" t="s">
        <v>308</v>
      </c>
      <c r="D27968" s="159">
        <v>542.14</v>
      </c>
    </row>
    <row r="27969" spans="3:4" ht="15" hidden="1" customHeight="1" x14ac:dyDescent="0.25">
      <c r="C27969" s="160" t="s">
        <v>308</v>
      </c>
      <c r="D27969" s="161">
        <v>1086.32</v>
      </c>
    </row>
    <row r="27970" spans="3:4" ht="15" hidden="1" customHeight="1" x14ac:dyDescent="0.25">
      <c r="C27970" s="158" t="s">
        <v>558</v>
      </c>
      <c r="D27970" s="159">
        <v>916</v>
      </c>
    </row>
    <row r="27971" spans="3:4" ht="15" hidden="1" customHeight="1" x14ac:dyDescent="0.25">
      <c r="C27971" s="160" t="s">
        <v>307</v>
      </c>
      <c r="D27971" s="161">
        <v>234.54</v>
      </c>
    </row>
    <row r="27972" spans="3:4" ht="15" hidden="1" customHeight="1" x14ac:dyDescent="0.25">
      <c r="C27972" s="158" t="s">
        <v>542</v>
      </c>
      <c r="D27972" s="159">
        <v>614.33000000000004</v>
      </c>
    </row>
    <row r="27973" spans="3:4" ht="15" hidden="1" customHeight="1" x14ac:dyDescent="0.25">
      <c r="C27973" s="160" t="s">
        <v>542</v>
      </c>
      <c r="D27973" s="161">
        <v>195.5</v>
      </c>
    </row>
    <row r="27974" spans="3:4" ht="15" hidden="1" customHeight="1" x14ac:dyDescent="0.25">
      <c r="C27974" s="158" t="s">
        <v>547</v>
      </c>
      <c r="D27974" s="159">
        <v>915.67</v>
      </c>
    </row>
    <row r="27975" spans="3:4" ht="15" hidden="1" customHeight="1" x14ac:dyDescent="0.25">
      <c r="C27975" s="160" t="s">
        <v>549</v>
      </c>
      <c r="D27975" s="161">
        <v>889.83</v>
      </c>
    </row>
    <row r="27976" spans="3:4" ht="15" hidden="1" customHeight="1" x14ac:dyDescent="0.25">
      <c r="C27976" s="158" t="s">
        <v>539</v>
      </c>
      <c r="D27976" s="159">
        <v>871.93</v>
      </c>
    </row>
    <row r="27977" spans="3:4" ht="15" hidden="1" customHeight="1" x14ac:dyDescent="0.25">
      <c r="C27977" s="160" t="s">
        <v>553</v>
      </c>
      <c r="D27977" s="161">
        <v>755.1</v>
      </c>
    </row>
    <row r="27978" spans="3:4" ht="15" hidden="1" customHeight="1" x14ac:dyDescent="0.25">
      <c r="C27978" s="158" t="s">
        <v>542</v>
      </c>
      <c r="D27978" s="159">
        <v>459.71</v>
      </c>
    </row>
    <row r="27979" spans="3:4" ht="15" hidden="1" customHeight="1" x14ac:dyDescent="0.25">
      <c r="C27979" s="160" t="s">
        <v>551</v>
      </c>
      <c r="D27979" s="161">
        <v>1237.28</v>
      </c>
    </row>
    <row r="27980" spans="3:4" ht="15" hidden="1" customHeight="1" x14ac:dyDescent="0.25">
      <c r="C27980" s="158" t="s">
        <v>556</v>
      </c>
      <c r="D27980" s="159">
        <v>1120.4000000000001</v>
      </c>
    </row>
    <row r="27981" spans="3:4" ht="15" hidden="1" customHeight="1" x14ac:dyDescent="0.25">
      <c r="C27981" s="160" t="s">
        <v>546</v>
      </c>
      <c r="D27981" s="161">
        <v>544.82000000000005</v>
      </c>
    </row>
    <row r="27982" spans="3:4" ht="15" hidden="1" customHeight="1" x14ac:dyDescent="0.25">
      <c r="C27982" s="158" t="s">
        <v>546</v>
      </c>
      <c r="D27982" s="159">
        <v>409.76</v>
      </c>
    </row>
    <row r="27983" spans="3:4" ht="15" hidden="1" customHeight="1" x14ac:dyDescent="0.25">
      <c r="C27983" s="160" t="s">
        <v>551</v>
      </c>
      <c r="D27983" s="161">
        <v>1293.43</v>
      </c>
    </row>
    <row r="27984" spans="3:4" ht="15" hidden="1" customHeight="1" x14ac:dyDescent="0.25">
      <c r="C27984" s="158" t="s">
        <v>547</v>
      </c>
      <c r="D27984" s="159">
        <v>1020.89</v>
      </c>
    </row>
    <row r="27985" spans="3:4" ht="15" hidden="1" customHeight="1" x14ac:dyDescent="0.25">
      <c r="C27985" s="160" t="s">
        <v>542</v>
      </c>
      <c r="D27985" s="161">
        <v>852.13</v>
      </c>
    </row>
    <row r="27986" spans="3:4" ht="15" hidden="1" customHeight="1" x14ac:dyDescent="0.25">
      <c r="C27986" s="158" t="s">
        <v>546</v>
      </c>
      <c r="D27986" s="159">
        <v>542.58000000000004</v>
      </c>
    </row>
    <row r="27987" spans="3:4" ht="15" hidden="1" customHeight="1" x14ac:dyDescent="0.25">
      <c r="C27987" s="160" t="s">
        <v>312</v>
      </c>
      <c r="D27987" s="161">
        <v>599.24</v>
      </c>
    </row>
    <row r="27988" spans="3:4" ht="15" hidden="1" customHeight="1" x14ac:dyDescent="0.25">
      <c r="C27988" s="158" t="s">
        <v>307</v>
      </c>
      <c r="D27988" s="159">
        <v>863.91</v>
      </c>
    </row>
    <row r="27989" spans="3:4" ht="15" hidden="1" customHeight="1" x14ac:dyDescent="0.25">
      <c r="C27989" s="160" t="s">
        <v>549</v>
      </c>
      <c r="D27989" s="161">
        <v>512.61</v>
      </c>
    </row>
    <row r="27990" spans="3:4" ht="15" hidden="1" customHeight="1" x14ac:dyDescent="0.25">
      <c r="C27990" s="158" t="s">
        <v>307</v>
      </c>
      <c r="D27990" s="159">
        <v>367.04</v>
      </c>
    </row>
    <row r="27991" spans="3:4" ht="15" hidden="1" customHeight="1" x14ac:dyDescent="0.25">
      <c r="C27991" s="160" t="s">
        <v>554</v>
      </c>
      <c r="D27991" s="161">
        <v>925.17</v>
      </c>
    </row>
    <row r="27992" spans="3:4" ht="15" hidden="1" customHeight="1" x14ac:dyDescent="0.25">
      <c r="C27992" s="158" t="s">
        <v>553</v>
      </c>
      <c r="D27992" s="159">
        <v>1223.77</v>
      </c>
    </row>
    <row r="27993" spans="3:4" ht="15" hidden="1" customHeight="1" x14ac:dyDescent="0.25">
      <c r="C27993" s="160" t="s">
        <v>548</v>
      </c>
      <c r="D27993" s="161">
        <v>615.08000000000004</v>
      </c>
    </row>
    <row r="27994" spans="3:4" ht="15" hidden="1" customHeight="1" x14ac:dyDescent="0.25">
      <c r="C27994" s="158" t="s">
        <v>543</v>
      </c>
      <c r="D27994" s="159">
        <v>956.02</v>
      </c>
    </row>
    <row r="27995" spans="3:4" ht="15" hidden="1" customHeight="1" x14ac:dyDescent="0.25">
      <c r="C27995" s="160" t="s">
        <v>553</v>
      </c>
      <c r="D27995" s="161">
        <v>819.22</v>
      </c>
    </row>
    <row r="27996" spans="3:4" ht="15" hidden="1" customHeight="1" x14ac:dyDescent="0.25">
      <c r="C27996" s="158" t="s">
        <v>549</v>
      </c>
      <c r="D27996" s="159">
        <v>1115.42</v>
      </c>
    </row>
    <row r="27997" spans="3:4" ht="15" hidden="1" customHeight="1" x14ac:dyDescent="0.25">
      <c r="C27997" s="160" t="s">
        <v>539</v>
      </c>
      <c r="D27997" s="161">
        <v>752.21</v>
      </c>
    </row>
    <row r="27998" spans="3:4" ht="15" hidden="1" customHeight="1" x14ac:dyDescent="0.25">
      <c r="C27998" s="158" t="s">
        <v>309</v>
      </c>
      <c r="D27998" s="159">
        <v>746.7</v>
      </c>
    </row>
    <row r="27999" spans="3:4" ht="15" hidden="1" customHeight="1" x14ac:dyDescent="0.25">
      <c r="C27999" s="160" t="s">
        <v>542</v>
      </c>
      <c r="D27999" s="161">
        <v>863.67</v>
      </c>
    </row>
    <row r="28000" spans="3:4" ht="15" hidden="1" customHeight="1" x14ac:dyDescent="0.25">
      <c r="C28000" s="158" t="s">
        <v>552</v>
      </c>
      <c r="D28000" s="159">
        <v>704</v>
      </c>
    </row>
    <row r="28001" spans="3:4" ht="15" hidden="1" customHeight="1" x14ac:dyDescent="0.25">
      <c r="C28001" s="160" t="s">
        <v>539</v>
      </c>
      <c r="D28001" s="161">
        <v>411.37</v>
      </c>
    </row>
    <row r="28002" spans="3:4" ht="15" hidden="1" customHeight="1" x14ac:dyDescent="0.25">
      <c r="C28002" s="158" t="s">
        <v>307</v>
      </c>
      <c r="D28002" s="159">
        <v>782.16</v>
      </c>
    </row>
    <row r="28003" spans="3:4" ht="15" hidden="1" customHeight="1" x14ac:dyDescent="0.25">
      <c r="C28003" s="160" t="s">
        <v>552</v>
      </c>
      <c r="D28003" s="161">
        <v>689.85</v>
      </c>
    </row>
    <row r="28004" spans="3:4" ht="15" hidden="1" customHeight="1" x14ac:dyDescent="0.25">
      <c r="C28004" s="158" t="s">
        <v>547</v>
      </c>
      <c r="D28004" s="159">
        <v>203.51</v>
      </c>
    </row>
    <row r="28005" spans="3:4" ht="15" hidden="1" customHeight="1" x14ac:dyDescent="0.25">
      <c r="C28005" s="160" t="s">
        <v>309</v>
      </c>
      <c r="D28005" s="161">
        <v>615.69000000000005</v>
      </c>
    </row>
    <row r="28006" spans="3:4" ht="15" hidden="1" customHeight="1" x14ac:dyDescent="0.25">
      <c r="C28006" s="158" t="s">
        <v>542</v>
      </c>
      <c r="D28006" s="159">
        <v>139.27000000000001</v>
      </c>
    </row>
    <row r="28007" spans="3:4" ht="15" hidden="1" customHeight="1" x14ac:dyDescent="0.25">
      <c r="C28007" s="160" t="s">
        <v>539</v>
      </c>
      <c r="D28007" s="161">
        <v>632.32000000000005</v>
      </c>
    </row>
    <row r="28008" spans="3:4" ht="15" hidden="1" customHeight="1" x14ac:dyDescent="0.25">
      <c r="C28008" s="158" t="s">
        <v>545</v>
      </c>
      <c r="D28008" s="159">
        <v>907.65</v>
      </c>
    </row>
    <row r="28009" spans="3:4" ht="15" hidden="1" customHeight="1" x14ac:dyDescent="0.25">
      <c r="C28009" s="160" t="s">
        <v>307</v>
      </c>
      <c r="D28009" s="161">
        <v>395.87</v>
      </c>
    </row>
    <row r="28010" spans="3:4" ht="15" hidden="1" customHeight="1" x14ac:dyDescent="0.25">
      <c r="C28010" s="158" t="s">
        <v>546</v>
      </c>
      <c r="D28010" s="159">
        <v>1159.4100000000001</v>
      </c>
    </row>
    <row r="28011" spans="3:4" ht="15" hidden="1" customHeight="1" x14ac:dyDescent="0.25">
      <c r="C28011" s="160" t="s">
        <v>546</v>
      </c>
      <c r="D28011" s="161">
        <v>1049.42</v>
      </c>
    </row>
    <row r="28012" spans="3:4" ht="15" hidden="1" customHeight="1" x14ac:dyDescent="0.25">
      <c r="C28012" s="158" t="s">
        <v>546</v>
      </c>
      <c r="D28012" s="159">
        <v>560.79</v>
      </c>
    </row>
    <row r="28013" spans="3:4" ht="15" hidden="1" customHeight="1" x14ac:dyDescent="0.25">
      <c r="C28013" s="160" t="s">
        <v>551</v>
      </c>
      <c r="D28013" s="161">
        <v>256.58999999999997</v>
      </c>
    </row>
    <row r="28014" spans="3:4" ht="15" hidden="1" customHeight="1" x14ac:dyDescent="0.25">
      <c r="C28014" s="158" t="s">
        <v>540</v>
      </c>
      <c r="D28014" s="159">
        <v>1264.8</v>
      </c>
    </row>
    <row r="28015" spans="3:4" ht="15" hidden="1" customHeight="1" x14ac:dyDescent="0.25">
      <c r="C28015" s="160" t="s">
        <v>547</v>
      </c>
      <c r="D28015" s="161">
        <v>451.89</v>
      </c>
    </row>
    <row r="28016" spans="3:4" ht="15" hidden="1" customHeight="1" x14ac:dyDescent="0.25">
      <c r="C28016" s="158" t="s">
        <v>309</v>
      </c>
      <c r="D28016" s="159">
        <v>735.15</v>
      </c>
    </row>
    <row r="28017" spans="3:4" ht="15" hidden="1" customHeight="1" x14ac:dyDescent="0.25">
      <c r="C28017" s="160" t="s">
        <v>540</v>
      </c>
      <c r="D28017" s="161">
        <v>693.24</v>
      </c>
    </row>
    <row r="28018" spans="3:4" ht="15" hidden="1" customHeight="1" x14ac:dyDescent="0.25">
      <c r="C28018" s="158" t="s">
        <v>307</v>
      </c>
      <c r="D28018" s="159">
        <v>810.81</v>
      </c>
    </row>
    <row r="28019" spans="3:4" ht="15" hidden="1" customHeight="1" x14ac:dyDescent="0.25">
      <c r="C28019" s="160" t="s">
        <v>545</v>
      </c>
      <c r="D28019" s="161">
        <v>178.59</v>
      </c>
    </row>
    <row r="28020" spans="3:4" ht="15" hidden="1" customHeight="1" x14ac:dyDescent="0.25">
      <c r="C28020" s="158" t="s">
        <v>545</v>
      </c>
      <c r="D28020" s="159">
        <v>1166.23</v>
      </c>
    </row>
    <row r="28021" spans="3:4" ht="15" hidden="1" customHeight="1" x14ac:dyDescent="0.25">
      <c r="C28021" s="160" t="s">
        <v>307</v>
      </c>
      <c r="D28021" s="161">
        <v>657.84</v>
      </c>
    </row>
    <row r="28022" spans="3:4" ht="15" hidden="1" customHeight="1" x14ac:dyDescent="0.25">
      <c r="C28022" s="158" t="s">
        <v>556</v>
      </c>
      <c r="D28022" s="159">
        <v>156.31</v>
      </c>
    </row>
    <row r="28023" spans="3:4" ht="15" hidden="1" customHeight="1" x14ac:dyDescent="0.25">
      <c r="C28023" s="160" t="s">
        <v>549</v>
      </c>
      <c r="D28023" s="161">
        <v>455.79</v>
      </c>
    </row>
    <row r="28024" spans="3:4" ht="15" hidden="1" customHeight="1" x14ac:dyDescent="0.25">
      <c r="C28024" s="158" t="s">
        <v>546</v>
      </c>
      <c r="D28024" s="159">
        <v>698.85</v>
      </c>
    </row>
    <row r="28025" spans="3:4" ht="15" hidden="1" customHeight="1" x14ac:dyDescent="0.25">
      <c r="C28025" s="160" t="s">
        <v>312</v>
      </c>
      <c r="D28025" s="161">
        <v>40.76</v>
      </c>
    </row>
    <row r="28026" spans="3:4" ht="15" hidden="1" customHeight="1" x14ac:dyDescent="0.25">
      <c r="C28026" s="158" t="s">
        <v>546</v>
      </c>
      <c r="D28026" s="159">
        <v>652.79</v>
      </c>
    </row>
    <row r="28027" spans="3:4" ht="15" hidden="1" customHeight="1" x14ac:dyDescent="0.25">
      <c r="C28027" s="160" t="s">
        <v>539</v>
      </c>
      <c r="D28027" s="161">
        <v>361.48</v>
      </c>
    </row>
    <row r="28028" spans="3:4" ht="15" hidden="1" customHeight="1" x14ac:dyDescent="0.25">
      <c r="C28028" s="158" t="s">
        <v>550</v>
      </c>
      <c r="D28028" s="159">
        <v>430.83</v>
      </c>
    </row>
    <row r="28029" spans="3:4" ht="15" hidden="1" customHeight="1" x14ac:dyDescent="0.25">
      <c r="C28029" s="160" t="s">
        <v>549</v>
      </c>
      <c r="D28029" s="161">
        <v>963.92</v>
      </c>
    </row>
    <row r="28030" spans="3:4" ht="15" hidden="1" customHeight="1" x14ac:dyDescent="0.25">
      <c r="C28030" s="158" t="s">
        <v>309</v>
      </c>
      <c r="D28030" s="159">
        <v>1226.96</v>
      </c>
    </row>
    <row r="28031" spans="3:4" ht="15" hidden="1" customHeight="1" x14ac:dyDescent="0.25">
      <c r="C28031" s="160" t="s">
        <v>553</v>
      </c>
      <c r="D28031" s="161">
        <v>788.06</v>
      </c>
    </row>
    <row r="28032" spans="3:4" ht="15" hidden="1" customHeight="1" x14ac:dyDescent="0.25">
      <c r="C28032" s="158" t="s">
        <v>307</v>
      </c>
      <c r="D28032" s="159">
        <v>833.1</v>
      </c>
    </row>
    <row r="28033" spans="3:4" ht="15" hidden="1" customHeight="1" x14ac:dyDescent="0.25">
      <c r="C28033" s="160" t="s">
        <v>540</v>
      </c>
      <c r="D28033" s="161">
        <v>568.29</v>
      </c>
    </row>
    <row r="28034" spans="3:4" ht="15" hidden="1" customHeight="1" x14ac:dyDescent="0.25">
      <c r="C28034" s="158" t="s">
        <v>551</v>
      </c>
      <c r="D28034" s="159">
        <v>604.78</v>
      </c>
    </row>
    <row r="28035" spans="3:4" ht="15" hidden="1" customHeight="1" x14ac:dyDescent="0.25">
      <c r="C28035" s="160" t="s">
        <v>549</v>
      </c>
      <c r="D28035" s="161">
        <v>609.89</v>
      </c>
    </row>
    <row r="28036" spans="3:4" ht="15" hidden="1" customHeight="1" x14ac:dyDescent="0.25">
      <c r="C28036" s="158" t="s">
        <v>545</v>
      </c>
      <c r="D28036" s="159">
        <v>948.77</v>
      </c>
    </row>
    <row r="28037" spans="3:4" ht="15" hidden="1" customHeight="1" x14ac:dyDescent="0.25">
      <c r="C28037" s="160" t="s">
        <v>553</v>
      </c>
      <c r="D28037" s="161">
        <v>250.56</v>
      </c>
    </row>
    <row r="28038" spans="3:4" ht="15" hidden="1" customHeight="1" x14ac:dyDescent="0.25">
      <c r="C28038" s="158" t="s">
        <v>308</v>
      </c>
      <c r="D28038" s="159">
        <v>644.69000000000005</v>
      </c>
    </row>
    <row r="28039" spans="3:4" ht="15" hidden="1" customHeight="1" x14ac:dyDescent="0.25">
      <c r="C28039" s="160" t="s">
        <v>539</v>
      </c>
      <c r="D28039" s="161">
        <v>787.41</v>
      </c>
    </row>
    <row r="28040" spans="3:4" ht="15" hidden="1" customHeight="1" x14ac:dyDescent="0.25">
      <c r="C28040" s="158" t="s">
        <v>543</v>
      </c>
      <c r="D28040" s="159">
        <v>585.04</v>
      </c>
    </row>
    <row r="28041" spans="3:4" ht="15" hidden="1" customHeight="1" x14ac:dyDescent="0.25">
      <c r="C28041" s="160" t="s">
        <v>547</v>
      </c>
      <c r="D28041" s="161">
        <v>1246.2</v>
      </c>
    </row>
    <row r="28042" spans="3:4" ht="15" hidden="1" customHeight="1" x14ac:dyDescent="0.25">
      <c r="C28042" s="158" t="s">
        <v>543</v>
      </c>
      <c r="D28042" s="159">
        <v>500.84</v>
      </c>
    </row>
    <row r="28043" spans="3:4" ht="15" hidden="1" customHeight="1" x14ac:dyDescent="0.25">
      <c r="C28043" s="160" t="s">
        <v>549</v>
      </c>
      <c r="D28043" s="161">
        <v>408.2</v>
      </c>
    </row>
    <row r="28044" spans="3:4" ht="15" hidden="1" customHeight="1" x14ac:dyDescent="0.25">
      <c r="C28044" s="158" t="s">
        <v>546</v>
      </c>
      <c r="D28044" s="159">
        <v>718.47</v>
      </c>
    </row>
    <row r="28045" spans="3:4" ht="15" hidden="1" customHeight="1" x14ac:dyDescent="0.25">
      <c r="C28045" s="160" t="s">
        <v>550</v>
      </c>
      <c r="D28045" s="161">
        <v>863.19</v>
      </c>
    </row>
    <row r="28046" spans="3:4" ht="15" hidden="1" customHeight="1" x14ac:dyDescent="0.25">
      <c r="C28046" s="158" t="s">
        <v>547</v>
      </c>
      <c r="D28046" s="159">
        <v>1262.77</v>
      </c>
    </row>
    <row r="28047" spans="3:4" ht="15" hidden="1" customHeight="1" x14ac:dyDescent="0.25">
      <c r="C28047" s="160" t="s">
        <v>551</v>
      </c>
      <c r="D28047" s="161">
        <v>651.72</v>
      </c>
    </row>
    <row r="28048" spans="3:4" ht="15" hidden="1" customHeight="1" x14ac:dyDescent="0.25">
      <c r="C28048" s="158" t="s">
        <v>312</v>
      </c>
      <c r="D28048" s="159">
        <v>1091.44</v>
      </c>
    </row>
    <row r="28049" spans="3:4" ht="15" hidden="1" customHeight="1" x14ac:dyDescent="0.25">
      <c r="C28049" s="160" t="s">
        <v>541</v>
      </c>
      <c r="D28049" s="161">
        <v>1028.54</v>
      </c>
    </row>
    <row r="28050" spans="3:4" ht="15" hidden="1" customHeight="1" x14ac:dyDescent="0.25">
      <c r="C28050" s="158" t="s">
        <v>550</v>
      </c>
      <c r="D28050" s="159">
        <v>861.37</v>
      </c>
    </row>
    <row r="28051" spans="3:4" ht="15" hidden="1" customHeight="1" x14ac:dyDescent="0.25">
      <c r="C28051" s="160" t="s">
        <v>552</v>
      </c>
      <c r="D28051" s="161">
        <v>1205.69</v>
      </c>
    </row>
    <row r="28052" spans="3:4" ht="15" hidden="1" customHeight="1" x14ac:dyDescent="0.25">
      <c r="C28052" s="158" t="s">
        <v>552</v>
      </c>
      <c r="D28052" s="159">
        <v>436.34</v>
      </c>
    </row>
    <row r="28053" spans="3:4" ht="15" hidden="1" customHeight="1" x14ac:dyDescent="0.25">
      <c r="C28053" s="160" t="s">
        <v>543</v>
      </c>
      <c r="D28053" s="161">
        <v>709.09</v>
      </c>
    </row>
    <row r="28054" spans="3:4" ht="15" hidden="1" customHeight="1" x14ac:dyDescent="0.25">
      <c r="C28054" s="158" t="s">
        <v>543</v>
      </c>
      <c r="D28054" s="159">
        <v>793.34</v>
      </c>
    </row>
    <row r="28055" spans="3:4" ht="15" hidden="1" customHeight="1" x14ac:dyDescent="0.25">
      <c r="C28055" s="160" t="s">
        <v>540</v>
      </c>
      <c r="D28055" s="161">
        <v>197.16</v>
      </c>
    </row>
    <row r="28056" spans="3:4" ht="15" hidden="1" customHeight="1" x14ac:dyDescent="0.25">
      <c r="C28056" s="158" t="s">
        <v>551</v>
      </c>
      <c r="D28056" s="159">
        <v>898.46</v>
      </c>
    </row>
    <row r="28057" spans="3:4" ht="15" hidden="1" customHeight="1" x14ac:dyDescent="0.25">
      <c r="C28057" s="160" t="s">
        <v>309</v>
      </c>
      <c r="D28057" s="161">
        <v>361.5</v>
      </c>
    </row>
    <row r="28058" spans="3:4" ht="15" hidden="1" customHeight="1" x14ac:dyDescent="0.25">
      <c r="C28058" s="158" t="s">
        <v>556</v>
      </c>
      <c r="D28058" s="159">
        <v>395.86</v>
      </c>
    </row>
    <row r="28059" spans="3:4" ht="15" hidden="1" customHeight="1" x14ac:dyDescent="0.25">
      <c r="C28059" s="160" t="s">
        <v>539</v>
      </c>
      <c r="D28059" s="161">
        <v>674.25</v>
      </c>
    </row>
    <row r="28060" spans="3:4" ht="15" hidden="1" customHeight="1" x14ac:dyDescent="0.25">
      <c r="C28060" s="158" t="s">
        <v>555</v>
      </c>
      <c r="D28060" s="159">
        <v>253.06</v>
      </c>
    </row>
    <row r="28061" spans="3:4" ht="15" hidden="1" customHeight="1" x14ac:dyDescent="0.25">
      <c r="C28061" s="160" t="s">
        <v>545</v>
      </c>
      <c r="D28061" s="161">
        <v>263.29000000000002</v>
      </c>
    </row>
    <row r="28062" spans="3:4" ht="15" hidden="1" customHeight="1" x14ac:dyDescent="0.25">
      <c r="C28062" s="158" t="s">
        <v>553</v>
      </c>
      <c r="D28062" s="159">
        <v>708.93</v>
      </c>
    </row>
    <row r="28063" spans="3:4" ht="15" hidden="1" customHeight="1" x14ac:dyDescent="0.25">
      <c r="C28063" s="160" t="s">
        <v>542</v>
      </c>
      <c r="D28063" s="161">
        <v>474.91</v>
      </c>
    </row>
    <row r="28064" spans="3:4" ht="15" hidden="1" customHeight="1" x14ac:dyDescent="0.25">
      <c r="C28064" s="158" t="s">
        <v>308</v>
      </c>
      <c r="D28064" s="159">
        <v>489.18</v>
      </c>
    </row>
    <row r="28065" spans="3:4" ht="15" hidden="1" customHeight="1" x14ac:dyDescent="0.25">
      <c r="C28065" s="160" t="s">
        <v>545</v>
      </c>
      <c r="D28065" s="161">
        <v>393.65</v>
      </c>
    </row>
    <row r="28066" spans="3:4" ht="15" hidden="1" customHeight="1" x14ac:dyDescent="0.25">
      <c r="C28066" s="158" t="s">
        <v>553</v>
      </c>
      <c r="D28066" s="159">
        <v>34.659999999999997</v>
      </c>
    </row>
    <row r="28067" spans="3:4" ht="15" hidden="1" customHeight="1" x14ac:dyDescent="0.25">
      <c r="C28067" s="160" t="s">
        <v>547</v>
      </c>
      <c r="D28067" s="161">
        <v>991.98</v>
      </c>
    </row>
    <row r="28068" spans="3:4" ht="15" hidden="1" customHeight="1" x14ac:dyDescent="0.25">
      <c r="C28068" s="158" t="s">
        <v>540</v>
      </c>
      <c r="D28068" s="159">
        <v>926.58</v>
      </c>
    </row>
    <row r="28069" spans="3:4" ht="15" hidden="1" customHeight="1" x14ac:dyDescent="0.25">
      <c r="C28069" s="160" t="s">
        <v>307</v>
      </c>
      <c r="D28069" s="161">
        <v>39.049999999999997</v>
      </c>
    </row>
    <row r="28070" spans="3:4" ht="15" hidden="1" customHeight="1" x14ac:dyDescent="0.25">
      <c r="C28070" s="158" t="s">
        <v>543</v>
      </c>
      <c r="D28070" s="159">
        <v>744.48</v>
      </c>
    </row>
    <row r="28071" spans="3:4" ht="15" hidden="1" customHeight="1" x14ac:dyDescent="0.25">
      <c r="C28071" s="160" t="s">
        <v>549</v>
      </c>
      <c r="D28071" s="161">
        <v>576.08000000000004</v>
      </c>
    </row>
    <row r="28072" spans="3:4" ht="15" hidden="1" customHeight="1" x14ac:dyDescent="0.25">
      <c r="C28072" s="158" t="s">
        <v>307</v>
      </c>
      <c r="D28072" s="159">
        <v>860.96</v>
      </c>
    </row>
    <row r="28073" spans="3:4" ht="15" hidden="1" customHeight="1" x14ac:dyDescent="0.25">
      <c r="C28073" s="160" t="s">
        <v>308</v>
      </c>
      <c r="D28073" s="161">
        <v>879.39</v>
      </c>
    </row>
    <row r="28074" spans="3:4" ht="15" hidden="1" customHeight="1" x14ac:dyDescent="0.25">
      <c r="C28074" s="158" t="s">
        <v>547</v>
      </c>
      <c r="D28074" s="159">
        <v>1094.04</v>
      </c>
    </row>
    <row r="28075" spans="3:4" ht="15" hidden="1" customHeight="1" x14ac:dyDescent="0.25">
      <c r="C28075" s="160" t="s">
        <v>539</v>
      </c>
      <c r="D28075" s="161">
        <v>576.45000000000005</v>
      </c>
    </row>
    <row r="28076" spans="3:4" ht="15" hidden="1" customHeight="1" x14ac:dyDescent="0.25">
      <c r="C28076" s="158" t="s">
        <v>553</v>
      </c>
      <c r="D28076" s="159">
        <v>486.56</v>
      </c>
    </row>
    <row r="28077" spans="3:4" ht="15" hidden="1" customHeight="1" x14ac:dyDescent="0.25">
      <c r="C28077" s="160" t="s">
        <v>556</v>
      </c>
      <c r="D28077" s="161">
        <v>918.25</v>
      </c>
    </row>
    <row r="28078" spans="3:4" ht="15" hidden="1" customHeight="1" x14ac:dyDescent="0.25">
      <c r="C28078" s="158" t="s">
        <v>551</v>
      </c>
      <c r="D28078" s="159">
        <v>1218.79</v>
      </c>
    </row>
    <row r="28079" spans="3:4" ht="15" hidden="1" customHeight="1" x14ac:dyDescent="0.25">
      <c r="C28079" s="160" t="s">
        <v>552</v>
      </c>
      <c r="D28079" s="161">
        <v>227.06</v>
      </c>
    </row>
    <row r="28080" spans="3:4" ht="15" hidden="1" customHeight="1" x14ac:dyDescent="0.25">
      <c r="C28080" s="158" t="s">
        <v>553</v>
      </c>
      <c r="D28080" s="159">
        <v>986.34</v>
      </c>
    </row>
    <row r="28081" spans="3:4" ht="15" hidden="1" customHeight="1" x14ac:dyDescent="0.25">
      <c r="C28081" s="160" t="s">
        <v>550</v>
      </c>
      <c r="D28081" s="161">
        <v>1269.98</v>
      </c>
    </row>
    <row r="28082" spans="3:4" ht="15" hidden="1" customHeight="1" x14ac:dyDescent="0.25">
      <c r="C28082" s="158" t="s">
        <v>544</v>
      </c>
      <c r="D28082" s="159">
        <v>381.6</v>
      </c>
    </row>
    <row r="28083" spans="3:4" ht="15" hidden="1" customHeight="1" x14ac:dyDescent="0.25">
      <c r="C28083" s="160" t="s">
        <v>553</v>
      </c>
      <c r="D28083" s="161">
        <v>910.85</v>
      </c>
    </row>
    <row r="28084" spans="3:4" ht="15" hidden="1" customHeight="1" x14ac:dyDescent="0.25">
      <c r="C28084" s="158" t="s">
        <v>552</v>
      </c>
      <c r="D28084" s="159">
        <v>838.22</v>
      </c>
    </row>
    <row r="28085" spans="3:4" ht="15" hidden="1" customHeight="1" x14ac:dyDescent="0.25">
      <c r="C28085" s="160" t="s">
        <v>551</v>
      </c>
      <c r="D28085" s="161">
        <v>799.1</v>
      </c>
    </row>
    <row r="28086" spans="3:4" ht="15" hidden="1" customHeight="1" x14ac:dyDescent="0.25">
      <c r="C28086" s="158" t="s">
        <v>546</v>
      </c>
      <c r="D28086" s="159">
        <v>77.92</v>
      </c>
    </row>
    <row r="28087" spans="3:4" ht="15" hidden="1" customHeight="1" x14ac:dyDescent="0.25">
      <c r="C28087" s="160" t="s">
        <v>551</v>
      </c>
      <c r="D28087" s="161">
        <v>522.09</v>
      </c>
    </row>
    <row r="28088" spans="3:4" ht="15" hidden="1" customHeight="1" x14ac:dyDescent="0.25">
      <c r="C28088" s="158" t="s">
        <v>309</v>
      </c>
      <c r="D28088" s="159">
        <v>271.83</v>
      </c>
    </row>
    <row r="28089" spans="3:4" ht="15" hidden="1" customHeight="1" x14ac:dyDescent="0.25">
      <c r="C28089" s="160" t="s">
        <v>549</v>
      </c>
      <c r="D28089" s="161">
        <v>850.12</v>
      </c>
    </row>
    <row r="28090" spans="3:4" ht="15" hidden="1" customHeight="1" x14ac:dyDescent="0.25">
      <c r="C28090" s="158" t="s">
        <v>542</v>
      </c>
      <c r="D28090" s="159">
        <v>929.47</v>
      </c>
    </row>
    <row r="28091" spans="3:4" ht="15" hidden="1" customHeight="1" x14ac:dyDescent="0.25">
      <c r="C28091" s="160" t="s">
        <v>307</v>
      </c>
      <c r="D28091" s="161">
        <v>830.07</v>
      </c>
    </row>
    <row r="28092" spans="3:4" ht="15" hidden="1" customHeight="1" x14ac:dyDescent="0.25">
      <c r="C28092" s="158" t="s">
        <v>543</v>
      </c>
      <c r="D28092" s="159">
        <v>686.72</v>
      </c>
    </row>
    <row r="28093" spans="3:4" ht="15" hidden="1" customHeight="1" x14ac:dyDescent="0.25">
      <c r="C28093" s="160" t="s">
        <v>307</v>
      </c>
      <c r="D28093" s="161">
        <v>255.24</v>
      </c>
    </row>
    <row r="28094" spans="3:4" ht="15" hidden="1" customHeight="1" x14ac:dyDescent="0.25">
      <c r="C28094" s="158" t="s">
        <v>558</v>
      </c>
      <c r="D28094" s="159">
        <v>1161.01</v>
      </c>
    </row>
    <row r="28095" spans="3:4" ht="15" hidden="1" customHeight="1" x14ac:dyDescent="0.25">
      <c r="C28095" s="160" t="s">
        <v>552</v>
      </c>
      <c r="D28095" s="161">
        <v>368.27</v>
      </c>
    </row>
    <row r="28096" spans="3:4" ht="15" hidden="1" customHeight="1" x14ac:dyDescent="0.25">
      <c r="C28096" s="158" t="s">
        <v>551</v>
      </c>
      <c r="D28096" s="159">
        <v>1069.52</v>
      </c>
    </row>
    <row r="28097" spans="3:4" ht="15" hidden="1" customHeight="1" x14ac:dyDescent="0.25">
      <c r="C28097" s="160" t="s">
        <v>549</v>
      </c>
      <c r="D28097" s="161">
        <v>373.13</v>
      </c>
    </row>
    <row r="28098" spans="3:4" ht="15" hidden="1" customHeight="1" x14ac:dyDescent="0.25">
      <c r="C28098" s="158" t="s">
        <v>556</v>
      </c>
      <c r="D28098" s="159">
        <v>109.13</v>
      </c>
    </row>
    <row r="28099" spans="3:4" ht="15" hidden="1" customHeight="1" x14ac:dyDescent="0.25">
      <c r="C28099" s="160" t="s">
        <v>309</v>
      </c>
      <c r="D28099" s="161">
        <v>1276.8800000000001</v>
      </c>
    </row>
    <row r="28100" spans="3:4" ht="15" hidden="1" customHeight="1" x14ac:dyDescent="0.25">
      <c r="C28100" s="158" t="s">
        <v>309</v>
      </c>
      <c r="D28100" s="159">
        <v>654.17999999999995</v>
      </c>
    </row>
    <row r="28101" spans="3:4" ht="15" hidden="1" customHeight="1" x14ac:dyDescent="0.25">
      <c r="C28101" s="160" t="s">
        <v>539</v>
      </c>
      <c r="D28101" s="161">
        <v>476.57</v>
      </c>
    </row>
    <row r="28102" spans="3:4" ht="15" hidden="1" customHeight="1" x14ac:dyDescent="0.25">
      <c r="C28102" s="158" t="s">
        <v>542</v>
      </c>
      <c r="D28102" s="159">
        <v>679.71</v>
      </c>
    </row>
    <row r="28103" spans="3:4" ht="15" hidden="1" customHeight="1" x14ac:dyDescent="0.25">
      <c r="C28103" s="160" t="s">
        <v>550</v>
      </c>
      <c r="D28103" s="161">
        <v>165.52</v>
      </c>
    </row>
    <row r="28104" spans="3:4" ht="15" hidden="1" customHeight="1" x14ac:dyDescent="0.25">
      <c r="C28104" s="158" t="s">
        <v>547</v>
      </c>
      <c r="D28104" s="159">
        <v>753.52</v>
      </c>
    </row>
    <row r="28105" spans="3:4" ht="15" hidden="1" customHeight="1" x14ac:dyDescent="0.25">
      <c r="C28105" s="160" t="s">
        <v>545</v>
      </c>
      <c r="D28105" s="161">
        <v>1271.58</v>
      </c>
    </row>
    <row r="28106" spans="3:4" ht="15" hidden="1" customHeight="1" x14ac:dyDescent="0.25">
      <c r="C28106" s="158" t="s">
        <v>546</v>
      </c>
      <c r="D28106" s="159">
        <v>256.57</v>
      </c>
    </row>
    <row r="28107" spans="3:4" ht="15" hidden="1" customHeight="1" x14ac:dyDescent="0.25">
      <c r="C28107" s="160" t="s">
        <v>539</v>
      </c>
      <c r="D28107" s="161">
        <v>715.89</v>
      </c>
    </row>
    <row r="28108" spans="3:4" ht="15" hidden="1" customHeight="1" x14ac:dyDescent="0.25">
      <c r="C28108" s="158" t="s">
        <v>309</v>
      </c>
      <c r="D28108" s="159">
        <v>574.91</v>
      </c>
    </row>
    <row r="28109" spans="3:4" ht="15" hidden="1" customHeight="1" x14ac:dyDescent="0.25">
      <c r="C28109" s="160" t="s">
        <v>553</v>
      </c>
      <c r="D28109" s="161">
        <v>1190.9100000000001</v>
      </c>
    </row>
    <row r="28110" spans="3:4" ht="15" hidden="1" customHeight="1" x14ac:dyDescent="0.25">
      <c r="C28110" s="158" t="s">
        <v>309</v>
      </c>
      <c r="D28110" s="159">
        <v>836.46</v>
      </c>
    </row>
    <row r="28111" spans="3:4" ht="15" hidden="1" customHeight="1" x14ac:dyDescent="0.25">
      <c r="C28111" s="160" t="s">
        <v>543</v>
      </c>
      <c r="D28111" s="161">
        <v>479.49</v>
      </c>
    </row>
    <row r="28112" spans="3:4" ht="15" hidden="1" customHeight="1" x14ac:dyDescent="0.25">
      <c r="C28112" s="158" t="s">
        <v>308</v>
      </c>
      <c r="D28112" s="159">
        <v>16.940000000000001</v>
      </c>
    </row>
    <row r="28113" spans="3:4" ht="15" hidden="1" customHeight="1" x14ac:dyDescent="0.25">
      <c r="C28113" s="160" t="s">
        <v>556</v>
      </c>
      <c r="D28113" s="161">
        <v>121.48</v>
      </c>
    </row>
    <row r="28114" spans="3:4" ht="15" hidden="1" customHeight="1" x14ac:dyDescent="0.25">
      <c r="C28114" s="158" t="s">
        <v>308</v>
      </c>
      <c r="D28114" s="159">
        <v>341.68</v>
      </c>
    </row>
    <row r="28115" spans="3:4" ht="15" hidden="1" customHeight="1" x14ac:dyDescent="0.25">
      <c r="C28115" s="160" t="s">
        <v>307</v>
      </c>
      <c r="D28115" s="161">
        <v>693.85</v>
      </c>
    </row>
    <row r="28116" spans="3:4" ht="15" hidden="1" customHeight="1" x14ac:dyDescent="0.25">
      <c r="C28116" s="158" t="s">
        <v>557</v>
      </c>
      <c r="D28116" s="159">
        <v>637.70000000000005</v>
      </c>
    </row>
    <row r="28117" spans="3:4" ht="15" hidden="1" customHeight="1" x14ac:dyDescent="0.25">
      <c r="C28117" s="160" t="s">
        <v>553</v>
      </c>
      <c r="D28117" s="161">
        <v>480.26</v>
      </c>
    </row>
    <row r="28118" spans="3:4" ht="15" hidden="1" customHeight="1" x14ac:dyDescent="0.25">
      <c r="C28118" s="158" t="s">
        <v>551</v>
      </c>
      <c r="D28118" s="159">
        <v>1203.95</v>
      </c>
    </row>
    <row r="28119" spans="3:4" ht="15" hidden="1" customHeight="1" x14ac:dyDescent="0.25">
      <c r="C28119" s="160" t="s">
        <v>312</v>
      </c>
      <c r="D28119" s="161">
        <v>471.41</v>
      </c>
    </row>
    <row r="28120" spans="3:4" ht="15" hidden="1" customHeight="1" x14ac:dyDescent="0.25">
      <c r="C28120" s="158" t="s">
        <v>543</v>
      </c>
      <c r="D28120" s="159">
        <v>406.1</v>
      </c>
    </row>
    <row r="28121" spans="3:4" ht="15" hidden="1" customHeight="1" x14ac:dyDescent="0.25">
      <c r="C28121" s="160" t="s">
        <v>542</v>
      </c>
      <c r="D28121" s="161">
        <v>1117.48</v>
      </c>
    </row>
    <row r="28122" spans="3:4" ht="15" hidden="1" customHeight="1" x14ac:dyDescent="0.25">
      <c r="C28122" s="158" t="s">
        <v>547</v>
      </c>
      <c r="D28122" s="159">
        <v>1019.88</v>
      </c>
    </row>
    <row r="28123" spans="3:4" ht="15" hidden="1" customHeight="1" x14ac:dyDescent="0.25">
      <c r="C28123" s="160" t="s">
        <v>539</v>
      </c>
      <c r="D28123" s="161">
        <v>553.86</v>
      </c>
    </row>
    <row r="28124" spans="3:4" ht="15" hidden="1" customHeight="1" x14ac:dyDescent="0.25">
      <c r="C28124" s="158" t="s">
        <v>551</v>
      </c>
      <c r="D28124" s="159">
        <v>1036.8499999999999</v>
      </c>
    </row>
    <row r="28125" spans="3:4" ht="15" hidden="1" customHeight="1" x14ac:dyDescent="0.25">
      <c r="C28125" s="160" t="s">
        <v>545</v>
      </c>
      <c r="D28125" s="161">
        <v>504.16</v>
      </c>
    </row>
    <row r="28126" spans="3:4" ht="15" hidden="1" customHeight="1" x14ac:dyDescent="0.25">
      <c r="C28126" s="158" t="s">
        <v>549</v>
      </c>
      <c r="D28126" s="159">
        <v>200.35</v>
      </c>
    </row>
    <row r="28127" spans="3:4" ht="15" hidden="1" customHeight="1" x14ac:dyDescent="0.25">
      <c r="C28127" s="160" t="s">
        <v>307</v>
      </c>
      <c r="D28127" s="161">
        <v>790.73</v>
      </c>
    </row>
    <row r="28128" spans="3:4" ht="15" hidden="1" customHeight="1" x14ac:dyDescent="0.25">
      <c r="C28128" s="158" t="s">
        <v>548</v>
      </c>
      <c r="D28128" s="159">
        <v>1075.8499999999999</v>
      </c>
    </row>
    <row r="28129" spans="3:4" ht="15" hidden="1" customHeight="1" x14ac:dyDescent="0.25">
      <c r="C28129" s="160" t="s">
        <v>551</v>
      </c>
      <c r="D28129" s="161">
        <v>39</v>
      </c>
    </row>
    <row r="28130" spans="3:4" ht="15" hidden="1" customHeight="1" x14ac:dyDescent="0.25">
      <c r="C28130" s="158" t="s">
        <v>546</v>
      </c>
      <c r="D28130" s="159">
        <v>679.9</v>
      </c>
    </row>
    <row r="28131" spans="3:4" ht="15" hidden="1" customHeight="1" x14ac:dyDescent="0.25">
      <c r="C28131" s="160" t="s">
        <v>555</v>
      </c>
      <c r="D28131" s="161">
        <v>711</v>
      </c>
    </row>
    <row r="28132" spans="3:4" ht="15" hidden="1" customHeight="1" x14ac:dyDescent="0.25">
      <c r="C28132" s="158" t="s">
        <v>312</v>
      </c>
      <c r="D28132" s="159">
        <v>899.22</v>
      </c>
    </row>
    <row r="28133" spans="3:4" ht="15" hidden="1" customHeight="1" x14ac:dyDescent="0.25">
      <c r="C28133" s="160" t="s">
        <v>309</v>
      </c>
      <c r="D28133" s="161">
        <v>578.04999999999995</v>
      </c>
    </row>
    <row r="28134" spans="3:4" ht="15" hidden="1" customHeight="1" x14ac:dyDescent="0.25">
      <c r="C28134" s="158" t="s">
        <v>540</v>
      </c>
      <c r="D28134" s="159">
        <v>572.13</v>
      </c>
    </row>
    <row r="28135" spans="3:4" ht="15" hidden="1" customHeight="1" x14ac:dyDescent="0.25">
      <c r="C28135" s="160" t="s">
        <v>540</v>
      </c>
      <c r="D28135" s="161">
        <v>133.72999999999999</v>
      </c>
    </row>
    <row r="28136" spans="3:4" ht="15" hidden="1" customHeight="1" x14ac:dyDescent="0.25">
      <c r="C28136" s="158" t="s">
        <v>558</v>
      </c>
      <c r="D28136" s="159">
        <v>570.23</v>
      </c>
    </row>
    <row r="28137" spans="3:4" ht="15" hidden="1" customHeight="1" x14ac:dyDescent="0.25">
      <c r="C28137" s="160" t="s">
        <v>555</v>
      </c>
      <c r="D28137" s="161">
        <v>759.15</v>
      </c>
    </row>
    <row r="28138" spans="3:4" ht="15" hidden="1" customHeight="1" x14ac:dyDescent="0.25">
      <c r="C28138" s="158" t="s">
        <v>543</v>
      </c>
      <c r="D28138" s="159">
        <v>394.54</v>
      </c>
    </row>
    <row r="28139" spans="3:4" ht="15" hidden="1" customHeight="1" x14ac:dyDescent="0.25">
      <c r="C28139" s="160" t="s">
        <v>312</v>
      </c>
      <c r="D28139" s="161">
        <v>455.42</v>
      </c>
    </row>
    <row r="28140" spans="3:4" ht="15" hidden="1" customHeight="1" x14ac:dyDescent="0.25">
      <c r="C28140" s="158" t="s">
        <v>309</v>
      </c>
      <c r="D28140" s="159">
        <v>622.37</v>
      </c>
    </row>
    <row r="28141" spans="3:4" ht="15" hidden="1" customHeight="1" x14ac:dyDescent="0.25">
      <c r="C28141" s="160" t="s">
        <v>555</v>
      </c>
      <c r="D28141" s="161">
        <v>1288.8</v>
      </c>
    </row>
    <row r="28142" spans="3:4" ht="15" hidden="1" customHeight="1" x14ac:dyDescent="0.25">
      <c r="C28142" s="158" t="s">
        <v>547</v>
      </c>
      <c r="D28142" s="159">
        <v>237.98</v>
      </c>
    </row>
    <row r="28143" spans="3:4" ht="15" hidden="1" customHeight="1" x14ac:dyDescent="0.25">
      <c r="C28143" s="160" t="s">
        <v>551</v>
      </c>
      <c r="D28143" s="161">
        <v>915.76</v>
      </c>
    </row>
    <row r="28144" spans="3:4" ht="15" hidden="1" customHeight="1" x14ac:dyDescent="0.25">
      <c r="C28144" s="158" t="s">
        <v>551</v>
      </c>
      <c r="D28144" s="159">
        <v>1053.76</v>
      </c>
    </row>
    <row r="28145" spans="3:4" ht="15" hidden="1" customHeight="1" x14ac:dyDescent="0.25">
      <c r="C28145" s="160" t="s">
        <v>551</v>
      </c>
      <c r="D28145" s="161">
        <v>269.70999999999998</v>
      </c>
    </row>
    <row r="28146" spans="3:4" ht="15" hidden="1" customHeight="1" x14ac:dyDescent="0.25">
      <c r="C28146" s="158" t="s">
        <v>552</v>
      </c>
      <c r="D28146" s="159">
        <v>1078.93</v>
      </c>
    </row>
    <row r="28147" spans="3:4" ht="15" hidden="1" customHeight="1" x14ac:dyDescent="0.25">
      <c r="C28147" s="160" t="s">
        <v>545</v>
      </c>
      <c r="D28147" s="161">
        <v>1249.31</v>
      </c>
    </row>
    <row r="28148" spans="3:4" ht="15" hidden="1" customHeight="1" x14ac:dyDescent="0.25">
      <c r="C28148" s="158" t="s">
        <v>548</v>
      </c>
      <c r="D28148" s="159">
        <v>790.69</v>
      </c>
    </row>
    <row r="28149" spans="3:4" ht="15" hidden="1" customHeight="1" x14ac:dyDescent="0.25">
      <c r="C28149" s="160" t="s">
        <v>552</v>
      </c>
      <c r="D28149" s="161">
        <v>544.82000000000005</v>
      </c>
    </row>
    <row r="28150" spans="3:4" ht="15" hidden="1" customHeight="1" x14ac:dyDescent="0.25">
      <c r="C28150" s="158" t="s">
        <v>307</v>
      </c>
      <c r="D28150" s="159">
        <v>772.07</v>
      </c>
    </row>
    <row r="28151" spans="3:4" ht="15" hidden="1" customHeight="1" x14ac:dyDescent="0.25">
      <c r="C28151" s="160" t="s">
        <v>308</v>
      </c>
      <c r="D28151" s="161">
        <v>161.04</v>
      </c>
    </row>
    <row r="28152" spans="3:4" ht="15" hidden="1" customHeight="1" x14ac:dyDescent="0.25">
      <c r="C28152" s="158" t="s">
        <v>552</v>
      </c>
      <c r="D28152" s="159">
        <v>662.71</v>
      </c>
    </row>
    <row r="28153" spans="3:4" ht="15" hidden="1" customHeight="1" x14ac:dyDescent="0.25">
      <c r="C28153" s="160" t="s">
        <v>558</v>
      </c>
      <c r="D28153" s="161">
        <v>739.9</v>
      </c>
    </row>
    <row r="28154" spans="3:4" ht="15" hidden="1" customHeight="1" x14ac:dyDescent="0.25">
      <c r="C28154" s="158" t="s">
        <v>547</v>
      </c>
      <c r="D28154" s="159">
        <v>609.67999999999995</v>
      </c>
    </row>
    <row r="28155" spans="3:4" ht="15" hidden="1" customHeight="1" x14ac:dyDescent="0.25">
      <c r="C28155" s="160" t="s">
        <v>308</v>
      </c>
      <c r="D28155" s="161">
        <v>630.42999999999995</v>
      </c>
    </row>
    <row r="28156" spans="3:4" ht="15" hidden="1" customHeight="1" x14ac:dyDescent="0.25">
      <c r="C28156" s="158" t="s">
        <v>542</v>
      </c>
      <c r="D28156" s="159">
        <v>1012.12</v>
      </c>
    </row>
    <row r="28157" spans="3:4" ht="15" hidden="1" customHeight="1" x14ac:dyDescent="0.25">
      <c r="C28157" s="160" t="s">
        <v>557</v>
      </c>
      <c r="D28157" s="161">
        <v>913.4</v>
      </c>
    </row>
    <row r="28158" spans="3:4" ht="15" hidden="1" customHeight="1" x14ac:dyDescent="0.25">
      <c r="C28158" s="158" t="s">
        <v>543</v>
      </c>
      <c r="D28158" s="159">
        <v>363.5</v>
      </c>
    </row>
    <row r="28159" spans="3:4" ht="15" hidden="1" customHeight="1" x14ac:dyDescent="0.25">
      <c r="C28159" s="160" t="s">
        <v>542</v>
      </c>
      <c r="D28159" s="161">
        <v>448.76</v>
      </c>
    </row>
    <row r="28160" spans="3:4" ht="15" hidden="1" customHeight="1" x14ac:dyDescent="0.25">
      <c r="C28160" s="158" t="s">
        <v>557</v>
      </c>
      <c r="D28160" s="159">
        <v>998.78</v>
      </c>
    </row>
    <row r="28161" spans="3:4" ht="15" hidden="1" customHeight="1" x14ac:dyDescent="0.25">
      <c r="C28161" s="160" t="s">
        <v>545</v>
      </c>
      <c r="D28161" s="161">
        <v>593.73</v>
      </c>
    </row>
    <row r="28162" spans="3:4" ht="15" hidden="1" customHeight="1" x14ac:dyDescent="0.25">
      <c r="C28162" s="158" t="s">
        <v>312</v>
      </c>
      <c r="D28162" s="159">
        <v>307.58</v>
      </c>
    </row>
    <row r="28163" spans="3:4" ht="15" hidden="1" customHeight="1" x14ac:dyDescent="0.25">
      <c r="C28163" s="160" t="s">
        <v>551</v>
      </c>
      <c r="D28163" s="161">
        <v>745.92</v>
      </c>
    </row>
    <row r="28164" spans="3:4" ht="15" hidden="1" customHeight="1" x14ac:dyDescent="0.25">
      <c r="C28164" s="158" t="s">
        <v>539</v>
      </c>
      <c r="D28164" s="159">
        <v>724.67</v>
      </c>
    </row>
    <row r="28165" spans="3:4" ht="15" hidden="1" customHeight="1" x14ac:dyDescent="0.25">
      <c r="C28165" s="160" t="s">
        <v>309</v>
      </c>
      <c r="D28165" s="161">
        <v>364.82</v>
      </c>
    </row>
    <row r="28166" spans="3:4" ht="15" hidden="1" customHeight="1" x14ac:dyDescent="0.25">
      <c r="C28166" s="158" t="s">
        <v>540</v>
      </c>
      <c r="D28166" s="159">
        <v>1208.24</v>
      </c>
    </row>
    <row r="28167" spans="3:4" ht="15" hidden="1" customHeight="1" x14ac:dyDescent="0.25">
      <c r="C28167" s="160" t="s">
        <v>307</v>
      </c>
      <c r="D28167" s="161">
        <v>193.76</v>
      </c>
    </row>
    <row r="28168" spans="3:4" ht="15" hidden="1" customHeight="1" x14ac:dyDescent="0.25">
      <c r="C28168" s="158" t="s">
        <v>544</v>
      </c>
      <c r="D28168" s="159">
        <v>734.38</v>
      </c>
    </row>
    <row r="28169" spans="3:4" ht="15" hidden="1" customHeight="1" x14ac:dyDescent="0.25">
      <c r="C28169" s="160" t="s">
        <v>549</v>
      </c>
      <c r="D28169" s="161">
        <v>988.83</v>
      </c>
    </row>
    <row r="28170" spans="3:4" ht="15" hidden="1" customHeight="1" x14ac:dyDescent="0.25">
      <c r="C28170" s="158" t="s">
        <v>543</v>
      </c>
      <c r="D28170" s="159">
        <v>111.79</v>
      </c>
    </row>
    <row r="28171" spans="3:4" ht="15" hidden="1" customHeight="1" x14ac:dyDescent="0.25">
      <c r="C28171" s="160" t="s">
        <v>549</v>
      </c>
      <c r="D28171" s="161">
        <v>760.35</v>
      </c>
    </row>
    <row r="28172" spans="3:4" ht="15" hidden="1" customHeight="1" x14ac:dyDescent="0.25">
      <c r="C28172" s="158" t="s">
        <v>541</v>
      </c>
      <c r="D28172" s="159">
        <v>500.14</v>
      </c>
    </row>
    <row r="28173" spans="3:4" ht="15" hidden="1" customHeight="1" x14ac:dyDescent="0.25">
      <c r="C28173" s="160" t="s">
        <v>553</v>
      </c>
      <c r="D28173" s="161">
        <v>1023.25</v>
      </c>
    </row>
    <row r="28174" spans="3:4" ht="15" hidden="1" customHeight="1" x14ac:dyDescent="0.25">
      <c r="C28174" s="158" t="s">
        <v>539</v>
      </c>
      <c r="D28174" s="159">
        <v>589.61</v>
      </c>
    </row>
    <row r="28175" spans="3:4" ht="15" hidden="1" customHeight="1" x14ac:dyDescent="0.25">
      <c r="C28175" s="160" t="s">
        <v>552</v>
      </c>
      <c r="D28175" s="161">
        <v>850.2</v>
      </c>
    </row>
    <row r="28176" spans="3:4" ht="15" hidden="1" customHeight="1" x14ac:dyDescent="0.25">
      <c r="C28176" s="158" t="s">
        <v>545</v>
      </c>
      <c r="D28176" s="159">
        <v>900.81</v>
      </c>
    </row>
    <row r="28177" spans="3:4" ht="15" hidden="1" customHeight="1" x14ac:dyDescent="0.25">
      <c r="C28177" s="160" t="s">
        <v>558</v>
      </c>
      <c r="D28177" s="161">
        <v>1206</v>
      </c>
    </row>
    <row r="28178" spans="3:4" ht="15" hidden="1" customHeight="1" x14ac:dyDescent="0.25">
      <c r="C28178" s="158" t="s">
        <v>549</v>
      </c>
      <c r="D28178" s="159">
        <v>1021.53</v>
      </c>
    </row>
    <row r="28179" spans="3:4" ht="15" hidden="1" customHeight="1" x14ac:dyDescent="0.25">
      <c r="C28179" s="160" t="s">
        <v>545</v>
      </c>
      <c r="D28179" s="161">
        <v>733.14</v>
      </c>
    </row>
    <row r="28180" spans="3:4" ht="15" hidden="1" customHeight="1" x14ac:dyDescent="0.25">
      <c r="C28180" s="158" t="s">
        <v>540</v>
      </c>
      <c r="D28180" s="159">
        <v>592.34</v>
      </c>
    </row>
    <row r="28181" spans="3:4" ht="15" hidden="1" customHeight="1" x14ac:dyDescent="0.25">
      <c r="C28181" s="160" t="s">
        <v>541</v>
      </c>
      <c r="D28181" s="161">
        <v>701.02</v>
      </c>
    </row>
    <row r="28182" spans="3:4" ht="15" hidden="1" customHeight="1" x14ac:dyDescent="0.25">
      <c r="C28182" s="158" t="s">
        <v>551</v>
      </c>
      <c r="D28182" s="159">
        <v>448.58</v>
      </c>
    </row>
    <row r="28183" spans="3:4" ht="15" hidden="1" customHeight="1" x14ac:dyDescent="0.25">
      <c r="C28183" s="160" t="s">
        <v>554</v>
      </c>
      <c r="D28183" s="161">
        <v>871.08</v>
      </c>
    </row>
    <row r="28184" spans="3:4" ht="15" hidden="1" customHeight="1" x14ac:dyDescent="0.25">
      <c r="C28184" s="158" t="s">
        <v>552</v>
      </c>
      <c r="D28184" s="159">
        <v>602.32000000000005</v>
      </c>
    </row>
    <row r="28185" spans="3:4" ht="15" hidden="1" customHeight="1" x14ac:dyDescent="0.25">
      <c r="C28185" s="160" t="s">
        <v>557</v>
      </c>
      <c r="D28185" s="161">
        <v>469.22</v>
      </c>
    </row>
    <row r="28186" spans="3:4" ht="15" hidden="1" customHeight="1" x14ac:dyDescent="0.25">
      <c r="C28186" s="158" t="s">
        <v>552</v>
      </c>
      <c r="D28186" s="159">
        <v>707.42</v>
      </c>
    </row>
    <row r="28187" spans="3:4" ht="15" hidden="1" customHeight="1" x14ac:dyDescent="0.25">
      <c r="C28187" s="160" t="s">
        <v>308</v>
      </c>
      <c r="D28187" s="161">
        <v>42.51</v>
      </c>
    </row>
    <row r="28188" spans="3:4" ht="15" hidden="1" customHeight="1" x14ac:dyDescent="0.25">
      <c r="C28188" s="158" t="s">
        <v>308</v>
      </c>
      <c r="D28188" s="159">
        <v>241.87</v>
      </c>
    </row>
    <row r="28189" spans="3:4" ht="15" hidden="1" customHeight="1" x14ac:dyDescent="0.25">
      <c r="C28189" s="160" t="s">
        <v>552</v>
      </c>
      <c r="D28189" s="161">
        <v>643.41</v>
      </c>
    </row>
    <row r="28190" spans="3:4" ht="15" hidden="1" customHeight="1" x14ac:dyDescent="0.25">
      <c r="C28190" s="158" t="s">
        <v>550</v>
      </c>
      <c r="D28190" s="159">
        <v>642.1</v>
      </c>
    </row>
    <row r="28191" spans="3:4" ht="15" hidden="1" customHeight="1" x14ac:dyDescent="0.25">
      <c r="C28191" s="160" t="s">
        <v>309</v>
      </c>
      <c r="D28191" s="161">
        <v>596.49</v>
      </c>
    </row>
    <row r="28192" spans="3:4" ht="15" hidden="1" customHeight="1" x14ac:dyDescent="0.25">
      <c r="C28192" s="158" t="s">
        <v>558</v>
      </c>
      <c r="D28192" s="159">
        <v>418.76</v>
      </c>
    </row>
    <row r="28193" spans="3:4" ht="15" hidden="1" customHeight="1" x14ac:dyDescent="0.25">
      <c r="C28193" s="160" t="s">
        <v>307</v>
      </c>
      <c r="D28193" s="161">
        <v>13.68</v>
      </c>
    </row>
    <row r="28194" spans="3:4" ht="15" hidden="1" customHeight="1" x14ac:dyDescent="0.25">
      <c r="C28194" s="158" t="s">
        <v>546</v>
      </c>
      <c r="D28194" s="159">
        <v>507.77</v>
      </c>
    </row>
    <row r="28195" spans="3:4" ht="15" hidden="1" customHeight="1" x14ac:dyDescent="0.25">
      <c r="C28195" s="160" t="s">
        <v>539</v>
      </c>
      <c r="D28195" s="161">
        <v>1209.17</v>
      </c>
    </row>
    <row r="28196" spans="3:4" ht="15" hidden="1" customHeight="1" x14ac:dyDescent="0.25">
      <c r="C28196" s="158" t="s">
        <v>308</v>
      </c>
      <c r="D28196" s="159">
        <v>918.95</v>
      </c>
    </row>
    <row r="28197" spans="3:4" ht="15" hidden="1" customHeight="1" x14ac:dyDescent="0.25">
      <c r="C28197" s="160" t="s">
        <v>553</v>
      </c>
      <c r="D28197" s="161">
        <v>225.84</v>
      </c>
    </row>
    <row r="28198" spans="3:4" ht="15" hidden="1" customHeight="1" x14ac:dyDescent="0.25">
      <c r="C28198" s="158" t="s">
        <v>543</v>
      </c>
      <c r="D28198" s="159">
        <v>840.68</v>
      </c>
    </row>
    <row r="28199" spans="3:4" ht="15" hidden="1" customHeight="1" x14ac:dyDescent="0.25">
      <c r="C28199" s="160" t="s">
        <v>545</v>
      </c>
      <c r="D28199" s="161">
        <v>1028.3900000000001</v>
      </c>
    </row>
    <row r="28200" spans="3:4" ht="15" hidden="1" customHeight="1" x14ac:dyDescent="0.25">
      <c r="C28200" s="158" t="s">
        <v>552</v>
      </c>
      <c r="D28200" s="159">
        <v>1215.78</v>
      </c>
    </row>
    <row r="28201" spans="3:4" ht="15" hidden="1" customHeight="1" x14ac:dyDescent="0.25">
      <c r="C28201" s="160" t="s">
        <v>309</v>
      </c>
      <c r="D28201" s="161">
        <v>172.13</v>
      </c>
    </row>
    <row r="28202" spans="3:4" ht="15" hidden="1" customHeight="1" x14ac:dyDescent="0.25">
      <c r="C28202" s="158" t="s">
        <v>540</v>
      </c>
      <c r="D28202" s="159">
        <v>334.56</v>
      </c>
    </row>
    <row r="28203" spans="3:4" ht="15" hidden="1" customHeight="1" x14ac:dyDescent="0.25">
      <c r="C28203" s="160" t="s">
        <v>543</v>
      </c>
      <c r="D28203" s="161">
        <v>503.42</v>
      </c>
    </row>
    <row r="28204" spans="3:4" ht="15" hidden="1" customHeight="1" x14ac:dyDescent="0.25">
      <c r="C28204" s="158" t="s">
        <v>308</v>
      </c>
      <c r="D28204" s="159">
        <v>591.6</v>
      </c>
    </row>
    <row r="28205" spans="3:4" ht="15" hidden="1" customHeight="1" x14ac:dyDescent="0.25">
      <c r="C28205" s="160" t="s">
        <v>549</v>
      </c>
      <c r="D28205" s="161">
        <v>409.25</v>
      </c>
    </row>
    <row r="28206" spans="3:4" ht="15" hidden="1" customHeight="1" x14ac:dyDescent="0.25">
      <c r="C28206" s="158" t="s">
        <v>539</v>
      </c>
      <c r="D28206" s="159">
        <v>561.79</v>
      </c>
    </row>
    <row r="28207" spans="3:4" ht="15" hidden="1" customHeight="1" x14ac:dyDescent="0.25">
      <c r="C28207" s="160" t="s">
        <v>543</v>
      </c>
      <c r="D28207" s="161">
        <v>188.49</v>
      </c>
    </row>
    <row r="28208" spans="3:4" ht="15" hidden="1" customHeight="1" x14ac:dyDescent="0.25">
      <c r="C28208" s="158" t="s">
        <v>554</v>
      </c>
      <c r="D28208" s="159">
        <v>737.09</v>
      </c>
    </row>
    <row r="28209" spans="3:4" ht="15" hidden="1" customHeight="1" x14ac:dyDescent="0.25">
      <c r="C28209" s="160" t="s">
        <v>556</v>
      </c>
      <c r="D28209" s="161">
        <v>844.81</v>
      </c>
    </row>
    <row r="28210" spans="3:4" ht="15" hidden="1" customHeight="1" x14ac:dyDescent="0.25">
      <c r="C28210" s="158" t="s">
        <v>540</v>
      </c>
      <c r="D28210" s="159">
        <v>375.6</v>
      </c>
    </row>
    <row r="28211" spans="3:4" ht="15" hidden="1" customHeight="1" x14ac:dyDescent="0.25">
      <c r="C28211" s="160" t="s">
        <v>550</v>
      </c>
      <c r="D28211" s="161">
        <v>586.47</v>
      </c>
    </row>
    <row r="28212" spans="3:4" ht="15" hidden="1" customHeight="1" x14ac:dyDescent="0.25">
      <c r="C28212" s="158" t="s">
        <v>551</v>
      </c>
      <c r="D28212" s="159">
        <v>838.22</v>
      </c>
    </row>
    <row r="28213" spans="3:4" ht="15" hidden="1" customHeight="1" x14ac:dyDescent="0.25">
      <c r="C28213" s="160" t="s">
        <v>547</v>
      </c>
      <c r="D28213" s="161">
        <v>1128.53</v>
      </c>
    </row>
    <row r="28214" spans="3:4" ht="15" hidden="1" customHeight="1" x14ac:dyDescent="0.25">
      <c r="C28214" s="158" t="s">
        <v>551</v>
      </c>
      <c r="D28214" s="159">
        <v>531.71</v>
      </c>
    </row>
    <row r="28215" spans="3:4" ht="15" hidden="1" customHeight="1" x14ac:dyDescent="0.25">
      <c r="C28215" s="160" t="s">
        <v>547</v>
      </c>
      <c r="D28215" s="161">
        <v>506.37</v>
      </c>
    </row>
    <row r="28216" spans="3:4" ht="15" hidden="1" customHeight="1" x14ac:dyDescent="0.25">
      <c r="C28216" s="158" t="s">
        <v>551</v>
      </c>
      <c r="D28216" s="159">
        <v>1109.1500000000001</v>
      </c>
    </row>
    <row r="28217" spans="3:4" ht="15" hidden="1" customHeight="1" x14ac:dyDescent="0.25">
      <c r="C28217" s="160" t="s">
        <v>549</v>
      </c>
      <c r="D28217" s="161">
        <v>568.54999999999995</v>
      </c>
    </row>
    <row r="28218" spans="3:4" ht="15" hidden="1" customHeight="1" x14ac:dyDescent="0.25">
      <c r="C28218" s="158" t="s">
        <v>552</v>
      </c>
      <c r="D28218" s="159">
        <v>712.87</v>
      </c>
    </row>
    <row r="28219" spans="3:4" ht="15" hidden="1" customHeight="1" x14ac:dyDescent="0.25">
      <c r="C28219" s="160" t="s">
        <v>539</v>
      </c>
      <c r="D28219" s="161">
        <v>1042.6300000000001</v>
      </c>
    </row>
    <row r="28220" spans="3:4" ht="15" hidden="1" customHeight="1" x14ac:dyDescent="0.25">
      <c r="C28220" s="158" t="s">
        <v>543</v>
      </c>
      <c r="D28220" s="159">
        <v>714.78</v>
      </c>
    </row>
    <row r="28221" spans="3:4" ht="15" hidden="1" customHeight="1" x14ac:dyDescent="0.25">
      <c r="C28221" s="160" t="s">
        <v>551</v>
      </c>
      <c r="D28221" s="161">
        <v>643.71</v>
      </c>
    </row>
    <row r="28222" spans="3:4" ht="15" hidden="1" customHeight="1" x14ac:dyDescent="0.25">
      <c r="C28222" s="158" t="s">
        <v>307</v>
      </c>
      <c r="D28222" s="159">
        <v>777.32</v>
      </c>
    </row>
    <row r="28223" spans="3:4" ht="15" hidden="1" customHeight="1" x14ac:dyDescent="0.25">
      <c r="C28223" s="160" t="s">
        <v>312</v>
      </c>
      <c r="D28223" s="161">
        <v>357.25</v>
      </c>
    </row>
    <row r="28224" spans="3:4" ht="15" hidden="1" customHeight="1" x14ac:dyDescent="0.25">
      <c r="C28224" s="158" t="s">
        <v>309</v>
      </c>
      <c r="D28224" s="159">
        <v>47.57</v>
      </c>
    </row>
    <row r="28225" spans="3:4" ht="15" hidden="1" customHeight="1" x14ac:dyDescent="0.25">
      <c r="C28225" s="160" t="s">
        <v>552</v>
      </c>
      <c r="D28225" s="161">
        <v>357.1</v>
      </c>
    </row>
    <row r="28226" spans="3:4" ht="15" hidden="1" customHeight="1" x14ac:dyDescent="0.25">
      <c r="C28226" s="158" t="s">
        <v>542</v>
      </c>
      <c r="D28226" s="159">
        <v>604.11</v>
      </c>
    </row>
    <row r="28227" spans="3:4" ht="15" hidden="1" customHeight="1" x14ac:dyDescent="0.25">
      <c r="C28227" s="160" t="s">
        <v>546</v>
      </c>
      <c r="D28227" s="161">
        <v>464.16</v>
      </c>
    </row>
    <row r="28228" spans="3:4" ht="15" hidden="1" customHeight="1" x14ac:dyDescent="0.25">
      <c r="C28228" s="158" t="s">
        <v>308</v>
      </c>
      <c r="D28228" s="159">
        <v>1077.23</v>
      </c>
    </row>
    <row r="28229" spans="3:4" ht="15" hidden="1" customHeight="1" x14ac:dyDescent="0.25">
      <c r="C28229" s="160" t="s">
        <v>547</v>
      </c>
      <c r="D28229" s="161">
        <v>495.24</v>
      </c>
    </row>
    <row r="28230" spans="3:4" ht="15" hidden="1" customHeight="1" x14ac:dyDescent="0.25">
      <c r="C28230" s="158" t="s">
        <v>552</v>
      </c>
      <c r="D28230" s="159">
        <v>1273.6300000000001</v>
      </c>
    </row>
    <row r="28231" spans="3:4" ht="15" hidden="1" customHeight="1" x14ac:dyDescent="0.25">
      <c r="C28231" s="160" t="s">
        <v>539</v>
      </c>
      <c r="D28231" s="161">
        <v>875.38</v>
      </c>
    </row>
    <row r="28232" spans="3:4" ht="15" hidden="1" customHeight="1" x14ac:dyDescent="0.25">
      <c r="C28232" s="158" t="s">
        <v>556</v>
      </c>
      <c r="D28232" s="159">
        <v>342.27</v>
      </c>
    </row>
    <row r="28233" spans="3:4" ht="15" hidden="1" customHeight="1" x14ac:dyDescent="0.25">
      <c r="C28233" s="160" t="s">
        <v>546</v>
      </c>
      <c r="D28233" s="161">
        <v>425.78</v>
      </c>
    </row>
    <row r="28234" spans="3:4" ht="15" hidden="1" customHeight="1" x14ac:dyDescent="0.25">
      <c r="C28234" s="158" t="s">
        <v>548</v>
      </c>
      <c r="D28234" s="159">
        <v>898.21</v>
      </c>
    </row>
    <row r="28235" spans="3:4" ht="15" hidden="1" customHeight="1" x14ac:dyDescent="0.25">
      <c r="C28235" s="160" t="s">
        <v>543</v>
      </c>
      <c r="D28235" s="161">
        <v>43.41</v>
      </c>
    </row>
    <row r="28236" spans="3:4" ht="15" hidden="1" customHeight="1" x14ac:dyDescent="0.25">
      <c r="C28236" s="158" t="s">
        <v>553</v>
      </c>
      <c r="D28236" s="159">
        <v>750.69</v>
      </c>
    </row>
    <row r="28237" spans="3:4" ht="15" hidden="1" customHeight="1" x14ac:dyDescent="0.25">
      <c r="C28237" s="160" t="s">
        <v>548</v>
      </c>
      <c r="D28237" s="161">
        <v>390.14</v>
      </c>
    </row>
    <row r="28238" spans="3:4" ht="15" hidden="1" customHeight="1" x14ac:dyDescent="0.25">
      <c r="C28238" s="158" t="s">
        <v>549</v>
      </c>
      <c r="D28238" s="159">
        <v>1047.68</v>
      </c>
    </row>
    <row r="28239" spans="3:4" ht="15" hidden="1" customHeight="1" x14ac:dyDescent="0.25">
      <c r="C28239" s="160" t="s">
        <v>553</v>
      </c>
      <c r="D28239" s="161">
        <v>1207.6199999999999</v>
      </c>
    </row>
    <row r="28240" spans="3:4" ht="15" hidden="1" customHeight="1" x14ac:dyDescent="0.25">
      <c r="C28240" s="158" t="s">
        <v>539</v>
      </c>
      <c r="D28240" s="159">
        <v>1272.1300000000001</v>
      </c>
    </row>
    <row r="28241" spans="3:4" ht="15" hidden="1" customHeight="1" x14ac:dyDescent="0.25">
      <c r="C28241" s="160" t="s">
        <v>545</v>
      </c>
      <c r="D28241" s="161">
        <v>556.80999999999995</v>
      </c>
    </row>
    <row r="28242" spans="3:4" ht="15" hidden="1" customHeight="1" x14ac:dyDescent="0.25">
      <c r="C28242" s="158" t="s">
        <v>540</v>
      </c>
      <c r="D28242" s="159">
        <v>376.64</v>
      </c>
    </row>
    <row r="28243" spans="3:4" ht="15" hidden="1" customHeight="1" x14ac:dyDescent="0.25">
      <c r="C28243" s="160" t="s">
        <v>307</v>
      </c>
      <c r="D28243" s="161">
        <v>272.36</v>
      </c>
    </row>
    <row r="28244" spans="3:4" ht="15" hidden="1" customHeight="1" x14ac:dyDescent="0.25">
      <c r="C28244" s="158" t="s">
        <v>551</v>
      </c>
      <c r="D28244" s="159">
        <v>930.48</v>
      </c>
    </row>
    <row r="28245" spans="3:4" ht="15" hidden="1" customHeight="1" x14ac:dyDescent="0.25">
      <c r="C28245" s="160" t="s">
        <v>547</v>
      </c>
      <c r="D28245" s="161">
        <v>1180.23</v>
      </c>
    </row>
    <row r="28246" spans="3:4" ht="15" hidden="1" customHeight="1" x14ac:dyDescent="0.25">
      <c r="C28246" s="158" t="s">
        <v>542</v>
      </c>
      <c r="D28246" s="159">
        <v>681.56</v>
      </c>
    </row>
    <row r="28247" spans="3:4" ht="15" hidden="1" customHeight="1" x14ac:dyDescent="0.25">
      <c r="C28247" s="160" t="s">
        <v>542</v>
      </c>
      <c r="D28247" s="161">
        <v>444.38</v>
      </c>
    </row>
    <row r="28248" spans="3:4" ht="15" hidden="1" customHeight="1" x14ac:dyDescent="0.25">
      <c r="C28248" s="158" t="s">
        <v>308</v>
      </c>
      <c r="D28248" s="159">
        <v>1123.24</v>
      </c>
    </row>
    <row r="28249" spans="3:4" ht="15" hidden="1" customHeight="1" x14ac:dyDescent="0.25">
      <c r="C28249" s="160" t="s">
        <v>307</v>
      </c>
      <c r="D28249" s="161">
        <v>1030.1300000000001</v>
      </c>
    </row>
    <row r="28250" spans="3:4" ht="15" hidden="1" customHeight="1" x14ac:dyDescent="0.25">
      <c r="C28250" s="158" t="s">
        <v>544</v>
      </c>
      <c r="D28250" s="159">
        <v>1286.81</v>
      </c>
    </row>
    <row r="28251" spans="3:4" ht="15" hidden="1" customHeight="1" x14ac:dyDescent="0.25">
      <c r="C28251" s="160" t="s">
        <v>545</v>
      </c>
      <c r="D28251" s="161">
        <v>1209.78</v>
      </c>
    </row>
    <row r="28252" spans="3:4" ht="15" hidden="1" customHeight="1" x14ac:dyDescent="0.25">
      <c r="C28252" s="158" t="s">
        <v>540</v>
      </c>
      <c r="D28252" s="159">
        <v>71.569999999999993</v>
      </c>
    </row>
    <row r="28253" spans="3:4" ht="15" hidden="1" customHeight="1" x14ac:dyDescent="0.25">
      <c r="C28253" s="160" t="s">
        <v>543</v>
      </c>
      <c r="D28253" s="161">
        <v>1083.3900000000001</v>
      </c>
    </row>
    <row r="28254" spans="3:4" ht="15" hidden="1" customHeight="1" x14ac:dyDescent="0.25">
      <c r="C28254" s="158" t="s">
        <v>556</v>
      </c>
      <c r="D28254" s="159">
        <v>1124.94</v>
      </c>
    </row>
    <row r="28255" spans="3:4" ht="15" hidden="1" customHeight="1" x14ac:dyDescent="0.25">
      <c r="C28255" s="160" t="s">
        <v>307</v>
      </c>
      <c r="D28255" s="161">
        <v>1233.33</v>
      </c>
    </row>
    <row r="28256" spans="3:4" ht="15" hidden="1" customHeight="1" x14ac:dyDescent="0.25">
      <c r="C28256" s="158" t="s">
        <v>542</v>
      </c>
      <c r="D28256" s="159">
        <v>711.48</v>
      </c>
    </row>
    <row r="28257" spans="3:4" ht="15" hidden="1" customHeight="1" x14ac:dyDescent="0.25">
      <c r="C28257" s="160" t="s">
        <v>543</v>
      </c>
      <c r="D28257" s="161">
        <v>1042.07</v>
      </c>
    </row>
    <row r="28258" spans="3:4" ht="15" hidden="1" customHeight="1" x14ac:dyDescent="0.25">
      <c r="C28258" s="158" t="s">
        <v>540</v>
      </c>
      <c r="D28258" s="159">
        <v>1231.05</v>
      </c>
    </row>
    <row r="28259" spans="3:4" ht="15" hidden="1" customHeight="1" x14ac:dyDescent="0.25">
      <c r="C28259" s="160" t="s">
        <v>542</v>
      </c>
      <c r="D28259" s="161">
        <v>154.11000000000001</v>
      </c>
    </row>
    <row r="28260" spans="3:4" ht="15" hidden="1" customHeight="1" x14ac:dyDescent="0.25">
      <c r="C28260" s="158" t="s">
        <v>546</v>
      </c>
      <c r="D28260" s="159">
        <v>769.24</v>
      </c>
    </row>
    <row r="28261" spans="3:4" ht="15" hidden="1" customHeight="1" x14ac:dyDescent="0.25">
      <c r="C28261" s="160" t="s">
        <v>546</v>
      </c>
      <c r="D28261" s="161">
        <v>566.65</v>
      </c>
    </row>
    <row r="28262" spans="3:4" ht="15" hidden="1" customHeight="1" x14ac:dyDescent="0.25">
      <c r="C28262" s="158" t="s">
        <v>540</v>
      </c>
      <c r="D28262" s="159">
        <v>398.83</v>
      </c>
    </row>
    <row r="28263" spans="3:4" ht="15" hidden="1" customHeight="1" x14ac:dyDescent="0.25">
      <c r="C28263" s="160" t="s">
        <v>309</v>
      </c>
      <c r="D28263" s="161">
        <v>864.39</v>
      </c>
    </row>
    <row r="28264" spans="3:4" ht="15" hidden="1" customHeight="1" x14ac:dyDescent="0.25">
      <c r="C28264" s="158" t="s">
        <v>312</v>
      </c>
      <c r="D28264" s="159">
        <v>847.47</v>
      </c>
    </row>
    <row r="28265" spans="3:4" ht="15" hidden="1" customHeight="1" x14ac:dyDescent="0.25">
      <c r="C28265" s="160" t="s">
        <v>550</v>
      </c>
      <c r="D28265" s="161">
        <v>227.35</v>
      </c>
    </row>
    <row r="28266" spans="3:4" ht="15" hidden="1" customHeight="1" x14ac:dyDescent="0.25">
      <c r="C28266" s="158" t="s">
        <v>309</v>
      </c>
      <c r="D28266" s="159">
        <v>223.28</v>
      </c>
    </row>
    <row r="28267" spans="3:4" ht="15" hidden="1" customHeight="1" x14ac:dyDescent="0.25">
      <c r="C28267" s="160" t="s">
        <v>546</v>
      </c>
      <c r="D28267" s="161">
        <v>358.86</v>
      </c>
    </row>
    <row r="28268" spans="3:4" ht="15" hidden="1" customHeight="1" x14ac:dyDescent="0.25">
      <c r="C28268" s="158" t="s">
        <v>557</v>
      </c>
      <c r="D28268" s="159">
        <v>1121.48</v>
      </c>
    </row>
    <row r="28269" spans="3:4" ht="15" hidden="1" customHeight="1" x14ac:dyDescent="0.25">
      <c r="C28269" s="160" t="s">
        <v>308</v>
      </c>
      <c r="D28269" s="161">
        <v>263.06</v>
      </c>
    </row>
    <row r="28270" spans="3:4" ht="15" hidden="1" customHeight="1" x14ac:dyDescent="0.25">
      <c r="C28270" s="158" t="s">
        <v>549</v>
      </c>
      <c r="D28270" s="159">
        <v>559.83000000000004</v>
      </c>
    </row>
    <row r="28271" spans="3:4" ht="15" hidden="1" customHeight="1" x14ac:dyDescent="0.25">
      <c r="C28271" s="160" t="s">
        <v>312</v>
      </c>
      <c r="D28271" s="161">
        <v>404.9</v>
      </c>
    </row>
    <row r="28272" spans="3:4" ht="15" hidden="1" customHeight="1" x14ac:dyDescent="0.25">
      <c r="C28272" s="158" t="s">
        <v>548</v>
      </c>
      <c r="D28272" s="159">
        <v>582.95000000000005</v>
      </c>
    </row>
    <row r="28273" spans="3:4" ht="15" hidden="1" customHeight="1" x14ac:dyDescent="0.25">
      <c r="C28273" s="160" t="s">
        <v>542</v>
      </c>
      <c r="D28273" s="161">
        <v>848.16</v>
      </c>
    </row>
    <row r="28274" spans="3:4" ht="15" hidden="1" customHeight="1" x14ac:dyDescent="0.25">
      <c r="C28274" s="158" t="s">
        <v>555</v>
      </c>
      <c r="D28274" s="159">
        <v>1235.75</v>
      </c>
    </row>
    <row r="28275" spans="3:4" ht="15" hidden="1" customHeight="1" x14ac:dyDescent="0.25">
      <c r="C28275" s="160" t="s">
        <v>539</v>
      </c>
      <c r="D28275" s="161">
        <v>437</v>
      </c>
    </row>
    <row r="28276" spans="3:4" ht="15" hidden="1" customHeight="1" x14ac:dyDescent="0.25">
      <c r="C28276" s="158" t="s">
        <v>554</v>
      </c>
      <c r="D28276" s="159">
        <v>1299.6300000000001</v>
      </c>
    </row>
    <row r="28277" spans="3:4" ht="15" hidden="1" customHeight="1" x14ac:dyDescent="0.25">
      <c r="C28277" s="160" t="s">
        <v>553</v>
      </c>
      <c r="D28277" s="161">
        <v>1001.54</v>
      </c>
    </row>
    <row r="28278" spans="3:4" ht="15" hidden="1" customHeight="1" x14ac:dyDescent="0.25">
      <c r="C28278" s="158" t="s">
        <v>309</v>
      </c>
      <c r="D28278" s="159">
        <v>829.98</v>
      </c>
    </row>
    <row r="28279" spans="3:4" ht="15" hidden="1" customHeight="1" x14ac:dyDescent="0.25">
      <c r="C28279" s="160" t="s">
        <v>540</v>
      </c>
      <c r="D28279" s="161">
        <v>132.88</v>
      </c>
    </row>
    <row r="28280" spans="3:4" ht="15" hidden="1" customHeight="1" x14ac:dyDescent="0.25">
      <c r="C28280" s="158" t="s">
        <v>550</v>
      </c>
      <c r="D28280" s="159">
        <v>527.16999999999996</v>
      </c>
    </row>
    <row r="28281" spans="3:4" ht="15" hidden="1" customHeight="1" x14ac:dyDescent="0.25">
      <c r="C28281" s="160" t="s">
        <v>307</v>
      </c>
      <c r="D28281" s="161">
        <v>453.53</v>
      </c>
    </row>
    <row r="28282" spans="3:4" ht="15" hidden="1" customHeight="1" x14ac:dyDescent="0.25">
      <c r="C28282" s="158" t="s">
        <v>309</v>
      </c>
      <c r="D28282" s="159">
        <v>130.84</v>
      </c>
    </row>
    <row r="28283" spans="3:4" ht="15" hidden="1" customHeight="1" x14ac:dyDescent="0.25">
      <c r="C28283" s="160" t="s">
        <v>546</v>
      </c>
      <c r="D28283" s="161">
        <v>191.49</v>
      </c>
    </row>
    <row r="28284" spans="3:4" ht="15" hidden="1" customHeight="1" x14ac:dyDescent="0.25">
      <c r="C28284" s="158" t="s">
        <v>544</v>
      </c>
      <c r="D28284" s="159">
        <v>948.26</v>
      </c>
    </row>
    <row r="28285" spans="3:4" ht="15" hidden="1" customHeight="1" x14ac:dyDescent="0.25">
      <c r="C28285" s="160" t="s">
        <v>553</v>
      </c>
      <c r="D28285" s="161">
        <v>1230.02</v>
      </c>
    </row>
    <row r="28286" spans="3:4" ht="15" hidden="1" customHeight="1" x14ac:dyDescent="0.25">
      <c r="C28286" s="158" t="s">
        <v>542</v>
      </c>
      <c r="D28286" s="159">
        <v>827.11</v>
      </c>
    </row>
    <row r="28287" spans="3:4" ht="15" hidden="1" customHeight="1" x14ac:dyDescent="0.25">
      <c r="C28287" s="160" t="s">
        <v>312</v>
      </c>
      <c r="D28287" s="161">
        <v>523.21</v>
      </c>
    </row>
    <row r="28288" spans="3:4" ht="15" hidden="1" customHeight="1" x14ac:dyDescent="0.25">
      <c r="C28288" s="158" t="s">
        <v>548</v>
      </c>
      <c r="D28288" s="159">
        <v>698.67</v>
      </c>
    </row>
    <row r="28289" spans="3:4" ht="15" hidden="1" customHeight="1" x14ac:dyDescent="0.25">
      <c r="C28289" s="160" t="s">
        <v>548</v>
      </c>
      <c r="D28289" s="161">
        <v>709.3</v>
      </c>
    </row>
    <row r="28290" spans="3:4" ht="15" hidden="1" customHeight="1" x14ac:dyDescent="0.25">
      <c r="C28290" s="158" t="s">
        <v>543</v>
      </c>
      <c r="D28290" s="159">
        <v>214.25</v>
      </c>
    </row>
    <row r="28291" spans="3:4" ht="15" hidden="1" customHeight="1" x14ac:dyDescent="0.25">
      <c r="C28291" s="160" t="s">
        <v>309</v>
      </c>
      <c r="D28291" s="161">
        <v>775.43</v>
      </c>
    </row>
    <row r="28292" spans="3:4" ht="15" hidden="1" customHeight="1" x14ac:dyDescent="0.25">
      <c r="C28292" s="158" t="s">
        <v>543</v>
      </c>
      <c r="D28292" s="159">
        <v>50.25</v>
      </c>
    </row>
    <row r="28293" spans="3:4" ht="15" hidden="1" customHeight="1" x14ac:dyDescent="0.25">
      <c r="C28293" s="160" t="s">
        <v>557</v>
      </c>
      <c r="D28293" s="161">
        <v>641.6</v>
      </c>
    </row>
    <row r="28294" spans="3:4" ht="15" hidden="1" customHeight="1" x14ac:dyDescent="0.25">
      <c r="C28294" s="158" t="s">
        <v>307</v>
      </c>
      <c r="D28294" s="159">
        <v>533.36</v>
      </c>
    </row>
    <row r="28295" spans="3:4" ht="15" hidden="1" customHeight="1" x14ac:dyDescent="0.25">
      <c r="C28295" s="160" t="s">
        <v>556</v>
      </c>
      <c r="D28295" s="161">
        <v>293.57</v>
      </c>
    </row>
    <row r="28296" spans="3:4" ht="15" hidden="1" customHeight="1" x14ac:dyDescent="0.25">
      <c r="C28296" s="158" t="s">
        <v>548</v>
      </c>
      <c r="D28296" s="159">
        <v>246.55</v>
      </c>
    </row>
    <row r="28297" spans="3:4" ht="15" hidden="1" customHeight="1" x14ac:dyDescent="0.25">
      <c r="C28297" s="160" t="s">
        <v>555</v>
      </c>
      <c r="D28297" s="161">
        <v>265.95</v>
      </c>
    </row>
    <row r="28298" spans="3:4" ht="15" hidden="1" customHeight="1" x14ac:dyDescent="0.25">
      <c r="C28298" s="158" t="s">
        <v>545</v>
      </c>
      <c r="D28298" s="159">
        <v>1229.93</v>
      </c>
    </row>
    <row r="28299" spans="3:4" ht="15" hidden="1" customHeight="1" x14ac:dyDescent="0.25">
      <c r="C28299" s="160" t="s">
        <v>546</v>
      </c>
      <c r="D28299" s="161">
        <v>966.24</v>
      </c>
    </row>
    <row r="28300" spans="3:4" ht="15" hidden="1" customHeight="1" x14ac:dyDescent="0.25">
      <c r="C28300" s="158" t="s">
        <v>308</v>
      </c>
      <c r="D28300" s="159">
        <v>208.11</v>
      </c>
    </row>
    <row r="28301" spans="3:4" ht="15" hidden="1" customHeight="1" x14ac:dyDescent="0.25">
      <c r="C28301" s="160" t="s">
        <v>308</v>
      </c>
      <c r="D28301" s="161">
        <v>423.26</v>
      </c>
    </row>
    <row r="28302" spans="3:4" ht="15" hidden="1" customHeight="1" x14ac:dyDescent="0.25">
      <c r="C28302" s="158" t="s">
        <v>549</v>
      </c>
      <c r="D28302" s="159">
        <v>1088.78</v>
      </c>
    </row>
    <row r="28303" spans="3:4" ht="15" hidden="1" customHeight="1" x14ac:dyDescent="0.25">
      <c r="C28303" s="160" t="s">
        <v>539</v>
      </c>
      <c r="D28303" s="161">
        <v>264.26</v>
      </c>
    </row>
    <row r="28304" spans="3:4" ht="15" hidden="1" customHeight="1" x14ac:dyDescent="0.25">
      <c r="C28304" s="158" t="s">
        <v>543</v>
      </c>
      <c r="D28304" s="159">
        <v>1142.24</v>
      </c>
    </row>
    <row r="28305" spans="3:4" ht="15" hidden="1" customHeight="1" x14ac:dyDescent="0.25">
      <c r="C28305" s="160" t="s">
        <v>312</v>
      </c>
      <c r="D28305" s="161">
        <v>1194.6600000000001</v>
      </c>
    </row>
    <row r="28306" spans="3:4" ht="15" hidden="1" customHeight="1" x14ac:dyDescent="0.25">
      <c r="C28306" s="158" t="s">
        <v>308</v>
      </c>
      <c r="D28306" s="159">
        <v>201.92</v>
      </c>
    </row>
    <row r="28307" spans="3:4" ht="15" hidden="1" customHeight="1" x14ac:dyDescent="0.25">
      <c r="C28307" s="160" t="s">
        <v>307</v>
      </c>
      <c r="D28307" s="161">
        <v>799.25</v>
      </c>
    </row>
    <row r="28308" spans="3:4" ht="15" hidden="1" customHeight="1" x14ac:dyDescent="0.25">
      <c r="C28308" s="158" t="s">
        <v>308</v>
      </c>
      <c r="D28308" s="159">
        <v>1090.6600000000001</v>
      </c>
    </row>
    <row r="28309" spans="3:4" ht="15" hidden="1" customHeight="1" x14ac:dyDescent="0.25">
      <c r="C28309" s="160" t="s">
        <v>309</v>
      </c>
      <c r="D28309" s="161">
        <v>1246.4000000000001</v>
      </c>
    </row>
    <row r="28310" spans="3:4" ht="15" hidden="1" customHeight="1" x14ac:dyDescent="0.25">
      <c r="C28310" s="158" t="s">
        <v>547</v>
      </c>
      <c r="D28310" s="159">
        <v>949.71</v>
      </c>
    </row>
    <row r="28311" spans="3:4" ht="15" hidden="1" customHeight="1" x14ac:dyDescent="0.25">
      <c r="C28311" s="160" t="s">
        <v>551</v>
      </c>
      <c r="D28311" s="161">
        <v>943.18</v>
      </c>
    </row>
    <row r="28312" spans="3:4" ht="15" hidden="1" customHeight="1" x14ac:dyDescent="0.25">
      <c r="C28312" s="158" t="s">
        <v>547</v>
      </c>
      <c r="D28312" s="159">
        <v>834.56</v>
      </c>
    </row>
    <row r="28313" spans="3:4" ht="15" hidden="1" customHeight="1" x14ac:dyDescent="0.25">
      <c r="C28313" s="160" t="s">
        <v>551</v>
      </c>
      <c r="D28313" s="161">
        <v>272.02</v>
      </c>
    </row>
    <row r="28314" spans="3:4" ht="15" hidden="1" customHeight="1" x14ac:dyDescent="0.25">
      <c r="C28314" s="158" t="s">
        <v>549</v>
      </c>
      <c r="D28314" s="159">
        <v>505.27</v>
      </c>
    </row>
    <row r="28315" spans="3:4" ht="15" hidden="1" customHeight="1" x14ac:dyDescent="0.25">
      <c r="C28315" s="160" t="s">
        <v>549</v>
      </c>
      <c r="D28315" s="161">
        <v>867.41</v>
      </c>
    </row>
    <row r="28316" spans="3:4" ht="15" hidden="1" customHeight="1" x14ac:dyDescent="0.25">
      <c r="C28316" s="158" t="s">
        <v>553</v>
      </c>
      <c r="D28316" s="159">
        <v>487.18</v>
      </c>
    </row>
    <row r="28317" spans="3:4" ht="15" hidden="1" customHeight="1" x14ac:dyDescent="0.25">
      <c r="C28317" s="160" t="s">
        <v>551</v>
      </c>
      <c r="D28317" s="161">
        <v>829.82</v>
      </c>
    </row>
    <row r="28318" spans="3:4" ht="15" hidden="1" customHeight="1" x14ac:dyDescent="0.25">
      <c r="C28318" s="158" t="s">
        <v>553</v>
      </c>
      <c r="D28318" s="159">
        <v>203.71</v>
      </c>
    </row>
    <row r="28319" spans="3:4" ht="15" hidden="1" customHeight="1" x14ac:dyDescent="0.25">
      <c r="C28319" s="160" t="s">
        <v>546</v>
      </c>
      <c r="D28319" s="161">
        <v>525.32000000000005</v>
      </c>
    </row>
    <row r="28320" spans="3:4" ht="15" hidden="1" customHeight="1" x14ac:dyDescent="0.25">
      <c r="C28320" s="158" t="s">
        <v>539</v>
      </c>
      <c r="D28320" s="159">
        <v>951.39</v>
      </c>
    </row>
    <row r="28321" spans="3:4" ht="15" hidden="1" customHeight="1" x14ac:dyDescent="0.25">
      <c r="C28321" s="160" t="s">
        <v>542</v>
      </c>
      <c r="D28321" s="161">
        <v>423.66</v>
      </c>
    </row>
    <row r="28322" spans="3:4" ht="15" hidden="1" customHeight="1" x14ac:dyDescent="0.25">
      <c r="C28322" s="158" t="s">
        <v>549</v>
      </c>
      <c r="D28322" s="159">
        <v>454.94</v>
      </c>
    </row>
    <row r="28323" spans="3:4" ht="15" hidden="1" customHeight="1" x14ac:dyDescent="0.25">
      <c r="C28323" s="160" t="s">
        <v>546</v>
      </c>
      <c r="D28323" s="161">
        <v>1015.65</v>
      </c>
    </row>
    <row r="28324" spans="3:4" ht="15" hidden="1" customHeight="1" x14ac:dyDescent="0.25">
      <c r="C28324" s="158" t="s">
        <v>545</v>
      </c>
      <c r="D28324" s="159">
        <v>515.07000000000005</v>
      </c>
    </row>
    <row r="28325" spans="3:4" ht="15" hidden="1" customHeight="1" x14ac:dyDescent="0.25">
      <c r="C28325" s="160" t="s">
        <v>553</v>
      </c>
      <c r="D28325" s="161">
        <v>277.97000000000003</v>
      </c>
    </row>
    <row r="28326" spans="3:4" ht="15" hidden="1" customHeight="1" x14ac:dyDescent="0.25">
      <c r="C28326" s="158" t="s">
        <v>553</v>
      </c>
      <c r="D28326" s="159">
        <v>1100.25</v>
      </c>
    </row>
    <row r="28327" spans="3:4" ht="15" hidden="1" customHeight="1" x14ac:dyDescent="0.25">
      <c r="C28327" s="160" t="s">
        <v>558</v>
      </c>
      <c r="D28327" s="161">
        <v>615.82000000000005</v>
      </c>
    </row>
    <row r="28328" spans="3:4" ht="15" hidden="1" customHeight="1" x14ac:dyDescent="0.25">
      <c r="C28328" s="158" t="s">
        <v>550</v>
      </c>
      <c r="D28328" s="159">
        <v>287.97000000000003</v>
      </c>
    </row>
    <row r="28329" spans="3:4" ht="15" hidden="1" customHeight="1" x14ac:dyDescent="0.25">
      <c r="C28329" s="160" t="s">
        <v>309</v>
      </c>
      <c r="D28329" s="161">
        <v>292.86</v>
      </c>
    </row>
    <row r="28330" spans="3:4" ht="15" hidden="1" customHeight="1" x14ac:dyDescent="0.25">
      <c r="C28330" s="158" t="s">
        <v>539</v>
      </c>
      <c r="D28330" s="159">
        <v>907.05</v>
      </c>
    </row>
    <row r="28331" spans="3:4" ht="15" hidden="1" customHeight="1" x14ac:dyDescent="0.25">
      <c r="C28331" s="160" t="s">
        <v>307</v>
      </c>
      <c r="D28331" s="161">
        <v>690.53</v>
      </c>
    </row>
    <row r="28332" spans="3:4" ht="15" hidden="1" customHeight="1" x14ac:dyDescent="0.25">
      <c r="C28332" s="158" t="s">
        <v>546</v>
      </c>
      <c r="D28332" s="159">
        <v>671.54</v>
      </c>
    </row>
    <row r="28333" spans="3:4" ht="15" hidden="1" customHeight="1" x14ac:dyDescent="0.25">
      <c r="C28333" s="160" t="s">
        <v>543</v>
      </c>
      <c r="D28333" s="161">
        <v>1247.5899999999999</v>
      </c>
    </row>
    <row r="28334" spans="3:4" ht="15" hidden="1" customHeight="1" x14ac:dyDescent="0.25">
      <c r="C28334" s="158" t="s">
        <v>555</v>
      </c>
      <c r="D28334" s="159">
        <v>35.840000000000003</v>
      </c>
    </row>
    <row r="28335" spans="3:4" ht="15" hidden="1" customHeight="1" x14ac:dyDescent="0.25">
      <c r="C28335" s="160" t="s">
        <v>307</v>
      </c>
      <c r="D28335" s="161">
        <v>985.56</v>
      </c>
    </row>
    <row r="28336" spans="3:4" ht="15" hidden="1" customHeight="1" x14ac:dyDescent="0.25">
      <c r="C28336" s="158" t="s">
        <v>551</v>
      </c>
      <c r="D28336" s="159">
        <v>104.95</v>
      </c>
    </row>
    <row r="28337" spans="3:4" ht="15" hidden="1" customHeight="1" x14ac:dyDescent="0.25">
      <c r="C28337" s="160" t="s">
        <v>540</v>
      </c>
      <c r="D28337" s="161">
        <v>783.79</v>
      </c>
    </row>
    <row r="28338" spans="3:4" ht="15" hidden="1" customHeight="1" x14ac:dyDescent="0.25">
      <c r="C28338" s="158" t="s">
        <v>551</v>
      </c>
      <c r="D28338" s="159">
        <v>462.06</v>
      </c>
    </row>
    <row r="28339" spans="3:4" ht="15" hidden="1" customHeight="1" x14ac:dyDescent="0.25">
      <c r="C28339" s="160" t="s">
        <v>312</v>
      </c>
      <c r="D28339" s="161">
        <v>375.29</v>
      </c>
    </row>
    <row r="28340" spans="3:4" ht="15" hidden="1" customHeight="1" x14ac:dyDescent="0.25">
      <c r="C28340" s="158" t="s">
        <v>558</v>
      </c>
      <c r="D28340" s="159">
        <v>475.09</v>
      </c>
    </row>
    <row r="28341" spans="3:4" ht="15" hidden="1" customHeight="1" x14ac:dyDescent="0.25">
      <c r="C28341" s="160" t="s">
        <v>539</v>
      </c>
      <c r="D28341" s="161">
        <v>199.49</v>
      </c>
    </row>
    <row r="28342" spans="3:4" ht="15" hidden="1" customHeight="1" x14ac:dyDescent="0.25">
      <c r="C28342" s="158" t="s">
        <v>558</v>
      </c>
      <c r="D28342" s="159">
        <v>50.72</v>
      </c>
    </row>
    <row r="28343" spans="3:4" ht="15" hidden="1" customHeight="1" x14ac:dyDescent="0.25">
      <c r="C28343" s="160" t="s">
        <v>542</v>
      </c>
      <c r="D28343" s="161">
        <v>803.96</v>
      </c>
    </row>
    <row r="28344" spans="3:4" ht="15" hidden="1" customHeight="1" x14ac:dyDescent="0.25">
      <c r="C28344" s="158" t="s">
        <v>554</v>
      </c>
      <c r="D28344" s="159">
        <v>948.35</v>
      </c>
    </row>
    <row r="28345" spans="3:4" ht="15" hidden="1" customHeight="1" x14ac:dyDescent="0.25">
      <c r="C28345" s="160" t="s">
        <v>554</v>
      </c>
      <c r="D28345" s="161">
        <v>800.66</v>
      </c>
    </row>
    <row r="28346" spans="3:4" ht="15" hidden="1" customHeight="1" x14ac:dyDescent="0.25">
      <c r="C28346" s="158" t="s">
        <v>551</v>
      </c>
      <c r="D28346" s="159">
        <v>982.01</v>
      </c>
    </row>
    <row r="28347" spans="3:4" ht="15" hidden="1" customHeight="1" x14ac:dyDescent="0.25">
      <c r="C28347" s="160" t="s">
        <v>556</v>
      </c>
      <c r="D28347" s="161">
        <v>167.91</v>
      </c>
    </row>
    <row r="28348" spans="3:4" ht="15" hidden="1" customHeight="1" x14ac:dyDescent="0.25">
      <c r="C28348" s="158" t="s">
        <v>541</v>
      </c>
      <c r="D28348" s="159">
        <v>574.16999999999996</v>
      </c>
    </row>
    <row r="28349" spans="3:4" ht="15" hidden="1" customHeight="1" x14ac:dyDescent="0.25">
      <c r="C28349" s="160" t="s">
        <v>551</v>
      </c>
      <c r="D28349" s="161">
        <v>931.38</v>
      </c>
    </row>
    <row r="28350" spans="3:4" ht="15" hidden="1" customHeight="1" x14ac:dyDescent="0.25">
      <c r="C28350" s="158" t="s">
        <v>547</v>
      </c>
      <c r="D28350" s="159">
        <v>824.07</v>
      </c>
    </row>
    <row r="28351" spans="3:4" ht="15" hidden="1" customHeight="1" x14ac:dyDescent="0.25">
      <c r="C28351" s="160" t="s">
        <v>551</v>
      </c>
      <c r="D28351" s="161">
        <v>118.64</v>
      </c>
    </row>
    <row r="28352" spans="3:4" ht="15" hidden="1" customHeight="1" x14ac:dyDescent="0.25">
      <c r="C28352" s="158" t="s">
        <v>551</v>
      </c>
      <c r="D28352" s="159">
        <v>982.44</v>
      </c>
    </row>
    <row r="28353" spans="3:4" ht="15" hidden="1" customHeight="1" x14ac:dyDescent="0.25">
      <c r="C28353" s="160" t="s">
        <v>551</v>
      </c>
      <c r="D28353" s="161">
        <v>570.84</v>
      </c>
    </row>
    <row r="28354" spans="3:4" ht="15" hidden="1" customHeight="1" x14ac:dyDescent="0.25">
      <c r="C28354" s="158" t="s">
        <v>545</v>
      </c>
      <c r="D28354" s="159">
        <v>434.19</v>
      </c>
    </row>
    <row r="28355" spans="3:4" ht="15" hidden="1" customHeight="1" x14ac:dyDescent="0.25">
      <c r="C28355" s="160" t="s">
        <v>558</v>
      </c>
      <c r="D28355" s="161">
        <v>295.82</v>
      </c>
    </row>
    <row r="28356" spans="3:4" ht="15" hidden="1" customHeight="1" x14ac:dyDescent="0.25">
      <c r="C28356" s="158" t="s">
        <v>541</v>
      </c>
      <c r="D28356" s="159">
        <v>46.65</v>
      </c>
    </row>
    <row r="28357" spans="3:4" ht="15" hidden="1" customHeight="1" x14ac:dyDescent="0.25">
      <c r="C28357" s="160" t="s">
        <v>542</v>
      </c>
      <c r="D28357" s="161">
        <v>604.02</v>
      </c>
    </row>
    <row r="28358" spans="3:4" ht="15" hidden="1" customHeight="1" x14ac:dyDescent="0.25">
      <c r="C28358" s="158" t="s">
        <v>546</v>
      </c>
      <c r="D28358" s="159">
        <v>67.42</v>
      </c>
    </row>
    <row r="28359" spans="3:4" ht="15" hidden="1" customHeight="1" x14ac:dyDescent="0.25">
      <c r="C28359" s="160" t="s">
        <v>540</v>
      </c>
      <c r="D28359" s="161">
        <v>1274.76</v>
      </c>
    </row>
    <row r="28360" spans="3:4" ht="15" hidden="1" customHeight="1" x14ac:dyDescent="0.25">
      <c r="C28360" s="158" t="s">
        <v>307</v>
      </c>
      <c r="D28360" s="159">
        <v>335.59</v>
      </c>
    </row>
    <row r="28361" spans="3:4" ht="15" hidden="1" customHeight="1" x14ac:dyDescent="0.25">
      <c r="C28361" s="160" t="s">
        <v>307</v>
      </c>
      <c r="D28361" s="161">
        <v>36.25</v>
      </c>
    </row>
    <row r="28362" spans="3:4" ht="15" hidden="1" customHeight="1" x14ac:dyDescent="0.25">
      <c r="C28362" s="158" t="s">
        <v>550</v>
      </c>
      <c r="D28362" s="159">
        <v>679.56</v>
      </c>
    </row>
    <row r="28363" spans="3:4" ht="15" hidden="1" customHeight="1" x14ac:dyDescent="0.25">
      <c r="C28363" s="160" t="s">
        <v>309</v>
      </c>
      <c r="D28363" s="161">
        <v>659.79</v>
      </c>
    </row>
    <row r="28364" spans="3:4" ht="15" hidden="1" customHeight="1" x14ac:dyDescent="0.25">
      <c r="C28364" s="158" t="s">
        <v>541</v>
      </c>
      <c r="D28364" s="159">
        <v>392.89</v>
      </c>
    </row>
    <row r="28365" spans="3:4" ht="15" hidden="1" customHeight="1" x14ac:dyDescent="0.25">
      <c r="C28365" s="160" t="s">
        <v>553</v>
      </c>
      <c r="D28365" s="161">
        <v>635.99</v>
      </c>
    </row>
    <row r="28366" spans="3:4" ht="15" hidden="1" customHeight="1" x14ac:dyDescent="0.25">
      <c r="C28366" s="158" t="s">
        <v>551</v>
      </c>
      <c r="D28366" s="159">
        <v>892.05</v>
      </c>
    </row>
    <row r="28367" spans="3:4" ht="15" hidden="1" customHeight="1" x14ac:dyDescent="0.25">
      <c r="C28367" s="160" t="s">
        <v>558</v>
      </c>
      <c r="D28367" s="161">
        <v>51.1</v>
      </c>
    </row>
    <row r="28368" spans="3:4" ht="15" hidden="1" customHeight="1" x14ac:dyDescent="0.25">
      <c r="C28368" s="158" t="s">
        <v>545</v>
      </c>
      <c r="D28368" s="159">
        <v>1007.08</v>
      </c>
    </row>
    <row r="28369" spans="3:4" ht="15" hidden="1" customHeight="1" x14ac:dyDescent="0.25">
      <c r="C28369" s="160" t="s">
        <v>540</v>
      </c>
      <c r="D28369" s="161">
        <v>690.41</v>
      </c>
    </row>
    <row r="28370" spans="3:4" ht="15" hidden="1" customHeight="1" x14ac:dyDescent="0.25">
      <c r="C28370" s="158" t="s">
        <v>542</v>
      </c>
      <c r="D28370" s="159">
        <v>868.05</v>
      </c>
    </row>
    <row r="28371" spans="3:4" ht="15" hidden="1" customHeight="1" x14ac:dyDescent="0.25">
      <c r="C28371" s="160" t="s">
        <v>552</v>
      </c>
      <c r="D28371" s="161">
        <v>1001.64</v>
      </c>
    </row>
    <row r="28372" spans="3:4" ht="15" hidden="1" customHeight="1" x14ac:dyDescent="0.25">
      <c r="C28372" s="158" t="s">
        <v>307</v>
      </c>
      <c r="D28372" s="159">
        <v>52.48</v>
      </c>
    </row>
    <row r="28373" spans="3:4" ht="15" hidden="1" customHeight="1" x14ac:dyDescent="0.25">
      <c r="C28373" s="160" t="s">
        <v>308</v>
      </c>
      <c r="D28373" s="161">
        <v>778.77</v>
      </c>
    </row>
    <row r="28374" spans="3:4" ht="15" hidden="1" customHeight="1" x14ac:dyDescent="0.25">
      <c r="C28374" s="158" t="s">
        <v>557</v>
      </c>
      <c r="D28374" s="159">
        <v>713.94</v>
      </c>
    </row>
    <row r="28375" spans="3:4" ht="15" hidden="1" customHeight="1" x14ac:dyDescent="0.25">
      <c r="C28375" s="160" t="s">
        <v>542</v>
      </c>
      <c r="D28375" s="161">
        <v>1259.8800000000001</v>
      </c>
    </row>
    <row r="28376" spans="3:4" ht="15" hidden="1" customHeight="1" x14ac:dyDescent="0.25">
      <c r="C28376" s="158" t="s">
        <v>547</v>
      </c>
      <c r="D28376" s="159">
        <v>855.54</v>
      </c>
    </row>
    <row r="28377" spans="3:4" ht="15" hidden="1" customHeight="1" x14ac:dyDescent="0.25">
      <c r="C28377" s="160" t="s">
        <v>312</v>
      </c>
      <c r="D28377" s="161">
        <v>1028.27</v>
      </c>
    </row>
    <row r="28378" spans="3:4" ht="15" hidden="1" customHeight="1" x14ac:dyDescent="0.25">
      <c r="C28378" s="158" t="s">
        <v>558</v>
      </c>
      <c r="D28378" s="159">
        <v>380.32</v>
      </c>
    </row>
    <row r="28379" spans="3:4" ht="15" hidden="1" customHeight="1" x14ac:dyDescent="0.25">
      <c r="C28379" s="160" t="s">
        <v>558</v>
      </c>
      <c r="D28379" s="161">
        <v>377.19</v>
      </c>
    </row>
    <row r="28380" spans="3:4" ht="15" hidden="1" customHeight="1" x14ac:dyDescent="0.25">
      <c r="C28380" s="158" t="s">
        <v>549</v>
      </c>
      <c r="D28380" s="159">
        <v>555.89</v>
      </c>
    </row>
    <row r="28381" spans="3:4" ht="15" hidden="1" customHeight="1" x14ac:dyDescent="0.25">
      <c r="C28381" s="160" t="s">
        <v>539</v>
      </c>
      <c r="D28381" s="161">
        <v>487.87</v>
      </c>
    </row>
    <row r="28382" spans="3:4" ht="15" hidden="1" customHeight="1" x14ac:dyDescent="0.25">
      <c r="C28382" s="158" t="s">
        <v>548</v>
      </c>
      <c r="D28382" s="159">
        <v>658.56</v>
      </c>
    </row>
    <row r="28383" spans="3:4" ht="15" hidden="1" customHeight="1" x14ac:dyDescent="0.25">
      <c r="C28383" s="160" t="s">
        <v>551</v>
      </c>
      <c r="D28383" s="161">
        <v>1094.45</v>
      </c>
    </row>
    <row r="28384" spans="3:4" ht="15" hidden="1" customHeight="1" x14ac:dyDescent="0.25">
      <c r="C28384" s="158" t="s">
        <v>542</v>
      </c>
      <c r="D28384" s="159">
        <v>1221.93</v>
      </c>
    </row>
    <row r="28385" spans="3:4" ht="15" hidden="1" customHeight="1" x14ac:dyDescent="0.25">
      <c r="C28385" s="160" t="s">
        <v>307</v>
      </c>
      <c r="D28385" s="161">
        <v>991.45</v>
      </c>
    </row>
    <row r="28386" spans="3:4" ht="15" hidden="1" customHeight="1" x14ac:dyDescent="0.25">
      <c r="C28386" s="158" t="s">
        <v>539</v>
      </c>
      <c r="D28386" s="159">
        <v>479.71</v>
      </c>
    </row>
    <row r="28387" spans="3:4" ht="15" hidden="1" customHeight="1" x14ac:dyDescent="0.25">
      <c r="C28387" s="160" t="s">
        <v>551</v>
      </c>
      <c r="D28387" s="161">
        <v>675.29</v>
      </c>
    </row>
    <row r="28388" spans="3:4" ht="15" hidden="1" customHeight="1" x14ac:dyDescent="0.25">
      <c r="C28388" s="158" t="s">
        <v>551</v>
      </c>
      <c r="D28388" s="159">
        <v>737.21</v>
      </c>
    </row>
    <row r="28389" spans="3:4" ht="15" hidden="1" customHeight="1" x14ac:dyDescent="0.25">
      <c r="C28389" s="160" t="s">
        <v>550</v>
      </c>
      <c r="D28389" s="161">
        <v>583.59</v>
      </c>
    </row>
    <row r="28390" spans="3:4" ht="15" hidden="1" customHeight="1" x14ac:dyDescent="0.25">
      <c r="C28390" s="158" t="s">
        <v>539</v>
      </c>
      <c r="D28390" s="159">
        <v>737.72</v>
      </c>
    </row>
    <row r="28391" spans="3:4" ht="15" hidden="1" customHeight="1" x14ac:dyDescent="0.25">
      <c r="C28391" s="160" t="s">
        <v>555</v>
      </c>
      <c r="D28391" s="161">
        <v>923.16</v>
      </c>
    </row>
    <row r="28392" spans="3:4" ht="15" hidden="1" customHeight="1" x14ac:dyDescent="0.25">
      <c r="C28392" s="158" t="s">
        <v>549</v>
      </c>
      <c r="D28392" s="159">
        <v>104.33</v>
      </c>
    </row>
    <row r="28393" spans="3:4" ht="15" hidden="1" customHeight="1" x14ac:dyDescent="0.25">
      <c r="C28393" s="160" t="s">
        <v>545</v>
      </c>
      <c r="D28393" s="161">
        <v>796.47</v>
      </c>
    </row>
    <row r="28394" spans="3:4" ht="15" hidden="1" customHeight="1" x14ac:dyDescent="0.25">
      <c r="C28394" s="158" t="s">
        <v>308</v>
      </c>
      <c r="D28394" s="159">
        <v>1153.8399999999999</v>
      </c>
    </row>
    <row r="28395" spans="3:4" ht="15" hidden="1" customHeight="1" x14ac:dyDescent="0.25">
      <c r="C28395" s="160" t="s">
        <v>539</v>
      </c>
      <c r="D28395" s="161">
        <v>958.05</v>
      </c>
    </row>
    <row r="28396" spans="3:4" ht="15" hidden="1" customHeight="1" x14ac:dyDescent="0.25">
      <c r="C28396" s="158" t="s">
        <v>546</v>
      </c>
      <c r="D28396" s="159">
        <v>470.91</v>
      </c>
    </row>
    <row r="28397" spans="3:4" ht="15" hidden="1" customHeight="1" x14ac:dyDescent="0.25">
      <c r="C28397" s="160" t="s">
        <v>543</v>
      </c>
      <c r="D28397" s="161">
        <v>695.74</v>
      </c>
    </row>
    <row r="28398" spans="3:4" ht="15" hidden="1" customHeight="1" x14ac:dyDescent="0.25">
      <c r="C28398" s="158" t="s">
        <v>551</v>
      </c>
      <c r="D28398" s="159">
        <v>109.57</v>
      </c>
    </row>
    <row r="28399" spans="3:4" ht="15" hidden="1" customHeight="1" x14ac:dyDescent="0.25">
      <c r="C28399" s="160" t="s">
        <v>312</v>
      </c>
      <c r="D28399" s="161">
        <v>1006.08</v>
      </c>
    </row>
    <row r="28400" spans="3:4" ht="15" hidden="1" customHeight="1" x14ac:dyDescent="0.25">
      <c r="C28400" s="158" t="s">
        <v>546</v>
      </c>
      <c r="D28400" s="159">
        <v>674.01</v>
      </c>
    </row>
    <row r="28401" spans="3:4" ht="15" hidden="1" customHeight="1" x14ac:dyDescent="0.25">
      <c r="C28401" s="160" t="s">
        <v>545</v>
      </c>
      <c r="D28401" s="161">
        <v>958.29</v>
      </c>
    </row>
    <row r="28402" spans="3:4" ht="15" hidden="1" customHeight="1" x14ac:dyDescent="0.25">
      <c r="C28402" s="158" t="s">
        <v>541</v>
      </c>
      <c r="D28402" s="159">
        <v>244.21</v>
      </c>
    </row>
    <row r="28403" spans="3:4" ht="15" hidden="1" customHeight="1" x14ac:dyDescent="0.25">
      <c r="C28403" s="160" t="s">
        <v>308</v>
      </c>
      <c r="D28403" s="161">
        <v>87.99</v>
      </c>
    </row>
    <row r="28404" spans="3:4" ht="15" hidden="1" customHeight="1" x14ac:dyDescent="0.25">
      <c r="C28404" s="158" t="s">
        <v>553</v>
      </c>
      <c r="D28404" s="159">
        <v>878.98</v>
      </c>
    </row>
    <row r="28405" spans="3:4" ht="15" hidden="1" customHeight="1" x14ac:dyDescent="0.25">
      <c r="C28405" s="160" t="s">
        <v>547</v>
      </c>
      <c r="D28405" s="161">
        <v>576.02</v>
      </c>
    </row>
    <row r="28406" spans="3:4" ht="15" hidden="1" customHeight="1" x14ac:dyDescent="0.25">
      <c r="C28406" s="158" t="s">
        <v>547</v>
      </c>
      <c r="D28406" s="159">
        <v>825.22</v>
      </c>
    </row>
    <row r="28407" spans="3:4" ht="15" hidden="1" customHeight="1" x14ac:dyDescent="0.25">
      <c r="C28407" s="160" t="s">
        <v>547</v>
      </c>
      <c r="D28407" s="161">
        <v>74.44</v>
      </c>
    </row>
    <row r="28408" spans="3:4" ht="15" hidden="1" customHeight="1" x14ac:dyDescent="0.25">
      <c r="C28408" s="158" t="s">
        <v>543</v>
      </c>
      <c r="D28408" s="159">
        <v>705.78</v>
      </c>
    </row>
    <row r="28409" spans="3:4" ht="15" hidden="1" customHeight="1" x14ac:dyDescent="0.25">
      <c r="C28409" s="160" t="s">
        <v>539</v>
      </c>
      <c r="D28409" s="161">
        <v>821.71</v>
      </c>
    </row>
    <row r="28410" spans="3:4" ht="15" hidden="1" customHeight="1" x14ac:dyDescent="0.25">
      <c r="C28410" s="158" t="s">
        <v>545</v>
      </c>
      <c r="D28410" s="159">
        <v>856.66</v>
      </c>
    </row>
    <row r="28411" spans="3:4" ht="15" hidden="1" customHeight="1" x14ac:dyDescent="0.25">
      <c r="C28411" s="160" t="s">
        <v>541</v>
      </c>
      <c r="D28411" s="161">
        <v>753.99</v>
      </c>
    </row>
    <row r="28412" spans="3:4" ht="15" hidden="1" customHeight="1" x14ac:dyDescent="0.25">
      <c r="C28412" s="158" t="s">
        <v>552</v>
      </c>
      <c r="D28412" s="159">
        <v>588.19000000000005</v>
      </c>
    </row>
    <row r="28413" spans="3:4" ht="15" hidden="1" customHeight="1" x14ac:dyDescent="0.25">
      <c r="C28413" s="160" t="s">
        <v>556</v>
      </c>
      <c r="D28413" s="161">
        <v>945.53</v>
      </c>
    </row>
    <row r="28414" spans="3:4" ht="15" hidden="1" customHeight="1" x14ac:dyDescent="0.25">
      <c r="C28414" s="158" t="s">
        <v>545</v>
      </c>
      <c r="D28414" s="159">
        <v>281.02</v>
      </c>
    </row>
    <row r="28415" spans="3:4" ht="15" hidden="1" customHeight="1" x14ac:dyDescent="0.25">
      <c r="C28415" s="160" t="s">
        <v>547</v>
      </c>
      <c r="D28415" s="161">
        <v>553.45000000000005</v>
      </c>
    </row>
    <row r="28416" spans="3:4" ht="15" hidden="1" customHeight="1" x14ac:dyDescent="0.25">
      <c r="C28416" s="158" t="s">
        <v>307</v>
      </c>
      <c r="D28416" s="159">
        <v>910.09</v>
      </c>
    </row>
    <row r="28417" spans="3:4" ht="15" hidden="1" customHeight="1" x14ac:dyDescent="0.25">
      <c r="C28417" s="160" t="s">
        <v>543</v>
      </c>
      <c r="D28417" s="161">
        <v>777.81</v>
      </c>
    </row>
    <row r="28418" spans="3:4" ht="15" hidden="1" customHeight="1" x14ac:dyDescent="0.25">
      <c r="C28418" s="158" t="s">
        <v>312</v>
      </c>
      <c r="D28418" s="159">
        <v>627.51</v>
      </c>
    </row>
    <row r="28419" spans="3:4" ht="15" hidden="1" customHeight="1" x14ac:dyDescent="0.25">
      <c r="C28419" s="160" t="s">
        <v>558</v>
      </c>
      <c r="D28419" s="161">
        <v>733.62</v>
      </c>
    </row>
    <row r="28420" spans="3:4" ht="15" hidden="1" customHeight="1" x14ac:dyDescent="0.25">
      <c r="C28420" s="158" t="s">
        <v>547</v>
      </c>
      <c r="D28420" s="159">
        <v>948.04</v>
      </c>
    </row>
    <row r="28421" spans="3:4" ht="15" hidden="1" customHeight="1" x14ac:dyDescent="0.25">
      <c r="C28421" s="160" t="s">
        <v>544</v>
      </c>
      <c r="D28421" s="161">
        <v>1295.71</v>
      </c>
    </row>
    <row r="28422" spans="3:4" ht="15" hidden="1" customHeight="1" x14ac:dyDescent="0.25">
      <c r="C28422" s="158" t="s">
        <v>309</v>
      </c>
      <c r="D28422" s="159">
        <v>873.08</v>
      </c>
    </row>
    <row r="28423" spans="3:4" ht="15" hidden="1" customHeight="1" x14ac:dyDescent="0.25">
      <c r="C28423" s="160" t="s">
        <v>555</v>
      </c>
      <c r="D28423" s="161">
        <v>317.14</v>
      </c>
    </row>
    <row r="28424" spans="3:4" ht="15" hidden="1" customHeight="1" x14ac:dyDescent="0.25">
      <c r="C28424" s="158" t="s">
        <v>543</v>
      </c>
      <c r="D28424" s="159">
        <v>385.63</v>
      </c>
    </row>
    <row r="28425" spans="3:4" ht="15" hidden="1" customHeight="1" x14ac:dyDescent="0.25">
      <c r="C28425" s="160" t="s">
        <v>558</v>
      </c>
      <c r="D28425" s="161">
        <v>564.4</v>
      </c>
    </row>
    <row r="28426" spans="3:4" ht="15" hidden="1" customHeight="1" x14ac:dyDescent="0.25">
      <c r="C28426" s="158" t="s">
        <v>552</v>
      </c>
      <c r="D28426" s="159">
        <v>481.45</v>
      </c>
    </row>
    <row r="28427" spans="3:4" ht="15" hidden="1" customHeight="1" x14ac:dyDescent="0.25">
      <c r="C28427" s="160" t="s">
        <v>307</v>
      </c>
      <c r="D28427" s="161">
        <v>750.22</v>
      </c>
    </row>
    <row r="28428" spans="3:4" ht="15" hidden="1" customHeight="1" x14ac:dyDescent="0.25">
      <c r="C28428" s="158" t="s">
        <v>552</v>
      </c>
      <c r="D28428" s="159">
        <v>677.33</v>
      </c>
    </row>
    <row r="28429" spans="3:4" ht="15" hidden="1" customHeight="1" x14ac:dyDescent="0.25">
      <c r="C28429" s="160" t="s">
        <v>307</v>
      </c>
      <c r="D28429" s="161">
        <v>435.7</v>
      </c>
    </row>
    <row r="28430" spans="3:4" ht="15" hidden="1" customHeight="1" x14ac:dyDescent="0.25">
      <c r="C28430" s="158" t="s">
        <v>553</v>
      </c>
      <c r="D28430" s="159">
        <v>742.44</v>
      </c>
    </row>
    <row r="28431" spans="3:4" ht="15" hidden="1" customHeight="1" x14ac:dyDescent="0.25">
      <c r="C28431" s="160" t="s">
        <v>542</v>
      </c>
      <c r="D28431" s="161">
        <v>307.01</v>
      </c>
    </row>
    <row r="28432" spans="3:4" ht="15" hidden="1" customHeight="1" x14ac:dyDescent="0.25">
      <c r="C28432" s="158" t="s">
        <v>543</v>
      </c>
      <c r="D28432" s="159">
        <v>784.68</v>
      </c>
    </row>
    <row r="28433" spans="3:4" ht="15" hidden="1" customHeight="1" x14ac:dyDescent="0.25">
      <c r="C28433" s="160" t="s">
        <v>312</v>
      </c>
      <c r="D28433" s="161">
        <v>659.71</v>
      </c>
    </row>
    <row r="28434" spans="3:4" ht="15" hidden="1" customHeight="1" x14ac:dyDescent="0.25">
      <c r="C28434" s="158" t="s">
        <v>542</v>
      </c>
      <c r="D28434" s="159">
        <v>131.69</v>
      </c>
    </row>
    <row r="28435" spans="3:4" ht="15" hidden="1" customHeight="1" x14ac:dyDescent="0.25">
      <c r="C28435" s="160" t="s">
        <v>308</v>
      </c>
      <c r="D28435" s="161">
        <v>885.09</v>
      </c>
    </row>
    <row r="28436" spans="3:4" ht="15" hidden="1" customHeight="1" x14ac:dyDescent="0.25">
      <c r="C28436" s="158" t="s">
        <v>546</v>
      </c>
      <c r="D28436" s="159">
        <v>186.56</v>
      </c>
    </row>
    <row r="28437" spans="3:4" ht="15" hidden="1" customHeight="1" x14ac:dyDescent="0.25">
      <c r="C28437" s="160" t="s">
        <v>553</v>
      </c>
      <c r="D28437" s="161">
        <v>833.08</v>
      </c>
    </row>
    <row r="28438" spans="3:4" ht="15" hidden="1" customHeight="1" x14ac:dyDescent="0.25">
      <c r="C28438" s="158" t="s">
        <v>545</v>
      </c>
      <c r="D28438" s="159">
        <v>299.3</v>
      </c>
    </row>
    <row r="28439" spans="3:4" ht="15" hidden="1" customHeight="1" x14ac:dyDescent="0.25">
      <c r="C28439" s="160" t="s">
        <v>309</v>
      </c>
      <c r="D28439" s="161">
        <v>776.22</v>
      </c>
    </row>
    <row r="28440" spans="3:4" ht="15" hidden="1" customHeight="1" x14ac:dyDescent="0.25">
      <c r="C28440" s="158" t="s">
        <v>309</v>
      </c>
      <c r="D28440" s="159">
        <v>229.26</v>
      </c>
    </row>
    <row r="28441" spans="3:4" ht="15" hidden="1" customHeight="1" x14ac:dyDescent="0.25">
      <c r="C28441" s="160" t="s">
        <v>312</v>
      </c>
      <c r="D28441" s="161">
        <v>1006.75</v>
      </c>
    </row>
    <row r="28442" spans="3:4" ht="15" hidden="1" customHeight="1" x14ac:dyDescent="0.25">
      <c r="C28442" s="158" t="s">
        <v>540</v>
      </c>
      <c r="D28442" s="159">
        <v>621.83000000000004</v>
      </c>
    </row>
    <row r="28443" spans="3:4" ht="15" hidden="1" customHeight="1" x14ac:dyDescent="0.25">
      <c r="C28443" s="160" t="s">
        <v>554</v>
      </c>
      <c r="D28443" s="161">
        <v>713.3</v>
      </c>
    </row>
    <row r="28444" spans="3:4" ht="15" hidden="1" customHeight="1" x14ac:dyDescent="0.25">
      <c r="C28444" s="158" t="s">
        <v>542</v>
      </c>
      <c r="D28444" s="159">
        <v>731.66</v>
      </c>
    </row>
    <row r="28445" spans="3:4" ht="15" hidden="1" customHeight="1" x14ac:dyDescent="0.25">
      <c r="C28445" s="160" t="s">
        <v>540</v>
      </c>
      <c r="D28445" s="161">
        <v>1118.1199999999999</v>
      </c>
    </row>
    <row r="28446" spans="3:4" ht="15" hidden="1" customHeight="1" x14ac:dyDescent="0.25">
      <c r="C28446" s="158" t="s">
        <v>543</v>
      </c>
      <c r="D28446" s="159">
        <v>969.44</v>
      </c>
    </row>
    <row r="28447" spans="3:4" ht="15" hidden="1" customHeight="1" x14ac:dyDescent="0.25">
      <c r="C28447" s="160" t="s">
        <v>543</v>
      </c>
      <c r="D28447" s="161">
        <v>541.70000000000005</v>
      </c>
    </row>
    <row r="28448" spans="3:4" ht="15" hidden="1" customHeight="1" x14ac:dyDescent="0.25">
      <c r="C28448" s="158" t="s">
        <v>551</v>
      </c>
      <c r="D28448" s="159">
        <v>857.03</v>
      </c>
    </row>
    <row r="28449" spans="3:4" ht="15" hidden="1" customHeight="1" x14ac:dyDescent="0.25">
      <c r="C28449" s="160" t="s">
        <v>307</v>
      </c>
      <c r="D28449" s="161">
        <v>440.68</v>
      </c>
    </row>
    <row r="28450" spans="3:4" ht="15" hidden="1" customHeight="1" x14ac:dyDescent="0.25">
      <c r="C28450" s="158" t="s">
        <v>551</v>
      </c>
      <c r="D28450" s="159">
        <v>1206.8</v>
      </c>
    </row>
    <row r="28451" spans="3:4" ht="15" hidden="1" customHeight="1" x14ac:dyDescent="0.25">
      <c r="C28451" s="160" t="s">
        <v>309</v>
      </c>
      <c r="D28451" s="161">
        <v>390.91</v>
      </c>
    </row>
    <row r="28452" spans="3:4" ht="15" hidden="1" customHeight="1" x14ac:dyDescent="0.25">
      <c r="C28452" s="158" t="s">
        <v>307</v>
      </c>
      <c r="D28452" s="159">
        <v>975.98</v>
      </c>
    </row>
    <row r="28453" spans="3:4" ht="15" hidden="1" customHeight="1" x14ac:dyDescent="0.25">
      <c r="C28453" s="160" t="s">
        <v>540</v>
      </c>
      <c r="D28453" s="161">
        <v>665.6</v>
      </c>
    </row>
    <row r="28454" spans="3:4" ht="15" hidden="1" customHeight="1" x14ac:dyDescent="0.25">
      <c r="C28454" s="158" t="s">
        <v>540</v>
      </c>
      <c r="D28454" s="159">
        <v>1016.42</v>
      </c>
    </row>
    <row r="28455" spans="3:4" ht="15" hidden="1" customHeight="1" x14ac:dyDescent="0.25">
      <c r="C28455" s="160" t="s">
        <v>542</v>
      </c>
      <c r="D28455" s="161">
        <v>826.32</v>
      </c>
    </row>
    <row r="28456" spans="3:4" ht="15" hidden="1" customHeight="1" x14ac:dyDescent="0.25">
      <c r="C28456" s="158" t="s">
        <v>555</v>
      </c>
      <c r="D28456" s="159">
        <v>439.27</v>
      </c>
    </row>
    <row r="28457" spans="3:4" ht="15" hidden="1" customHeight="1" x14ac:dyDescent="0.25">
      <c r="C28457" s="160" t="s">
        <v>547</v>
      </c>
      <c r="D28457" s="161">
        <v>265.89999999999998</v>
      </c>
    </row>
    <row r="28458" spans="3:4" ht="15" hidden="1" customHeight="1" x14ac:dyDescent="0.25">
      <c r="C28458" s="158" t="s">
        <v>545</v>
      </c>
      <c r="D28458" s="159">
        <v>224.31</v>
      </c>
    </row>
    <row r="28459" spans="3:4" ht="15" hidden="1" customHeight="1" x14ac:dyDescent="0.25">
      <c r="C28459" s="160" t="s">
        <v>543</v>
      </c>
      <c r="D28459" s="161">
        <v>547.11</v>
      </c>
    </row>
    <row r="28460" spans="3:4" ht="15" hidden="1" customHeight="1" x14ac:dyDescent="0.25">
      <c r="C28460" s="158" t="s">
        <v>546</v>
      </c>
      <c r="D28460" s="159">
        <v>866.15</v>
      </c>
    </row>
    <row r="28461" spans="3:4" ht="15" hidden="1" customHeight="1" x14ac:dyDescent="0.25">
      <c r="C28461" s="160" t="s">
        <v>556</v>
      </c>
      <c r="D28461" s="161">
        <v>1104.22</v>
      </c>
    </row>
    <row r="28462" spans="3:4" ht="15" hidden="1" customHeight="1" x14ac:dyDescent="0.25">
      <c r="C28462" s="158" t="s">
        <v>553</v>
      </c>
      <c r="D28462" s="159">
        <v>275.23</v>
      </c>
    </row>
    <row r="28463" spans="3:4" ht="15" hidden="1" customHeight="1" x14ac:dyDescent="0.25">
      <c r="C28463" s="160" t="s">
        <v>553</v>
      </c>
      <c r="D28463" s="161">
        <v>953.94</v>
      </c>
    </row>
    <row r="28464" spans="3:4" ht="15" hidden="1" customHeight="1" x14ac:dyDescent="0.25">
      <c r="C28464" s="158" t="s">
        <v>309</v>
      </c>
      <c r="D28464" s="159">
        <v>457.05</v>
      </c>
    </row>
    <row r="28465" spans="3:4" ht="15" hidden="1" customHeight="1" x14ac:dyDescent="0.25">
      <c r="C28465" s="160" t="s">
        <v>552</v>
      </c>
      <c r="D28465" s="161">
        <v>980</v>
      </c>
    </row>
    <row r="28466" spans="3:4" ht="15" hidden="1" customHeight="1" x14ac:dyDescent="0.25">
      <c r="C28466" s="158" t="s">
        <v>553</v>
      </c>
      <c r="D28466" s="159">
        <v>1207.07</v>
      </c>
    </row>
    <row r="28467" spans="3:4" ht="15" hidden="1" customHeight="1" x14ac:dyDescent="0.25">
      <c r="C28467" s="160" t="s">
        <v>556</v>
      </c>
      <c r="D28467" s="161">
        <v>239.63</v>
      </c>
    </row>
    <row r="28468" spans="3:4" ht="15" hidden="1" customHeight="1" x14ac:dyDescent="0.25">
      <c r="C28468" s="158" t="s">
        <v>543</v>
      </c>
      <c r="D28468" s="159">
        <v>82.74</v>
      </c>
    </row>
    <row r="28469" spans="3:4" ht="15" hidden="1" customHeight="1" x14ac:dyDescent="0.25">
      <c r="C28469" s="160" t="s">
        <v>307</v>
      </c>
      <c r="D28469" s="161">
        <v>263.58</v>
      </c>
    </row>
    <row r="28470" spans="3:4" ht="15" hidden="1" customHeight="1" x14ac:dyDescent="0.25">
      <c r="C28470" s="158" t="s">
        <v>312</v>
      </c>
      <c r="D28470" s="159">
        <v>1123.9100000000001</v>
      </c>
    </row>
    <row r="28471" spans="3:4" ht="15" hidden="1" customHeight="1" x14ac:dyDescent="0.25">
      <c r="C28471" s="160" t="s">
        <v>550</v>
      </c>
      <c r="D28471" s="161">
        <v>309.17</v>
      </c>
    </row>
    <row r="28472" spans="3:4" ht="15" hidden="1" customHeight="1" x14ac:dyDescent="0.25">
      <c r="C28472" s="158" t="s">
        <v>554</v>
      </c>
      <c r="D28472" s="159">
        <v>1277.83</v>
      </c>
    </row>
    <row r="28473" spans="3:4" ht="15" hidden="1" customHeight="1" x14ac:dyDescent="0.25">
      <c r="C28473" s="160" t="s">
        <v>543</v>
      </c>
      <c r="D28473" s="161">
        <v>188.72</v>
      </c>
    </row>
    <row r="28474" spans="3:4" ht="15" hidden="1" customHeight="1" x14ac:dyDescent="0.25">
      <c r="C28474" s="158" t="s">
        <v>309</v>
      </c>
      <c r="D28474" s="159">
        <v>435.73</v>
      </c>
    </row>
    <row r="28475" spans="3:4" ht="15" hidden="1" customHeight="1" x14ac:dyDescent="0.25">
      <c r="C28475" s="160" t="s">
        <v>308</v>
      </c>
      <c r="D28475" s="161">
        <v>676.91</v>
      </c>
    </row>
    <row r="28476" spans="3:4" ht="15" hidden="1" customHeight="1" x14ac:dyDescent="0.25">
      <c r="C28476" s="158" t="s">
        <v>308</v>
      </c>
      <c r="D28476" s="159">
        <v>380.04</v>
      </c>
    </row>
    <row r="28477" spans="3:4" ht="15" hidden="1" customHeight="1" x14ac:dyDescent="0.25">
      <c r="C28477" s="160" t="s">
        <v>539</v>
      </c>
      <c r="D28477" s="161">
        <v>397.38</v>
      </c>
    </row>
    <row r="28478" spans="3:4" ht="15" hidden="1" customHeight="1" x14ac:dyDescent="0.25">
      <c r="C28478" s="158" t="s">
        <v>554</v>
      </c>
      <c r="D28478" s="159">
        <v>413.08</v>
      </c>
    </row>
    <row r="28479" spans="3:4" ht="15" hidden="1" customHeight="1" x14ac:dyDescent="0.25">
      <c r="C28479" s="160" t="s">
        <v>308</v>
      </c>
      <c r="D28479" s="161">
        <v>467.61</v>
      </c>
    </row>
    <row r="28480" spans="3:4" ht="15" hidden="1" customHeight="1" x14ac:dyDescent="0.25">
      <c r="C28480" s="158" t="s">
        <v>549</v>
      </c>
      <c r="D28480" s="159">
        <v>300.27</v>
      </c>
    </row>
    <row r="28481" spans="3:4" ht="15" hidden="1" customHeight="1" x14ac:dyDescent="0.25">
      <c r="C28481" s="160" t="s">
        <v>553</v>
      </c>
      <c r="D28481" s="161">
        <v>523.54</v>
      </c>
    </row>
    <row r="28482" spans="3:4" ht="15" hidden="1" customHeight="1" x14ac:dyDescent="0.25">
      <c r="C28482" s="158" t="s">
        <v>552</v>
      </c>
      <c r="D28482" s="159">
        <v>649.94000000000005</v>
      </c>
    </row>
    <row r="28483" spans="3:4" ht="15" hidden="1" customHeight="1" x14ac:dyDescent="0.25">
      <c r="C28483" s="160" t="s">
        <v>312</v>
      </c>
      <c r="D28483" s="161">
        <v>450.98</v>
      </c>
    </row>
    <row r="28484" spans="3:4" ht="15" hidden="1" customHeight="1" x14ac:dyDescent="0.25">
      <c r="C28484" s="158" t="s">
        <v>558</v>
      </c>
      <c r="D28484" s="159">
        <v>216.5</v>
      </c>
    </row>
    <row r="28485" spans="3:4" ht="15" hidden="1" customHeight="1" x14ac:dyDescent="0.25">
      <c r="C28485" s="160" t="s">
        <v>551</v>
      </c>
      <c r="D28485" s="161">
        <v>1120.07</v>
      </c>
    </row>
    <row r="28486" spans="3:4" ht="15" hidden="1" customHeight="1" x14ac:dyDescent="0.25">
      <c r="C28486" s="158" t="s">
        <v>556</v>
      </c>
      <c r="D28486" s="159">
        <v>158.96</v>
      </c>
    </row>
    <row r="28487" spans="3:4" ht="15" hidden="1" customHeight="1" x14ac:dyDescent="0.25">
      <c r="C28487" s="160" t="s">
        <v>543</v>
      </c>
      <c r="D28487" s="161">
        <v>1107.4100000000001</v>
      </c>
    </row>
    <row r="28488" spans="3:4" ht="15" hidden="1" customHeight="1" x14ac:dyDescent="0.25">
      <c r="C28488" s="158" t="s">
        <v>544</v>
      </c>
      <c r="D28488" s="159">
        <v>196.14</v>
      </c>
    </row>
    <row r="28489" spans="3:4" ht="15" hidden="1" customHeight="1" x14ac:dyDescent="0.25">
      <c r="C28489" s="160" t="s">
        <v>547</v>
      </c>
      <c r="D28489" s="161">
        <v>501.44</v>
      </c>
    </row>
    <row r="28490" spans="3:4" ht="15" hidden="1" customHeight="1" x14ac:dyDescent="0.25">
      <c r="C28490" s="158" t="s">
        <v>539</v>
      </c>
      <c r="D28490" s="159">
        <v>13.57</v>
      </c>
    </row>
    <row r="28491" spans="3:4" ht="15" hidden="1" customHeight="1" x14ac:dyDescent="0.25">
      <c r="C28491" s="160" t="s">
        <v>543</v>
      </c>
      <c r="D28491" s="161">
        <v>610.21</v>
      </c>
    </row>
    <row r="28492" spans="3:4" ht="15" hidden="1" customHeight="1" x14ac:dyDescent="0.25">
      <c r="C28492" s="158" t="s">
        <v>312</v>
      </c>
      <c r="D28492" s="159">
        <v>35.840000000000003</v>
      </c>
    </row>
    <row r="28493" spans="3:4" ht="15" hidden="1" customHeight="1" x14ac:dyDescent="0.25">
      <c r="C28493" s="160" t="s">
        <v>558</v>
      </c>
      <c r="D28493" s="161">
        <v>555.64</v>
      </c>
    </row>
    <row r="28494" spans="3:4" ht="15" hidden="1" customHeight="1" x14ac:dyDescent="0.25">
      <c r="C28494" s="158" t="s">
        <v>542</v>
      </c>
      <c r="D28494" s="159">
        <v>1120.1199999999999</v>
      </c>
    </row>
    <row r="28495" spans="3:4" ht="15" hidden="1" customHeight="1" x14ac:dyDescent="0.25">
      <c r="C28495" s="160" t="s">
        <v>547</v>
      </c>
      <c r="D28495" s="161">
        <v>555.49</v>
      </c>
    </row>
    <row r="28496" spans="3:4" ht="15" hidden="1" customHeight="1" x14ac:dyDescent="0.25">
      <c r="C28496" s="158" t="s">
        <v>543</v>
      </c>
      <c r="D28496" s="159">
        <v>1278.3599999999999</v>
      </c>
    </row>
    <row r="28497" spans="3:4" ht="15" hidden="1" customHeight="1" x14ac:dyDescent="0.25">
      <c r="C28497" s="160" t="s">
        <v>544</v>
      </c>
      <c r="D28497" s="161">
        <v>485.44</v>
      </c>
    </row>
    <row r="28498" spans="3:4" ht="15" hidden="1" customHeight="1" x14ac:dyDescent="0.25">
      <c r="C28498" s="158" t="s">
        <v>555</v>
      </c>
      <c r="D28498" s="159">
        <v>498.68</v>
      </c>
    </row>
    <row r="28499" spans="3:4" ht="15" hidden="1" customHeight="1" x14ac:dyDescent="0.25">
      <c r="C28499" s="160" t="s">
        <v>308</v>
      </c>
      <c r="D28499" s="161">
        <v>427.57</v>
      </c>
    </row>
    <row r="28500" spans="3:4" ht="15" hidden="1" customHeight="1" x14ac:dyDescent="0.25">
      <c r="C28500" s="158" t="s">
        <v>541</v>
      </c>
      <c r="D28500" s="159">
        <v>423.14</v>
      </c>
    </row>
    <row r="28501" spans="3:4" ht="15" hidden="1" customHeight="1" x14ac:dyDescent="0.25">
      <c r="C28501" s="160" t="s">
        <v>546</v>
      </c>
      <c r="D28501" s="161">
        <v>795.34</v>
      </c>
    </row>
    <row r="28502" spans="3:4" ht="15" hidden="1" customHeight="1" x14ac:dyDescent="0.25">
      <c r="C28502" s="158" t="s">
        <v>542</v>
      </c>
      <c r="D28502" s="159">
        <v>160.97999999999999</v>
      </c>
    </row>
    <row r="28503" spans="3:4" ht="15" hidden="1" customHeight="1" x14ac:dyDescent="0.25">
      <c r="C28503" s="160" t="s">
        <v>553</v>
      </c>
      <c r="D28503" s="161">
        <v>591.30999999999995</v>
      </c>
    </row>
    <row r="28504" spans="3:4" ht="15" hidden="1" customHeight="1" x14ac:dyDescent="0.25">
      <c r="C28504" s="158" t="s">
        <v>548</v>
      </c>
      <c r="D28504" s="159">
        <v>1119.79</v>
      </c>
    </row>
    <row r="28505" spans="3:4" ht="15" hidden="1" customHeight="1" x14ac:dyDescent="0.25">
      <c r="C28505" s="160" t="s">
        <v>543</v>
      </c>
      <c r="D28505" s="161">
        <v>662.06</v>
      </c>
    </row>
    <row r="28506" spans="3:4" ht="15" hidden="1" customHeight="1" x14ac:dyDescent="0.25">
      <c r="C28506" s="158" t="s">
        <v>553</v>
      </c>
      <c r="D28506" s="159">
        <v>794.23</v>
      </c>
    </row>
    <row r="28507" spans="3:4" ht="15" hidden="1" customHeight="1" x14ac:dyDescent="0.25">
      <c r="C28507" s="160" t="s">
        <v>539</v>
      </c>
      <c r="D28507" s="161">
        <v>171.62</v>
      </c>
    </row>
    <row r="28508" spans="3:4" ht="15" hidden="1" customHeight="1" x14ac:dyDescent="0.25">
      <c r="C28508" s="158" t="s">
        <v>543</v>
      </c>
      <c r="D28508" s="159">
        <v>629.25</v>
      </c>
    </row>
    <row r="28509" spans="3:4" ht="15" hidden="1" customHeight="1" x14ac:dyDescent="0.25">
      <c r="C28509" s="160" t="s">
        <v>539</v>
      </c>
      <c r="D28509" s="161">
        <v>254.83</v>
      </c>
    </row>
    <row r="28510" spans="3:4" ht="15" hidden="1" customHeight="1" x14ac:dyDescent="0.25">
      <c r="C28510" s="158" t="s">
        <v>551</v>
      </c>
      <c r="D28510" s="159">
        <v>913.73</v>
      </c>
    </row>
    <row r="28511" spans="3:4" ht="15" hidden="1" customHeight="1" x14ac:dyDescent="0.25">
      <c r="C28511" s="160" t="s">
        <v>540</v>
      </c>
      <c r="D28511" s="161">
        <v>737.45</v>
      </c>
    </row>
    <row r="28512" spans="3:4" ht="15" hidden="1" customHeight="1" x14ac:dyDescent="0.25">
      <c r="C28512" s="158" t="s">
        <v>543</v>
      </c>
      <c r="D28512" s="159">
        <v>942.87</v>
      </c>
    </row>
    <row r="28513" spans="3:4" ht="15" hidden="1" customHeight="1" x14ac:dyDescent="0.25">
      <c r="C28513" s="160" t="s">
        <v>543</v>
      </c>
      <c r="D28513" s="161">
        <v>1176.17</v>
      </c>
    </row>
    <row r="28514" spans="3:4" ht="15" hidden="1" customHeight="1" x14ac:dyDescent="0.25">
      <c r="C28514" s="158" t="s">
        <v>309</v>
      </c>
      <c r="D28514" s="159">
        <v>369.99</v>
      </c>
    </row>
    <row r="28515" spans="3:4" ht="15" hidden="1" customHeight="1" x14ac:dyDescent="0.25">
      <c r="C28515" s="160" t="s">
        <v>541</v>
      </c>
      <c r="D28515" s="161">
        <v>654.6</v>
      </c>
    </row>
    <row r="28516" spans="3:4" ht="15" hidden="1" customHeight="1" x14ac:dyDescent="0.25">
      <c r="C28516" s="158" t="s">
        <v>552</v>
      </c>
      <c r="D28516" s="159">
        <v>1107.54</v>
      </c>
    </row>
    <row r="28517" spans="3:4" ht="15" hidden="1" customHeight="1" x14ac:dyDescent="0.25">
      <c r="C28517" s="160" t="s">
        <v>552</v>
      </c>
      <c r="D28517" s="161">
        <v>855.47</v>
      </c>
    </row>
    <row r="28518" spans="3:4" ht="15" hidden="1" customHeight="1" x14ac:dyDescent="0.25">
      <c r="C28518" s="158" t="s">
        <v>545</v>
      </c>
      <c r="D28518" s="159">
        <v>512.16999999999996</v>
      </c>
    </row>
    <row r="28519" spans="3:4" ht="15" hidden="1" customHeight="1" x14ac:dyDescent="0.25">
      <c r="C28519" s="160" t="s">
        <v>547</v>
      </c>
      <c r="D28519" s="161">
        <v>557.75</v>
      </c>
    </row>
    <row r="28520" spans="3:4" ht="15" hidden="1" customHeight="1" x14ac:dyDescent="0.25">
      <c r="C28520" s="158" t="s">
        <v>549</v>
      </c>
      <c r="D28520" s="159">
        <v>455.37</v>
      </c>
    </row>
    <row r="28521" spans="3:4" ht="15" hidden="1" customHeight="1" x14ac:dyDescent="0.25">
      <c r="C28521" s="160" t="s">
        <v>554</v>
      </c>
      <c r="D28521" s="161">
        <v>678.3</v>
      </c>
    </row>
    <row r="28522" spans="3:4" ht="15" hidden="1" customHeight="1" x14ac:dyDescent="0.25">
      <c r="C28522" s="158" t="s">
        <v>546</v>
      </c>
      <c r="D28522" s="159">
        <v>335.02</v>
      </c>
    </row>
    <row r="28523" spans="3:4" ht="15" hidden="1" customHeight="1" x14ac:dyDescent="0.25">
      <c r="C28523" s="160" t="s">
        <v>552</v>
      </c>
      <c r="D28523" s="161">
        <v>567.95000000000005</v>
      </c>
    </row>
    <row r="28524" spans="3:4" ht="15" hidden="1" customHeight="1" x14ac:dyDescent="0.25">
      <c r="C28524" s="158" t="s">
        <v>553</v>
      </c>
      <c r="D28524" s="159">
        <v>196.58</v>
      </c>
    </row>
    <row r="28525" spans="3:4" ht="15" hidden="1" customHeight="1" x14ac:dyDescent="0.25">
      <c r="C28525" s="160" t="s">
        <v>557</v>
      </c>
      <c r="D28525" s="161">
        <v>895.19</v>
      </c>
    </row>
    <row r="28526" spans="3:4" ht="15" hidden="1" customHeight="1" x14ac:dyDescent="0.25">
      <c r="C28526" s="158" t="s">
        <v>554</v>
      </c>
      <c r="D28526" s="159">
        <v>371.86</v>
      </c>
    </row>
    <row r="28527" spans="3:4" ht="15" hidden="1" customHeight="1" x14ac:dyDescent="0.25">
      <c r="C28527" s="160" t="s">
        <v>549</v>
      </c>
      <c r="D28527" s="161">
        <v>161.13</v>
      </c>
    </row>
    <row r="28528" spans="3:4" ht="15" hidden="1" customHeight="1" x14ac:dyDescent="0.25">
      <c r="C28528" s="158" t="s">
        <v>552</v>
      </c>
      <c r="D28528" s="159">
        <v>528.91</v>
      </c>
    </row>
    <row r="28529" spans="3:4" ht="15" hidden="1" customHeight="1" x14ac:dyDescent="0.25">
      <c r="C28529" s="160" t="s">
        <v>553</v>
      </c>
      <c r="D28529" s="161">
        <v>1200.9000000000001</v>
      </c>
    </row>
    <row r="28530" spans="3:4" ht="15" hidden="1" customHeight="1" x14ac:dyDescent="0.25">
      <c r="C28530" s="158" t="s">
        <v>539</v>
      </c>
      <c r="D28530" s="159">
        <v>661.63</v>
      </c>
    </row>
    <row r="28531" spans="3:4" ht="15" hidden="1" customHeight="1" x14ac:dyDescent="0.25">
      <c r="C28531" s="160" t="s">
        <v>546</v>
      </c>
      <c r="D28531" s="161">
        <v>1298.05</v>
      </c>
    </row>
    <row r="28532" spans="3:4" ht="15" hidden="1" customHeight="1" x14ac:dyDescent="0.25">
      <c r="C28532" s="158" t="s">
        <v>552</v>
      </c>
      <c r="D28532" s="159">
        <v>619.96</v>
      </c>
    </row>
    <row r="28533" spans="3:4" ht="15" hidden="1" customHeight="1" x14ac:dyDescent="0.25">
      <c r="C28533" s="160" t="s">
        <v>312</v>
      </c>
      <c r="D28533" s="161">
        <v>1194.6500000000001</v>
      </c>
    </row>
    <row r="28534" spans="3:4" ht="15" hidden="1" customHeight="1" x14ac:dyDescent="0.25">
      <c r="C28534" s="158" t="s">
        <v>550</v>
      </c>
      <c r="D28534" s="159">
        <v>558.04999999999995</v>
      </c>
    </row>
    <row r="28535" spans="3:4" ht="15" hidden="1" customHeight="1" x14ac:dyDescent="0.25">
      <c r="C28535" s="160" t="s">
        <v>546</v>
      </c>
      <c r="D28535" s="161">
        <v>742.16</v>
      </c>
    </row>
    <row r="28536" spans="3:4" ht="15" hidden="1" customHeight="1" x14ac:dyDescent="0.25">
      <c r="C28536" s="158" t="s">
        <v>547</v>
      </c>
      <c r="D28536" s="159">
        <v>862.2</v>
      </c>
    </row>
    <row r="28537" spans="3:4" ht="15" hidden="1" customHeight="1" x14ac:dyDescent="0.25">
      <c r="C28537" s="160" t="s">
        <v>542</v>
      </c>
      <c r="D28537" s="161">
        <v>202</v>
      </c>
    </row>
    <row r="28538" spans="3:4" ht="15" hidden="1" customHeight="1" x14ac:dyDescent="0.25">
      <c r="C28538" s="158" t="s">
        <v>312</v>
      </c>
      <c r="D28538" s="159">
        <v>708.78</v>
      </c>
    </row>
    <row r="28539" spans="3:4" ht="15" hidden="1" customHeight="1" x14ac:dyDescent="0.25">
      <c r="C28539" s="160" t="s">
        <v>542</v>
      </c>
      <c r="D28539" s="161">
        <v>601.45000000000005</v>
      </c>
    </row>
    <row r="28540" spans="3:4" ht="15" hidden="1" customHeight="1" x14ac:dyDescent="0.25">
      <c r="C28540" s="158" t="s">
        <v>558</v>
      </c>
      <c r="D28540" s="159">
        <v>936.89</v>
      </c>
    </row>
    <row r="28541" spans="3:4" ht="15" hidden="1" customHeight="1" x14ac:dyDescent="0.25">
      <c r="C28541" s="160" t="s">
        <v>539</v>
      </c>
      <c r="D28541" s="161">
        <v>539.52</v>
      </c>
    </row>
    <row r="28542" spans="3:4" ht="15" hidden="1" customHeight="1" x14ac:dyDescent="0.25">
      <c r="C28542" s="158" t="s">
        <v>312</v>
      </c>
      <c r="D28542" s="159">
        <v>670.42</v>
      </c>
    </row>
    <row r="28543" spans="3:4" ht="15" hidden="1" customHeight="1" x14ac:dyDescent="0.25">
      <c r="C28543" s="160" t="s">
        <v>308</v>
      </c>
      <c r="D28543" s="161">
        <v>725.37</v>
      </c>
    </row>
    <row r="28544" spans="3:4" ht="15" hidden="1" customHeight="1" x14ac:dyDescent="0.25">
      <c r="C28544" s="158" t="s">
        <v>545</v>
      </c>
      <c r="D28544" s="159">
        <v>694.72</v>
      </c>
    </row>
    <row r="28545" spans="3:4" ht="15" hidden="1" customHeight="1" x14ac:dyDescent="0.25">
      <c r="C28545" s="160" t="s">
        <v>545</v>
      </c>
      <c r="D28545" s="161">
        <v>814.8</v>
      </c>
    </row>
    <row r="28546" spans="3:4" ht="15" hidden="1" customHeight="1" x14ac:dyDescent="0.25">
      <c r="C28546" s="158" t="s">
        <v>309</v>
      </c>
      <c r="D28546" s="159">
        <v>600.09</v>
      </c>
    </row>
    <row r="28547" spans="3:4" ht="15" hidden="1" customHeight="1" x14ac:dyDescent="0.25">
      <c r="C28547" s="160" t="s">
        <v>548</v>
      </c>
      <c r="D28547" s="161">
        <v>426.94</v>
      </c>
    </row>
    <row r="28548" spans="3:4" ht="15" hidden="1" customHeight="1" x14ac:dyDescent="0.25">
      <c r="C28548" s="158" t="s">
        <v>543</v>
      </c>
      <c r="D28548" s="159">
        <v>467.06</v>
      </c>
    </row>
    <row r="28549" spans="3:4" ht="15" hidden="1" customHeight="1" x14ac:dyDescent="0.25">
      <c r="C28549" s="160" t="s">
        <v>540</v>
      </c>
      <c r="D28549" s="161">
        <v>599.08000000000004</v>
      </c>
    </row>
    <row r="28550" spans="3:4" ht="15" hidden="1" customHeight="1" x14ac:dyDescent="0.25">
      <c r="C28550" s="158" t="s">
        <v>544</v>
      </c>
      <c r="D28550" s="159">
        <v>175.57</v>
      </c>
    </row>
    <row r="28551" spans="3:4" ht="15" hidden="1" customHeight="1" x14ac:dyDescent="0.25">
      <c r="C28551" s="160" t="s">
        <v>540</v>
      </c>
      <c r="D28551" s="161">
        <v>561.88</v>
      </c>
    </row>
    <row r="28552" spans="3:4" ht="15" hidden="1" customHeight="1" x14ac:dyDescent="0.25">
      <c r="C28552" s="158" t="s">
        <v>312</v>
      </c>
      <c r="D28552" s="159">
        <v>1158.46</v>
      </c>
    </row>
    <row r="28553" spans="3:4" ht="15" hidden="1" customHeight="1" x14ac:dyDescent="0.25">
      <c r="C28553" s="160" t="s">
        <v>557</v>
      </c>
      <c r="D28553" s="161">
        <v>236.95</v>
      </c>
    </row>
    <row r="28554" spans="3:4" ht="15" hidden="1" customHeight="1" x14ac:dyDescent="0.25">
      <c r="C28554" s="158" t="s">
        <v>542</v>
      </c>
      <c r="D28554" s="159">
        <v>784.73</v>
      </c>
    </row>
    <row r="28555" spans="3:4" ht="15" hidden="1" customHeight="1" x14ac:dyDescent="0.25">
      <c r="C28555" s="160" t="s">
        <v>551</v>
      </c>
      <c r="D28555" s="161">
        <v>936.33</v>
      </c>
    </row>
    <row r="28556" spans="3:4" ht="15" hidden="1" customHeight="1" x14ac:dyDescent="0.25">
      <c r="C28556" s="158" t="s">
        <v>309</v>
      </c>
      <c r="D28556" s="159">
        <v>435.78</v>
      </c>
    </row>
    <row r="28557" spans="3:4" ht="15" hidden="1" customHeight="1" x14ac:dyDescent="0.25">
      <c r="C28557" s="160" t="s">
        <v>308</v>
      </c>
      <c r="D28557" s="161">
        <v>602.09</v>
      </c>
    </row>
    <row r="28558" spans="3:4" ht="15" hidden="1" customHeight="1" x14ac:dyDescent="0.25">
      <c r="C28558" s="158" t="s">
        <v>539</v>
      </c>
      <c r="D28558" s="159">
        <v>1047.58</v>
      </c>
    </row>
    <row r="28559" spans="3:4" ht="15" hidden="1" customHeight="1" x14ac:dyDescent="0.25">
      <c r="C28559" s="160" t="s">
        <v>307</v>
      </c>
      <c r="D28559" s="161">
        <v>1227.44</v>
      </c>
    </row>
    <row r="28560" spans="3:4" ht="15" hidden="1" customHeight="1" x14ac:dyDescent="0.25">
      <c r="C28560" s="158" t="s">
        <v>309</v>
      </c>
      <c r="D28560" s="159">
        <v>428.76</v>
      </c>
    </row>
    <row r="28561" spans="3:4" ht="15" hidden="1" customHeight="1" x14ac:dyDescent="0.25">
      <c r="C28561" s="160" t="s">
        <v>550</v>
      </c>
      <c r="D28561" s="161">
        <v>206.27</v>
      </c>
    </row>
    <row r="28562" spans="3:4" ht="15" hidden="1" customHeight="1" x14ac:dyDescent="0.25">
      <c r="C28562" s="158" t="s">
        <v>546</v>
      </c>
      <c r="D28562" s="159">
        <v>272.14</v>
      </c>
    </row>
    <row r="28563" spans="3:4" ht="15" hidden="1" customHeight="1" x14ac:dyDescent="0.25">
      <c r="C28563" s="160" t="s">
        <v>541</v>
      </c>
      <c r="D28563" s="161">
        <v>524.66999999999996</v>
      </c>
    </row>
    <row r="28564" spans="3:4" ht="15" hidden="1" customHeight="1" x14ac:dyDescent="0.25">
      <c r="C28564" s="158" t="s">
        <v>539</v>
      </c>
      <c r="D28564" s="159">
        <v>594.48</v>
      </c>
    </row>
    <row r="28565" spans="3:4" ht="15" hidden="1" customHeight="1" x14ac:dyDescent="0.25">
      <c r="C28565" s="160" t="s">
        <v>545</v>
      </c>
      <c r="D28565" s="161">
        <v>370.04</v>
      </c>
    </row>
    <row r="28566" spans="3:4" ht="15" hidden="1" customHeight="1" x14ac:dyDescent="0.25">
      <c r="C28566" s="158" t="s">
        <v>545</v>
      </c>
      <c r="D28566" s="159">
        <v>783.47</v>
      </c>
    </row>
    <row r="28567" spans="3:4" ht="15" hidden="1" customHeight="1" x14ac:dyDescent="0.25">
      <c r="C28567" s="160" t="s">
        <v>551</v>
      </c>
      <c r="D28567" s="161">
        <v>1266</v>
      </c>
    </row>
    <row r="28568" spans="3:4" ht="15" hidden="1" customHeight="1" x14ac:dyDescent="0.25">
      <c r="C28568" s="158" t="s">
        <v>308</v>
      </c>
      <c r="D28568" s="159">
        <v>1115.49</v>
      </c>
    </row>
    <row r="28569" spans="3:4" ht="15" hidden="1" customHeight="1" x14ac:dyDescent="0.25">
      <c r="C28569" s="160" t="s">
        <v>309</v>
      </c>
      <c r="D28569" s="161">
        <v>523.62</v>
      </c>
    </row>
    <row r="28570" spans="3:4" ht="15" hidden="1" customHeight="1" x14ac:dyDescent="0.25">
      <c r="C28570" s="158" t="s">
        <v>548</v>
      </c>
      <c r="D28570" s="159">
        <v>135.57</v>
      </c>
    </row>
    <row r="28571" spans="3:4" ht="15" hidden="1" customHeight="1" x14ac:dyDescent="0.25">
      <c r="C28571" s="160" t="s">
        <v>547</v>
      </c>
      <c r="D28571" s="161">
        <v>74.819999999999993</v>
      </c>
    </row>
    <row r="28572" spans="3:4" ht="15" hidden="1" customHeight="1" x14ac:dyDescent="0.25">
      <c r="C28572" s="158" t="s">
        <v>307</v>
      </c>
      <c r="D28572" s="159">
        <v>751.58</v>
      </c>
    </row>
    <row r="28573" spans="3:4" ht="15" hidden="1" customHeight="1" x14ac:dyDescent="0.25">
      <c r="C28573" s="160" t="s">
        <v>556</v>
      </c>
      <c r="D28573" s="161">
        <v>429.11</v>
      </c>
    </row>
    <row r="28574" spans="3:4" ht="15" hidden="1" customHeight="1" x14ac:dyDescent="0.25">
      <c r="C28574" s="158" t="s">
        <v>552</v>
      </c>
      <c r="D28574" s="159">
        <v>875.66</v>
      </c>
    </row>
    <row r="28575" spans="3:4" ht="15" hidden="1" customHeight="1" x14ac:dyDescent="0.25">
      <c r="C28575" s="160" t="s">
        <v>549</v>
      </c>
      <c r="D28575" s="161">
        <v>643.11</v>
      </c>
    </row>
    <row r="28576" spans="3:4" ht="15" hidden="1" customHeight="1" x14ac:dyDescent="0.25">
      <c r="C28576" s="158" t="s">
        <v>540</v>
      </c>
      <c r="D28576" s="159">
        <v>211.7</v>
      </c>
    </row>
    <row r="28577" spans="3:4" ht="15" hidden="1" customHeight="1" x14ac:dyDescent="0.25">
      <c r="C28577" s="160" t="s">
        <v>542</v>
      </c>
      <c r="D28577" s="161">
        <v>45.08</v>
      </c>
    </row>
    <row r="28578" spans="3:4" ht="15" hidden="1" customHeight="1" x14ac:dyDescent="0.25">
      <c r="C28578" s="158" t="s">
        <v>548</v>
      </c>
      <c r="D28578" s="159">
        <v>587.4</v>
      </c>
    </row>
    <row r="28579" spans="3:4" ht="15" hidden="1" customHeight="1" x14ac:dyDescent="0.25">
      <c r="C28579" s="160" t="s">
        <v>312</v>
      </c>
      <c r="D28579" s="161">
        <v>220.15</v>
      </c>
    </row>
    <row r="28580" spans="3:4" ht="15" hidden="1" customHeight="1" x14ac:dyDescent="0.25">
      <c r="C28580" s="158" t="s">
        <v>312</v>
      </c>
      <c r="D28580" s="159">
        <v>59.1</v>
      </c>
    </row>
    <row r="28581" spans="3:4" ht="15" hidden="1" customHeight="1" x14ac:dyDescent="0.25">
      <c r="C28581" s="160" t="s">
        <v>545</v>
      </c>
      <c r="D28581" s="161">
        <v>1080.3599999999999</v>
      </c>
    </row>
    <row r="28582" spans="3:4" ht="15" hidden="1" customHeight="1" x14ac:dyDescent="0.25">
      <c r="C28582" s="158" t="s">
        <v>545</v>
      </c>
      <c r="D28582" s="159">
        <v>410.15</v>
      </c>
    </row>
    <row r="28583" spans="3:4" ht="15" hidden="1" customHeight="1" x14ac:dyDescent="0.25">
      <c r="C28583" s="160" t="s">
        <v>308</v>
      </c>
      <c r="D28583" s="161">
        <v>809.95</v>
      </c>
    </row>
    <row r="28584" spans="3:4" ht="15" hidden="1" customHeight="1" x14ac:dyDescent="0.25">
      <c r="C28584" s="158" t="s">
        <v>309</v>
      </c>
      <c r="D28584" s="159">
        <v>1172.6500000000001</v>
      </c>
    </row>
    <row r="28585" spans="3:4" ht="15" hidden="1" customHeight="1" x14ac:dyDescent="0.25">
      <c r="C28585" s="160" t="s">
        <v>551</v>
      </c>
      <c r="D28585" s="161">
        <v>948.32</v>
      </c>
    </row>
    <row r="28586" spans="3:4" ht="15" hidden="1" customHeight="1" x14ac:dyDescent="0.25">
      <c r="C28586" s="158" t="s">
        <v>545</v>
      </c>
      <c r="D28586" s="159">
        <v>1069.3599999999999</v>
      </c>
    </row>
    <row r="28587" spans="3:4" ht="15" hidden="1" customHeight="1" x14ac:dyDescent="0.25">
      <c r="C28587" s="160" t="s">
        <v>547</v>
      </c>
      <c r="D28587" s="161">
        <v>351.17</v>
      </c>
    </row>
    <row r="28588" spans="3:4" ht="15" hidden="1" customHeight="1" x14ac:dyDescent="0.25">
      <c r="C28588" s="158" t="s">
        <v>556</v>
      </c>
      <c r="D28588" s="159">
        <v>1096.53</v>
      </c>
    </row>
    <row r="28589" spans="3:4" ht="15" hidden="1" customHeight="1" x14ac:dyDescent="0.25">
      <c r="C28589" s="160" t="s">
        <v>312</v>
      </c>
      <c r="D28589" s="161">
        <v>749.47</v>
      </c>
    </row>
    <row r="28590" spans="3:4" ht="15" hidden="1" customHeight="1" x14ac:dyDescent="0.25">
      <c r="C28590" s="158" t="s">
        <v>553</v>
      </c>
      <c r="D28590" s="159">
        <v>1255.52</v>
      </c>
    </row>
    <row r="28591" spans="3:4" ht="15" hidden="1" customHeight="1" x14ac:dyDescent="0.25">
      <c r="C28591" s="160" t="s">
        <v>547</v>
      </c>
      <c r="D28591" s="161">
        <v>966.37</v>
      </c>
    </row>
    <row r="28592" spans="3:4" ht="15" hidden="1" customHeight="1" x14ac:dyDescent="0.25">
      <c r="C28592" s="158" t="s">
        <v>553</v>
      </c>
      <c r="D28592" s="159">
        <v>375.01</v>
      </c>
    </row>
    <row r="28593" spans="3:4" ht="15" hidden="1" customHeight="1" x14ac:dyDescent="0.25">
      <c r="C28593" s="160" t="s">
        <v>546</v>
      </c>
      <c r="D28593" s="161">
        <v>639.4</v>
      </c>
    </row>
    <row r="28594" spans="3:4" ht="15" hidden="1" customHeight="1" x14ac:dyDescent="0.25">
      <c r="C28594" s="158" t="s">
        <v>555</v>
      </c>
      <c r="D28594" s="159">
        <v>1187.0999999999999</v>
      </c>
    </row>
    <row r="28595" spans="3:4" ht="15" hidden="1" customHeight="1" x14ac:dyDescent="0.25">
      <c r="C28595" s="160" t="s">
        <v>552</v>
      </c>
      <c r="D28595" s="161">
        <v>14.9</v>
      </c>
    </row>
    <row r="28596" spans="3:4" ht="15" hidden="1" customHeight="1" x14ac:dyDescent="0.25">
      <c r="C28596" s="158" t="s">
        <v>553</v>
      </c>
      <c r="D28596" s="159">
        <v>56.2</v>
      </c>
    </row>
    <row r="28597" spans="3:4" ht="15" hidden="1" customHeight="1" x14ac:dyDescent="0.25">
      <c r="C28597" s="160" t="s">
        <v>539</v>
      </c>
      <c r="D28597" s="161">
        <v>636.15</v>
      </c>
    </row>
    <row r="28598" spans="3:4" ht="15" hidden="1" customHeight="1" x14ac:dyDescent="0.25">
      <c r="C28598" s="158" t="s">
        <v>542</v>
      </c>
      <c r="D28598" s="159">
        <v>49.38</v>
      </c>
    </row>
    <row r="28599" spans="3:4" ht="15" hidden="1" customHeight="1" x14ac:dyDescent="0.25">
      <c r="C28599" s="160" t="s">
        <v>308</v>
      </c>
      <c r="D28599" s="161">
        <v>1012.29</v>
      </c>
    </row>
    <row r="28600" spans="3:4" ht="15" hidden="1" customHeight="1" x14ac:dyDescent="0.25">
      <c r="C28600" s="158" t="s">
        <v>312</v>
      </c>
      <c r="D28600" s="159">
        <v>1053.55</v>
      </c>
    </row>
    <row r="28601" spans="3:4" ht="15" hidden="1" customHeight="1" x14ac:dyDescent="0.25">
      <c r="C28601" s="160" t="s">
        <v>551</v>
      </c>
      <c r="D28601" s="161">
        <v>771.73</v>
      </c>
    </row>
    <row r="28602" spans="3:4" ht="15" hidden="1" customHeight="1" x14ac:dyDescent="0.25">
      <c r="C28602" s="158" t="s">
        <v>309</v>
      </c>
      <c r="D28602" s="159">
        <v>862</v>
      </c>
    </row>
    <row r="28603" spans="3:4" ht="15" hidden="1" customHeight="1" x14ac:dyDescent="0.25">
      <c r="C28603" s="160" t="s">
        <v>309</v>
      </c>
      <c r="D28603" s="161">
        <v>226.32</v>
      </c>
    </row>
    <row r="28604" spans="3:4" ht="15" hidden="1" customHeight="1" x14ac:dyDescent="0.25">
      <c r="C28604" s="158" t="s">
        <v>554</v>
      </c>
      <c r="D28604" s="159">
        <v>475.15</v>
      </c>
    </row>
    <row r="28605" spans="3:4" ht="15" hidden="1" customHeight="1" x14ac:dyDescent="0.25">
      <c r="C28605" s="160" t="s">
        <v>542</v>
      </c>
      <c r="D28605" s="161">
        <v>352.11</v>
      </c>
    </row>
    <row r="28606" spans="3:4" ht="15" hidden="1" customHeight="1" x14ac:dyDescent="0.25">
      <c r="C28606" s="158" t="s">
        <v>553</v>
      </c>
      <c r="D28606" s="159">
        <v>1081.6400000000001</v>
      </c>
    </row>
    <row r="28607" spans="3:4" ht="15" hidden="1" customHeight="1" x14ac:dyDescent="0.25">
      <c r="C28607" s="160" t="s">
        <v>557</v>
      </c>
      <c r="D28607" s="161">
        <v>662.48</v>
      </c>
    </row>
    <row r="28608" spans="3:4" ht="15" hidden="1" customHeight="1" x14ac:dyDescent="0.25">
      <c r="C28608" s="158" t="s">
        <v>554</v>
      </c>
      <c r="D28608" s="159">
        <v>599.44000000000005</v>
      </c>
    </row>
    <row r="28609" spans="3:4" ht="15" hidden="1" customHeight="1" x14ac:dyDescent="0.25">
      <c r="C28609" s="160" t="s">
        <v>542</v>
      </c>
      <c r="D28609" s="161">
        <v>115.96</v>
      </c>
    </row>
    <row r="28610" spans="3:4" ht="15" hidden="1" customHeight="1" x14ac:dyDescent="0.25">
      <c r="C28610" s="158" t="s">
        <v>546</v>
      </c>
      <c r="D28610" s="159">
        <v>492.68</v>
      </c>
    </row>
    <row r="28611" spans="3:4" ht="15" hidden="1" customHeight="1" x14ac:dyDescent="0.25">
      <c r="C28611" s="160" t="s">
        <v>554</v>
      </c>
      <c r="D28611" s="161">
        <v>1158.19</v>
      </c>
    </row>
    <row r="28612" spans="3:4" ht="15" hidden="1" customHeight="1" x14ac:dyDescent="0.25">
      <c r="C28612" s="158" t="s">
        <v>309</v>
      </c>
      <c r="D28612" s="159">
        <v>688.25</v>
      </c>
    </row>
    <row r="28613" spans="3:4" ht="15" hidden="1" customHeight="1" x14ac:dyDescent="0.25">
      <c r="C28613" s="160" t="s">
        <v>545</v>
      </c>
      <c r="D28613" s="161">
        <v>306.29000000000002</v>
      </c>
    </row>
    <row r="28614" spans="3:4" ht="15" hidden="1" customHeight="1" x14ac:dyDescent="0.25">
      <c r="C28614" s="158" t="s">
        <v>550</v>
      </c>
      <c r="D28614" s="159">
        <v>91.64</v>
      </c>
    </row>
    <row r="28615" spans="3:4" ht="15" hidden="1" customHeight="1" x14ac:dyDescent="0.25">
      <c r="C28615" s="160" t="s">
        <v>308</v>
      </c>
      <c r="D28615" s="161">
        <v>882.57</v>
      </c>
    </row>
    <row r="28616" spans="3:4" ht="15" hidden="1" customHeight="1" x14ac:dyDescent="0.25">
      <c r="C28616" s="158" t="s">
        <v>309</v>
      </c>
      <c r="D28616" s="159">
        <v>288.98</v>
      </c>
    </row>
    <row r="28617" spans="3:4" ht="15" hidden="1" customHeight="1" x14ac:dyDescent="0.25">
      <c r="C28617" s="160" t="s">
        <v>546</v>
      </c>
      <c r="D28617" s="161">
        <v>133.88999999999999</v>
      </c>
    </row>
    <row r="28618" spans="3:4" ht="15" hidden="1" customHeight="1" x14ac:dyDescent="0.25">
      <c r="C28618" s="158" t="s">
        <v>540</v>
      </c>
      <c r="D28618" s="159">
        <v>303.76</v>
      </c>
    </row>
    <row r="28619" spans="3:4" ht="15" hidden="1" customHeight="1" x14ac:dyDescent="0.25">
      <c r="C28619" s="160" t="s">
        <v>547</v>
      </c>
      <c r="D28619" s="161">
        <v>1188.8</v>
      </c>
    </row>
    <row r="28620" spans="3:4" ht="15" hidden="1" customHeight="1" x14ac:dyDescent="0.25">
      <c r="C28620" s="158" t="s">
        <v>549</v>
      </c>
      <c r="D28620" s="159">
        <v>991.22</v>
      </c>
    </row>
    <row r="28621" spans="3:4" ht="15" hidden="1" customHeight="1" x14ac:dyDescent="0.25">
      <c r="C28621" s="160" t="s">
        <v>308</v>
      </c>
      <c r="D28621" s="161">
        <v>989.54</v>
      </c>
    </row>
    <row r="28622" spans="3:4" ht="15" hidden="1" customHeight="1" x14ac:dyDescent="0.25">
      <c r="C28622" s="158" t="s">
        <v>546</v>
      </c>
      <c r="D28622" s="159">
        <v>846.69</v>
      </c>
    </row>
    <row r="28623" spans="3:4" ht="15" hidden="1" customHeight="1" x14ac:dyDescent="0.25">
      <c r="C28623" s="160" t="s">
        <v>547</v>
      </c>
      <c r="D28623" s="161">
        <v>375.06</v>
      </c>
    </row>
    <row r="28624" spans="3:4" ht="15" hidden="1" customHeight="1" x14ac:dyDescent="0.25">
      <c r="C28624" s="158" t="s">
        <v>552</v>
      </c>
      <c r="D28624" s="159">
        <v>198.09</v>
      </c>
    </row>
    <row r="28625" spans="3:4" ht="15" hidden="1" customHeight="1" x14ac:dyDescent="0.25">
      <c r="C28625" s="160" t="s">
        <v>543</v>
      </c>
      <c r="D28625" s="161">
        <v>560.63</v>
      </c>
    </row>
    <row r="28626" spans="3:4" ht="15" hidden="1" customHeight="1" x14ac:dyDescent="0.25">
      <c r="C28626" s="158" t="s">
        <v>312</v>
      </c>
      <c r="D28626" s="159">
        <v>623.86</v>
      </c>
    </row>
    <row r="28627" spans="3:4" ht="15" hidden="1" customHeight="1" x14ac:dyDescent="0.25">
      <c r="C28627" s="160" t="s">
        <v>541</v>
      </c>
      <c r="D28627" s="161">
        <v>964.04</v>
      </c>
    </row>
    <row r="28628" spans="3:4" ht="15" hidden="1" customHeight="1" x14ac:dyDescent="0.25">
      <c r="C28628" s="158" t="s">
        <v>546</v>
      </c>
      <c r="D28628" s="159">
        <v>483.13</v>
      </c>
    </row>
    <row r="28629" spans="3:4" ht="15" hidden="1" customHeight="1" x14ac:dyDescent="0.25">
      <c r="C28629" s="160" t="s">
        <v>546</v>
      </c>
      <c r="D28629" s="161">
        <v>943.18</v>
      </c>
    </row>
    <row r="28630" spans="3:4" ht="15" hidden="1" customHeight="1" x14ac:dyDescent="0.25">
      <c r="C28630" s="158" t="s">
        <v>546</v>
      </c>
      <c r="D28630" s="159">
        <v>177.56</v>
      </c>
    </row>
    <row r="28631" spans="3:4" ht="15" hidden="1" customHeight="1" x14ac:dyDescent="0.25">
      <c r="C28631" s="160" t="s">
        <v>543</v>
      </c>
      <c r="D28631" s="161">
        <v>635.49</v>
      </c>
    </row>
    <row r="28632" spans="3:4" ht="15" hidden="1" customHeight="1" x14ac:dyDescent="0.25">
      <c r="C28632" s="158" t="s">
        <v>546</v>
      </c>
      <c r="D28632" s="159">
        <v>635.13</v>
      </c>
    </row>
    <row r="28633" spans="3:4" ht="15" hidden="1" customHeight="1" x14ac:dyDescent="0.25">
      <c r="C28633" s="160" t="s">
        <v>546</v>
      </c>
      <c r="D28633" s="161">
        <v>63.31</v>
      </c>
    </row>
    <row r="28634" spans="3:4" ht="15" hidden="1" customHeight="1" x14ac:dyDescent="0.25">
      <c r="C28634" s="158" t="s">
        <v>553</v>
      </c>
      <c r="D28634" s="159">
        <v>834.3</v>
      </c>
    </row>
    <row r="28635" spans="3:4" ht="15" hidden="1" customHeight="1" x14ac:dyDescent="0.25">
      <c r="C28635" s="160" t="s">
        <v>543</v>
      </c>
      <c r="D28635" s="161">
        <v>526.52</v>
      </c>
    </row>
    <row r="28636" spans="3:4" ht="15" hidden="1" customHeight="1" x14ac:dyDescent="0.25">
      <c r="C28636" s="158" t="s">
        <v>312</v>
      </c>
      <c r="D28636" s="159">
        <v>230.98</v>
      </c>
    </row>
    <row r="28637" spans="3:4" ht="15" hidden="1" customHeight="1" x14ac:dyDescent="0.25">
      <c r="C28637" s="160" t="s">
        <v>552</v>
      </c>
      <c r="D28637" s="161">
        <v>117.72</v>
      </c>
    </row>
    <row r="28638" spans="3:4" ht="15" hidden="1" customHeight="1" x14ac:dyDescent="0.25">
      <c r="C28638" s="158" t="s">
        <v>549</v>
      </c>
      <c r="D28638" s="159">
        <v>538.36</v>
      </c>
    </row>
    <row r="28639" spans="3:4" ht="15" hidden="1" customHeight="1" x14ac:dyDescent="0.25">
      <c r="C28639" s="160" t="s">
        <v>545</v>
      </c>
      <c r="D28639" s="161">
        <v>1263.8800000000001</v>
      </c>
    </row>
    <row r="28640" spans="3:4" ht="15" hidden="1" customHeight="1" x14ac:dyDescent="0.25">
      <c r="C28640" s="158" t="s">
        <v>540</v>
      </c>
      <c r="D28640" s="159">
        <v>208.35</v>
      </c>
    </row>
    <row r="28641" spans="3:4" ht="15" hidden="1" customHeight="1" x14ac:dyDescent="0.25">
      <c r="C28641" s="160" t="s">
        <v>552</v>
      </c>
      <c r="D28641" s="161">
        <v>1190.22</v>
      </c>
    </row>
    <row r="28642" spans="3:4" ht="15" hidden="1" customHeight="1" x14ac:dyDescent="0.25">
      <c r="C28642" s="158" t="s">
        <v>547</v>
      </c>
      <c r="D28642" s="159">
        <v>382.78</v>
      </c>
    </row>
    <row r="28643" spans="3:4" ht="15" hidden="1" customHeight="1" x14ac:dyDescent="0.25">
      <c r="C28643" s="160" t="s">
        <v>557</v>
      </c>
      <c r="D28643" s="161">
        <v>334.76</v>
      </c>
    </row>
    <row r="28644" spans="3:4" ht="15" hidden="1" customHeight="1" x14ac:dyDescent="0.25">
      <c r="C28644" s="158" t="s">
        <v>558</v>
      </c>
      <c r="D28644" s="159">
        <v>712.88</v>
      </c>
    </row>
    <row r="28645" spans="3:4" ht="15" hidden="1" customHeight="1" x14ac:dyDescent="0.25">
      <c r="C28645" s="160" t="s">
        <v>552</v>
      </c>
      <c r="D28645" s="161">
        <v>158.81</v>
      </c>
    </row>
    <row r="28646" spans="3:4" ht="15" hidden="1" customHeight="1" x14ac:dyDescent="0.25">
      <c r="C28646" s="158" t="s">
        <v>540</v>
      </c>
      <c r="D28646" s="159">
        <v>1147.19</v>
      </c>
    </row>
    <row r="28647" spans="3:4" ht="15" hidden="1" customHeight="1" x14ac:dyDescent="0.25">
      <c r="C28647" s="160" t="s">
        <v>307</v>
      </c>
      <c r="D28647" s="161">
        <v>753.57</v>
      </c>
    </row>
    <row r="28648" spans="3:4" ht="15" hidden="1" customHeight="1" x14ac:dyDescent="0.25">
      <c r="C28648" s="158" t="s">
        <v>558</v>
      </c>
      <c r="D28648" s="159">
        <v>669.5</v>
      </c>
    </row>
    <row r="28649" spans="3:4" ht="15" hidden="1" customHeight="1" x14ac:dyDescent="0.25">
      <c r="C28649" s="160" t="s">
        <v>551</v>
      </c>
      <c r="D28649" s="161">
        <v>392.39</v>
      </c>
    </row>
    <row r="28650" spans="3:4" ht="15" hidden="1" customHeight="1" x14ac:dyDescent="0.25">
      <c r="C28650" s="158" t="s">
        <v>553</v>
      </c>
      <c r="D28650" s="159">
        <v>257.8</v>
      </c>
    </row>
    <row r="28651" spans="3:4" ht="15" hidden="1" customHeight="1" x14ac:dyDescent="0.25">
      <c r="C28651" s="160" t="s">
        <v>540</v>
      </c>
      <c r="D28651" s="161">
        <v>96.55</v>
      </c>
    </row>
    <row r="28652" spans="3:4" ht="15" hidden="1" customHeight="1" x14ac:dyDescent="0.25">
      <c r="C28652" s="158" t="s">
        <v>549</v>
      </c>
      <c r="D28652" s="159">
        <v>275.98</v>
      </c>
    </row>
    <row r="28653" spans="3:4" ht="15" hidden="1" customHeight="1" x14ac:dyDescent="0.25">
      <c r="C28653" s="160" t="s">
        <v>554</v>
      </c>
      <c r="D28653" s="161">
        <v>1014.72</v>
      </c>
    </row>
    <row r="28654" spans="3:4" ht="15" hidden="1" customHeight="1" x14ac:dyDescent="0.25">
      <c r="C28654" s="158" t="s">
        <v>546</v>
      </c>
      <c r="D28654" s="159">
        <v>452.65</v>
      </c>
    </row>
    <row r="28655" spans="3:4" ht="15" hidden="1" customHeight="1" x14ac:dyDescent="0.25">
      <c r="C28655" s="160" t="s">
        <v>308</v>
      </c>
      <c r="D28655" s="161">
        <v>583.79</v>
      </c>
    </row>
    <row r="28656" spans="3:4" ht="15" hidden="1" customHeight="1" x14ac:dyDescent="0.25">
      <c r="C28656" s="158" t="s">
        <v>307</v>
      </c>
      <c r="D28656" s="159">
        <v>603.37</v>
      </c>
    </row>
    <row r="28657" spans="3:4" ht="15" hidden="1" customHeight="1" x14ac:dyDescent="0.25">
      <c r="C28657" s="160" t="s">
        <v>545</v>
      </c>
      <c r="D28657" s="161">
        <v>716.35</v>
      </c>
    </row>
    <row r="28658" spans="3:4" ht="15" hidden="1" customHeight="1" x14ac:dyDescent="0.25">
      <c r="C28658" s="158" t="s">
        <v>539</v>
      </c>
      <c r="D28658" s="159">
        <v>842.95</v>
      </c>
    </row>
    <row r="28659" spans="3:4" ht="15" hidden="1" customHeight="1" x14ac:dyDescent="0.25">
      <c r="C28659" s="160" t="s">
        <v>547</v>
      </c>
      <c r="D28659" s="161">
        <v>412.97</v>
      </c>
    </row>
    <row r="28660" spans="3:4" ht="15" hidden="1" customHeight="1" x14ac:dyDescent="0.25">
      <c r="C28660" s="158" t="s">
        <v>552</v>
      </c>
      <c r="D28660" s="159">
        <v>1105.32</v>
      </c>
    </row>
    <row r="28661" spans="3:4" ht="15" hidden="1" customHeight="1" x14ac:dyDescent="0.25">
      <c r="C28661" s="160" t="s">
        <v>539</v>
      </c>
      <c r="D28661" s="161">
        <v>529.08000000000004</v>
      </c>
    </row>
    <row r="28662" spans="3:4" ht="15" hidden="1" customHeight="1" x14ac:dyDescent="0.25">
      <c r="C28662" s="158" t="s">
        <v>539</v>
      </c>
      <c r="D28662" s="159">
        <v>600.73</v>
      </c>
    </row>
    <row r="28663" spans="3:4" ht="15" hidden="1" customHeight="1" x14ac:dyDescent="0.25">
      <c r="C28663" s="160" t="s">
        <v>557</v>
      </c>
      <c r="D28663" s="161">
        <v>214.99</v>
      </c>
    </row>
    <row r="28664" spans="3:4" ht="15" hidden="1" customHeight="1" x14ac:dyDescent="0.25">
      <c r="C28664" s="158" t="s">
        <v>540</v>
      </c>
      <c r="D28664" s="159">
        <v>350.12</v>
      </c>
    </row>
    <row r="28665" spans="3:4" ht="15" hidden="1" customHeight="1" x14ac:dyDescent="0.25">
      <c r="C28665" s="160" t="s">
        <v>558</v>
      </c>
      <c r="D28665" s="161">
        <v>261.23</v>
      </c>
    </row>
    <row r="28666" spans="3:4" ht="15" hidden="1" customHeight="1" x14ac:dyDescent="0.25">
      <c r="C28666" s="158" t="s">
        <v>558</v>
      </c>
      <c r="D28666" s="159">
        <v>514.08000000000004</v>
      </c>
    </row>
    <row r="28667" spans="3:4" ht="15" hidden="1" customHeight="1" x14ac:dyDescent="0.25">
      <c r="C28667" s="160" t="s">
        <v>539</v>
      </c>
      <c r="D28667" s="161">
        <v>175.05</v>
      </c>
    </row>
    <row r="28668" spans="3:4" ht="15" hidden="1" customHeight="1" x14ac:dyDescent="0.25">
      <c r="C28668" s="158" t="s">
        <v>540</v>
      </c>
      <c r="D28668" s="159">
        <v>1175.53</v>
      </c>
    </row>
    <row r="28669" spans="3:4" ht="15" hidden="1" customHeight="1" x14ac:dyDescent="0.25">
      <c r="C28669" s="160" t="s">
        <v>539</v>
      </c>
      <c r="D28669" s="161">
        <v>575.22</v>
      </c>
    </row>
    <row r="28670" spans="3:4" ht="15" hidden="1" customHeight="1" x14ac:dyDescent="0.25">
      <c r="C28670" s="158" t="s">
        <v>545</v>
      </c>
      <c r="D28670" s="159">
        <v>1096.6600000000001</v>
      </c>
    </row>
    <row r="28671" spans="3:4" ht="15" hidden="1" customHeight="1" x14ac:dyDescent="0.25">
      <c r="C28671" s="160" t="s">
        <v>307</v>
      </c>
      <c r="D28671" s="161">
        <v>695.32</v>
      </c>
    </row>
    <row r="28672" spans="3:4" ht="15" hidden="1" customHeight="1" x14ac:dyDescent="0.25">
      <c r="C28672" s="158" t="s">
        <v>555</v>
      </c>
      <c r="D28672" s="159">
        <v>315.48</v>
      </c>
    </row>
    <row r="28673" spans="3:4" ht="15" hidden="1" customHeight="1" x14ac:dyDescent="0.25">
      <c r="C28673" s="160" t="s">
        <v>549</v>
      </c>
      <c r="D28673" s="161">
        <v>20.16</v>
      </c>
    </row>
    <row r="28674" spans="3:4" ht="15" hidden="1" customHeight="1" x14ac:dyDescent="0.25">
      <c r="C28674" s="158" t="s">
        <v>545</v>
      </c>
      <c r="D28674" s="159">
        <v>865.78</v>
      </c>
    </row>
    <row r="28675" spans="3:4" ht="15" hidden="1" customHeight="1" x14ac:dyDescent="0.25">
      <c r="C28675" s="160" t="s">
        <v>308</v>
      </c>
      <c r="D28675" s="161">
        <v>387.5</v>
      </c>
    </row>
    <row r="28676" spans="3:4" ht="15" hidden="1" customHeight="1" x14ac:dyDescent="0.25">
      <c r="C28676" s="158" t="s">
        <v>308</v>
      </c>
      <c r="D28676" s="159">
        <v>743.11</v>
      </c>
    </row>
    <row r="28677" spans="3:4" ht="15" hidden="1" customHeight="1" x14ac:dyDescent="0.25">
      <c r="C28677" s="160" t="s">
        <v>308</v>
      </c>
      <c r="D28677" s="161">
        <v>1201.6199999999999</v>
      </c>
    </row>
    <row r="28678" spans="3:4" ht="15" hidden="1" customHeight="1" x14ac:dyDescent="0.25">
      <c r="C28678" s="158" t="s">
        <v>541</v>
      </c>
      <c r="D28678" s="159">
        <v>242.45</v>
      </c>
    </row>
    <row r="28679" spans="3:4" ht="15" hidden="1" customHeight="1" x14ac:dyDescent="0.25">
      <c r="C28679" s="160" t="s">
        <v>308</v>
      </c>
      <c r="D28679" s="161">
        <v>600.14</v>
      </c>
    </row>
    <row r="28680" spans="3:4" ht="15" hidden="1" customHeight="1" x14ac:dyDescent="0.25">
      <c r="C28680" s="158" t="s">
        <v>558</v>
      </c>
      <c r="D28680" s="159">
        <v>606.67999999999995</v>
      </c>
    </row>
    <row r="28681" spans="3:4" ht="15" hidden="1" customHeight="1" x14ac:dyDescent="0.25">
      <c r="C28681" s="160" t="s">
        <v>307</v>
      </c>
      <c r="D28681" s="161">
        <v>886.86</v>
      </c>
    </row>
    <row r="28682" spans="3:4" ht="15" hidden="1" customHeight="1" x14ac:dyDescent="0.25">
      <c r="C28682" s="158" t="s">
        <v>549</v>
      </c>
      <c r="D28682" s="159">
        <v>391.1</v>
      </c>
    </row>
    <row r="28683" spans="3:4" ht="15" hidden="1" customHeight="1" x14ac:dyDescent="0.25">
      <c r="C28683" s="160" t="s">
        <v>542</v>
      </c>
      <c r="D28683" s="161">
        <v>433.17</v>
      </c>
    </row>
    <row r="28684" spans="3:4" ht="15" hidden="1" customHeight="1" x14ac:dyDescent="0.25">
      <c r="C28684" s="158" t="s">
        <v>542</v>
      </c>
      <c r="D28684" s="159">
        <v>239.83</v>
      </c>
    </row>
    <row r="28685" spans="3:4" ht="15" hidden="1" customHeight="1" x14ac:dyDescent="0.25">
      <c r="C28685" s="160" t="s">
        <v>312</v>
      </c>
      <c r="D28685" s="161">
        <v>770.04</v>
      </c>
    </row>
    <row r="28686" spans="3:4" ht="15" hidden="1" customHeight="1" x14ac:dyDescent="0.25">
      <c r="C28686" s="158" t="s">
        <v>309</v>
      </c>
      <c r="D28686" s="159">
        <v>508.27</v>
      </c>
    </row>
    <row r="28687" spans="3:4" ht="15" hidden="1" customHeight="1" x14ac:dyDescent="0.25">
      <c r="C28687" s="160" t="s">
        <v>312</v>
      </c>
      <c r="D28687" s="161">
        <v>883.29</v>
      </c>
    </row>
    <row r="28688" spans="3:4" ht="15" hidden="1" customHeight="1" x14ac:dyDescent="0.25">
      <c r="C28688" s="158" t="s">
        <v>551</v>
      </c>
      <c r="D28688" s="159">
        <v>369.04</v>
      </c>
    </row>
    <row r="28689" spans="3:4" ht="15" hidden="1" customHeight="1" x14ac:dyDescent="0.25">
      <c r="C28689" s="160" t="s">
        <v>548</v>
      </c>
      <c r="D28689" s="161">
        <v>637.4</v>
      </c>
    </row>
    <row r="28690" spans="3:4" ht="15" hidden="1" customHeight="1" x14ac:dyDescent="0.25">
      <c r="C28690" s="158" t="s">
        <v>541</v>
      </c>
      <c r="D28690" s="159">
        <v>896.01</v>
      </c>
    </row>
    <row r="28691" spans="3:4" ht="15" hidden="1" customHeight="1" x14ac:dyDescent="0.25">
      <c r="C28691" s="160" t="s">
        <v>539</v>
      </c>
      <c r="D28691" s="161">
        <v>212.45</v>
      </c>
    </row>
    <row r="28692" spans="3:4" ht="15" hidden="1" customHeight="1" x14ac:dyDescent="0.25">
      <c r="C28692" s="158" t="s">
        <v>539</v>
      </c>
      <c r="D28692" s="159">
        <v>1135.72</v>
      </c>
    </row>
    <row r="28693" spans="3:4" ht="15" hidden="1" customHeight="1" x14ac:dyDescent="0.25">
      <c r="C28693" s="160" t="s">
        <v>309</v>
      </c>
      <c r="D28693" s="161">
        <v>744.4</v>
      </c>
    </row>
    <row r="28694" spans="3:4" ht="15" hidden="1" customHeight="1" x14ac:dyDescent="0.25">
      <c r="C28694" s="158" t="s">
        <v>550</v>
      </c>
      <c r="D28694" s="159">
        <v>379.94</v>
      </c>
    </row>
    <row r="28695" spans="3:4" ht="15" hidden="1" customHeight="1" x14ac:dyDescent="0.25">
      <c r="C28695" s="160" t="s">
        <v>307</v>
      </c>
      <c r="D28695" s="161">
        <v>846.23</v>
      </c>
    </row>
    <row r="28696" spans="3:4" ht="15" hidden="1" customHeight="1" x14ac:dyDescent="0.25">
      <c r="C28696" s="158" t="s">
        <v>554</v>
      </c>
      <c r="D28696" s="159">
        <v>694.72</v>
      </c>
    </row>
    <row r="28697" spans="3:4" ht="15" hidden="1" customHeight="1" x14ac:dyDescent="0.25">
      <c r="C28697" s="160" t="s">
        <v>552</v>
      </c>
      <c r="D28697" s="161">
        <v>340.35</v>
      </c>
    </row>
    <row r="28698" spans="3:4" ht="15" hidden="1" customHeight="1" x14ac:dyDescent="0.25">
      <c r="C28698" s="158" t="s">
        <v>546</v>
      </c>
      <c r="D28698" s="159">
        <v>1095.17</v>
      </c>
    </row>
    <row r="28699" spans="3:4" ht="15" hidden="1" customHeight="1" x14ac:dyDescent="0.25">
      <c r="C28699" s="160" t="s">
        <v>551</v>
      </c>
      <c r="D28699" s="161">
        <v>1087.46</v>
      </c>
    </row>
    <row r="28700" spans="3:4" ht="15" hidden="1" customHeight="1" x14ac:dyDescent="0.25">
      <c r="C28700" s="158" t="s">
        <v>543</v>
      </c>
      <c r="D28700" s="159">
        <v>1086.69</v>
      </c>
    </row>
    <row r="28701" spans="3:4" ht="15" hidden="1" customHeight="1" x14ac:dyDescent="0.25">
      <c r="C28701" s="160" t="s">
        <v>539</v>
      </c>
      <c r="D28701" s="161">
        <v>475.78</v>
      </c>
    </row>
    <row r="28702" spans="3:4" ht="15" hidden="1" customHeight="1" x14ac:dyDescent="0.25">
      <c r="C28702" s="158" t="s">
        <v>312</v>
      </c>
      <c r="D28702" s="159">
        <v>875.68</v>
      </c>
    </row>
    <row r="28703" spans="3:4" ht="15" hidden="1" customHeight="1" x14ac:dyDescent="0.25">
      <c r="C28703" s="160" t="s">
        <v>546</v>
      </c>
      <c r="D28703" s="161">
        <v>1241.27</v>
      </c>
    </row>
    <row r="28704" spans="3:4" ht="15" hidden="1" customHeight="1" x14ac:dyDescent="0.25">
      <c r="C28704" s="158" t="s">
        <v>552</v>
      </c>
      <c r="D28704" s="159">
        <v>517.14</v>
      </c>
    </row>
    <row r="28705" spans="3:4" ht="15" hidden="1" customHeight="1" x14ac:dyDescent="0.25">
      <c r="C28705" s="160" t="s">
        <v>546</v>
      </c>
      <c r="D28705" s="161">
        <v>214.33</v>
      </c>
    </row>
    <row r="28706" spans="3:4" ht="15" hidden="1" customHeight="1" x14ac:dyDescent="0.25">
      <c r="C28706" s="158" t="s">
        <v>551</v>
      </c>
      <c r="D28706" s="159">
        <v>522.22</v>
      </c>
    </row>
    <row r="28707" spans="3:4" ht="15" hidden="1" customHeight="1" x14ac:dyDescent="0.25">
      <c r="C28707" s="160" t="s">
        <v>555</v>
      </c>
      <c r="D28707" s="161">
        <v>264.91000000000003</v>
      </c>
    </row>
    <row r="28708" spans="3:4" ht="15" hidden="1" customHeight="1" x14ac:dyDescent="0.25">
      <c r="C28708" s="158" t="s">
        <v>546</v>
      </c>
      <c r="D28708" s="159">
        <v>516.49</v>
      </c>
    </row>
    <row r="28709" spans="3:4" ht="15" hidden="1" customHeight="1" x14ac:dyDescent="0.25">
      <c r="C28709" s="160" t="s">
        <v>551</v>
      </c>
      <c r="D28709" s="161">
        <v>402.51</v>
      </c>
    </row>
    <row r="28710" spans="3:4" ht="15" hidden="1" customHeight="1" x14ac:dyDescent="0.25">
      <c r="C28710" s="158" t="s">
        <v>548</v>
      </c>
      <c r="D28710" s="159">
        <v>115.81</v>
      </c>
    </row>
    <row r="28711" spans="3:4" ht="15" hidden="1" customHeight="1" x14ac:dyDescent="0.25">
      <c r="C28711" s="160" t="s">
        <v>548</v>
      </c>
      <c r="D28711" s="161">
        <v>790.55</v>
      </c>
    </row>
    <row r="28712" spans="3:4" ht="15" hidden="1" customHeight="1" x14ac:dyDescent="0.25">
      <c r="C28712" s="158" t="s">
        <v>542</v>
      </c>
      <c r="D28712" s="159">
        <v>165.31</v>
      </c>
    </row>
    <row r="28713" spans="3:4" ht="15" hidden="1" customHeight="1" x14ac:dyDescent="0.25">
      <c r="C28713" s="160" t="s">
        <v>540</v>
      </c>
      <c r="D28713" s="161">
        <v>329.46</v>
      </c>
    </row>
    <row r="28714" spans="3:4" ht="15" hidden="1" customHeight="1" x14ac:dyDescent="0.25">
      <c r="C28714" s="158" t="s">
        <v>539</v>
      </c>
      <c r="D28714" s="159">
        <v>724.15</v>
      </c>
    </row>
    <row r="28715" spans="3:4" ht="15" hidden="1" customHeight="1" x14ac:dyDescent="0.25">
      <c r="C28715" s="160" t="s">
        <v>547</v>
      </c>
      <c r="D28715" s="161">
        <v>931.18</v>
      </c>
    </row>
    <row r="28716" spans="3:4" ht="15" hidden="1" customHeight="1" x14ac:dyDescent="0.25">
      <c r="C28716" s="158" t="s">
        <v>539</v>
      </c>
      <c r="D28716" s="159">
        <v>858.99</v>
      </c>
    </row>
    <row r="28717" spans="3:4" ht="15" hidden="1" customHeight="1" x14ac:dyDescent="0.25">
      <c r="C28717" s="160" t="s">
        <v>543</v>
      </c>
      <c r="D28717" s="161">
        <v>470.35</v>
      </c>
    </row>
    <row r="28718" spans="3:4" ht="15" hidden="1" customHeight="1" x14ac:dyDescent="0.25">
      <c r="C28718" s="158" t="s">
        <v>549</v>
      </c>
      <c r="D28718" s="159">
        <v>312.70999999999998</v>
      </c>
    </row>
    <row r="28719" spans="3:4" ht="15" hidden="1" customHeight="1" x14ac:dyDescent="0.25">
      <c r="C28719" s="160" t="s">
        <v>543</v>
      </c>
      <c r="D28719" s="161">
        <v>875.09</v>
      </c>
    </row>
    <row r="28720" spans="3:4" ht="15" hidden="1" customHeight="1" x14ac:dyDescent="0.25">
      <c r="C28720" s="158" t="s">
        <v>539</v>
      </c>
      <c r="D28720" s="159">
        <v>317.27999999999997</v>
      </c>
    </row>
    <row r="28721" spans="3:4" ht="15" hidden="1" customHeight="1" x14ac:dyDescent="0.25">
      <c r="C28721" s="160" t="s">
        <v>545</v>
      </c>
      <c r="D28721" s="161">
        <v>704.36</v>
      </c>
    </row>
    <row r="28722" spans="3:4" ht="15" hidden="1" customHeight="1" x14ac:dyDescent="0.25">
      <c r="C28722" s="158" t="s">
        <v>312</v>
      </c>
      <c r="D28722" s="159">
        <v>931.45</v>
      </c>
    </row>
    <row r="28723" spans="3:4" ht="15" hidden="1" customHeight="1" x14ac:dyDescent="0.25">
      <c r="C28723" s="160" t="s">
        <v>547</v>
      </c>
      <c r="D28723" s="161">
        <v>1176.78</v>
      </c>
    </row>
    <row r="28724" spans="3:4" ht="15" hidden="1" customHeight="1" x14ac:dyDescent="0.25">
      <c r="C28724" s="158" t="s">
        <v>540</v>
      </c>
      <c r="D28724" s="159">
        <v>247.92</v>
      </c>
    </row>
    <row r="28725" spans="3:4" ht="15" hidden="1" customHeight="1" x14ac:dyDescent="0.25">
      <c r="C28725" s="160" t="s">
        <v>549</v>
      </c>
      <c r="D28725" s="161">
        <v>105.65</v>
      </c>
    </row>
    <row r="28726" spans="3:4" ht="15" hidden="1" customHeight="1" x14ac:dyDescent="0.25">
      <c r="C28726" s="158" t="s">
        <v>545</v>
      </c>
      <c r="D28726" s="159">
        <v>14.6</v>
      </c>
    </row>
    <row r="28727" spans="3:4" ht="15" hidden="1" customHeight="1" x14ac:dyDescent="0.25">
      <c r="C28727" s="160" t="s">
        <v>551</v>
      </c>
      <c r="D28727" s="161">
        <v>503.32</v>
      </c>
    </row>
    <row r="28728" spans="3:4" ht="15" hidden="1" customHeight="1" x14ac:dyDescent="0.25">
      <c r="C28728" s="158" t="s">
        <v>309</v>
      </c>
      <c r="D28728" s="159">
        <v>24.65</v>
      </c>
    </row>
    <row r="28729" spans="3:4" ht="15" hidden="1" customHeight="1" x14ac:dyDescent="0.25">
      <c r="C28729" s="160" t="s">
        <v>551</v>
      </c>
      <c r="D28729" s="161">
        <v>94.98</v>
      </c>
    </row>
    <row r="28730" spans="3:4" ht="15" hidden="1" customHeight="1" x14ac:dyDescent="0.25">
      <c r="C28730" s="158" t="s">
        <v>551</v>
      </c>
      <c r="D28730" s="159">
        <v>69.959999999999994</v>
      </c>
    </row>
    <row r="28731" spans="3:4" ht="15" hidden="1" customHeight="1" x14ac:dyDescent="0.25">
      <c r="C28731" s="160" t="s">
        <v>549</v>
      </c>
      <c r="D28731" s="161">
        <v>332.27</v>
      </c>
    </row>
    <row r="28732" spans="3:4" ht="15" hidden="1" customHeight="1" x14ac:dyDescent="0.25">
      <c r="C28732" s="158" t="s">
        <v>545</v>
      </c>
      <c r="D28732" s="159">
        <v>998.71</v>
      </c>
    </row>
    <row r="28733" spans="3:4" ht="15" hidden="1" customHeight="1" x14ac:dyDescent="0.25">
      <c r="C28733" s="160" t="s">
        <v>547</v>
      </c>
      <c r="D28733" s="161">
        <v>744.06</v>
      </c>
    </row>
    <row r="28734" spans="3:4" ht="15" hidden="1" customHeight="1" x14ac:dyDescent="0.25">
      <c r="C28734" s="158" t="s">
        <v>307</v>
      </c>
      <c r="D28734" s="159">
        <v>781.6</v>
      </c>
    </row>
    <row r="28735" spans="3:4" ht="15" hidden="1" customHeight="1" x14ac:dyDescent="0.25">
      <c r="C28735" s="160" t="s">
        <v>543</v>
      </c>
      <c r="D28735" s="161">
        <v>843.14</v>
      </c>
    </row>
    <row r="28736" spans="3:4" ht="15" hidden="1" customHeight="1" x14ac:dyDescent="0.25">
      <c r="C28736" s="158" t="s">
        <v>309</v>
      </c>
      <c r="D28736" s="159">
        <v>615.11</v>
      </c>
    </row>
    <row r="28737" spans="3:4" ht="15" hidden="1" customHeight="1" x14ac:dyDescent="0.25">
      <c r="C28737" s="160" t="s">
        <v>545</v>
      </c>
      <c r="D28737" s="161">
        <v>256.2</v>
      </c>
    </row>
    <row r="28738" spans="3:4" ht="15" hidden="1" customHeight="1" x14ac:dyDescent="0.25">
      <c r="C28738" s="158" t="s">
        <v>539</v>
      </c>
      <c r="D28738" s="159">
        <v>1075.42</v>
      </c>
    </row>
    <row r="28739" spans="3:4" ht="15" hidden="1" customHeight="1" x14ac:dyDescent="0.25">
      <c r="C28739" s="160" t="s">
        <v>552</v>
      </c>
      <c r="D28739" s="161">
        <v>588.4</v>
      </c>
    </row>
    <row r="28740" spans="3:4" ht="15" hidden="1" customHeight="1" x14ac:dyDescent="0.25">
      <c r="C28740" s="158" t="s">
        <v>548</v>
      </c>
      <c r="D28740" s="159">
        <v>555.5</v>
      </c>
    </row>
    <row r="28741" spans="3:4" ht="15" hidden="1" customHeight="1" x14ac:dyDescent="0.25">
      <c r="C28741" s="160" t="s">
        <v>540</v>
      </c>
      <c r="D28741" s="161">
        <v>870.76</v>
      </c>
    </row>
    <row r="28742" spans="3:4" ht="15" hidden="1" customHeight="1" x14ac:dyDescent="0.25">
      <c r="C28742" s="158" t="s">
        <v>551</v>
      </c>
      <c r="D28742" s="159">
        <v>950.5</v>
      </c>
    </row>
    <row r="28743" spans="3:4" ht="15" hidden="1" customHeight="1" x14ac:dyDescent="0.25">
      <c r="C28743" s="160" t="s">
        <v>553</v>
      </c>
      <c r="D28743" s="161">
        <v>857.83</v>
      </c>
    </row>
    <row r="28744" spans="3:4" ht="15" hidden="1" customHeight="1" x14ac:dyDescent="0.25">
      <c r="C28744" s="158" t="s">
        <v>555</v>
      </c>
      <c r="D28744" s="159">
        <v>90.52</v>
      </c>
    </row>
    <row r="28745" spans="3:4" ht="15" hidden="1" customHeight="1" x14ac:dyDescent="0.25">
      <c r="C28745" s="160" t="s">
        <v>544</v>
      </c>
      <c r="D28745" s="161">
        <v>518.17999999999995</v>
      </c>
    </row>
    <row r="28746" spans="3:4" ht="15" hidden="1" customHeight="1" x14ac:dyDescent="0.25">
      <c r="C28746" s="158" t="s">
        <v>546</v>
      </c>
      <c r="D28746" s="159">
        <v>329.31</v>
      </c>
    </row>
    <row r="28747" spans="3:4" ht="15" hidden="1" customHeight="1" x14ac:dyDescent="0.25">
      <c r="C28747" s="160" t="s">
        <v>553</v>
      </c>
      <c r="D28747" s="161">
        <v>595.61</v>
      </c>
    </row>
    <row r="28748" spans="3:4" ht="15" hidden="1" customHeight="1" x14ac:dyDescent="0.25">
      <c r="C28748" s="158" t="s">
        <v>542</v>
      </c>
      <c r="D28748" s="159">
        <v>28.04</v>
      </c>
    </row>
    <row r="28749" spans="3:4" ht="15" hidden="1" customHeight="1" x14ac:dyDescent="0.25">
      <c r="C28749" s="160" t="s">
        <v>542</v>
      </c>
      <c r="D28749" s="161">
        <v>518.20000000000005</v>
      </c>
    </row>
    <row r="28750" spans="3:4" ht="15" hidden="1" customHeight="1" x14ac:dyDescent="0.25">
      <c r="C28750" s="158" t="s">
        <v>549</v>
      </c>
      <c r="D28750" s="159">
        <v>464.54</v>
      </c>
    </row>
    <row r="28751" spans="3:4" ht="15" hidden="1" customHeight="1" x14ac:dyDescent="0.25">
      <c r="C28751" s="160" t="s">
        <v>307</v>
      </c>
      <c r="D28751" s="161">
        <v>982.63</v>
      </c>
    </row>
    <row r="28752" spans="3:4" ht="15" hidden="1" customHeight="1" x14ac:dyDescent="0.25">
      <c r="C28752" s="158" t="s">
        <v>547</v>
      </c>
      <c r="D28752" s="159">
        <v>213.43</v>
      </c>
    </row>
    <row r="28753" spans="3:4" ht="15" hidden="1" customHeight="1" x14ac:dyDescent="0.25">
      <c r="C28753" s="160" t="s">
        <v>551</v>
      </c>
      <c r="D28753" s="161">
        <v>1236.6199999999999</v>
      </c>
    </row>
    <row r="28754" spans="3:4" ht="15" hidden="1" customHeight="1" x14ac:dyDescent="0.25">
      <c r="C28754" s="158" t="s">
        <v>307</v>
      </c>
      <c r="D28754" s="159">
        <v>355.74</v>
      </c>
    </row>
    <row r="28755" spans="3:4" ht="15" hidden="1" customHeight="1" x14ac:dyDescent="0.25">
      <c r="C28755" s="160" t="s">
        <v>551</v>
      </c>
      <c r="D28755" s="161">
        <v>725.11</v>
      </c>
    </row>
    <row r="28756" spans="3:4" ht="15" hidden="1" customHeight="1" x14ac:dyDescent="0.25">
      <c r="C28756" s="158" t="s">
        <v>552</v>
      </c>
      <c r="D28756" s="159">
        <v>406.47</v>
      </c>
    </row>
    <row r="28757" spans="3:4" ht="15" hidden="1" customHeight="1" x14ac:dyDescent="0.25">
      <c r="C28757" s="160" t="s">
        <v>541</v>
      </c>
      <c r="D28757" s="161">
        <v>625.96</v>
      </c>
    </row>
    <row r="28758" spans="3:4" ht="15" hidden="1" customHeight="1" x14ac:dyDescent="0.25">
      <c r="C28758" s="158" t="s">
        <v>551</v>
      </c>
      <c r="D28758" s="159">
        <v>172.83</v>
      </c>
    </row>
    <row r="28759" spans="3:4" ht="15" hidden="1" customHeight="1" x14ac:dyDescent="0.25">
      <c r="C28759" s="160" t="s">
        <v>555</v>
      </c>
      <c r="D28759" s="161">
        <v>625.61</v>
      </c>
    </row>
    <row r="28760" spans="3:4" ht="15" hidden="1" customHeight="1" x14ac:dyDescent="0.25">
      <c r="C28760" s="158" t="s">
        <v>557</v>
      </c>
      <c r="D28760" s="159">
        <v>1273.3900000000001</v>
      </c>
    </row>
    <row r="28761" spans="3:4" ht="15" hidden="1" customHeight="1" x14ac:dyDescent="0.25">
      <c r="C28761" s="160" t="s">
        <v>308</v>
      </c>
      <c r="D28761" s="161">
        <v>562.4</v>
      </c>
    </row>
    <row r="28762" spans="3:4" ht="15" hidden="1" customHeight="1" x14ac:dyDescent="0.25">
      <c r="C28762" s="158" t="s">
        <v>308</v>
      </c>
      <c r="D28762" s="159">
        <v>913.57</v>
      </c>
    </row>
    <row r="28763" spans="3:4" ht="15" hidden="1" customHeight="1" x14ac:dyDescent="0.25">
      <c r="C28763" s="160" t="s">
        <v>307</v>
      </c>
      <c r="D28763" s="161">
        <v>1047.77</v>
      </c>
    </row>
    <row r="28764" spans="3:4" ht="15" hidden="1" customHeight="1" x14ac:dyDescent="0.25">
      <c r="C28764" s="158" t="s">
        <v>546</v>
      </c>
      <c r="D28764" s="159">
        <v>647.58000000000004</v>
      </c>
    </row>
    <row r="28765" spans="3:4" ht="15" hidden="1" customHeight="1" x14ac:dyDescent="0.25">
      <c r="C28765" s="160" t="s">
        <v>540</v>
      </c>
      <c r="D28765" s="161">
        <v>339.73</v>
      </c>
    </row>
    <row r="28766" spans="3:4" ht="15" hidden="1" customHeight="1" x14ac:dyDescent="0.25">
      <c r="C28766" s="158" t="s">
        <v>553</v>
      </c>
      <c r="D28766" s="159">
        <v>126.37</v>
      </c>
    </row>
    <row r="28767" spans="3:4" ht="15" hidden="1" customHeight="1" x14ac:dyDescent="0.25">
      <c r="C28767" s="160" t="s">
        <v>549</v>
      </c>
      <c r="D28767" s="161">
        <v>390.84</v>
      </c>
    </row>
    <row r="28768" spans="3:4" ht="15" hidden="1" customHeight="1" x14ac:dyDescent="0.25">
      <c r="C28768" s="158" t="s">
        <v>550</v>
      </c>
      <c r="D28768" s="159">
        <v>51.61</v>
      </c>
    </row>
    <row r="28769" spans="3:4" ht="15" hidden="1" customHeight="1" x14ac:dyDescent="0.25">
      <c r="C28769" s="160" t="s">
        <v>545</v>
      </c>
      <c r="D28769" s="161">
        <v>693.99</v>
      </c>
    </row>
    <row r="28770" spans="3:4" ht="15" hidden="1" customHeight="1" x14ac:dyDescent="0.25">
      <c r="C28770" s="158" t="s">
        <v>547</v>
      </c>
      <c r="D28770" s="159">
        <v>1006.5</v>
      </c>
    </row>
    <row r="28771" spans="3:4" ht="15" hidden="1" customHeight="1" x14ac:dyDescent="0.25">
      <c r="C28771" s="160" t="s">
        <v>549</v>
      </c>
      <c r="D28771" s="161">
        <v>466.12</v>
      </c>
    </row>
    <row r="28772" spans="3:4" ht="15" hidden="1" customHeight="1" x14ac:dyDescent="0.25">
      <c r="C28772" s="158" t="s">
        <v>554</v>
      </c>
      <c r="D28772" s="159">
        <v>714.37</v>
      </c>
    </row>
    <row r="28773" spans="3:4" ht="15" hidden="1" customHeight="1" x14ac:dyDescent="0.25">
      <c r="C28773" s="160" t="s">
        <v>549</v>
      </c>
      <c r="D28773" s="161">
        <v>226.13</v>
      </c>
    </row>
    <row r="28774" spans="3:4" ht="15" hidden="1" customHeight="1" x14ac:dyDescent="0.25">
      <c r="C28774" s="158" t="s">
        <v>543</v>
      </c>
      <c r="D28774" s="159">
        <v>1137.83</v>
      </c>
    </row>
    <row r="28775" spans="3:4" ht="15" hidden="1" customHeight="1" x14ac:dyDescent="0.25">
      <c r="C28775" s="160" t="s">
        <v>309</v>
      </c>
      <c r="D28775" s="161">
        <v>564.39</v>
      </c>
    </row>
    <row r="28776" spans="3:4" ht="15" hidden="1" customHeight="1" x14ac:dyDescent="0.25">
      <c r="C28776" s="158" t="s">
        <v>554</v>
      </c>
      <c r="D28776" s="159">
        <v>658.76</v>
      </c>
    </row>
    <row r="28777" spans="3:4" ht="15" hidden="1" customHeight="1" x14ac:dyDescent="0.25">
      <c r="C28777" s="160" t="s">
        <v>309</v>
      </c>
      <c r="D28777" s="161">
        <v>370.16</v>
      </c>
    </row>
    <row r="28778" spans="3:4" ht="15" hidden="1" customHeight="1" x14ac:dyDescent="0.25">
      <c r="C28778" s="158" t="s">
        <v>542</v>
      </c>
      <c r="D28778" s="159">
        <v>784.41</v>
      </c>
    </row>
    <row r="28779" spans="3:4" ht="15" hidden="1" customHeight="1" x14ac:dyDescent="0.25">
      <c r="C28779" s="160" t="s">
        <v>545</v>
      </c>
      <c r="D28779" s="161">
        <v>558.99</v>
      </c>
    </row>
    <row r="28780" spans="3:4" ht="15" hidden="1" customHeight="1" x14ac:dyDescent="0.25">
      <c r="C28780" s="158" t="s">
        <v>558</v>
      </c>
      <c r="D28780" s="159">
        <v>912.55</v>
      </c>
    </row>
    <row r="28781" spans="3:4" ht="15" hidden="1" customHeight="1" x14ac:dyDescent="0.25">
      <c r="C28781" s="160" t="s">
        <v>553</v>
      </c>
      <c r="D28781" s="161">
        <v>434.75</v>
      </c>
    </row>
    <row r="28782" spans="3:4" ht="15" hidden="1" customHeight="1" x14ac:dyDescent="0.25">
      <c r="C28782" s="158" t="s">
        <v>539</v>
      </c>
      <c r="D28782" s="159">
        <v>725.71</v>
      </c>
    </row>
    <row r="28783" spans="3:4" ht="15" hidden="1" customHeight="1" x14ac:dyDescent="0.25">
      <c r="C28783" s="160" t="s">
        <v>539</v>
      </c>
      <c r="D28783" s="161">
        <v>907.54</v>
      </c>
    </row>
    <row r="28784" spans="3:4" ht="15" hidden="1" customHeight="1" x14ac:dyDescent="0.25">
      <c r="C28784" s="158" t="s">
        <v>551</v>
      </c>
      <c r="D28784" s="159">
        <v>565.55999999999995</v>
      </c>
    </row>
    <row r="28785" spans="3:4" ht="15" hidden="1" customHeight="1" x14ac:dyDescent="0.25">
      <c r="C28785" s="160" t="s">
        <v>547</v>
      </c>
      <c r="D28785" s="161">
        <v>459.61</v>
      </c>
    </row>
    <row r="28786" spans="3:4" ht="15" hidden="1" customHeight="1" x14ac:dyDescent="0.25">
      <c r="C28786" s="158" t="s">
        <v>551</v>
      </c>
      <c r="D28786" s="159">
        <v>936.19</v>
      </c>
    </row>
    <row r="28787" spans="3:4" ht="15" hidden="1" customHeight="1" x14ac:dyDescent="0.25">
      <c r="C28787" s="160" t="s">
        <v>552</v>
      </c>
      <c r="D28787" s="161">
        <v>519.23</v>
      </c>
    </row>
    <row r="28788" spans="3:4" ht="15" hidden="1" customHeight="1" x14ac:dyDescent="0.25">
      <c r="C28788" s="158" t="s">
        <v>558</v>
      </c>
      <c r="D28788" s="159">
        <v>434.57</v>
      </c>
    </row>
    <row r="28789" spans="3:4" ht="15" hidden="1" customHeight="1" x14ac:dyDescent="0.25">
      <c r="C28789" s="160" t="s">
        <v>552</v>
      </c>
      <c r="D28789" s="161">
        <v>755.56</v>
      </c>
    </row>
    <row r="28790" spans="3:4" ht="15" hidden="1" customHeight="1" x14ac:dyDescent="0.25">
      <c r="C28790" s="158" t="s">
        <v>555</v>
      </c>
      <c r="D28790" s="159">
        <v>756.51</v>
      </c>
    </row>
    <row r="28791" spans="3:4" ht="15" hidden="1" customHeight="1" x14ac:dyDescent="0.25">
      <c r="C28791" s="160" t="s">
        <v>556</v>
      </c>
      <c r="D28791" s="161">
        <v>423.33</v>
      </c>
    </row>
    <row r="28792" spans="3:4" ht="15" hidden="1" customHeight="1" x14ac:dyDescent="0.25">
      <c r="C28792" s="158" t="s">
        <v>550</v>
      </c>
      <c r="D28792" s="159">
        <v>347.65</v>
      </c>
    </row>
    <row r="28793" spans="3:4" ht="15" hidden="1" customHeight="1" x14ac:dyDescent="0.25">
      <c r="C28793" s="160" t="s">
        <v>308</v>
      </c>
      <c r="D28793" s="161">
        <v>995.94</v>
      </c>
    </row>
    <row r="28794" spans="3:4" ht="15" hidden="1" customHeight="1" x14ac:dyDescent="0.25">
      <c r="C28794" s="158" t="s">
        <v>546</v>
      </c>
      <c r="D28794" s="159">
        <v>1015.03</v>
      </c>
    </row>
    <row r="28795" spans="3:4" ht="15" hidden="1" customHeight="1" x14ac:dyDescent="0.25">
      <c r="C28795" s="160" t="s">
        <v>549</v>
      </c>
      <c r="D28795" s="161">
        <v>496.8</v>
      </c>
    </row>
    <row r="28796" spans="3:4" ht="15" hidden="1" customHeight="1" x14ac:dyDescent="0.25">
      <c r="C28796" s="158" t="s">
        <v>554</v>
      </c>
      <c r="D28796" s="159">
        <v>418.88</v>
      </c>
    </row>
    <row r="28797" spans="3:4" ht="15" hidden="1" customHeight="1" x14ac:dyDescent="0.25">
      <c r="C28797" s="160" t="s">
        <v>308</v>
      </c>
      <c r="D28797" s="161">
        <v>527.16999999999996</v>
      </c>
    </row>
    <row r="28798" spans="3:4" ht="15" hidden="1" customHeight="1" x14ac:dyDescent="0.25">
      <c r="C28798" s="158" t="s">
        <v>541</v>
      </c>
      <c r="D28798" s="159">
        <v>859.34</v>
      </c>
    </row>
    <row r="28799" spans="3:4" ht="15" hidden="1" customHeight="1" x14ac:dyDescent="0.25">
      <c r="C28799" s="160" t="s">
        <v>539</v>
      </c>
      <c r="D28799" s="161">
        <v>218.13</v>
      </c>
    </row>
    <row r="28800" spans="3:4" ht="15" hidden="1" customHeight="1" x14ac:dyDescent="0.25">
      <c r="C28800" s="158" t="s">
        <v>557</v>
      </c>
      <c r="D28800" s="159">
        <v>373.83</v>
      </c>
    </row>
    <row r="28801" spans="3:4" ht="15" hidden="1" customHeight="1" x14ac:dyDescent="0.25">
      <c r="C28801" s="160" t="s">
        <v>540</v>
      </c>
      <c r="D28801" s="161">
        <v>682.6</v>
      </c>
    </row>
    <row r="28802" spans="3:4" ht="15" hidden="1" customHeight="1" x14ac:dyDescent="0.25">
      <c r="C28802" s="158" t="s">
        <v>552</v>
      </c>
      <c r="D28802" s="159">
        <v>1063.99</v>
      </c>
    </row>
    <row r="28803" spans="3:4" ht="15" hidden="1" customHeight="1" x14ac:dyDescent="0.25">
      <c r="C28803" s="160" t="s">
        <v>542</v>
      </c>
      <c r="D28803" s="161">
        <v>139.33000000000001</v>
      </c>
    </row>
    <row r="28804" spans="3:4" ht="15" hidden="1" customHeight="1" x14ac:dyDescent="0.25">
      <c r="C28804" s="158" t="s">
        <v>553</v>
      </c>
      <c r="D28804" s="159">
        <v>199.1</v>
      </c>
    </row>
    <row r="28805" spans="3:4" ht="15" hidden="1" customHeight="1" x14ac:dyDescent="0.25">
      <c r="C28805" s="160" t="s">
        <v>552</v>
      </c>
      <c r="D28805" s="161">
        <v>875.97</v>
      </c>
    </row>
    <row r="28806" spans="3:4" ht="15" hidden="1" customHeight="1" x14ac:dyDescent="0.25">
      <c r="C28806" s="158" t="s">
        <v>309</v>
      </c>
      <c r="D28806" s="159">
        <v>666.38</v>
      </c>
    </row>
    <row r="28807" spans="3:4" ht="15" hidden="1" customHeight="1" x14ac:dyDescent="0.25">
      <c r="C28807" s="160" t="s">
        <v>544</v>
      </c>
      <c r="D28807" s="161">
        <v>1243.06</v>
      </c>
    </row>
    <row r="28808" spans="3:4" ht="15" hidden="1" customHeight="1" x14ac:dyDescent="0.25">
      <c r="C28808" s="158" t="s">
        <v>553</v>
      </c>
      <c r="D28808" s="159">
        <v>680.46</v>
      </c>
    </row>
    <row r="28809" spans="3:4" ht="15" hidden="1" customHeight="1" x14ac:dyDescent="0.25">
      <c r="C28809" s="160" t="s">
        <v>309</v>
      </c>
      <c r="D28809" s="161">
        <v>1297.58</v>
      </c>
    </row>
    <row r="28810" spans="3:4" ht="15" hidden="1" customHeight="1" x14ac:dyDescent="0.25">
      <c r="C28810" s="158" t="s">
        <v>545</v>
      </c>
      <c r="D28810" s="159">
        <v>585.54999999999995</v>
      </c>
    </row>
    <row r="28811" spans="3:4" ht="15" hidden="1" customHeight="1" x14ac:dyDescent="0.25">
      <c r="C28811" s="160" t="s">
        <v>543</v>
      </c>
      <c r="D28811" s="161">
        <v>1248.4000000000001</v>
      </c>
    </row>
    <row r="28812" spans="3:4" ht="15" hidden="1" customHeight="1" x14ac:dyDescent="0.25">
      <c r="C28812" s="158" t="s">
        <v>545</v>
      </c>
      <c r="D28812" s="159">
        <v>357.97</v>
      </c>
    </row>
    <row r="28813" spans="3:4" ht="15" hidden="1" customHeight="1" x14ac:dyDescent="0.25">
      <c r="C28813" s="160" t="s">
        <v>553</v>
      </c>
      <c r="D28813" s="161">
        <v>449.86</v>
      </c>
    </row>
    <row r="28814" spans="3:4" ht="15" hidden="1" customHeight="1" x14ac:dyDescent="0.25">
      <c r="C28814" s="158" t="s">
        <v>549</v>
      </c>
      <c r="D28814" s="159">
        <v>630.29</v>
      </c>
    </row>
    <row r="28815" spans="3:4" ht="15" hidden="1" customHeight="1" x14ac:dyDescent="0.25">
      <c r="C28815" s="160" t="s">
        <v>551</v>
      </c>
      <c r="D28815" s="161">
        <v>1206.3800000000001</v>
      </c>
    </row>
    <row r="28816" spans="3:4" ht="15" hidden="1" customHeight="1" x14ac:dyDescent="0.25">
      <c r="C28816" s="158" t="s">
        <v>307</v>
      </c>
      <c r="D28816" s="159">
        <v>588.28</v>
      </c>
    </row>
    <row r="28817" spans="3:4" ht="15" hidden="1" customHeight="1" x14ac:dyDescent="0.25">
      <c r="C28817" s="160" t="s">
        <v>312</v>
      </c>
      <c r="D28817" s="161">
        <v>751.17</v>
      </c>
    </row>
    <row r="28818" spans="3:4" ht="15" hidden="1" customHeight="1" x14ac:dyDescent="0.25">
      <c r="C28818" s="158" t="s">
        <v>553</v>
      </c>
      <c r="D28818" s="159">
        <v>358.73</v>
      </c>
    </row>
    <row r="28819" spans="3:4" ht="15" hidden="1" customHeight="1" x14ac:dyDescent="0.25">
      <c r="C28819" s="160" t="s">
        <v>546</v>
      </c>
      <c r="D28819" s="161">
        <v>733.9</v>
      </c>
    </row>
    <row r="28820" spans="3:4" ht="15" hidden="1" customHeight="1" x14ac:dyDescent="0.25">
      <c r="C28820" s="158" t="s">
        <v>543</v>
      </c>
      <c r="D28820" s="159">
        <v>425.03</v>
      </c>
    </row>
    <row r="28821" spans="3:4" ht="15" hidden="1" customHeight="1" x14ac:dyDescent="0.25">
      <c r="C28821" s="160" t="s">
        <v>553</v>
      </c>
      <c r="D28821" s="161">
        <v>93.58</v>
      </c>
    </row>
    <row r="28822" spans="3:4" ht="15" hidden="1" customHeight="1" x14ac:dyDescent="0.25">
      <c r="C28822" s="158" t="s">
        <v>543</v>
      </c>
      <c r="D28822" s="159">
        <v>724.9</v>
      </c>
    </row>
    <row r="28823" spans="3:4" ht="15" hidden="1" customHeight="1" x14ac:dyDescent="0.25">
      <c r="C28823" s="160" t="s">
        <v>546</v>
      </c>
      <c r="D28823" s="161">
        <v>636.67999999999995</v>
      </c>
    </row>
    <row r="28824" spans="3:4" ht="15" hidden="1" customHeight="1" x14ac:dyDescent="0.25">
      <c r="C28824" s="158" t="s">
        <v>540</v>
      </c>
      <c r="D28824" s="159">
        <v>384.13</v>
      </c>
    </row>
    <row r="28825" spans="3:4" ht="15" hidden="1" customHeight="1" x14ac:dyDescent="0.25">
      <c r="C28825" s="160" t="s">
        <v>557</v>
      </c>
      <c r="D28825" s="161">
        <v>468.55</v>
      </c>
    </row>
    <row r="28826" spans="3:4" ht="15" hidden="1" customHeight="1" x14ac:dyDescent="0.25">
      <c r="C28826" s="158" t="s">
        <v>307</v>
      </c>
      <c r="D28826" s="159">
        <v>744.28</v>
      </c>
    </row>
    <row r="28827" spans="3:4" ht="15" hidden="1" customHeight="1" x14ac:dyDescent="0.25">
      <c r="C28827" s="160" t="s">
        <v>540</v>
      </c>
      <c r="D28827" s="161">
        <v>807.39</v>
      </c>
    </row>
    <row r="28828" spans="3:4" ht="15" hidden="1" customHeight="1" x14ac:dyDescent="0.25">
      <c r="C28828" s="158" t="s">
        <v>550</v>
      </c>
      <c r="D28828" s="159">
        <v>873.93</v>
      </c>
    </row>
    <row r="28829" spans="3:4" ht="15" hidden="1" customHeight="1" x14ac:dyDescent="0.25">
      <c r="C28829" s="160" t="s">
        <v>548</v>
      </c>
      <c r="D28829" s="161">
        <v>869.64</v>
      </c>
    </row>
    <row r="28830" spans="3:4" ht="15" hidden="1" customHeight="1" x14ac:dyDescent="0.25">
      <c r="C28830" s="158" t="s">
        <v>543</v>
      </c>
      <c r="D28830" s="159">
        <v>729.63</v>
      </c>
    </row>
    <row r="28831" spans="3:4" ht="15" hidden="1" customHeight="1" x14ac:dyDescent="0.25">
      <c r="C28831" s="160" t="s">
        <v>543</v>
      </c>
      <c r="D28831" s="161">
        <v>262.77</v>
      </c>
    </row>
    <row r="28832" spans="3:4" ht="15" hidden="1" customHeight="1" x14ac:dyDescent="0.25">
      <c r="C28832" s="158" t="s">
        <v>547</v>
      </c>
      <c r="D28832" s="159">
        <v>528.58000000000004</v>
      </c>
    </row>
    <row r="28833" spans="3:4" ht="15" hidden="1" customHeight="1" x14ac:dyDescent="0.25">
      <c r="C28833" s="160" t="s">
        <v>312</v>
      </c>
      <c r="D28833" s="161">
        <v>390.28</v>
      </c>
    </row>
    <row r="28834" spans="3:4" ht="15" hidden="1" customHeight="1" x14ac:dyDescent="0.25">
      <c r="C28834" s="158" t="s">
        <v>553</v>
      </c>
      <c r="D28834" s="159">
        <v>1110.55</v>
      </c>
    </row>
    <row r="28835" spans="3:4" ht="15" hidden="1" customHeight="1" x14ac:dyDescent="0.25">
      <c r="C28835" s="160" t="s">
        <v>553</v>
      </c>
      <c r="D28835" s="161">
        <v>90</v>
      </c>
    </row>
    <row r="28836" spans="3:4" ht="15" hidden="1" customHeight="1" x14ac:dyDescent="0.25">
      <c r="C28836" s="158" t="s">
        <v>547</v>
      </c>
      <c r="D28836" s="159">
        <v>694.97</v>
      </c>
    </row>
    <row r="28837" spans="3:4" ht="15" hidden="1" customHeight="1" x14ac:dyDescent="0.25">
      <c r="C28837" s="160" t="s">
        <v>312</v>
      </c>
      <c r="D28837" s="161">
        <v>507</v>
      </c>
    </row>
    <row r="28838" spans="3:4" ht="15" hidden="1" customHeight="1" x14ac:dyDescent="0.25">
      <c r="C28838" s="158" t="s">
        <v>551</v>
      </c>
      <c r="D28838" s="159">
        <v>854.11</v>
      </c>
    </row>
    <row r="28839" spans="3:4" ht="15" hidden="1" customHeight="1" x14ac:dyDescent="0.25">
      <c r="C28839" s="160" t="s">
        <v>539</v>
      </c>
      <c r="D28839" s="161">
        <v>236.16</v>
      </c>
    </row>
    <row r="28840" spans="3:4" ht="15" hidden="1" customHeight="1" x14ac:dyDescent="0.25">
      <c r="C28840" s="158" t="s">
        <v>312</v>
      </c>
      <c r="D28840" s="159">
        <v>226.29</v>
      </c>
    </row>
    <row r="28841" spans="3:4" ht="15" hidden="1" customHeight="1" x14ac:dyDescent="0.25">
      <c r="C28841" s="160" t="s">
        <v>539</v>
      </c>
      <c r="D28841" s="161">
        <v>711.84</v>
      </c>
    </row>
    <row r="28842" spans="3:4" ht="15" hidden="1" customHeight="1" x14ac:dyDescent="0.25">
      <c r="C28842" s="158" t="s">
        <v>552</v>
      </c>
      <c r="D28842" s="159">
        <v>834.58</v>
      </c>
    </row>
    <row r="28843" spans="3:4" ht="15" hidden="1" customHeight="1" x14ac:dyDescent="0.25">
      <c r="C28843" s="160" t="s">
        <v>551</v>
      </c>
      <c r="D28843" s="161">
        <v>1135.3800000000001</v>
      </c>
    </row>
    <row r="28844" spans="3:4" ht="15" hidden="1" customHeight="1" x14ac:dyDescent="0.25">
      <c r="C28844" s="158" t="s">
        <v>552</v>
      </c>
      <c r="D28844" s="159">
        <v>211.72</v>
      </c>
    </row>
    <row r="28845" spans="3:4" ht="15" hidden="1" customHeight="1" x14ac:dyDescent="0.25">
      <c r="C28845" s="160" t="s">
        <v>309</v>
      </c>
      <c r="D28845" s="161">
        <v>956.71</v>
      </c>
    </row>
    <row r="28846" spans="3:4" ht="15" hidden="1" customHeight="1" x14ac:dyDescent="0.25">
      <c r="C28846" s="158" t="s">
        <v>545</v>
      </c>
      <c r="D28846" s="159">
        <v>571.41999999999996</v>
      </c>
    </row>
    <row r="28847" spans="3:4" ht="15" hidden="1" customHeight="1" x14ac:dyDescent="0.25">
      <c r="C28847" s="160" t="s">
        <v>557</v>
      </c>
      <c r="D28847" s="161">
        <v>557.35</v>
      </c>
    </row>
    <row r="28848" spans="3:4" ht="15" hidden="1" customHeight="1" x14ac:dyDescent="0.25">
      <c r="C28848" s="158" t="s">
        <v>552</v>
      </c>
      <c r="D28848" s="159">
        <v>102.76</v>
      </c>
    </row>
    <row r="28849" spans="3:4" ht="15" hidden="1" customHeight="1" x14ac:dyDescent="0.25">
      <c r="C28849" s="160" t="s">
        <v>547</v>
      </c>
      <c r="D28849" s="161">
        <v>1031</v>
      </c>
    </row>
    <row r="28850" spans="3:4" ht="15" hidden="1" customHeight="1" x14ac:dyDescent="0.25">
      <c r="C28850" s="158" t="s">
        <v>308</v>
      </c>
      <c r="D28850" s="159">
        <v>522.91</v>
      </c>
    </row>
    <row r="28851" spans="3:4" ht="15" hidden="1" customHeight="1" x14ac:dyDescent="0.25">
      <c r="C28851" s="160" t="s">
        <v>554</v>
      </c>
      <c r="D28851" s="161">
        <v>194.7</v>
      </c>
    </row>
    <row r="28852" spans="3:4" ht="15" hidden="1" customHeight="1" x14ac:dyDescent="0.25">
      <c r="C28852" s="158" t="s">
        <v>307</v>
      </c>
      <c r="D28852" s="159">
        <v>1189.94</v>
      </c>
    </row>
    <row r="28853" spans="3:4" ht="15" hidden="1" customHeight="1" x14ac:dyDescent="0.25">
      <c r="C28853" s="160" t="s">
        <v>309</v>
      </c>
      <c r="D28853" s="161">
        <v>240.75</v>
      </c>
    </row>
    <row r="28854" spans="3:4" ht="15" hidden="1" customHeight="1" x14ac:dyDescent="0.25">
      <c r="C28854" s="158" t="s">
        <v>540</v>
      </c>
      <c r="D28854" s="159">
        <v>799.31</v>
      </c>
    </row>
    <row r="28855" spans="3:4" ht="15" hidden="1" customHeight="1" x14ac:dyDescent="0.25">
      <c r="C28855" s="160" t="s">
        <v>545</v>
      </c>
      <c r="D28855" s="161">
        <v>629.70000000000005</v>
      </c>
    </row>
    <row r="28856" spans="3:4" ht="15" hidden="1" customHeight="1" x14ac:dyDescent="0.25">
      <c r="C28856" s="158" t="s">
        <v>545</v>
      </c>
      <c r="D28856" s="159">
        <v>12.8</v>
      </c>
    </row>
    <row r="28857" spans="3:4" ht="15" hidden="1" customHeight="1" x14ac:dyDescent="0.25">
      <c r="C28857" s="160" t="s">
        <v>547</v>
      </c>
      <c r="D28857" s="161">
        <v>489.9</v>
      </c>
    </row>
    <row r="28858" spans="3:4" ht="15" hidden="1" customHeight="1" x14ac:dyDescent="0.25">
      <c r="C28858" s="158" t="s">
        <v>307</v>
      </c>
      <c r="D28858" s="159">
        <v>960.05</v>
      </c>
    </row>
    <row r="28859" spans="3:4" ht="15" hidden="1" customHeight="1" x14ac:dyDescent="0.25">
      <c r="C28859" s="160" t="s">
        <v>545</v>
      </c>
      <c r="D28859" s="161">
        <v>217.03</v>
      </c>
    </row>
    <row r="28860" spans="3:4" ht="15" hidden="1" customHeight="1" x14ac:dyDescent="0.25">
      <c r="C28860" s="158" t="s">
        <v>548</v>
      </c>
      <c r="D28860" s="159">
        <v>736.3</v>
      </c>
    </row>
    <row r="28861" spans="3:4" ht="15" hidden="1" customHeight="1" x14ac:dyDescent="0.25">
      <c r="C28861" s="160" t="s">
        <v>553</v>
      </c>
      <c r="D28861" s="161">
        <v>704.2</v>
      </c>
    </row>
    <row r="28862" spans="3:4" ht="15" hidden="1" customHeight="1" x14ac:dyDescent="0.25">
      <c r="C28862" s="158" t="s">
        <v>555</v>
      </c>
      <c r="D28862" s="159">
        <v>806.38</v>
      </c>
    </row>
    <row r="28863" spans="3:4" ht="15" hidden="1" customHeight="1" x14ac:dyDescent="0.25">
      <c r="C28863" s="160" t="s">
        <v>554</v>
      </c>
      <c r="D28863" s="161">
        <v>422.12</v>
      </c>
    </row>
    <row r="28864" spans="3:4" ht="15" hidden="1" customHeight="1" x14ac:dyDescent="0.25">
      <c r="C28864" s="158" t="s">
        <v>307</v>
      </c>
      <c r="D28864" s="159">
        <v>67.849999999999994</v>
      </c>
    </row>
    <row r="28865" spans="3:4" ht="15" hidden="1" customHeight="1" x14ac:dyDescent="0.25">
      <c r="C28865" s="160" t="s">
        <v>549</v>
      </c>
      <c r="D28865" s="161">
        <v>311.89</v>
      </c>
    </row>
    <row r="28866" spans="3:4" ht="15" hidden="1" customHeight="1" x14ac:dyDescent="0.25">
      <c r="C28866" s="158" t="s">
        <v>545</v>
      </c>
      <c r="D28866" s="159">
        <v>424.85</v>
      </c>
    </row>
    <row r="28867" spans="3:4" ht="15" hidden="1" customHeight="1" x14ac:dyDescent="0.25">
      <c r="C28867" s="160" t="s">
        <v>544</v>
      </c>
      <c r="D28867" s="161">
        <v>1238.6400000000001</v>
      </c>
    </row>
    <row r="28868" spans="3:4" ht="15" hidden="1" customHeight="1" x14ac:dyDescent="0.25">
      <c r="C28868" s="158" t="s">
        <v>558</v>
      </c>
      <c r="D28868" s="159">
        <v>23.07</v>
      </c>
    </row>
    <row r="28869" spans="3:4" ht="15" hidden="1" customHeight="1" x14ac:dyDescent="0.25">
      <c r="C28869" s="160" t="s">
        <v>551</v>
      </c>
      <c r="D28869" s="161">
        <v>93.47</v>
      </c>
    </row>
    <row r="28870" spans="3:4" ht="15" hidden="1" customHeight="1" x14ac:dyDescent="0.25">
      <c r="C28870" s="158" t="s">
        <v>308</v>
      </c>
      <c r="D28870" s="159">
        <v>678.16</v>
      </c>
    </row>
    <row r="28871" spans="3:4" ht="15" hidden="1" customHeight="1" x14ac:dyDescent="0.25">
      <c r="C28871" s="160" t="s">
        <v>545</v>
      </c>
      <c r="D28871" s="161">
        <v>266.31</v>
      </c>
    </row>
    <row r="28872" spans="3:4" ht="15" hidden="1" customHeight="1" x14ac:dyDescent="0.25">
      <c r="C28872" s="158" t="s">
        <v>551</v>
      </c>
      <c r="D28872" s="159">
        <v>976.92</v>
      </c>
    </row>
    <row r="28873" spans="3:4" ht="15" hidden="1" customHeight="1" x14ac:dyDescent="0.25">
      <c r="C28873" s="160" t="s">
        <v>546</v>
      </c>
      <c r="D28873" s="161">
        <v>164.07</v>
      </c>
    </row>
    <row r="28874" spans="3:4" ht="15" hidden="1" customHeight="1" x14ac:dyDescent="0.25">
      <c r="C28874" s="158" t="s">
        <v>544</v>
      </c>
      <c r="D28874" s="159">
        <v>945.13</v>
      </c>
    </row>
    <row r="28875" spans="3:4" ht="15" hidden="1" customHeight="1" x14ac:dyDescent="0.25">
      <c r="C28875" s="160" t="s">
        <v>308</v>
      </c>
      <c r="D28875" s="161">
        <v>520.51</v>
      </c>
    </row>
    <row r="28876" spans="3:4" ht="15" hidden="1" customHeight="1" x14ac:dyDescent="0.25">
      <c r="C28876" s="158" t="s">
        <v>543</v>
      </c>
      <c r="D28876" s="159">
        <v>423.19</v>
      </c>
    </row>
    <row r="28877" spans="3:4" ht="15" hidden="1" customHeight="1" x14ac:dyDescent="0.25">
      <c r="C28877" s="160" t="s">
        <v>541</v>
      </c>
      <c r="D28877" s="161">
        <v>372.33</v>
      </c>
    </row>
    <row r="28878" spans="3:4" ht="15" hidden="1" customHeight="1" x14ac:dyDescent="0.25">
      <c r="C28878" s="158" t="s">
        <v>543</v>
      </c>
      <c r="D28878" s="159">
        <v>551.53</v>
      </c>
    </row>
    <row r="28879" spans="3:4" ht="15" hidden="1" customHeight="1" x14ac:dyDescent="0.25">
      <c r="C28879" s="160" t="s">
        <v>552</v>
      </c>
      <c r="D28879" s="161">
        <v>931.79</v>
      </c>
    </row>
    <row r="28880" spans="3:4" ht="15" hidden="1" customHeight="1" x14ac:dyDescent="0.25">
      <c r="C28880" s="158" t="s">
        <v>553</v>
      </c>
      <c r="D28880" s="159">
        <v>579.69000000000005</v>
      </c>
    </row>
    <row r="28881" spans="3:4" ht="15" hidden="1" customHeight="1" x14ac:dyDescent="0.25">
      <c r="C28881" s="160" t="s">
        <v>556</v>
      </c>
      <c r="D28881" s="161">
        <v>382.15</v>
      </c>
    </row>
    <row r="28882" spans="3:4" ht="15" hidden="1" customHeight="1" x14ac:dyDescent="0.25">
      <c r="C28882" s="158" t="s">
        <v>308</v>
      </c>
      <c r="D28882" s="159">
        <v>177.81</v>
      </c>
    </row>
    <row r="28883" spans="3:4" ht="15" hidden="1" customHeight="1" x14ac:dyDescent="0.25">
      <c r="C28883" s="160" t="s">
        <v>552</v>
      </c>
      <c r="D28883" s="161">
        <v>803.67</v>
      </c>
    </row>
    <row r="28884" spans="3:4" ht="15" hidden="1" customHeight="1" x14ac:dyDescent="0.25">
      <c r="C28884" s="158" t="s">
        <v>553</v>
      </c>
      <c r="D28884" s="159">
        <v>1263.68</v>
      </c>
    </row>
    <row r="28885" spans="3:4" ht="15" hidden="1" customHeight="1" x14ac:dyDescent="0.25">
      <c r="C28885" s="160" t="s">
        <v>553</v>
      </c>
      <c r="D28885" s="161">
        <v>91.5</v>
      </c>
    </row>
    <row r="28886" spans="3:4" ht="15" hidden="1" customHeight="1" x14ac:dyDescent="0.25">
      <c r="C28886" s="158" t="s">
        <v>309</v>
      </c>
      <c r="D28886" s="159">
        <v>524.36</v>
      </c>
    </row>
    <row r="28887" spans="3:4" ht="15" hidden="1" customHeight="1" x14ac:dyDescent="0.25">
      <c r="C28887" s="160" t="s">
        <v>553</v>
      </c>
      <c r="D28887" s="161">
        <v>413.66</v>
      </c>
    </row>
    <row r="28888" spans="3:4" ht="15" hidden="1" customHeight="1" x14ac:dyDescent="0.25">
      <c r="C28888" s="158" t="s">
        <v>555</v>
      </c>
      <c r="D28888" s="159">
        <v>927.16</v>
      </c>
    </row>
    <row r="28889" spans="3:4" ht="15" hidden="1" customHeight="1" x14ac:dyDescent="0.25">
      <c r="C28889" s="160" t="s">
        <v>540</v>
      </c>
      <c r="D28889" s="161">
        <v>160.91999999999999</v>
      </c>
    </row>
    <row r="28890" spans="3:4" ht="15" hidden="1" customHeight="1" x14ac:dyDescent="0.25">
      <c r="C28890" s="158" t="s">
        <v>549</v>
      </c>
      <c r="D28890" s="159">
        <v>636.95000000000005</v>
      </c>
    </row>
    <row r="28891" spans="3:4" ht="15" hidden="1" customHeight="1" x14ac:dyDescent="0.25">
      <c r="C28891" s="160" t="s">
        <v>540</v>
      </c>
      <c r="D28891" s="161">
        <v>410.22</v>
      </c>
    </row>
    <row r="28892" spans="3:4" ht="15" hidden="1" customHeight="1" x14ac:dyDescent="0.25">
      <c r="C28892" s="158" t="s">
        <v>309</v>
      </c>
      <c r="D28892" s="159">
        <v>624.36</v>
      </c>
    </row>
    <row r="28893" spans="3:4" ht="15" hidden="1" customHeight="1" x14ac:dyDescent="0.25">
      <c r="C28893" s="160" t="s">
        <v>551</v>
      </c>
      <c r="D28893" s="161">
        <v>818.76</v>
      </c>
    </row>
    <row r="28894" spans="3:4" ht="15" hidden="1" customHeight="1" x14ac:dyDescent="0.25">
      <c r="C28894" s="158" t="s">
        <v>551</v>
      </c>
      <c r="D28894" s="159">
        <v>271.48</v>
      </c>
    </row>
    <row r="28895" spans="3:4" ht="15" hidden="1" customHeight="1" x14ac:dyDescent="0.25">
      <c r="C28895" s="160" t="s">
        <v>542</v>
      </c>
      <c r="D28895" s="161">
        <v>593.23</v>
      </c>
    </row>
    <row r="28896" spans="3:4" ht="15" hidden="1" customHeight="1" x14ac:dyDescent="0.25">
      <c r="C28896" s="158" t="s">
        <v>309</v>
      </c>
      <c r="D28896" s="159">
        <v>237.85</v>
      </c>
    </row>
    <row r="28897" spans="3:4" ht="15" hidden="1" customHeight="1" x14ac:dyDescent="0.25">
      <c r="C28897" s="160" t="s">
        <v>552</v>
      </c>
      <c r="D28897" s="161">
        <v>374.81</v>
      </c>
    </row>
    <row r="28898" spans="3:4" ht="15" hidden="1" customHeight="1" x14ac:dyDescent="0.25">
      <c r="C28898" s="158" t="s">
        <v>309</v>
      </c>
      <c r="D28898" s="159">
        <v>1208.43</v>
      </c>
    </row>
    <row r="28899" spans="3:4" ht="15" hidden="1" customHeight="1" x14ac:dyDescent="0.25">
      <c r="C28899" s="160" t="s">
        <v>547</v>
      </c>
      <c r="D28899" s="161">
        <v>274.64999999999998</v>
      </c>
    </row>
    <row r="28900" spans="3:4" ht="15" hidden="1" customHeight="1" x14ac:dyDescent="0.25">
      <c r="C28900" s="158" t="s">
        <v>550</v>
      </c>
      <c r="D28900" s="159">
        <v>1228.03</v>
      </c>
    </row>
    <row r="28901" spans="3:4" ht="15" hidden="1" customHeight="1" x14ac:dyDescent="0.25">
      <c r="C28901" s="160" t="s">
        <v>552</v>
      </c>
      <c r="D28901" s="161">
        <v>446.24</v>
      </c>
    </row>
    <row r="28902" spans="3:4" ht="15" hidden="1" customHeight="1" x14ac:dyDescent="0.25">
      <c r="C28902" s="158" t="s">
        <v>312</v>
      </c>
      <c r="D28902" s="159">
        <v>794.19</v>
      </c>
    </row>
    <row r="28903" spans="3:4" ht="15" hidden="1" customHeight="1" x14ac:dyDescent="0.25">
      <c r="C28903" s="160" t="s">
        <v>539</v>
      </c>
      <c r="D28903" s="161">
        <v>693.97</v>
      </c>
    </row>
    <row r="28904" spans="3:4" ht="15" hidden="1" customHeight="1" x14ac:dyDescent="0.25">
      <c r="C28904" s="158" t="s">
        <v>553</v>
      </c>
      <c r="D28904" s="159">
        <v>943</v>
      </c>
    </row>
    <row r="28905" spans="3:4" ht="15" hidden="1" customHeight="1" x14ac:dyDescent="0.25">
      <c r="C28905" s="160" t="s">
        <v>545</v>
      </c>
      <c r="D28905" s="161">
        <v>1297.99</v>
      </c>
    </row>
    <row r="28906" spans="3:4" ht="15" hidden="1" customHeight="1" x14ac:dyDescent="0.25">
      <c r="C28906" s="158" t="s">
        <v>307</v>
      </c>
      <c r="D28906" s="159">
        <v>889.87</v>
      </c>
    </row>
    <row r="28907" spans="3:4" ht="15" hidden="1" customHeight="1" x14ac:dyDescent="0.25">
      <c r="C28907" s="160" t="s">
        <v>544</v>
      </c>
      <c r="D28907" s="161">
        <v>372.11</v>
      </c>
    </row>
    <row r="28908" spans="3:4" ht="15" hidden="1" customHeight="1" x14ac:dyDescent="0.25">
      <c r="C28908" s="158" t="s">
        <v>540</v>
      </c>
      <c r="D28908" s="159">
        <v>1066.51</v>
      </c>
    </row>
    <row r="28909" spans="3:4" ht="15" hidden="1" customHeight="1" x14ac:dyDescent="0.25">
      <c r="C28909" s="160" t="s">
        <v>547</v>
      </c>
      <c r="D28909" s="161">
        <v>1220.22</v>
      </c>
    </row>
    <row r="28910" spans="3:4" ht="15" hidden="1" customHeight="1" x14ac:dyDescent="0.25">
      <c r="C28910" s="158" t="s">
        <v>308</v>
      </c>
      <c r="D28910" s="159">
        <v>14.3</v>
      </c>
    </row>
    <row r="28911" spans="3:4" ht="15" hidden="1" customHeight="1" x14ac:dyDescent="0.25">
      <c r="C28911" s="160" t="s">
        <v>546</v>
      </c>
      <c r="D28911" s="161">
        <v>302.22000000000003</v>
      </c>
    </row>
    <row r="28912" spans="3:4" ht="15" hidden="1" customHeight="1" x14ac:dyDescent="0.25">
      <c r="C28912" s="158" t="s">
        <v>539</v>
      </c>
      <c r="D28912" s="159">
        <v>392.99</v>
      </c>
    </row>
    <row r="28913" spans="3:4" ht="15" hidden="1" customHeight="1" x14ac:dyDescent="0.25">
      <c r="C28913" s="160" t="s">
        <v>541</v>
      </c>
      <c r="D28913" s="161">
        <v>727.52</v>
      </c>
    </row>
    <row r="28914" spans="3:4" ht="15" hidden="1" customHeight="1" x14ac:dyDescent="0.25">
      <c r="C28914" s="158" t="s">
        <v>550</v>
      </c>
      <c r="D28914" s="159">
        <v>797.18</v>
      </c>
    </row>
    <row r="28915" spans="3:4" ht="15" hidden="1" customHeight="1" x14ac:dyDescent="0.25">
      <c r="C28915" s="160" t="s">
        <v>312</v>
      </c>
      <c r="D28915" s="161">
        <v>680.26</v>
      </c>
    </row>
    <row r="28916" spans="3:4" ht="15" hidden="1" customHeight="1" x14ac:dyDescent="0.25">
      <c r="C28916" s="158" t="s">
        <v>554</v>
      </c>
      <c r="D28916" s="159">
        <v>776.65</v>
      </c>
    </row>
    <row r="28917" spans="3:4" ht="15" hidden="1" customHeight="1" x14ac:dyDescent="0.25">
      <c r="C28917" s="160" t="s">
        <v>308</v>
      </c>
      <c r="D28917" s="161">
        <v>1160.01</v>
      </c>
    </row>
    <row r="28918" spans="3:4" ht="15" hidden="1" customHeight="1" x14ac:dyDescent="0.25">
      <c r="C28918" s="158" t="s">
        <v>312</v>
      </c>
      <c r="D28918" s="159">
        <v>359.28</v>
      </c>
    </row>
    <row r="28919" spans="3:4" ht="15" hidden="1" customHeight="1" x14ac:dyDescent="0.25">
      <c r="C28919" s="160" t="s">
        <v>307</v>
      </c>
      <c r="D28919" s="161">
        <v>985.71</v>
      </c>
    </row>
    <row r="28920" spans="3:4" ht="15" hidden="1" customHeight="1" x14ac:dyDescent="0.25">
      <c r="C28920" s="158" t="s">
        <v>307</v>
      </c>
      <c r="D28920" s="159">
        <v>820.13</v>
      </c>
    </row>
    <row r="28921" spans="3:4" ht="15" hidden="1" customHeight="1" x14ac:dyDescent="0.25">
      <c r="C28921" s="160" t="s">
        <v>312</v>
      </c>
      <c r="D28921" s="161">
        <v>679.36</v>
      </c>
    </row>
    <row r="28922" spans="3:4" ht="15" hidden="1" customHeight="1" x14ac:dyDescent="0.25">
      <c r="C28922" s="158" t="s">
        <v>546</v>
      </c>
      <c r="D28922" s="159">
        <v>411.53</v>
      </c>
    </row>
    <row r="28923" spans="3:4" ht="15" hidden="1" customHeight="1" x14ac:dyDescent="0.25">
      <c r="C28923" s="160" t="s">
        <v>551</v>
      </c>
      <c r="D28923" s="161">
        <v>984.24</v>
      </c>
    </row>
    <row r="28924" spans="3:4" ht="15" hidden="1" customHeight="1" x14ac:dyDescent="0.25">
      <c r="C28924" s="158" t="s">
        <v>546</v>
      </c>
      <c r="D28924" s="159">
        <v>155.33000000000001</v>
      </c>
    </row>
    <row r="28925" spans="3:4" ht="15" hidden="1" customHeight="1" x14ac:dyDescent="0.25">
      <c r="C28925" s="160" t="s">
        <v>539</v>
      </c>
      <c r="D28925" s="161">
        <v>605.70000000000005</v>
      </c>
    </row>
    <row r="28926" spans="3:4" ht="15" hidden="1" customHeight="1" x14ac:dyDescent="0.25">
      <c r="C28926" s="158" t="s">
        <v>309</v>
      </c>
      <c r="D28926" s="159">
        <v>834.61</v>
      </c>
    </row>
    <row r="28927" spans="3:4" ht="15" hidden="1" customHeight="1" x14ac:dyDescent="0.25">
      <c r="C28927" s="160" t="s">
        <v>551</v>
      </c>
      <c r="D28927" s="161">
        <v>1051.28</v>
      </c>
    </row>
    <row r="28928" spans="3:4" ht="15" hidden="1" customHeight="1" x14ac:dyDescent="0.25">
      <c r="C28928" s="158" t="s">
        <v>554</v>
      </c>
      <c r="D28928" s="159">
        <v>540.5</v>
      </c>
    </row>
    <row r="28929" spans="3:4" ht="15" hidden="1" customHeight="1" x14ac:dyDescent="0.25">
      <c r="C28929" s="160" t="s">
        <v>549</v>
      </c>
      <c r="D28929" s="161">
        <v>494.18</v>
      </c>
    </row>
    <row r="28930" spans="3:4" ht="15" hidden="1" customHeight="1" x14ac:dyDescent="0.25">
      <c r="C28930" s="158" t="s">
        <v>553</v>
      </c>
      <c r="D28930" s="159">
        <v>191.68</v>
      </c>
    </row>
    <row r="28931" spans="3:4" ht="15" hidden="1" customHeight="1" x14ac:dyDescent="0.25">
      <c r="C28931" s="160" t="s">
        <v>549</v>
      </c>
      <c r="D28931" s="161">
        <v>521.36</v>
      </c>
    </row>
    <row r="28932" spans="3:4" ht="15" hidden="1" customHeight="1" x14ac:dyDescent="0.25">
      <c r="C28932" s="158" t="s">
        <v>540</v>
      </c>
      <c r="D28932" s="159">
        <v>791.67</v>
      </c>
    </row>
    <row r="28933" spans="3:4" ht="15" hidden="1" customHeight="1" x14ac:dyDescent="0.25">
      <c r="C28933" s="160" t="s">
        <v>547</v>
      </c>
      <c r="D28933" s="161">
        <v>1227.02</v>
      </c>
    </row>
    <row r="28934" spans="3:4" ht="15" hidden="1" customHeight="1" x14ac:dyDescent="0.25">
      <c r="C28934" s="158" t="s">
        <v>550</v>
      </c>
      <c r="D28934" s="159">
        <v>1143.9100000000001</v>
      </c>
    </row>
    <row r="28935" spans="3:4" ht="15" hidden="1" customHeight="1" x14ac:dyDescent="0.25">
      <c r="C28935" s="160" t="s">
        <v>552</v>
      </c>
      <c r="D28935" s="161">
        <v>609.03</v>
      </c>
    </row>
    <row r="28936" spans="3:4" ht="15" hidden="1" customHeight="1" x14ac:dyDescent="0.25">
      <c r="C28936" s="158" t="s">
        <v>545</v>
      </c>
      <c r="D28936" s="159">
        <v>686.31</v>
      </c>
    </row>
    <row r="28937" spans="3:4" ht="15" hidden="1" customHeight="1" x14ac:dyDescent="0.25">
      <c r="C28937" s="160" t="s">
        <v>542</v>
      </c>
      <c r="D28937" s="161">
        <v>556.47</v>
      </c>
    </row>
    <row r="28938" spans="3:4" ht="15" hidden="1" customHeight="1" x14ac:dyDescent="0.25">
      <c r="C28938" s="158" t="s">
        <v>547</v>
      </c>
      <c r="D28938" s="159">
        <v>180.54</v>
      </c>
    </row>
    <row r="28939" spans="3:4" ht="15" hidden="1" customHeight="1" x14ac:dyDescent="0.25">
      <c r="C28939" s="160" t="s">
        <v>555</v>
      </c>
      <c r="D28939" s="161">
        <v>1091.8599999999999</v>
      </c>
    </row>
    <row r="28940" spans="3:4" ht="15" hidden="1" customHeight="1" x14ac:dyDescent="0.25">
      <c r="C28940" s="158" t="s">
        <v>558</v>
      </c>
      <c r="D28940" s="159">
        <v>1177.77</v>
      </c>
    </row>
    <row r="28941" spans="3:4" ht="15" hidden="1" customHeight="1" x14ac:dyDescent="0.25">
      <c r="C28941" s="160" t="s">
        <v>552</v>
      </c>
      <c r="D28941" s="161">
        <v>322.06</v>
      </c>
    </row>
    <row r="28942" spans="3:4" ht="15" hidden="1" customHeight="1" x14ac:dyDescent="0.25">
      <c r="C28942" s="158" t="s">
        <v>544</v>
      </c>
      <c r="D28942" s="159">
        <v>749.43</v>
      </c>
    </row>
    <row r="28943" spans="3:4" ht="15" hidden="1" customHeight="1" x14ac:dyDescent="0.25">
      <c r="C28943" s="160" t="s">
        <v>550</v>
      </c>
      <c r="D28943" s="161">
        <v>101.89</v>
      </c>
    </row>
    <row r="28944" spans="3:4" ht="15" hidden="1" customHeight="1" x14ac:dyDescent="0.25">
      <c r="C28944" s="158" t="s">
        <v>543</v>
      </c>
      <c r="D28944" s="159">
        <v>176.07</v>
      </c>
    </row>
    <row r="28945" spans="3:4" ht="15" hidden="1" customHeight="1" x14ac:dyDescent="0.25">
      <c r="C28945" s="160" t="s">
        <v>540</v>
      </c>
      <c r="D28945" s="161">
        <v>1116.19</v>
      </c>
    </row>
    <row r="28946" spans="3:4" ht="15" hidden="1" customHeight="1" x14ac:dyDescent="0.25">
      <c r="C28946" s="158" t="s">
        <v>549</v>
      </c>
      <c r="D28946" s="159">
        <v>878.64</v>
      </c>
    </row>
    <row r="28947" spans="3:4" ht="15" hidden="1" customHeight="1" x14ac:dyDescent="0.25">
      <c r="C28947" s="160" t="s">
        <v>556</v>
      </c>
      <c r="D28947" s="161">
        <v>519.08000000000004</v>
      </c>
    </row>
    <row r="28948" spans="3:4" ht="15" hidden="1" customHeight="1" x14ac:dyDescent="0.25">
      <c r="C28948" s="158" t="s">
        <v>549</v>
      </c>
      <c r="D28948" s="159">
        <v>471.85</v>
      </c>
    </row>
    <row r="28949" spans="3:4" ht="15" hidden="1" customHeight="1" x14ac:dyDescent="0.25">
      <c r="C28949" s="160" t="s">
        <v>556</v>
      </c>
      <c r="D28949" s="161">
        <v>665.49</v>
      </c>
    </row>
    <row r="28950" spans="3:4" ht="15" hidden="1" customHeight="1" x14ac:dyDescent="0.25">
      <c r="C28950" s="158" t="s">
        <v>308</v>
      </c>
      <c r="D28950" s="159">
        <v>276.2</v>
      </c>
    </row>
    <row r="28951" spans="3:4" ht="15" hidden="1" customHeight="1" x14ac:dyDescent="0.25">
      <c r="C28951" s="160" t="s">
        <v>546</v>
      </c>
      <c r="D28951" s="161">
        <v>874.7</v>
      </c>
    </row>
    <row r="28952" spans="3:4" ht="15" hidden="1" customHeight="1" x14ac:dyDescent="0.25">
      <c r="C28952" s="158" t="s">
        <v>309</v>
      </c>
      <c r="D28952" s="159">
        <v>974.19</v>
      </c>
    </row>
    <row r="28953" spans="3:4" ht="15" hidden="1" customHeight="1" x14ac:dyDescent="0.25">
      <c r="C28953" s="160" t="s">
        <v>554</v>
      </c>
      <c r="D28953" s="161">
        <v>1234.99</v>
      </c>
    </row>
    <row r="28954" spans="3:4" ht="15" hidden="1" customHeight="1" x14ac:dyDescent="0.25">
      <c r="C28954" s="158" t="s">
        <v>553</v>
      </c>
      <c r="D28954" s="159">
        <v>402.82</v>
      </c>
    </row>
    <row r="28955" spans="3:4" ht="15" hidden="1" customHeight="1" x14ac:dyDescent="0.25">
      <c r="C28955" s="160" t="s">
        <v>547</v>
      </c>
      <c r="D28955" s="161">
        <v>989.82</v>
      </c>
    </row>
    <row r="28956" spans="3:4" ht="15" hidden="1" customHeight="1" x14ac:dyDescent="0.25">
      <c r="C28956" s="158" t="s">
        <v>309</v>
      </c>
      <c r="D28956" s="159">
        <v>445.08</v>
      </c>
    </row>
    <row r="28957" spans="3:4" ht="15" hidden="1" customHeight="1" x14ac:dyDescent="0.25">
      <c r="C28957" s="160" t="s">
        <v>309</v>
      </c>
      <c r="D28957" s="161">
        <v>341.56</v>
      </c>
    </row>
    <row r="28958" spans="3:4" ht="15" hidden="1" customHeight="1" x14ac:dyDescent="0.25">
      <c r="C28958" s="158" t="s">
        <v>542</v>
      </c>
      <c r="D28958" s="159">
        <v>1080.2</v>
      </c>
    </row>
    <row r="28959" spans="3:4" ht="15" hidden="1" customHeight="1" x14ac:dyDescent="0.25">
      <c r="C28959" s="160" t="s">
        <v>312</v>
      </c>
      <c r="D28959" s="161">
        <v>593.45000000000005</v>
      </c>
    </row>
    <row r="28960" spans="3:4" ht="15" hidden="1" customHeight="1" x14ac:dyDescent="0.25">
      <c r="C28960" s="158" t="s">
        <v>549</v>
      </c>
      <c r="D28960" s="159">
        <v>943.68</v>
      </c>
    </row>
    <row r="28961" spans="3:4" ht="15" hidden="1" customHeight="1" x14ac:dyDescent="0.25">
      <c r="C28961" s="160" t="s">
        <v>546</v>
      </c>
      <c r="D28961" s="161">
        <v>476.52</v>
      </c>
    </row>
    <row r="28962" spans="3:4" ht="15" hidden="1" customHeight="1" x14ac:dyDescent="0.25">
      <c r="C28962" s="158" t="s">
        <v>309</v>
      </c>
      <c r="D28962" s="159">
        <v>488.67</v>
      </c>
    </row>
    <row r="28963" spans="3:4" ht="15" hidden="1" customHeight="1" x14ac:dyDescent="0.25">
      <c r="C28963" s="160" t="s">
        <v>547</v>
      </c>
      <c r="D28963" s="161">
        <v>272.32</v>
      </c>
    </row>
    <row r="28964" spans="3:4" ht="15" hidden="1" customHeight="1" x14ac:dyDescent="0.25">
      <c r="C28964" s="158" t="s">
        <v>548</v>
      </c>
      <c r="D28964" s="159">
        <v>32.409999999999997</v>
      </c>
    </row>
    <row r="28965" spans="3:4" ht="15" hidden="1" customHeight="1" x14ac:dyDescent="0.25">
      <c r="C28965" s="160" t="s">
        <v>542</v>
      </c>
      <c r="D28965" s="161">
        <v>1015.89</v>
      </c>
    </row>
    <row r="28966" spans="3:4" ht="15" hidden="1" customHeight="1" x14ac:dyDescent="0.25">
      <c r="C28966" s="158" t="s">
        <v>545</v>
      </c>
      <c r="D28966" s="159">
        <v>302.42</v>
      </c>
    </row>
    <row r="28967" spans="3:4" ht="15" hidden="1" customHeight="1" x14ac:dyDescent="0.25">
      <c r="C28967" s="160" t="s">
        <v>540</v>
      </c>
      <c r="D28967" s="161">
        <v>1031.6300000000001</v>
      </c>
    </row>
    <row r="28968" spans="3:4" ht="15" hidden="1" customHeight="1" x14ac:dyDescent="0.25">
      <c r="C28968" s="158" t="s">
        <v>556</v>
      </c>
      <c r="D28968" s="159">
        <v>306.73</v>
      </c>
    </row>
    <row r="28969" spans="3:4" ht="15" hidden="1" customHeight="1" x14ac:dyDescent="0.25">
      <c r="C28969" s="160" t="s">
        <v>557</v>
      </c>
      <c r="D28969" s="161">
        <v>196.17</v>
      </c>
    </row>
    <row r="28970" spans="3:4" ht="15" hidden="1" customHeight="1" x14ac:dyDescent="0.25">
      <c r="C28970" s="158" t="s">
        <v>551</v>
      </c>
      <c r="D28970" s="159">
        <v>257.68</v>
      </c>
    </row>
    <row r="28971" spans="3:4" ht="15" hidden="1" customHeight="1" x14ac:dyDescent="0.25">
      <c r="C28971" s="160" t="s">
        <v>553</v>
      </c>
      <c r="D28971" s="161">
        <v>772.27</v>
      </c>
    </row>
    <row r="28972" spans="3:4" ht="15" hidden="1" customHeight="1" x14ac:dyDescent="0.25">
      <c r="C28972" s="158" t="s">
        <v>542</v>
      </c>
      <c r="D28972" s="159">
        <v>244.03</v>
      </c>
    </row>
    <row r="28973" spans="3:4" ht="15" hidden="1" customHeight="1" x14ac:dyDescent="0.25">
      <c r="C28973" s="160" t="s">
        <v>308</v>
      </c>
      <c r="D28973" s="161">
        <v>536.52</v>
      </c>
    </row>
    <row r="28974" spans="3:4" ht="15" hidden="1" customHeight="1" x14ac:dyDescent="0.25">
      <c r="C28974" s="158" t="s">
        <v>558</v>
      </c>
      <c r="D28974" s="159">
        <v>617.29999999999995</v>
      </c>
    </row>
    <row r="28975" spans="3:4" ht="15" hidden="1" customHeight="1" x14ac:dyDescent="0.25">
      <c r="C28975" s="160" t="s">
        <v>542</v>
      </c>
      <c r="D28975" s="161">
        <v>432.76</v>
      </c>
    </row>
    <row r="28976" spans="3:4" ht="15" hidden="1" customHeight="1" x14ac:dyDescent="0.25">
      <c r="C28976" s="158" t="s">
        <v>546</v>
      </c>
      <c r="D28976" s="159">
        <v>290.95999999999998</v>
      </c>
    </row>
    <row r="28977" spans="3:4" ht="15" hidden="1" customHeight="1" x14ac:dyDescent="0.25">
      <c r="C28977" s="160" t="s">
        <v>309</v>
      </c>
      <c r="D28977" s="161">
        <v>662.43</v>
      </c>
    </row>
    <row r="28978" spans="3:4" ht="15" hidden="1" customHeight="1" x14ac:dyDescent="0.25">
      <c r="C28978" s="158" t="s">
        <v>552</v>
      </c>
      <c r="D28978" s="159">
        <v>89.88</v>
      </c>
    </row>
    <row r="28979" spans="3:4" ht="15" hidden="1" customHeight="1" x14ac:dyDescent="0.25">
      <c r="C28979" s="160" t="s">
        <v>543</v>
      </c>
      <c r="D28979" s="161">
        <v>506.67</v>
      </c>
    </row>
    <row r="28980" spans="3:4" ht="15" hidden="1" customHeight="1" x14ac:dyDescent="0.25">
      <c r="C28980" s="158" t="s">
        <v>312</v>
      </c>
      <c r="D28980" s="159">
        <v>271.83</v>
      </c>
    </row>
    <row r="28981" spans="3:4" ht="15" hidden="1" customHeight="1" x14ac:dyDescent="0.25">
      <c r="C28981" s="160" t="s">
        <v>543</v>
      </c>
      <c r="D28981" s="161">
        <v>383.77</v>
      </c>
    </row>
    <row r="28982" spans="3:4" ht="15" hidden="1" customHeight="1" x14ac:dyDescent="0.25">
      <c r="C28982" s="158" t="s">
        <v>556</v>
      </c>
      <c r="D28982" s="159">
        <v>910.23</v>
      </c>
    </row>
    <row r="28983" spans="3:4" ht="15" hidden="1" customHeight="1" x14ac:dyDescent="0.25">
      <c r="C28983" s="160" t="s">
        <v>545</v>
      </c>
      <c r="D28983" s="161">
        <v>683.38</v>
      </c>
    </row>
    <row r="28984" spans="3:4" ht="15" hidden="1" customHeight="1" x14ac:dyDescent="0.25">
      <c r="C28984" s="158" t="s">
        <v>549</v>
      </c>
      <c r="D28984" s="159">
        <v>752.99</v>
      </c>
    </row>
    <row r="28985" spans="3:4" ht="15" hidden="1" customHeight="1" x14ac:dyDescent="0.25">
      <c r="C28985" s="160" t="s">
        <v>312</v>
      </c>
      <c r="D28985" s="161">
        <v>451.43</v>
      </c>
    </row>
    <row r="28986" spans="3:4" ht="15" hidden="1" customHeight="1" x14ac:dyDescent="0.25">
      <c r="C28986" s="158" t="s">
        <v>553</v>
      </c>
      <c r="D28986" s="159">
        <v>549.03</v>
      </c>
    </row>
    <row r="28987" spans="3:4" ht="15" hidden="1" customHeight="1" x14ac:dyDescent="0.25">
      <c r="C28987" s="160" t="s">
        <v>312</v>
      </c>
      <c r="D28987" s="161">
        <v>793.64</v>
      </c>
    </row>
    <row r="28988" spans="3:4" ht="15" hidden="1" customHeight="1" x14ac:dyDescent="0.25">
      <c r="C28988" s="158" t="s">
        <v>553</v>
      </c>
      <c r="D28988" s="159">
        <v>236.46</v>
      </c>
    </row>
    <row r="28989" spans="3:4" ht="15" hidden="1" customHeight="1" x14ac:dyDescent="0.25">
      <c r="C28989" s="160" t="s">
        <v>312</v>
      </c>
      <c r="D28989" s="161">
        <v>1146.17</v>
      </c>
    </row>
    <row r="28990" spans="3:4" ht="15" hidden="1" customHeight="1" x14ac:dyDescent="0.25">
      <c r="C28990" s="158" t="s">
        <v>546</v>
      </c>
      <c r="D28990" s="159">
        <v>560.02</v>
      </c>
    </row>
    <row r="28991" spans="3:4" ht="15" hidden="1" customHeight="1" x14ac:dyDescent="0.25">
      <c r="C28991" s="160" t="s">
        <v>545</v>
      </c>
      <c r="D28991" s="161">
        <v>1153.68</v>
      </c>
    </row>
    <row r="28992" spans="3:4" ht="15" hidden="1" customHeight="1" x14ac:dyDescent="0.25">
      <c r="C28992" s="158" t="s">
        <v>549</v>
      </c>
      <c r="D28992" s="159">
        <v>527.12</v>
      </c>
    </row>
    <row r="28993" spans="3:4" ht="15" hidden="1" customHeight="1" x14ac:dyDescent="0.25">
      <c r="C28993" s="160" t="s">
        <v>551</v>
      </c>
      <c r="D28993" s="161">
        <v>782.09</v>
      </c>
    </row>
    <row r="28994" spans="3:4" ht="15" hidden="1" customHeight="1" x14ac:dyDescent="0.25">
      <c r="C28994" s="158" t="s">
        <v>308</v>
      </c>
      <c r="D28994" s="159">
        <v>590.16</v>
      </c>
    </row>
    <row r="28995" spans="3:4" ht="15" hidden="1" customHeight="1" x14ac:dyDescent="0.25">
      <c r="C28995" s="160" t="s">
        <v>552</v>
      </c>
      <c r="D28995" s="161">
        <v>379.66</v>
      </c>
    </row>
    <row r="28996" spans="3:4" ht="15" hidden="1" customHeight="1" x14ac:dyDescent="0.25">
      <c r="C28996" s="158" t="s">
        <v>546</v>
      </c>
      <c r="D28996" s="159">
        <v>1158.81</v>
      </c>
    </row>
    <row r="28997" spans="3:4" ht="15" hidden="1" customHeight="1" x14ac:dyDescent="0.25">
      <c r="C28997" s="160" t="s">
        <v>551</v>
      </c>
      <c r="D28997" s="161">
        <v>311.25</v>
      </c>
    </row>
    <row r="28998" spans="3:4" ht="15" hidden="1" customHeight="1" x14ac:dyDescent="0.25">
      <c r="C28998" s="158" t="s">
        <v>540</v>
      </c>
      <c r="D28998" s="159">
        <v>899.7</v>
      </c>
    </row>
    <row r="28999" spans="3:4" ht="15" hidden="1" customHeight="1" x14ac:dyDescent="0.25">
      <c r="C28999" s="160" t="s">
        <v>557</v>
      </c>
      <c r="D28999" s="161">
        <v>281.94</v>
      </c>
    </row>
    <row r="29000" spans="3:4" ht="15" hidden="1" customHeight="1" x14ac:dyDescent="0.25">
      <c r="C29000" s="158" t="s">
        <v>541</v>
      </c>
      <c r="D29000" s="159">
        <v>591.71</v>
      </c>
    </row>
    <row r="29001" spans="3:4" ht="15" hidden="1" customHeight="1" x14ac:dyDescent="0.25">
      <c r="C29001" s="160" t="s">
        <v>547</v>
      </c>
      <c r="D29001" s="161">
        <v>68.739999999999995</v>
      </c>
    </row>
    <row r="29002" spans="3:4" ht="15" hidden="1" customHeight="1" x14ac:dyDescent="0.25">
      <c r="C29002" s="158" t="s">
        <v>553</v>
      </c>
      <c r="D29002" s="159">
        <v>1054.6199999999999</v>
      </c>
    </row>
    <row r="29003" spans="3:4" ht="15" hidden="1" customHeight="1" x14ac:dyDescent="0.25">
      <c r="C29003" s="160" t="s">
        <v>555</v>
      </c>
      <c r="D29003" s="161">
        <v>892.54</v>
      </c>
    </row>
    <row r="29004" spans="3:4" ht="15" hidden="1" customHeight="1" x14ac:dyDescent="0.25">
      <c r="C29004" s="158" t="s">
        <v>549</v>
      </c>
      <c r="D29004" s="159">
        <v>69.75</v>
      </c>
    </row>
    <row r="29005" spans="3:4" ht="15" hidden="1" customHeight="1" x14ac:dyDescent="0.25">
      <c r="C29005" s="160" t="s">
        <v>542</v>
      </c>
      <c r="D29005" s="161">
        <v>791.83</v>
      </c>
    </row>
    <row r="29006" spans="3:4" ht="15" hidden="1" customHeight="1" x14ac:dyDescent="0.25">
      <c r="C29006" s="158" t="s">
        <v>551</v>
      </c>
      <c r="D29006" s="159">
        <v>441.43</v>
      </c>
    </row>
    <row r="29007" spans="3:4" ht="15" hidden="1" customHeight="1" x14ac:dyDescent="0.25">
      <c r="C29007" s="160" t="s">
        <v>546</v>
      </c>
      <c r="D29007" s="161">
        <v>598.09</v>
      </c>
    </row>
    <row r="29008" spans="3:4" ht="15" hidden="1" customHeight="1" x14ac:dyDescent="0.25">
      <c r="C29008" s="158" t="s">
        <v>553</v>
      </c>
      <c r="D29008" s="159">
        <v>464</v>
      </c>
    </row>
    <row r="29009" spans="3:4" ht="15" hidden="1" customHeight="1" x14ac:dyDescent="0.25">
      <c r="C29009" s="160" t="s">
        <v>549</v>
      </c>
      <c r="D29009" s="161">
        <v>543.79</v>
      </c>
    </row>
    <row r="29010" spans="3:4" ht="15" hidden="1" customHeight="1" x14ac:dyDescent="0.25">
      <c r="C29010" s="158" t="s">
        <v>548</v>
      </c>
      <c r="D29010" s="159">
        <v>833.48</v>
      </c>
    </row>
    <row r="29011" spans="3:4" ht="15" hidden="1" customHeight="1" x14ac:dyDescent="0.25">
      <c r="C29011" s="160" t="s">
        <v>549</v>
      </c>
      <c r="D29011" s="161">
        <v>610.15</v>
      </c>
    </row>
    <row r="29012" spans="3:4" ht="15" hidden="1" customHeight="1" x14ac:dyDescent="0.25">
      <c r="C29012" s="158" t="s">
        <v>545</v>
      </c>
      <c r="D29012" s="159">
        <v>820.15</v>
      </c>
    </row>
    <row r="29013" spans="3:4" ht="15" hidden="1" customHeight="1" x14ac:dyDescent="0.25">
      <c r="C29013" s="160" t="s">
        <v>539</v>
      </c>
      <c r="D29013" s="161">
        <v>499.1</v>
      </c>
    </row>
    <row r="29014" spans="3:4" ht="15" hidden="1" customHeight="1" x14ac:dyDescent="0.25">
      <c r="C29014" s="158" t="s">
        <v>307</v>
      </c>
      <c r="D29014" s="159">
        <v>770.97</v>
      </c>
    </row>
    <row r="29015" spans="3:4" ht="15" hidden="1" customHeight="1" x14ac:dyDescent="0.25">
      <c r="C29015" s="160" t="s">
        <v>308</v>
      </c>
      <c r="D29015" s="161">
        <v>1227.6600000000001</v>
      </c>
    </row>
    <row r="29016" spans="3:4" ht="15" hidden="1" customHeight="1" x14ac:dyDescent="0.25">
      <c r="C29016" s="158" t="s">
        <v>539</v>
      </c>
      <c r="D29016" s="159">
        <v>1279.8900000000001</v>
      </c>
    </row>
    <row r="29017" spans="3:4" ht="15" hidden="1" customHeight="1" x14ac:dyDescent="0.25">
      <c r="C29017" s="160" t="s">
        <v>540</v>
      </c>
      <c r="D29017" s="161">
        <v>1028.3900000000001</v>
      </c>
    </row>
    <row r="29018" spans="3:4" ht="15" hidden="1" customHeight="1" x14ac:dyDescent="0.25">
      <c r="C29018" s="158" t="s">
        <v>548</v>
      </c>
      <c r="D29018" s="159">
        <v>699.8</v>
      </c>
    </row>
    <row r="29019" spans="3:4" ht="15" hidden="1" customHeight="1" x14ac:dyDescent="0.25">
      <c r="C29019" s="160" t="s">
        <v>309</v>
      </c>
      <c r="D29019" s="161">
        <v>56.82</v>
      </c>
    </row>
    <row r="29020" spans="3:4" ht="15" hidden="1" customHeight="1" x14ac:dyDescent="0.25">
      <c r="C29020" s="158" t="s">
        <v>549</v>
      </c>
      <c r="D29020" s="159">
        <v>1052.96</v>
      </c>
    </row>
    <row r="29021" spans="3:4" ht="15" hidden="1" customHeight="1" x14ac:dyDescent="0.25">
      <c r="C29021" s="160" t="s">
        <v>545</v>
      </c>
      <c r="D29021" s="161">
        <v>1065.1600000000001</v>
      </c>
    </row>
    <row r="29022" spans="3:4" ht="15" hidden="1" customHeight="1" x14ac:dyDescent="0.25">
      <c r="C29022" s="158" t="s">
        <v>543</v>
      </c>
      <c r="D29022" s="159">
        <v>940.7</v>
      </c>
    </row>
    <row r="29023" spans="3:4" ht="15" hidden="1" customHeight="1" x14ac:dyDescent="0.25">
      <c r="C29023" s="160" t="s">
        <v>549</v>
      </c>
      <c r="D29023" s="161">
        <v>479.44</v>
      </c>
    </row>
    <row r="29024" spans="3:4" ht="15" hidden="1" customHeight="1" x14ac:dyDescent="0.25">
      <c r="C29024" s="158" t="s">
        <v>548</v>
      </c>
      <c r="D29024" s="159">
        <v>761.72</v>
      </c>
    </row>
    <row r="29025" spans="3:4" ht="15" hidden="1" customHeight="1" x14ac:dyDescent="0.25">
      <c r="C29025" s="160" t="s">
        <v>550</v>
      </c>
      <c r="D29025" s="161">
        <v>815.66</v>
      </c>
    </row>
    <row r="29026" spans="3:4" ht="15" hidden="1" customHeight="1" x14ac:dyDescent="0.25">
      <c r="C29026" s="158" t="s">
        <v>546</v>
      </c>
      <c r="D29026" s="159">
        <v>856.16</v>
      </c>
    </row>
    <row r="29027" spans="3:4" ht="15" hidden="1" customHeight="1" x14ac:dyDescent="0.25">
      <c r="C29027" s="160" t="s">
        <v>551</v>
      </c>
      <c r="D29027" s="161">
        <v>349.21</v>
      </c>
    </row>
    <row r="29028" spans="3:4" ht="15" hidden="1" customHeight="1" x14ac:dyDescent="0.25">
      <c r="C29028" s="158" t="s">
        <v>557</v>
      </c>
      <c r="D29028" s="159">
        <v>1250.0899999999999</v>
      </c>
    </row>
    <row r="29029" spans="3:4" ht="15" hidden="1" customHeight="1" x14ac:dyDescent="0.25">
      <c r="C29029" s="160" t="s">
        <v>539</v>
      </c>
      <c r="D29029" s="161">
        <v>435.1</v>
      </c>
    </row>
    <row r="29030" spans="3:4" ht="15" hidden="1" customHeight="1" x14ac:dyDescent="0.25">
      <c r="C29030" s="158" t="s">
        <v>309</v>
      </c>
      <c r="D29030" s="159">
        <v>590.20000000000005</v>
      </c>
    </row>
    <row r="29031" spans="3:4" ht="15" hidden="1" customHeight="1" x14ac:dyDescent="0.25">
      <c r="C29031" s="160" t="s">
        <v>308</v>
      </c>
      <c r="D29031" s="161">
        <v>497.81</v>
      </c>
    </row>
    <row r="29032" spans="3:4" ht="15" hidden="1" customHeight="1" x14ac:dyDescent="0.25">
      <c r="C29032" s="158" t="s">
        <v>549</v>
      </c>
      <c r="D29032" s="159">
        <v>97.58</v>
      </c>
    </row>
    <row r="29033" spans="3:4" ht="15" hidden="1" customHeight="1" x14ac:dyDescent="0.25">
      <c r="C29033" s="160" t="s">
        <v>556</v>
      </c>
      <c r="D29033" s="161">
        <v>500.53</v>
      </c>
    </row>
    <row r="29034" spans="3:4" ht="15" hidden="1" customHeight="1" x14ac:dyDescent="0.25">
      <c r="C29034" s="158" t="s">
        <v>547</v>
      </c>
      <c r="D29034" s="159">
        <v>330.82</v>
      </c>
    </row>
    <row r="29035" spans="3:4" ht="15" hidden="1" customHeight="1" x14ac:dyDescent="0.25">
      <c r="C29035" s="160" t="s">
        <v>545</v>
      </c>
      <c r="D29035" s="161">
        <v>730.54</v>
      </c>
    </row>
    <row r="29036" spans="3:4" ht="15" hidden="1" customHeight="1" x14ac:dyDescent="0.25">
      <c r="C29036" s="158" t="s">
        <v>549</v>
      </c>
      <c r="D29036" s="159">
        <v>689.6</v>
      </c>
    </row>
    <row r="29037" spans="3:4" ht="15" hidden="1" customHeight="1" x14ac:dyDescent="0.25">
      <c r="C29037" s="160" t="s">
        <v>309</v>
      </c>
      <c r="D29037" s="161">
        <v>1205.8</v>
      </c>
    </row>
    <row r="29038" spans="3:4" ht="15" hidden="1" customHeight="1" x14ac:dyDescent="0.25">
      <c r="C29038" s="158" t="s">
        <v>309</v>
      </c>
      <c r="D29038" s="159">
        <v>812.94</v>
      </c>
    </row>
    <row r="29039" spans="3:4" ht="15" hidden="1" customHeight="1" x14ac:dyDescent="0.25">
      <c r="C29039" s="160" t="s">
        <v>545</v>
      </c>
      <c r="D29039" s="161">
        <v>69.77</v>
      </c>
    </row>
    <row r="29040" spans="3:4" ht="15" hidden="1" customHeight="1" x14ac:dyDescent="0.25">
      <c r="C29040" s="158" t="s">
        <v>308</v>
      </c>
      <c r="D29040" s="159">
        <v>320.89</v>
      </c>
    </row>
    <row r="29041" spans="3:4" ht="15" hidden="1" customHeight="1" x14ac:dyDescent="0.25">
      <c r="C29041" s="160" t="s">
        <v>552</v>
      </c>
      <c r="D29041" s="161">
        <v>211.57</v>
      </c>
    </row>
    <row r="29042" spans="3:4" ht="15" hidden="1" customHeight="1" x14ac:dyDescent="0.25">
      <c r="C29042" s="158" t="s">
        <v>554</v>
      </c>
      <c r="D29042" s="159">
        <v>728.18</v>
      </c>
    </row>
    <row r="29043" spans="3:4" ht="15" hidden="1" customHeight="1" x14ac:dyDescent="0.25">
      <c r="C29043" s="160" t="s">
        <v>312</v>
      </c>
      <c r="D29043" s="161">
        <v>777.03</v>
      </c>
    </row>
    <row r="29044" spans="3:4" ht="15" hidden="1" customHeight="1" x14ac:dyDescent="0.25">
      <c r="C29044" s="158" t="s">
        <v>539</v>
      </c>
      <c r="D29044" s="159">
        <v>650.4</v>
      </c>
    </row>
    <row r="29045" spans="3:4" ht="15" hidden="1" customHeight="1" x14ac:dyDescent="0.25">
      <c r="C29045" s="160" t="s">
        <v>309</v>
      </c>
      <c r="D29045" s="161">
        <v>117.96</v>
      </c>
    </row>
    <row r="29046" spans="3:4" ht="15" hidden="1" customHeight="1" x14ac:dyDescent="0.25">
      <c r="C29046" s="158" t="s">
        <v>545</v>
      </c>
      <c r="D29046" s="159">
        <v>904.45</v>
      </c>
    </row>
    <row r="29047" spans="3:4" ht="15" hidden="1" customHeight="1" x14ac:dyDescent="0.25">
      <c r="C29047" s="160" t="s">
        <v>550</v>
      </c>
      <c r="D29047" s="161">
        <v>1032.43</v>
      </c>
    </row>
    <row r="29048" spans="3:4" ht="15" hidden="1" customHeight="1" x14ac:dyDescent="0.25">
      <c r="C29048" s="158" t="s">
        <v>307</v>
      </c>
      <c r="D29048" s="159">
        <v>521.42999999999995</v>
      </c>
    </row>
    <row r="29049" spans="3:4" ht="15" hidden="1" customHeight="1" x14ac:dyDescent="0.25">
      <c r="C29049" s="160" t="s">
        <v>551</v>
      </c>
      <c r="D29049" s="161">
        <v>872.8</v>
      </c>
    </row>
    <row r="29050" spans="3:4" ht="15" hidden="1" customHeight="1" x14ac:dyDescent="0.25">
      <c r="C29050" s="158" t="s">
        <v>553</v>
      </c>
      <c r="D29050" s="159">
        <v>99.29</v>
      </c>
    </row>
    <row r="29051" spans="3:4" ht="15" hidden="1" customHeight="1" x14ac:dyDescent="0.25">
      <c r="C29051" s="160" t="s">
        <v>545</v>
      </c>
      <c r="D29051" s="161">
        <v>1004.7</v>
      </c>
    </row>
    <row r="29052" spans="3:4" ht="15" hidden="1" customHeight="1" x14ac:dyDescent="0.25">
      <c r="C29052" s="158" t="s">
        <v>552</v>
      </c>
      <c r="D29052" s="159">
        <v>702.46</v>
      </c>
    </row>
    <row r="29053" spans="3:4" ht="15" hidden="1" customHeight="1" x14ac:dyDescent="0.25">
      <c r="C29053" s="160" t="s">
        <v>312</v>
      </c>
      <c r="D29053" s="161">
        <v>183.22</v>
      </c>
    </row>
    <row r="29054" spans="3:4" ht="15" hidden="1" customHeight="1" x14ac:dyDescent="0.25">
      <c r="C29054" s="158" t="s">
        <v>558</v>
      </c>
      <c r="D29054" s="159">
        <v>1036.0999999999999</v>
      </c>
    </row>
    <row r="29055" spans="3:4" ht="15" hidden="1" customHeight="1" x14ac:dyDescent="0.25">
      <c r="C29055" s="160" t="s">
        <v>547</v>
      </c>
      <c r="D29055" s="161">
        <v>287.3</v>
      </c>
    </row>
    <row r="29056" spans="3:4" ht="15" hidden="1" customHeight="1" x14ac:dyDescent="0.25">
      <c r="C29056" s="158" t="s">
        <v>307</v>
      </c>
      <c r="D29056" s="159">
        <v>913.83</v>
      </c>
    </row>
    <row r="29057" spans="3:4" ht="15" hidden="1" customHeight="1" x14ac:dyDescent="0.25">
      <c r="C29057" s="160" t="s">
        <v>548</v>
      </c>
      <c r="D29057" s="161">
        <v>1223.5</v>
      </c>
    </row>
    <row r="29058" spans="3:4" ht="15" hidden="1" customHeight="1" x14ac:dyDescent="0.25">
      <c r="C29058" s="158" t="s">
        <v>539</v>
      </c>
      <c r="D29058" s="159">
        <v>667.13</v>
      </c>
    </row>
    <row r="29059" spans="3:4" ht="15" hidden="1" customHeight="1" x14ac:dyDescent="0.25">
      <c r="C29059" s="160" t="s">
        <v>547</v>
      </c>
      <c r="D29059" s="161">
        <v>347.18</v>
      </c>
    </row>
    <row r="29060" spans="3:4" ht="15" hidden="1" customHeight="1" x14ac:dyDescent="0.25">
      <c r="C29060" s="158" t="s">
        <v>539</v>
      </c>
      <c r="D29060" s="159">
        <v>263.17</v>
      </c>
    </row>
    <row r="29061" spans="3:4" ht="15" hidden="1" customHeight="1" x14ac:dyDescent="0.25">
      <c r="C29061" s="160" t="s">
        <v>540</v>
      </c>
      <c r="D29061" s="161">
        <v>731.2</v>
      </c>
    </row>
    <row r="29062" spans="3:4" ht="15" hidden="1" customHeight="1" x14ac:dyDescent="0.25">
      <c r="C29062" s="158" t="s">
        <v>546</v>
      </c>
      <c r="D29062" s="159">
        <v>1219.71</v>
      </c>
    </row>
    <row r="29063" spans="3:4" ht="15" hidden="1" customHeight="1" x14ac:dyDescent="0.25">
      <c r="C29063" s="160" t="s">
        <v>549</v>
      </c>
      <c r="D29063" s="161">
        <v>754.38</v>
      </c>
    </row>
    <row r="29064" spans="3:4" ht="15" hidden="1" customHeight="1" x14ac:dyDescent="0.25">
      <c r="C29064" s="158" t="s">
        <v>542</v>
      </c>
      <c r="D29064" s="159">
        <v>753.14</v>
      </c>
    </row>
    <row r="29065" spans="3:4" ht="15" hidden="1" customHeight="1" x14ac:dyDescent="0.25">
      <c r="C29065" s="160" t="s">
        <v>539</v>
      </c>
      <c r="D29065" s="161">
        <v>761.07</v>
      </c>
    </row>
    <row r="29066" spans="3:4" ht="15" hidden="1" customHeight="1" x14ac:dyDescent="0.25">
      <c r="C29066" s="158" t="s">
        <v>548</v>
      </c>
      <c r="D29066" s="159">
        <v>384.78</v>
      </c>
    </row>
    <row r="29067" spans="3:4" ht="15" hidden="1" customHeight="1" x14ac:dyDescent="0.25">
      <c r="C29067" s="160" t="s">
        <v>548</v>
      </c>
      <c r="D29067" s="161">
        <v>828.38</v>
      </c>
    </row>
    <row r="29068" spans="3:4" ht="15" hidden="1" customHeight="1" x14ac:dyDescent="0.25">
      <c r="C29068" s="158" t="s">
        <v>549</v>
      </c>
      <c r="D29068" s="159">
        <v>1279.3399999999999</v>
      </c>
    </row>
    <row r="29069" spans="3:4" ht="15" hidden="1" customHeight="1" x14ac:dyDescent="0.25">
      <c r="C29069" s="160" t="s">
        <v>307</v>
      </c>
      <c r="D29069" s="161">
        <v>52.22</v>
      </c>
    </row>
    <row r="29070" spans="3:4" ht="15" hidden="1" customHeight="1" x14ac:dyDescent="0.25">
      <c r="C29070" s="158" t="s">
        <v>543</v>
      </c>
      <c r="D29070" s="159">
        <v>739.64</v>
      </c>
    </row>
    <row r="29071" spans="3:4" ht="15" hidden="1" customHeight="1" x14ac:dyDescent="0.25">
      <c r="C29071" s="160" t="s">
        <v>308</v>
      </c>
      <c r="D29071" s="161">
        <v>753.13</v>
      </c>
    </row>
    <row r="29072" spans="3:4" ht="15" hidden="1" customHeight="1" x14ac:dyDescent="0.25">
      <c r="C29072" s="158" t="s">
        <v>546</v>
      </c>
      <c r="D29072" s="159">
        <v>564.47</v>
      </c>
    </row>
    <row r="29073" spans="3:4" ht="15" hidden="1" customHeight="1" x14ac:dyDescent="0.25">
      <c r="C29073" s="160" t="s">
        <v>540</v>
      </c>
      <c r="D29073" s="161">
        <v>1295.97</v>
      </c>
    </row>
    <row r="29074" spans="3:4" ht="15" hidden="1" customHeight="1" x14ac:dyDescent="0.25">
      <c r="C29074" s="158" t="s">
        <v>309</v>
      </c>
      <c r="D29074" s="159">
        <v>412.07</v>
      </c>
    </row>
    <row r="29075" spans="3:4" ht="15" hidden="1" customHeight="1" x14ac:dyDescent="0.25">
      <c r="C29075" s="160" t="s">
        <v>543</v>
      </c>
      <c r="D29075" s="161">
        <v>398.8</v>
      </c>
    </row>
    <row r="29076" spans="3:4" ht="15" hidden="1" customHeight="1" x14ac:dyDescent="0.25">
      <c r="C29076" s="158" t="s">
        <v>540</v>
      </c>
      <c r="D29076" s="159">
        <v>768.79</v>
      </c>
    </row>
    <row r="29077" spans="3:4" ht="15" hidden="1" customHeight="1" x14ac:dyDescent="0.25">
      <c r="C29077" s="160" t="s">
        <v>543</v>
      </c>
      <c r="D29077" s="161">
        <v>691.99</v>
      </c>
    </row>
    <row r="29078" spans="3:4" ht="15" hidden="1" customHeight="1" x14ac:dyDescent="0.25">
      <c r="C29078" s="158" t="s">
        <v>540</v>
      </c>
      <c r="D29078" s="159">
        <v>861.59</v>
      </c>
    </row>
    <row r="29079" spans="3:4" ht="15" hidden="1" customHeight="1" x14ac:dyDescent="0.25">
      <c r="C29079" s="160" t="s">
        <v>309</v>
      </c>
      <c r="D29079" s="161">
        <v>776.23</v>
      </c>
    </row>
    <row r="29080" spans="3:4" ht="15" hidden="1" customHeight="1" x14ac:dyDescent="0.25">
      <c r="C29080" s="158" t="s">
        <v>312</v>
      </c>
      <c r="D29080" s="159">
        <v>65.8</v>
      </c>
    </row>
    <row r="29081" spans="3:4" ht="15" hidden="1" customHeight="1" x14ac:dyDescent="0.25">
      <c r="C29081" s="160" t="s">
        <v>550</v>
      </c>
      <c r="D29081" s="161">
        <v>86.17</v>
      </c>
    </row>
    <row r="29082" spans="3:4" ht="15" hidden="1" customHeight="1" x14ac:dyDescent="0.25">
      <c r="C29082" s="158" t="s">
        <v>549</v>
      </c>
      <c r="D29082" s="159">
        <v>333.08</v>
      </c>
    </row>
    <row r="29083" spans="3:4" ht="15" hidden="1" customHeight="1" x14ac:dyDescent="0.25">
      <c r="C29083" s="160" t="s">
        <v>540</v>
      </c>
      <c r="D29083" s="161">
        <v>745.71</v>
      </c>
    </row>
    <row r="29084" spans="3:4" ht="15" hidden="1" customHeight="1" x14ac:dyDescent="0.25">
      <c r="C29084" s="158" t="s">
        <v>558</v>
      </c>
      <c r="D29084" s="159">
        <v>130.85</v>
      </c>
    </row>
    <row r="29085" spans="3:4" ht="15" hidden="1" customHeight="1" x14ac:dyDescent="0.25">
      <c r="C29085" s="160" t="s">
        <v>543</v>
      </c>
      <c r="D29085" s="161">
        <v>727.47</v>
      </c>
    </row>
    <row r="29086" spans="3:4" ht="15" hidden="1" customHeight="1" x14ac:dyDescent="0.25">
      <c r="C29086" s="158" t="s">
        <v>545</v>
      </c>
      <c r="D29086" s="159">
        <v>717.29</v>
      </c>
    </row>
    <row r="29087" spans="3:4" ht="15" hidden="1" customHeight="1" x14ac:dyDescent="0.25">
      <c r="C29087" s="160" t="s">
        <v>556</v>
      </c>
      <c r="D29087" s="161">
        <v>897.55</v>
      </c>
    </row>
    <row r="29088" spans="3:4" ht="15" hidden="1" customHeight="1" x14ac:dyDescent="0.25">
      <c r="C29088" s="158" t="s">
        <v>541</v>
      </c>
      <c r="D29088" s="159">
        <v>138.13999999999999</v>
      </c>
    </row>
    <row r="29089" spans="3:4" ht="15" hidden="1" customHeight="1" x14ac:dyDescent="0.25">
      <c r="C29089" s="160" t="s">
        <v>549</v>
      </c>
      <c r="D29089" s="161">
        <v>68.66</v>
      </c>
    </row>
    <row r="29090" spans="3:4" ht="15" hidden="1" customHeight="1" x14ac:dyDescent="0.25">
      <c r="C29090" s="158" t="s">
        <v>543</v>
      </c>
      <c r="D29090" s="159">
        <v>400.11</v>
      </c>
    </row>
    <row r="29091" spans="3:4" ht="15" hidden="1" customHeight="1" x14ac:dyDescent="0.25">
      <c r="C29091" s="160" t="s">
        <v>552</v>
      </c>
      <c r="D29091" s="161">
        <v>627.66999999999996</v>
      </c>
    </row>
    <row r="29092" spans="3:4" ht="15" hidden="1" customHeight="1" x14ac:dyDescent="0.25">
      <c r="C29092" s="158" t="s">
        <v>545</v>
      </c>
      <c r="D29092" s="159">
        <v>142.69999999999999</v>
      </c>
    </row>
    <row r="29093" spans="3:4" ht="15" hidden="1" customHeight="1" x14ac:dyDescent="0.25">
      <c r="C29093" s="160" t="s">
        <v>307</v>
      </c>
      <c r="D29093" s="161">
        <v>1167.3800000000001</v>
      </c>
    </row>
    <row r="29094" spans="3:4" ht="15" hidden="1" customHeight="1" x14ac:dyDescent="0.25">
      <c r="C29094" s="158" t="s">
        <v>545</v>
      </c>
      <c r="D29094" s="159">
        <v>1149.54</v>
      </c>
    </row>
    <row r="29095" spans="3:4" ht="15" hidden="1" customHeight="1" x14ac:dyDescent="0.25">
      <c r="C29095" s="160" t="s">
        <v>558</v>
      </c>
      <c r="D29095" s="161">
        <v>768.26</v>
      </c>
    </row>
    <row r="29096" spans="3:4" ht="15" hidden="1" customHeight="1" x14ac:dyDescent="0.25">
      <c r="C29096" s="158" t="s">
        <v>307</v>
      </c>
      <c r="D29096" s="159">
        <v>741.1</v>
      </c>
    </row>
    <row r="29097" spans="3:4" ht="15" hidden="1" customHeight="1" x14ac:dyDescent="0.25">
      <c r="C29097" s="160" t="s">
        <v>312</v>
      </c>
      <c r="D29097" s="161">
        <v>378.06</v>
      </c>
    </row>
    <row r="29098" spans="3:4" ht="15" hidden="1" customHeight="1" x14ac:dyDescent="0.25">
      <c r="C29098" s="158" t="s">
        <v>555</v>
      </c>
      <c r="D29098" s="159">
        <v>716.14</v>
      </c>
    </row>
    <row r="29099" spans="3:4" ht="15" hidden="1" customHeight="1" x14ac:dyDescent="0.25">
      <c r="C29099" s="160" t="s">
        <v>556</v>
      </c>
      <c r="D29099" s="161">
        <v>798.01</v>
      </c>
    </row>
    <row r="29100" spans="3:4" ht="15" hidden="1" customHeight="1" x14ac:dyDescent="0.25">
      <c r="C29100" s="158" t="s">
        <v>546</v>
      </c>
      <c r="D29100" s="159">
        <v>621.72</v>
      </c>
    </row>
    <row r="29101" spans="3:4" ht="15" hidden="1" customHeight="1" x14ac:dyDescent="0.25">
      <c r="C29101" s="160" t="s">
        <v>308</v>
      </c>
      <c r="D29101" s="161">
        <v>611.27</v>
      </c>
    </row>
    <row r="29102" spans="3:4" ht="15" hidden="1" customHeight="1" x14ac:dyDescent="0.25">
      <c r="C29102" s="158" t="s">
        <v>549</v>
      </c>
      <c r="D29102" s="159">
        <v>1052.8</v>
      </c>
    </row>
    <row r="29103" spans="3:4" ht="15" hidden="1" customHeight="1" x14ac:dyDescent="0.25">
      <c r="C29103" s="160" t="s">
        <v>547</v>
      </c>
      <c r="D29103" s="161">
        <v>40.01</v>
      </c>
    </row>
    <row r="29104" spans="3:4" ht="15" hidden="1" customHeight="1" x14ac:dyDescent="0.25">
      <c r="C29104" s="158" t="s">
        <v>542</v>
      </c>
      <c r="D29104" s="159">
        <v>838.13</v>
      </c>
    </row>
    <row r="29105" spans="3:4" ht="15" hidden="1" customHeight="1" x14ac:dyDescent="0.25">
      <c r="C29105" s="160" t="s">
        <v>556</v>
      </c>
      <c r="D29105" s="161">
        <v>391.93</v>
      </c>
    </row>
    <row r="29106" spans="3:4" ht="15" hidden="1" customHeight="1" x14ac:dyDescent="0.25">
      <c r="C29106" s="158" t="s">
        <v>552</v>
      </c>
      <c r="D29106" s="159">
        <v>666.37</v>
      </c>
    </row>
    <row r="29107" spans="3:4" ht="15" hidden="1" customHeight="1" x14ac:dyDescent="0.25">
      <c r="C29107" s="160" t="s">
        <v>312</v>
      </c>
      <c r="D29107" s="161">
        <v>658.02</v>
      </c>
    </row>
    <row r="29108" spans="3:4" ht="15" hidden="1" customHeight="1" x14ac:dyDescent="0.25">
      <c r="C29108" s="158" t="s">
        <v>545</v>
      </c>
      <c r="D29108" s="159">
        <v>617.88</v>
      </c>
    </row>
    <row r="29109" spans="3:4" ht="15" hidden="1" customHeight="1" x14ac:dyDescent="0.25">
      <c r="C29109" s="160" t="s">
        <v>308</v>
      </c>
      <c r="D29109" s="161">
        <v>711.82</v>
      </c>
    </row>
    <row r="29110" spans="3:4" ht="15" hidden="1" customHeight="1" x14ac:dyDescent="0.25">
      <c r="C29110" s="158" t="s">
        <v>546</v>
      </c>
      <c r="D29110" s="159">
        <v>347.54</v>
      </c>
    </row>
    <row r="29111" spans="3:4" ht="15" hidden="1" customHeight="1" x14ac:dyDescent="0.25">
      <c r="C29111" s="160" t="s">
        <v>553</v>
      </c>
      <c r="D29111" s="161">
        <v>240.76</v>
      </c>
    </row>
    <row r="29112" spans="3:4" ht="15" hidden="1" customHeight="1" x14ac:dyDescent="0.25">
      <c r="C29112" s="158" t="s">
        <v>308</v>
      </c>
      <c r="D29112" s="159">
        <v>1296.22</v>
      </c>
    </row>
    <row r="29113" spans="3:4" ht="15" hidden="1" customHeight="1" x14ac:dyDescent="0.25">
      <c r="C29113" s="160" t="s">
        <v>546</v>
      </c>
      <c r="D29113" s="161">
        <v>792.36</v>
      </c>
    </row>
    <row r="29114" spans="3:4" ht="15" hidden="1" customHeight="1" x14ac:dyDescent="0.25">
      <c r="C29114" s="158" t="s">
        <v>307</v>
      </c>
      <c r="D29114" s="159">
        <v>983.98</v>
      </c>
    </row>
    <row r="29115" spans="3:4" ht="15" hidden="1" customHeight="1" x14ac:dyDescent="0.25">
      <c r="C29115" s="160" t="s">
        <v>545</v>
      </c>
      <c r="D29115" s="161">
        <v>801.93</v>
      </c>
    </row>
    <row r="29116" spans="3:4" ht="15" hidden="1" customHeight="1" x14ac:dyDescent="0.25">
      <c r="C29116" s="158" t="s">
        <v>542</v>
      </c>
      <c r="D29116" s="159">
        <v>881.46</v>
      </c>
    </row>
    <row r="29117" spans="3:4" ht="15" hidden="1" customHeight="1" x14ac:dyDescent="0.25">
      <c r="C29117" s="160" t="s">
        <v>548</v>
      </c>
      <c r="D29117" s="161">
        <v>465.2</v>
      </c>
    </row>
    <row r="29118" spans="3:4" ht="15" hidden="1" customHeight="1" x14ac:dyDescent="0.25">
      <c r="C29118" s="158" t="s">
        <v>549</v>
      </c>
      <c r="D29118" s="159">
        <v>248.62</v>
      </c>
    </row>
    <row r="29119" spans="3:4" ht="15" hidden="1" customHeight="1" x14ac:dyDescent="0.25">
      <c r="C29119" s="160" t="s">
        <v>552</v>
      </c>
      <c r="D29119" s="161">
        <v>576.16999999999996</v>
      </c>
    </row>
    <row r="29120" spans="3:4" ht="15" hidden="1" customHeight="1" x14ac:dyDescent="0.25">
      <c r="C29120" s="158" t="s">
        <v>307</v>
      </c>
      <c r="D29120" s="159">
        <v>772.61</v>
      </c>
    </row>
    <row r="29121" spans="3:4" ht="15" hidden="1" customHeight="1" x14ac:dyDescent="0.25">
      <c r="C29121" s="160" t="s">
        <v>307</v>
      </c>
      <c r="D29121" s="161">
        <v>89.34</v>
      </c>
    </row>
    <row r="29122" spans="3:4" ht="15" hidden="1" customHeight="1" x14ac:dyDescent="0.25">
      <c r="C29122" s="158" t="s">
        <v>309</v>
      </c>
      <c r="D29122" s="159">
        <v>665.29</v>
      </c>
    </row>
    <row r="29123" spans="3:4" ht="15" hidden="1" customHeight="1" x14ac:dyDescent="0.25">
      <c r="C29123" s="160" t="s">
        <v>552</v>
      </c>
      <c r="D29123" s="161">
        <v>423.94</v>
      </c>
    </row>
    <row r="29124" spans="3:4" ht="15" hidden="1" customHeight="1" x14ac:dyDescent="0.25">
      <c r="C29124" s="158" t="s">
        <v>540</v>
      </c>
      <c r="D29124" s="159">
        <v>541.79999999999995</v>
      </c>
    </row>
    <row r="29125" spans="3:4" ht="15" hidden="1" customHeight="1" x14ac:dyDescent="0.25">
      <c r="C29125" s="160" t="s">
        <v>546</v>
      </c>
      <c r="D29125" s="161">
        <v>463.63</v>
      </c>
    </row>
    <row r="29126" spans="3:4" ht="15" hidden="1" customHeight="1" x14ac:dyDescent="0.25">
      <c r="C29126" s="158" t="s">
        <v>540</v>
      </c>
      <c r="D29126" s="159">
        <v>559.63</v>
      </c>
    </row>
    <row r="29127" spans="3:4" ht="15" hidden="1" customHeight="1" x14ac:dyDescent="0.25">
      <c r="C29127" s="160" t="s">
        <v>553</v>
      </c>
      <c r="D29127" s="161">
        <v>709.32</v>
      </c>
    </row>
    <row r="29128" spans="3:4" ht="15" hidden="1" customHeight="1" x14ac:dyDescent="0.25">
      <c r="C29128" s="158" t="s">
        <v>540</v>
      </c>
      <c r="D29128" s="159">
        <v>482.23</v>
      </c>
    </row>
    <row r="29129" spans="3:4" ht="15" hidden="1" customHeight="1" x14ac:dyDescent="0.25">
      <c r="C29129" s="160" t="s">
        <v>549</v>
      </c>
      <c r="D29129" s="161">
        <v>620.19000000000005</v>
      </c>
    </row>
    <row r="29130" spans="3:4" ht="15" hidden="1" customHeight="1" x14ac:dyDescent="0.25">
      <c r="C29130" s="158" t="s">
        <v>549</v>
      </c>
      <c r="D29130" s="159">
        <v>427.95</v>
      </c>
    </row>
    <row r="29131" spans="3:4" ht="15" hidden="1" customHeight="1" x14ac:dyDescent="0.25">
      <c r="C29131" s="160" t="s">
        <v>539</v>
      </c>
      <c r="D29131" s="161">
        <v>415.37</v>
      </c>
    </row>
    <row r="29132" spans="3:4" ht="15" hidden="1" customHeight="1" x14ac:dyDescent="0.25">
      <c r="C29132" s="158" t="s">
        <v>553</v>
      </c>
      <c r="D29132" s="159">
        <v>1080.46</v>
      </c>
    </row>
    <row r="29133" spans="3:4" ht="15" hidden="1" customHeight="1" x14ac:dyDescent="0.25">
      <c r="C29133" s="160" t="s">
        <v>553</v>
      </c>
      <c r="D29133" s="161">
        <v>417.05</v>
      </c>
    </row>
    <row r="29134" spans="3:4" ht="15" hidden="1" customHeight="1" x14ac:dyDescent="0.25">
      <c r="C29134" s="158" t="s">
        <v>540</v>
      </c>
      <c r="D29134" s="159">
        <v>349.17</v>
      </c>
    </row>
    <row r="29135" spans="3:4" ht="15" hidden="1" customHeight="1" x14ac:dyDescent="0.25">
      <c r="C29135" s="160" t="s">
        <v>553</v>
      </c>
      <c r="D29135" s="161">
        <v>689.74</v>
      </c>
    </row>
    <row r="29136" spans="3:4" ht="15" hidden="1" customHeight="1" x14ac:dyDescent="0.25">
      <c r="C29136" s="158" t="s">
        <v>540</v>
      </c>
      <c r="D29136" s="159">
        <v>583.29999999999995</v>
      </c>
    </row>
    <row r="29137" spans="3:4" ht="15" hidden="1" customHeight="1" x14ac:dyDescent="0.25">
      <c r="C29137" s="160" t="s">
        <v>554</v>
      </c>
      <c r="D29137" s="161">
        <v>518.82000000000005</v>
      </c>
    </row>
    <row r="29138" spans="3:4" ht="15" hidden="1" customHeight="1" x14ac:dyDescent="0.25">
      <c r="C29138" s="158" t="s">
        <v>309</v>
      </c>
      <c r="D29138" s="159">
        <v>272.36</v>
      </c>
    </row>
    <row r="29139" spans="3:4" ht="15" hidden="1" customHeight="1" x14ac:dyDescent="0.25">
      <c r="C29139" s="160" t="s">
        <v>547</v>
      </c>
      <c r="D29139" s="161">
        <v>1170.07</v>
      </c>
    </row>
    <row r="29140" spans="3:4" ht="15" hidden="1" customHeight="1" x14ac:dyDescent="0.25">
      <c r="C29140" s="158" t="s">
        <v>545</v>
      </c>
      <c r="D29140" s="159">
        <v>447.38</v>
      </c>
    </row>
    <row r="29141" spans="3:4" ht="15" hidden="1" customHeight="1" x14ac:dyDescent="0.25">
      <c r="C29141" s="160" t="s">
        <v>312</v>
      </c>
      <c r="D29141" s="161">
        <v>595.91</v>
      </c>
    </row>
    <row r="29142" spans="3:4" ht="15" hidden="1" customHeight="1" x14ac:dyDescent="0.25">
      <c r="C29142" s="158" t="s">
        <v>308</v>
      </c>
      <c r="D29142" s="159">
        <v>439.67</v>
      </c>
    </row>
    <row r="29143" spans="3:4" ht="15" hidden="1" customHeight="1" x14ac:dyDescent="0.25">
      <c r="C29143" s="160" t="s">
        <v>553</v>
      </c>
      <c r="D29143" s="161">
        <v>579.92999999999995</v>
      </c>
    </row>
    <row r="29144" spans="3:4" ht="15" hidden="1" customHeight="1" x14ac:dyDescent="0.25">
      <c r="C29144" s="158" t="s">
        <v>309</v>
      </c>
      <c r="D29144" s="159">
        <v>515.22</v>
      </c>
    </row>
    <row r="29145" spans="3:4" ht="15" hidden="1" customHeight="1" x14ac:dyDescent="0.25">
      <c r="C29145" s="160" t="s">
        <v>540</v>
      </c>
      <c r="D29145" s="161">
        <v>94.79</v>
      </c>
    </row>
    <row r="29146" spans="3:4" ht="15" hidden="1" customHeight="1" x14ac:dyDescent="0.25">
      <c r="C29146" s="158" t="s">
        <v>542</v>
      </c>
      <c r="D29146" s="159">
        <v>222.05</v>
      </c>
    </row>
    <row r="29147" spans="3:4" ht="15" hidden="1" customHeight="1" x14ac:dyDescent="0.25">
      <c r="C29147" s="160" t="s">
        <v>543</v>
      </c>
      <c r="D29147" s="161">
        <v>468.23</v>
      </c>
    </row>
    <row r="29148" spans="3:4" ht="15" hidden="1" customHeight="1" x14ac:dyDescent="0.25">
      <c r="C29148" s="158" t="s">
        <v>553</v>
      </c>
      <c r="D29148" s="159">
        <v>393.12</v>
      </c>
    </row>
    <row r="29149" spans="3:4" ht="15" hidden="1" customHeight="1" x14ac:dyDescent="0.25">
      <c r="C29149" s="160" t="s">
        <v>540</v>
      </c>
      <c r="D29149" s="161">
        <v>1111.47</v>
      </c>
    </row>
    <row r="29150" spans="3:4" ht="15" hidden="1" customHeight="1" x14ac:dyDescent="0.25">
      <c r="C29150" s="158" t="s">
        <v>312</v>
      </c>
      <c r="D29150" s="159">
        <v>860.97</v>
      </c>
    </row>
    <row r="29151" spans="3:4" ht="15" hidden="1" customHeight="1" x14ac:dyDescent="0.25">
      <c r="C29151" s="160" t="s">
        <v>546</v>
      </c>
      <c r="D29151" s="161">
        <v>991.18</v>
      </c>
    </row>
    <row r="29152" spans="3:4" ht="15" hidden="1" customHeight="1" x14ac:dyDescent="0.25">
      <c r="C29152" s="158" t="s">
        <v>543</v>
      </c>
      <c r="D29152" s="159">
        <v>220.4</v>
      </c>
    </row>
    <row r="29153" spans="3:4" ht="15" hidden="1" customHeight="1" x14ac:dyDescent="0.25">
      <c r="C29153" s="160" t="s">
        <v>309</v>
      </c>
      <c r="D29153" s="161">
        <v>518.11</v>
      </c>
    </row>
    <row r="29154" spans="3:4" ht="15" hidden="1" customHeight="1" x14ac:dyDescent="0.25">
      <c r="C29154" s="158" t="s">
        <v>309</v>
      </c>
      <c r="D29154" s="159">
        <v>122.09</v>
      </c>
    </row>
    <row r="29155" spans="3:4" ht="15" hidden="1" customHeight="1" x14ac:dyDescent="0.25">
      <c r="C29155" s="160" t="s">
        <v>551</v>
      </c>
      <c r="D29155" s="161">
        <v>1412.82</v>
      </c>
    </row>
    <row r="29156" spans="3:4" ht="15" hidden="1" customHeight="1" x14ac:dyDescent="0.25">
      <c r="C29156" s="158" t="s">
        <v>551</v>
      </c>
      <c r="D29156" s="159">
        <v>509.2</v>
      </c>
    </row>
    <row r="29157" spans="3:4" ht="15" hidden="1" customHeight="1" x14ac:dyDescent="0.25">
      <c r="C29157" s="160" t="s">
        <v>545</v>
      </c>
      <c r="D29157" s="161">
        <v>655.42</v>
      </c>
    </row>
    <row r="29158" spans="3:4" ht="15" hidden="1" customHeight="1" x14ac:dyDescent="0.25">
      <c r="C29158" s="158" t="s">
        <v>308</v>
      </c>
      <c r="D29158" s="159">
        <v>234.74</v>
      </c>
    </row>
    <row r="29159" spans="3:4" ht="15" hidden="1" customHeight="1" x14ac:dyDescent="0.25">
      <c r="C29159" s="160" t="s">
        <v>546</v>
      </c>
      <c r="D29159" s="161">
        <v>64.52</v>
      </c>
    </row>
    <row r="29160" spans="3:4" ht="15" hidden="1" customHeight="1" x14ac:dyDescent="0.25">
      <c r="C29160" s="158" t="s">
        <v>557</v>
      </c>
      <c r="D29160" s="159">
        <v>878.78</v>
      </c>
    </row>
    <row r="29161" spans="3:4" ht="15" hidden="1" customHeight="1" x14ac:dyDescent="0.25">
      <c r="C29161" s="160" t="s">
        <v>540</v>
      </c>
      <c r="D29161" s="161">
        <v>869.28</v>
      </c>
    </row>
    <row r="29162" spans="3:4" ht="15" hidden="1" customHeight="1" x14ac:dyDescent="0.25">
      <c r="C29162" s="158" t="s">
        <v>545</v>
      </c>
      <c r="D29162" s="159">
        <v>443.45</v>
      </c>
    </row>
    <row r="29163" spans="3:4" ht="15" hidden="1" customHeight="1" x14ac:dyDescent="0.25">
      <c r="C29163" s="160" t="s">
        <v>309</v>
      </c>
      <c r="D29163" s="161">
        <v>589.6</v>
      </c>
    </row>
    <row r="29164" spans="3:4" ht="15" hidden="1" customHeight="1" x14ac:dyDescent="0.25">
      <c r="C29164" s="158" t="s">
        <v>309</v>
      </c>
      <c r="D29164" s="159">
        <v>1016.43</v>
      </c>
    </row>
    <row r="29165" spans="3:4" ht="15" hidden="1" customHeight="1" x14ac:dyDescent="0.25">
      <c r="C29165" s="160" t="s">
        <v>540</v>
      </c>
      <c r="D29165" s="161">
        <v>497.48</v>
      </c>
    </row>
    <row r="29166" spans="3:4" ht="15" hidden="1" customHeight="1" x14ac:dyDescent="0.25">
      <c r="C29166" s="158" t="s">
        <v>542</v>
      </c>
      <c r="D29166" s="159">
        <v>298.60000000000002</v>
      </c>
    </row>
    <row r="29167" spans="3:4" ht="15" hidden="1" customHeight="1" x14ac:dyDescent="0.25">
      <c r="C29167" s="160" t="s">
        <v>312</v>
      </c>
      <c r="D29167" s="161">
        <v>562.47</v>
      </c>
    </row>
    <row r="29168" spans="3:4" ht="15" hidden="1" customHeight="1" x14ac:dyDescent="0.25">
      <c r="C29168" s="158" t="s">
        <v>552</v>
      </c>
      <c r="D29168" s="159">
        <v>154.41</v>
      </c>
    </row>
    <row r="29169" spans="3:4" ht="15" hidden="1" customHeight="1" x14ac:dyDescent="0.25">
      <c r="C29169" s="160" t="s">
        <v>551</v>
      </c>
      <c r="D29169" s="161">
        <v>446.81</v>
      </c>
    </row>
    <row r="29170" spans="3:4" ht="15" hidden="1" customHeight="1" x14ac:dyDescent="0.25">
      <c r="C29170" s="158" t="s">
        <v>548</v>
      </c>
      <c r="D29170" s="159">
        <v>471.52</v>
      </c>
    </row>
    <row r="29171" spans="3:4" ht="15" hidden="1" customHeight="1" x14ac:dyDescent="0.25">
      <c r="C29171" s="160" t="s">
        <v>556</v>
      </c>
      <c r="D29171" s="161">
        <v>13.95</v>
      </c>
    </row>
    <row r="29172" spans="3:4" ht="15" hidden="1" customHeight="1" x14ac:dyDescent="0.25">
      <c r="C29172" s="158" t="s">
        <v>554</v>
      </c>
      <c r="D29172" s="159">
        <v>225.11</v>
      </c>
    </row>
    <row r="29173" spans="3:4" ht="15" hidden="1" customHeight="1" x14ac:dyDescent="0.25">
      <c r="C29173" s="160" t="s">
        <v>543</v>
      </c>
      <c r="D29173" s="161">
        <v>759.51</v>
      </c>
    </row>
    <row r="29174" spans="3:4" ht="15" hidden="1" customHeight="1" x14ac:dyDescent="0.25">
      <c r="C29174" s="158" t="s">
        <v>548</v>
      </c>
      <c r="D29174" s="159">
        <v>947.5</v>
      </c>
    </row>
    <row r="29175" spans="3:4" ht="15" hidden="1" customHeight="1" x14ac:dyDescent="0.25">
      <c r="C29175" s="160" t="s">
        <v>539</v>
      </c>
      <c r="D29175" s="161">
        <v>160.52000000000001</v>
      </c>
    </row>
    <row r="29176" spans="3:4" ht="15" hidden="1" customHeight="1" x14ac:dyDescent="0.25">
      <c r="C29176" s="158" t="s">
        <v>545</v>
      </c>
      <c r="D29176" s="159">
        <v>952.81</v>
      </c>
    </row>
    <row r="29177" spans="3:4" ht="15" hidden="1" customHeight="1" x14ac:dyDescent="0.25">
      <c r="C29177" s="160" t="s">
        <v>556</v>
      </c>
      <c r="D29177" s="161">
        <v>592.9</v>
      </c>
    </row>
    <row r="29178" spans="3:4" ht="15" hidden="1" customHeight="1" x14ac:dyDescent="0.25">
      <c r="C29178" s="158" t="s">
        <v>543</v>
      </c>
      <c r="D29178" s="159">
        <v>756.6</v>
      </c>
    </row>
    <row r="29179" spans="3:4" ht="15" hidden="1" customHeight="1" x14ac:dyDescent="0.25">
      <c r="C29179" s="160" t="s">
        <v>542</v>
      </c>
      <c r="D29179" s="161">
        <v>193.27</v>
      </c>
    </row>
    <row r="29180" spans="3:4" ht="15" hidden="1" customHeight="1" x14ac:dyDescent="0.25">
      <c r="C29180" s="158" t="s">
        <v>307</v>
      </c>
      <c r="D29180" s="159">
        <v>383</v>
      </c>
    </row>
    <row r="29181" spans="3:4" ht="15" hidden="1" customHeight="1" x14ac:dyDescent="0.25">
      <c r="C29181" s="160" t="s">
        <v>543</v>
      </c>
      <c r="D29181" s="161">
        <v>46.95</v>
      </c>
    </row>
    <row r="29182" spans="3:4" ht="15" hidden="1" customHeight="1" x14ac:dyDescent="0.25">
      <c r="C29182" s="158" t="s">
        <v>555</v>
      </c>
      <c r="D29182" s="159">
        <v>87.87</v>
      </c>
    </row>
    <row r="29183" spans="3:4" ht="15" hidden="1" customHeight="1" x14ac:dyDescent="0.25">
      <c r="C29183" s="160" t="s">
        <v>551</v>
      </c>
      <c r="D29183" s="161">
        <v>920.84</v>
      </c>
    </row>
    <row r="29184" spans="3:4" ht="15" hidden="1" customHeight="1" x14ac:dyDescent="0.25">
      <c r="C29184" s="158" t="s">
        <v>541</v>
      </c>
      <c r="D29184" s="159">
        <v>1201.6500000000001</v>
      </c>
    </row>
    <row r="29185" spans="3:4" ht="15" hidden="1" customHeight="1" x14ac:dyDescent="0.25">
      <c r="C29185" s="160" t="s">
        <v>554</v>
      </c>
      <c r="D29185" s="161">
        <v>539.85</v>
      </c>
    </row>
    <row r="29186" spans="3:4" ht="15" hidden="1" customHeight="1" x14ac:dyDescent="0.25">
      <c r="C29186" s="158" t="s">
        <v>312</v>
      </c>
      <c r="D29186" s="159">
        <v>200.27</v>
      </c>
    </row>
    <row r="29187" spans="3:4" ht="15" hidden="1" customHeight="1" x14ac:dyDescent="0.25">
      <c r="C29187" s="160" t="s">
        <v>546</v>
      </c>
      <c r="D29187" s="161">
        <v>824.38</v>
      </c>
    </row>
    <row r="29188" spans="3:4" ht="15" hidden="1" customHeight="1" x14ac:dyDescent="0.25">
      <c r="C29188" s="158" t="s">
        <v>549</v>
      </c>
      <c r="D29188" s="159">
        <v>1004.24</v>
      </c>
    </row>
    <row r="29189" spans="3:4" ht="15" hidden="1" customHeight="1" x14ac:dyDescent="0.25">
      <c r="C29189" s="160" t="s">
        <v>312</v>
      </c>
      <c r="D29189" s="161">
        <v>1297.1199999999999</v>
      </c>
    </row>
    <row r="29190" spans="3:4" ht="15" hidden="1" customHeight="1" x14ac:dyDescent="0.25">
      <c r="C29190" s="158" t="s">
        <v>551</v>
      </c>
      <c r="D29190" s="159">
        <v>532.86</v>
      </c>
    </row>
    <row r="29191" spans="3:4" ht="15" hidden="1" customHeight="1" x14ac:dyDescent="0.25">
      <c r="C29191" s="160" t="s">
        <v>548</v>
      </c>
      <c r="D29191" s="161">
        <v>1224.24</v>
      </c>
    </row>
    <row r="29192" spans="3:4" ht="15" hidden="1" customHeight="1" x14ac:dyDescent="0.25">
      <c r="C29192" s="158" t="s">
        <v>540</v>
      </c>
      <c r="D29192" s="159">
        <v>628.4</v>
      </c>
    </row>
    <row r="29193" spans="3:4" ht="15" hidden="1" customHeight="1" x14ac:dyDescent="0.25">
      <c r="C29193" s="160" t="s">
        <v>553</v>
      </c>
      <c r="D29193" s="161">
        <v>945.86</v>
      </c>
    </row>
    <row r="29194" spans="3:4" ht="15" hidden="1" customHeight="1" x14ac:dyDescent="0.25">
      <c r="C29194" s="158" t="s">
        <v>540</v>
      </c>
      <c r="D29194" s="159">
        <v>1235.83</v>
      </c>
    </row>
    <row r="29195" spans="3:4" ht="15" hidden="1" customHeight="1" x14ac:dyDescent="0.25">
      <c r="C29195" s="160" t="s">
        <v>555</v>
      </c>
      <c r="D29195" s="161">
        <v>167.71</v>
      </c>
    </row>
    <row r="29196" spans="3:4" ht="15" hidden="1" customHeight="1" x14ac:dyDescent="0.25">
      <c r="C29196" s="158" t="s">
        <v>309</v>
      </c>
      <c r="D29196" s="159">
        <v>448.13</v>
      </c>
    </row>
    <row r="29197" spans="3:4" ht="15" hidden="1" customHeight="1" x14ac:dyDescent="0.25">
      <c r="C29197" s="160" t="s">
        <v>545</v>
      </c>
      <c r="D29197" s="161">
        <v>375.44</v>
      </c>
    </row>
    <row r="29198" spans="3:4" ht="15" hidden="1" customHeight="1" x14ac:dyDescent="0.25">
      <c r="C29198" s="158" t="s">
        <v>555</v>
      </c>
      <c r="D29198" s="159">
        <v>648.64</v>
      </c>
    </row>
    <row r="29199" spans="3:4" ht="15" hidden="1" customHeight="1" x14ac:dyDescent="0.25">
      <c r="C29199" s="160" t="s">
        <v>550</v>
      </c>
      <c r="D29199" s="161">
        <v>148.32</v>
      </c>
    </row>
    <row r="29200" spans="3:4" ht="15" hidden="1" customHeight="1" x14ac:dyDescent="0.25">
      <c r="C29200" s="158" t="s">
        <v>558</v>
      </c>
      <c r="D29200" s="159">
        <v>153.74</v>
      </c>
    </row>
    <row r="29201" spans="3:4" ht="15" hidden="1" customHeight="1" x14ac:dyDescent="0.25">
      <c r="C29201" s="160" t="s">
        <v>547</v>
      </c>
      <c r="D29201" s="161">
        <v>973.43</v>
      </c>
    </row>
    <row r="29202" spans="3:4" ht="15" hidden="1" customHeight="1" x14ac:dyDescent="0.25">
      <c r="C29202" s="158" t="s">
        <v>551</v>
      </c>
      <c r="D29202" s="159">
        <v>713.83</v>
      </c>
    </row>
    <row r="29203" spans="3:4" ht="15" hidden="1" customHeight="1" x14ac:dyDescent="0.25">
      <c r="C29203" s="160" t="s">
        <v>543</v>
      </c>
      <c r="D29203" s="161">
        <v>56.71</v>
      </c>
    </row>
    <row r="29204" spans="3:4" ht="15" hidden="1" customHeight="1" x14ac:dyDescent="0.25">
      <c r="C29204" s="158" t="s">
        <v>309</v>
      </c>
      <c r="D29204" s="159">
        <v>628.65</v>
      </c>
    </row>
    <row r="29205" spans="3:4" ht="15" hidden="1" customHeight="1" x14ac:dyDescent="0.25">
      <c r="C29205" s="160" t="s">
        <v>549</v>
      </c>
      <c r="D29205" s="161">
        <v>16.8</v>
      </c>
    </row>
    <row r="29206" spans="3:4" ht="15" hidden="1" customHeight="1" x14ac:dyDescent="0.25">
      <c r="C29206" s="158" t="s">
        <v>312</v>
      </c>
      <c r="D29206" s="159">
        <v>257.08999999999997</v>
      </c>
    </row>
    <row r="29207" spans="3:4" ht="15" hidden="1" customHeight="1" x14ac:dyDescent="0.25">
      <c r="C29207" s="160" t="s">
        <v>546</v>
      </c>
      <c r="D29207" s="161">
        <v>1110.9000000000001</v>
      </c>
    </row>
    <row r="29208" spans="3:4" ht="15" hidden="1" customHeight="1" x14ac:dyDescent="0.25">
      <c r="C29208" s="158" t="s">
        <v>307</v>
      </c>
      <c r="D29208" s="159">
        <v>876.65</v>
      </c>
    </row>
    <row r="29209" spans="3:4" ht="15" hidden="1" customHeight="1" x14ac:dyDescent="0.25">
      <c r="C29209" s="160" t="s">
        <v>550</v>
      </c>
      <c r="D29209" s="161">
        <v>259.75</v>
      </c>
    </row>
    <row r="29210" spans="3:4" ht="15" hidden="1" customHeight="1" x14ac:dyDescent="0.25">
      <c r="C29210" s="158" t="s">
        <v>558</v>
      </c>
      <c r="D29210" s="159">
        <v>667.03</v>
      </c>
    </row>
    <row r="29211" spans="3:4" ht="15" hidden="1" customHeight="1" x14ac:dyDescent="0.25">
      <c r="C29211" s="160" t="s">
        <v>308</v>
      </c>
      <c r="D29211" s="161">
        <v>1268.7</v>
      </c>
    </row>
    <row r="29212" spans="3:4" ht="15" hidden="1" customHeight="1" x14ac:dyDescent="0.25">
      <c r="C29212" s="158" t="s">
        <v>549</v>
      </c>
      <c r="D29212" s="159">
        <v>416.42</v>
      </c>
    </row>
    <row r="29213" spans="3:4" ht="15" hidden="1" customHeight="1" x14ac:dyDescent="0.25">
      <c r="C29213" s="160" t="s">
        <v>558</v>
      </c>
      <c r="D29213" s="161">
        <v>1069.06</v>
      </c>
    </row>
    <row r="29214" spans="3:4" ht="15" hidden="1" customHeight="1" x14ac:dyDescent="0.25">
      <c r="C29214" s="158" t="s">
        <v>309</v>
      </c>
      <c r="D29214" s="159">
        <v>194.69</v>
      </c>
    </row>
    <row r="29215" spans="3:4" ht="15" hidden="1" customHeight="1" x14ac:dyDescent="0.25">
      <c r="C29215" s="160" t="s">
        <v>547</v>
      </c>
      <c r="D29215" s="161">
        <v>380.85</v>
      </c>
    </row>
    <row r="29216" spans="3:4" ht="15" hidden="1" customHeight="1" x14ac:dyDescent="0.25">
      <c r="C29216" s="158" t="s">
        <v>545</v>
      </c>
      <c r="D29216" s="159">
        <v>1133.8599999999999</v>
      </c>
    </row>
    <row r="29217" spans="3:4" ht="15" hidden="1" customHeight="1" x14ac:dyDescent="0.25">
      <c r="C29217" s="160" t="s">
        <v>545</v>
      </c>
      <c r="D29217" s="161">
        <v>296.19</v>
      </c>
    </row>
    <row r="29218" spans="3:4" ht="15" hidden="1" customHeight="1" x14ac:dyDescent="0.25">
      <c r="C29218" s="158" t="s">
        <v>539</v>
      </c>
      <c r="D29218" s="159">
        <v>259.64999999999998</v>
      </c>
    </row>
    <row r="29219" spans="3:4" ht="15" hidden="1" customHeight="1" x14ac:dyDescent="0.25">
      <c r="C29219" s="160" t="s">
        <v>557</v>
      </c>
      <c r="D29219" s="161">
        <v>1017.76</v>
      </c>
    </row>
    <row r="29220" spans="3:4" ht="15" hidden="1" customHeight="1" x14ac:dyDescent="0.25">
      <c r="C29220" s="158" t="s">
        <v>542</v>
      </c>
      <c r="D29220" s="159">
        <v>483.69</v>
      </c>
    </row>
    <row r="29221" spans="3:4" ht="15" hidden="1" customHeight="1" x14ac:dyDescent="0.25">
      <c r="C29221" s="160" t="s">
        <v>549</v>
      </c>
      <c r="D29221" s="161">
        <v>36.130000000000003</v>
      </c>
    </row>
    <row r="29222" spans="3:4" ht="15" hidden="1" customHeight="1" x14ac:dyDescent="0.25">
      <c r="C29222" s="158" t="s">
        <v>546</v>
      </c>
      <c r="D29222" s="159">
        <v>1146.3900000000001</v>
      </c>
    </row>
    <row r="29223" spans="3:4" ht="15" hidden="1" customHeight="1" x14ac:dyDescent="0.25">
      <c r="C29223" s="160" t="s">
        <v>542</v>
      </c>
      <c r="D29223" s="161">
        <v>121.82</v>
      </c>
    </row>
    <row r="29224" spans="3:4" ht="15" hidden="1" customHeight="1" x14ac:dyDescent="0.25">
      <c r="C29224" s="158" t="s">
        <v>543</v>
      </c>
      <c r="D29224" s="159">
        <v>1119.52</v>
      </c>
    </row>
    <row r="29225" spans="3:4" ht="15" hidden="1" customHeight="1" x14ac:dyDescent="0.25">
      <c r="C29225" s="160" t="s">
        <v>556</v>
      </c>
      <c r="D29225" s="161">
        <v>997.1</v>
      </c>
    </row>
    <row r="29226" spans="3:4" ht="15" hidden="1" customHeight="1" x14ac:dyDescent="0.25">
      <c r="C29226" s="158" t="s">
        <v>309</v>
      </c>
      <c r="D29226" s="159">
        <v>404.85</v>
      </c>
    </row>
    <row r="29227" spans="3:4" ht="15" hidden="1" customHeight="1" x14ac:dyDescent="0.25">
      <c r="C29227" s="160" t="s">
        <v>549</v>
      </c>
      <c r="D29227" s="161">
        <v>1248.82</v>
      </c>
    </row>
    <row r="29228" spans="3:4" ht="15" hidden="1" customHeight="1" x14ac:dyDescent="0.25">
      <c r="C29228" s="158" t="s">
        <v>558</v>
      </c>
      <c r="D29228" s="159">
        <v>684.81</v>
      </c>
    </row>
    <row r="29229" spans="3:4" ht="15" hidden="1" customHeight="1" x14ac:dyDescent="0.25">
      <c r="C29229" s="160" t="s">
        <v>552</v>
      </c>
      <c r="D29229" s="161">
        <v>1278.42</v>
      </c>
    </row>
    <row r="29230" spans="3:4" ht="15" hidden="1" customHeight="1" x14ac:dyDescent="0.25">
      <c r="C29230" s="158" t="s">
        <v>550</v>
      </c>
      <c r="D29230" s="159">
        <v>1194.68</v>
      </c>
    </row>
    <row r="29231" spans="3:4" ht="15" hidden="1" customHeight="1" x14ac:dyDescent="0.25">
      <c r="C29231" s="160" t="s">
        <v>553</v>
      </c>
      <c r="D29231" s="161">
        <v>969.82</v>
      </c>
    </row>
    <row r="29232" spans="3:4" ht="15" hidden="1" customHeight="1" x14ac:dyDescent="0.25">
      <c r="C29232" s="158" t="s">
        <v>546</v>
      </c>
      <c r="D29232" s="159">
        <v>646</v>
      </c>
    </row>
    <row r="29233" spans="3:4" ht="15" hidden="1" customHeight="1" x14ac:dyDescent="0.25">
      <c r="C29233" s="160" t="s">
        <v>552</v>
      </c>
      <c r="D29233" s="161">
        <v>627.09</v>
      </c>
    </row>
    <row r="29234" spans="3:4" ht="15" hidden="1" customHeight="1" x14ac:dyDescent="0.25">
      <c r="C29234" s="158" t="s">
        <v>546</v>
      </c>
      <c r="D29234" s="159">
        <v>594.39</v>
      </c>
    </row>
    <row r="29235" spans="3:4" ht="15" hidden="1" customHeight="1" x14ac:dyDescent="0.25">
      <c r="C29235" s="160" t="s">
        <v>539</v>
      </c>
      <c r="D29235" s="161">
        <v>520.72</v>
      </c>
    </row>
    <row r="29236" spans="3:4" ht="15" hidden="1" customHeight="1" x14ac:dyDescent="0.25">
      <c r="C29236" s="158" t="s">
        <v>549</v>
      </c>
      <c r="D29236" s="159">
        <v>663.86</v>
      </c>
    </row>
    <row r="29237" spans="3:4" ht="15" hidden="1" customHeight="1" x14ac:dyDescent="0.25">
      <c r="C29237" s="160" t="s">
        <v>550</v>
      </c>
      <c r="D29237" s="161">
        <v>950.55</v>
      </c>
    </row>
    <row r="29238" spans="3:4" ht="15" hidden="1" customHeight="1" x14ac:dyDescent="0.25">
      <c r="C29238" s="158" t="s">
        <v>551</v>
      </c>
      <c r="D29238" s="159">
        <v>866.28</v>
      </c>
    </row>
    <row r="29239" spans="3:4" ht="15" hidden="1" customHeight="1" x14ac:dyDescent="0.25">
      <c r="C29239" s="160" t="s">
        <v>308</v>
      </c>
      <c r="D29239" s="161">
        <v>548.44000000000005</v>
      </c>
    </row>
    <row r="29240" spans="3:4" ht="15" hidden="1" customHeight="1" x14ac:dyDescent="0.25">
      <c r="C29240" s="158" t="s">
        <v>553</v>
      </c>
      <c r="D29240" s="159">
        <v>326.43</v>
      </c>
    </row>
    <row r="29241" spans="3:4" ht="15" hidden="1" customHeight="1" x14ac:dyDescent="0.25">
      <c r="C29241" s="160" t="s">
        <v>546</v>
      </c>
      <c r="D29241" s="161">
        <v>692.96</v>
      </c>
    </row>
    <row r="29242" spans="3:4" ht="15" hidden="1" customHeight="1" x14ac:dyDescent="0.25">
      <c r="C29242" s="158" t="s">
        <v>545</v>
      </c>
      <c r="D29242" s="159">
        <v>820.25</v>
      </c>
    </row>
    <row r="29243" spans="3:4" ht="15" hidden="1" customHeight="1" x14ac:dyDescent="0.25">
      <c r="C29243" s="160" t="s">
        <v>539</v>
      </c>
      <c r="D29243" s="161">
        <v>457.17</v>
      </c>
    </row>
    <row r="29244" spans="3:4" ht="15" hidden="1" customHeight="1" x14ac:dyDescent="0.25">
      <c r="C29244" s="158" t="s">
        <v>548</v>
      </c>
      <c r="D29244" s="159">
        <v>497.25</v>
      </c>
    </row>
    <row r="29245" spans="3:4" ht="15" hidden="1" customHeight="1" x14ac:dyDescent="0.25">
      <c r="C29245" s="160" t="s">
        <v>309</v>
      </c>
      <c r="D29245" s="161">
        <v>141.15</v>
      </c>
    </row>
    <row r="29246" spans="3:4" ht="15" hidden="1" customHeight="1" x14ac:dyDescent="0.25">
      <c r="C29246" s="158" t="s">
        <v>540</v>
      </c>
      <c r="D29246" s="159">
        <v>1158.76</v>
      </c>
    </row>
    <row r="29247" spans="3:4" ht="15" hidden="1" customHeight="1" x14ac:dyDescent="0.25">
      <c r="C29247" s="160" t="s">
        <v>557</v>
      </c>
      <c r="D29247" s="161">
        <v>553.04999999999995</v>
      </c>
    </row>
    <row r="29248" spans="3:4" ht="15" hidden="1" customHeight="1" x14ac:dyDescent="0.25">
      <c r="C29248" s="158" t="s">
        <v>547</v>
      </c>
      <c r="D29248" s="159">
        <v>522.86</v>
      </c>
    </row>
    <row r="29249" spans="3:4" ht="15" hidden="1" customHeight="1" x14ac:dyDescent="0.25">
      <c r="C29249" s="160" t="s">
        <v>307</v>
      </c>
      <c r="D29249" s="161">
        <v>1191.18</v>
      </c>
    </row>
    <row r="29250" spans="3:4" ht="15" hidden="1" customHeight="1" x14ac:dyDescent="0.25">
      <c r="C29250" s="158" t="s">
        <v>547</v>
      </c>
      <c r="D29250" s="159">
        <v>406.17</v>
      </c>
    </row>
    <row r="29251" spans="3:4" ht="15" hidden="1" customHeight="1" x14ac:dyDescent="0.25">
      <c r="C29251" s="160" t="s">
        <v>542</v>
      </c>
      <c r="D29251" s="161">
        <v>1174.6099999999999</v>
      </c>
    </row>
    <row r="29252" spans="3:4" ht="15" hidden="1" customHeight="1" x14ac:dyDescent="0.25">
      <c r="C29252" s="158" t="s">
        <v>543</v>
      </c>
      <c r="D29252" s="159">
        <v>712.97</v>
      </c>
    </row>
    <row r="29253" spans="3:4" ht="15" hidden="1" customHeight="1" x14ac:dyDescent="0.25">
      <c r="C29253" s="160" t="s">
        <v>547</v>
      </c>
      <c r="D29253" s="161">
        <v>863.6</v>
      </c>
    </row>
    <row r="29254" spans="3:4" ht="15" hidden="1" customHeight="1" x14ac:dyDescent="0.25">
      <c r="C29254" s="158" t="s">
        <v>309</v>
      </c>
      <c r="D29254" s="159">
        <v>1068.79</v>
      </c>
    </row>
    <row r="29255" spans="3:4" ht="15" hidden="1" customHeight="1" x14ac:dyDescent="0.25">
      <c r="C29255" s="160" t="s">
        <v>544</v>
      </c>
      <c r="D29255" s="161">
        <v>535.84</v>
      </c>
    </row>
    <row r="29256" spans="3:4" ht="15" hidden="1" customHeight="1" x14ac:dyDescent="0.25">
      <c r="C29256" s="158" t="s">
        <v>545</v>
      </c>
      <c r="D29256" s="159">
        <v>206.13</v>
      </c>
    </row>
    <row r="29257" spans="3:4" ht="15" hidden="1" customHeight="1" x14ac:dyDescent="0.25">
      <c r="C29257" s="160" t="s">
        <v>557</v>
      </c>
      <c r="D29257" s="161">
        <v>1129.3</v>
      </c>
    </row>
    <row r="29258" spans="3:4" ht="15" hidden="1" customHeight="1" x14ac:dyDescent="0.25">
      <c r="C29258" s="158" t="s">
        <v>546</v>
      </c>
      <c r="D29258" s="159">
        <v>483.8</v>
      </c>
    </row>
    <row r="29259" spans="3:4" ht="15" hidden="1" customHeight="1" x14ac:dyDescent="0.25">
      <c r="C29259" s="160" t="s">
        <v>550</v>
      </c>
      <c r="D29259" s="161">
        <v>656.74</v>
      </c>
    </row>
    <row r="29260" spans="3:4" ht="15" hidden="1" customHeight="1" x14ac:dyDescent="0.25">
      <c r="C29260" s="158" t="s">
        <v>542</v>
      </c>
      <c r="D29260" s="159">
        <v>777.59</v>
      </c>
    </row>
    <row r="29261" spans="3:4" ht="15" hidden="1" customHeight="1" x14ac:dyDescent="0.25">
      <c r="C29261" s="160" t="s">
        <v>551</v>
      </c>
      <c r="D29261" s="161">
        <v>525.94000000000005</v>
      </c>
    </row>
    <row r="29262" spans="3:4" ht="15" hidden="1" customHeight="1" x14ac:dyDescent="0.25">
      <c r="C29262" s="158" t="s">
        <v>552</v>
      </c>
      <c r="D29262" s="159">
        <v>643.39</v>
      </c>
    </row>
    <row r="29263" spans="3:4" ht="15" hidden="1" customHeight="1" x14ac:dyDescent="0.25">
      <c r="C29263" s="160" t="s">
        <v>309</v>
      </c>
      <c r="D29263" s="161">
        <v>1122.07</v>
      </c>
    </row>
    <row r="29264" spans="3:4" ht="15" hidden="1" customHeight="1" x14ac:dyDescent="0.25">
      <c r="C29264" s="158" t="s">
        <v>309</v>
      </c>
      <c r="D29264" s="159">
        <v>774.32</v>
      </c>
    </row>
    <row r="29265" spans="3:4" ht="15" hidden="1" customHeight="1" x14ac:dyDescent="0.25">
      <c r="C29265" s="160" t="s">
        <v>549</v>
      </c>
      <c r="D29265" s="161">
        <v>596.37</v>
      </c>
    </row>
    <row r="29266" spans="3:4" ht="15" hidden="1" customHeight="1" x14ac:dyDescent="0.25">
      <c r="C29266" s="158" t="s">
        <v>543</v>
      </c>
      <c r="D29266" s="159">
        <v>145.13</v>
      </c>
    </row>
    <row r="29267" spans="3:4" ht="15" hidden="1" customHeight="1" x14ac:dyDescent="0.25">
      <c r="C29267" s="160" t="s">
        <v>307</v>
      </c>
      <c r="D29267" s="161">
        <v>817.03</v>
      </c>
    </row>
    <row r="29268" spans="3:4" ht="15" hidden="1" customHeight="1" x14ac:dyDescent="0.25">
      <c r="C29268" s="158" t="s">
        <v>547</v>
      </c>
      <c r="D29268" s="159">
        <v>851.07</v>
      </c>
    </row>
    <row r="29269" spans="3:4" ht="15" hidden="1" customHeight="1" x14ac:dyDescent="0.25">
      <c r="C29269" s="160" t="s">
        <v>309</v>
      </c>
      <c r="D29269" s="161">
        <v>879.65</v>
      </c>
    </row>
    <row r="29270" spans="3:4" ht="15" hidden="1" customHeight="1" x14ac:dyDescent="0.25">
      <c r="C29270" s="158" t="s">
        <v>556</v>
      </c>
      <c r="D29270" s="159">
        <v>991.86</v>
      </c>
    </row>
    <row r="29271" spans="3:4" ht="15" hidden="1" customHeight="1" x14ac:dyDescent="0.25">
      <c r="C29271" s="160" t="s">
        <v>550</v>
      </c>
      <c r="D29271" s="161">
        <v>498.73</v>
      </c>
    </row>
    <row r="29272" spans="3:4" ht="15" hidden="1" customHeight="1" x14ac:dyDescent="0.25">
      <c r="C29272" s="158" t="s">
        <v>545</v>
      </c>
      <c r="D29272" s="159">
        <v>213.09</v>
      </c>
    </row>
    <row r="29273" spans="3:4" ht="15" hidden="1" customHeight="1" x14ac:dyDescent="0.25">
      <c r="C29273" s="160" t="s">
        <v>551</v>
      </c>
      <c r="D29273" s="161">
        <v>838.61</v>
      </c>
    </row>
    <row r="29274" spans="3:4" ht="15" hidden="1" customHeight="1" x14ac:dyDescent="0.25">
      <c r="C29274" s="158" t="s">
        <v>308</v>
      </c>
      <c r="D29274" s="159">
        <v>551.79</v>
      </c>
    </row>
    <row r="29275" spans="3:4" ht="15" hidden="1" customHeight="1" x14ac:dyDescent="0.25">
      <c r="C29275" s="160" t="s">
        <v>540</v>
      </c>
      <c r="D29275" s="161">
        <v>425.41</v>
      </c>
    </row>
    <row r="29276" spans="3:4" ht="15" hidden="1" customHeight="1" x14ac:dyDescent="0.25">
      <c r="C29276" s="158" t="s">
        <v>545</v>
      </c>
      <c r="D29276" s="159">
        <v>775.62</v>
      </c>
    </row>
    <row r="29277" spans="3:4" ht="15" hidden="1" customHeight="1" x14ac:dyDescent="0.25">
      <c r="C29277" s="160" t="s">
        <v>546</v>
      </c>
      <c r="D29277" s="161">
        <v>326.14999999999998</v>
      </c>
    </row>
    <row r="29278" spans="3:4" ht="15" hidden="1" customHeight="1" x14ac:dyDescent="0.25">
      <c r="C29278" s="158" t="s">
        <v>312</v>
      </c>
      <c r="D29278" s="159">
        <v>229.53</v>
      </c>
    </row>
    <row r="29279" spans="3:4" ht="15" hidden="1" customHeight="1" x14ac:dyDescent="0.25">
      <c r="C29279" s="160" t="s">
        <v>542</v>
      </c>
      <c r="D29279" s="161">
        <v>822.03</v>
      </c>
    </row>
    <row r="29280" spans="3:4" ht="15" hidden="1" customHeight="1" x14ac:dyDescent="0.25">
      <c r="C29280" s="158" t="s">
        <v>547</v>
      </c>
      <c r="D29280" s="159">
        <v>1118.81</v>
      </c>
    </row>
    <row r="29281" spans="3:4" ht="15" hidden="1" customHeight="1" x14ac:dyDescent="0.25">
      <c r="C29281" s="160" t="s">
        <v>551</v>
      </c>
      <c r="D29281" s="161">
        <v>426.39</v>
      </c>
    </row>
    <row r="29282" spans="3:4" ht="15" hidden="1" customHeight="1" x14ac:dyDescent="0.25">
      <c r="C29282" s="158" t="s">
        <v>553</v>
      </c>
      <c r="D29282" s="159">
        <v>650.19000000000005</v>
      </c>
    </row>
    <row r="29283" spans="3:4" ht="15" hidden="1" customHeight="1" x14ac:dyDescent="0.25">
      <c r="C29283" s="160" t="s">
        <v>549</v>
      </c>
      <c r="D29283" s="161">
        <v>1275.3599999999999</v>
      </c>
    </row>
    <row r="29284" spans="3:4" ht="15" hidden="1" customHeight="1" x14ac:dyDescent="0.25">
      <c r="C29284" s="158" t="s">
        <v>540</v>
      </c>
      <c r="D29284" s="159">
        <v>374.58</v>
      </c>
    </row>
    <row r="29285" spans="3:4" ht="15" hidden="1" customHeight="1" x14ac:dyDescent="0.25">
      <c r="C29285" s="160" t="s">
        <v>555</v>
      </c>
      <c r="D29285" s="161">
        <v>59.12</v>
      </c>
    </row>
    <row r="29286" spans="3:4" ht="15" hidden="1" customHeight="1" x14ac:dyDescent="0.25">
      <c r="C29286" s="158" t="s">
        <v>546</v>
      </c>
      <c r="D29286" s="159">
        <v>623.73</v>
      </c>
    </row>
    <row r="29287" spans="3:4" ht="15" hidden="1" customHeight="1" x14ac:dyDescent="0.25">
      <c r="C29287" s="160" t="s">
        <v>553</v>
      </c>
      <c r="D29287" s="161">
        <v>898.01</v>
      </c>
    </row>
    <row r="29288" spans="3:4" ht="15" hidden="1" customHeight="1" x14ac:dyDescent="0.25">
      <c r="C29288" s="158" t="s">
        <v>542</v>
      </c>
      <c r="D29288" s="159">
        <v>478.24</v>
      </c>
    </row>
    <row r="29289" spans="3:4" ht="15" hidden="1" customHeight="1" x14ac:dyDescent="0.25">
      <c r="C29289" s="160" t="s">
        <v>556</v>
      </c>
      <c r="D29289" s="161">
        <v>423.44</v>
      </c>
    </row>
    <row r="29290" spans="3:4" ht="15" hidden="1" customHeight="1" x14ac:dyDescent="0.25">
      <c r="C29290" s="158" t="s">
        <v>540</v>
      </c>
      <c r="D29290" s="159">
        <v>903.73</v>
      </c>
    </row>
    <row r="29291" spans="3:4" ht="15" hidden="1" customHeight="1" x14ac:dyDescent="0.25">
      <c r="C29291" s="160" t="s">
        <v>551</v>
      </c>
      <c r="D29291" s="161">
        <v>864.88</v>
      </c>
    </row>
    <row r="29292" spans="3:4" ht="15" hidden="1" customHeight="1" x14ac:dyDescent="0.25">
      <c r="C29292" s="158" t="s">
        <v>539</v>
      </c>
      <c r="D29292" s="159">
        <v>385.41</v>
      </c>
    </row>
    <row r="29293" spans="3:4" ht="15" hidden="1" customHeight="1" x14ac:dyDescent="0.25">
      <c r="C29293" s="160" t="s">
        <v>551</v>
      </c>
      <c r="D29293" s="161">
        <v>125.18</v>
      </c>
    </row>
    <row r="29294" spans="3:4" ht="15" hidden="1" customHeight="1" x14ac:dyDescent="0.25">
      <c r="C29294" s="158" t="s">
        <v>546</v>
      </c>
      <c r="D29294" s="159">
        <v>594.25</v>
      </c>
    </row>
    <row r="29295" spans="3:4" ht="15" hidden="1" customHeight="1" x14ac:dyDescent="0.25">
      <c r="C29295" s="160" t="s">
        <v>551</v>
      </c>
      <c r="D29295" s="161">
        <v>265.95999999999998</v>
      </c>
    </row>
    <row r="29296" spans="3:4" ht="15" hidden="1" customHeight="1" x14ac:dyDescent="0.25">
      <c r="C29296" s="158" t="s">
        <v>542</v>
      </c>
      <c r="D29296" s="159">
        <v>323.18</v>
      </c>
    </row>
    <row r="29297" spans="3:4" ht="15" hidden="1" customHeight="1" x14ac:dyDescent="0.25">
      <c r="C29297" s="160" t="s">
        <v>309</v>
      </c>
      <c r="D29297" s="161">
        <v>515.96</v>
      </c>
    </row>
    <row r="29298" spans="3:4" ht="15" hidden="1" customHeight="1" x14ac:dyDescent="0.25">
      <c r="C29298" s="158" t="s">
        <v>558</v>
      </c>
      <c r="D29298" s="159">
        <v>185.14</v>
      </c>
    </row>
    <row r="29299" spans="3:4" ht="15" hidden="1" customHeight="1" x14ac:dyDescent="0.25">
      <c r="C29299" s="160" t="s">
        <v>551</v>
      </c>
      <c r="D29299" s="161">
        <v>726.05</v>
      </c>
    </row>
    <row r="29300" spans="3:4" ht="15" hidden="1" customHeight="1" x14ac:dyDescent="0.25">
      <c r="C29300" s="158" t="s">
        <v>309</v>
      </c>
      <c r="D29300" s="159">
        <v>1058.43</v>
      </c>
    </row>
    <row r="29301" spans="3:4" ht="15" hidden="1" customHeight="1" x14ac:dyDescent="0.25">
      <c r="C29301" s="160" t="s">
        <v>549</v>
      </c>
      <c r="D29301" s="161">
        <v>618.59</v>
      </c>
    </row>
    <row r="29302" spans="3:4" ht="15" hidden="1" customHeight="1" x14ac:dyDescent="0.25">
      <c r="C29302" s="158" t="s">
        <v>543</v>
      </c>
      <c r="D29302" s="159">
        <v>722.22</v>
      </c>
    </row>
    <row r="29303" spans="3:4" ht="15" hidden="1" customHeight="1" x14ac:dyDescent="0.25">
      <c r="C29303" s="160" t="s">
        <v>546</v>
      </c>
      <c r="D29303" s="161">
        <v>860.01</v>
      </c>
    </row>
    <row r="29304" spans="3:4" ht="15" hidden="1" customHeight="1" x14ac:dyDescent="0.25">
      <c r="C29304" s="158" t="s">
        <v>312</v>
      </c>
      <c r="D29304" s="159">
        <v>880.4</v>
      </c>
    </row>
    <row r="29305" spans="3:4" ht="15" hidden="1" customHeight="1" x14ac:dyDescent="0.25">
      <c r="C29305" s="160" t="s">
        <v>552</v>
      </c>
      <c r="D29305" s="161">
        <v>850.61</v>
      </c>
    </row>
    <row r="29306" spans="3:4" ht="15" hidden="1" customHeight="1" x14ac:dyDescent="0.25">
      <c r="C29306" s="158" t="s">
        <v>542</v>
      </c>
      <c r="D29306" s="159">
        <v>1130.06</v>
      </c>
    </row>
    <row r="29307" spans="3:4" ht="15" hidden="1" customHeight="1" x14ac:dyDescent="0.25">
      <c r="C29307" s="160" t="s">
        <v>540</v>
      </c>
      <c r="D29307" s="161">
        <v>515</v>
      </c>
    </row>
    <row r="29308" spans="3:4" ht="15" hidden="1" customHeight="1" x14ac:dyDescent="0.25">
      <c r="C29308" s="158" t="s">
        <v>555</v>
      </c>
      <c r="D29308" s="159">
        <v>703.09</v>
      </c>
    </row>
    <row r="29309" spans="3:4" ht="15" hidden="1" customHeight="1" x14ac:dyDescent="0.25">
      <c r="C29309" s="160" t="s">
        <v>542</v>
      </c>
      <c r="D29309" s="161">
        <v>171.15</v>
      </c>
    </row>
    <row r="29310" spans="3:4" ht="15" hidden="1" customHeight="1" x14ac:dyDescent="0.25">
      <c r="C29310" s="158" t="s">
        <v>547</v>
      </c>
      <c r="D29310" s="159">
        <v>717.53</v>
      </c>
    </row>
    <row r="29311" spans="3:4" ht="15" hidden="1" customHeight="1" x14ac:dyDescent="0.25">
      <c r="C29311" s="160" t="s">
        <v>309</v>
      </c>
      <c r="D29311" s="161">
        <v>468.54</v>
      </c>
    </row>
    <row r="29312" spans="3:4" ht="15" hidden="1" customHeight="1" x14ac:dyDescent="0.25">
      <c r="C29312" s="158" t="s">
        <v>549</v>
      </c>
      <c r="D29312" s="159">
        <v>381.59</v>
      </c>
    </row>
    <row r="29313" spans="3:4" ht="15" hidden="1" customHeight="1" x14ac:dyDescent="0.25">
      <c r="C29313" s="160" t="s">
        <v>553</v>
      </c>
      <c r="D29313" s="161">
        <v>191.86</v>
      </c>
    </row>
    <row r="29314" spans="3:4" ht="15" hidden="1" customHeight="1" x14ac:dyDescent="0.25">
      <c r="C29314" s="158" t="s">
        <v>553</v>
      </c>
      <c r="D29314" s="159">
        <v>698.87</v>
      </c>
    </row>
    <row r="29315" spans="3:4" ht="15" hidden="1" customHeight="1" x14ac:dyDescent="0.25">
      <c r="C29315" s="160" t="s">
        <v>547</v>
      </c>
      <c r="D29315" s="161">
        <v>1186.18</v>
      </c>
    </row>
    <row r="29316" spans="3:4" ht="15" hidden="1" customHeight="1" x14ac:dyDescent="0.25">
      <c r="C29316" s="158" t="s">
        <v>542</v>
      </c>
      <c r="D29316" s="159">
        <v>1147.6500000000001</v>
      </c>
    </row>
    <row r="29317" spans="3:4" ht="15" hidden="1" customHeight="1" x14ac:dyDescent="0.25">
      <c r="C29317" s="160" t="s">
        <v>307</v>
      </c>
      <c r="D29317" s="161">
        <v>286.18</v>
      </c>
    </row>
    <row r="29318" spans="3:4" ht="15" hidden="1" customHeight="1" x14ac:dyDescent="0.25">
      <c r="C29318" s="158" t="s">
        <v>540</v>
      </c>
      <c r="D29318" s="159">
        <v>257.33</v>
      </c>
    </row>
    <row r="29319" spans="3:4" ht="15" hidden="1" customHeight="1" x14ac:dyDescent="0.25">
      <c r="C29319" s="160" t="s">
        <v>308</v>
      </c>
      <c r="D29319" s="161">
        <v>882.82</v>
      </c>
    </row>
    <row r="29320" spans="3:4" ht="15" hidden="1" customHeight="1" x14ac:dyDescent="0.25">
      <c r="C29320" s="158" t="s">
        <v>555</v>
      </c>
      <c r="D29320" s="159">
        <v>796.92</v>
      </c>
    </row>
    <row r="29321" spans="3:4" ht="15" hidden="1" customHeight="1" x14ac:dyDescent="0.25">
      <c r="C29321" s="160" t="s">
        <v>547</v>
      </c>
      <c r="D29321" s="161">
        <v>92.36</v>
      </c>
    </row>
    <row r="29322" spans="3:4" ht="15" hidden="1" customHeight="1" x14ac:dyDescent="0.25">
      <c r="C29322" s="158" t="s">
        <v>547</v>
      </c>
      <c r="D29322" s="159">
        <v>1082.97</v>
      </c>
    </row>
    <row r="29323" spans="3:4" ht="15" hidden="1" customHeight="1" x14ac:dyDescent="0.25">
      <c r="C29323" s="160" t="s">
        <v>552</v>
      </c>
      <c r="D29323" s="161">
        <v>939.75</v>
      </c>
    </row>
    <row r="29324" spans="3:4" ht="15" hidden="1" customHeight="1" x14ac:dyDescent="0.25">
      <c r="C29324" s="158" t="s">
        <v>551</v>
      </c>
      <c r="D29324" s="159">
        <v>1132.8800000000001</v>
      </c>
    </row>
    <row r="29325" spans="3:4" ht="15" hidden="1" customHeight="1" x14ac:dyDescent="0.25">
      <c r="C29325" s="160" t="s">
        <v>540</v>
      </c>
      <c r="D29325" s="161">
        <v>389.34</v>
      </c>
    </row>
    <row r="29326" spans="3:4" ht="15" hidden="1" customHeight="1" x14ac:dyDescent="0.25">
      <c r="C29326" s="158" t="s">
        <v>555</v>
      </c>
      <c r="D29326" s="159">
        <v>974.05</v>
      </c>
    </row>
    <row r="29327" spans="3:4" ht="15" hidden="1" customHeight="1" x14ac:dyDescent="0.25">
      <c r="C29327" s="160" t="s">
        <v>553</v>
      </c>
      <c r="D29327" s="161">
        <v>603.99</v>
      </c>
    </row>
    <row r="29328" spans="3:4" ht="15" hidden="1" customHeight="1" x14ac:dyDescent="0.25">
      <c r="C29328" s="158" t="s">
        <v>549</v>
      </c>
      <c r="D29328" s="159">
        <v>1046.2</v>
      </c>
    </row>
    <row r="29329" spans="3:4" ht="15" hidden="1" customHeight="1" x14ac:dyDescent="0.25">
      <c r="C29329" s="160" t="s">
        <v>308</v>
      </c>
      <c r="D29329" s="161">
        <v>1140.3599999999999</v>
      </c>
    </row>
    <row r="29330" spans="3:4" ht="15" hidden="1" customHeight="1" x14ac:dyDescent="0.25">
      <c r="C29330" s="158" t="s">
        <v>552</v>
      </c>
      <c r="D29330" s="159">
        <v>1038.5899999999999</v>
      </c>
    </row>
    <row r="29331" spans="3:4" ht="15" hidden="1" customHeight="1" x14ac:dyDescent="0.25">
      <c r="C29331" s="160" t="s">
        <v>548</v>
      </c>
      <c r="D29331" s="161">
        <v>1009.84</v>
      </c>
    </row>
    <row r="29332" spans="3:4" ht="15" hidden="1" customHeight="1" x14ac:dyDescent="0.25">
      <c r="C29332" s="158" t="s">
        <v>557</v>
      </c>
      <c r="D29332" s="159">
        <v>27.41</v>
      </c>
    </row>
    <row r="29333" spans="3:4" ht="15" hidden="1" customHeight="1" x14ac:dyDescent="0.25">
      <c r="C29333" s="160" t="s">
        <v>546</v>
      </c>
      <c r="D29333" s="161">
        <v>450.32</v>
      </c>
    </row>
    <row r="29334" spans="3:4" ht="15" hidden="1" customHeight="1" x14ac:dyDescent="0.25">
      <c r="C29334" s="158" t="s">
        <v>550</v>
      </c>
      <c r="D29334" s="159">
        <v>604.79</v>
      </c>
    </row>
    <row r="29335" spans="3:4" ht="15" hidden="1" customHeight="1" x14ac:dyDescent="0.25">
      <c r="C29335" s="160" t="s">
        <v>546</v>
      </c>
      <c r="D29335" s="161">
        <v>964.43</v>
      </c>
    </row>
    <row r="29336" spans="3:4" ht="15" hidden="1" customHeight="1" x14ac:dyDescent="0.25">
      <c r="C29336" s="158" t="s">
        <v>308</v>
      </c>
      <c r="D29336" s="159">
        <v>1085.6400000000001</v>
      </c>
    </row>
    <row r="29337" spans="3:4" ht="15" hidden="1" customHeight="1" x14ac:dyDescent="0.25">
      <c r="C29337" s="160" t="s">
        <v>309</v>
      </c>
      <c r="D29337" s="161">
        <v>583.59</v>
      </c>
    </row>
    <row r="29338" spans="3:4" ht="15" hidden="1" customHeight="1" x14ac:dyDescent="0.25">
      <c r="C29338" s="158" t="s">
        <v>550</v>
      </c>
      <c r="D29338" s="159">
        <v>561.83000000000004</v>
      </c>
    </row>
    <row r="29339" spans="3:4" ht="15" hidden="1" customHeight="1" x14ac:dyDescent="0.25">
      <c r="C29339" s="160" t="s">
        <v>556</v>
      </c>
      <c r="D29339" s="161">
        <v>751.69</v>
      </c>
    </row>
    <row r="29340" spans="3:4" ht="15" hidden="1" customHeight="1" x14ac:dyDescent="0.25">
      <c r="C29340" s="158" t="s">
        <v>309</v>
      </c>
      <c r="D29340" s="159">
        <v>37.51</v>
      </c>
    </row>
    <row r="29341" spans="3:4" ht="15" hidden="1" customHeight="1" x14ac:dyDescent="0.25">
      <c r="C29341" s="160" t="s">
        <v>548</v>
      </c>
      <c r="D29341" s="161">
        <v>53.64</v>
      </c>
    </row>
    <row r="29342" spans="3:4" ht="15" hidden="1" customHeight="1" x14ac:dyDescent="0.25">
      <c r="C29342" s="158" t="s">
        <v>309</v>
      </c>
      <c r="D29342" s="159">
        <v>1228.1099999999999</v>
      </c>
    </row>
    <row r="29343" spans="3:4" ht="15" hidden="1" customHeight="1" x14ac:dyDescent="0.25">
      <c r="C29343" s="160" t="s">
        <v>545</v>
      </c>
      <c r="D29343" s="161">
        <v>879.04</v>
      </c>
    </row>
    <row r="29344" spans="3:4" ht="15" hidden="1" customHeight="1" x14ac:dyDescent="0.25">
      <c r="C29344" s="158" t="s">
        <v>545</v>
      </c>
      <c r="D29344" s="159">
        <v>175.57</v>
      </c>
    </row>
    <row r="29345" spans="3:4" ht="15" hidden="1" customHeight="1" x14ac:dyDescent="0.25">
      <c r="C29345" s="160" t="s">
        <v>542</v>
      </c>
      <c r="D29345" s="161">
        <v>317</v>
      </c>
    </row>
    <row r="29346" spans="3:4" ht="15" hidden="1" customHeight="1" x14ac:dyDescent="0.25">
      <c r="C29346" s="158" t="s">
        <v>555</v>
      </c>
      <c r="D29346" s="159">
        <v>661.18</v>
      </c>
    </row>
    <row r="29347" spans="3:4" ht="15" hidden="1" customHeight="1" x14ac:dyDescent="0.25">
      <c r="C29347" s="160" t="s">
        <v>541</v>
      </c>
      <c r="D29347" s="161">
        <v>721.85</v>
      </c>
    </row>
    <row r="29348" spans="3:4" ht="15" hidden="1" customHeight="1" x14ac:dyDescent="0.25">
      <c r="C29348" s="158" t="s">
        <v>553</v>
      </c>
      <c r="D29348" s="159">
        <v>253.04</v>
      </c>
    </row>
    <row r="29349" spans="3:4" ht="15" hidden="1" customHeight="1" x14ac:dyDescent="0.25">
      <c r="C29349" s="160" t="s">
        <v>542</v>
      </c>
      <c r="D29349" s="161">
        <v>513.53</v>
      </c>
    </row>
    <row r="29350" spans="3:4" ht="15" hidden="1" customHeight="1" x14ac:dyDescent="0.25">
      <c r="C29350" s="158" t="s">
        <v>307</v>
      </c>
      <c r="D29350" s="159">
        <v>469.87</v>
      </c>
    </row>
    <row r="29351" spans="3:4" ht="15" hidden="1" customHeight="1" x14ac:dyDescent="0.25">
      <c r="C29351" s="160" t="s">
        <v>544</v>
      </c>
      <c r="D29351" s="161">
        <v>494.73</v>
      </c>
    </row>
    <row r="29352" spans="3:4" ht="15" hidden="1" customHeight="1" x14ac:dyDescent="0.25">
      <c r="C29352" s="158" t="s">
        <v>307</v>
      </c>
      <c r="D29352" s="159">
        <v>981.96</v>
      </c>
    </row>
    <row r="29353" spans="3:4" ht="15" hidden="1" customHeight="1" x14ac:dyDescent="0.25">
      <c r="C29353" s="160" t="s">
        <v>540</v>
      </c>
      <c r="D29353" s="161">
        <v>1241.4100000000001</v>
      </c>
    </row>
    <row r="29354" spans="3:4" ht="15" hidden="1" customHeight="1" x14ac:dyDescent="0.25">
      <c r="C29354" s="158" t="s">
        <v>546</v>
      </c>
      <c r="D29354" s="159">
        <v>1143.4100000000001</v>
      </c>
    </row>
    <row r="29355" spans="3:4" ht="15" hidden="1" customHeight="1" x14ac:dyDescent="0.25">
      <c r="C29355" s="160" t="s">
        <v>549</v>
      </c>
      <c r="D29355" s="161">
        <v>763.65</v>
      </c>
    </row>
    <row r="29356" spans="3:4" ht="15" hidden="1" customHeight="1" x14ac:dyDescent="0.25">
      <c r="C29356" s="158" t="s">
        <v>540</v>
      </c>
      <c r="D29356" s="159">
        <v>555.41</v>
      </c>
    </row>
    <row r="29357" spans="3:4" ht="15" hidden="1" customHeight="1" x14ac:dyDescent="0.25">
      <c r="C29357" s="160" t="s">
        <v>542</v>
      </c>
      <c r="D29357" s="161">
        <v>302.41000000000003</v>
      </c>
    </row>
    <row r="29358" spans="3:4" ht="15" hidden="1" customHeight="1" x14ac:dyDescent="0.25">
      <c r="C29358" s="158" t="s">
        <v>307</v>
      </c>
      <c r="D29358" s="159">
        <v>1211.72</v>
      </c>
    </row>
    <row r="29359" spans="3:4" ht="15" hidden="1" customHeight="1" x14ac:dyDescent="0.25">
      <c r="C29359" s="160" t="s">
        <v>540</v>
      </c>
      <c r="D29359" s="161">
        <v>852.99</v>
      </c>
    </row>
    <row r="29360" spans="3:4" ht="15" hidden="1" customHeight="1" x14ac:dyDescent="0.25">
      <c r="C29360" s="158" t="s">
        <v>539</v>
      </c>
      <c r="D29360" s="159">
        <v>699.71</v>
      </c>
    </row>
    <row r="29361" spans="3:4" ht="15" hidden="1" customHeight="1" x14ac:dyDescent="0.25">
      <c r="C29361" s="160" t="s">
        <v>543</v>
      </c>
      <c r="D29361" s="161">
        <v>630.85</v>
      </c>
    </row>
    <row r="29362" spans="3:4" ht="15" hidden="1" customHeight="1" x14ac:dyDescent="0.25">
      <c r="C29362" s="158" t="s">
        <v>540</v>
      </c>
      <c r="D29362" s="159">
        <v>735.26</v>
      </c>
    </row>
    <row r="29363" spans="3:4" ht="15" hidden="1" customHeight="1" x14ac:dyDescent="0.25">
      <c r="C29363" s="160" t="s">
        <v>550</v>
      </c>
      <c r="D29363" s="161">
        <v>939.54</v>
      </c>
    </row>
    <row r="29364" spans="3:4" ht="15" hidden="1" customHeight="1" x14ac:dyDescent="0.25">
      <c r="C29364" s="158" t="s">
        <v>547</v>
      </c>
      <c r="D29364" s="159">
        <v>504.99</v>
      </c>
    </row>
    <row r="29365" spans="3:4" ht="15" hidden="1" customHeight="1" x14ac:dyDescent="0.25">
      <c r="C29365" s="160" t="s">
        <v>308</v>
      </c>
      <c r="D29365" s="161">
        <v>691.79</v>
      </c>
    </row>
    <row r="29366" spans="3:4" ht="15" hidden="1" customHeight="1" x14ac:dyDescent="0.25">
      <c r="C29366" s="158" t="s">
        <v>308</v>
      </c>
      <c r="D29366" s="159">
        <v>1068.31</v>
      </c>
    </row>
    <row r="29367" spans="3:4" ht="15" hidden="1" customHeight="1" x14ac:dyDescent="0.25">
      <c r="C29367" s="160" t="s">
        <v>539</v>
      </c>
      <c r="D29367" s="161">
        <v>241.74</v>
      </c>
    </row>
    <row r="29368" spans="3:4" ht="15" hidden="1" customHeight="1" x14ac:dyDescent="0.25">
      <c r="C29368" s="158" t="s">
        <v>545</v>
      </c>
      <c r="D29368" s="159">
        <v>227.02</v>
      </c>
    </row>
    <row r="29369" spans="3:4" ht="15" hidden="1" customHeight="1" x14ac:dyDescent="0.25">
      <c r="C29369" s="160" t="s">
        <v>547</v>
      </c>
      <c r="D29369" s="161">
        <v>1055.45</v>
      </c>
    </row>
    <row r="29370" spans="3:4" ht="15" hidden="1" customHeight="1" x14ac:dyDescent="0.25">
      <c r="C29370" s="158" t="s">
        <v>546</v>
      </c>
      <c r="D29370" s="159">
        <v>1063.24</v>
      </c>
    </row>
    <row r="29371" spans="3:4" ht="15" hidden="1" customHeight="1" x14ac:dyDescent="0.25">
      <c r="C29371" s="160" t="s">
        <v>312</v>
      </c>
      <c r="D29371" s="161">
        <v>578.64</v>
      </c>
    </row>
    <row r="29372" spans="3:4" ht="15" hidden="1" customHeight="1" x14ac:dyDescent="0.25">
      <c r="C29372" s="158" t="s">
        <v>556</v>
      </c>
      <c r="D29372" s="159">
        <v>476.24</v>
      </c>
    </row>
    <row r="29373" spans="3:4" ht="15" hidden="1" customHeight="1" x14ac:dyDescent="0.25">
      <c r="C29373" s="160" t="s">
        <v>543</v>
      </c>
      <c r="D29373" s="161">
        <v>1244.33</v>
      </c>
    </row>
    <row r="29374" spans="3:4" ht="15" hidden="1" customHeight="1" x14ac:dyDescent="0.25">
      <c r="C29374" s="158" t="s">
        <v>547</v>
      </c>
      <c r="D29374" s="159">
        <v>1272.44</v>
      </c>
    </row>
    <row r="29375" spans="3:4" ht="15" hidden="1" customHeight="1" x14ac:dyDescent="0.25">
      <c r="C29375" s="160" t="s">
        <v>549</v>
      </c>
      <c r="D29375" s="161">
        <v>902.53</v>
      </c>
    </row>
    <row r="29376" spans="3:4" ht="15" hidden="1" customHeight="1" x14ac:dyDescent="0.25">
      <c r="C29376" s="158" t="s">
        <v>548</v>
      </c>
      <c r="D29376" s="159">
        <v>680.98</v>
      </c>
    </row>
    <row r="29377" spans="3:4" ht="15" hidden="1" customHeight="1" x14ac:dyDescent="0.25">
      <c r="C29377" s="160" t="s">
        <v>546</v>
      </c>
      <c r="D29377" s="161">
        <v>80.63</v>
      </c>
    </row>
    <row r="29378" spans="3:4" ht="15" hidden="1" customHeight="1" x14ac:dyDescent="0.25">
      <c r="C29378" s="158" t="s">
        <v>549</v>
      </c>
      <c r="D29378" s="159">
        <v>863.58</v>
      </c>
    </row>
    <row r="29379" spans="3:4" ht="15" hidden="1" customHeight="1" x14ac:dyDescent="0.25">
      <c r="C29379" s="160" t="s">
        <v>309</v>
      </c>
      <c r="D29379" s="161">
        <v>1229.1099999999999</v>
      </c>
    </row>
    <row r="29380" spans="3:4" ht="15" hidden="1" customHeight="1" x14ac:dyDescent="0.25">
      <c r="C29380" s="158" t="s">
        <v>308</v>
      </c>
      <c r="D29380" s="159">
        <v>1184.94</v>
      </c>
    </row>
    <row r="29381" spans="3:4" ht="15" hidden="1" customHeight="1" x14ac:dyDescent="0.25">
      <c r="C29381" s="160" t="s">
        <v>553</v>
      </c>
      <c r="D29381" s="161">
        <v>497.57</v>
      </c>
    </row>
    <row r="29382" spans="3:4" ht="15" hidden="1" customHeight="1" x14ac:dyDescent="0.25">
      <c r="C29382" s="158" t="s">
        <v>554</v>
      </c>
      <c r="D29382" s="159">
        <v>1276.3599999999999</v>
      </c>
    </row>
    <row r="29383" spans="3:4" ht="15" hidden="1" customHeight="1" x14ac:dyDescent="0.25">
      <c r="C29383" s="160" t="s">
        <v>307</v>
      </c>
      <c r="D29383" s="161">
        <v>399.39</v>
      </c>
    </row>
    <row r="29384" spans="3:4" ht="15" hidden="1" customHeight="1" x14ac:dyDescent="0.25">
      <c r="C29384" s="158" t="s">
        <v>550</v>
      </c>
      <c r="D29384" s="159">
        <v>1094.27</v>
      </c>
    </row>
    <row r="29385" spans="3:4" ht="15" hidden="1" customHeight="1" x14ac:dyDescent="0.25">
      <c r="C29385" s="160" t="s">
        <v>309</v>
      </c>
      <c r="D29385" s="161">
        <v>576.23</v>
      </c>
    </row>
    <row r="29386" spans="3:4" ht="15" hidden="1" customHeight="1" x14ac:dyDescent="0.25">
      <c r="C29386" s="158" t="s">
        <v>553</v>
      </c>
      <c r="D29386" s="159">
        <v>162.32</v>
      </c>
    </row>
    <row r="29387" spans="3:4" ht="15" hidden="1" customHeight="1" x14ac:dyDescent="0.25">
      <c r="C29387" s="160" t="s">
        <v>549</v>
      </c>
      <c r="D29387" s="161">
        <v>1011.93</v>
      </c>
    </row>
    <row r="29388" spans="3:4" ht="15" hidden="1" customHeight="1" x14ac:dyDescent="0.25">
      <c r="C29388" s="158" t="s">
        <v>553</v>
      </c>
      <c r="D29388" s="159">
        <v>601.80999999999995</v>
      </c>
    </row>
    <row r="29389" spans="3:4" ht="15" hidden="1" customHeight="1" x14ac:dyDescent="0.25">
      <c r="C29389" s="160" t="s">
        <v>309</v>
      </c>
      <c r="D29389" s="161">
        <v>494.32</v>
      </c>
    </row>
    <row r="29390" spans="3:4" ht="15" hidden="1" customHeight="1" x14ac:dyDescent="0.25">
      <c r="C29390" s="158" t="s">
        <v>309</v>
      </c>
      <c r="D29390" s="159">
        <v>554.92999999999995</v>
      </c>
    </row>
    <row r="29391" spans="3:4" ht="15" hidden="1" customHeight="1" x14ac:dyDescent="0.25">
      <c r="C29391" s="160" t="s">
        <v>553</v>
      </c>
      <c r="D29391" s="161">
        <v>1036.68</v>
      </c>
    </row>
    <row r="29392" spans="3:4" ht="15" hidden="1" customHeight="1" x14ac:dyDescent="0.25">
      <c r="C29392" s="158" t="s">
        <v>545</v>
      </c>
      <c r="D29392" s="159">
        <v>114.98</v>
      </c>
    </row>
    <row r="29393" spans="3:4" ht="15" hidden="1" customHeight="1" x14ac:dyDescent="0.25">
      <c r="C29393" s="160" t="s">
        <v>557</v>
      </c>
      <c r="D29393" s="161">
        <v>1120.01</v>
      </c>
    </row>
    <row r="29394" spans="3:4" ht="15" hidden="1" customHeight="1" x14ac:dyDescent="0.25">
      <c r="C29394" s="158" t="s">
        <v>546</v>
      </c>
      <c r="D29394" s="159">
        <v>971.98</v>
      </c>
    </row>
    <row r="29395" spans="3:4" ht="15" hidden="1" customHeight="1" x14ac:dyDescent="0.25">
      <c r="C29395" s="160" t="s">
        <v>546</v>
      </c>
      <c r="D29395" s="161">
        <v>610.33000000000004</v>
      </c>
    </row>
    <row r="29396" spans="3:4" ht="15" hidden="1" customHeight="1" x14ac:dyDescent="0.25">
      <c r="C29396" s="158" t="s">
        <v>547</v>
      </c>
      <c r="D29396" s="159">
        <v>681.3</v>
      </c>
    </row>
    <row r="29397" spans="3:4" ht="15" hidden="1" customHeight="1" x14ac:dyDescent="0.25">
      <c r="C29397" s="160" t="s">
        <v>545</v>
      </c>
      <c r="D29397" s="161">
        <v>767.85</v>
      </c>
    </row>
    <row r="29398" spans="3:4" ht="15" hidden="1" customHeight="1" x14ac:dyDescent="0.25">
      <c r="C29398" s="158" t="s">
        <v>542</v>
      </c>
      <c r="D29398" s="159">
        <v>894.57</v>
      </c>
    </row>
    <row r="29399" spans="3:4" ht="15" hidden="1" customHeight="1" x14ac:dyDescent="0.25">
      <c r="C29399" s="160" t="s">
        <v>539</v>
      </c>
      <c r="D29399" s="161">
        <v>758.35</v>
      </c>
    </row>
    <row r="29400" spans="3:4" ht="15" hidden="1" customHeight="1" x14ac:dyDescent="0.25">
      <c r="C29400" s="158" t="s">
        <v>308</v>
      </c>
      <c r="D29400" s="159">
        <v>956.82</v>
      </c>
    </row>
    <row r="29401" spans="3:4" ht="15" hidden="1" customHeight="1" x14ac:dyDescent="0.25">
      <c r="C29401" s="160" t="s">
        <v>541</v>
      </c>
      <c r="D29401" s="161">
        <v>67.75</v>
      </c>
    </row>
    <row r="29402" spans="3:4" ht="15" hidden="1" customHeight="1" x14ac:dyDescent="0.25">
      <c r="C29402" s="158" t="s">
        <v>307</v>
      </c>
      <c r="D29402" s="159">
        <v>627.66999999999996</v>
      </c>
    </row>
    <row r="29403" spans="3:4" ht="15" hidden="1" customHeight="1" x14ac:dyDescent="0.25">
      <c r="C29403" s="160" t="s">
        <v>307</v>
      </c>
      <c r="D29403" s="161">
        <v>464.68</v>
      </c>
    </row>
    <row r="29404" spans="3:4" ht="15" hidden="1" customHeight="1" x14ac:dyDescent="0.25">
      <c r="C29404" s="158" t="s">
        <v>550</v>
      </c>
      <c r="D29404" s="159">
        <v>1227.1300000000001</v>
      </c>
    </row>
    <row r="29405" spans="3:4" ht="15" hidden="1" customHeight="1" x14ac:dyDescent="0.25">
      <c r="C29405" s="160" t="s">
        <v>553</v>
      </c>
      <c r="D29405" s="161">
        <v>1248.8800000000001</v>
      </c>
    </row>
    <row r="29406" spans="3:4" ht="15" hidden="1" customHeight="1" x14ac:dyDescent="0.25">
      <c r="C29406" s="158" t="s">
        <v>539</v>
      </c>
      <c r="D29406" s="159">
        <v>386.23</v>
      </c>
    </row>
    <row r="29407" spans="3:4" ht="15" hidden="1" customHeight="1" x14ac:dyDescent="0.25">
      <c r="C29407" s="160" t="s">
        <v>312</v>
      </c>
      <c r="D29407" s="161">
        <v>961.3</v>
      </c>
    </row>
    <row r="29408" spans="3:4" ht="15" hidden="1" customHeight="1" x14ac:dyDescent="0.25">
      <c r="C29408" s="158" t="s">
        <v>309</v>
      </c>
      <c r="D29408" s="159">
        <v>1090.32</v>
      </c>
    </row>
    <row r="29409" spans="3:4" ht="15" hidden="1" customHeight="1" x14ac:dyDescent="0.25">
      <c r="C29409" s="160" t="s">
        <v>545</v>
      </c>
      <c r="D29409" s="161">
        <v>986.59</v>
      </c>
    </row>
    <row r="29410" spans="3:4" ht="15" hidden="1" customHeight="1" x14ac:dyDescent="0.25">
      <c r="C29410" s="158" t="s">
        <v>545</v>
      </c>
      <c r="D29410" s="159">
        <v>578.73</v>
      </c>
    </row>
    <row r="29411" spans="3:4" ht="15" hidden="1" customHeight="1" x14ac:dyDescent="0.25">
      <c r="C29411" s="160" t="s">
        <v>540</v>
      </c>
      <c r="D29411" s="161">
        <v>165.61</v>
      </c>
    </row>
    <row r="29412" spans="3:4" ht="15" hidden="1" customHeight="1" x14ac:dyDescent="0.25">
      <c r="C29412" s="158" t="s">
        <v>551</v>
      </c>
      <c r="D29412" s="159">
        <v>670.85</v>
      </c>
    </row>
    <row r="29413" spans="3:4" ht="15" hidden="1" customHeight="1" x14ac:dyDescent="0.25">
      <c r="C29413" s="160" t="s">
        <v>546</v>
      </c>
      <c r="D29413" s="161">
        <v>475.31</v>
      </c>
    </row>
    <row r="29414" spans="3:4" ht="15" hidden="1" customHeight="1" x14ac:dyDescent="0.25">
      <c r="C29414" s="158" t="s">
        <v>550</v>
      </c>
      <c r="D29414" s="159">
        <v>962.75</v>
      </c>
    </row>
    <row r="29415" spans="3:4" ht="15" hidden="1" customHeight="1" x14ac:dyDescent="0.25">
      <c r="C29415" s="160" t="s">
        <v>553</v>
      </c>
      <c r="D29415" s="161">
        <v>107.85</v>
      </c>
    </row>
    <row r="29416" spans="3:4" ht="15" hidden="1" customHeight="1" x14ac:dyDescent="0.25">
      <c r="C29416" s="158" t="s">
        <v>542</v>
      </c>
      <c r="D29416" s="159">
        <v>1170.24</v>
      </c>
    </row>
    <row r="29417" spans="3:4" ht="15" hidden="1" customHeight="1" x14ac:dyDescent="0.25">
      <c r="C29417" s="160" t="s">
        <v>547</v>
      </c>
      <c r="D29417" s="161">
        <v>998.81</v>
      </c>
    </row>
    <row r="29418" spans="3:4" ht="15" hidden="1" customHeight="1" x14ac:dyDescent="0.25">
      <c r="C29418" s="158" t="s">
        <v>549</v>
      </c>
      <c r="D29418" s="159">
        <v>477.16</v>
      </c>
    </row>
    <row r="29419" spans="3:4" ht="15" hidden="1" customHeight="1" x14ac:dyDescent="0.25">
      <c r="C29419" s="160" t="s">
        <v>556</v>
      </c>
      <c r="D29419" s="161">
        <v>281.27999999999997</v>
      </c>
    </row>
    <row r="29420" spans="3:4" ht="15" hidden="1" customHeight="1" x14ac:dyDescent="0.25">
      <c r="C29420" s="158" t="s">
        <v>555</v>
      </c>
      <c r="D29420" s="159">
        <v>1067.79</v>
      </c>
    </row>
    <row r="29421" spans="3:4" ht="15" hidden="1" customHeight="1" x14ac:dyDescent="0.25">
      <c r="C29421" s="160" t="s">
        <v>545</v>
      </c>
      <c r="D29421" s="161">
        <v>390.12</v>
      </c>
    </row>
    <row r="29422" spans="3:4" ht="15" hidden="1" customHeight="1" x14ac:dyDescent="0.25">
      <c r="C29422" s="158" t="s">
        <v>549</v>
      </c>
      <c r="D29422" s="159">
        <v>1277.5999999999999</v>
      </c>
    </row>
    <row r="29423" spans="3:4" ht="15" hidden="1" customHeight="1" x14ac:dyDescent="0.25">
      <c r="C29423" s="160" t="s">
        <v>545</v>
      </c>
      <c r="D29423" s="161">
        <v>574.29999999999995</v>
      </c>
    </row>
    <row r="29424" spans="3:4" ht="15" hidden="1" customHeight="1" x14ac:dyDescent="0.25">
      <c r="C29424" s="158" t="s">
        <v>549</v>
      </c>
      <c r="D29424" s="159">
        <v>249.45</v>
      </c>
    </row>
    <row r="29425" spans="3:4" ht="15" hidden="1" customHeight="1" x14ac:dyDescent="0.25">
      <c r="C29425" s="160" t="s">
        <v>557</v>
      </c>
      <c r="D29425" s="161">
        <v>608.73</v>
      </c>
    </row>
    <row r="29426" spans="3:4" ht="15" hidden="1" customHeight="1" x14ac:dyDescent="0.25">
      <c r="C29426" s="158" t="s">
        <v>548</v>
      </c>
      <c r="D29426" s="159">
        <v>768.8</v>
      </c>
    </row>
    <row r="29427" spans="3:4" ht="15" hidden="1" customHeight="1" x14ac:dyDescent="0.25">
      <c r="C29427" s="160" t="s">
        <v>540</v>
      </c>
      <c r="D29427" s="161">
        <v>40.36</v>
      </c>
    </row>
    <row r="29428" spans="3:4" ht="15" hidden="1" customHeight="1" x14ac:dyDescent="0.25">
      <c r="C29428" s="158" t="s">
        <v>543</v>
      </c>
      <c r="D29428" s="159">
        <v>101.48</v>
      </c>
    </row>
    <row r="29429" spans="3:4" ht="15" hidden="1" customHeight="1" x14ac:dyDescent="0.25">
      <c r="C29429" s="160" t="s">
        <v>307</v>
      </c>
      <c r="D29429" s="161">
        <v>36.229999999999997</v>
      </c>
    </row>
    <row r="29430" spans="3:4" ht="15" hidden="1" customHeight="1" x14ac:dyDescent="0.25">
      <c r="C29430" s="158" t="s">
        <v>552</v>
      </c>
      <c r="D29430" s="159">
        <v>807.44</v>
      </c>
    </row>
    <row r="29431" spans="3:4" ht="15" hidden="1" customHeight="1" x14ac:dyDescent="0.25">
      <c r="C29431" s="160" t="s">
        <v>539</v>
      </c>
      <c r="D29431" s="161">
        <v>1158.73</v>
      </c>
    </row>
    <row r="29432" spans="3:4" ht="15" hidden="1" customHeight="1" x14ac:dyDescent="0.25">
      <c r="C29432" s="158" t="s">
        <v>553</v>
      </c>
      <c r="D29432" s="159">
        <v>1296.8800000000001</v>
      </c>
    </row>
    <row r="29433" spans="3:4" ht="15" hidden="1" customHeight="1" x14ac:dyDescent="0.25">
      <c r="C29433" s="160" t="s">
        <v>549</v>
      </c>
      <c r="D29433" s="161">
        <v>616.30999999999995</v>
      </c>
    </row>
    <row r="29434" spans="3:4" ht="15" hidden="1" customHeight="1" x14ac:dyDescent="0.25">
      <c r="C29434" s="158" t="s">
        <v>556</v>
      </c>
      <c r="D29434" s="159">
        <v>845.46</v>
      </c>
    </row>
    <row r="29435" spans="3:4" ht="15" hidden="1" customHeight="1" x14ac:dyDescent="0.25">
      <c r="C29435" s="160" t="s">
        <v>539</v>
      </c>
      <c r="D29435" s="161">
        <v>252.08</v>
      </c>
    </row>
    <row r="29436" spans="3:4" ht="15" hidden="1" customHeight="1" x14ac:dyDescent="0.25">
      <c r="C29436" s="158" t="s">
        <v>307</v>
      </c>
      <c r="D29436" s="159">
        <v>589.48</v>
      </c>
    </row>
    <row r="29437" spans="3:4" ht="15" hidden="1" customHeight="1" x14ac:dyDescent="0.25">
      <c r="C29437" s="160" t="s">
        <v>308</v>
      </c>
      <c r="D29437" s="161">
        <v>1019.83</v>
      </c>
    </row>
    <row r="29438" spans="3:4" ht="15" hidden="1" customHeight="1" x14ac:dyDescent="0.25">
      <c r="C29438" s="158" t="s">
        <v>543</v>
      </c>
      <c r="D29438" s="159">
        <v>1281.52</v>
      </c>
    </row>
    <row r="29439" spans="3:4" ht="15" hidden="1" customHeight="1" x14ac:dyDescent="0.25">
      <c r="C29439" s="160" t="s">
        <v>543</v>
      </c>
      <c r="D29439" s="161">
        <v>1271.27</v>
      </c>
    </row>
    <row r="29440" spans="3:4" ht="15" hidden="1" customHeight="1" x14ac:dyDescent="0.25">
      <c r="C29440" s="158" t="s">
        <v>308</v>
      </c>
      <c r="D29440" s="159">
        <v>590.66999999999996</v>
      </c>
    </row>
    <row r="29441" spans="3:4" ht="15" hidden="1" customHeight="1" x14ac:dyDescent="0.25">
      <c r="C29441" s="160" t="s">
        <v>545</v>
      </c>
      <c r="D29441" s="161">
        <v>333.35</v>
      </c>
    </row>
    <row r="29442" spans="3:4" ht="15" hidden="1" customHeight="1" x14ac:dyDescent="0.25">
      <c r="C29442" s="158" t="s">
        <v>543</v>
      </c>
      <c r="D29442" s="159">
        <v>552.84</v>
      </c>
    </row>
    <row r="29443" spans="3:4" ht="15" hidden="1" customHeight="1" x14ac:dyDescent="0.25">
      <c r="C29443" s="160" t="s">
        <v>542</v>
      </c>
      <c r="D29443" s="161">
        <v>284.73</v>
      </c>
    </row>
    <row r="29444" spans="3:4" ht="15" hidden="1" customHeight="1" x14ac:dyDescent="0.25">
      <c r="C29444" s="158" t="s">
        <v>307</v>
      </c>
      <c r="D29444" s="159">
        <v>867.39</v>
      </c>
    </row>
    <row r="29445" spans="3:4" ht="15" hidden="1" customHeight="1" x14ac:dyDescent="0.25">
      <c r="C29445" s="160" t="s">
        <v>556</v>
      </c>
      <c r="D29445" s="161">
        <v>563.16999999999996</v>
      </c>
    </row>
    <row r="29446" spans="3:4" ht="15" hidden="1" customHeight="1" x14ac:dyDescent="0.25">
      <c r="C29446" s="158" t="s">
        <v>549</v>
      </c>
      <c r="D29446" s="159">
        <v>1188.96</v>
      </c>
    </row>
    <row r="29447" spans="3:4" ht="15" hidden="1" customHeight="1" x14ac:dyDescent="0.25">
      <c r="C29447" s="160" t="s">
        <v>545</v>
      </c>
      <c r="D29447" s="161">
        <v>936.32</v>
      </c>
    </row>
    <row r="29448" spans="3:4" ht="15" hidden="1" customHeight="1" x14ac:dyDescent="0.25">
      <c r="C29448" s="158" t="s">
        <v>552</v>
      </c>
      <c r="D29448" s="159">
        <v>1204.42</v>
      </c>
    </row>
    <row r="29449" spans="3:4" ht="15" hidden="1" customHeight="1" x14ac:dyDescent="0.25">
      <c r="C29449" s="160" t="s">
        <v>543</v>
      </c>
      <c r="D29449" s="161">
        <v>817.79</v>
      </c>
    </row>
    <row r="29450" spans="3:4" ht="15" hidden="1" customHeight="1" x14ac:dyDescent="0.25">
      <c r="C29450" s="158" t="s">
        <v>553</v>
      </c>
      <c r="D29450" s="159">
        <v>771.79</v>
      </c>
    </row>
    <row r="29451" spans="3:4" ht="15" hidden="1" customHeight="1" x14ac:dyDescent="0.25">
      <c r="C29451" s="160" t="s">
        <v>547</v>
      </c>
      <c r="D29451" s="161">
        <v>58.51</v>
      </c>
    </row>
    <row r="29452" spans="3:4" ht="15" hidden="1" customHeight="1" x14ac:dyDescent="0.25">
      <c r="C29452" s="158" t="s">
        <v>551</v>
      </c>
      <c r="D29452" s="159">
        <v>201.38</v>
      </c>
    </row>
    <row r="29453" spans="3:4" ht="15" hidden="1" customHeight="1" x14ac:dyDescent="0.25">
      <c r="C29453" s="160" t="s">
        <v>309</v>
      </c>
      <c r="D29453" s="161">
        <v>817.06</v>
      </c>
    </row>
    <row r="29454" spans="3:4" ht="15" hidden="1" customHeight="1" x14ac:dyDescent="0.25">
      <c r="C29454" s="158" t="s">
        <v>309</v>
      </c>
      <c r="D29454" s="159">
        <v>888.28</v>
      </c>
    </row>
    <row r="29455" spans="3:4" ht="15" hidden="1" customHeight="1" x14ac:dyDescent="0.25">
      <c r="C29455" s="160" t="s">
        <v>544</v>
      </c>
      <c r="D29455" s="161">
        <v>865.62</v>
      </c>
    </row>
    <row r="29456" spans="3:4" ht="15" hidden="1" customHeight="1" x14ac:dyDescent="0.25">
      <c r="C29456" s="158" t="s">
        <v>312</v>
      </c>
      <c r="D29456" s="159">
        <v>423.78</v>
      </c>
    </row>
    <row r="29457" spans="3:4" ht="15" hidden="1" customHeight="1" x14ac:dyDescent="0.25">
      <c r="C29457" s="160" t="s">
        <v>557</v>
      </c>
      <c r="D29457" s="161">
        <v>1117.33</v>
      </c>
    </row>
    <row r="29458" spans="3:4" ht="15" hidden="1" customHeight="1" x14ac:dyDescent="0.25">
      <c r="C29458" s="158" t="s">
        <v>540</v>
      </c>
      <c r="D29458" s="159">
        <v>601.14</v>
      </c>
    </row>
    <row r="29459" spans="3:4" ht="15" hidden="1" customHeight="1" x14ac:dyDescent="0.25">
      <c r="C29459" s="160" t="s">
        <v>542</v>
      </c>
      <c r="D29459" s="161">
        <v>972.38</v>
      </c>
    </row>
    <row r="29460" spans="3:4" ht="15" hidden="1" customHeight="1" x14ac:dyDescent="0.25">
      <c r="C29460" s="158" t="s">
        <v>549</v>
      </c>
      <c r="D29460" s="159">
        <v>540.25</v>
      </c>
    </row>
    <row r="29461" spans="3:4" ht="15" hidden="1" customHeight="1" x14ac:dyDescent="0.25">
      <c r="C29461" s="160" t="s">
        <v>539</v>
      </c>
      <c r="D29461" s="161">
        <v>1224.5</v>
      </c>
    </row>
    <row r="29462" spans="3:4" ht="15" hidden="1" customHeight="1" x14ac:dyDescent="0.25">
      <c r="C29462" s="158" t="s">
        <v>543</v>
      </c>
      <c r="D29462" s="159">
        <v>551.98</v>
      </c>
    </row>
    <row r="29463" spans="3:4" ht="15" hidden="1" customHeight="1" x14ac:dyDescent="0.25">
      <c r="C29463" s="160" t="s">
        <v>557</v>
      </c>
      <c r="D29463" s="161">
        <v>760.78</v>
      </c>
    </row>
    <row r="29464" spans="3:4" ht="15" hidden="1" customHeight="1" x14ac:dyDescent="0.25">
      <c r="C29464" s="158" t="s">
        <v>554</v>
      </c>
      <c r="D29464" s="159">
        <v>568.55999999999995</v>
      </c>
    </row>
    <row r="29465" spans="3:4" ht="15" hidden="1" customHeight="1" x14ac:dyDescent="0.25">
      <c r="C29465" s="160" t="s">
        <v>551</v>
      </c>
      <c r="D29465" s="161">
        <v>701.59</v>
      </c>
    </row>
    <row r="29466" spans="3:4" ht="15" hidden="1" customHeight="1" x14ac:dyDescent="0.25">
      <c r="C29466" s="158" t="s">
        <v>312</v>
      </c>
      <c r="D29466" s="159">
        <v>1236.2</v>
      </c>
    </row>
    <row r="29467" spans="3:4" ht="15" hidden="1" customHeight="1" x14ac:dyDescent="0.25">
      <c r="C29467" s="160" t="s">
        <v>543</v>
      </c>
      <c r="D29467" s="161">
        <v>430.64</v>
      </c>
    </row>
    <row r="29468" spans="3:4" ht="15" hidden="1" customHeight="1" x14ac:dyDescent="0.25">
      <c r="C29468" s="158" t="s">
        <v>553</v>
      </c>
      <c r="D29468" s="159">
        <v>678.58</v>
      </c>
    </row>
    <row r="29469" spans="3:4" ht="15" hidden="1" customHeight="1" x14ac:dyDescent="0.25">
      <c r="C29469" s="160" t="s">
        <v>543</v>
      </c>
      <c r="D29469" s="161">
        <v>1010.49</v>
      </c>
    </row>
    <row r="29470" spans="3:4" ht="15" hidden="1" customHeight="1" x14ac:dyDescent="0.25">
      <c r="C29470" s="158" t="s">
        <v>547</v>
      </c>
      <c r="D29470" s="159">
        <v>36.700000000000003</v>
      </c>
    </row>
    <row r="29471" spans="3:4" ht="15" hidden="1" customHeight="1" x14ac:dyDescent="0.25">
      <c r="C29471" s="160" t="s">
        <v>551</v>
      </c>
      <c r="D29471" s="161">
        <v>398.28</v>
      </c>
    </row>
    <row r="29472" spans="3:4" ht="15" hidden="1" customHeight="1" x14ac:dyDescent="0.25">
      <c r="C29472" s="158" t="s">
        <v>543</v>
      </c>
      <c r="D29472" s="159">
        <v>359.45</v>
      </c>
    </row>
    <row r="29473" spans="3:4" ht="15" hidden="1" customHeight="1" x14ac:dyDescent="0.25">
      <c r="C29473" s="160" t="s">
        <v>308</v>
      </c>
      <c r="D29473" s="161">
        <v>677.57</v>
      </c>
    </row>
    <row r="29474" spans="3:4" ht="15" hidden="1" customHeight="1" x14ac:dyDescent="0.25">
      <c r="C29474" s="158" t="s">
        <v>552</v>
      </c>
      <c r="D29474" s="159">
        <v>943.34</v>
      </c>
    </row>
    <row r="29475" spans="3:4" ht="15" hidden="1" customHeight="1" x14ac:dyDescent="0.25">
      <c r="C29475" s="160" t="s">
        <v>540</v>
      </c>
      <c r="D29475" s="161">
        <v>154.52000000000001</v>
      </c>
    </row>
    <row r="29476" spans="3:4" ht="15" hidden="1" customHeight="1" x14ac:dyDescent="0.25">
      <c r="C29476" s="158" t="s">
        <v>553</v>
      </c>
      <c r="D29476" s="159">
        <v>407.85</v>
      </c>
    </row>
    <row r="29477" spans="3:4" ht="15" hidden="1" customHeight="1" x14ac:dyDescent="0.25">
      <c r="C29477" s="160" t="s">
        <v>553</v>
      </c>
      <c r="D29477" s="161">
        <v>348.96</v>
      </c>
    </row>
    <row r="29478" spans="3:4" ht="15" hidden="1" customHeight="1" x14ac:dyDescent="0.25">
      <c r="C29478" s="158" t="s">
        <v>544</v>
      </c>
      <c r="D29478" s="159">
        <v>281.37</v>
      </c>
    </row>
    <row r="29479" spans="3:4" ht="15" hidden="1" customHeight="1" x14ac:dyDescent="0.25">
      <c r="C29479" s="160" t="s">
        <v>308</v>
      </c>
      <c r="D29479" s="161">
        <v>529.45000000000005</v>
      </c>
    </row>
    <row r="29480" spans="3:4" ht="15" hidden="1" customHeight="1" x14ac:dyDescent="0.25">
      <c r="C29480" s="158" t="s">
        <v>540</v>
      </c>
      <c r="D29480" s="159">
        <v>293.06</v>
      </c>
    </row>
    <row r="29481" spans="3:4" ht="15" hidden="1" customHeight="1" x14ac:dyDescent="0.25">
      <c r="C29481" s="160" t="s">
        <v>552</v>
      </c>
      <c r="D29481" s="161">
        <v>33.79</v>
      </c>
    </row>
    <row r="29482" spans="3:4" ht="15" hidden="1" customHeight="1" x14ac:dyDescent="0.25">
      <c r="C29482" s="158" t="s">
        <v>551</v>
      </c>
      <c r="D29482" s="159">
        <v>167.19</v>
      </c>
    </row>
    <row r="29483" spans="3:4" ht="15" hidden="1" customHeight="1" x14ac:dyDescent="0.25">
      <c r="C29483" s="160" t="s">
        <v>554</v>
      </c>
      <c r="D29483" s="161">
        <v>581.41</v>
      </c>
    </row>
    <row r="29484" spans="3:4" ht="15" hidden="1" customHeight="1" x14ac:dyDescent="0.25">
      <c r="C29484" s="158" t="s">
        <v>542</v>
      </c>
      <c r="D29484" s="159">
        <v>513.01</v>
      </c>
    </row>
    <row r="29485" spans="3:4" ht="15" hidden="1" customHeight="1" x14ac:dyDescent="0.25">
      <c r="C29485" s="160" t="s">
        <v>539</v>
      </c>
      <c r="D29485" s="161">
        <v>1076.3900000000001</v>
      </c>
    </row>
    <row r="29486" spans="3:4" ht="15" hidden="1" customHeight="1" x14ac:dyDescent="0.25">
      <c r="C29486" s="158" t="s">
        <v>557</v>
      </c>
      <c r="D29486" s="159">
        <v>232.36</v>
      </c>
    </row>
    <row r="29487" spans="3:4" ht="15" hidden="1" customHeight="1" x14ac:dyDescent="0.25">
      <c r="C29487" s="160" t="s">
        <v>542</v>
      </c>
      <c r="D29487" s="161">
        <v>358.62</v>
      </c>
    </row>
    <row r="29488" spans="3:4" ht="15" hidden="1" customHeight="1" x14ac:dyDescent="0.25">
      <c r="C29488" s="158" t="s">
        <v>556</v>
      </c>
      <c r="D29488" s="159">
        <v>835.82</v>
      </c>
    </row>
    <row r="29489" spans="3:4" ht="15" hidden="1" customHeight="1" x14ac:dyDescent="0.25">
      <c r="C29489" s="160" t="s">
        <v>553</v>
      </c>
      <c r="D29489" s="161">
        <v>45.27</v>
      </c>
    </row>
    <row r="29490" spans="3:4" ht="15" hidden="1" customHeight="1" x14ac:dyDescent="0.25">
      <c r="C29490" s="158" t="s">
        <v>553</v>
      </c>
      <c r="D29490" s="159">
        <v>1130.3499999999999</v>
      </c>
    </row>
    <row r="29491" spans="3:4" ht="15" hidden="1" customHeight="1" x14ac:dyDescent="0.25">
      <c r="C29491" s="160" t="s">
        <v>543</v>
      </c>
      <c r="D29491" s="161">
        <v>205.09</v>
      </c>
    </row>
    <row r="29492" spans="3:4" ht="15" hidden="1" customHeight="1" x14ac:dyDescent="0.25">
      <c r="C29492" s="158" t="s">
        <v>539</v>
      </c>
      <c r="D29492" s="159">
        <v>675.25</v>
      </c>
    </row>
    <row r="29493" spans="3:4" ht="15" hidden="1" customHeight="1" x14ac:dyDescent="0.25">
      <c r="C29493" s="160" t="s">
        <v>312</v>
      </c>
      <c r="D29493" s="161">
        <v>822.94</v>
      </c>
    </row>
    <row r="29494" spans="3:4" ht="15" hidden="1" customHeight="1" x14ac:dyDescent="0.25">
      <c r="C29494" s="158" t="s">
        <v>551</v>
      </c>
      <c r="D29494" s="159">
        <v>720.62</v>
      </c>
    </row>
    <row r="29495" spans="3:4" ht="15" hidden="1" customHeight="1" x14ac:dyDescent="0.25">
      <c r="C29495" s="160" t="s">
        <v>551</v>
      </c>
      <c r="D29495" s="161">
        <v>792.07</v>
      </c>
    </row>
    <row r="29496" spans="3:4" ht="15" hidden="1" customHeight="1" x14ac:dyDescent="0.25">
      <c r="C29496" s="158" t="s">
        <v>539</v>
      </c>
      <c r="D29496" s="159">
        <v>512.49</v>
      </c>
    </row>
    <row r="29497" spans="3:4" ht="15" hidden="1" customHeight="1" x14ac:dyDescent="0.25">
      <c r="C29497" s="160" t="s">
        <v>554</v>
      </c>
      <c r="D29497" s="161">
        <v>747.4</v>
      </c>
    </row>
    <row r="29498" spans="3:4" ht="15" hidden="1" customHeight="1" x14ac:dyDescent="0.25">
      <c r="C29498" s="158" t="s">
        <v>541</v>
      </c>
      <c r="D29498" s="159">
        <v>364.46</v>
      </c>
    </row>
    <row r="29499" spans="3:4" ht="15" hidden="1" customHeight="1" x14ac:dyDescent="0.25">
      <c r="C29499" s="160" t="s">
        <v>549</v>
      </c>
      <c r="D29499" s="161">
        <v>461.74</v>
      </c>
    </row>
    <row r="29500" spans="3:4" ht="15" hidden="1" customHeight="1" x14ac:dyDescent="0.25">
      <c r="C29500" s="158" t="s">
        <v>545</v>
      </c>
      <c r="D29500" s="159">
        <v>839.51</v>
      </c>
    </row>
    <row r="29501" spans="3:4" ht="15" hidden="1" customHeight="1" x14ac:dyDescent="0.25">
      <c r="C29501" s="160" t="s">
        <v>557</v>
      </c>
      <c r="D29501" s="161">
        <v>513.59</v>
      </c>
    </row>
    <row r="29502" spans="3:4" ht="15" hidden="1" customHeight="1" x14ac:dyDescent="0.25">
      <c r="C29502" s="158" t="s">
        <v>553</v>
      </c>
      <c r="D29502" s="159">
        <v>497.28</v>
      </c>
    </row>
    <row r="29503" spans="3:4" ht="15" hidden="1" customHeight="1" x14ac:dyDescent="0.25">
      <c r="C29503" s="160" t="s">
        <v>552</v>
      </c>
      <c r="D29503" s="161">
        <v>155.11000000000001</v>
      </c>
    </row>
    <row r="29504" spans="3:4" ht="15" hidden="1" customHeight="1" x14ac:dyDescent="0.25">
      <c r="C29504" s="158" t="s">
        <v>557</v>
      </c>
      <c r="D29504" s="159">
        <v>713.46</v>
      </c>
    </row>
    <row r="29505" spans="3:4" ht="15" hidden="1" customHeight="1" x14ac:dyDescent="0.25">
      <c r="C29505" s="160" t="s">
        <v>553</v>
      </c>
      <c r="D29505" s="161">
        <v>901.01</v>
      </c>
    </row>
    <row r="29506" spans="3:4" ht="15" hidden="1" customHeight="1" x14ac:dyDescent="0.25">
      <c r="C29506" s="158" t="s">
        <v>545</v>
      </c>
      <c r="D29506" s="159">
        <v>514.58000000000004</v>
      </c>
    </row>
    <row r="29507" spans="3:4" ht="15" hidden="1" customHeight="1" x14ac:dyDescent="0.25">
      <c r="C29507" s="160" t="s">
        <v>539</v>
      </c>
      <c r="D29507" s="161">
        <v>541.24</v>
      </c>
    </row>
    <row r="29508" spans="3:4" ht="15" hidden="1" customHeight="1" x14ac:dyDescent="0.25">
      <c r="C29508" s="158" t="s">
        <v>542</v>
      </c>
      <c r="D29508" s="159">
        <v>1268.92</v>
      </c>
    </row>
    <row r="29509" spans="3:4" ht="15" hidden="1" customHeight="1" x14ac:dyDescent="0.25">
      <c r="C29509" s="160" t="s">
        <v>554</v>
      </c>
      <c r="D29509" s="161">
        <v>426.77</v>
      </c>
    </row>
    <row r="29510" spans="3:4" ht="15" hidden="1" customHeight="1" x14ac:dyDescent="0.25">
      <c r="C29510" s="158" t="s">
        <v>312</v>
      </c>
      <c r="D29510" s="159">
        <v>726.91</v>
      </c>
    </row>
    <row r="29511" spans="3:4" ht="15" hidden="1" customHeight="1" x14ac:dyDescent="0.25">
      <c r="C29511" s="160" t="s">
        <v>307</v>
      </c>
      <c r="D29511" s="161">
        <v>729.97</v>
      </c>
    </row>
    <row r="29512" spans="3:4" ht="15" hidden="1" customHeight="1" x14ac:dyDescent="0.25">
      <c r="C29512" s="158" t="s">
        <v>549</v>
      </c>
      <c r="D29512" s="159">
        <v>625.79</v>
      </c>
    </row>
    <row r="29513" spans="3:4" ht="15" hidden="1" customHeight="1" x14ac:dyDescent="0.25">
      <c r="C29513" s="160" t="s">
        <v>545</v>
      </c>
      <c r="D29513" s="161">
        <v>522.55999999999995</v>
      </c>
    </row>
    <row r="29514" spans="3:4" ht="15" hidden="1" customHeight="1" x14ac:dyDescent="0.25">
      <c r="C29514" s="158" t="s">
        <v>543</v>
      </c>
      <c r="D29514" s="159">
        <v>526.57000000000005</v>
      </c>
    </row>
    <row r="29515" spans="3:4" ht="15" hidden="1" customHeight="1" x14ac:dyDescent="0.25">
      <c r="C29515" s="160" t="s">
        <v>307</v>
      </c>
      <c r="D29515" s="161">
        <v>737.24</v>
      </c>
    </row>
    <row r="29516" spans="3:4" ht="15" hidden="1" customHeight="1" x14ac:dyDescent="0.25">
      <c r="C29516" s="158" t="s">
        <v>552</v>
      </c>
      <c r="D29516" s="159">
        <v>739.66</v>
      </c>
    </row>
    <row r="29517" spans="3:4" ht="15" hidden="1" customHeight="1" x14ac:dyDescent="0.25">
      <c r="C29517" s="160" t="s">
        <v>552</v>
      </c>
      <c r="D29517" s="161">
        <v>1066.6600000000001</v>
      </c>
    </row>
    <row r="29518" spans="3:4" ht="15" hidden="1" customHeight="1" x14ac:dyDescent="0.25">
      <c r="C29518" s="158" t="s">
        <v>544</v>
      </c>
      <c r="D29518" s="159">
        <v>84.92</v>
      </c>
    </row>
    <row r="29519" spans="3:4" ht="15" hidden="1" customHeight="1" x14ac:dyDescent="0.25">
      <c r="C29519" s="160" t="s">
        <v>557</v>
      </c>
      <c r="D29519" s="161">
        <v>373.18</v>
      </c>
    </row>
    <row r="29520" spans="3:4" ht="15" hidden="1" customHeight="1" x14ac:dyDescent="0.25">
      <c r="C29520" s="158" t="s">
        <v>556</v>
      </c>
      <c r="D29520" s="159">
        <v>698.44</v>
      </c>
    </row>
    <row r="29521" spans="3:4" ht="15" hidden="1" customHeight="1" x14ac:dyDescent="0.25">
      <c r="C29521" s="160" t="s">
        <v>307</v>
      </c>
      <c r="D29521" s="161">
        <v>249.49</v>
      </c>
    </row>
    <row r="29522" spans="3:4" ht="15" hidden="1" customHeight="1" x14ac:dyDescent="0.25">
      <c r="C29522" s="158" t="s">
        <v>556</v>
      </c>
      <c r="D29522" s="159">
        <v>191.69</v>
      </c>
    </row>
    <row r="29523" spans="3:4" ht="15" hidden="1" customHeight="1" x14ac:dyDescent="0.25">
      <c r="C29523" s="160" t="s">
        <v>547</v>
      </c>
      <c r="D29523" s="161">
        <v>1297.94</v>
      </c>
    </row>
    <row r="29524" spans="3:4" ht="15" hidden="1" customHeight="1" x14ac:dyDescent="0.25">
      <c r="C29524" s="158" t="s">
        <v>309</v>
      </c>
      <c r="D29524" s="159">
        <v>355.15</v>
      </c>
    </row>
    <row r="29525" spans="3:4" ht="15" hidden="1" customHeight="1" x14ac:dyDescent="0.25">
      <c r="C29525" s="160" t="s">
        <v>309</v>
      </c>
      <c r="D29525" s="161">
        <v>95.98</v>
      </c>
    </row>
    <row r="29526" spans="3:4" ht="15" hidden="1" customHeight="1" x14ac:dyDescent="0.25">
      <c r="C29526" s="158" t="s">
        <v>549</v>
      </c>
      <c r="D29526" s="159">
        <v>1071.0999999999999</v>
      </c>
    </row>
    <row r="29527" spans="3:4" ht="15" hidden="1" customHeight="1" x14ac:dyDescent="0.25">
      <c r="C29527" s="160" t="s">
        <v>545</v>
      </c>
      <c r="D29527" s="161">
        <v>98.36</v>
      </c>
    </row>
    <row r="29528" spans="3:4" ht="15" hidden="1" customHeight="1" x14ac:dyDescent="0.25">
      <c r="C29528" s="158" t="s">
        <v>540</v>
      </c>
      <c r="D29528" s="159">
        <v>35.51</v>
      </c>
    </row>
    <row r="29529" spans="3:4" ht="15" hidden="1" customHeight="1" x14ac:dyDescent="0.25">
      <c r="C29529" s="160" t="s">
        <v>542</v>
      </c>
      <c r="D29529" s="161">
        <v>807.81</v>
      </c>
    </row>
    <row r="29530" spans="3:4" ht="15" hidden="1" customHeight="1" x14ac:dyDescent="0.25">
      <c r="C29530" s="158" t="s">
        <v>308</v>
      </c>
      <c r="D29530" s="159">
        <v>357.82</v>
      </c>
    </row>
    <row r="29531" spans="3:4" ht="15" hidden="1" customHeight="1" x14ac:dyDescent="0.25">
      <c r="C29531" s="160" t="s">
        <v>553</v>
      </c>
      <c r="D29531" s="161">
        <v>821.76</v>
      </c>
    </row>
    <row r="29532" spans="3:4" ht="15" hidden="1" customHeight="1" x14ac:dyDescent="0.25">
      <c r="C29532" s="158" t="s">
        <v>542</v>
      </c>
      <c r="D29532" s="159">
        <v>839.24</v>
      </c>
    </row>
    <row r="29533" spans="3:4" ht="15" hidden="1" customHeight="1" x14ac:dyDescent="0.25">
      <c r="C29533" s="160" t="s">
        <v>552</v>
      </c>
      <c r="D29533" s="161">
        <v>174.66</v>
      </c>
    </row>
    <row r="29534" spans="3:4" ht="15" hidden="1" customHeight="1" x14ac:dyDescent="0.25">
      <c r="C29534" s="158" t="s">
        <v>312</v>
      </c>
      <c r="D29534" s="159">
        <v>616.6</v>
      </c>
    </row>
    <row r="29535" spans="3:4" ht="15" hidden="1" customHeight="1" x14ac:dyDescent="0.25">
      <c r="C29535" s="160" t="s">
        <v>547</v>
      </c>
      <c r="D29535" s="161">
        <v>1216.29</v>
      </c>
    </row>
    <row r="29536" spans="3:4" ht="15" hidden="1" customHeight="1" x14ac:dyDescent="0.25">
      <c r="C29536" s="158" t="s">
        <v>552</v>
      </c>
      <c r="D29536" s="159">
        <v>533.29999999999995</v>
      </c>
    </row>
    <row r="29537" spans="3:4" ht="15" hidden="1" customHeight="1" x14ac:dyDescent="0.25">
      <c r="C29537" s="160" t="s">
        <v>554</v>
      </c>
      <c r="D29537" s="161">
        <v>1049.31</v>
      </c>
    </row>
    <row r="29538" spans="3:4" ht="15" hidden="1" customHeight="1" x14ac:dyDescent="0.25">
      <c r="C29538" s="158" t="s">
        <v>543</v>
      </c>
      <c r="D29538" s="159">
        <v>938.49</v>
      </c>
    </row>
    <row r="29539" spans="3:4" ht="15" hidden="1" customHeight="1" x14ac:dyDescent="0.25">
      <c r="C29539" s="160" t="s">
        <v>547</v>
      </c>
      <c r="D29539" s="161">
        <v>786.21</v>
      </c>
    </row>
    <row r="29540" spans="3:4" ht="15" hidden="1" customHeight="1" x14ac:dyDescent="0.25">
      <c r="C29540" s="158" t="s">
        <v>542</v>
      </c>
      <c r="D29540" s="159">
        <v>888.78</v>
      </c>
    </row>
    <row r="29541" spans="3:4" ht="15" hidden="1" customHeight="1" x14ac:dyDescent="0.25">
      <c r="C29541" s="160" t="s">
        <v>546</v>
      </c>
      <c r="D29541" s="161">
        <v>470.59</v>
      </c>
    </row>
    <row r="29542" spans="3:4" ht="15" hidden="1" customHeight="1" x14ac:dyDescent="0.25">
      <c r="C29542" s="158" t="s">
        <v>541</v>
      </c>
      <c r="D29542" s="159">
        <v>1282.19</v>
      </c>
    </row>
    <row r="29543" spans="3:4" ht="15" hidden="1" customHeight="1" x14ac:dyDescent="0.25">
      <c r="C29543" s="160" t="s">
        <v>540</v>
      </c>
      <c r="D29543" s="161">
        <v>971.41</v>
      </c>
    </row>
    <row r="29544" spans="3:4" ht="15" hidden="1" customHeight="1" x14ac:dyDescent="0.25">
      <c r="C29544" s="158" t="s">
        <v>307</v>
      </c>
      <c r="D29544" s="159">
        <v>1176.5</v>
      </c>
    </row>
    <row r="29545" spans="3:4" ht="15" hidden="1" customHeight="1" x14ac:dyDescent="0.25">
      <c r="C29545" s="160" t="s">
        <v>558</v>
      </c>
      <c r="D29545" s="161">
        <v>590.19000000000005</v>
      </c>
    </row>
    <row r="29546" spans="3:4" ht="15" hidden="1" customHeight="1" x14ac:dyDescent="0.25">
      <c r="C29546" s="158" t="s">
        <v>549</v>
      </c>
      <c r="D29546" s="159">
        <v>411.84</v>
      </c>
    </row>
    <row r="29547" spans="3:4" ht="15" hidden="1" customHeight="1" x14ac:dyDescent="0.25">
      <c r="C29547" s="160" t="s">
        <v>552</v>
      </c>
      <c r="D29547" s="161">
        <v>789.8</v>
      </c>
    </row>
    <row r="29548" spans="3:4" ht="15" hidden="1" customHeight="1" x14ac:dyDescent="0.25">
      <c r="C29548" s="158" t="s">
        <v>552</v>
      </c>
      <c r="D29548" s="159">
        <v>445.11</v>
      </c>
    </row>
    <row r="29549" spans="3:4" ht="15" hidden="1" customHeight="1" x14ac:dyDescent="0.25">
      <c r="C29549" s="160" t="s">
        <v>309</v>
      </c>
      <c r="D29549" s="161">
        <v>512.4</v>
      </c>
    </row>
    <row r="29550" spans="3:4" ht="15" hidden="1" customHeight="1" x14ac:dyDescent="0.25">
      <c r="C29550" s="158" t="s">
        <v>540</v>
      </c>
      <c r="D29550" s="159">
        <v>616.69000000000005</v>
      </c>
    </row>
    <row r="29551" spans="3:4" ht="15" hidden="1" customHeight="1" x14ac:dyDescent="0.25">
      <c r="C29551" s="160" t="s">
        <v>541</v>
      </c>
      <c r="D29551" s="161">
        <v>1186.44</v>
      </c>
    </row>
    <row r="29552" spans="3:4" ht="15" hidden="1" customHeight="1" x14ac:dyDescent="0.25">
      <c r="C29552" s="158" t="s">
        <v>546</v>
      </c>
      <c r="D29552" s="159">
        <v>882.48</v>
      </c>
    </row>
    <row r="29553" spans="3:4" ht="15" hidden="1" customHeight="1" x14ac:dyDescent="0.25">
      <c r="C29553" s="160" t="s">
        <v>539</v>
      </c>
      <c r="D29553" s="161">
        <v>167.33</v>
      </c>
    </row>
    <row r="29554" spans="3:4" ht="15" hidden="1" customHeight="1" x14ac:dyDescent="0.25">
      <c r="C29554" s="158" t="s">
        <v>553</v>
      </c>
      <c r="D29554" s="159">
        <v>529.37</v>
      </c>
    </row>
    <row r="29555" spans="3:4" ht="15" hidden="1" customHeight="1" x14ac:dyDescent="0.25">
      <c r="C29555" s="160" t="s">
        <v>552</v>
      </c>
      <c r="D29555" s="161">
        <v>191.49</v>
      </c>
    </row>
    <row r="29556" spans="3:4" ht="15" hidden="1" customHeight="1" x14ac:dyDescent="0.25">
      <c r="C29556" s="158" t="s">
        <v>307</v>
      </c>
      <c r="D29556" s="159">
        <v>1218.07</v>
      </c>
    </row>
    <row r="29557" spans="3:4" ht="15" hidden="1" customHeight="1" x14ac:dyDescent="0.25">
      <c r="C29557" s="160" t="s">
        <v>551</v>
      </c>
      <c r="D29557" s="161">
        <v>882.75</v>
      </c>
    </row>
    <row r="29558" spans="3:4" ht="15" hidden="1" customHeight="1" x14ac:dyDescent="0.25">
      <c r="C29558" s="158" t="s">
        <v>542</v>
      </c>
      <c r="D29558" s="159">
        <v>1047.06</v>
      </c>
    </row>
    <row r="29559" spans="3:4" ht="15" hidden="1" customHeight="1" x14ac:dyDescent="0.25">
      <c r="C29559" s="160" t="s">
        <v>557</v>
      </c>
      <c r="D29559" s="161">
        <v>951.38</v>
      </c>
    </row>
    <row r="29560" spans="3:4" ht="15" hidden="1" customHeight="1" x14ac:dyDescent="0.25">
      <c r="C29560" s="158" t="s">
        <v>551</v>
      </c>
      <c r="D29560" s="159">
        <v>565.96</v>
      </c>
    </row>
    <row r="29561" spans="3:4" ht="15" hidden="1" customHeight="1" x14ac:dyDescent="0.25">
      <c r="C29561" s="160" t="s">
        <v>541</v>
      </c>
      <c r="D29561" s="161">
        <v>629.08000000000004</v>
      </c>
    </row>
    <row r="29562" spans="3:4" ht="15" hidden="1" customHeight="1" x14ac:dyDescent="0.25">
      <c r="C29562" s="158" t="s">
        <v>541</v>
      </c>
      <c r="D29562" s="159">
        <v>611.28</v>
      </c>
    </row>
    <row r="29563" spans="3:4" ht="15" hidden="1" customHeight="1" x14ac:dyDescent="0.25">
      <c r="C29563" s="160" t="s">
        <v>543</v>
      </c>
      <c r="D29563" s="161">
        <v>613.92999999999995</v>
      </c>
    </row>
    <row r="29564" spans="3:4" ht="15" hidden="1" customHeight="1" x14ac:dyDescent="0.25">
      <c r="C29564" s="158" t="s">
        <v>551</v>
      </c>
      <c r="D29564" s="159">
        <v>754.92</v>
      </c>
    </row>
    <row r="29565" spans="3:4" ht="15" hidden="1" customHeight="1" x14ac:dyDescent="0.25">
      <c r="C29565" s="160" t="s">
        <v>553</v>
      </c>
      <c r="D29565" s="161">
        <v>736.68</v>
      </c>
    </row>
    <row r="29566" spans="3:4" ht="15" hidden="1" customHeight="1" x14ac:dyDescent="0.25">
      <c r="C29566" s="158" t="s">
        <v>308</v>
      </c>
      <c r="D29566" s="159">
        <v>1245.45</v>
      </c>
    </row>
    <row r="29567" spans="3:4" ht="15" hidden="1" customHeight="1" x14ac:dyDescent="0.25">
      <c r="C29567" s="160" t="s">
        <v>549</v>
      </c>
      <c r="D29567" s="161">
        <v>512.88</v>
      </c>
    </row>
    <row r="29568" spans="3:4" ht="15" hidden="1" customHeight="1" x14ac:dyDescent="0.25">
      <c r="C29568" s="158" t="s">
        <v>539</v>
      </c>
      <c r="D29568" s="159">
        <v>1011.08</v>
      </c>
    </row>
    <row r="29569" spans="3:4" ht="15" hidden="1" customHeight="1" x14ac:dyDescent="0.25">
      <c r="C29569" s="160" t="s">
        <v>545</v>
      </c>
      <c r="D29569" s="161">
        <v>433.34</v>
      </c>
    </row>
    <row r="29570" spans="3:4" ht="15" hidden="1" customHeight="1" x14ac:dyDescent="0.25">
      <c r="C29570" s="158" t="s">
        <v>543</v>
      </c>
      <c r="D29570" s="159">
        <v>570.6</v>
      </c>
    </row>
    <row r="29571" spans="3:4" ht="15" hidden="1" customHeight="1" x14ac:dyDescent="0.25">
      <c r="C29571" s="160" t="s">
        <v>544</v>
      </c>
      <c r="D29571" s="161">
        <v>726.34</v>
      </c>
    </row>
    <row r="29572" spans="3:4" ht="15" hidden="1" customHeight="1" x14ac:dyDescent="0.25">
      <c r="C29572" s="158" t="s">
        <v>542</v>
      </c>
      <c r="D29572" s="159">
        <v>450.16</v>
      </c>
    </row>
    <row r="29573" spans="3:4" ht="15" hidden="1" customHeight="1" x14ac:dyDescent="0.25">
      <c r="C29573" s="160" t="s">
        <v>546</v>
      </c>
      <c r="D29573" s="161">
        <v>563.98</v>
      </c>
    </row>
    <row r="29574" spans="3:4" ht="15" hidden="1" customHeight="1" x14ac:dyDescent="0.25">
      <c r="C29574" s="158" t="s">
        <v>555</v>
      </c>
      <c r="D29574" s="159">
        <v>1276.8499999999999</v>
      </c>
    </row>
    <row r="29575" spans="3:4" ht="15" hidden="1" customHeight="1" x14ac:dyDescent="0.25">
      <c r="C29575" s="160" t="s">
        <v>547</v>
      </c>
      <c r="D29575" s="161">
        <v>585.99</v>
      </c>
    </row>
    <row r="29576" spans="3:4" ht="15" hidden="1" customHeight="1" x14ac:dyDescent="0.25">
      <c r="C29576" s="158" t="s">
        <v>552</v>
      </c>
      <c r="D29576" s="159">
        <v>134.83000000000001</v>
      </c>
    </row>
    <row r="29577" spans="3:4" ht="15" hidden="1" customHeight="1" x14ac:dyDescent="0.25">
      <c r="C29577" s="160" t="s">
        <v>309</v>
      </c>
      <c r="D29577" s="161">
        <v>535.5</v>
      </c>
    </row>
    <row r="29578" spans="3:4" ht="15" hidden="1" customHeight="1" x14ac:dyDescent="0.25">
      <c r="C29578" s="158" t="s">
        <v>546</v>
      </c>
      <c r="D29578" s="159">
        <v>560.07000000000005</v>
      </c>
    </row>
    <row r="29579" spans="3:4" ht="15" hidden="1" customHeight="1" x14ac:dyDescent="0.25">
      <c r="C29579" s="160" t="s">
        <v>542</v>
      </c>
      <c r="D29579" s="161">
        <v>1263.2</v>
      </c>
    </row>
    <row r="29580" spans="3:4" ht="15" hidden="1" customHeight="1" x14ac:dyDescent="0.25">
      <c r="C29580" s="158" t="s">
        <v>539</v>
      </c>
      <c r="D29580" s="159">
        <v>1127.1400000000001</v>
      </c>
    </row>
    <row r="29581" spans="3:4" ht="15" hidden="1" customHeight="1" x14ac:dyDescent="0.25">
      <c r="C29581" s="160" t="s">
        <v>308</v>
      </c>
      <c r="D29581" s="161">
        <v>185.72</v>
      </c>
    </row>
    <row r="29582" spans="3:4" ht="15" hidden="1" customHeight="1" x14ac:dyDescent="0.25">
      <c r="C29582" s="158" t="s">
        <v>312</v>
      </c>
      <c r="D29582" s="159">
        <v>602.64</v>
      </c>
    </row>
    <row r="29583" spans="3:4" ht="15" hidden="1" customHeight="1" x14ac:dyDescent="0.25">
      <c r="C29583" s="160" t="s">
        <v>545</v>
      </c>
      <c r="D29583" s="161">
        <v>665.36</v>
      </c>
    </row>
    <row r="29584" spans="3:4" ht="15" hidden="1" customHeight="1" x14ac:dyDescent="0.25">
      <c r="C29584" s="158" t="s">
        <v>555</v>
      </c>
      <c r="D29584" s="159">
        <v>208.39</v>
      </c>
    </row>
    <row r="29585" spans="3:4" ht="15" hidden="1" customHeight="1" x14ac:dyDescent="0.25">
      <c r="C29585" s="160" t="s">
        <v>546</v>
      </c>
      <c r="D29585" s="161">
        <v>614</v>
      </c>
    </row>
    <row r="29586" spans="3:4" ht="15" hidden="1" customHeight="1" x14ac:dyDescent="0.25">
      <c r="C29586" s="158" t="s">
        <v>308</v>
      </c>
      <c r="D29586" s="159">
        <v>516.28</v>
      </c>
    </row>
    <row r="29587" spans="3:4" ht="15" hidden="1" customHeight="1" x14ac:dyDescent="0.25">
      <c r="C29587" s="160" t="s">
        <v>539</v>
      </c>
      <c r="D29587" s="161">
        <v>21.79</v>
      </c>
    </row>
    <row r="29588" spans="3:4" ht="15" hidden="1" customHeight="1" x14ac:dyDescent="0.25">
      <c r="C29588" s="158" t="s">
        <v>307</v>
      </c>
      <c r="D29588" s="159">
        <v>1212.3</v>
      </c>
    </row>
    <row r="29589" spans="3:4" ht="15" hidden="1" customHeight="1" x14ac:dyDescent="0.25">
      <c r="C29589" s="160" t="s">
        <v>545</v>
      </c>
      <c r="D29589" s="161">
        <v>1226.21</v>
      </c>
    </row>
    <row r="29590" spans="3:4" ht="15" hidden="1" customHeight="1" x14ac:dyDescent="0.25">
      <c r="C29590" s="158" t="s">
        <v>546</v>
      </c>
      <c r="D29590" s="159">
        <v>1044.06</v>
      </c>
    </row>
    <row r="29591" spans="3:4" ht="15" hidden="1" customHeight="1" x14ac:dyDescent="0.25">
      <c r="C29591" s="160" t="s">
        <v>549</v>
      </c>
      <c r="D29591" s="161">
        <v>590.04</v>
      </c>
    </row>
    <row r="29592" spans="3:4" ht="15" hidden="1" customHeight="1" x14ac:dyDescent="0.25">
      <c r="C29592" s="158" t="s">
        <v>553</v>
      </c>
      <c r="D29592" s="159">
        <v>752.81</v>
      </c>
    </row>
    <row r="29593" spans="3:4" ht="15" hidden="1" customHeight="1" x14ac:dyDescent="0.25">
      <c r="C29593" s="160" t="s">
        <v>553</v>
      </c>
      <c r="D29593" s="161">
        <v>233.6</v>
      </c>
    </row>
    <row r="29594" spans="3:4" ht="15" hidden="1" customHeight="1" x14ac:dyDescent="0.25">
      <c r="C29594" s="158" t="s">
        <v>553</v>
      </c>
      <c r="D29594" s="159">
        <v>121.59</v>
      </c>
    </row>
    <row r="29595" spans="3:4" ht="15" hidden="1" customHeight="1" x14ac:dyDescent="0.25">
      <c r="C29595" s="160" t="s">
        <v>554</v>
      </c>
      <c r="D29595" s="161">
        <v>674.44</v>
      </c>
    </row>
    <row r="29596" spans="3:4" ht="15" hidden="1" customHeight="1" x14ac:dyDescent="0.25">
      <c r="C29596" s="158" t="s">
        <v>542</v>
      </c>
      <c r="D29596" s="159">
        <v>892.43</v>
      </c>
    </row>
    <row r="29597" spans="3:4" ht="15" hidden="1" customHeight="1" x14ac:dyDescent="0.25">
      <c r="C29597" s="160" t="s">
        <v>307</v>
      </c>
      <c r="D29597" s="161">
        <v>1072.53</v>
      </c>
    </row>
    <row r="29598" spans="3:4" ht="15" hidden="1" customHeight="1" x14ac:dyDescent="0.25">
      <c r="C29598" s="158" t="s">
        <v>307</v>
      </c>
      <c r="D29598" s="159">
        <v>967.93</v>
      </c>
    </row>
    <row r="29599" spans="3:4" ht="15" hidden="1" customHeight="1" x14ac:dyDescent="0.25">
      <c r="C29599" s="160" t="s">
        <v>309</v>
      </c>
      <c r="D29599" s="161">
        <v>994.13</v>
      </c>
    </row>
    <row r="29600" spans="3:4" ht="15" hidden="1" customHeight="1" x14ac:dyDescent="0.25">
      <c r="C29600" s="158" t="s">
        <v>549</v>
      </c>
      <c r="D29600" s="159">
        <v>727.79</v>
      </c>
    </row>
    <row r="29601" spans="3:4" ht="15" hidden="1" customHeight="1" x14ac:dyDescent="0.25">
      <c r="C29601" s="160" t="s">
        <v>540</v>
      </c>
      <c r="D29601" s="161">
        <v>1191.76</v>
      </c>
    </row>
    <row r="29602" spans="3:4" ht="15" hidden="1" customHeight="1" x14ac:dyDescent="0.25">
      <c r="C29602" s="158" t="s">
        <v>554</v>
      </c>
      <c r="D29602" s="159">
        <v>1000.51</v>
      </c>
    </row>
    <row r="29603" spans="3:4" ht="15" hidden="1" customHeight="1" x14ac:dyDescent="0.25">
      <c r="C29603" s="160" t="s">
        <v>548</v>
      </c>
      <c r="D29603" s="161">
        <v>1292.92</v>
      </c>
    </row>
    <row r="29604" spans="3:4" ht="15" hidden="1" customHeight="1" x14ac:dyDescent="0.25">
      <c r="C29604" s="158" t="s">
        <v>547</v>
      </c>
      <c r="D29604" s="159">
        <v>638.86</v>
      </c>
    </row>
    <row r="29605" spans="3:4" ht="15" hidden="1" customHeight="1" x14ac:dyDescent="0.25">
      <c r="C29605" s="160" t="s">
        <v>547</v>
      </c>
      <c r="D29605" s="161">
        <v>412.18</v>
      </c>
    </row>
    <row r="29606" spans="3:4" ht="15" hidden="1" customHeight="1" x14ac:dyDescent="0.25">
      <c r="C29606" s="158" t="s">
        <v>309</v>
      </c>
      <c r="D29606" s="159">
        <v>565.35</v>
      </c>
    </row>
    <row r="29607" spans="3:4" ht="15" hidden="1" customHeight="1" x14ac:dyDescent="0.25">
      <c r="C29607" s="160" t="s">
        <v>557</v>
      </c>
      <c r="D29607" s="161">
        <v>1108.94</v>
      </c>
    </row>
    <row r="29608" spans="3:4" ht="15" hidden="1" customHeight="1" x14ac:dyDescent="0.25">
      <c r="C29608" s="158" t="s">
        <v>553</v>
      </c>
      <c r="D29608" s="159">
        <v>1039.72</v>
      </c>
    </row>
    <row r="29609" spans="3:4" ht="15" hidden="1" customHeight="1" x14ac:dyDescent="0.25">
      <c r="C29609" s="160" t="s">
        <v>539</v>
      </c>
      <c r="D29609" s="161">
        <v>551.76</v>
      </c>
    </row>
    <row r="29610" spans="3:4" ht="15" hidden="1" customHeight="1" x14ac:dyDescent="0.25">
      <c r="C29610" s="158" t="s">
        <v>312</v>
      </c>
      <c r="D29610" s="159">
        <v>1290.1099999999999</v>
      </c>
    </row>
    <row r="29611" spans="3:4" ht="15" hidden="1" customHeight="1" x14ac:dyDescent="0.25">
      <c r="C29611" s="160" t="s">
        <v>542</v>
      </c>
      <c r="D29611" s="161">
        <v>695.46</v>
      </c>
    </row>
    <row r="29612" spans="3:4" ht="15" hidden="1" customHeight="1" x14ac:dyDescent="0.25">
      <c r="C29612" s="158" t="s">
        <v>543</v>
      </c>
      <c r="D29612" s="159">
        <v>365.73</v>
      </c>
    </row>
    <row r="29613" spans="3:4" ht="15" hidden="1" customHeight="1" x14ac:dyDescent="0.25">
      <c r="C29613" s="160" t="s">
        <v>542</v>
      </c>
      <c r="D29613" s="161">
        <v>535.79999999999995</v>
      </c>
    </row>
    <row r="29614" spans="3:4" ht="15" hidden="1" customHeight="1" x14ac:dyDescent="0.25">
      <c r="C29614" s="158" t="s">
        <v>558</v>
      </c>
      <c r="D29614" s="159">
        <v>716.34</v>
      </c>
    </row>
    <row r="29615" spans="3:4" ht="15" hidden="1" customHeight="1" x14ac:dyDescent="0.25">
      <c r="C29615" s="160" t="s">
        <v>554</v>
      </c>
      <c r="D29615" s="161">
        <v>693.5</v>
      </c>
    </row>
    <row r="29616" spans="3:4" ht="15" hidden="1" customHeight="1" x14ac:dyDescent="0.25">
      <c r="C29616" s="158" t="s">
        <v>307</v>
      </c>
      <c r="D29616" s="159">
        <v>416.85</v>
      </c>
    </row>
    <row r="29617" spans="3:4" ht="15" hidden="1" customHeight="1" x14ac:dyDescent="0.25">
      <c r="C29617" s="160" t="s">
        <v>547</v>
      </c>
      <c r="D29617" s="161">
        <v>287.56</v>
      </c>
    </row>
    <row r="29618" spans="3:4" ht="15" hidden="1" customHeight="1" x14ac:dyDescent="0.25">
      <c r="C29618" s="158" t="s">
        <v>552</v>
      </c>
      <c r="D29618" s="159">
        <v>91.84</v>
      </c>
    </row>
    <row r="29619" spans="3:4" ht="15" hidden="1" customHeight="1" x14ac:dyDescent="0.25">
      <c r="C29619" s="160" t="s">
        <v>308</v>
      </c>
      <c r="D29619" s="161">
        <v>657.99</v>
      </c>
    </row>
    <row r="29620" spans="3:4" ht="15" hidden="1" customHeight="1" x14ac:dyDescent="0.25">
      <c r="C29620" s="158" t="s">
        <v>308</v>
      </c>
      <c r="D29620" s="159">
        <v>267.45</v>
      </c>
    </row>
    <row r="29621" spans="3:4" ht="15" hidden="1" customHeight="1" x14ac:dyDescent="0.25">
      <c r="C29621" s="160" t="s">
        <v>540</v>
      </c>
      <c r="D29621" s="161">
        <v>339.33</v>
      </c>
    </row>
    <row r="29622" spans="3:4" ht="15" hidden="1" customHeight="1" x14ac:dyDescent="0.25">
      <c r="C29622" s="158" t="s">
        <v>542</v>
      </c>
      <c r="D29622" s="159">
        <v>362.15</v>
      </c>
    </row>
    <row r="29623" spans="3:4" ht="15" hidden="1" customHeight="1" x14ac:dyDescent="0.25">
      <c r="C29623" s="160" t="s">
        <v>552</v>
      </c>
      <c r="D29623" s="161">
        <v>388.2</v>
      </c>
    </row>
    <row r="29624" spans="3:4" ht="15" hidden="1" customHeight="1" x14ac:dyDescent="0.25">
      <c r="C29624" s="158" t="s">
        <v>540</v>
      </c>
      <c r="D29624" s="159">
        <v>1007.57</v>
      </c>
    </row>
    <row r="29625" spans="3:4" ht="15" hidden="1" customHeight="1" x14ac:dyDescent="0.25">
      <c r="C29625" s="160" t="s">
        <v>551</v>
      </c>
      <c r="D29625" s="161">
        <v>944.31</v>
      </c>
    </row>
    <row r="29626" spans="3:4" ht="15" hidden="1" customHeight="1" x14ac:dyDescent="0.25">
      <c r="C29626" s="158" t="s">
        <v>549</v>
      </c>
      <c r="D29626" s="159">
        <v>929</v>
      </c>
    </row>
    <row r="29627" spans="3:4" ht="15" hidden="1" customHeight="1" x14ac:dyDescent="0.25">
      <c r="C29627" s="160" t="s">
        <v>551</v>
      </c>
      <c r="D29627" s="161">
        <v>1274.28</v>
      </c>
    </row>
    <row r="29628" spans="3:4" ht="15" hidden="1" customHeight="1" x14ac:dyDescent="0.25">
      <c r="C29628" s="158" t="s">
        <v>309</v>
      </c>
      <c r="D29628" s="159">
        <v>646.91</v>
      </c>
    </row>
    <row r="29629" spans="3:4" ht="15" hidden="1" customHeight="1" x14ac:dyDescent="0.25">
      <c r="C29629" s="160" t="s">
        <v>553</v>
      </c>
      <c r="D29629" s="161">
        <v>600.86</v>
      </c>
    </row>
    <row r="29630" spans="3:4" ht="15" hidden="1" customHeight="1" x14ac:dyDescent="0.25">
      <c r="C29630" s="158" t="s">
        <v>546</v>
      </c>
      <c r="D29630" s="159">
        <v>739.03</v>
      </c>
    </row>
    <row r="29631" spans="3:4" ht="15" hidden="1" customHeight="1" x14ac:dyDescent="0.25">
      <c r="C29631" s="160" t="s">
        <v>539</v>
      </c>
      <c r="D29631" s="161">
        <v>1220.1199999999999</v>
      </c>
    </row>
    <row r="29632" spans="3:4" ht="15" hidden="1" customHeight="1" x14ac:dyDescent="0.25">
      <c r="C29632" s="158" t="s">
        <v>542</v>
      </c>
      <c r="D29632" s="159">
        <v>862.89</v>
      </c>
    </row>
    <row r="29633" spans="3:4" ht="15" hidden="1" customHeight="1" x14ac:dyDescent="0.25">
      <c r="C29633" s="160" t="s">
        <v>552</v>
      </c>
      <c r="D29633" s="161">
        <v>695.39</v>
      </c>
    </row>
    <row r="29634" spans="3:4" ht="15" hidden="1" customHeight="1" x14ac:dyDescent="0.25">
      <c r="C29634" s="158" t="s">
        <v>546</v>
      </c>
      <c r="D29634" s="159">
        <v>1051.3499999999999</v>
      </c>
    </row>
    <row r="29635" spans="3:4" ht="15" hidden="1" customHeight="1" x14ac:dyDescent="0.25">
      <c r="C29635" s="160" t="s">
        <v>546</v>
      </c>
      <c r="D29635" s="161">
        <v>862.3</v>
      </c>
    </row>
    <row r="29636" spans="3:4" ht="15" hidden="1" customHeight="1" x14ac:dyDescent="0.25">
      <c r="C29636" s="158" t="s">
        <v>551</v>
      </c>
      <c r="D29636" s="159">
        <v>701.44</v>
      </c>
    </row>
    <row r="29637" spans="3:4" ht="15" hidden="1" customHeight="1" x14ac:dyDescent="0.25">
      <c r="C29637" s="160" t="s">
        <v>556</v>
      </c>
      <c r="D29637" s="161">
        <v>1285.6400000000001</v>
      </c>
    </row>
    <row r="29638" spans="3:4" ht="15" hidden="1" customHeight="1" x14ac:dyDescent="0.25">
      <c r="C29638" s="158" t="s">
        <v>556</v>
      </c>
      <c r="D29638" s="159">
        <v>943.37</v>
      </c>
    </row>
    <row r="29639" spans="3:4" ht="15" hidden="1" customHeight="1" x14ac:dyDescent="0.25">
      <c r="C29639" s="160" t="s">
        <v>545</v>
      </c>
      <c r="D29639" s="161">
        <v>189.44</v>
      </c>
    </row>
    <row r="29640" spans="3:4" ht="15" hidden="1" customHeight="1" x14ac:dyDescent="0.25">
      <c r="C29640" s="158" t="s">
        <v>547</v>
      </c>
      <c r="D29640" s="159">
        <v>1033.07</v>
      </c>
    </row>
    <row r="29641" spans="3:4" ht="15" hidden="1" customHeight="1" x14ac:dyDescent="0.25">
      <c r="C29641" s="160" t="s">
        <v>543</v>
      </c>
      <c r="D29641" s="161">
        <v>116.47</v>
      </c>
    </row>
    <row r="29642" spans="3:4" ht="15" hidden="1" customHeight="1" x14ac:dyDescent="0.25">
      <c r="C29642" s="158" t="s">
        <v>542</v>
      </c>
      <c r="D29642" s="159">
        <v>1173.55</v>
      </c>
    </row>
    <row r="29643" spans="3:4" ht="15" hidden="1" customHeight="1" x14ac:dyDescent="0.25">
      <c r="C29643" s="160" t="s">
        <v>548</v>
      </c>
      <c r="D29643" s="161">
        <v>534.59</v>
      </c>
    </row>
    <row r="29644" spans="3:4" ht="15" hidden="1" customHeight="1" x14ac:dyDescent="0.25">
      <c r="C29644" s="158" t="s">
        <v>547</v>
      </c>
      <c r="D29644" s="159">
        <v>699.88</v>
      </c>
    </row>
    <row r="29645" spans="3:4" ht="15" hidden="1" customHeight="1" x14ac:dyDescent="0.25">
      <c r="C29645" s="160" t="s">
        <v>552</v>
      </c>
      <c r="D29645" s="161">
        <v>802.89</v>
      </c>
    </row>
    <row r="29646" spans="3:4" ht="15" hidden="1" customHeight="1" x14ac:dyDescent="0.25">
      <c r="C29646" s="158" t="s">
        <v>546</v>
      </c>
      <c r="D29646" s="159">
        <v>239.17</v>
      </c>
    </row>
    <row r="29647" spans="3:4" ht="15" hidden="1" customHeight="1" x14ac:dyDescent="0.25">
      <c r="C29647" s="160" t="s">
        <v>557</v>
      </c>
      <c r="D29647" s="161">
        <v>155.36000000000001</v>
      </c>
    </row>
    <row r="29648" spans="3:4" ht="15" hidden="1" customHeight="1" x14ac:dyDescent="0.25">
      <c r="C29648" s="158" t="s">
        <v>312</v>
      </c>
      <c r="D29648" s="159">
        <v>1191.6199999999999</v>
      </c>
    </row>
    <row r="29649" spans="3:4" ht="15" hidden="1" customHeight="1" x14ac:dyDescent="0.25">
      <c r="C29649" s="160" t="s">
        <v>555</v>
      </c>
      <c r="D29649" s="161">
        <v>828.62</v>
      </c>
    </row>
    <row r="29650" spans="3:4" ht="15" hidden="1" customHeight="1" x14ac:dyDescent="0.25">
      <c r="C29650" s="158" t="s">
        <v>307</v>
      </c>
      <c r="D29650" s="159">
        <v>1055.82</v>
      </c>
    </row>
    <row r="29651" spans="3:4" ht="15" hidden="1" customHeight="1" x14ac:dyDescent="0.25">
      <c r="C29651" s="160" t="s">
        <v>540</v>
      </c>
      <c r="D29651" s="161">
        <v>822.93</v>
      </c>
    </row>
    <row r="29652" spans="3:4" ht="15" hidden="1" customHeight="1" x14ac:dyDescent="0.25">
      <c r="C29652" s="158" t="s">
        <v>550</v>
      </c>
      <c r="D29652" s="159">
        <v>605.36</v>
      </c>
    </row>
    <row r="29653" spans="3:4" ht="15" hidden="1" customHeight="1" x14ac:dyDescent="0.25">
      <c r="C29653" s="160" t="s">
        <v>557</v>
      </c>
      <c r="D29653" s="161">
        <v>569.69000000000005</v>
      </c>
    </row>
    <row r="29654" spans="3:4" ht="15" hidden="1" customHeight="1" x14ac:dyDescent="0.25">
      <c r="C29654" s="158" t="s">
        <v>540</v>
      </c>
      <c r="D29654" s="159">
        <v>582.86</v>
      </c>
    </row>
    <row r="29655" spans="3:4" ht="15" hidden="1" customHeight="1" x14ac:dyDescent="0.25">
      <c r="C29655" s="160" t="s">
        <v>547</v>
      </c>
      <c r="D29655" s="161">
        <v>1292.48</v>
      </c>
    </row>
    <row r="29656" spans="3:4" ht="15" hidden="1" customHeight="1" x14ac:dyDescent="0.25">
      <c r="C29656" s="158" t="s">
        <v>540</v>
      </c>
      <c r="D29656" s="159">
        <v>355.78</v>
      </c>
    </row>
    <row r="29657" spans="3:4" ht="15" hidden="1" customHeight="1" x14ac:dyDescent="0.25">
      <c r="C29657" s="160" t="s">
        <v>542</v>
      </c>
      <c r="D29657" s="161">
        <v>1059.1400000000001</v>
      </c>
    </row>
    <row r="29658" spans="3:4" ht="15" hidden="1" customHeight="1" x14ac:dyDescent="0.25">
      <c r="C29658" s="158" t="s">
        <v>556</v>
      </c>
      <c r="D29658" s="159">
        <v>947.49</v>
      </c>
    </row>
    <row r="29659" spans="3:4" ht="15" hidden="1" customHeight="1" x14ac:dyDescent="0.25">
      <c r="C29659" s="160" t="s">
        <v>546</v>
      </c>
      <c r="D29659" s="161">
        <v>509.67</v>
      </c>
    </row>
    <row r="29660" spans="3:4" ht="15" hidden="1" customHeight="1" x14ac:dyDescent="0.25">
      <c r="C29660" s="158" t="s">
        <v>548</v>
      </c>
      <c r="D29660" s="159">
        <v>739.46</v>
      </c>
    </row>
    <row r="29661" spans="3:4" ht="15" hidden="1" customHeight="1" x14ac:dyDescent="0.25">
      <c r="C29661" s="160" t="s">
        <v>539</v>
      </c>
      <c r="D29661" s="161">
        <v>27.68</v>
      </c>
    </row>
    <row r="29662" spans="3:4" ht="15" hidden="1" customHeight="1" x14ac:dyDescent="0.25">
      <c r="C29662" s="158" t="s">
        <v>547</v>
      </c>
      <c r="D29662" s="159">
        <v>696.05</v>
      </c>
    </row>
    <row r="29663" spans="3:4" ht="15" hidden="1" customHeight="1" x14ac:dyDescent="0.25">
      <c r="C29663" s="160" t="s">
        <v>540</v>
      </c>
      <c r="D29663" s="161">
        <v>1284.8699999999999</v>
      </c>
    </row>
    <row r="29664" spans="3:4" ht="15" hidden="1" customHeight="1" x14ac:dyDescent="0.25">
      <c r="C29664" s="158" t="s">
        <v>312</v>
      </c>
      <c r="D29664" s="159">
        <v>256.27999999999997</v>
      </c>
    </row>
    <row r="29665" spans="3:4" ht="15" hidden="1" customHeight="1" x14ac:dyDescent="0.25">
      <c r="C29665" s="160" t="s">
        <v>542</v>
      </c>
      <c r="D29665" s="161">
        <v>302.02</v>
      </c>
    </row>
    <row r="29666" spans="3:4" ht="15" hidden="1" customHeight="1" x14ac:dyDescent="0.25">
      <c r="C29666" s="158" t="s">
        <v>545</v>
      </c>
      <c r="D29666" s="159">
        <v>777.11</v>
      </c>
    </row>
    <row r="29667" spans="3:4" ht="15" hidden="1" customHeight="1" x14ac:dyDescent="0.25">
      <c r="C29667" s="160" t="s">
        <v>309</v>
      </c>
      <c r="D29667" s="161">
        <v>779.3</v>
      </c>
    </row>
    <row r="29668" spans="3:4" ht="15" hidden="1" customHeight="1" x14ac:dyDescent="0.25">
      <c r="C29668" s="158" t="s">
        <v>543</v>
      </c>
      <c r="D29668" s="159">
        <v>437.78</v>
      </c>
    </row>
    <row r="29669" spans="3:4" ht="15" hidden="1" customHeight="1" x14ac:dyDescent="0.25">
      <c r="C29669" s="160" t="s">
        <v>543</v>
      </c>
      <c r="D29669" s="161">
        <v>353.41</v>
      </c>
    </row>
    <row r="29670" spans="3:4" ht="15" hidden="1" customHeight="1" x14ac:dyDescent="0.25">
      <c r="C29670" s="158" t="s">
        <v>309</v>
      </c>
      <c r="D29670" s="159">
        <v>908.89</v>
      </c>
    </row>
    <row r="29671" spans="3:4" ht="15" hidden="1" customHeight="1" x14ac:dyDescent="0.25">
      <c r="C29671" s="160" t="s">
        <v>557</v>
      </c>
      <c r="D29671" s="161">
        <v>887.67</v>
      </c>
    </row>
    <row r="29672" spans="3:4" ht="15" hidden="1" customHeight="1" x14ac:dyDescent="0.25">
      <c r="C29672" s="158" t="s">
        <v>548</v>
      </c>
      <c r="D29672" s="159">
        <v>15.73</v>
      </c>
    </row>
    <row r="29673" spans="3:4" ht="15" hidden="1" customHeight="1" x14ac:dyDescent="0.25">
      <c r="C29673" s="160" t="s">
        <v>543</v>
      </c>
      <c r="D29673" s="161">
        <v>232.01</v>
      </c>
    </row>
    <row r="29674" spans="3:4" ht="15" hidden="1" customHeight="1" x14ac:dyDescent="0.25">
      <c r="C29674" s="158" t="s">
        <v>546</v>
      </c>
      <c r="D29674" s="159">
        <v>384.35</v>
      </c>
    </row>
    <row r="29675" spans="3:4" ht="15" hidden="1" customHeight="1" x14ac:dyDescent="0.25">
      <c r="C29675" s="160" t="s">
        <v>539</v>
      </c>
      <c r="D29675" s="161">
        <v>1288.31</v>
      </c>
    </row>
    <row r="29676" spans="3:4" ht="15" hidden="1" customHeight="1" x14ac:dyDescent="0.25">
      <c r="C29676" s="158" t="s">
        <v>312</v>
      </c>
      <c r="D29676" s="159">
        <v>710.05</v>
      </c>
    </row>
    <row r="29677" spans="3:4" ht="15" hidden="1" customHeight="1" x14ac:dyDescent="0.25">
      <c r="C29677" s="160" t="s">
        <v>551</v>
      </c>
      <c r="D29677" s="161">
        <v>1095.26</v>
      </c>
    </row>
    <row r="29678" spans="3:4" ht="15" hidden="1" customHeight="1" x14ac:dyDescent="0.25">
      <c r="C29678" s="158" t="s">
        <v>312</v>
      </c>
      <c r="D29678" s="159">
        <v>244.93</v>
      </c>
    </row>
    <row r="29679" spans="3:4" ht="15" hidden="1" customHeight="1" x14ac:dyDescent="0.25">
      <c r="C29679" s="160" t="s">
        <v>547</v>
      </c>
      <c r="D29679" s="161">
        <v>244.58</v>
      </c>
    </row>
    <row r="29680" spans="3:4" ht="15" hidden="1" customHeight="1" x14ac:dyDescent="0.25">
      <c r="C29680" s="158" t="s">
        <v>308</v>
      </c>
      <c r="D29680" s="159">
        <v>1148.81</v>
      </c>
    </row>
    <row r="29681" spans="3:4" ht="15" hidden="1" customHeight="1" x14ac:dyDescent="0.25">
      <c r="C29681" s="160" t="s">
        <v>549</v>
      </c>
      <c r="D29681" s="161">
        <v>1070.52</v>
      </c>
    </row>
    <row r="29682" spans="3:4" ht="15" hidden="1" customHeight="1" x14ac:dyDescent="0.25">
      <c r="C29682" s="158" t="s">
        <v>307</v>
      </c>
      <c r="D29682" s="159">
        <v>1251.6300000000001</v>
      </c>
    </row>
    <row r="29683" spans="3:4" ht="15" hidden="1" customHeight="1" x14ac:dyDescent="0.25">
      <c r="C29683" s="160" t="s">
        <v>544</v>
      </c>
      <c r="D29683" s="161">
        <v>204.57</v>
      </c>
    </row>
    <row r="29684" spans="3:4" ht="15" hidden="1" customHeight="1" x14ac:dyDescent="0.25">
      <c r="C29684" s="158" t="s">
        <v>543</v>
      </c>
      <c r="D29684" s="159">
        <v>363.03</v>
      </c>
    </row>
    <row r="29685" spans="3:4" ht="15" hidden="1" customHeight="1" x14ac:dyDescent="0.25">
      <c r="C29685" s="160" t="s">
        <v>544</v>
      </c>
      <c r="D29685" s="161">
        <v>822.39</v>
      </c>
    </row>
    <row r="29686" spans="3:4" ht="15" hidden="1" customHeight="1" x14ac:dyDescent="0.25">
      <c r="C29686" s="158" t="s">
        <v>543</v>
      </c>
      <c r="D29686" s="159">
        <v>53.09</v>
      </c>
    </row>
    <row r="29687" spans="3:4" ht="15" hidden="1" customHeight="1" x14ac:dyDescent="0.25">
      <c r="C29687" s="160" t="s">
        <v>539</v>
      </c>
      <c r="D29687" s="161">
        <v>168.77</v>
      </c>
    </row>
    <row r="29688" spans="3:4" ht="15" hidden="1" customHeight="1" x14ac:dyDescent="0.25">
      <c r="C29688" s="158" t="s">
        <v>558</v>
      </c>
      <c r="D29688" s="159">
        <v>958.46</v>
      </c>
    </row>
    <row r="29689" spans="3:4" ht="15" hidden="1" customHeight="1" x14ac:dyDescent="0.25">
      <c r="C29689" s="160" t="s">
        <v>546</v>
      </c>
      <c r="D29689" s="161">
        <v>552.13</v>
      </c>
    </row>
    <row r="29690" spans="3:4" ht="15" hidden="1" customHeight="1" x14ac:dyDescent="0.25">
      <c r="C29690" s="158" t="s">
        <v>539</v>
      </c>
      <c r="D29690" s="159">
        <v>973.26</v>
      </c>
    </row>
    <row r="29691" spans="3:4" ht="15" hidden="1" customHeight="1" x14ac:dyDescent="0.25">
      <c r="C29691" s="160" t="s">
        <v>552</v>
      </c>
      <c r="D29691" s="161">
        <v>1181.05</v>
      </c>
    </row>
    <row r="29692" spans="3:4" ht="15" hidden="1" customHeight="1" x14ac:dyDescent="0.25">
      <c r="C29692" s="158" t="s">
        <v>539</v>
      </c>
      <c r="D29692" s="159">
        <v>411.1</v>
      </c>
    </row>
    <row r="29693" spans="3:4" ht="15" hidden="1" customHeight="1" x14ac:dyDescent="0.25">
      <c r="C29693" s="160" t="s">
        <v>550</v>
      </c>
      <c r="D29693" s="161">
        <v>885.34</v>
      </c>
    </row>
    <row r="29694" spans="3:4" ht="15" hidden="1" customHeight="1" x14ac:dyDescent="0.25">
      <c r="C29694" s="158" t="s">
        <v>545</v>
      </c>
      <c r="D29694" s="159">
        <v>166.01</v>
      </c>
    </row>
    <row r="29695" spans="3:4" ht="15" hidden="1" customHeight="1" x14ac:dyDescent="0.25">
      <c r="C29695" s="160" t="s">
        <v>551</v>
      </c>
      <c r="D29695" s="161">
        <v>570.4</v>
      </c>
    </row>
    <row r="29696" spans="3:4" ht="15" hidden="1" customHeight="1" x14ac:dyDescent="0.25">
      <c r="C29696" s="158" t="s">
        <v>549</v>
      </c>
      <c r="D29696" s="159">
        <v>515.25</v>
      </c>
    </row>
    <row r="29697" spans="3:4" ht="15" hidden="1" customHeight="1" x14ac:dyDescent="0.25">
      <c r="C29697" s="160" t="s">
        <v>552</v>
      </c>
      <c r="D29697" s="161">
        <v>821.14</v>
      </c>
    </row>
    <row r="29698" spans="3:4" ht="15" hidden="1" customHeight="1" x14ac:dyDescent="0.25">
      <c r="C29698" s="158" t="s">
        <v>307</v>
      </c>
      <c r="D29698" s="159">
        <v>34.11</v>
      </c>
    </row>
    <row r="29699" spans="3:4" ht="15" hidden="1" customHeight="1" x14ac:dyDescent="0.25">
      <c r="C29699" s="160" t="s">
        <v>553</v>
      </c>
      <c r="D29699" s="161">
        <v>1127.94</v>
      </c>
    </row>
    <row r="29700" spans="3:4" ht="15" hidden="1" customHeight="1" x14ac:dyDescent="0.25">
      <c r="C29700" s="158" t="s">
        <v>549</v>
      </c>
      <c r="D29700" s="159">
        <v>1071.3</v>
      </c>
    </row>
    <row r="29701" spans="3:4" ht="15" hidden="1" customHeight="1" x14ac:dyDescent="0.25">
      <c r="C29701" s="160" t="s">
        <v>309</v>
      </c>
      <c r="D29701" s="161">
        <v>935.88</v>
      </c>
    </row>
    <row r="29702" spans="3:4" ht="15" hidden="1" customHeight="1" x14ac:dyDescent="0.25">
      <c r="C29702" s="158" t="s">
        <v>551</v>
      </c>
      <c r="D29702" s="159">
        <v>642.88</v>
      </c>
    </row>
    <row r="29703" spans="3:4" ht="15" hidden="1" customHeight="1" x14ac:dyDescent="0.25">
      <c r="C29703" s="160" t="s">
        <v>549</v>
      </c>
      <c r="D29703" s="161">
        <v>1027.04</v>
      </c>
    </row>
    <row r="29704" spans="3:4" ht="15" hidden="1" customHeight="1" x14ac:dyDescent="0.25">
      <c r="C29704" s="158" t="s">
        <v>545</v>
      </c>
      <c r="D29704" s="159">
        <v>808.85</v>
      </c>
    </row>
    <row r="29705" spans="3:4" ht="15" hidden="1" customHeight="1" x14ac:dyDescent="0.25">
      <c r="C29705" s="160" t="s">
        <v>308</v>
      </c>
      <c r="D29705" s="161">
        <v>672.34</v>
      </c>
    </row>
    <row r="29706" spans="3:4" ht="15" hidden="1" customHeight="1" x14ac:dyDescent="0.25">
      <c r="C29706" s="158" t="s">
        <v>551</v>
      </c>
      <c r="D29706" s="159">
        <v>486.92</v>
      </c>
    </row>
    <row r="29707" spans="3:4" ht="15" hidden="1" customHeight="1" x14ac:dyDescent="0.25">
      <c r="C29707" s="160" t="s">
        <v>541</v>
      </c>
      <c r="D29707" s="161">
        <v>516.21</v>
      </c>
    </row>
    <row r="29708" spans="3:4" ht="15" hidden="1" customHeight="1" x14ac:dyDescent="0.25">
      <c r="C29708" s="158" t="s">
        <v>312</v>
      </c>
      <c r="D29708" s="159">
        <v>360.78</v>
      </c>
    </row>
    <row r="29709" spans="3:4" ht="15" hidden="1" customHeight="1" x14ac:dyDescent="0.25">
      <c r="C29709" s="160" t="s">
        <v>546</v>
      </c>
      <c r="D29709" s="161">
        <v>246.13</v>
      </c>
    </row>
    <row r="29710" spans="3:4" ht="15" hidden="1" customHeight="1" x14ac:dyDescent="0.25">
      <c r="C29710" s="158" t="s">
        <v>545</v>
      </c>
      <c r="D29710" s="159">
        <v>672.27</v>
      </c>
    </row>
    <row r="29711" spans="3:4" ht="15" hidden="1" customHeight="1" x14ac:dyDescent="0.25">
      <c r="C29711" s="160" t="s">
        <v>545</v>
      </c>
      <c r="D29711" s="161">
        <v>790.83</v>
      </c>
    </row>
    <row r="29712" spans="3:4" ht="15" hidden="1" customHeight="1" x14ac:dyDescent="0.25">
      <c r="C29712" s="158" t="s">
        <v>550</v>
      </c>
      <c r="D29712" s="159">
        <v>397.43</v>
      </c>
    </row>
    <row r="29713" spans="3:4" ht="15" hidden="1" customHeight="1" x14ac:dyDescent="0.25">
      <c r="C29713" s="160" t="s">
        <v>312</v>
      </c>
      <c r="D29713" s="161">
        <v>776.04</v>
      </c>
    </row>
    <row r="29714" spans="3:4" ht="15" hidden="1" customHeight="1" x14ac:dyDescent="0.25">
      <c r="C29714" s="158" t="s">
        <v>312</v>
      </c>
      <c r="D29714" s="159">
        <v>987.04</v>
      </c>
    </row>
    <row r="29715" spans="3:4" ht="15" hidden="1" customHeight="1" x14ac:dyDescent="0.25">
      <c r="C29715" s="160" t="s">
        <v>549</v>
      </c>
      <c r="D29715" s="161">
        <v>99.33</v>
      </c>
    </row>
    <row r="29716" spans="3:4" ht="15" hidden="1" customHeight="1" x14ac:dyDescent="0.25">
      <c r="C29716" s="158" t="s">
        <v>555</v>
      </c>
      <c r="D29716" s="159">
        <v>385.3</v>
      </c>
    </row>
    <row r="29717" spans="3:4" ht="15" hidden="1" customHeight="1" x14ac:dyDescent="0.25">
      <c r="C29717" s="160" t="s">
        <v>551</v>
      </c>
      <c r="D29717" s="161">
        <v>365.61</v>
      </c>
    </row>
    <row r="29718" spans="3:4" ht="15" hidden="1" customHeight="1" x14ac:dyDescent="0.25">
      <c r="C29718" s="158" t="s">
        <v>547</v>
      </c>
      <c r="D29718" s="159">
        <v>685.14</v>
      </c>
    </row>
    <row r="29719" spans="3:4" ht="15" hidden="1" customHeight="1" x14ac:dyDescent="0.25">
      <c r="C29719" s="160" t="s">
        <v>555</v>
      </c>
      <c r="D29719" s="161">
        <v>1211.92</v>
      </c>
    </row>
    <row r="29720" spans="3:4" ht="15" hidden="1" customHeight="1" x14ac:dyDescent="0.25">
      <c r="C29720" s="158" t="s">
        <v>544</v>
      </c>
      <c r="D29720" s="159">
        <v>609.91999999999996</v>
      </c>
    </row>
    <row r="29721" spans="3:4" ht="15" hidden="1" customHeight="1" x14ac:dyDescent="0.25">
      <c r="C29721" s="160" t="s">
        <v>307</v>
      </c>
      <c r="D29721" s="161">
        <v>884.3</v>
      </c>
    </row>
    <row r="29722" spans="3:4" ht="15" hidden="1" customHeight="1" x14ac:dyDescent="0.25">
      <c r="C29722" s="158" t="s">
        <v>556</v>
      </c>
      <c r="D29722" s="159">
        <v>516.54</v>
      </c>
    </row>
    <row r="29723" spans="3:4" ht="15" hidden="1" customHeight="1" x14ac:dyDescent="0.25">
      <c r="C29723" s="160" t="s">
        <v>551</v>
      </c>
      <c r="D29723" s="161">
        <v>890.75</v>
      </c>
    </row>
    <row r="29724" spans="3:4" ht="15" hidden="1" customHeight="1" x14ac:dyDescent="0.25">
      <c r="C29724" s="158" t="s">
        <v>545</v>
      </c>
      <c r="D29724" s="159">
        <v>721.21</v>
      </c>
    </row>
    <row r="29725" spans="3:4" ht="15" hidden="1" customHeight="1" x14ac:dyDescent="0.25">
      <c r="C29725" s="160" t="s">
        <v>552</v>
      </c>
      <c r="D29725" s="161">
        <v>496.48</v>
      </c>
    </row>
    <row r="29726" spans="3:4" ht="15" hidden="1" customHeight="1" x14ac:dyDescent="0.25">
      <c r="C29726" s="158" t="s">
        <v>551</v>
      </c>
      <c r="D29726" s="159">
        <v>76.11</v>
      </c>
    </row>
    <row r="29727" spans="3:4" ht="15" hidden="1" customHeight="1" x14ac:dyDescent="0.25">
      <c r="C29727" s="160" t="s">
        <v>547</v>
      </c>
      <c r="D29727" s="161">
        <v>537.86</v>
      </c>
    </row>
    <row r="29728" spans="3:4" ht="15" hidden="1" customHeight="1" x14ac:dyDescent="0.25">
      <c r="C29728" s="158" t="s">
        <v>541</v>
      </c>
      <c r="D29728" s="159">
        <v>1074.42</v>
      </c>
    </row>
    <row r="29729" spans="3:4" ht="15" hidden="1" customHeight="1" x14ac:dyDescent="0.25">
      <c r="C29729" s="160" t="s">
        <v>551</v>
      </c>
      <c r="D29729" s="161">
        <v>76.260000000000005</v>
      </c>
    </row>
    <row r="29730" spans="3:4" ht="15" hidden="1" customHeight="1" x14ac:dyDescent="0.25">
      <c r="C29730" s="158" t="s">
        <v>541</v>
      </c>
      <c r="D29730" s="159">
        <v>460.24</v>
      </c>
    </row>
    <row r="29731" spans="3:4" ht="15" hidden="1" customHeight="1" x14ac:dyDescent="0.25">
      <c r="C29731" s="160" t="s">
        <v>551</v>
      </c>
      <c r="D29731" s="161">
        <v>928.42</v>
      </c>
    </row>
    <row r="29732" spans="3:4" ht="15" hidden="1" customHeight="1" x14ac:dyDescent="0.25">
      <c r="C29732" s="158" t="s">
        <v>543</v>
      </c>
      <c r="D29732" s="159">
        <v>1026.71</v>
      </c>
    </row>
    <row r="29733" spans="3:4" ht="15" hidden="1" customHeight="1" x14ac:dyDescent="0.25">
      <c r="C29733" s="160" t="s">
        <v>312</v>
      </c>
      <c r="D29733" s="161">
        <v>914.83</v>
      </c>
    </row>
    <row r="29734" spans="3:4" ht="15" hidden="1" customHeight="1" x14ac:dyDescent="0.25">
      <c r="C29734" s="158" t="s">
        <v>551</v>
      </c>
      <c r="D29734" s="159">
        <v>793.43</v>
      </c>
    </row>
    <row r="29735" spans="3:4" ht="15" hidden="1" customHeight="1" x14ac:dyDescent="0.25">
      <c r="C29735" s="160" t="s">
        <v>553</v>
      </c>
      <c r="D29735" s="161">
        <v>59.89</v>
      </c>
    </row>
    <row r="29736" spans="3:4" ht="15" hidden="1" customHeight="1" x14ac:dyDescent="0.25">
      <c r="C29736" s="158" t="s">
        <v>549</v>
      </c>
      <c r="D29736" s="159">
        <v>408.89</v>
      </c>
    </row>
    <row r="29737" spans="3:4" ht="15" hidden="1" customHeight="1" x14ac:dyDescent="0.25">
      <c r="C29737" s="160" t="s">
        <v>545</v>
      </c>
      <c r="D29737" s="161">
        <v>775.5</v>
      </c>
    </row>
    <row r="29738" spans="3:4" ht="15" hidden="1" customHeight="1" x14ac:dyDescent="0.25">
      <c r="C29738" s="158" t="s">
        <v>540</v>
      </c>
      <c r="D29738" s="159">
        <v>587.28</v>
      </c>
    </row>
    <row r="29739" spans="3:4" ht="15" hidden="1" customHeight="1" x14ac:dyDescent="0.25">
      <c r="C29739" s="160" t="s">
        <v>544</v>
      </c>
      <c r="D29739" s="161">
        <v>201.73</v>
      </c>
    </row>
    <row r="29740" spans="3:4" ht="15" hidden="1" customHeight="1" x14ac:dyDescent="0.25">
      <c r="C29740" s="158" t="s">
        <v>539</v>
      </c>
      <c r="D29740" s="159">
        <v>574.02</v>
      </c>
    </row>
    <row r="29741" spans="3:4" ht="15" hidden="1" customHeight="1" x14ac:dyDescent="0.25">
      <c r="C29741" s="160" t="s">
        <v>549</v>
      </c>
      <c r="D29741" s="161">
        <v>471.71</v>
      </c>
    </row>
    <row r="29742" spans="3:4" ht="15" hidden="1" customHeight="1" x14ac:dyDescent="0.25">
      <c r="C29742" s="158" t="s">
        <v>551</v>
      </c>
      <c r="D29742" s="159">
        <v>1015.03</v>
      </c>
    </row>
    <row r="29743" spans="3:4" ht="15" hidden="1" customHeight="1" x14ac:dyDescent="0.25">
      <c r="C29743" s="160" t="s">
        <v>553</v>
      </c>
      <c r="D29743" s="161">
        <v>956</v>
      </c>
    </row>
    <row r="29744" spans="3:4" ht="15" hidden="1" customHeight="1" x14ac:dyDescent="0.25">
      <c r="C29744" s="158" t="s">
        <v>540</v>
      </c>
      <c r="D29744" s="159">
        <v>44.54</v>
      </c>
    </row>
    <row r="29745" spans="3:4" ht="15" hidden="1" customHeight="1" x14ac:dyDescent="0.25">
      <c r="C29745" s="160" t="s">
        <v>546</v>
      </c>
      <c r="D29745" s="161">
        <v>278.82</v>
      </c>
    </row>
    <row r="29746" spans="3:4" ht="15" hidden="1" customHeight="1" x14ac:dyDescent="0.25">
      <c r="C29746" s="158" t="s">
        <v>557</v>
      </c>
      <c r="D29746" s="159">
        <v>42.96</v>
      </c>
    </row>
    <row r="29747" spans="3:4" ht="15" hidden="1" customHeight="1" x14ac:dyDescent="0.25">
      <c r="C29747" s="160" t="s">
        <v>309</v>
      </c>
      <c r="D29747" s="161">
        <v>489.27</v>
      </c>
    </row>
    <row r="29748" spans="3:4" ht="15" hidden="1" customHeight="1" x14ac:dyDescent="0.25">
      <c r="C29748" s="158" t="s">
        <v>539</v>
      </c>
      <c r="D29748" s="159">
        <v>642.16999999999996</v>
      </c>
    </row>
    <row r="29749" spans="3:4" ht="15" hidden="1" customHeight="1" x14ac:dyDescent="0.25">
      <c r="C29749" s="160" t="s">
        <v>555</v>
      </c>
      <c r="D29749" s="161">
        <v>1087.78</v>
      </c>
    </row>
    <row r="29750" spans="3:4" ht="15" hidden="1" customHeight="1" x14ac:dyDescent="0.25">
      <c r="C29750" s="158" t="s">
        <v>308</v>
      </c>
      <c r="D29750" s="159">
        <v>957.6</v>
      </c>
    </row>
    <row r="29751" spans="3:4" ht="15" hidden="1" customHeight="1" x14ac:dyDescent="0.25">
      <c r="C29751" s="160" t="s">
        <v>542</v>
      </c>
      <c r="D29751" s="161">
        <v>703.47</v>
      </c>
    </row>
    <row r="29752" spans="3:4" ht="15" hidden="1" customHeight="1" x14ac:dyDescent="0.25">
      <c r="C29752" s="158" t="s">
        <v>307</v>
      </c>
      <c r="D29752" s="159">
        <v>736.07</v>
      </c>
    </row>
    <row r="29753" spans="3:4" ht="15" hidden="1" customHeight="1" x14ac:dyDescent="0.25">
      <c r="C29753" s="160" t="s">
        <v>545</v>
      </c>
      <c r="D29753" s="161">
        <v>180.34</v>
      </c>
    </row>
    <row r="29754" spans="3:4" ht="15" hidden="1" customHeight="1" x14ac:dyDescent="0.25">
      <c r="C29754" s="158" t="s">
        <v>555</v>
      </c>
      <c r="D29754" s="159">
        <v>1047.4000000000001</v>
      </c>
    </row>
    <row r="29755" spans="3:4" ht="15" hidden="1" customHeight="1" x14ac:dyDescent="0.25">
      <c r="C29755" s="160" t="s">
        <v>308</v>
      </c>
      <c r="D29755" s="161">
        <v>292.29000000000002</v>
      </c>
    </row>
    <row r="29756" spans="3:4" ht="15" hidden="1" customHeight="1" x14ac:dyDescent="0.25">
      <c r="C29756" s="158" t="s">
        <v>550</v>
      </c>
      <c r="D29756" s="159">
        <v>190.2</v>
      </c>
    </row>
    <row r="29757" spans="3:4" ht="15" hidden="1" customHeight="1" x14ac:dyDescent="0.25">
      <c r="C29757" s="160" t="s">
        <v>539</v>
      </c>
      <c r="D29757" s="161">
        <v>527.91999999999996</v>
      </c>
    </row>
    <row r="29758" spans="3:4" ht="15" hidden="1" customHeight="1" x14ac:dyDescent="0.25">
      <c r="C29758" s="158" t="s">
        <v>540</v>
      </c>
      <c r="D29758" s="159">
        <v>868.49</v>
      </c>
    </row>
    <row r="29759" spans="3:4" ht="15" hidden="1" customHeight="1" x14ac:dyDescent="0.25">
      <c r="C29759" s="160" t="s">
        <v>543</v>
      </c>
      <c r="D29759" s="161">
        <v>516.62</v>
      </c>
    </row>
    <row r="29760" spans="3:4" ht="15" hidden="1" customHeight="1" x14ac:dyDescent="0.25">
      <c r="C29760" s="158" t="s">
        <v>551</v>
      </c>
      <c r="D29760" s="159">
        <v>356.1</v>
      </c>
    </row>
    <row r="29761" spans="3:4" ht="15" hidden="1" customHeight="1" x14ac:dyDescent="0.25">
      <c r="C29761" s="160" t="s">
        <v>539</v>
      </c>
      <c r="D29761" s="161">
        <v>200.12</v>
      </c>
    </row>
    <row r="29762" spans="3:4" ht="15" hidden="1" customHeight="1" x14ac:dyDescent="0.25">
      <c r="C29762" s="158" t="s">
        <v>546</v>
      </c>
      <c r="D29762" s="159">
        <v>673.04</v>
      </c>
    </row>
    <row r="29763" spans="3:4" ht="15" hidden="1" customHeight="1" x14ac:dyDescent="0.25">
      <c r="C29763" s="160" t="s">
        <v>551</v>
      </c>
      <c r="D29763" s="161">
        <v>763.41</v>
      </c>
    </row>
    <row r="29764" spans="3:4" ht="15" hidden="1" customHeight="1" x14ac:dyDescent="0.25">
      <c r="C29764" s="158" t="s">
        <v>553</v>
      </c>
      <c r="D29764" s="159">
        <v>528.51</v>
      </c>
    </row>
    <row r="29765" spans="3:4" ht="15" hidden="1" customHeight="1" x14ac:dyDescent="0.25">
      <c r="C29765" s="160" t="s">
        <v>539</v>
      </c>
      <c r="D29765" s="161">
        <v>1227.32</v>
      </c>
    </row>
    <row r="29766" spans="3:4" ht="15" hidden="1" customHeight="1" x14ac:dyDescent="0.25">
      <c r="C29766" s="158" t="s">
        <v>543</v>
      </c>
      <c r="D29766" s="159">
        <v>109.02</v>
      </c>
    </row>
    <row r="29767" spans="3:4" ht="15" hidden="1" customHeight="1" x14ac:dyDescent="0.25">
      <c r="C29767" s="160" t="s">
        <v>543</v>
      </c>
      <c r="D29767" s="161">
        <v>662.42</v>
      </c>
    </row>
    <row r="29768" spans="3:4" ht="15" hidden="1" customHeight="1" x14ac:dyDescent="0.25">
      <c r="C29768" s="158" t="s">
        <v>540</v>
      </c>
      <c r="D29768" s="159">
        <v>87.19</v>
      </c>
    </row>
    <row r="29769" spans="3:4" ht="15" hidden="1" customHeight="1" x14ac:dyDescent="0.25">
      <c r="C29769" s="160" t="s">
        <v>552</v>
      </c>
      <c r="D29769" s="161">
        <v>527.97</v>
      </c>
    </row>
    <row r="29770" spans="3:4" ht="15" hidden="1" customHeight="1" x14ac:dyDescent="0.25">
      <c r="C29770" s="158" t="s">
        <v>547</v>
      </c>
      <c r="D29770" s="159">
        <v>838.21</v>
      </c>
    </row>
    <row r="29771" spans="3:4" ht="15" hidden="1" customHeight="1" x14ac:dyDescent="0.25">
      <c r="C29771" s="160" t="s">
        <v>542</v>
      </c>
      <c r="D29771" s="161">
        <v>528.59</v>
      </c>
    </row>
    <row r="29772" spans="3:4" ht="15" hidden="1" customHeight="1" x14ac:dyDescent="0.25">
      <c r="C29772" s="158" t="s">
        <v>309</v>
      </c>
      <c r="D29772" s="159">
        <v>346.39</v>
      </c>
    </row>
    <row r="29773" spans="3:4" ht="15" hidden="1" customHeight="1" x14ac:dyDescent="0.25">
      <c r="C29773" s="160" t="s">
        <v>546</v>
      </c>
      <c r="D29773" s="161">
        <v>669.53</v>
      </c>
    </row>
    <row r="29774" spans="3:4" ht="15" hidden="1" customHeight="1" x14ac:dyDescent="0.25">
      <c r="C29774" s="158" t="s">
        <v>307</v>
      </c>
      <c r="D29774" s="159">
        <v>329.3</v>
      </c>
    </row>
    <row r="29775" spans="3:4" ht="15" hidden="1" customHeight="1" x14ac:dyDescent="0.25">
      <c r="C29775" s="160" t="s">
        <v>555</v>
      </c>
      <c r="D29775" s="161">
        <v>963.8</v>
      </c>
    </row>
    <row r="29776" spans="3:4" ht="15" hidden="1" customHeight="1" x14ac:dyDescent="0.25">
      <c r="C29776" s="158" t="s">
        <v>307</v>
      </c>
      <c r="D29776" s="159">
        <v>796.64</v>
      </c>
    </row>
    <row r="29777" spans="3:4" ht="15" hidden="1" customHeight="1" x14ac:dyDescent="0.25">
      <c r="C29777" s="160" t="s">
        <v>552</v>
      </c>
      <c r="D29777" s="161">
        <v>829.81</v>
      </c>
    </row>
    <row r="29778" spans="3:4" ht="15" hidden="1" customHeight="1" x14ac:dyDescent="0.25">
      <c r="C29778" s="158" t="s">
        <v>543</v>
      </c>
      <c r="D29778" s="159">
        <v>122.13</v>
      </c>
    </row>
    <row r="29779" spans="3:4" ht="15" hidden="1" customHeight="1" x14ac:dyDescent="0.25">
      <c r="C29779" s="160" t="s">
        <v>308</v>
      </c>
      <c r="D29779" s="161">
        <v>936.04</v>
      </c>
    </row>
    <row r="29780" spans="3:4" ht="15" hidden="1" customHeight="1" x14ac:dyDescent="0.25">
      <c r="C29780" s="158" t="s">
        <v>543</v>
      </c>
      <c r="D29780" s="159">
        <v>938.32</v>
      </c>
    </row>
    <row r="29781" spans="3:4" ht="15" hidden="1" customHeight="1" x14ac:dyDescent="0.25">
      <c r="C29781" s="160" t="s">
        <v>544</v>
      </c>
      <c r="D29781" s="161">
        <v>220.86</v>
      </c>
    </row>
    <row r="29782" spans="3:4" ht="15" hidden="1" customHeight="1" x14ac:dyDescent="0.25">
      <c r="C29782" s="158" t="s">
        <v>545</v>
      </c>
      <c r="D29782" s="159">
        <v>664.59</v>
      </c>
    </row>
    <row r="29783" spans="3:4" ht="15" hidden="1" customHeight="1" x14ac:dyDescent="0.25">
      <c r="C29783" s="160" t="s">
        <v>312</v>
      </c>
      <c r="D29783" s="161">
        <v>199.96</v>
      </c>
    </row>
    <row r="29784" spans="3:4" ht="15" hidden="1" customHeight="1" x14ac:dyDescent="0.25">
      <c r="C29784" s="158" t="s">
        <v>545</v>
      </c>
      <c r="D29784" s="159">
        <v>460.03</v>
      </c>
    </row>
    <row r="29785" spans="3:4" ht="15" hidden="1" customHeight="1" x14ac:dyDescent="0.25">
      <c r="C29785" s="160" t="s">
        <v>547</v>
      </c>
      <c r="D29785" s="161">
        <v>1031.18</v>
      </c>
    </row>
    <row r="29786" spans="3:4" ht="15" hidden="1" customHeight="1" x14ac:dyDescent="0.25">
      <c r="C29786" s="158" t="s">
        <v>540</v>
      </c>
      <c r="D29786" s="159">
        <v>155.02000000000001</v>
      </c>
    </row>
    <row r="29787" spans="3:4" ht="15" hidden="1" customHeight="1" x14ac:dyDescent="0.25">
      <c r="C29787" s="160" t="s">
        <v>554</v>
      </c>
      <c r="D29787" s="161">
        <v>947.96</v>
      </c>
    </row>
    <row r="29788" spans="3:4" ht="15" hidden="1" customHeight="1" x14ac:dyDescent="0.25">
      <c r="C29788" s="158" t="s">
        <v>550</v>
      </c>
      <c r="D29788" s="159">
        <v>959.66</v>
      </c>
    </row>
    <row r="29789" spans="3:4" ht="15" hidden="1" customHeight="1" x14ac:dyDescent="0.25">
      <c r="C29789" s="160" t="s">
        <v>553</v>
      </c>
      <c r="D29789" s="161">
        <v>324.89999999999998</v>
      </c>
    </row>
    <row r="29790" spans="3:4" ht="15" hidden="1" customHeight="1" x14ac:dyDescent="0.25">
      <c r="C29790" s="158" t="s">
        <v>308</v>
      </c>
      <c r="D29790" s="159">
        <v>901.4</v>
      </c>
    </row>
    <row r="29791" spans="3:4" ht="15" hidden="1" customHeight="1" x14ac:dyDescent="0.25">
      <c r="C29791" s="160" t="s">
        <v>540</v>
      </c>
      <c r="D29791" s="161">
        <v>402.91</v>
      </c>
    </row>
    <row r="29792" spans="3:4" ht="15" hidden="1" customHeight="1" x14ac:dyDescent="0.25">
      <c r="C29792" s="158" t="s">
        <v>557</v>
      </c>
      <c r="D29792" s="159">
        <v>659.46</v>
      </c>
    </row>
    <row r="29793" spans="3:4" ht="15" hidden="1" customHeight="1" x14ac:dyDescent="0.25">
      <c r="C29793" s="160" t="s">
        <v>312</v>
      </c>
      <c r="D29793" s="161">
        <v>1212.72</v>
      </c>
    </row>
    <row r="29794" spans="3:4" ht="15" hidden="1" customHeight="1" x14ac:dyDescent="0.25">
      <c r="C29794" s="158" t="s">
        <v>543</v>
      </c>
      <c r="D29794" s="159">
        <v>796.6</v>
      </c>
    </row>
    <row r="29795" spans="3:4" ht="15" hidden="1" customHeight="1" x14ac:dyDescent="0.25">
      <c r="C29795" s="160" t="s">
        <v>552</v>
      </c>
      <c r="D29795" s="161">
        <v>235.62</v>
      </c>
    </row>
    <row r="29796" spans="3:4" ht="15" hidden="1" customHeight="1" x14ac:dyDescent="0.25">
      <c r="C29796" s="158" t="s">
        <v>552</v>
      </c>
      <c r="D29796" s="159">
        <v>69.78</v>
      </c>
    </row>
    <row r="29797" spans="3:4" ht="15" hidden="1" customHeight="1" x14ac:dyDescent="0.25">
      <c r="C29797" s="160" t="s">
        <v>540</v>
      </c>
      <c r="D29797" s="161">
        <v>539.29</v>
      </c>
    </row>
    <row r="29798" spans="3:4" ht="15" hidden="1" customHeight="1" x14ac:dyDescent="0.25">
      <c r="C29798" s="158" t="s">
        <v>552</v>
      </c>
      <c r="D29798" s="159">
        <v>98.34</v>
      </c>
    </row>
    <row r="29799" spans="3:4" ht="15" hidden="1" customHeight="1" x14ac:dyDescent="0.25">
      <c r="C29799" s="160" t="s">
        <v>551</v>
      </c>
      <c r="D29799" s="161">
        <v>615.80999999999995</v>
      </c>
    </row>
    <row r="29800" spans="3:4" ht="15" hidden="1" customHeight="1" x14ac:dyDescent="0.25">
      <c r="C29800" s="158" t="s">
        <v>551</v>
      </c>
      <c r="D29800" s="159">
        <v>738.26</v>
      </c>
    </row>
    <row r="29801" spans="3:4" ht="15" hidden="1" customHeight="1" x14ac:dyDescent="0.25">
      <c r="C29801" s="160" t="s">
        <v>551</v>
      </c>
      <c r="D29801" s="161">
        <v>431.68</v>
      </c>
    </row>
    <row r="29802" spans="3:4" ht="15" hidden="1" customHeight="1" x14ac:dyDescent="0.25">
      <c r="C29802" s="158" t="s">
        <v>546</v>
      </c>
      <c r="D29802" s="159">
        <v>1113.25</v>
      </c>
    </row>
    <row r="29803" spans="3:4" ht="15" hidden="1" customHeight="1" x14ac:dyDescent="0.25">
      <c r="C29803" s="160" t="s">
        <v>552</v>
      </c>
      <c r="D29803" s="161">
        <v>935.25</v>
      </c>
    </row>
    <row r="29804" spans="3:4" ht="15" hidden="1" customHeight="1" x14ac:dyDescent="0.25">
      <c r="C29804" s="158" t="s">
        <v>540</v>
      </c>
      <c r="D29804" s="159">
        <v>152.58000000000001</v>
      </c>
    </row>
    <row r="29805" spans="3:4" ht="15" hidden="1" customHeight="1" x14ac:dyDescent="0.25">
      <c r="C29805" s="160" t="s">
        <v>558</v>
      </c>
      <c r="D29805" s="161">
        <v>239.79</v>
      </c>
    </row>
    <row r="29806" spans="3:4" ht="15" hidden="1" customHeight="1" x14ac:dyDescent="0.25">
      <c r="C29806" s="158" t="s">
        <v>545</v>
      </c>
      <c r="D29806" s="159">
        <v>1013.08</v>
      </c>
    </row>
    <row r="29807" spans="3:4" ht="15" hidden="1" customHeight="1" x14ac:dyDescent="0.25">
      <c r="C29807" s="160" t="s">
        <v>550</v>
      </c>
      <c r="D29807" s="161">
        <v>583.36</v>
      </c>
    </row>
    <row r="29808" spans="3:4" ht="15" hidden="1" customHeight="1" x14ac:dyDescent="0.25">
      <c r="C29808" s="158" t="s">
        <v>312</v>
      </c>
      <c r="D29808" s="159">
        <v>1147.98</v>
      </c>
    </row>
    <row r="29809" spans="3:4" ht="15" hidden="1" customHeight="1" x14ac:dyDescent="0.25">
      <c r="C29809" s="160" t="s">
        <v>544</v>
      </c>
      <c r="D29809" s="161">
        <v>454.37</v>
      </c>
    </row>
    <row r="29810" spans="3:4" ht="15" hidden="1" customHeight="1" x14ac:dyDescent="0.25">
      <c r="C29810" s="158" t="s">
        <v>545</v>
      </c>
      <c r="D29810" s="159">
        <v>1205.75</v>
      </c>
    </row>
    <row r="29811" spans="3:4" ht="15" hidden="1" customHeight="1" x14ac:dyDescent="0.25">
      <c r="C29811" s="160" t="s">
        <v>539</v>
      </c>
      <c r="D29811" s="161">
        <v>568.4</v>
      </c>
    </row>
    <row r="29812" spans="3:4" ht="15" hidden="1" customHeight="1" x14ac:dyDescent="0.25">
      <c r="C29812" s="158" t="s">
        <v>312</v>
      </c>
      <c r="D29812" s="159">
        <v>947.29</v>
      </c>
    </row>
    <row r="29813" spans="3:4" ht="15" hidden="1" customHeight="1" x14ac:dyDescent="0.25">
      <c r="C29813" s="160" t="s">
        <v>552</v>
      </c>
      <c r="D29813" s="161">
        <v>157.41999999999999</v>
      </c>
    </row>
    <row r="29814" spans="3:4" ht="15" hidden="1" customHeight="1" x14ac:dyDescent="0.25">
      <c r="C29814" s="158" t="s">
        <v>553</v>
      </c>
      <c r="D29814" s="159">
        <v>620.38</v>
      </c>
    </row>
    <row r="29815" spans="3:4" ht="15" hidden="1" customHeight="1" x14ac:dyDescent="0.25">
      <c r="C29815" s="160" t="s">
        <v>309</v>
      </c>
      <c r="D29815" s="161">
        <v>562.6</v>
      </c>
    </row>
    <row r="29816" spans="3:4" ht="15" hidden="1" customHeight="1" x14ac:dyDescent="0.25">
      <c r="C29816" s="158" t="s">
        <v>309</v>
      </c>
      <c r="D29816" s="159">
        <v>1224.05</v>
      </c>
    </row>
    <row r="29817" spans="3:4" ht="15" hidden="1" customHeight="1" x14ac:dyDescent="0.25">
      <c r="C29817" s="160" t="s">
        <v>554</v>
      </c>
      <c r="D29817" s="161">
        <v>874.34</v>
      </c>
    </row>
    <row r="29818" spans="3:4" ht="15" hidden="1" customHeight="1" x14ac:dyDescent="0.25">
      <c r="C29818" s="158" t="s">
        <v>543</v>
      </c>
      <c r="D29818" s="159">
        <v>1159.3499999999999</v>
      </c>
    </row>
    <row r="29819" spans="3:4" ht="15" hidden="1" customHeight="1" x14ac:dyDescent="0.25">
      <c r="C29819" s="160" t="s">
        <v>309</v>
      </c>
      <c r="D29819" s="161">
        <v>378.16</v>
      </c>
    </row>
    <row r="29820" spans="3:4" ht="15" hidden="1" customHeight="1" x14ac:dyDescent="0.25">
      <c r="C29820" s="158" t="s">
        <v>552</v>
      </c>
      <c r="D29820" s="159">
        <v>94.36</v>
      </c>
    </row>
    <row r="29821" spans="3:4" ht="15" hidden="1" customHeight="1" x14ac:dyDescent="0.25">
      <c r="C29821" s="160" t="s">
        <v>546</v>
      </c>
      <c r="D29821" s="161">
        <v>515.04999999999995</v>
      </c>
    </row>
    <row r="29822" spans="3:4" ht="15" hidden="1" customHeight="1" x14ac:dyDescent="0.25">
      <c r="C29822" s="158" t="s">
        <v>549</v>
      </c>
      <c r="D29822" s="159">
        <v>1172.5</v>
      </c>
    </row>
    <row r="29823" spans="3:4" ht="15" hidden="1" customHeight="1" x14ac:dyDescent="0.25">
      <c r="C29823" s="160" t="s">
        <v>557</v>
      </c>
      <c r="D29823" s="161">
        <v>354.49</v>
      </c>
    </row>
    <row r="29824" spans="3:4" ht="15" hidden="1" customHeight="1" x14ac:dyDescent="0.25">
      <c r="C29824" s="158" t="s">
        <v>547</v>
      </c>
      <c r="D29824" s="159">
        <v>777.26</v>
      </c>
    </row>
    <row r="29825" spans="3:4" ht="15" hidden="1" customHeight="1" x14ac:dyDescent="0.25">
      <c r="C29825" s="160" t="s">
        <v>547</v>
      </c>
      <c r="D29825" s="161">
        <v>18.260000000000002</v>
      </c>
    </row>
    <row r="29826" spans="3:4" ht="15" hidden="1" customHeight="1" x14ac:dyDescent="0.25">
      <c r="C29826" s="158" t="s">
        <v>307</v>
      </c>
      <c r="D29826" s="159">
        <v>532.63</v>
      </c>
    </row>
    <row r="29827" spans="3:4" ht="15" hidden="1" customHeight="1" x14ac:dyDescent="0.25">
      <c r="C29827" s="160" t="s">
        <v>551</v>
      </c>
      <c r="D29827" s="161">
        <v>1070.42</v>
      </c>
    </row>
    <row r="29828" spans="3:4" ht="15" hidden="1" customHeight="1" x14ac:dyDescent="0.25">
      <c r="C29828" s="158" t="s">
        <v>554</v>
      </c>
      <c r="D29828" s="159">
        <v>1039.21</v>
      </c>
    </row>
    <row r="29829" spans="3:4" ht="15" hidden="1" customHeight="1" x14ac:dyDescent="0.25">
      <c r="C29829" s="160" t="s">
        <v>552</v>
      </c>
      <c r="D29829" s="161">
        <v>592.92999999999995</v>
      </c>
    </row>
    <row r="29830" spans="3:4" ht="15" hidden="1" customHeight="1" x14ac:dyDescent="0.25">
      <c r="C29830" s="158" t="s">
        <v>308</v>
      </c>
      <c r="D29830" s="159">
        <v>884</v>
      </c>
    </row>
    <row r="29831" spans="3:4" ht="15" hidden="1" customHeight="1" x14ac:dyDescent="0.25">
      <c r="C29831" s="160" t="s">
        <v>553</v>
      </c>
      <c r="D29831" s="161">
        <v>496.3</v>
      </c>
    </row>
    <row r="29832" spans="3:4" ht="15" hidden="1" customHeight="1" x14ac:dyDescent="0.25">
      <c r="C29832" s="158" t="s">
        <v>539</v>
      </c>
      <c r="D29832" s="159">
        <v>843.78</v>
      </c>
    </row>
    <row r="29833" spans="3:4" ht="15" hidden="1" customHeight="1" x14ac:dyDescent="0.25">
      <c r="C29833" s="160" t="s">
        <v>546</v>
      </c>
      <c r="D29833" s="161">
        <v>167.53</v>
      </c>
    </row>
    <row r="29834" spans="3:4" ht="15" hidden="1" customHeight="1" x14ac:dyDescent="0.25">
      <c r="C29834" s="158" t="s">
        <v>546</v>
      </c>
      <c r="D29834" s="159">
        <v>668.97</v>
      </c>
    </row>
    <row r="29835" spans="3:4" ht="15" hidden="1" customHeight="1" x14ac:dyDescent="0.25">
      <c r="C29835" s="160" t="s">
        <v>547</v>
      </c>
      <c r="D29835" s="161">
        <v>953.05</v>
      </c>
    </row>
    <row r="29836" spans="3:4" ht="15" hidden="1" customHeight="1" x14ac:dyDescent="0.25">
      <c r="C29836" s="158" t="s">
        <v>540</v>
      </c>
      <c r="D29836" s="159">
        <v>424.91</v>
      </c>
    </row>
    <row r="29837" spans="3:4" ht="15" hidden="1" customHeight="1" x14ac:dyDescent="0.25">
      <c r="C29837" s="160" t="s">
        <v>543</v>
      </c>
      <c r="D29837" s="161">
        <v>376.73</v>
      </c>
    </row>
    <row r="29838" spans="3:4" ht="15" hidden="1" customHeight="1" x14ac:dyDescent="0.25">
      <c r="C29838" s="158" t="s">
        <v>308</v>
      </c>
      <c r="D29838" s="159">
        <v>766.86</v>
      </c>
    </row>
    <row r="29839" spans="3:4" ht="15" hidden="1" customHeight="1" x14ac:dyDescent="0.25">
      <c r="C29839" s="160" t="s">
        <v>544</v>
      </c>
      <c r="D29839" s="161">
        <v>1219.69</v>
      </c>
    </row>
    <row r="29840" spans="3:4" ht="15" hidden="1" customHeight="1" x14ac:dyDescent="0.25">
      <c r="C29840" s="158" t="s">
        <v>309</v>
      </c>
      <c r="D29840" s="159">
        <v>231.78</v>
      </c>
    </row>
    <row r="29841" spans="3:4" ht="15" hidden="1" customHeight="1" x14ac:dyDescent="0.25">
      <c r="C29841" s="160" t="s">
        <v>545</v>
      </c>
      <c r="D29841" s="161">
        <v>510.91</v>
      </c>
    </row>
    <row r="29842" spans="3:4" ht="15" hidden="1" customHeight="1" x14ac:dyDescent="0.25">
      <c r="C29842" s="158" t="s">
        <v>549</v>
      </c>
      <c r="D29842" s="159">
        <v>649.94000000000005</v>
      </c>
    </row>
    <row r="29843" spans="3:4" ht="15" hidden="1" customHeight="1" x14ac:dyDescent="0.25">
      <c r="C29843" s="160" t="s">
        <v>551</v>
      </c>
      <c r="D29843" s="161">
        <v>186.89</v>
      </c>
    </row>
    <row r="29844" spans="3:4" ht="15" hidden="1" customHeight="1" x14ac:dyDescent="0.25">
      <c r="C29844" s="158" t="s">
        <v>546</v>
      </c>
      <c r="D29844" s="159">
        <v>507.43</v>
      </c>
    </row>
    <row r="29845" spans="3:4" ht="15" hidden="1" customHeight="1" x14ac:dyDescent="0.25">
      <c r="C29845" s="160" t="s">
        <v>541</v>
      </c>
      <c r="D29845" s="161">
        <v>753.55</v>
      </c>
    </row>
    <row r="29846" spans="3:4" ht="15" hidden="1" customHeight="1" x14ac:dyDescent="0.25">
      <c r="C29846" s="158" t="s">
        <v>547</v>
      </c>
      <c r="D29846" s="159">
        <v>643.64</v>
      </c>
    </row>
    <row r="29847" spans="3:4" ht="15" hidden="1" customHeight="1" x14ac:dyDescent="0.25">
      <c r="C29847" s="160" t="s">
        <v>312</v>
      </c>
      <c r="D29847" s="161">
        <v>507.14</v>
      </c>
    </row>
    <row r="29848" spans="3:4" ht="15" hidden="1" customHeight="1" x14ac:dyDescent="0.25">
      <c r="C29848" s="158" t="s">
        <v>549</v>
      </c>
      <c r="D29848" s="159">
        <v>686.44</v>
      </c>
    </row>
    <row r="29849" spans="3:4" ht="15" hidden="1" customHeight="1" x14ac:dyDescent="0.25">
      <c r="C29849" s="160" t="s">
        <v>539</v>
      </c>
      <c r="D29849" s="161">
        <v>303.07</v>
      </c>
    </row>
    <row r="29850" spans="3:4" ht="15" hidden="1" customHeight="1" x14ac:dyDescent="0.25">
      <c r="C29850" s="158" t="s">
        <v>547</v>
      </c>
      <c r="D29850" s="159">
        <v>982.11</v>
      </c>
    </row>
    <row r="29851" spans="3:4" ht="15" hidden="1" customHeight="1" x14ac:dyDescent="0.25">
      <c r="C29851" s="160" t="s">
        <v>553</v>
      </c>
      <c r="D29851" s="161">
        <v>1199.67</v>
      </c>
    </row>
    <row r="29852" spans="3:4" ht="15" hidden="1" customHeight="1" x14ac:dyDescent="0.25">
      <c r="C29852" s="158" t="s">
        <v>542</v>
      </c>
      <c r="D29852" s="159">
        <v>1107.6500000000001</v>
      </c>
    </row>
    <row r="29853" spans="3:4" ht="15" hidden="1" customHeight="1" x14ac:dyDescent="0.25">
      <c r="C29853" s="160" t="s">
        <v>539</v>
      </c>
      <c r="D29853" s="161">
        <v>380.2</v>
      </c>
    </row>
    <row r="29854" spans="3:4" ht="15" hidden="1" customHeight="1" x14ac:dyDescent="0.25">
      <c r="C29854" s="158" t="s">
        <v>549</v>
      </c>
      <c r="D29854" s="159">
        <v>722.61</v>
      </c>
    </row>
    <row r="29855" spans="3:4" ht="15" hidden="1" customHeight="1" x14ac:dyDescent="0.25">
      <c r="C29855" s="160" t="s">
        <v>542</v>
      </c>
      <c r="D29855" s="161">
        <v>333.17</v>
      </c>
    </row>
    <row r="29856" spans="3:4" ht="15" hidden="1" customHeight="1" x14ac:dyDescent="0.25">
      <c r="C29856" s="158" t="s">
        <v>307</v>
      </c>
      <c r="D29856" s="159">
        <v>45.14</v>
      </c>
    </row>
    <row r="29857" spans="3:4" ht="15" hidden="1" customHeight="1" x14ac:dyDescent="0.25">
      <c r="C29857" s="160" t="s">
        <v>542</v>
      </c>
      <c r="D29857" s="161">
        <v>1156.97</v>
      </c>
    </row>
    <row r="29858" spans="3:4" ht="15" hidden="1" customHeight="1" x14ac:dyDescent="0.25">
      <c r="C29858" s="158" t="s">
        <v>546</v>
      </c>
      <c r="D29858" s="159">
        <v>50.07</v>
      </c>
    </row>
    <row r="29859" spans="3:4" ht="15" hidden="1" customHeight="1" x14ac:dyDescent="0.25">
      <c r="C29859" s="160" t="s">
        <v>543</v>
      </c>
      <c r="D29859" s="161">
        <v>515.63</v>
      </c>
    </row>
    <row r="29860" spans="3:4" ht="15" hidden="1" customHeight="1" x14ac:dyDescent="0.25">
      <c r="C29860" s="158" t="s">
        <v>555</v>
      </c>
      <c r="D29860" s="159">
        <v>565.35</v>
      </c>
    </row>
    <row r="29861" spans="3:4" ht="15" hidden="1" customHeight="1" x14ac:dyDescent="0.25">
      <c r="C29861" s="160" t="s">
        <v>553</v>
      </c>
      <c r="D29861" s="161">
        <v>389.48</v>
      </c>
    </row>
    <row r="29862" spans="3:4" ht="15" hidden="1" customHeight="1" x14ac:dyDescent="0.25">
      <c r="C29862" s="158" t="s">
        <v>552</v>
      </c>
      <c r="D29862" s="159">
        <v>910.69</v>
      </c>
    </row>
    <row r="29863" spans="3:4" ht="15" hidden="1" customHeight="1" x14ac:dyDescent="0.25">
      <c r="C29863" s="160" t="s">
        <v>552</v>
      </c>
      <c r="D29863" s="161">
        <v>599</v>
      </c>
    </row>
    <row r="29864" spans="3:4" ht="15" hidden="1" customHeight="1" x14ac:dyDescent="0.25">
      <c r="C29864" s="158" t="s">
        <v>539</v>
      </c>
      <c r="D29864" s="159">
        <v>1248.8800000000001</v>
      </c>
    </row>
    <row r="29865" spans="3:4" ht="15" hidden="1" customHeight="1" x14ac:dyDescent="0.25">
      <c r="C29865" s="160" t="s">
        <v>552</v>
      </c>
      <c r="D29865" s="161">
        <v>789.93</v>
      </c>
    </row>
    <row r="29866" spans="3:4" ht="15" hidden="1" customHeight="1" x14ac:dyDescent="0.25">
      <c r="C29866" s="158" t="s">
        <v>544</v>
      </c>
      <c r="D29866" s="159">
        <v>333.71</v>
      </c>
    </row>
    <row r="29867" spans="3:4" ht="15" hidden="1" customHeight="1" x14ac:dyDescent="0.25">
      <c r="C29867" s="160" t="s">
        <v>307</v>
      </c>
      <c r="D29867" s="161">
        <v>1232.1099999999999</v>
      </c>
    </row>
    <row r="29868" spans="3:4" ht="15" hidden="1" customHeight="1" x14ac:dyDescent="0.25">
      <c r="C29868" s="158" t="s">
        <v>547</v>
      </c>
      <c r="D29868" s="159">
        <v>921.28</v>
      </c>
    </row>
    <row r="29869" spans="3:4" ht="15" hidden="1" customHeight="1" x14ac:dyDescent="0.25">
      <c r="C29869" s="160" t="s">
        <v>549</v>
      </c>
      <c r="D29869" s="161">
        <v>1205.55</v>
      </c>
    </row>
    <row r="29870" spans="3:4" ht="15" hidden="1" customHeight="1" x14ac:dyDescent="0.25">
      <c r="C29870" s="158" t="s">
        <v>551</v>
      </c>
      <c r="D29870" s="159">
        <v>615.04</v>
      </c>
    </row>
    <row r="29871" spans="3:4" ht="15" hidden="1" customHeight="1" x14ac:dyDescent="0.25">
      <c r="C29871" s="160" t="s">
        <v>545</v>
      </c>
      <c r="D29871" s="161">
        <v>114.25</v>
      </c>
    </row>
    <row r="29872" spans="3:4" ht="15" hidden="1" customHeight="1" x14ac:dyDescent="0.25">
      <c r="C29872" s="158" t="s">
        <v>542</v>
      </c>
      <c r="D29872" s="159">
        <v>1197.81</v>
      </c>
    </row>
    <row r="29873" spans="3:4" ht="15" hidden="1" customHeight="1" x14ac:dyDescent="0.25">
      <c r="C29873" s="160" t="s">
        <v>540</v>
      </c>
      <c r="D29873" s="161">
        <v>1163.8599999999999</v>
      </c>
    </row>
    <row r="29874" spans="3:4" ht="15" hidden="1" customHeight="1" x14ac:dyDescent="0.25">
      <c r="C29874" s="158" t="s">
        <v>549</v>
      </c>
      <c r="D29874" s="159">
        <v>448.62</v>
      </c>
    </row>
    <row r="29875" spans="3:4" ht="15" hidden="1" customHeight="1" x14ac:dyDescent="0.25">
      <c r="C29875" s="160" t="s">
        <v>540</v>
      </c>
      <c r="D29875" s="161">
        <v>470.67</v>
      </c>
    </row>
    <row r="29876" spans="3:4" ht="15" hidden="1" customHeight="1" x14ac:dyDescent="0.25">
      <c r="C29876" s="158" t="s">
        <v>309</v>
      </c>
      <c r="D29876" s="159">
        <v>343.32</v>
      </c>
    </row>
    <row r="29877" spans="3:4" ht="15" hidden="1" customHeight="1" x14ac:dyDescent="0.25">
      <c r="C29877" s="160" t="s">
        <v>546</v>
      </c>
      <c r="D29877" s="161">
        <v>557.6</v>
      </c>
    </row>
    <row r="29878" spans="3:4" ht="15" hidden="1" customHeight="1" x14ac:dyDescent="0.25">
      <c r="C29878" s="158" t="s">
        <v>539</v>
      </c>
      <c r="D29878" s="159">
        <v>694.57</v>
      </c>
    </row>
    <row r="29879" spans="3:4" ht="15" hidden="1" customHeight="1" x14ac:dyDescent="0.25">
      <c r="C29879" s="160" t="s">
        <v>543</v>
      </c>
      <c r="D29879" s="161">
        <v>253.19</v>
      </c>
    </row>
    <row r="29880" spans="3:4" ht="15" hidden="1" customHeight="1" x14ac:dyDescent="0.25">
      <c r="C29880" s="158" t="s">
        <v>307</v>
      </c>
      <c r="D29880" s="159">
        <v>251.97</v>
      </c>
    </row>
    <row r="29881" spans="3:4" ht="15" hidden="1" customHeight="1" x14ac:dyDescent="0.25">
      <c r="C29881" s="160" t="s">
        <v>553</v>
      </c>
      <c r="D29881" s="161">
        <v>1163.6099999999999</v>
      </c>
    </row>
    <row r="29882" spans="3:4" ht="15" hidden="1" customHeight="1" x14ac:dyDescent="0.25">
      <c r="C29882" s="158" t="s">
        <v>557</v>
      </c>
      <c r="D29882" s="159">
        <v>774.21</v>
      </c>
    </row>
    <row r="29883" spans="3:4" ht="15" hidden="1" customHeight="1" x14ac:dyDescent="0.25">
      <c r="C29883" s="160" t="s">
        <v>546</v>
      </c>
      <c r="D29883" s="161">
        <v>757.7</v>
      </c>
    </row>
    <row r="29884" spans="3:4" ht="15" hidden="1" customHeight="1" x14ac:dyDescent="0.25">
      <c r="C29884" s="158" t="s">
        <v>553</v>
      </c>
      <c r="D29884" s="159">
        <v>577.09</v>
      </c>
    </row>
    <row r="29885" spans="3:4" ht="15" hidden="1" customHeight="1" x14ac:dyDescent="0.25">
      <c r="C29885" s="160" t="s">
        <v>554</v>
      </c>
      <c r="D29885" s="161">
        <v>1291.77</v>
      </c>
    </row>
    <row r="29886" spans="3:4" ht="15" hidden="1" customHeight="1" x14ac:dyDescent="0.25">
      <c r="C29886" s="158" t="s">
        <v>553</v>
      </c>
      <c r="D29886" s="159">
        <v>679.21</v>
      </c>
    </row>
    <row r="29887" spans="3:4" ht="15" hidden="1" customHeight="1" x14ac:dyDescent="0.25">
      <c r="C29887" s="160" t="s">
        <v>542</v>
      </c>
      <c r="D29887" s="161">
        <v>373.38</v>
      </c>
    </row>
    <row r="29888" spans="3:4" ht="15" hidden="1" customHeight="1" x14ac:dyDescent="0.25">
      <c r="C29888" s="158" t="s">
        <v>552</v>
      </c>
      <c r="D29888" s="159">
        <v>429.7</v>
      </c>
    </row>
    <row r="29889" spans="3:4" ht="15" hidden="1" customHeight="1" x14ac:dyDescent="0.25">
      <c r="C29889" s="160" t="s">
        <v>307</v>
      </c>
      <c r="D29889" s="161">
        <v>986.77</v>
      </c>
    </row>
    <row r="29890" spans="3:4" ht="15" hidden="1" customHeight="1" x14ac:dyDescent="0.25">
      <c r="C29890" s="158" t="s">
        <v>557</v>
      </c>
      <c r="D29890" s="159">
        <v>396.71</v>
      </c>
    </row>
    <row r="29891" spans="3:4" ht="15" hidden="1" customHeight="1" x14ac:dyDescent="0.25">
      <c r="C29891" s="160" t="s">
        <v>550</v>
      </c>
      <c r="D29891" s="161">
        <v>155.81</v>
      </c>
    </row>
    <row r="29892" spans="3:4" ht="15" hidden="1" customHeight="1" x14ac:dyDescent="0.25">
      <c r="C29892" s="158" t="s">
        <v>553</v>
      </c>
      <c r="D29892" s="159">
        <v>988.4</v>
      </c>
    </row>
    <row r="29893" spans="3:4" ht="15" hidden="1" customHeight="1" x14ac:dyDescent="0.25">
      <c r="C29893" s="160" t="s">
        <v>546</v>
      </c>
      <c r="D29893" s="161">
        <v>992.17</v>
      </c>
    </row>
    <row r="29894" spans="3:4" ht="15" hidden="1" customHeight="1" x14ac:dyDescent="0.25">
      <c r="C29894" s="158" t="s">
        <v>556</v>
      </c>
      <c r="D29894" s="159">
        <v>219.48</v>
      </c>
    </row>
    <row r="29895" spans="3:4" ht="15" hidden="1" customHeight="1" x14ac:dyDescent="0.25">
      <c r="C29895" s="160" t="s">
        <v>546</v>
      </c>
      <c r="D29895" s="161">
        <v>720.75</v>
      </c>
    </row>
    <row r="29896" spans="3:4" ht="15" hidden="1" customHeight="1" x14ac:dyDescent="0.25">
      <c r="C29896" s="158" t="s">
        <v>558</v>
      </c>
      <c r="D29896" s="159">
        <v>708.51</v>
      </c>
    </row>
    <row r="29897" spans="3:4" ht="15" hidden="1" customHeight="1" x14ac:dyDescent="0.25">
      <c r="C29897" s="160" t="s">
        <v>540</v>
      </c>
      <c r="D29897" s="161">
        <v>795.76</v>
      </c>
    </row>
    <row r="29898" spans="3:4" ht="15" hidden="1" customHeight="1" x14ac:dyDescent="0.25">
      <c r="C29898" s="158" t="s">
        <v>309</v>
      </c>
      <c r="D29898" s="159">
        <v>596.41</v>
      </c>
    </row>
    <row r="29899" spans="3:4" ht="15" hidden="1" customHeight="1" x14ac:dyDescent="0.25">
      <c r="C29899" s="160" t="s">
        <v>556</v>
      </c>
      <c r="D29899" s="161">
        <v>380.08</v>
      </c>
    </row>
    <row r="29900" spans="3:4" ht="15" hidden="1" customHeight="1" x14ac:dyDescent="0.25">
      <c r="C29900" s="158" t="s">
        <v>307</v>
      </c>
      <c r="D29900" s="159">
        <v>98.48</v>
      </c>
    </row>
    <row r="29901" spans="3:4" ht="15" hidden="1" customHeight="1" x14ac:dyDescent="0.25">
      <c r="C29901" s="160" t="s">
        <v>552</v>
      </c>
      <c r="D29901" s="161">
        <v>710.07</v>
      </c>
    </row>
    <row r="29902" spans="3:4" ht="15" hidden="1" customHeight="1" x14ac:dyDescent="0.25">
      <c r="C29902" s="158" t="s">
        <v>307</v>
      </c>
      <c r="D29902" s="159">
        <v>715.22</v>
      </c>
    </row>
    <row r="29903" spans="3:4" ht="15" hidden="1" customHeight="1" x14ac:dyDescent="0.25">
      <c r="C29903" s="160" t="s">
        <v>545</v>
      </c>
      <c r="D29903" s="161">
        <v>432.73</v>
      </c>
    </row>
    <row r="29904" spans="3:4" ht="15" hidden="1" customHeight="1" x14ac:dyDescent="0.25">
      <c r="C29904" s="158" t="s">
        <v>309</v>
      </c>
      <c r="D29904" s="159">
        <v>150.25</v>
      </c>
    </row>
    <row r="29905" spans="3:4" ht="15" hidden="1" customHeight="1" x14ac:dyDescent="0.25">
      <c r="C29905" s="160" t="s">
        <v>548</v>
      </c>
      <c r="D29905" s="161">
        <v>92.21</v>
      </c>
    </row>
    <row r="29906" spans="3:4" ht="15" hidden="1" customHeight="1" x14ac:dyDescent="0.25">
      <c r="C29906" s="158" t="s">
        <v>307</v>
      </c>
      <c r="D29906" s="159">
        <v>751.51</v>
      </c>
    </row>
    <row r="29907" spans="3:4" ht="15" hidden="1" customHeight="1" x14ac:dyDescent="0.25">
      <c r="C29907" s="160" t="s">
        <v>552</v>
      </c>
      <c r="D29907" s="161">
        <v>571.97</v>
      </c>
    </row>
    <row r="29908" spans="3:4" ht="15" hidden="1" customHeight="1" x14ac:dyDescent="0.25">
      <c r="C29908" s="158" t="s">
        <v>539</v>
      </c>
      <c r="D29908" s="159">
        <v>752.1</v>
      </c>
    </row>
    <row r="29909" spans="3:4" ht="15" hidden="1" customHeight="1" x14ac:dyDescent="0.25">
      <c r="C29909" s="160" t="s">
        <v>546</v>
      </c>
      <c r="D29909" s="161">
        <v>389.35</v>
      </c>
    </row>
    <row r="29910" spans="3:4" ht="15" hidden="1" customHeight="1" x14ac:dyDescent="0.25">
      <c r="C29910" s="158" t="s">
        <v>551</v>
      </c>
      <c r="D29910" s="159">
        <v>33.43</v>
      </c>
    </row>
    <row r="29911" spans="3:4" ht="15" hidden="1" customHeight="1" x14ac:dyDescent="0.25">
      <c r="C29911" s="160" t="s">
        <v>309</v>
      </c>
      <c r="D29911" s="161">
        <v>622.57000000000005</v>
      </c>
    </row>
    <row r="29912" spans="3:4" ht="15" hidden="1" customHeight="1" x14ac:dyDescent="0.25">
      <c r="C29912" s="158" t="s">
        <v>552</v>
      </c>
      <c r="D29912" s="159">
        <v>773.76</v>
      </c>
    </row>
    <row r="29913" spans="3:4" ht="15" hidden="1" customHeight="1" x14ac:dyDescent="0.25">
      <c r="C29913" s="160" t="s">
        <v>552</v>
      </c>
      <c r="D29913" s="161">
        <v>447.82</v>
      </c>
    </row>
    <row r="29914" spans="3:4" ht="15" hidden="1" customHeight="1" x14ac:dyDescent="0.25">
      <c r="C29914" s="158" t="s">
        <v>542</v>
      </c>
      <c r="D29914" s="159">
        <v>533.26</v>
      </c>
    </row>
    <row r="29915" spans="3:4" ht="15" hidden="1" customHeight="1" x14ac:dyDescent="0.25">
      <c r="C29915" s="160" t="s">
        <v>546</v>
      </c>
      <c r="D29915" s="161">
        <v>837.56</v>
      </c>
    </row>
    <row r="29916" spans="3:4" ht="15" hidden="1" customHeight="1" x14ac:dyDescent="0.25">
      <c r="C29916" s="158" t="s">
        <v>558</v>
      </c>
      <c r="D29916" s="159">
        <v>1293.17</v>
      </c>
    </row>
    <row r="29917" spans="3:4" ht="15" hidden="1" customHeight="1" x14ac:dyDescent="0.25">
      <c r="C29917" s="160" t="s">
        <v>552</v>
      </c>
      <c r="D29917" s="161">
        <v>131.53</v>
      </c>
    </row>
    <row r="29918" spans="3:4" ht="15" hidden="1" customHeight="1" x14ac:dyDescent="0.25">
      <c r="C29918" s="158" t="s">
        <v>543</v>
      </c>
      <c r="D29918" s="159">
        <v>288.77999999999997</v>
      </c>
    </row>
    <row r="29919" spans="3:4" ht="15" hidden="1" customHeight="1" x14ac:dyDescent="0.25">
      <c r="C29919" s="160" t="s">
        <v>307</v>
      </c>
      <c r="D29919" s="161">
        <v>695.14</v>
      </c>
    </row>
    <row r="29920" spans="3:4" ht="15" hidden="1" customHeight="1" x14ac:dyDescent="0.25">
      <c r="C29920" s="158" t="s">
        <v>542</v>
      </c>
      <c r="D29920" s="159">
        <v>234.38</v>
      </c>
    </row>
    <row r="29921" spans="3:4" ht="15" hidden="1" customHeight="1" x14ac:dyDescent="0.25">
      <c r="C29921" s="160" t="s">
        <v>543</v>
      </c>
      <c r="D29921" s="161">
        <v>862.21</v>
      </c>
    </row>
    <row r="29922" spans="3:4" ht="15" hidden="1" customHeight="1" x14ac:dyDescent="0.25">
      <c r="C29922" s="158" t="s">
        <v>556</v>
      </c>
      <c r="D29922" s="159">
        <v>514.29999999999995</v>
      </c>
    </row>
    <row r="29923" spans="3:4" ht="15" hidden="1" customHeight="1" x14ac:dyDescent="0.25">
      <c r="C29923" s="160" t="s">
        <v>545</v>
      </c>
      <c r="D29923" s="161">
        <v>261.17</v>
      </c>
    </row>
    <row r="29924" spans="3:4" ht="15" hidden="1" customHeight="1" x14ac:dyDescent="0.25">
      <c r="C29924" s="158" t="s">
        <v>555</v>
      </c>
      <c r="D29924" s="159">
        <v>131.18</v>
      </c>
    </row>
    <row r="29925" spans="3:4" ht="15" hidden="1" customHeight="1" x14ac:dyDescent="0.25">
      <c r="C29925" s="160" t="s">
        <v>312</v>
      </c>
      <c r="D29925" s="161">
        <v>241.83</v>
      </c>
    </row>
    <row r="29926" spans="3:4" ht="15" hidden="1" customHeight="1" x14ac:dyDescent="0.25">
      <c r="C29926" s="158" t="s">
        <v>551</v>
      </c>
      <c r="D29926" s="159">
        <v>1041.23</v>
      </c>
    </row>
    <row r="29927" spans="3:4" ht="15" hidden="1" customHeight="1" x14ac:dyDescent="0.25">
      <c r="C29927" s="160" t="s">
        <v>553</v>
      </c>
      <c r="D29927" s="161">
        <v>783</v>
      </c>
    </row>
    <row r="29928" spans="3:4" ht="15" hidden="1" customHeight="1" x14ac:dyDescent="0.25">
      <c r="C29928" s="158" t="s">
        <v>553</v>
      </c>
      <c r="D29928" s="159">
        <v>891.1</v>
      </c>
    </row>
    <row r="29929" spans="3:4" ht="15" hidden="1" customHeight="1" x14ac:dyDescent="0.25">
      <c r="C29929" s="160" t="s">
        <v>551</v>
      </c>
      <c r="D29929" s="161">
        <v>271.75</v>
      </c>
    </row>
    <row r="29930" spans="3:4" ht="15" hidden="1" customHeight="1" x14ac:dyDescent="0.25">
      <c r="C29930" s="158" t="s">
        <v>309</v>
      </c>
      <c r="D29930" s="159">
        <v>206.13</v>
      </c>
    </row>
    <row r="29931" spans="3:4" ht="15" hidden="1" customHeight="1" x14ac:dyDescent="0.25">
      <c r="C29931" s="160" t="s">
        <v>546</v>
      </c>
      <c r="D29931" s="161">
        <v>426.3</v>
      </c>
    </row>
    <row r="29932" spans="3:4" ht="15" hidden="1" customHeight="1" x14ac:dyDescent="0.25">
      <c r="C29932" s="158" t="s">
        <v>555</v>
      </c>
      <c r="D29932" s="159">
        <v>852.73</v>
      </c>
    </row>
    <row r="29933" spans="3:4" ht="15" hidden="1" customHeight="1" x14ac:dyDescent="0.25">
      <c r="C29933" s="160" t="s">
        <v>308</v>
      </c>
      <c r="D29933" s="161">
        <v>449.88</v>
      </c>
    </row>
    <row r="29934" spans="3:4" ht="15" hidden="1" customHeight="1" x14ac:dyDescent="0.25">
      <c r="C29934" s="158" t="s">
        <v>308</v>
      </c>
      <c r="D29934" s="159">
        <v>523.58000000000004</v>
      </c>
    </row>
    <row r="29935" spans="3:4" ht="15" hidden="1" customHeight="1" x14ac:dyDescent="0.25">
      <c r="C29935" s="160" t="s">
        <v>550</v>
      </c>
      <c r="D29935" s="161">
        <v>910.58</v>
      </c>
    </row>
    <row r="29936" spans="3:4" ht="15" hidden="1" customHeight="1" x14ac:dyDescent="0.25">
      <c r="C29936" s="158" t="s">
        <v>546</v>
      </c>
      <c r="D29936" s="159">
        <v>1086.49</v>
      </c>
    </row>
    <row r="29937" spans="3:4" ht="15" hidden="1" customHeight="1" x14ac:dyDescent="0.25">
      <c r="C29937" s="160" t="s">
        <v>553</v>
      </c>
      <c r="D29937" s="161">
        <v>233.18</v>
      </c>
    </row>
    <row r="29938" spans="3:4" ht="15" hidden="1" customHeight="1" x14ac:dyDescent="0.25">
      <c r="C29938" s="158" t="s">
        <v>552</v>
      </c>
      <c r="D29938" s="159">
        <v>296.10000000000002</v>
      </c>
    </row>
    <row r="29939" spans="3:4" ht="15" hidden="1" customHeight="1" x14ac:dyDescent="0.25">
      <c r="C29939" s="160" t="s">
        <v>307</v>
      </c>
      <c r="D29939" s="161">
        <v>767.44</v>
      </c>
    </row>
    <row r="29940" spans="3:4" ht="15" hidden="1" customHeight="1" x14ac:dyDescent="0.25">
      <c r="C29940" s="158" t="s">
        <v>549</v>
      </c>
      <c r="D29940" s="159">
        <v>1219.22</v>
      </c>
    </row>
    <row r="29941" spans="3:4" ht="15" hidden="1" customHeight="1" x14ac:dyDescent="0.25">
      <c r="C29941" s="160" t="s">
        <v>309</v>
      </c>
      <c r="D29941" s="161">
        <v>725.55</v>
      </c>
    </row>
    <row r="29942" spans="3:4" ht="15" hidden="1" customHeight="1" x14ac:dyDescent="0.25">
      <c r="C29942" s="158" t="s">
        <v>547</v>
      </c>
      <c r="D29942" s="159">
        <v>1262.75</v>
      </c>
    </row>
    <row r="29943" spans="3:4" ht="15" hidden="1" customHeight="1" x14ac:dyDescent="0.25">
      <c r="C29943" s="160" t="s">
        <v>558</v>
      </c>
      <c r="D29943" s="161">
        <v>53.81</v>
      </c>
    </row>
    <row r="29944" spans="3:4" ht="15" hidden="1" customHeight="1" x14ac:dyDescent="0.25">
      <c r="C29944" s="158" t="s">
        <v>544</v>
      </c>
      <c r="D29944" s="159">
        <v>87.07</v>
      </c>
    </row>
    <row r="29945" spans="3:4" ht="15" hidden="1" customHeight="1" x14ac:dyDescent="0.25">
      <c r="C29945" s="160" t="s">
        <v>552</v>
      </c>
      <c r="D29945" s="161">
        <v>721.15</v>
      </c>
    </row>
    <row r="29946" spans="3:4" ht="15" hidden="1" customHeight="1" x14ac:dyDescent="0.25">
      <c r="C29946" s="158" t="s">
        <v>309</v>
      </c>
      <c r="D29946" s="159">
        <v>668.29</v>
      </c>
    </row>
    <row r="29947" spans="3:4" ht="15" hidden="1" customHeight="1" x14ac:dyDescent="0.25">
      <c r="C29947" s="160" t="s">
        <v>553</v>
      </c>
      <c r="D29947" s="161">
        <v>944.8</v>
      </c>
    </row>
    <row r="29948" spans="3:4" ht="15" hidden="1" customHeight="1" x14ac:dyDescent="0.25">
      <c r="C29948" s="158" t="s">
        <v>309</v>
      </c>
      <c r="D29948" s="159">
        <v>686.3</v>
      </c>
    </row>
    <row r="29949" spans="3:4" ht="15" hidden="1" customHeight="1" x14ac:dyDescent="0.25">
      <c r="C29949" s="160" t="s">
        <v>307</v>
      </c>
      <c r="D29949" s="161">
        <v>1067.6600000000001</v>
      </c>
    </row>
    <row r="29950" spans="3:4" ht="15" hidden="1" customHeight="1" x14ac:dyDescent="0.25">
      <c r="C29950" s="158" t="s">
        <v>312</v>
      </c>
      <c r="D29950" s="159">
        <v>794.63</v>
      </c>
    </row>
    <row r="29951" spans="3:4" ht="15" hidden="1" customHeight="1" x14ac:dyDescent="0.25">
      <c r="C29951" s="160" t="s">
        <v>553</v>
      </c>
      <c r="D29951" s="161">
        <v>374.32</v>
      </c>
    </row>
    <row r="29952" spans="3:4" ht="15" hidden="1" customHeight="1" x14ac:dyDescent="0.25">
      <c r="C29952" s="158" t="s">
        <v>558</v>
      </c>
      <c r="D29952" s="159">
        <v>1011.95</v>
      </c>
    </row>
    <row r="29953" spans="3:4" ht="15" hidden="1" customHeight="1" x14ac:dyDescent="0.25">
      <c r="C29953" s="160" t="s">
        <v>545</v>
      </c>
      <c r="D29953" s="161">
        <v>924.62</v>
      </c>
    </row>
    <row r="29954" spans="3:4" ht="15" hidden="1" customHeight="1" x14ac:dyDescent="0.25">
      <c r="C29954" s="158" t="s">
        <v>307</v>
      </c>
      <c r="D29954" s="159">
        <v>102.44</v>
      </c>
    </row>
    <row r="29955" spans="3:4" ht="15" hidden="1" customHeight="1" x14ac:dyDescent="0.25">
      <c r="C29955" s="160" t="s">
        <v>308</v>
      </c>
      <c r="D29955" s="161">
        <v>1172.97</v>
      </c>
    </row>
    <row r="29956" spans="3:4" ht="15" hidden="1" customHeight="1" x14ac:dyDescent="0.25">
      <c r="C29956" s="158" t="s">
        <v>309</v>
      </c>
      <c r="D29956" s="159">
        <v>765.66</v>
      </c>
    </row>
    <row r="29957" spans="3:4" ht="15" hidden="1" customHeight="1" x14ac:dyDescent="0.25">
      <c r="C29957" s="160" t="s">
        <v>556</v>
      </c>
      <c r="D29957" s="161">
        <v>380.39</v>
      </c>
    </row>
    <row r="29958" spans="3:4" ht="15" hidden="1" customHeight="1" x14ac:dyDescent="0.25">
      <c r="C29958" s="158" t="s">
        <v>539</v>
      </c>
      <c r="D29958" s="159">
        <v>577.54999999999995</v>
      </c>
    </row>
    <row r="29959" spans="3:4" ht="15" hidden="1" customHeight="1" x14ac:dyDescent="0.25">
      <c r="C29959" s="160" t="s">
        <v>308</v>
      </c>
      <c r="D29959" s="161">
        <v>1161.51</v>
      </c>
    </row>
    <row r="29960" spans="3:4" ht="15" hidden="1" customHeight="1" x14ac:dyDescent="0.25">
      <c r="C29960" s="158" t="s">
        <v>545</v>
      </c>
      <c r="D29960" s="159">
        <v>752.45</v>
      </c>
    </row>
    <row r="29961" spans="3:4" ht="15" hidden="1" customHeight="1" x14ac:dyDescent="0.25">
      <c r="C29961" s="160" t="s">
        <v>553</v>
      </c>
      <c r="D29961" s="161">
        <v>590.24</v>
      </c>
    </row>
    <row r="29962" spans="3:4" ht="15" hidden="1" customHeight="1" x14ac:dyDescent="0.25">
      <c r="C29962" s="158" t="s">
        <v>312</v>
      </c>
      <c r="D29962" s="159">
        <v>965.96</v>
      </c>
    </row>
    <row r="29963" spans="3:4" ht="15" hidden="1" customHeight="1" x14ac:dyDescent="0.25">
      <c r="C29963" s="160" t="s">
        <v>553</v>
      </c>
      <c r="D29963" s="161">
        <v>68.8</v>
      </c>
    </row>
    <row r="29964" spans="3:4" ht="15" hidden="1" customHeight="1" x14ac:dyDescent="0.25">
      <c r="C29964" s="158" t="s">
        <v>312</v>
      </c>
      <c r="D29964" s="159">
        <v>711.45</v>
      </c>
    </row>
    <row r="29965" spans="3:4" ht="15" hidden="1" customHeight="1" x14ac:dyDescent="0.25">
      <c r="C29965" s="160" t="s">
        <v>547</v>
      </c>
      <c r="D29965" s="161">
        <v>1145.27</v>
      </c>
    </row>
    <row r="29966" spans="3:4" ht="15" hidden="1" customHeight="1" x14ac:dyDescent="0.25">
      <c r="C29966" s="158" t="s">
        <v>543</v>
      </c>
      <c r="D29966" s="159">
        <v>204.87</v>
      </c>
    </row>
    <row r="29967" spans="3:4" ht="15" hidden="1" customHeight="1" x14ac:dyDescent="0.25">
      <c r="C29967" s="160" t="s">
        <v>539</v>
      </c>
      <c r="D29967" s="161">
        <v>621.72</v>
      </c>
    </row>
    <row r="29968" spans="3:4" ht="15" hidden="1" customHeight="1" x14ac:dyDescent="0.25">
      <c r="C29968" s="158" t="s">
        <v>553</v>
      </c>
      <c r="D29968" s="159">
        <v>636.48</v>
      </c>
    </row>
    <row r="29969" spans="3:4" ht="15" hidden="1" customHeight="1" x14ac:dyDescent="0.25">
      <c r="C29969" s="160" t="s">
        <v>308</v>
      </c>
      <c r="D29969" s="161">
        <v>820.02</v>
      </c>
    </row>
    <row r="29970" spans="3:4" ht="15" hidden="1" customHeight="1" x14ac:dyDescent="0.25">
      <c r="C29970" s="158" t="s">
        <v>553</v>
      </c>
      <c r="D29970" s="159">
        <v>719.88</v>
      </c>
    </row>
    <row r="29971" spans="3:4" ht="15" hidden="1" customHeight="1" x14ac:dyDescent="0.25">
      <c r="C29971" s="160" t="s">
        <v>312</v>
      </c>
      <c r="D29971" s="161">
        <v>941.07</v>
      </c>
    </row>
    <row r="29972" spans="3:4" ht="15" hidden="1" customHeight="1" x14ac:dyDescent="0.25">
      <c r="C29972" s="158" t="s">
        <v>540</v>
      </c>
      <c r="D29972" s="159">
        <v>893.08</v>
      </c>
    </row>
    <row r="29973" spans="3:4" ht="15" hidden="1" customHeight="1" x14ac:dyDescent="0.25">
      <c r="C29973" s="160" t="s">
        <v>544</v>
      </c>
      <c r="D29973" s="161">
        <v>578.55999999999995</v>
      </c>
    </row>
    <row r="29974" spans="3:4" ht="15" hidden="1" customHeight="1" x14ac:dyDescent="0.25">
      <c r="C29974" s="158" t="s">
        <v>307</v>
      </c>
      <c r="D29974" s="159">
        <v>1037.22</v>
      </c>
    </row>
    <row r="29975" spans="3:4" ht="15" hidden="1" customHeight="1" x14ac:dyDescent="0.25">
      <c r="C29975" s="160" t="s">
        <v>312</v>
      </c>
      <c r="D29975" s="161">
        <v>1253.95</v>
      </c>
    </row>
    <row r="29976" spans="3:4" ht="15" hidden="1" customHeight="1" x14ac:dyDescent="0.25">
      <c r="C29976" s="158" t="s">
        <v>543</v>
      </c>
      <c r="D29976" s="159">
        <v>930.74</v>
      </c>
    </row>
    <row r="29977" spans="3:4" ht="15" hidden="1" customHeight="1" x14ac:dyDescent="0.25">
      <c r="C29977" s="160" t="s">
        <v>554</v>
      </c>
      <c r="D29977" s="161">
        <v>667.46</v>
      </c>
    </row>
    <row r="29978" spans="3:4" ht="15" hidden="1" customHeight="1" x14ac:dyDescent="0.25">
      <c r="C29978" s="158" t="s">
        <v>549</v>
      </c>
      <c r="D29978" s="159">
        <v>833.24</v>
      </c>
    </row>
    <row r="29979" spans="3:4" ht="15" hidden="1" customHeight="1" x14ac:dyDescent="0.25">
      <c r="C29979" s="160" t="s">
        <v>550</v>
      </c>
      <c r="D29979" s="161">
        <v>1163.57</v>
      </c>
    </row>
    <row r="29980" spans="3:4" ht="15" hidden="1" customHeight="1" x14ac:dyDescent="0.25">
      <c r="C29980" s="158" t="s">
        <v>553</v>
      </c>
      <c r="D29980" s="159">
        <v>665.58</v>
      </c>
    </row>
    <row r="29981" spans="3:4" ht="15" hidden="1" customHeight="1" x14ac:dyDescent="0.25">
      <c r="C29981" s="160" t="s">
        <v>558</v>
      </c>
      <c r="D29981" s="161">
        <v>848.7</v>
      </c>
    </row>
    <row r="29982" spans="3:4" ht="15" hidden="1" customHeight="1" x14ac:dyDescent="0.25">
      <c r="C29982" s="158" t="s">
        <v>541</v>
      </c>
      <c r="D29982" s="159">
        <v>644.03</v>
      </c>
    </row>
    <row r="29983" spans="3:4" ht="15" hidden="1" customHeight="1" x14ac:dyDescent="0.25">
      <c r="C29983" s="160" t="s">
        <v>308</v>
      </c>
      <c r="D29983" s="161">
        <v>988.53</v>
      </c>
    </row>
    <row r="29984" spans="3:4" ht="15" hidden="1" customHeight="1" x14ac:dyDescent="0.25">
      <c r="C29984" s="158" t="s">
        <v>547</v>
      </c>
      <c r="D29984" s="159">
        <v>153.96</v>
      </c>
    </row>
    <row r="29985" spans="3:4" ht="15" hidden="1" customHeight="1" x14ac:dyDescent="0.25">
      <c r="C29985" s="160" t="s">
        <v>547</v>
      </c>
      <c r="D29985" s="161">
        <v>366.8</v>
      </c>
    </row>
    <row r="29986" spans="3:4" ht="15" hidden="1" customHeight="1" x14ac:dyDescent="0.25">
      <c r="C29986" s="158" t="s">
        <v>312</v>
      </c>
      <c r="D29986" s="159">
        <v>234.69</v>
      </c>
    </row>
    <row r="29987" spans="3:4" ht="15" hidden="1" customHeight="1" x14ac:dyDescent="0.25">
      <c r="C29987" s="160" t="s">
        <v>309</v>
      </c>
      <c r="D29987" s="161">
        <v>1083.21</v>
      </c>
    </row>
    <row r="29988" spans="3:4" ht="15" hidden="1" customHeight="1" x14ac:dyDescent="0.25">
      <c r="C29988" s="158" t="s">
        <v>545</v>
      </c>
      <c r="D29988" s="159">
        <v>216.43</v>
      </c>
    </row>
    <row r="29989" spans="3:4" ht="15" hidden="1" customHeight="1" x14ac:dyDescent="0.25">
      <c r="C29989" s="160" t="s">
        <v>543</v>
      </c>
      <c r="D29989" s="161">
        <v>1095.29</v>
      </c>
    </row>
    <row r="29990" spans="3:4" ht="15" hidden="1" customHeight="1" x14ac:dyDescent="0.25">
      <c r="C29990" s="158" t="s">
        <v>546</v>
      </c>
      <c r="D29990" s="159">
        <v>97.05</v>
      </c>
    </row>
    <row r="29991" spans="3:4" ht="15" hidden="1" customHeight="1" x14ac:dyDescent="0.25">
      <c r="C29991" s="160" t="s">
        <v>547</v>
      </c>
      <c r="D29991" s="161">
        <v>749.26</v>
      </c>
    </row>
    <row r="29992" spans="3:4" ht="15" hidden="1" customHeight="1" x14ac:dyDescent="0.25">
      <c r="C29992" s="158" t="s">
        <v>542</v>
      </c>
      <c r="D29992" s="159">
        <v>1049.83</v>
      </c>
    </row>
    <row r="29993" spans="3:4" ht="15" hidden="1" customHeight="1" x14ac:dyDescent="0.25">
      <c r="C29993" s="160" t="s">
        <v>553</v>
      </c>
      <c r="D29993" s="161">
        <v>1031.0899999999999</v>
      </c>
    </row>
    <row r="29994" spans="3:4" ht="15" hidden="1" customHeight="1" x14ac:dyDescent="0.25">
      <c r="C29994" s="158" t="s">
        <v>308</v>
      </c>
      <c r="D29994" s="159">
        <v>972.41</v>
      </c>
    </row>
    <row r="29995" spans="3:4" ht="15" hidden="1" customHeight="1" x14ac:dyDescent="0.25">
      <c r="C29995" s="160" t="s">
        <v>540</v>
      </c>
      <c r="D29995" s="161">
        <v>944.23</v>
      </c>
    </row>
    <row r="29996" spans="3:4" ht="15" hidden="1" customHeight="1" x14ac:dyDescent="0.25">
      <c r="C29996" s="158" t="s">
        <v>545</v>
      </c>
      <c r="D29996" s="159">
        <v>294.19</v>
      </c>
    </row>
    <row r="29997" spans="3:4" ht="15" hidden="1" customHeight="1" x14ac:dyDescent="0.25">
      <c r="C29997" s="160" t="s">
        <v>552</v>
      </c>
      <c r="D29997" s="161">
        <v>1026.1500000000001</v>
      </c>
    </row>
    <row r="29998" spans="3:4" ht="15" hidden="1" customHeight="1" x14ac:dyDescent="0.25">
      <c r="C29998" s="158" t="s">
        <v>552</v>
      </c>
      <c r="D29998" s="159">
        <v>723.98</v>
      </c>
    </row>
    <row r="29999" spans="3:4" ht="15" hidden="1" customHeight="1" x14ac:dyDescent="0.25">
      <c r="C29999" s="160" t="s">
        <v>549</v>
      </c>
      <c r="D29999" s="161">
        <v>618.79</v>
      </c>
    </row>
    <row r="30000" spans="3:4" ht="15" hidden="1" customHeight="1" x14ac:dyDescent="0.25">
      <c r="C30000" s="158" t="s">
        <v>550</v>
      </c>
      <c r="D30000" s="159">
        <v>535.77</v>
      </c>
    </row>
    <row r="30001" spans="3:4" ht="15" hidden="1" customHeight="1" x14ac:dyDescent="0.25">
      <c r="C30001" s="160" t="s">
        <v>547</v>
      </c>
      <c r="D30001" s="161">
        <v>381.14</v>
      </c>
    </row>
    <row r="30002" spans="3:4" ht="15" hidden="1" customHeight="1" x14ac:dyDescent="0.25">
      <c r="C30002" s="158" t="s">
        <v>542</v>
      </c>
      <c r="D30002" s="159">
        <v>1108.6099999999999</v>
      </c>
    </row>
    <row r="30003" spans="3:4" ht="15" hidden="1" customHeight="1" x14ac:dyDescent="0.25">
      <c r="C30003" s="160" t="s">
        <v>307</v>
      </c>
      <c r="D30003" s="161">
        <v>404.1</v>
      </c>
    </row>
    <row r="30004" spans="3:4" ht="15" hidden="1" customHeight="1" x14ac:dyDescent="0.25">
      <c r="C30004" s="158" t="s">
        <v>312</v>
      </c>
      <c r="D30004" s="159">
        <v>940.72</v>
      </c>
    </row>
    <row r="30005" spans="3:4" ht="15" hidden="1" customHeight="1" x14ac:dyDescent="0.25">
      <c r="C30005" s="160" t="s">
        <v>543</v>
      </c>
      <c r="D30005" s="161">
        <v>244.66</v>
      </c>
    </row>
    <row r="30006" spans="3:4" ht="15" hidden="1" customHeight="1" x14ac:dyDescent="0.25">
      <c r="C30006" s="158" t="s">
        <v>553</v>
      </c>
      <c r="D30006" s="159">
        <v>1219.21</v>
      </c>
    </row>
    <row r="30007" spans="3:4" ht="15" hidden="1" customHeight="1" x14ac:dyDescent="0.25">
      <c r="C30007" s="160" t="s">
        <v>557</v>
      </c>
      <c r="D30007" s="161">
        <v>1170.73</v>
      </c>
    </row>
    <row r="30008" spans="3:4" ht="15" hidden="1" customHeight="1" x14ac:dyDescent="0.25">
      <c r="C30008" s="158" t="s">
        <v>309</v>
      </c>
      <c r="D30008" s="159">
        <v>773.28</v>
      </c>
    </row>
    <row r="30009" spans="3:4" ht="15" hidden="1" customHeight="1" x14ac:dyDescent="0.25">
      <c r="C30009" s="160" t="s">
        <v>541</v>
      </c>
      <c r="D30009" s="161">
        <v>607.35</v>
      </c>
    </row>
    <row r="30010" spans="3:4" ht="15" hidden="1" customHeight="1" x14ac:dyDescent="0.25">
      <c r="C30010" s="158" t="s">
        <v>542</v>
      </c>
      <c r="D30010" s="159">
        <v>414.62</v>
      </c>
    </row>
    <row r="30011" spans="3:4" ht="15" hidden="1" customHeight="1" x14ac:dyDescent="0.25">
      <c r="C30011" s="160" t="s">
        <v>555</v>
      </c>
      <c r="D30011" s="161">
        <v>1018.35</v>
      </c>
    </row>
    <row r="30012" spans="3:4" ht="15" hidden="1" customHeight="1" x14ac:dyDescent="0.25">
      <c r="C30012" s="158" t="s">
        <v>548</v>
      </c>
      <c r="D30012" s="159">
        <v>121.59</v>
      </c>
    </row>
    <row r="30013" spans="3:4" ht="15" hidden="1" customHeight="1" x14ac:dyDescent="0.25">
      <c r="C30013" s="160" t="s">
        <v>307</v>
      </c>
      <c r="D30013" s="161">
        <v>1078.05</v>
      </c>
    </row>
    <row r="30014" spans="3:4" ht="15" hidden="1" customHeight="1" x14ac:dyDescent="0.25">
      <c r="C30014" s="158" t="s">
        <v>558</v>
      </c>
      <c r="D30014" s="159">
        <v>319.36</v>
      </c>
    </row>
    <row r="30015" spans="3:4" ht="15" hidden="1" customHeight="1" x14ac:dyDescent="0.25">
      <c r="C30015" s="160" t="s">
        <v>541</v>
      </c>
      <c r="D30015" s="161">
        <v>1111.1099999999999</v>
      </c>
    </row>
    <row r="30016" spans="3:4" ht="15" hidden="1" customHeight="1" x14ac:dyDescent="0.25">
      <c r="C30016" s="158" t="s">
        <v>540</v>
      </c>
      <c r="D30016" s="159">
        <v>827.45</v>
      </c>
    </row>
    <row r="30017" spans="3:4" ht="15" hidden="1" customHeight="1" x14ac:dyDescent="0.25">
      <c r="C30017" s="160" t="s">
        <v>539</v>
      </c>
      <c r="D30017" s="161">
        <v>445.54</v>
      </c>
    </row>
    <row r="30018" spans="3:4" ht="15" hidden="1" customHeight="1" x14ac:dyDescent="0.25">
      <c r="C30018" s="158" t="s">
        <v>307</v>
      </c>
      <c r="D30018" s="159">
        <v>272.8</v>
      </c>
    </row>
    <row r="30019" spans="3:4" ht="15" hidden="1" customHeight="1" x14ac:dyDescent="0.25">
      <c r="C30019" s="160" t="s">
        <v>552</v>
      </c>
      <c r="D30019" s="161">
        <v>876.16</v>
      </c>
    </row>
    <row r="30020" spans="3:4" ht="15" hidden="1" customHeight="1" x14ac:dyDescent="0.25">
      <c r="C30020" s="158" t="s">
        <v>554</v>
      </c>
      <c r="D30020" s="159">
        <v>468.3</v>
      </c>
    </row>
    <row r="30021" spans="3:4" ht="15" hidden="1" customHeight="1" x14ac:dyDescent="0.25">
      <c r="C30021" s="160" t="s">
        <v>552</v>
      </c>
      <c r="D30021" s="161">
        <v>491.6</v>
      </c>
    </row>
    <row r="30022" spans="3:4" ht="15" hidden="1" customHeight="1" x14ac:dyDescent="0.25">
      <c r="C30022" s="158" t="s">
        <v>553</v>
      </c>
      <c r="D30022" s="159">
        <v>1049.1300000000001</v>
      </c>
    </row>
    <row r="30023" spans="3:4" ht="15" hidden="1" customHeight="1" x14ac:dyDescent="0.25">
      <c r="C30023" s="160" t="s">
        <v>307</v>
      </c>
      <c r="D30023" s="161">
        <v>558.66999999999996</v>
      </c>
    </row>
    <row r="30024" spans="3:4" ht="15" hidden="1" customHeight="1" x14ac:dyDescent="0.25">
      <c r="C30024" s="158" t="s">
        <v>542</v>
      </c>
      <c r="D30024" s="159">
        <v>593.54</v>
      </c>
    </row>
    <row r="30025" spans="3:4" ht="15" hidden="1" customHeight="1" x14ac:dyDescent="0.25">
      <c r="C30025" s="160" t="s">
        <v>541</v>
      </c>
      <c r="D30025" s="161">
        <v>551.15</v>
      </c>
    </row>
    <row r="30026" spans="3:4" ht="15" hidden="1" customHeight="1" x14ac:dyDescent="0.25">
      <c r="C30026" s="158" t="s">
        <v>547</v>
      </c>
      <c r="D30026" s="159">
        <v>1065.1300000000001</v>
      </c>
    </row>
    <row r="30027" spans="3:4" ht="15" hidden="1" customHeight="1" x14ac:dyDescent="0.25">
      <c r="C30027" s="160" t="s">
        <v>546</v>
      </c>
      <c r="D30027" s="161">
        <v>660.53</v>
      </c>
    </row>
    <row r="30028" spans="3:4" ht="15" hidden="1" customHeight="1" x14ac:dyDescent="0.25">
      <c r="C30028" s="158" t="s">
        <v>307</v>
      </c>
      <c r="D30028" s="159">
        <v>464.93</v>
      </c>
    </row>
    <row r="30029" spans="3:4" ht="15" hidden="1" customHeight="1" x14ac:dyDescent="0.25">
      <c r="C30029" s="160" t="s">
        <v>543</v>
      </c>
      <c r="D30029" s="161">
        <v>1290.96</v>
      </c>
    </row>
    <row r="30030" spans="3:4" ht="15" hidden="1" customHeight="1" x14ac:dyDescent="0.25">
      <c r="C30030" s="158" t="s">
        <v>547</v>
      </c>
      <c r="D30030" s="159">
        <v>1283.08</v>
      </c>
    </row>
    <row r="30031" spans="3:4" ht="15" hidden="1" customHeight="1" x14ac:dyDescent="0.25">
      <c r="C30031" s="160" t="s">
        <v>551</v>
      </c>
      <c r="D30031" s="161">
        <v>614.5</v>
      </c>
    </row>
    <row r="30032" spans="3:4" ht="15" hidden="1" customHeight="1" x14ac:dyDescent="0.25">
      <c r="C30032" s="158" t="s">
        <v>540</v>
      </c>
      <c r="D30032" s="159">
        <v>323.7</v>
      </c>
    </row>
    <row r="30033" spans="3:4" ht="15" hidden="1" customHeight="1" x14ac:dyDescent="0.25">
      <c r="C30033" s="160" t="s">
        <v>552</v>
      </c>
      <c r="D30033" s="161">
        <v>375.65</v>
      </c>
    </row>
    <row r="30034" spans="3:4" ht="15" hidden="1" customHeight="1" x14ac:dyDescent="0.25">
      <c r="C30034" s="158" t="s">
        <v>548</v>
      </c>
      <c r="D30034" s="159">
        <v>1246.28</v>
      </c>
    </row>
    <row r="30035" spans="3:4" ht="15" hidden="1" customHeight="1" x14ac:dyDescent="0.25">
      <c r="C30035" s="160" t="s">
        <v>540</v>
      </c>
      <c r="D30035" s="161">
        <v>234.74</v>
      </c>
    </row>
    <row r="30036" spans="3:4" ht="15" hidden="1" customHeight="1" x14ac:dyDescent="0.25">
      <c r="C30036" s="158" t="s">
        <v>307</v>
      </c>
      <c r="D30036" s="159">
        <v>450.24</v>
      </c>
    </row>
    <row r="30037" spans="3:4" ht="15" hidden="1" customHeight="1" x14ac:dyDescent="0.25">
      <c r="C30037" s="160" t="s">
        <v>550</v>
      </c>
      <c r="D30037" s="161">
        <v>532.22</v>
      </c>
    </row>
    <row r="30038" spans="3:4" ht="15" hidden="1" customHeight="1" x14ac:dyDescent="0.25">
      <c r="C30038" s="158" t="s">
        <v>542</v>
      </c>
      <c r="D30038" s="159">
        <v>1099.99</v>
      </c>
    </row>
    <row r="30039" spans="3:4" ht="15" hidden="1" customHeight="1" x14ac:dyDescent="0.25">
      <c r="C30039" s="160" t="s">
        <v>554</v>
      </c>
      <c r="D30039" s="161">
        <v>388.32</v>
      </c>
    </row>
    <row r="30040" spans="3:4" ht="15" hidden="1" customHeight="1" x14ac:dyDescent="0.25">
      <c r="C30040" s="158" t="s">
        <v>553</v>
      </c>
      <c r="D30040" s="159">
        <v>139.97999999999999</v>
      </c>
    </row>
    <row r="30041" spans="3:4" ht="15" hidden="1" customHeight="1" x14ac:dyDescent="0.25">
      <c r="C30041" s="160" t="s">
        <v>549</v>
      </c>
      <c r="D30041" s="161">
        <v>1037.03</v>
      </c>
    </row>
    <row r="30042" spans="3:4" ht="15" hidden="1" customHeight="1" x14ac:dyDescent="0.25">
      <c r="C30042" s="158" t="s">
        <v>553</v>
      </c>
      <c r="D30042" s="159">
        <v>962.85</v>
      </c>
    </row>
    <row r="30043" spans="3:4" ht="15" hidden="1" customHeight="1" x14ac:dyDescent="0.25">
      <c r="C30043" s="160" t="s">
        <v>312</v>
      </c>
      <c r="D30043" s="161">
        <v>560.4</v>
      </c>
    </row>
    <row r="30044" spans="3:4" ht="15" hidden="1" customHeight="1" x14ac:dyDescent="0.25">
      <c r="C30044" s="158" t="s">
        <v>309</v>
      </c>
      <c r="D30044" s="159">
        <v>752.58</v>
      </c>
    </row>
    <row r="30045" spans="3:4" ht="15" hidden="1" customHeight="1" x14ac:dyDescent="0.25">
      <c r="C30045" s="160" t="s">
        <v>546</v>
      </c>
      <c r="D30045" s="161">
        <v>1195.08</v>
      </c>
    </row>
    <row r="30046" spans="3:4" ht="15" hidden="1" customHeight="1" x14ac:dyDescent="0.25">
      <c r="C30046" s="158" t="s">
        <v>547</v>
      </c>
      <c r="D30046" s="159">
        <v>267.39</v>
      </c>
    </row>
    <row r="30047" spans="3:4" ht="15" hidden="1" customHeight="1" x14ac:dyDescent="0.25">
      <c r="C30047" s="160" t="s">
        <v>553</v>
      </c>
      <c r="D30047" s="161">
        <v>895.26</v>
      </c>
    </row>
    <row r="30048" spans="3:4" ht="15" hidden="1" customHeight="1" x14ac:dyDescent="0.25">
      <c r="C30048" s="158" t="s">
        <v>553</v>
      </c>
      <c r="D30048" s="159">
        <v>563.61</v>
      </c>
    </row>
    <row r="30049" spans="3:4" ht="15" hidden="1" customHeight="1" x14ac:dyDescent="0.25">
      <c r="C30049" s="160" t="s">
        <v>539</v>
      </c>
      <c r="D30049" s="161">
        <v>132.96</v>
      </c>
    </row>
    <row r="30050" spans="3:4" ht="15" hidden="1" customHeight="1" x14ac:dyDescent="0.25">
      <c r="C30050" s="158" t="s">
        <v>307</v>
      </c>
      <c r="D30050" s="159">
        <v>654.53</v>
      </c>
    </row>
    <row r="30051" spans="3:4" ht="15" hidden="1" customHeight="1" x14ac:dyDescent="0.25">
      <c r="C30051" s="160" t="s">
        <v>308</v>
      </c>
      <c r="D30051" s="161">
        <v>321.5</v>
      </c>
    </row>
    <row r="30052" spans="3:4" ht="15" hidden="1" customHeight="1" x14ac:dyDescent="0.25">
      <c r="C30052" s="158" t="s">
        <v>545</v>
      </c>
      <c r="D30052" s="159">
        <v>451.24</v>
      </c>
    </row>
    <row r="30053" spans="3:4" ht="15" hidden="1" customHeight="1" x14ac:dyDescent="0.25">
      <c r="C30053" s="160" t="s">
        <v>543</v>
      </c>
      <c r="D30053" s="161">
        <v>524.26</v>
      </c>
    </row>
    <row r="30054" spans="3:4" ht="15" hidden="1" customHeight="1" x14ac:dyDescent="0.25">
      <c r="C30054" s="158" t="s">
        <v>549</v>
      </c>
      <c r="D30054" s="159">
        <v>1140.8599999999999</v>
      </c>
    </row>
    <row r="30055" spans="3:4" ht="15" hidden="1" customHeight="1" x14ac:dyDescent="0.25">
      <c r="C30055" s="160" t="s">
        <v>308</v>
      </c>
      <c r="D30055" s="161">
        <v>1065.8399999999999</v>
      </c>
    </row>
    <row r="30056" spans="3:4" ht="15" hidden="1" customHeight="1" x14ac:dyDescent="0.25">
      <c r="C30056" s="158" t="s">
        <v>545</v>
      </c>
      <c r="D30056" s="159">
        <v>161.80000000000001</v>
      </c>
    </row>
    <row r="30057" spans="3:4" ht="15" hidden="1" customHeight="1" x14ac:dyDescent="0.25">
      <c r="C30057" s="160" t="s">
        <v>556</v>
      </c>
      <c r="D30057" s="161">
        <v>339.04</v>
      </c>
    </row>
    <row r="30058" spans="3:4" ht="15" hidden="1" customHeight="1" x14ac:dyDescent="0.25">
      <c r="C30058" s="158" t="s">
        <v>312</v>
      </c>
      <c r="D30058" s="159">
        <v>581.99</v>
      </c>
    </row>
    <row r="30059" spans="3:4" ht="15" hidden="1" customHeight="1" x14ac:dyDescent="0.25">
      <c r="C30059" s="160" t="s">
        <v>540</v>
      </c>
      <c r="D30059" s="161">
        <v>1033.75</v>
      </c>
    </row>
    <row r="30060" spans="3:4" ht="15" hidden="1" customHeight="1" x14ac:dyDescent="0.25">
      <c r="C30060" s="158" t="s">
        <v>543</v>
      </c>
      <c r="D30060" s="159">
        <v>836.07</v>
      </c>
    </row>
    <row r="30061" spans="3:4" ht="15" hidden="1" customHeight="1" x14ac:dyDescent="0.25">
      <c r="C30061" s="160" t="s">
        <v>549</v>
      </c>
      <c r="D30061" s="161">
        <v>429.39</v>
      </c>
    </row>
    <row r="30062" spans="3:4" ht="15" hidden="1" customHeight="1" x14ac:dyDescent="0.25">
      <c r="C30062" s="158" t="s">
        <v>544</v>
      </c>
      <c r="D30062" s="159">
        <v>634.51</v>
      </c>
    </row>
    <row r="30063" spans="3:4" ht="15" hidden="1" customHeight="1" x14ac:dyDescent="0.25">
      <c r="C30063" s="160" t="s">
        <v>545</v>
      </c>
      <c r="D30063" s="161">
        <v>992.33</v>
      </c>
    </row>
    <row r="30064" spans="3:4" ht="15" hidden="1" customHeight="1" x14ac:dyDescent="0.25">
      <c r="C30064" s="158" t="s">
        <v>542</v>
      </c>
      <c r="D30064" s="159">
        <v>795.98</v>
      </c>
    </row>
    <row r="30065" spans="3:4" ht="15" hidden="1" customHeight="1" x14ac:dyDescent="0.25">
      <c r="C30065" s="160" t="s">
        <v>552</v>
      </c>
      <c r="D30065" s="161">
        <v>304.20999999999998</v>
      </c>
    </row>
    <row r="30066" spans="3:4" ht="15" hidden="1" customHeight="1" x14ac:dyDescent="0.25">
      <c r="C30066" s="158" t="s">
        <v>546</v>
      </c>
      <c r="D30066" s="159">
        <v>1271.17</v>
      </c>
    </row>
    <row r="30067" spans="3:4" ht="15" hidden="1" customHeight="1" x14ac:dyDescent="0.25">
      <c r="C30067" s="160" t="s">
        <v>547</v>
      </c>
      <c r="D30067" s="161">
        <v>163.41999999999999</v>
      </c>
    </row>
    <row r="30068" spans="3:4" ht="15" hidden="1" customHeight="1" x14ac:dyDescent="0.25">
      <c r="C30068" s="158" t="s">
        <v>543</v>
      </c>
      <c r="D30068" s="159">
        <v>1160.46</v>
      </c>
    </row>
    <row r="30069" spans="3:4" ht="15" hidden="1" customHeight="1" x14ac:dyDescent="0.25">
      <c r="C30069" s="160" t="s">
        <v>547</v>
      </c>
      <c r="D30069" s="161">
        <v>116.39</v>
      </c>
    </row>
    <row r="30070" spans="3:4" ht="15" hidden="1" customHeight="1" x14ac:dyDescent="0.25">
      <c r="C30070" s="158" t="s">
        <v>546</v>
      </c>
      <c r="D30070" s="159">
        <v>1194.5899999999999</v>
      </c>
    </row>
    <row r="30071" spans="3:4" ht="15" hidden="1" customHeight="1" x14ac:dyDescent="0.25">
      <c r="C30071" s="160" t="s">
        <v>545</v>
      </c>
      <c r="D30071" s="161">
        <v>1063.5</v>
      </c>
    </row>
    <row r="30072" spans="3:4" ht="15" hidden="1" customHeight="1" x14ac:dyDescent="0.25">
      <c r="C30072" s="158" t="s">
        <v>558</v>
      </c>
      <c r="D30072" s="159">
        <v>40.32</v>
      </c>
    </row>
    <row r="30073" spans="3:4" ht="15" hidden="1" customHeight="1" x14ac:dyDescent="0.25">
      <c r="C30073" s="160" t="s">
        <v>556</v>
      </c>
      <c r="D30073" s="161">
        <v>530.5</v>
      </c>
    </row>
    <row r="30074" spans="3:4" ht="15" hidden="1" customHeight="1" x14ac:dyDescent="0.25">
      <c r="C30074" s="158" t="s">
        <v>549</v>
      </c>
      <c r="D30074" s="159">
        <v>807.78</v>
      </c>
    </row>
    <row r="30075" spans="3:4" ht="15" hidden="1" customHeight="1" x14ac:dyDescent="0.25">
      <c r="C30075" s="160" t="s">
        <v>545</v>
      </c>
      <c r="D30075" s="161">
        <v>654.57000000000005</v>
      </c>
    </row>
    <row r="30076" spans="3:4" ht="15" hidden="1" customHeight="1" x14ac:dyDescent="0.25">
      <c r="C30076" s="158" t="s">
        <v>539</v>
      </c>
      <c r="D30076" s="159">
        <v>413.18</v>
      </c>
    </row>
    <row r="30077" spans="3:4" ht="15" hidden="1" customHeight="1" x14ac:dyDescent="0.25">
      <c r="C30077" s="160" t="s">
        <v>309</v>
      </c>
      <c r="D30077" s="161">
        <v>793.25</v>
      </c>
    </row>
    <row r="30078" spans="3:4" ht="15" hidden="1" customHeight="1" x14ac:dyDescent="0.25">
      <c r="C30078" s="158" t="s">
        <v>542</v>
      </c>
      <c r="D30078" s="159">
        <v>1006.09</v>
      </c>
    </row>
    <row r="30079" spans="3:4" ht="15" hidden="1" customHeight="1" x14ac:dyDescent="0.25">
      <c r="C30079" s="160" t="s">
        <v>555</v>
      </c>
      <c r="D30079" s="161">
        <v>1297.1099999999999</v>
      </c>
    </row>
    <row r="30080" spans="3:4" ht="15" hidden="1" customHeight="1" x14ac:dyDescent="0.25">
      <c r="C30080" s="158" t="s">
        <v>551</v>
      </c>
      <c r="D30080" s="159">
        <v>888.54</v>
      </c>
    </row>
    <row r="30081" spans="3:4" ht="15" hidden="1" customHeight="1" x14ac:dyDescent="0.25">
      <c r="C30081" s="160" t="s">
        <v>549</v>
      </c>
      <c r="D30081" s="161">
        <v>343.75</v>
      </c>
    </row>
    <row r="30082" spans="3:4" ht="15" hidden="1" customHeight="1" x14ac:dyDescent="0.25">
      <c r="C30082" s="158" t="s">
        <v>544</v>
      </c>
      <c r="D30082" s="159">
        <v>490.23</v>
      </c>
    </row>
    <row r="30083" spans="3:4" ht="15" hidden="1" customHeight="1" x14ac:dyDescent="0.25">
      <c r="C30083" s="160" t="s">
        <v>542</v>
      </c>
      <c r="D30083" s="161">
        <v>782.75</v>
      </c>
    </row>
    <row r="30084" spans="3:4" ht="15" hidden="1" customHeight="1" x14ac:dyDescent="0.25">
      <c r="C30084" s="158" t="s">
        <v>542</v>
      </c>
      <c r="D30084" s="159">
        <v>1021.01</v>
      </c>
    </row>
    <row r="30085" spans="3:4" ht="15" hidden="1" customHeight="1" x14ac:dyDescent="0.25">
      <c r="C30085" s="160" t="s">
        <v>540</v>
      </c>
      <c r="D30085" s="161">
        <v>445.76</v>
      </c>
    </row>
    <row r="30086" spans="3:4" ht="15" hidden="1" customHeight="1" x14ac:dyDescent="0.25">
      <c r="C30086" s="158" t="s">
        <v>543</v>
      </c>
      <c r="D30086" s="159">
        <v>749.17</v>
      </c>
    </row>
    <row r="30087" spans="3:4" ht="15" hidden="1" customHeight="1" x14ac:dyDescent="0.25">
      <c r="C30087" s="160" t="s">
        <v>542</v>
      </c>
      <c r="D30087" s="161">
        <v>934.49</v>
      </c>
    </row>
    <row r="30088" spans="3:4" ht="15" hidden="1" customHeight="1" x14ac:dyDescent="0.25">
      <c r="C30088" s="158" t="s">
        <v>549</v>
      </c>
      <c r="D30088" s="159">
        <v>580.04999999999995</v>
      </c>
    </row>
    <row r="30089" spans="3:4" ht="15" hidden="1" customHeight="1" x14ac:dyDescent="0.25">
      <c r="C30089" s="160" t="s">
        <v>557</v>
      </c>
      <c r="D30089" s="161">
        <v>711.17</v>
      </c>
    </row>
    <row r="30090" spans="3:4" ht="15" hidden="1" customHeight="1" x14ac:dyDescent="0.25">
      <c r="C30090" s="158" t="s">
        <v>539</v>
      </c>
      <c r="D30090" s="159">
        <v>476.81</v>
      </c>
    </row>
    <row r="30091" spans="3:4" ht="15" hidden="1" customHeight="1" x14ac:dyDescent="0.25">
      <c r="C30091" s="160" t="s">
        <v>308</v>
      </c>
      <c r="D30091" s="161">
        <v>682.39</v>
      </c>
    </row>
    <row r="30092" spans="3:4" ht="15" hidden="1" customHeight="1" x14ac:dyDescent="0.25">
      <c r="C30092" s="158" t="s">
        <v>547</v>
      </c>
      <c r="D30092" s="159">
        <v>331.91</v>
      </c>
    </row>
    <row r="30093" spans="3:4" ht="15" hidden="1" customHeight="1" x14ac:dyDescent="0.25">
      <c r="C30093" s="160" t="s">
        <v>557</v>
      </c>
      <c r="D30093" s="161">
        <v>693.76</v>
      </c>
    </row>
    <row r="30094" spans="3:4" ht="15" hidden="1" customHeight="1" x14ac:dyDescent="0.25">
      <c r="C30094" s="158" t="s">
        <v>542</v>
      </c>
      <c r="D30094" s="159">
        <v>947.87</v>
      </c>
    </row>
    <row r="30095" spans="3:4" ht="15" hidden="1" customHeight="1" x14ac:dyDescent="0.25">
      <c r="C30095" s="160" t="s">
        <v>539</v>
      </c>
      <c r="D30095" s="161">
        <v>613.02</v>
      </c>
    </row>
    <row r="30096" spans="3:4" ht="15" hidden="1" customHeight="1" x14ac:dyDescent="0.25">
      <c r="C30096" s="158" t="s">
        <v>548</v>
      </c>
      <c r="D30096" s="159">
        <v>860.72</v>
      </c>
    </row>
    <row r="30097" spans="3:4" ht="15" hidden="1" customHeight="1" x14ac:dyDescent="0.25">
      <c r="C30097" s="160" t="s">
        <v>312</v>
      </c>
      <c r="D30097" s="161">
        <v>433.54</v>
      </c>
    </row>
    <row r="30098" spans="3:4" ht="15" hidden="1" customHeight="1" x14ac:dyDescent="0.25">
      <c r="C30098" s="158" t="s">
        <v>543</v>
      </c>
      <c r="D30098" s="159">
        <v>866.08</v>
      </c>
    </row>
    <row r="30099" spans="3:4" ht="15" hidden="1" customHeight="1" x14ac:dyDescent="0.25">
      <c r="C30099" s="160" t="s">
        <v>542</v>
      </c>
      <c r="D30099" s="161">
        <v>808.72</v>
      </c>
    </row>
    <row r="30100" spans="3:4" ht="15" hidden="1" customHeight="1" x14ac:dyDescent="0.25">
      <c r="C30100" s="158" t="s">
        <v>539</v>
      </c>
      <c r="D30100" s="159">
        <v>936.38</v>
      </c>
    </row>
    <row r="30101" spans="3:4" ht="15" hidden="1" customHeight="1" x14ac:dyDescent="0.25">
      <c r="C30101" s="160" t="s">
        <v>312</v>
      </c>
      <c r="D30101" s="161">
        <v>699.7</v>
      </c>
    </row>
    <row r="30102" spans="3:4" ht="15" hidden="1" customHeight="1" x14ac:dyDescent="0.25">
      <c r="C30102" s="158" t="s">
        <v>539</v>
      </c>
      <c r="D30102" s="159">
        <v>573.45000000000005</v>
      </c>
    </row>
    <row r="30103" spans="3:4" ht="15" hidden="1" customHeight="1" x14ac:dyDescent="0.25">
      <c r="C30103" s="160" t="s">
        <v>557</v>
      </c>
      <c r="D30103" s="161">
        <v>746.2</v>
      </c>
    </row>
    <row r="30104" spans="3:4" ht="15" hidden="1" customHeight="1" x14ac:dyDescent="0.25">
      <c r="C30104" s="158" t="s">
        <v>549</v>
      </c>
      <c r="D30104" s="159">
        <v>900.29</v>
      </c>
    </row>
    <row r="30105" spans="3:4" ht="15" hidden="1" customHeight="1" x14ac:dyDescent="0.25">
      <c r="C30105" s="160" t="s">
        <v>541</v>
      </c>
      <c r="D30105" s="161">
        <v>652.77</v>
      </c>
    </row>
    <row r="30106" spans="3:4" ht="15" hidden="1" customHeight="1" x14ac:dyDescent="0.25">
      <c r="C30106" s="158" t="s">
        <v>539</v>
      </c>
      <c r="D30106" s="159">
        <v>1243.3499999999999</v>
      </c>
    </row>
    <row r="30107" spans="3:4" ht="15" hidden="1" customHeight="1" x14ac:dyDescent="0.25">
      <c r="C30107" s="160" t="s">
        <v>553</v>
      </c>
      <c r="D30107" s="161">
        <v>209.78</v>
      </c>
    </row>
    <row r="30108" spans="3:4" ht="15" hidden="1" customHeight="1" x14ac:dyDescent="0.25">
      <c r="C30108" s="158" t="s">
        <v>551</v>
      </c>
      <c r="D30108" s="159">
        <v>961.53</v>
      </c>
    </row>
    <row r="30109" spans="3:4" ht="15" hidden="1" customHeight="1" x14ac:dyDescent="0.25">
      <c r="C30109" s="160" t="s">
        <v>551</v>
      </c>
      <c r="D30109" s="161">
        <v>756.15</v>
      </c>
    </row>
    <row r="30110" spans="3:4" ht="15" hidden="1" customHeight="1" x14ac:dyDescent="0.25">
      <c r="C30110" s="158" t="s">
        <v>543</v>
      </c>
      <c r="D30110" s="159">
        <v>824.78</v>
      </c>
    </row>
    <row r="30111" spans="3:4" ht="15" hidden="1" customHeight="1" x14ac:dyDescent="0.25">
      <c r="C30111" s="160" t="s">
        <v>552</v>
      </c>
      <c r="D30111" s="161">
        <v>462.75</v>
      </c>
    </row>
    <row r="30112" spans="3:4" ht="15" hidden="1" customHeight="1" x14ac:dyDescent="0.25">
      <c r="C30112" s="158" t="s">
        <v>547</v>
      </c>
      <c r="D30112" s="159">
        <v>1144.6199999999999</v>
      </c>
    </row>
    <row r="30113" spans="3:4" ht="15" hidden="1" customHeight="1" x14ac:dyDescent="0.25">
      <c r="C30113" s="160" t="s">
        <v>540</v>
      </c>
      <c r="D30113" s="161">
        <v>340.68</v>
      </c>
    </row>
    <row r="30114" spans="3:4" ht="15" hidden="1" customHeight="1" x14ac:dyDescent="0.25">
      <c r="C30114" s="158" t="s">
        <v>555</v>
      </c>
      <c r="D30114" s="159">
        <v>951.2</v>
      </c>
    </row>
    <row r="30115" spans="3:4" ht="15" hidden="1" customHeight="1" x14ac:dyDescent="0.25">
      <c r="C30115" s="160" t="s">
        <v>549</v>
      </c>
      <c r="D30115" s="161">
        <v>297.24</v>
      </c>
    </row>
    <row r="30116" spans="3:4" ht="15" hidden="1" customHeight="1" x14ac:dyDescent="0.25">
      <c r="C30116" s="158" t="s">
        <v>307</v>
      </c>
      <c r="D30116" s="159">
        <v>202.88</v>
      </c>
    </row>
    <row r="30117" spans="3:4" ht="15" hidden="1" customHeight="1" x14ac:dyDescent="0.25">
      <c r="C30117" s="160" t="s">
        <v>554</v>
      </c>
      <c r="D30117" s="161">
        <v>582.32000000000005</v>
      </c>
    </row>
    <row r="30118" spans="3:4" ht="15" hidden="1" customHeight="1" x14ac:dyDescent="0.25">
      <c r="C30118" s="158" t="s">
        <v>309</v>
      </c>
      <c r="D30118" s="159">
        <v>807.34</v>
      </c>
    </row>
    <row r="30119" spans="3:4" ht="15" hidden="1" customHeight="1" x14ac:dyDescent="0.25">
      <c r="C30119" s="160" t="s">
        <v>307</v>
      </c>
      <c r="D30119" s="161">
        <v>708.49</v>
      </c>
    </row>
    <row r="30120" spans="3:4" ht="15" hidden="1" customHeight="1" x14ac:dyDescent="0.25">
      <c r="C30120" s="158" t="s">
        <v>556</v>
      </c>
      <c r="D30120" s="159">
        <v>589.44000000000005</v>
      </c>
    </row>
    <row r="30121" spans="3:4" ht="15" hidden="1" customHeight="1" x14ac:dyDescent="0.25">
      <c r="C30121" s="160" t="s">
        <v>312</v>
      </c>
      <c r="D30121" s="161">
        <v>500.09</v>
      </c>
    </row>
    <row r="30122" spans="3:4" ht="15" hidden="1" customHeight="1" x14ac:dyDescent="0.25">
      <c r="C30122" s="158" t="s">
        <v>312</v>
      </c>
      <c r="D30122" s="159">
        <v>1055.71</v>
      </c>
    </row>
    <row r="30123" spans="3:4" ht="15" hidden="1" customHeight="1" x14ac:dyDescent="0.25">
      <c r="C30123" s="160" t="s">
        <v>551</v>
      </c>
      <c r="D30123" s="161">
        <v>547.30999999999995</v>
      </c>
    </row>
    <row r="30124" spans="3:4" ht="15" hidden="1" customHeight="1" x14ac:dyDescent="0.25">
      <c r="C30124" s="158" t="s">
        <v>540</v>
      </c>
      <c r="D30124" s="159">
        <v>1289.5</v>
      </c>
    </row>
    <row r="30125" spans="3:4" ht="15" hidden="1" customHeight="1" x14ac:dyDescent="0.25">
      <c r="C30125" s="160" t="s">
        <v>553</v>
      </c>
      <c r="D30125" s="161">
        <v>78.099999999999994</v>
      </c>
    </row>
    <row r="30126" spans="3:4" ht="15" hidden="1" customHeight="1" x14ac:dyDescent="0.25">
      <c r="C30126" s="158" t="s">
        <v>553</v>
      </c>
      <c r="D30126" s="159">
        <v>485.63</v>
      </c>
    </row>
    <row r="30127" spans="3:4" ht="15" hidden="1" customHeight="1" x14ac:dyDescent="0.25">
      <c r="C30127" s="160" t="s">
        <v>551</v>
      </c>
      <c r="D30127" s="161">
        <v>721.77</v>
      </c>
    </row>
    <row r="30128" spans="3:4" ht="15" hidden="1" customHeight="1" x14ac:dyDescent="0.25">
      <c r="C30128" s="158" t="s">
        <v>552</v>
      </c>
      <c r="D30128" s="159">
        <v>1274.04</v>
      </c>
    </row>
    <row r="30129" spans="3:4" ht="15" hidden="1" customHeight="1" x14ac:dyDescent="0.25">
      <c r="C30129" s="160" t="s">
        <v>540</v>
      </c>
      <c r="D30129" s="161">
        <v>1220.54</v>
      </c>
    </row>
    <row r="30130" spans="3:4" ht="15" hidden="1" customHeight="1" x14ac:dyDescent="0.25">
      <c r="C30130" s="158" t="s">
        <v>550</v>
      </c>
      <c r="D30130" s="159">
        <v>464.44</v>
      </c>
    </row>
    <row r="30131" spans="3:4" ht="15" hidden="1" customHeight="1" x14ac:dyDescent="0.25">
      <c r="C30131" s="160" t="s">
        <v>553</v>
      </c>
      <c r="D30131" s="161">
        <v>690.26</v>
      </c>
    </row>
    <row r="30132" spans="3:4" ht="15" hidden="1" customHeight="1" x14ac:dyDescent="0.25">
      <c r="C30132" s="158" t="s">
        <v>542</v>
      </c>
      <c r="D30132" s="159">
        <v>212.44</v>
      </c>
    </row>
    <row r="30133" spans="3:4" ht="15" hidden="1" customHeight="1" x14ac:dyDescent="0.25">
      <c r="C30133" s="160" t="s">
        <v>548</v>
      </c>
      <c r="D30133" s="161">
        <v>1246.99</v>
      </c>
    </row>
    <row r="30134" spans="3:4" ht="15" hidden="1" customHeight="1" x14ac:dyDescent="0.25">
      <c r="C30134" s="158" t="s">
        <v>551</v>
      </c>
      <c r="D30134" s="159">
        <v>357.26</v>
      </c>
    </row>
    <row r="30135" spans="3:4" ht="15" hidden="1" customHeight="1" x14ac:dyDescent="0.25">
      <c r="C30135" s="160" t="s">
        <v>543</v>
      </c>
      <c r="D30135" s="161">
        <v>52.76</v>
      </c>
    </row>
    <row r="30136" spans="3:4" ht="15" hidden="1" customHeight="1" x14ac:dyDescent="0.25">
      <c r="C30136" s="158" t="s">
        <v>539</v>
      </c>
      <c r="D30136" s="159">
        <v>793.85</v>
      </c>
    </row>
    <row r="30137" spans="3:4" ht="15" hidden="1" customHeight="1" x14ac:dyDescent="0.25">
      <c r="C30137" s="160" t="s">
        <v>541</v>
      </c>
      <c r="D30137" s="161">
        <v>81.81</v>
      </c>
    </row>
    <row r="30138" spans="3:4" ht="15" hidden="1" customHeight="1" x14ac:dyDescent="0.25">
      <c r="C30138" s="158" t="s">
        <v>555</v>
      </c>
      <c r="D30138" s="159">
        <v>466.99</v>
      </c>
    </row>
    <row r="30139" spans="3:4" ht="15" hidden="1" customHeight="1" x14ac:dyDescent="0.25">
      <c r="C30139" s="160" t="s">
        <v>307</v>
      </c>
      <c r="D30139" s="161">
        <v>1080.68</v>
      </c>
    </row>
    <row r="30140" spans="3:4" ht="15" hidden="1" customHeight="1" x14ac:dyDescent="0.25">
      <c r="C30140" s="158" t="s">
        <v>312</v>
      </c>
      <c r="D30140" s="159">
        <v>834.09</v>
      </c>
    </row>
    <row r="30141" spans="3:4" ht="15" hidden="1" customHeight="1" x14ac:dyDescent="0.25">
      <c r="C30141" s="160" t="s">
        <v>547</v>
      </c>
      <c r="D30141" s="161">
        <v>1216.9100000000001</v>
      </c>
    </row>
    <row r="30142" spans="3:4" ht="15" hidden="1" customHeight="1" x14ac:dyDescent="0.25">
      <c r="C30142" s="158" t="s">
        <v>542</v>
      </c>
      <c r="D30142" s="159">
        <v>1122.8900000000001</v>
      </c>
    </row>
    <row r="30143" spans="3:4" ht="15" hidden="1" customHeight="1" x14ac:dyDescent="0.25">
      <c r="C30143" s="160" t="s">
        <v>551</v>
      </c>
      <c r="D30143" s="161">
        <v>1261.3599999999999</v>
      </c>
    </row>
    <row r="30144" spans="3:4" ht="15" hidden="1" customHeight="1" x14ac:dyDescent="0.25">
      <c r="C30144" s="158" t="s">
        <v>543</v>
      </c>
      <c r="D30144" s="159">
        <v>1002.26</v>
      </c>
    </row>
    <row r="30145" spans="3:4" ht="15" hidden="1" customHeight="1" x14ac:dyDescent="0.25">
      <c r="C30145" s="160" t="s">
        <v>539</v>
      </c>
      <c r="D30145" s="161">
        <v>566.27</v>
      </c>
    </row>
    <row r="30146" spans="3:4" ht="15" hidden="1" customHeight="1" x14ac:dyDescent="0.25">
      <c r="C30146" s="158" t="s">
        <v>307</v>
      </c>
      <c r="D30146" s="159">
        <v>734.53</v>
      </c>
    </row>
    <row r="30147" spans="3:4" ht="15" hidden="1" customHeight="1" x14ac:dyDescent="0.25">
      <c r="C30147" s="160" t="s">
        <v>547</v>
      </c>
      <c r="D30147" s="161">
        <v>312.08</v>
      </c>
    </row>
    <row r="30148" spans="3:4" ht="15" hidden="1" customHeight="1" x14ac:dyDescent="0.25">
      <c r="C30148" s="158" t="s">
        <v>551</v>
      </c>
      <c r="D30148" s="159">
        <v>853.35</v>
      </c>
    </row>
    <row r="30149" spans="3:4" ht="15" hidden="1" customHeight="1" x14ac:dyDescent="0.25">
      <c r="C30149" s="160" t="s">
        <v>543</v>
      </c>
      <c r="D30149" s="161">
        <v>380.66</v>
      </c>
    </row>
    <row r="30150" spans="3:4" ht="15" hidden="1" customHeight="1" x14ac:dyDescent="0.25">
      <c r="C30150" s="158" t="s">
        <v>547</v>
      </c>
      <c r="D30150" s="159">
        <v>737.32</v>
      </c>
    </row>
    <row r="30151" spans="3:4" ht="15" hidden="1" customHeight="1" x14ac:dyDescent="0.25">
      <c r="C30151" s="160" t="s">
        <v>543</v>
      </c>
      <c r="D30151" s="161">
        <v>589.67999999999995</v>
      </c>
    </row>
    <row r="30152" spans="3:4" ht="15" hidden="1" customHeight="1" x14ac:dyDescent="0.25">
      <c r="C30152" s="158" t="s">
        <v>309</v>
      </c>
      <c r="D30152" s="159">
        <v>432.05</v>
      </c>
    </row>
    <row r="30153" spans="3:4" ht="15" hidden="1" customHeight="1" x14ac:dyDescent="0.25">
      <c r="C30153" s="160" t="s">
        <v>552</v>
      </c>
      <c r="D30153" s="161">
        <v>297.02999999999997</v>
      </c>
    </row>
    <row r="30154" spans="3:4" ht="15" hidden="1" customHeight="1" x14ac:dyDescent="0.25">
      <c r="C30154" s="158" t="s">
        <v>308</v>
      </c>
      <c r="D30154" s="159">
        <v>577.04</v>
      </c>
    </row>
    <row r="30155" spans="3:4" ht="15" hidden="1" customHeight="1" x14ac:dyDescent="0.25">
      <c r="C30155" s="160" t="s">
        <v>553</v>
      </c>
      <c r="D30155" s="161">
        <v>599.79999999999995</v>
      </c>
    </row>
    <row r="30156" spans="3:4" ht="15" hidden="1" customHeight="1" x14ac:dyDescent="0.25">
      <c r="C30156" s="158" t="s">
        <v>309</v>
      </c>
      <c r="D30156" s="159">
        <v>704.91</v>
      </c>
    </row>
    <row r="30157" spans="3:4" ht="15" hidden="1" customHeight="1" x14ac:dyDescent="0.25">
      <c r="C30157" s="160" t="s">
        <v>547</v>
      </c>
      <c r="D30157" s="161">
        <v>618.33000000000004</v>
      </c>
    </row>
    <row r="30158" spans="3:4" ht="15" hidden="1" customHeight="1" x14ac:dyDescent="0.25">
      <c r="C30158" s="158" t="s">
        <v>543</v>
      </c>
      <c r="D30158" s="159">
        <v>999.51</v>
      </c>
    </row>
    <row r="30159" spans="3:4" ht="15" hidden="1" customHeight="1" x14ac:dyDescent="0.25">
      <c r="C30159" s="160" t="s">
        <v>547</v>
      </c>
      <c r="D30159" s="161">
        <v>1102.5899999999999</v>
      </c>
    </row>
    <row r="30160" spans="3:4" ht="15" hidden="1" customHeight="1" x14ac:dyDescent="0.25">
      <c r="C30160" s="158" t="s">
        <v>545</v>
      </c>
      <c r="D30160" s="159">
        <v>1055.52</v>
      </c>
    </row>
    <row r="30161" spans="3:4" ht="15" hidden="1" customHeight="1" x14ac:dyDescent="0.25">
      <c r="C30161" s="160" t="s">
        <v>308</v>
      </c>
      <c r="D30161" s="161">
        <v>530.39</v>
      </c>
    </row>
    <row r="30162" spans="3:4" ht="15" hidden="1" customHeight="1" x14ac:dyDescent="0.25">
      <c r="C30162" s="158" t="s">
        <v>553</v>
      </c>
      <c r="D30162" s="159">
        <v>663.35</v>
      </c>
    </row>
    <row r="30163" spans="3:4" ht="15" hidden="1" customHeight="1" x14ac:dyDescent="0.25">
      <c r="C30163" s="160" t="s">
        <v>308</v>
      </c>
      <c r="D30163" s="161">
        <v>597.08000000000004</v>
      </c>
    </row>
    <row r="30164" spans="3:4" ht="15" hidden="1" customHeight="1" x14ac:dyDescent="0.25">
      <c r="C30164" s="158" t="s">
        <v>554</v>
      </c>
      <c r="D30164" s="159">
        <v>585.24</v>
      </c>
    </row>
    <row r="30165" spans="3:4" ht="15" hidden="1" customHeight="1" x14ac:dyDescent="0.25">
      <c r="C30165" s="160" t="s">
        <v>545</v>
      </c>
      <c r="D30165" s="161">
        <v>157.41999999999999</v>
      </c>
    </row>
    <row r="30166" spans="3:4" ht="15" hidden="1" customHeight="1" x14ac:dyDescent="0.25">
      <c r="C30166" s="158" t="s">
        <v>309</v>
      </c>
      <c r="D30166" s="159">
        <v>946.05</v>
      </c>
    </row>
    <row r="30167" spans="3:4" ht="15" hidden="1" customHeight="1" x14ac:dyDescent="0.25">
      <c r="C30167" s="160" t="s">
        <v>308</v>
      </c>
      <c r="D30167" s="161">
        <v>498.03</v>
      </c>
    </row>
    <row r="30168" spans="3:4" ht="15" hidden="1" customHeight="1" x14ac:dyDescent="0.25">
      <c r="C30168" s="158" t="s">
        <v>543</v>
      </c>
      <c r="D30168" s="159">
        <v>224.95</v>
      </c>
    </row>
    <row r="30169" spans="3:4" ht="15" hidden="1" customHeight="1" x14ac:dyDescent="0.25">
      <c r="C30169" s="160" t="s">
        <v>546</v>
      </c>
      <c r="D30169" s="161">
        <v>296.44</v>
      </c>
    </row>
    <row r="30170" spans="3:4" ht="15" hidden="1" customHeight="1" x14ac:dyDescent="0.25">
      <c r="C30170" s="158" t="s">
        <v>308</v>
      </c>
      <c r="D30170" s="159">
        <v>669.39</v>
      </c>
    </row>
    <row r="30171" spans="3:4" ht="15" hidden="1" customHeight="1" x14ac:dyDescent="0.25">
      <c r="C30171" s="160" t="s">
        <v>543</v>
      </c>
      <c r="D30171" s="161">
        <v>436.6</v>
      </c>
    </row>
    <row r="30172" spans="3:4" ht="15" hidden="1" customHeight="1" x14ac:dyDescent="0.25">
      <c r="C30172" s="158" t="s">
        <v>540</v>
      </c>
      <c r="D30172" s="159">
        <v>590.01</v>
      </c>
    </row>
    <row r="30173" spans="3:4" ht="15" hidden="1" customHeight="1" x14ac:dyDescent="0.25">
      <c r="C30173" s="160" t="s">
        <v>312</v>
      </c>
      <c r="D30173" s="161">
        <v>465.87</v>
      </c>
    </row>
    <row r="30174" spans="3:4" ht="15" hidden="1" customHeight="1" x14ac:dyDescent="0.25">
      <c r="C30174" s="158" t="s">
        <v>552</v>
      </c>
      <c r="D30174" s="159">
        <v>282.22000000000003</v>
      </c>
    </row>
    <row r="30175" spans="3:4" ht="15" hidden="1" customHeight="1" x14ac:dyDescent="0.25">
      <c r="C30175" s="160" t="s">
        <v>552</v>
      </c>
      <c r="D30175" s="161">
        <v>148.01</v>
      </c>
    </row>
    <row r="30176" spans="3:4" ht="15" hidden="1" customHeight="1" x14ac:dyDescent="0.25">
      <c r="C30176" s="158" t="s">
        <v>307</v>
      </c>
      <c r="D30176" s="159">
        <v>764.07</v>
      </c>
    </row>
    <row r="30177" spans="3:4" ht="15" hidden="1" customHeight="1" x14ac:dyDescent="0.25">
      <c r="C30177" s="160" t="s">
        <v>545</v>
      </c>
      <c r="D30177" s="161">
        <v>373.22</v>
      </c>
    </row>
    <row r="30178" spans="3:4" ht="15" hidden="1" customHeight="1" x14ac:dyDescent="0.25">
      <c r="C30178" s="158" t="s">
        <v>541</v>
      </c>
      <c r="D30178" s="159">
        <v>909.33</v>
      </c>
    </row>
    <row r="30179" spans="3:4" ht="15" hidden="1" customHeight="1" x14ac:dyDescent="0.25">
      <c r="C30179" s="160" t="s">
        <v>541</v>
      </c>
      <c r="D30179" s="161">
        <v>673.45</v>
      </c>
    </row>
    <row r="30180" spans="3:4" ht="15" hidden="1" customHeight="1" x14ac:dyDescent="0.25">
      <c r="C30180" s="158" t="s">
        <v>552</v>
      </c>
      <c r="D30180" s="159">
        <v>850.71</v>
      </c>
    </row>
    <row r="30181" spans="3:4" ht="15" hidden="1" customHeight="1" x14ac:dyDescent="0.25">
      <c r="C30181" s="160" t="s">
        <v>549</v>
      </c>
      <c r="D30181" s="161">
        <v>492.95</v>
      </c>
    </row>
    <row r="30182" spans="3:4" ht="15" hidden="1" customHeight="1" x14ac:dyDescent="0.25">
      <c r="C30182" s="158" t="s">
        <v>548</v>
      </c>
      <c r="D30182" s="159">
        <v>1223.19</v>
      </c>
    </row>
    <row r="30183" spans="3:4" ht="15" hidden="1" customHeight="1" x14ac:dyDescent="0.25">
      <c r="C30183" s="160" t="s">
        <v>307</v>
      </c>
      <c r="D30183" s="161">
        <v>143.58000000000001</v>
      </c>
    </row>
    <row r="30184" spans="3:4" ht="15" hidden="1" customHeight="1" x14ac:dyDescent="0.25">
      <c r="C30184" s="158" t="s">
        <v>539</v>
      </c>
      <c r="D30184" s="159">
        <v>602.77</v>
      </c>
    </row>
    <row r="30185" spans="3:4" ht="15" hidden="1" customHeight="1" x14ac:dyDescent="0.25">
      <c r="C30185" s="160" t="s">
        <v>553</v>
      </c>
      <c r="D30185" s="161">
        <v>534.52</v>
      </c>
    </row>
    <row r="30186" spans="3:4" ht="15" hidden="1" customHeight="1" x14ac:dyDescent="0.25">
      <c r="C30186" s="158" t="s">
        <v>545</v>
      </c>
      <c r="D30186" s="159">
        <v>1086.44</v>
      </c>
    </row>
    <row r="30187" spans="3:4" ht="15" hidden="1" customHeight="1" x14ac:dyDescent="0.25">
      <c r="C30187" s="160" t="s">
        <v>553</v>
      </c>
      <c r="D30187" s="161">
        <v>133.04</v>
      </c>
    </row>
    <row r="30188" spans="3:4" ht="15" hidden="1" customHeight="1" x14ac:dyDescent="0.25">
      <c r="C30188" s="158" t="s">
        <v>546</v>
      </c>
      <c r="D30188" s="159">
        <v>685.9</v>
      </c>
    </row>
    <row r="30189" spans="3:4" ht="15" hidden="1" customHeight="1" x14ac:dyDescent="0.25">
      <c r="C30189" s="160" t="s">
        <v>312</v>
      </c>
      <c r="D30189" s="161">
        <v>1055.07</v>
      </c>
    </row>
    <row r="30190" spans="3:4" ht="15" hidden="1" customHeight="1" x14ac:dyDescent="0.25">
      <c r="C30190" s="158" t="s">
        <v>543</v>
      </c>
      <c r="D30190" s="159">
        <v>1108.6300000000001</v>
      </c>
    </row>
    <row r="30191" spans="3:4" ht="15" hidden="1" customHeight="1" x14ac:dyDescent="0.25">
      <c r="C30191" s="160" t="s">
        <v>540</v>
      </c>
      <c r="D30191" s="161">
        <v>520.99</v>
      </c>
    </row>
    <row r="30192" spans="3:4" ht="15" hidden="1" customHeight="1" x14ac:dyDescent="0.25">
      <c r="C30192" s="158" t="s">
        <v>542</v>
      </c>
      <c r="D30192" s="159">
        <v>1265.23</v>
      </c>
    </row>
    <row r="30193" spans="3:4" ht="15" hidden="1" customHeight="1" x14ac:dyDescent="0.25">
      <c r="C30193" s="160" t="s">
        <v>545</v>
      </c>
      <c r="D30193" s="161">
        <v>336.6</v>
      </c>
    </row>
    <row r="30194" spans="3:4" ht="15" hidden="1" customHeight="1" x14ac:dyDescent="0.25">
      <c r="C30194" s="158" t="s">
        <v>546</v>
      </c>
      <c r="D30194" s="159">
        <v>1141.74</v>
      </c>
    </row>
    <row r="30195" spans="3:4" ht="15" hidden="1" customHeight="1" x14ac:dyDescent="0.25">
      <c r="C30195" s="160" t="s">
        <v>551</v>
      </c>
      <c r="D30195" s="161">
        <v>146.55000000000001</v>
      </c>
    </row>
    <row r="30196" spans="3:4" ht="15" hidden="1" customHeight="1" x14ac:dyDescent="0.25">
      <c r="C30196" s="158" t="s">
        <v>540</v>
      </c>
      <c r="D30196" s="159">
        <v>1254.67</v>
      </c>
    </row>
    <row r="30197" spans="3:4" ht="15" hidden="1" customHeight="1" x14ac:dyDescent="0.25">
      <c r="C30197" s="160" t="s">
        <v>551</v>
      </c>
      <c r="D30197" s="161">
        <v>637.79</v>
      </c>
    </row>
    <row r="30198" spans="3:4" ht="15" hidden="1" customHeight="1" x14ac:dyDescent="0.25">
      <c r="C30198" s="158" t="s">
        <v>540</v>
      </c>
      <c r="D30198" s="159">
        <v>256.07</v>
      </c>
    </row>
    <row r="30199" spans="3:4" ht="15" hidden="1" customHeight="1" x14ac:dyDescent="0.25">
      <c r="C30199" s="160" t="s">
        <v>312</v>
      </c>
      <c r="D30199" s="161">
        <v>473.42</v>
      </c>
    </row>
    <row r="30200" spans="3:4" ht="15" hidden="1" customHeight="1" x14ac:dyDescent="0.25">
      <c r="C30200" s="158" t="s">
        <v>545</v>
      </c>
      <c r="D30200" s="159">
        <v>1128.83</v>
      </c>
    </row>
    <row r="30201" spans="3:4" ht="15" hidden="1" customHeight="1" x14ac:dyDescent="0.25">
      <c r="C30201" s="160" t="s">
        <v>547</v>
      </c>
      <c r="D30201" s="161">
        <v>974.94</v>
      </c>
    </row>
    <row r="30202" spans="3:4" ht="15" hidden="1" customHeight="1" x14ac:dyDescent="0.25">
      <c r="C30202" s="158" t="s">
        <v>539</v>
      </c>
      <c r="D30202" s="159">
        <v>458.2</v>
      </c>
    </row>
    <row r="30203" spans="3:4" ht="15" hidden="1" customHeight="1" x14ac:dyDescent="0.25">
      <c r="C30203" s="160" t="s">
        <v>308</v>
      </c>
      <c r="D30203" s="161">
        <v>326.11</v>
      </c>
    </row>
    <row r="30204" spans="3:4" ht="15" hidden="1" customHeight="1" x14ac:dyDescent="0.25">
      <c r="C30204" s="158" t="s">
        <v>542</v>
      </c>
      <c r="D30204" s="159">
        <v>591.4</v>
      </c>
    </row>
    <row r="30205" spans="3:4" ht="15" hidden="1" customHeight="1" x14ac:dyDescent="0.25">
      <c r="C30205" s="160" t="s">
        <v>308</v>
      </c>
      <c r="D30205" s="161">
        <v>479.82</v>
      </c>
    </row>
    <row r="30206" spans="3:4" ht="15" hidden="1" customHeight="1" x14ac:dyDescent="0.25">
      <c r="C30206" s="158" t="s">
        <v>544</v>
      </c>
      <c r="D30206" s="159">
        <v>396.11</v>
      </c>
    </row>
    <row r="30207" spans="3:4" ht="15" hidden="1" customHeight="1" x14ac:dyDescent="0.25">
      <c r="C30207" s="160" t="s">
        <v>543</v>
      </c>
      <c r="D30207" s="161">
        <v>1249.22</v>
      </c>
    </row>
    <row r="30208" spans="3:4" ht="15" hidden="1" customHeight="1" x14ac:dyDescent="0.25">
      <c r="C30208" s="158" t="s">
        <v>539</v>
      </c>
      <c r="D30208" s="159">
        <v>701.61</v>
      </c>
    </row>
    <row r="30209" spans="3:4" ht="15" hidden="1" customHeight="1" x14ac:dyDescent="0.25">
      <c r="C30209" s="160" t="s">
        <v>308</v>
      </c>
      <c r="D30209" s="161">
        <v>228.43</v>
      </c>
    </row>
    <row r="30210" spans="3:4" ht="15" hidden="1" customHeight="1" x14ac:dyDescent="0.25">
      <c r="C30210" s="158" t="s">
        <v>544</v>
      </c>
      <c r="D30210" s="159">
        <v>390.97</v>
      </c>
    </row>
    <row r="30211" spans="3:4" ht="15" hidden="1" customHeight="1" x14ac:dyDescent="0.25">
      <c r="C30211" s="160" t="s">
        <v>553</v>
      </c>
      <c r="D30211" s="161">
        <v>1083.28</v>
      </c>
    </row>
    <row r="30212" spans="3:4" ht="15" hidden="1" customHeight="1" x14ac:dyDescent="0.25">
      <c r="C30212" s="158" t="s">
        <v>551</v>
      </c>
      <c r="D30212" s="159">
        <v>810.62</v>
      </c>
    </row>
    <row r="30213" spans="3:4" ht="15" hidden="1" customHeight="1" x14ac:dyDescent="0.25">
      <c r="C30213" s="160" t="s">
        <v>307</v>
      </c>
      <c r="D30213" s="161">
        <v>832.18</v>
      </c>
    </row>
    <row r="30214" spans="3:4" ht="15" hidden="1" customHeight="1" x14ac:dyDescent="0.25">
      <c r="C30214" s="158" t="s">
        <v>549</v>
      </c>
      <c r="D30214" s="159">
        <v>635.91</v>
      </c>
    </row>
    <row r="30215" spans="3:4" ht="15" hidden="1" customHeight="1" x14ac:dyDescent="0.25">
      <c r="C30215" s="160" t="s">
        <v>540</v>
      </c>
      <c r="D30215" s="161">
        <v>849.26</v>
      </c>
    </row>
    <row r="30216" spans="3:4" ht="15" hidden="1" customHeight="1" x14ac:dyDescent="0.25">
      <c r="C30216" s="158" t="s">
        <v>540</v>
      </c>
      <c r="D30216" s="159">
        <v>944.59</v>
      </c>
    </row>
    <row r="30217" spans="3:4" ht="15" hidden="1" customHeight="1" x14ac:dyDescent="0.25">
      <c r="C30217" s="160" t="s">
        <v>553</v>
      </c>
      <c r="D30217" s="161">
        <v>354.02</v>
      </c>
    </row>
    <row r="30218" spans="3:4" ht="15" hidden="1" customHeight="1" x14ac:dyDescent="0.25">
      <c r="C30218" s="158" t="s">
        <v>547</v>
      </c>
      <c r="D30218" s="159">
        <v>501.63</v>
      </c>
    </row>
    <row r="30219" spans="3:4" ht="15" hidden="1" customHeight="1" x14ac:dyDescent="0.25">
      <c r="C30219" s="160" t="s">
        <v>312</v>
      </c>
      <c r="D30219" s="161">
        <v>87.32</v>
      </c>
    </row>
    <row r="30220" spans="3:4" ht="15" hidden="1" customHeight="1" x14ac:dyDescent="0.25">
      <c r="C30220" s="158" t="s">
        <v>558</v>
      </c>
      <c r="D30220" s="159">
        <v>577.92999999999995</v>
      </c>
    </row>
    <row r="30221" spans="3:4" ht="15" hidden="1" customHeight="1" x14ac:dyDescent="0.25">
      <c r="C30221" s="160" t="s">
        <v>549</v>
      </c>
      <c r="D30221" s="161">
        <v>756.85</v>
      </c>
    </row>
    <row r="30222" spans="3:4" ht="15" hidden="1" customHeight="1" x14ac:dyDescent="0.25">
      <c r="C30222" s="158" t="s">
        <v>545</v>
      </c>
      <c r="D30222" s="159">
        <v>738.56</v>
      </c>
    </row>
    <row r="30223" spans="3:4" ht="15" hidden="1" customHeight="1" x14ac:dyDescent="0.25">
      <c r="C30223" s="160" t="s">
        <v>540</v>
      </c>
      <c r="D30223" s="161">
        <v>324.27</v>
      </c>
    </row>
    <row r="30224" spans="3:4" ht="15" hidden="1" customHeight="1" x14ac:dyDescent="0.25">
      <c r="C30224" s="158" t="s">
        <v>309</v>
      </c>
      <c r="D30224" s="159">
        <v>1291.53</v>
      </c>
    </row>
    <row r="30225" spans="3:4" ht="15" hidden="1" customHeight="1" x14ac:dyDescent="0.25">
      <c r="C30225" s="160" t="s">
        <v>539</v>
      </c>
      <c r="D30225" s="161">
        <v>644.57000000000005</v>
      </c>
    </row>
    <row r="30226" spans="3:4" ht="15" hidden="1" customHeight="1" x14ac:dyDescent="0.25">
      <c r="C30226" s="158" t="s">
        <v>312</v>
      </c>
      <c r="D30226" s="159">
        <v>624.72</v>
      </c>
    </row>
    <row r="30227" spans="3:4" ht="15" hidden="1" customHeight="1" x14ac:dyDescent="0.25">
      <c r="C30227" s="160" t="s">
        <v>543</v>
      </c>
      <c r="D30227" s="161">
        <v>579.77</v>
      </c>
    </row>
    <row r="30228" spans="3:4" ht="15" hidden="1" customHeight="1" x14ac:dyDescent="0.25">
      <c r="C30228" s="158" t="s">
        <v>551</v>
      </c>
      <c r="D30228" s="159">
        <v>1059.5999999999999</v>
      </c>
    </row>
    <row r="30229" spans="3:4" ht="15" hidden="1" customHeight="1" x14ac:dyDescent="0.25">
      <c r="C30229" s="160" t="s">
        <v>552</v>
      </c>
      <c r="D30229" s="161">
        <v>678.38</v>
      </c>
    </row>
    <row r="30230" spans="3:4" ht="15" hidden="1" customHeight="1" x14ac:dyDescent="0.25">
      <c r="C30230" s="158" t="s">
        <v>546</v>
      </c>
      <c r="D30230" s="159">
        <v>1119.9100000000001</v>
      </c>
    </row>
    <row r="30231" spans="3:4" ht="15" hidden="1" customHeight="1" x14ac:dyDescent="0.25">
      <c r="C30231" s="160" t="s">
        <v>551</v>
      </c>
      <c r="D30231" s="161">
        <v>1179.81</v>
      </c>
    </row>
    <row r="30232" spans="3:4" ht="15" hidden="1" customHeight="1" x14ac:dyDescent="0.25">
      <c r="C30232" s="158" t="s">
        <v>540</v>
      </c>
      <c r="D30232" s="159">
        <v>548.51</v>
      </c>
    </row>
    <row r="30233" spans="3:4" ht="15" hidden="1" customHeight="1" x14ac:dyDescent="0.25">
      <c r="C30233" s="160" t="s">
        <v>552</v>
      </c>
      <c r="D30233" s="161">
        <v>488.89</v>
      </c>
    </row>
    <row r="30234" spans="3:4" ht="15" hidden="1" customHeight="1" x14ac:dyDescent="0.25">
      <c r="C30234" s="158" t="s">
        <v>554</v>
      </c>
      <c r="D30234" s="159">
        <v>998.58</v>
      </c>
    </row>
    <row r="30235" spans="3:4" ht="15" hidden="1" customHeight="1" x14ac:dyDescent="0.25">
      <c r="C30235" s="160" t="s">
        <v>553</v>
      </c>
      <c r="D30235" s="161">
        <v>590.20000000000005</v>
      </c>
    </row>
    <row r="30236" spans="3:4" ht="15" hidden="1" customHeight="1" x14ac:dyDescent="0.25">
      <c r="C30236" s="158" t="s">
        <v>543</v>
      </c>
      <c r="D30236" s="159">
        <v>871.65</v>
      </c>
    </row>
    <row r="30237" spans="3:4" ht="15" hidden="1" customHeight="1" x14ac:dyDescent="0.25">
      <c r="C30237" s="160" t="s">
        <v>556</v>
      </c>
      <c r="D30237" s="161">
        <v>370.2</v>
      </c>
    </row>
    <row r="30238" spans="3:4" ht="15" hidden="1" customHeight="1" x14ac:dyDescent="0.25">
      <c r="C30238" s="158" t="s">
        <v>545</v>
      </c>
      <c r="D30238" s="159">
        <v>908.82</v>
      </c>
    </row>
    <row r="30239" spans="3:4" ht="15" hidden="1" customHeight="1" x14ac:dyDescent="0.25">
      <c r="C30239" s="160" t="s">
        <v>558</v>
      </c>
      <c r="D30239" s="161">
        <v>500.73</v>
      </c>
    </row>
    <row r="30240" spans="3:4" ht="15" hidden="1" customHeight="1" x14ac:dyDescent="0.25">
      <c r="C30240" s="158" t="s">
        <v>547</v>
      </c>
      <c r="D30240" s="159">
        <v>807.92</v>
      </c>
    </row>
    <row r="30241" spans="3:4" ht="15" hidden="1" customHeight="1" x14ac:dyDescent="0.25">
      <c r="C30241" s="160" t="s">
        <v>541</v>
      </c>
      <c r="D30241" s="161">
        <v>739.05</v>
      </c>
    </row>
    <row r="30242" spans="3:4" ht="15" hidden="1" customHeight="1" x14ac:dyDescent="0.25">
      <c r="C30242" s="158" t="s">
        <v>552</v>
      </c>
      <c r="D30242" s="159">
        <v>532.19000000000005</v>
      </c>
    </row>
    <row r="30243" spans="3:4" ht="15" hidden="1" customHeight="1" x14ac:dyDescent="0.25">
      <c r="C30243" s="160" t="s">
        <v>541</v>
      </c>
      <c r="D30243" s="161">
        <v>494.64</v>
      </c>
    </row>
    <row r="30244" spans="3:4" ht="15" hidden="1" customHeight="1" x14ac:dyDescent="0.25">
      <c r="C30244" s="158" t="s">
        <v>554</v>
      </c>
      <c r="D30244" s="159">
        <v>955.02</v>
      </c>
    </row>
    <row r="30245" spans="3:4" ht="15" hidden="1" customHeight="1" x14ac:dyDescent="0.25">
      <c r="C30245" s="160" t="s">
        <v>546</v>
      </c>
      <c r="D30245" s="161">
        <v>352.48</v>
      </c>
    </row>
    <row r="30246" spans="3:4" ht="15" hidden="1" customHeight="1" x14ac:dyDescent="0.25">
      <c r="C30246" s="158" t="s">
        <v>545</v>
      </c>
      <c r="D30246" s="159">
        <v>681.36</v>
      </c>
    </row>
    <row r="30247" spans="3:4" ht="15" hidden="1" customHeight="1" x14ac:dyDescent="0.25">
      <c r="C30247" s="160" t="s">
        <v>540</v>
      </c>
      <c r="D30247" s="161">
        <v>1238.82</v>
      </c>
    </row>
    <row r="30248" spans="3:4" ht="15" hidden="1" customHeight="1" x14ac:dyDescent="0.25">
      <c r="C30248" s="158" t="s">
        <v>542</v>
      </c>
      <c r="D30248" s="159">
        <v>392.23</v>
      </c>
    </row>
    <row r="30249" spans="3:4" ht="15" hidden="1" customHeight="1" x14ac:dyDescent="0.25">
      <c r="C30249" s="160" t="s">
        <v>307</v>
      </c>
      <c r="D30249" s="161">
        <v>723.73</v>
      </c>
    </row>
    <row r="30250" spans="3:4" ht="15" hidden="1" customHeight="1" x14ac:dyDescent="0.25">
      <c r="C30250" s="158" t="s">
        <v>539</v>
      </c>
      <c r="D30250" s="159">
        <v>661.04</v>
      </c>
    </row>
    <row r="30251" spans="3:4" ht="15" hidden="1" customHeight="1" x14ac:dyDescent="0.25">
      <c r="C30251" s="160" t="s">
        <v>545</v>
      </c>
      <c r="D30251" s="161">
        <v>444.05</v>
      </c>
    </row>
    <row r="30252" spans="3:4" ht="15" hidden="1" customHeight="1" x14ac:dyDescent="0.25">
      <c r="C30252" s="158" t="s">
        <v>542</v>
      </c>
      <c r="D30252" s="159">
        <v>907.27</v>
      </c>
    </row>
    <row r="30253" spans="3:4" ht="15" hidden="1" customHeight="1" x14ac:dyDescent="0.25">
      <c r="C30253" s="160" t="s">
        <v>556</v>
      </c>
      <c r="D30253" s="161">
        <v>61.17</v>
      </c>
    </row>
    <row r="30254" spans="3:4" ht="15" hidden="1" customHeight="1" x14ac:dyDescent="0.25">
      <c r="C30254" s="158" t="s">
        <v>549</v>
      </c>
      <c r="D30254" s="159">
        <v>532.34</v>
      </c>
    </row>
    <row r="30255" spans="3:4" ht="15" hidden="1" customHeight="1" x14ac:dyDescent="0.25">
      <c r="C30255" s="160" t="s">
        <v>543</v>
      </c>
      <c r="D30255" s="161">
        <v>435.45</v>
      </c>
    </row>
    <row r="30256" spans="3:4" ht="15" hidden="1" customHeight="1" x14ac:dyDescent="0.25">
      <c r="C30256" s="158" t="s">
        <v>307</v>
      </c>
      <c r="D30256" s="159">
        <v>606.55999999999995</v>
      </c>
    </row>
    <row r="30257" spans="3:4" ht="15" hidden="1" customHeight="1" x14ac:dyDescent="0.25">
      <c r="C30257" s="160" t="s">
        <v>539</v>
      </c>
      <c r="D30257" s="161">
        <v>524.35</v>
      </c>
    </row>
    <row r="30258" spans="3:4" ht="15" hidden="1" customHeight="1" x14ac:dyDescent="0.25">
      <c r="C30258" s="158" t="s">
        <v>539</v>
      </c>
      <c r="D30258" s="159">
        <v>550.80999999999995</v>
      </c>
    </row>
    <row r="30259" spans="3:4" ht="15" hidden="1" customHeight="1" x14ac:dyDescent="0.25">
      <c r="C30259" s="160" t="s">
        <v>544</v>
      </c>
      <c r="D30259" s="161">
        <v>931.41</v>
      </c>
    </row>
    <row r="30260" spans="3:4" ht="15" hidden="1" customHeight="1" x14ac:dyDescent="0.25">
      <c r="C30260" s="158" t="s">
        <v>542</v>
      </c>
      <c r="D30260" s="159">
        <v>892.36</v>
      </c>
    </row>
    <row r="30261" spans="3:4" ht="15" hidden="1" customHeight="1" x14ac:dyDescent="0.25">
      <c r="C30261" s="160" t="s">
        <v>552</v>
      </c>
      <c r="D30261" s="161">
        <v>1135.8800000000001</v>
      </c>
    </row>
    <row r="30262" spans="3:4" ht="15" hidden="1" customHeight="1" x14ac:dyDescent="0.25">
      <c r="C30262" s="158" t="s">
        <v>312</v>
      </c>
      <c r="D30262" s="159">
        <v>352.72</v>
      </c>
    </row>
    <row r="30263" spans="3:4" ht="15" hidden="1" customHeight="1" x14ac:dyDescent="0.25">
      <c r="C30263" s="160" t="s">
        <v>312</v>
      </c>
      <c r="D30263" s="161">
        <v>302.24</v>
      </c>
    </row>
    <row r="30264" spans="3:4" ht="15" hidden="1" customHeight="1" x14ac:dyDescent="0.25">
      <c r="C30264" s="158" t="s">
        <v>312</v>
      </c>
      <c r="D30264" s="159">
        <v>460.48</v>
      </c>
    </row>
    <row r="30265" spans="3:4" ht="15" hidden="1" customHeight="1" x14ac:dyDescent="0.25">
      <c r="C30265" s="160" t="s">
        <v>550</v>
      </c>
      <c r="D30265" s="161">
        <v>827.29</v>
      </c>
    </row>
    <row r="30266" spans="3:4" ht="15" hidden="1" customHeight="1" x14ac:dyDescent="0.25">
      <c r="C30266" s="158" t="s">
        <v>551</v>
      </c>
      <c r="D30266" s="159">
        <v>833.11</v>
      </c>
    </row>
    <row r="30267" spans="3:4" ht="15" hidden="1" customHeight="1" x14ac:dyDescent="0.25">
      <c r="C30267" s="160" t="s">
        <v>544</v>
      </c>
      <c r="D30267" s="161">
        <v>794.94</v>
      </c>
    </row>
    <row r="30268" spans="3:4" ht="15" hidden="1" customHeight="1" x14ac:dyDescent="0.25">
      <c r="C30268" s="158" t="s">
        <v>556</v>
      </c>
      <c r="D30268" s="159">
        <v>408.7</v>
      </c>
    </row>
    <row r="30269" spans="3:4" ht="15" hidden="1" customHeight="1" x14ac:dyDescent="0.25">
      <c r="C30269" s="160" t="s">
        <v>552</v>
      </c>
      <c r="D30269" s="161">
        <v>580.33000000000004</v>
      </c>
    </row>
    <row r="30270" spans="3:4" ht="15" hidden="1" customHeight="1" x14ac:dyDescent="0.25">
      <c r="C30270" s="158" t="s">
        <v>552</v>
      </c>
      <c r="D30270" s="159">
        <v>611.41999999999996</v>
      </c>
    </row>
    <row r="30271" spans="3:4" ht="15" hidden="1" customHeight="1" x14ac:dyDescent="0.25">
      <c r="C30271" s="160" t="s">
        <v>312</v>
      </c>
      <c r="D30271" s="161">
        <v>411.56</v>
      </c>
    </row>
    <row r="30272" spans="3:4" ht="15" hidden="1" customHeight="1" x14ac:dyDescent="0.25">
      <c r="C30272" s="158" t="s">
        <v>551</v>
      </c>
      <c r="D30272" s="159">
        <v>914.18</v>
      </c>
    </row>
    <row r="30273" spans="3:4" ht="15" hidden="1" customHeight="1" x14ac:dyDescent="0.25">
      <c r="C30273" s="160" t="s">
        <v>545</v>
      </c>
      <c r="D30273" s="161">
        <v>299.04000000000002</v>
      </c>
    </row>
    <row r="30274" spans="3:4" ht="15" hidden="1" customHeight="1" x14ac:dyDescent="0.25">
      <c r="C30274" s="158" t="s">
        <v>552</v>
      </c>
      <c r="D30274" s="159">
        <v>218.36</v>
      </c>
    </row>
    <row r="30275" spans="3:4" ht="15" hidden="1" customHeight="1" x14ac:dyDescent="0.25">
      <c r="C30275" s="160" t="s">
        <v>312</v>
      </c>
      <c r="D30275" s="161">
        <v>917.04</v>
      </c>
    </row>
    <row r="30276" spans="3:4" ht="15" hidden="1" customHeight="1" x14ac:dyDescent="0.25">
      <c r="C30276" s="158" t="s">
        <v>553</v>
      </c>
      <c r="D30276" s="159">
        <v>507.12</v>
      </c>
    </row>
    <row r="30277" spans="3:4" ht="15" hidden="1" customHeight="1" x14ac:dyDescent="0.25">
      <c r="C30277" s="160" t="s">
        <v>556</v>
      </c>
      <c r="D30277" s="161">
        <v>300.11</v>
      </c>
    </row>
    <row r="30278" spans="3:4" ht="15" hidden="1" customHeight="1" x14ac:dyDescent="0.25">
      <c r="C30278" s="158" t="s">
        <v>550</v>
      </c>
      <c r="D30278" s="159">
        <v>1015.16</v>
      </c>
    </row>
    <row r="30279" spans="3:4" ht="15" hidden="1" customHeight="1" x14ac:dyDescent="0.25">
      <c r="C30279" s="160" t="s">
        <v>309</v>
      </c>
      <c r="D30279" s="161">
        <v>478.07</v>
      </c>
    </row>
    <row r="30280" spans="3:4" ht="15" hidden="1" customHeight="1" x14ac:dyDescent="0.25">
      <c r="C30280" s="158" t="s">
        <v>547</v>
      </c>
      <c r="D30280" s="159">
        <v>938.4</v>
      </c>
    </row>
    <row r="30281" spans="3:4" ht="15" hidden="1" customHeight="1" x14ac:dyDescent="0.25">
      <c r="C30281" s="160" t="s">
        <v>555</v>
      </c>
      <c r="D30281" s="161">
        <v>1284.53</v>
      </c>
    </row>
    <row r="30282" spans="3:4" ht="15" hidden="1" customHeight="1" x14ac:dyDescent="0.25">
      <c r="C30282" s="158" t="s">
        <v>552</v>
      </c>
      <c r="D30282" s="159">
        <v>327.97</v>
      </c>
    </row>
    <row r="30283" spans="3:4" ht="15" hidden="1" customHeight="1" x14ac:dyDescent="0.25">
      <c r="C30283" s="160" t="s">
        <v>552</v>
      </c>
      <c r="D30283" s="161">
        <v>1284.99</v>
      </c>
    </row>
    <row r="30284" spans="3:4" ht="15" hidden="1" customHeight="1" x14ac:dyDescent="0.25">
      <c r="C30284" s="158" t="s">
        <v>540</v>
      </c>
      <c r="D30284" s="159">
        <v>483.65</v>
      </c>
    </row>
    <row r="30285" spans="3:4" ht="15" hidden="1" customHeight="1" x14ac:dyDescent="0.25">
      <c r="C30285" s="160" t="s">
        <v>542</v>
      </c>
      <c r="D30285" s="161">
        <v>1297.99</v>
      </c>
    </row>
    <row r="30286" spans="3:4" ht="15" hidden="1" customHeight="1" x14ac:dyDescent="0.25">
      <c r="C30286" s="158" t="s">
        <v>558</v>
      </c>
      <c r="D30286" s="159">
        <v>49.07</v>
      </c>
    </row>
    <row r="30287" spans="3:4" ht="15" hidden="1" customHeight="1" x14ac:dyDescent="0.25">
      <c r="C30287" s="160" t="s">
        <v>307</v>
      </c>
      <c r="D30287" s="161">
        <v>300.27999999999997</v>
      </c>
    </row>
    <row r="30288" spans="3:4" ht="15" hidden="1" customHeight="1" x14ac:dyDescent="0.25">
      <c r="C30288" s="158" t="s">
        <v>542</v>
      </c>
      <c r="D30288" s="159">
        <v>1167.3</v>
      </c>
    </row>
    <row r="30289" spans="3:4" ht="15" hidden="1" customHeight="1" x14ac:dyDescent="0.25">
      <c r="C30289" s="160" t="s">
        <v>549</v>
      </c>
      <c r="D30289" s="161">
        <v>979.41</v>
      </c>
    </row>
    <row r="30290" spans="3:4" ht="15" hidden="1" customHeight="1" x14ac:dyDescent="0.25">
      <c r="C30290" s="158" t="s">
        <v>552</v>
      </c>
      <c r="D30290" s="159">
        <v>654.02</v>
      </c>
    </row>
    <row r="30291" spans="3:4" ht="15" hidden="1" customHeight="1" x14ac:dyDescent="0.25">
      <c r="C30291" s="160" t="s">
        <v>554</v>
      </c>
      <c r="D30291" s="161">
        <v>148.29</v>
      </c>
    </row>
    <row r="30292" spans="3:4" ht="15" hidden="1" customHeight="1" x14ac:dyDescent="0.25">
      <c r="C30292" s="158" t="s">
        <v>307</v>
      </c>
      <c r="D30292" s="159">
        <v>1117.72</v>
      </c>
    </row>
    <row r="30293" spans="3:4" ht="15" hidden="1" customHeight="1" x14ac:dyDescent="0.25">
      <c r="C30293" s="160" t="s">
        <v>542</v>
      </c>
      <c r="D30293" s="161">
        <v>208.01</v>
      </c>
    </row>
    <row r="30294" spans="3:4" ht="15" hidden="1" customHeight="1" x14ac:dyDescent="0.25">
      <c r="C30294" s="158" t="s">
        <v>553</v>
      </c>
      <c r="D30294" s="159">
        <v>42.08</v>
      </c>
    </row>
    <row r="30295" spans="3:4" ht="15" hidden="1" customHeight="1" x14ac:dyDescent="0.25">
      <c r="C30295" s="160" t="s">
        <v>551</v>
      </c>
      <c r="D30295" s="161">
        <v>273.60000000000002</v>
      </c>
    </row>
    <row r="30296" spans="3:4" ht="15" hidden="1" customHeight="1" x14ac:dyDescent="0.25">
      <c r="C30296" s="158" t="s">
        <v>544</v>
      </c>
      <c r="D30296" s="159">
        <v>377.34</v>
      </c>
    </row>
    <row r="30297" spans="3:4" ht="15" hidden="1" customHeight="1" x14ac:dyDescent="0.25">
      <c r="C30297" s="160" t="s">
        <v>548</v>
      </c>
      <c r="D30297" s="161">
        <v>535.14</v>
      </c>
    </row>
    <row r="30298" spans="3:4" ht="15" hidden="1" customHeight="1" x14ac:dyDescent="0.25">
      <c r="C30298" s="158" t="s">
        <v>540</v>
      </c>
      <c r="D30298" s="159">
        <v>884.63</v>
      </c>
    </row>
    <row r="30299" spans="3:4" ht="15" hidden="1" customHeight="1" x14ac:dyDescent="0.25">
      <c r="C30299" s="160" t="s">
        <v>557</v>
      </c>
      <c r="D30299" s="161">
        <v>1146.25</v>
      </c>
    </row>
    <row r="30300" spans="3:4" ht="15" hidden="1" customHeight="1" x14ac:dyDescent="0.25">
      <c r="C30300" s="158" t="s">
        <v>553</v>
      </c>
      <c r="D30300" s="159">
        <v>130.27000000000001</v>
      </c>
    </row>
    <row r="30301" spans="3:4" ht="15" hidden="1" customHeight="1" x14ac:dyDescent="0.25">
      <c r="C30301" s="160" t="s">
        <v>544</v>
      </c>
      <c r="D30301" s="161">
        <v>35.619999999999997</v>
      </c>
    </row>
    <row r="30302" spans="3:4" ht="15" hidden="1" customHeight="1" x14ac:dyDescent="0.25">
      <c r="C30302" s="158" t="s">
        <v>545</v>
      </c>
      <c r="D30302" s="159">
        <v>772.71</v>
      </c>
    </row>
    <row r="30303" spans="3:4" ht="15" hidden="1" customHeight="1" x14ac:dyDescent="0.25">
      <c r="C30303" s="160" t="s">
        <v>309</v>
      </c>
      <c r="D30303" s="161">
        <v>544.53</v>
      </c>
    </row>
    <row r="30304" spans="3:4" ht="15" hidden="1" customHeight="1" x14ac:dyDescent="0.25">
      <c r="C30304" s="158" t="s">
        <v>539</v>
      </c>
      <c r="D30304" s="159">
        <v>943.19</v>
      </c>
    </row>
    <row r="30305" spans="3:4" ht="15" hidden="1" customHeight="1" x14ac:dyDescent="0.25">
      <c r="C30305" s="160" t="s">
        <v>539</v>
      </c>
      <c r="D30305" s="161">
        <v>187.7</v>
      </c>
    </row>
    <row r="30306" spans="3:4" ht="15" hidden="1" customHeight="1" x14ac:dyDescent="0.25">
      <c r="C30306" s="158" t="s">
        <v>552</v>
      </c>
      <c r="D30306" s="159">
        <v>431.9</v>
      </c>
    </row>
    <row r="30307" spans="3:4" ht="15" hidden="1" customHeight="1" x14ac:dyDescent="0.25">
      <c r="C30307" s="160" t="s">
        <v>555</v>
      </c>
      <c r="D30307" s="161">
        <v>580.28</v>
      </c>
    </row>
    <row r="30308" spans="3:4" ht="15" hidden="1" customHeight="1" x14ac:dyDescent="0.25">
      <c r="C30308" s="158" t="s">
        <v>312</v>
      </c>
      <c r="D30308" s="159">
        <v>637.21</v>
      </c>
    </row>
    <row r="30309" spans="3:4" ht="15" hidden="1" customHeight="1" x14ac:dyDescent="0.25">
      <c r="C30309" s="160" t="s">
        <v>540</v>
      </c>
      <c r="D30309" s="161">
        <v>1016.55</v>
      </c>
    </row>
    <row r="30310" spans="3:4" ht="15" hidden="1" customHeight="1" x14ac:dyDescent="0.25">
      <c r="C30310" s="158" t="s">
        <v>540</v>
      </c>
      <c r="D30310" s="159">
        <v>655.96</v>
      </c>
    </row>
    <row r="30311" spans="3:4" ht="15" hidden="1" customHeight="1" x14ac:dyDescent="0.25">
      <c r="C30311" s="160" t="s">
        <v>550</v>
      </c>
      <c r="D30311" s="161">
        <v>974.3</v>
      </c>
    </row>
    <row r="30312" spans="3:4" ht="15" hidden="1" customHeight="1" x14ac:dyDescent="0.25">
      <c r="C30312" s="158" t="s">
        <v>312</v>
      </c>
      <c r="D30312" s="159">
        <v>986.1</v>
      </c>
    </row>
    <row r="30313" spans="3:4" ht="15" hidden="1" customHeight="1" x14ac:dyDescent="0.25">
      <c r="C30313" s="160" t="s">
        <v>542</v>
      </c>
      <c r="D30313" s="161">
        <v>22.98</v>
      </c>
    </row>
    <row r="30314" spans="3:4" ht="15" hidden="1" customHeight="1" x14ac:dyDescent="0.25">
      <c r="C30314" s="158" t="s">
        <v>307</v>
      </c>
      <c r="D30314" s="159">
        <v>1194.9000000000001</v>
      </c>
    </row>
    <row r="30315" spans="3:4" ht="15" hidden="1" customHeight="1" x14ac:dyDescent="0.25">
      <c r="C30315" s="160" t="s">
        <v>307</v>
      </c>
      <c r="D30315" s="161">
        <v>702.24</v>
      </c>
    </row>
    <row r="30316" spans="3:4" ht="15" hidden="1" customHeight="1" x14ac:dyDescent="0.25">
      <c r="C30316" s="158" t="s">
        <v>547</v>
      </c>
      <c r="D30316" s="159">
        <v>1287.1300000000001</v>
      </c>
    </row>
    <row r="30317" spans="3:4" ht="15" hidden="1" customHeight="1" x14ac:dyDescent="0.25">
      <c r="C30317" s="160" t="s">
        <v>545</v>
      </c>
      <c r="D30317" s="161">
        <v>718.13</v>
      </c>
    </row>
    <row r="30318" spans="3:4" ht="15" hidden="1" customHeight="1" x14ac:dyDescent="0.25">
      <c r="C30318" s="158" t="s">
        <v>546</v>
      </c>
      <c r="D30318" s="159">
        <v>415.03</v>
      </c>
    </row>
    <row r="30319" spans="3:4" ht="15" hidden="1" customHeight="1" x14ac:dyDescent="0.25">
      <c r="C30319" s="160" t="s">
        <v>545</v>
      </c>
      <c r="D30319" s="161">
        <v>978.49</v>
      </c>
    </row>
    <row r="30320" spans="3:4" ht="15" hidden="1" customHeight="1" x14ac:dyDescent="0.25">
      <c r="C30320" s="158" t="s">
        <v>549</v>
      </c>
      <c r="D30320" s="159">
        <v>536.11</v>
      </c>
    </row>
    <row r="30321" spans="3:4" ht="15" hidden="1" customHeight="1" x14ac:dyDescent="0.25">
      <c r="C30321" s="160" t="s">
        <v>309</v>
      </c>
      <c r="D30321" s="161">
        <v>331.34</v>
      </c>
    </row>
    <row r="30322" spans="3:4" ht="15" hidden="1" customHeight="1" x14ac:dyDescent="0.25">
      <c r="C30322" s="158" t="s">
        <v>542</v>
      </c>
      <c r="D30322" s="159">
        <v>12.94</v>
      </c>
    </row>
    <row r="30323" spans="3:4" ht="15" hidden="1" customHeight="1" x14ac:dyDescent="0.25">
      <c r="C30323" s="160" t="s">
        <v>549</v>
      </c>
      <c r="D30323" s="161">
        <v>139.41</v>
      </c>
    </row>
    <row r="30324" spans="3:4" ht="15" hidden="1" customHeight="1" x14ac:dyDescent="0.25">
      <c r="C30324" s="158" t="s">
        <v>545</v>
      </c>
      <c r="D30324" s="159">
        <v>513.26</v>
      </c>
    </row>
    <row r="30325" spans="3:4" ht="15" hidden="1" customHeight="1" x14ac:dyDescent="0.25">
      <c r="C30325" s="160" t="s">
        <v>551</v>
      </c>
      <c r="D30325" s="161">
        <v>298.18</v>
      </c>
    </row>
    <row r="30326" spans="3:4" ht="15" hidden="1" customHeight="1" x14ac:dyDescent="0.25">
      <c r="C30326" s="158" t="s">
        <v>554</v>
      </c>
      <c r="D30326" s="159">
        <v>237.28</v>
      </c>
    </row>
    <row r="30327" spans="3:4" ht="15" hidden="1" customHeight="1" x14ac:dyDescent="0.25">
      <c r="C30327" s="160" t="s">
        <v>546</v>
      </c>
      <c r="D30327" s="161">
        <v>948.32</v>
      </c>
    </row>
    <row r="30328" spans="3:4" ht="15" hidden="1" customHeight="1" x14ac:dyDescent="0.25">
      <c r="C30328" s="158" t="s">
        <v>549</v>
      </c>
      <c r="D30328" s="159">
        <v>562.04</v>
      </c>
    </row>
    <row r="30329" spans="3:4" ht="15" hidden="1" customHeight="1" x14ac:dyDescent="0.25">
      <c r="C30329" s="160" t="s">
        <v>308</v>
      </c>
      <c r="D30329" s="161">
        <v>135.47</v>
      </c>
    </row>
    <row r="30330" spans="3:4" ht="15" hidden="1" customHeight="1" x14ac:dyDescent="0.25">
      <c r="C30330" s="158" t="s">
        <v>543</v>
      </c>
      <c r="D30330" s="159">
        <v>1070.78</v>
      </c>
    </row>
    <row r="30331" spans="3:4" ht="15" hidden="1" customHeight="1" x14ac:dyDescent="0.25">
      <c r="C30331" s="160" t="s">
        <v>541</v>
      </c>
      <c r="D30331" s="161">
        <v>10.88</v>
      </c>
    </row>
    <row r="30332" spans="3:4" ht="15" hidden="1" customHeight="1" x14ac:dyDescent="0.25">
      <c r="C30332" s="158" t="s">
        <v>548</v>
      </c>
      <c r="D30332" s="159">
        <v>545.09</v>
      </c>
    </row>
    <row r="30333" spans="3:4" ht="15" hidden="1" customHeight="1" x14ac:dyDescent="0.25">
      <c r="C30333" s="160" t="s">
        <v>542</v>
      </c>
      <c r="D30333" s="161">
        <v>323.97000000000003</v>
      </c>
    </row>
    <row r="30334" spans="3:4" ht="15" hidden="1" customHeight="1" x14ac:dyDescent="0.25">
      <c r="C30334" s="158" t="s">
        <v>551</v>
      </c>
      <c r="D30334" s="159">
        <v>686.73</v>
      </c>
    </row>
    <row r="30335" spans="3:4" ht="15" hidden="1" customHeight="1" x14ac:dyDescent="0.25">
      <c r="C30335" s="160" t="s">
        <v>309</v>
      </c>
      <c r="D30335" s="161">
        <v>623.41999999999996</v>
      </c>
    </row>
    <row r="30336" spans="3:4" ht="15" hidden="1" customHeight="1" x14ac:dyDescent="0.25">
      <c r="C30336" s="158" t="s">
        <v>549</v>
      </c>
      <c r="D30336" s="159">
        <v>770.04</v>
      </c>
    </row>
    <row r="30337" spans="3:4" ht="15" hidden="1" customHeight="1" x14ac:dyDescent="0.25">
      <c r="C30337" s="160" t="s">
        <v>550</v>
      </c>
      <c r="D30337" s="161">
        <v>529.08000000000004</v>
      </c>
    </row>
    <row r="30338" spans="3:4" ht="15" hidden="1" customHeight="1" x14ac:dyDescent="0.25">
      <c r="C30338" s="158" t="s">
        <v>546</v>
      </c>
      <c r="D30338" s="159">
        <v>495.27</v>
      </c>
    </row>
    <row r="30339" spans="3:4" ht="15" hidden="1" customHeight="1" x14ac:dyDescent="0.25">
      <c r="C30339" s="160" t="s">
        <v>307</v>
      </c>
      <c r="D30339" s="161">
        <v>173.23</v>
      </c>
    </row>
    <row r="30340" spans="3:4" ht="15" hidden="1" customHeight="1" x14ac:dyDescent="0.25">
      <c r="C30340" s="158" t="s">
        <v>545</v>
      </c>
      <c r="D30340" s="159">
        <v>639.6</v>
      </c>
    </row>
    <row r="30341" spans="3:4" ht="15" hidden="1" customHeight="1" x14ac:dyDescent="0.25">
      <c r="C30341" s="160" t="s">
        <v>308</v>
      </c>
      <c r="D30341" s="161">
        <v>49.41</v>
      </c>
    </row>
    <row r="30342" spans="3:4" ht="15" hidden="1" customHeight="1" x14ac:dyDescent="0.25">
      <c r="C30342" s="158" t="s">
        <v>307</v>
      </c>
      <c r="D30342" s="159">
        <v>285.27999999999997</v>
      </c>
    </row>
    <row r="30343" spans="3:4" ht="15" hidden="1" customHeight="1" x14ac:dyDescent="0.25">
      <c r="C30343" s="160" t="s">
        <v>539</v>
      </c>
      <c r="D30343" s="161">
        <v>430.07</v>
      </c>
    </row>
    <row r="30344" spans="3:4" ht="15" hidden="1" customHeight="1" x14ac:dyDescent="0.25">
      <c r="C30344" s="158" t="s">
        <v>551</v>
      </c>
      <c r="D30344" s="159">
        <v>44.73</v>
      </c>
    </row>
    <row r="30345" spans="3:4" ht="15" hidden="1" customHeight="1" x14ac:dyDescent="0.25">
      <c r="C30345" s="160" t="s">
        <v>539</v>
      </c>
      <c r="D30345" s="161">
        <v>89.42</v>
      </c>
    </row>
    <row r="30346" spans="3:4" ht="15" hidden="1" customHeight="1" x14ac:dyDescent="0.25">
      <c r="C30346" s="158" t="s">
        <v>309</v>
      </c>
      <c r="D30346" s="159">
        <v>1088.47</v>
      </c>
    </row>
    <row r="30347" spans="3:4" ht="15" hidden="1" customHeight="1" x14ac:dyDescent="0.25">
      <c r="C30347" s="160" t="s">
        <v>540</v>
      </c>
      <c r="D30347" s="161">
        <v>758.51</v>
      </c>
    </row>
    <row r="30348" spans="3:4" ht="15" hidden="1" customHeight="1" x14ac:dyDescent="0.25">
      <c r="C30348" s="158" t="s">
        <v>549</v>
      </c>
      <c r="D30348" s="159">
        <v>374.02</v>
      </c>
    </row>
    <row r="30349" spans="3:4" ht="15" hidden="1" customHeight="1" x14ac:dyDescent="0.25">
      <c r="C30349" s="160" t="s">
        <v>545</v>
      </c>
      <c r="D30349" s="161">
        <v>572.91999999999996</v>
      </c>
    </row>
    <row r="30350" spans="3:4" ht="15" hidden="1" customHeight="1" x14ac:dyDescent="0.25">
      <c r="C30350" s="158" t="s">
        <v>312</v>
      </c>
      <c r="D30350" s="159">
        <v>29.69</v>
      </c>
    </row>
    <row r="30351" spans="3:4" ht="15" hidden="1" customHeight="1" x14ac:dyDescent="0.25">
      <c r="C30351" s="160" t="s">
        <v>307</v>
      </c>
      <c r="D30351" s="161">
        <v>1055.8699999999999</v>
      </c>
    </row>
    <row r="30352" spans="3:4" ht="15" hidden="1" customHeight="1" x14ac:dyDescent="0.25">
      <c r="C30352" s="158" t="s">
        <v>543</v>
      </c>
      <c r="D30352" s="159">
        <v>656.1</v>
      </c>
    </row>
    <row r="30353" spans="3:4" ht="15" hidden="1" customHeight="1" x14ac:dyDescent="0.25">
      <c r="C30353" s="160" t="s">
        <v>557</v>
      </c>
      <c r="D30353" s="161">
        <v>101</v>
      </c>
    </row>
    <row r="30354" spans="3:4" ht="15" hidden="1" customHeight="1" x14ac:dyDescent="0.25">
      <c r="C30354" s="158" t="s">
        <v>309</v>
      </c>
      <c r="D30354" s="159">
        <v>181.96</v>
      </c>
    </row>
    <row r="30355" spans="3:4" ht="15" hidden="1" customHeight="1" x14ac:dyDescent="0.25">
      <c r="C30355" s="160" t="s">
        <v>543</v>
      </c>
      <c r="D30355" s="161">
        <v>1124.5899999999999</v>
      </c>
    </row>
    <row r="30356" spans="3:4" ht="15" hidden="1" customHeight="1" x14ac:dyDescent="0.25">
      <c r="C30356" s="158" t="s">
        <v>544</v>
      </c>
      <c r="D30356" s="159">
        <v>596.33000000000004</v>
      </c>
    </row>
    <row r="30357" spans="3:4" ht="15" hidden="1" customHeight="1" x14ac:dyDescent="0.25">
      <c r="C30357" s="160" t="s">
        <v>539</v>
      </c>
      <c r="D30357" s="161">
        <v>602.70000000000005</v>
      </c>
    </row>
    <row r="30358" spans="3:4" ht="15" hidden="1" customHeight="1" x14ac:dyDescent="0.25">
      <c r="C30358" s="158" t="s">
        <v>539</v>
      </c>
      <c r="D30358" s="159">
        <v>1220.74</v>
      </c>
    </row>
    <row r="30359" spans="3:4" ht="15" hidden="1" customHeight="1" x14ac:dyDescent="0.25">
      <c r="C30359" s="160" t="s">
        <v>308</v>
      </c>
      <c r="D30359" s="161">
        <v>370.3</v>
      </c>
    </row>
    <row r="30360" spans="3:4" ht="15" hidden="1" customHeight="1" x14ac:dyDescent="0.25">
      <c r="C30360" s="158" t="s">
        <v>554</v>
      </c>
      <c r="D30360" s="159">
        <v>1150.5</v>
      </c>
    </row>
    <row r="30361" spans="3:4" ht="15" hidden="1" customHeight="1" x14ac:dyDescent="0.25">
      <c r="C30361" s="160" t="s">
        <v>558</v>
      </c>
      <c r="D30361" s="161">
        <v>790.85</v>
      </c>
    </row>
    <row r="30362" spans="3:4" ht="15" hidden="1" customHeight="1" x14ac:dyDescent="0.25">
      <c r="C30362" s="158" t="s">
        <v>558</v>
      </c>
      <c r="D30362" s="159">
        <v>12.5</v>
      </c>
    </row>
    <row r="30363" spans="3:4" ht="15" hidden="1" customHeight="1" x14ac:dyDescent="0.25">
      <c r="C30363" s="160" t="s">
        <v>540</v>
      </c>
      <c r="D30363" s="161">
        <v>789.92</v>
      </c>
    </row>
    <row r="30364" spans="3:4" ht="15" hidden="1" customHeight="1" x14ac:dyDescent="0.25">
      <c r="C30364" s="158" t="s">
        <v>549</v>
      </c>
      <c r="D30364" s="159">
        <v>535.41999999999996</v>
      </c>
    </row>
    <row r="30365" spans="3:4" ht="15" hidden="1" customHeight="1" x14ac:dyDescent="0.25">
      <c r="C30365" s="160" t="s">
        <v>546</v>
      </c>
      <c r="D30365" s="161">
        <v>695.54</v>
      </c>
    </row>
    <row r="30366" spans="3:4" ht="15" hidden="1" customHeight="1" x14ac:dyDescent="0.25">
      <c r="C30366" s="158" t="s">
        <v>542</v>
      </c>
      <c r="D30366" s="159">
        <v>1159.03</v>
      </c>
    </row>
    <row r="30367" spans="3:4" ht="15" hidden="1" customHeight="1" x14ac:dyDescent="0.25">
      <c r="C30367" s="160" t="s">
        <v>545</v>
      </c>
      <c r="D30367" s="161">
        <v>829.76</v>
      </c>
    </row>
    <row r="30368" spans="3:4" ht="15" hidden="1" customHeight="1" x14ac:dyDescent="0.25">
      <c r="C30368" s="158" t="s">
        <v>540</v>
      </c>
      <c r="D30368" s="159">
        <v>1190.53</v>
      </c>
    </row>
    <row r="30369" spans="3:4" ht="15" hidden="1" customHeight="1" x14ac:dyDescent="0.25">
      <c r="C30369" s="160" t="s">
        <v>312</v>
      </c>
      <c r="D30369" s="161">
        <v>731.31</v>
      </c>
    </row>
    <row r="30370" spans="3:4" ht="15" hidden="1" customHeight="1" x14ac:dyDescent="0.25">
      <c r="C30370" s="158" t="s">
        <v>307</v>
      </c>
      <c r="D30370" s="159">
        <v>114.3</v>
      </c>
    </row>
    <row r="30371" spans="3:4" ht="15" hidden="1" customHeight="1" x14ac:dyDescent="0.25">
      <c r="C30371" s="160" t="s">
        <v>542</v>
      </c>
      <c r="D30371" s="161">
        <v>807.82</v>
      </c>
    </row>
    <row r="30372" spans="3:4" ht="15" hidden="1" customHeight="1" x14ac:dyDescent="0.25">
      <c r="C30372" s="158" t="s">
        <v>549</v>
      </c>
      <c r="D30372" s="159">
        <v>472.11</v>
      </c>
    </row>
    <row r="30373" spans="3:4" ht="15" hidden="1" customHeight="1" x14ac:dyDescent="0.25">
      <c r="C30373" s="160" t="s">
        <v>544</v>
      </c>
      <c r="D30373" s="161">
        <v>533.91</v>
      </c>
    </row>
    <row r="30374" spans="3:4" ht="15" hidden="1" customHeight="1" x14ac:dyDescent="0.25">
      <c r="C30374" s="158" t="s">
        <v>539</v>
      </c>
      <c r="D30374" s="159">
        <v>787.89</v>
      </c>
    </row>
    <row r="30375" spans="3:4" ht="15" hidden="1" customHeight="1" x14ac:dyDescent="0.25">
      <c r="C30375" s="160" t="s">
        <v>545</v>
      </c>
      <c r="D30375" s="161">
        <v>1156.97</v>
      </c>
    </row>
    <row r="30376" spans="3:4" ht="15" hidden="1" customHeight="1" x14ac:dyDescent="0.25">
      <c r="C30376" s="158" t="s">
        <v>539</v>
      </c>
      <c r="D30376" s="159">
        <v>404.96</v>
      </c>
    </row>
    <row r="30377" spans="3:4" ht="15" hidden="1" customHeight="1" x14ac:dyDescent="0.25">
      <c r="C30377" s="160" t="s">
        <v>308</v>
      </c>
      <c r="D30377" s="161">
        <v>496.48</v>
      </c>
    </row>
    <row r="30378" spans="3:4" ht="15" hidden="1" customHeight="1" x14ac:dyDescent="0.25">
      <c r="C30378" s="158" t="s">
        <v>546</v>
      </c>
      <c r="D30378" s="159">
        <v>319.06</v>
      </c>
    </row>
    <row r="30379" spans="3:4" ht="15" hidden="1" customHeight="1" x14ac:dyDescent="0.25">
      <c r="C30379" s="160" t="s">
        <v>307</v>
      </c>
      <c r="D30379" s="161">
        <v>534.51</v>
      </c>
    </row>
    <row r="30380" spans="3:4" ht="15" hidden="1" customHeight="1" x14ac:dyDescent="0.25">
      <c r="C30380" s="158" t="s">
        <v>544</v>
      </c>
      <c r="D30380" s="159">
        <v>506.03</v>
      </c>
    </row>
    <row r="30381" spans="3:4" ht="15" hidden="1" customHeight="1" x14ac:dyDescent="0.25">
      <c r="C30381" s="160" t="s">
        <v>552</v>
      </c>
      <c r="D30381" s="161">
        <v>501.29</v>
      </c>
    </row>
    <row r="30382" spans="3:4" ht="15" hidden="1" customHeight="1" x14ac:dyDescent="0.25">
      <c r="C30382" s="158" t="s">
        <v>308</v>
      </c>
      <c r="D30382" s="159">
        <v>261.23</v>
      </c>
    </row>
    <row r="30383" spans="3:4" ht="15" hidden="1" customHeight="1" x14ac:dyDescent="0.25">
      <c r="C30383" s="160" t="s">
        <v>546</v>
      </c>
      <c r="D30383" s="161">
        <v>998</v>
      </c>
    </row>
    <row r="30384" spans="3:4" ht="15" hidden="1" customHeight="1" x14ac:dyDescent="0.25">
      <c r="C30384" s="158" t="s">
        <v>312</v>
      </c>
      <c r="D30384" s="159">
        <v>1017.75</v>
      </c>
    </row>
    <row r="30385" spans="3:4" ht="15" hidden="1" customHeight="1" x14ac:dyDescent="0.25">
      <c r="C30385" s="160" t="s">
        <v>546</v>
      </c>
      <c r="D30385" s="161">
        <v>1198.6099999999999</v>
      </c>
    </row>
    <row r="30386" spans="3:4" ht="15" hidden="1" customHeight="1" x14ac:dyDescent="0.25">
      <c r="C30386" s="158" t="s">
        <v>549</v>
      </c>
      <c r="D30386" s="159">
        <v>1081.8699999999999</v>
      </c>
    </row>
    <row r="30387" spans="3:4" ht="15" hidden="1" customHeight="1" x14ac:dyDescent="0.25">
      <c r="C30387" s="160" t="s">
        <v>558</v>
      </c>
      <c r="D30387" s="161">
        <v>477.78</v>
      </c>
    </row>
    <row r="30388" spans="3:4" ht="15" hidden="1" customHeight="1" x14ac:dyDescent="0.25">
      <c r="C30388" s="158" t="s">
        <v>544</v>
      </c>
      <c r="D30388" s="159">
        <v>794.77</v>
      </c>
    </row>
    <row r="30389" spans="3:4" ht="15" hidden="1" customHeight="1" x14ac:dyDescent="0.25">
      <c r="C30389" s="160" t="s">
        <v>312</v>
      </c>
      <c r="D30389" s="161">
        <v>961.45</v>
      </c>
    </row>
    <row r="30390" spans="3:4" ht="15" hidden="1" customHeight="1" x14ac:dyDescent="0.25">
      <c r="C30390" s="158" t="s">
        <v>540</v>
      </c>
      <c r="D30390" s="159">
        <v>374.27</v>
      </c>
    </row>
    <row r="30391" spans="3:4" ht="15" hidden="1" customHeight="1" x14ac:dyDescent="0.25">
      <c r="C30391" s="160" t="s">
        <v>552</v>
      </c>
      <c r="D30391" s="161">
        <v>179.86</v>
      </c>
    </row>
    <row r="30392" spans="3:4" ht="15" hidden="1" customHeight="1" x14ac:dyDescent="0.25">
      <c r="C30392" s="158" t="s">
        <v>544</v>
      </c>
      <c r="D30392" s="159">
        <v>312.91000000000003</v>
      </c>
    </row>
    <row r="30393" spans="3:4" ht="15" hidden="1" customHeight="1" x14ac:dyDescent="0.25">
      <c r="C30393" s="160" t="s">
        <v>554</v>
      </c>
      <c r="D30393" s="161">
        <v>960.14</v>
      </c>
    </row>
    <row r="30394" spans="3:4" ht="15" hidden="1" customHeight="1" x14ac:dyDescent="0.25">
      <c r="C30394" s="158" t="s">
        <v>547</v>
      </c>
      <c r="D30394" s="159">
        <v>425.46</v>
      </c>
    </row>
    <row r="30395" spans="3:4" ht="15" hidden="1" customHeight="1" x14ac:dyDescent="0.25">
      <c r="C30395" s="160" t="s">
        <v>312</v>
      </c>
      <c r="D30395" s="161">
        <v>83.54</v>
      </c>
    </row>
    <row r="30396" spans="3:4" ht="15" hidden="1" customHeight="1" x14ac:dyDescent="0.25">
      <c r="C30396" s="158" t="s">
        <v>551</v>
      </c>
      <c r="D30396" s="159">
        <v>1044.31</v>
      </c>
    </row>
    <row r="30397" spans="3:4" ht="15" hidden="1" customHeight="1" x14ac:dyDescent="0.25">
      <c r="C30397" s="160" t="s">
        <v>547</v>
      </c>
      <c r="D30397" s="161">
        <v>631.72</v>
      </c>
    </row>
    <row r="30398" spans="3:4" ht="15" hidden="1" customHeight="1" x14ac:dyDescent="0.25">
      <c r="C30398" s="158" t="s">
        <v>539</v>
      </c>
      <c r="D30398" s="159">
        <v>338.79</v>
      </c>
    </row>
    <row r="30399" spans="3:4" ht="15" hidden="1" customHeight="1" x14ac:dyDescent="0.25">
      <c r="C30399" s="160" t="s">
        <v>539</v>
      </c>
      <c r="D30399" s="161">
        <v>1114.95</v>
      </c>
    </row>
    <row r="30400" spans="3:4" ht="15" hidden="1" customHeight="1" x14ac:dyDescent="0.25">
      <c r="C30400" s="158" t="s">
        <v>309</v>
      </c>
      <c r="D30400" s="159">
        <v>1188.74</v>
      </c>
    </row>
    <row r="30401" spans="3:4" ht="15" hidden="1" customHeight="1" x14ac:dyDescent="0.25">
      <c r="C30401" s="160" t="s">
        <v>312</v>
      </c>
      <c r="D30401" s="161">
        <v>669.1</v>
      </c>
    </row>
    <row r="30402" spans="3:4" ht="15" hidden="1" customHeight="1" x14ac:dyDescent="0.25">
      <c r="C30402" s="158" t="s">
        <v>543</v>
      </c>
      <c r="D30402" s="159">
        <v>281.27</v>
      </c>
    </row>
    <row r="30403" spans="3:4" ht="15" hidden="1" customHeight="1" x14ac:dyDescent="0.25">
      <c r="C30403" s="160" t="s">
        <v>312</v>
      </c>
      <c r="D30403" s="161">
        <v>1100.21</v>
      </c>
    </row>
    <row r="30404" spans="3:4" ht="15" hidden="1" customHeight="1" x14ac:dyDescent="0.25">
      <c r="C30404" s="158" t="s">
        <v>546</v>
      </c>
      <c r="D30404" s="159">
        <v>545.54</v>
      </c>
    </row>
    <row r="30405" spans="3:4" ht="15" hidden="1" customHeight="1" x14ac:dyDescent="0.25">
      <c r="C30405" s="160" t="s">
        <v>554</v>
      </c>
      <c r="D30405" s="161">
        <v>493.72</v>
      </c>
    </row>
    <row r="30406" spans="3:4" ht="15" hidden="1" customHeight="1" x14ac:dyDescent="0.25">
      <c r="C30406" s="158" t="s">
        <v>540</v>
      </c>
      <c r="D30406" s="159">
        <v>487.71</v>
      </c>
    </row>
    <row r="30407" spans="3:4" ht="15" hidden="1" customHeight="1" x14ac:dyDescent="0.25">
      <c r="C30407" s="160" t="s">
        <v>546</v>
      </c>
      <c r="D30407" s="161">
        <v>1283.56</v>
      </c>
    </row>
    <row r="30408" spans="3:4" ht="15" hidden="1" customHeight="1" x14ac:dyDescent="0.25">
      <c r="C30408" s="158" t="s">
        <v>307</v>
      </c>
      <c r="D30408" s="159">
        <v>625.03</v>
      </c>
    </row>
    <row r="30409" spans="3:4" ht="15" hidden="1" customHeight="1" x14ac:dyDescent="0.25">
      <c r="C30409" s="160" t="s">
        <v>557</v>
      </c>
      <c r="D30409" s="161">
        <v>593.96</v>
      </c>
    </row>
    <row r="30410" spans="3:4" ht="15" hidden="1" customHeight="1" x14ac:dyDescent="0.25">
      <c r="C30410" s="158" t="s">
        <v>549</v>
      </c>
      <c r="D30410" s="159">
        <v>547.34</v>
      </c>
    </row>
    <row r="30411" spans="3:4" ht="15" hidden="1" customHeight="1" x14ac:dyDescent="0.25">
      <c r="C30411" s="160" t="s">
        <v>546</v>
      </c>
      <c r="D30411" s="161">
        <v>349</v>
      </c>
    </row>
    <row r="30412" spans="3:4" ht="15" hidden="1" customHeight="1" x14ac:dyDescent="0.25">
      <c r="C30412" s="158" t="s">
        <v>549</v>
      </c>
      <c r="D30412" s="159">
        <v>173.09</v>
      </c>
    </row>
    <row r="30413" spans="3:4" ht="15" hidden="1" customHeight="1" x14ac:dyDescent="0.25">
      <c r="C30413" s="160" t="s">
        <v>547</v>
      </c>
      <c r="D30413" s="161">
        <v>814.56</v>
      </c>
    </row>
    <row r="30414" spans="3:4" ht="15" hidden="1" customHeight="1" x14ac:dyDescent="0.25">
      <c r="C30414" s="158" t="s">
        <v>312</v>
      </c>
      <c r="D30414" s="159">
        <v>838.82</v>
      </c>
    </row>
    <row r="30415" spans="3:4" ht="15" hidden="1" customHeight="1" x14ac:dyDescent="0.25">
      <c r="C30415" s="160" t="s">
        <v>546</v>
      </c>
      <c r="D30415" s="161">
        <v>871.24</v>
      </c>
    </row>
    <row r="30416" spans="3:4" ht="15" hidden="1" customHeight="1" x14ac:dyDescent="0.25">
      <c r="C30416" s="158" t="s">
        <v>307</v>
      </c>
      <c r="D30416" s="159">
        <v>689.48</v>
      </c>
    </row>
    <row r="30417" spans="3:4" ht="15" hidden="1" customHeight="1" x14ac:dyDescent="0.25">
      <c r="C30417" s="160" t="s">
        <v>545</v>
      </c>
      <c r="D30417" s="161">
        <v>1166.81</v>
      </c>
    </row>
    <row r="30418" spans="3:4" ht="15" hidden="1" customHeight="1" x14ac:dyDescent="0.25">
      <c r="C30418" s="158" t="s">
        <v>542</v>
      </c>
      <c r="D30418" s="159">
        <v>108.71</v>
      </c>
    </row>
    <row r="30419" spans="3:4" ht="15" hidden="1" customHeight="1" x14ac:dyDescent="0.25">
      <c r="C30419" s="160" t="s">
        <v>540</v>
      </c>
      <c r="D30419" s="161">
        <v>571.48</v>
      </c>
    </row>
    <row r="30420" spans="3:4" ht="15" hidden="1" customHeight="1" x14ac:dyDescent="0.25">
      <c r="C30420" s="158" t="s">
        <v>307</v>
      </c>
      <c r="D30420" s="159">
        <v>838.12</v>
      </c>
    </row>
    <row r="30421" spans="3:4" ht="15" hidden="1" customHeight="1" x14ac:dyDescent="0.25">
      <c r="C30421" s="160" t="s">
        <v>546</v>
      </c>
      <c r="D30421" s="161">
        <v>68.87</v>
      </c>
    </row>
    <row r="30422" spans="3:4" ht="15" hidden="1" customHeight="1" x14ac:dyDescent="0.25">
      <c r="C30422" s="158" t="s">
        <v>553</v>
      </c>
      <c r="D30422" s="159">
        <v>580.09</v>
      </c>
    </row>
    <row r="30423" spans="3:4" ht="15" hidden="1" customHeight="1" x14ac:dyDescent="0.25">
      <c r="C30423" s="160" t="s">
        <v>556</v>
      </c>
      <c r="D30423" s="161">
        <v>84.14</v>
      </c>
    </row>
    <row r="30424" spans="3:4" ht="15" hidden="1" customHeight="1" x14ac:dyDescent="0.25">
      <c r="C30424" s="158" t="s">
        <v>543</v>
      </c>
      <c r="D30424" s="159">
        <v>1115.1099999999999</v>
      </c>
    </row>
    <row r="30425" spans="3:4" ht="15" hidden="1" customHeight="1" x14ac:dyDescent="0.25">
      <c r="C30425" s="160" t="s">
        <v>308</v>
      </c>
      <c r="D30425" s="161">
        <v>448.9</v>
      </c>
    </row>
    <row r="30426" spans="3:4" ht="15" hidden="1" customHeight="1" x14ac:dyDescent="0.25">
      <c r="C30426" s="158" t="s">
        <v>308</v>
      </c>
      <c r="D30426" s="159">
        <v>590.72</v>
      </c>
    </row>
    <row r="30427" spans="3:4" ht="15" hidden="1" customHeight="1" x14ac:dyDescent="0.25">
      <c r="C30427" s="160" t="s">
        <v>312</v>
      </c>
      <c r="D30427" s="161">
        <v>440.58</v>
      </c>
    </row>
    <row r="30428" spans="3:4" ht="15" hidden="1" customHeight="1" x14ac:dyDescent="0.25">
      <c r="C30428" s="158" t="s">
        <v>543</v>
      </c>
      <c r="D30428" s="159">
        <v>527.44000000000005</v>
      </c>
    </row>
    <row r="30429" spans="3:4" ht="15" hidden="1" customHeight="1" x14ac:dyDescent="0.25">
      <c r="C30429" s="160" t="s">
        <v>554</v>
      </c>
      <c r="D30429" s="161">
        <v>319.33</v>
      </c>
    </row>
    <row r="30430" spans="3:4" ht="15" hidden="1" customHeight="1" x14ac:dyDescent="0.25">
      <c r="C30430" s="158" t="s">
        <v>539</v>
      </c>
      <c r="D30430" s="159">
        <v>865.54</v>
      </c>
    </row>
    <row r="30431" spans="3:4" ht="15" hidden="1" customHeight="1" x14ac:dyDescent="0.25">
      <c r="C30431" s="160" t="s">
        <v>540</v>
      </c>
      <c r="D30431" s="161">
        <v>788.18</v>
      </c>
    </row>
    <row r="30432" spans="3:4" ht="15" hidden="1" customHeight="1" x14ac:dyDescent="0.25">
      <c r="C30432" s="158" t="s">
        <v>551</v>
      </c>
      <c r="D30432" s="159">
        <v>313.92</v>
      </c>
    </row>
    <row r="30433" spans="3:4" ht="15" hidden="1" customHeight="1" x14ac:dyDescent="0.25">
      <c r="C30433" s="160" t="s">
        <v>542</v>
      </c>
      <c r="D30433" s="161">
        <v>829.35</v>
      </c>
    </row>
    <row r="30434" spans="3:4" ht="15" hidden="1" customHeight="1" x14ac:dyDescent="0.25">
      <c r="C30434" s="158" t="s">
        <v>540</v>
      </c>
      <c r="D30434" s="159">
        <v>200.76</v>
      </c>
    </row>
    <row r="30435" spans="3:4" ht="15" hidden="1" customHeight="1" x14ac:dyDescent="0.25">
      <c r="C30435" s="160" t="s">
        <v>552</v>
      </c>
      <c r="D30435" s="161">
        <v>12.43</v>
      </c>
    </row>
    <row r="30436" spans="3:4" ht="15" hidden="1" customHeight="1" x14ac:dyDescent="0.25">
      <c r="C30436" s="158" t="s">
        <v>550</v>
      </c>
      <c r="D30436" s="159">
        <v>715.89</v>
      </c>
    </row>
    <row r="30437" spans="3:4" ht="15" hidden="1" customHeight="1" x14ac:dyDescent="0.25">
      <c r="C30437" s="160" t="s">
        <v>544</v>
      </c>
      <c r="D30437" s="161">
        <v>671.19</v>
      </c>
    </row>
    <row r="30438" spans="3:4" ht="15" hidden="1" customHeight="1" x14ac:dyDescent="0.25">
      <c r="C30438" s="158" t="s">
        <v>540</v>
      </c>
      <c r="D30438" s="159">
        <v>701.37</v>
      </c>
    </row>
    <row r="30439" spans="3:4" ht="15" hidden="1" customHeight="1" x14ac:dyDescent="0.25">
      <c r="C30439" s="160" t="s">
        <v>307</v>
      </c>
      <c r="D30439" s="161">
        <v>1071.42</v>
      </c>
    </row>
    <row r="30440" spans="3:4" ht="15" hidden="1" customHeight="1" x14ac:dyDescent="0.25">
      <c r="C30440" s="158" t="s">
        <v>556</v>
      </c>
      <c r="D30440" s="159">
        <v>1233.32</v>
      </c>
    </row>
    <row r="30441" spans="3:4" ht="15" hidden="1" customHeight="1" x14ac:dyDescent="0.25">
      <c r="C30441" s="160" t="s">
        <v>543</v>
      </c>
      <c r="D30441" s="161">
        <v>558.24</v>
      </c>
    </row>
    <row r="30442" spans="3:4" ht="15" hidden="1" customHeight="1" x14ac:dyDescent="0.25">
      <c r="C30442" s="158" t="s">
        <v>539</v>
      </c>
      <c r="D30442" s="159">
        <v>14.58</v>
      </c>
    </row>
    <row r="30443" spans="3:4" ht="15" hidden="1" customHeight="1" x14ac:dyDescent="0.25">
      <c r="C30443" s="160" t="s">
        <v>540</v>
      </c>
      <c r="D30443" s="161">
        <v>735.16</v>
      </c>
    </row>
    <row r="30444" spans="3:4" ht="15" hidden="1" customHeight="1" x14ac:dyDescent="0.25">
      <c r="C30444" s="158" t="s">
        <v>539</v>
      </c>
      <c r="D30444" s="159">
        <v>473.75</v>
      </c>
    </row>
    <row r="30445" spans="3:4" ht="15" hidden="1" customHeight="1" x14ac:dyDescent="0.25">
      <c r="C30445" s="160" t="s">
        <v>546</v>
      </c>
      <c r="D30445" s="161">
        <v>705.21</v>
      </c>
    </row>
    <row r="30446" spans="3:4" ht="15" hidden="1" customHeight="1" x14ac:dyDescent="0.25">
      <c r="C30446" s="158" t="s">
        <v>307</v>
      </c>
      <c r="D30446" s="159">
        <v>341.23</v>
      </c>
    </row>
    <row r="30447" spans="3:4" ht="15" hidden="1" customHeight="1" x14ac:dyDescent="0.25">
      <c r="C30447" s="160" t="s">
        <v>545</v>
      </c>
      <c r="D30447" s="161">
        <v>735.32</v>
      </c>
    </row>
    <row r="30448" spans="3:4" ht="15" hidden="1" customHeight="1" x14ac:dyDescent="0.25">
      <c r="C30448" s="158" t="s">
        <v>542</v>
      </c>
      <c r="D30448" s="159">
        <v>752.59</v>
      </c>
    </row>
    <row r="30449" spans="3:4" ht="15" hidden="1" customHeight="1" x14ac:dyDescent="0.25">
      <c r="C30449" s="160" t="s">
        <v>307</v>
      </c>
      <c r="D30449" s="161">
        <v>597.75</v>
      </c>
    </row>
    <row r="30450" spans="3:4" ht="15" hidden="1" customHeight="1" x14ac:dyDescent="0.25">
      <c r="C30450" s="158" t="s">
        <v>552</v>
      </c>
      <c r="D30450" s="159">
        <v>104.96</v>
      </c>
    </row>
    <row r="30451" spans="3:4" ht="15" hidden="1" customHeight="1" x14ac:dyDescent="0.25">
      <c r="C30451" s="160" t="s">
        <v>545</v>
      </c>
      <c r="D30451" s="161">
        <v>260.83</v>
      </c>
    </row>
    <row r="30452" spans="3:4" ht="15" hidden="1" customHeight="1" x14ac:dyDescent="0.25">
      <c r="C30452" s="158" t="s">
        <v>307</v>
      </c>
      <c r="D30452" s="159">
        <v>617.91</v>
      </c>
    </row>
    <row r="30453" spans="3:4" ht="15" hidden="1" customHeight="1" x14ac:dyDescent="0.25">
      <c r="C30453" s="160" t="s">
        <v>546</v>
      </c>
      <c r="D30453" s="161">
        <v>436.57</v>
      </c>
    </row>
    <row r="30454" spans="3:4" ht="15" hidden="1" customHeight="1" x14ac:dyDescent="0.25">
      <c r="C30454" s="158" t="s">
        <v>309</v>
      </c>
      <c r="D30454" s="159">
        <v>118.48</v>
      </c>
    </row>
    <row r="30455" spans="3:4" ht="15" hidden="1" customHeight="1" x14ac:dyDescent="0.25">
      <c r="C30455" s="160" t="s">
        <v>543</v>
      </c>
      <c r="D30455" s="161">
        <v>656.44</v>
      </c>
    </row>
    <row r="30456" spans="3:4" ht="15" hidden="1" customHeight="1" x14ac:dyDescent="0.25">
      <c r="C30456" s="158" t="s">
        <v>550</v>
      </c>
      <c r="D30456" s="159">
        <v>409.64</v>
      </c>
    </row>
    <row r="30457" spans="3:4" ht="15" hidden="1" customHeight="1" x14ac:dyDescent="0.25">
      <c r="C30457" s="160" t="s">
        <v>558</v>
      </c>
      <c r="D30457" s="161">
        <v>173.16</v>
      </c>
    </row>
    <row r="30458" spans="3:4" ht="15" hidden="1" customHeight="1" x14ac:dyDescent="0.25">
      <c r="C30458" s="158" t="s">
        <v>552</v>
      </c>
      <c r="D30458" s="159">
        <v>928.34</v>
      </c>
    </row>
    <row r="30459" spans="3:4" ht="15" hidden="1" customHeight="1" x14ac:dyDescent="0.25">
      <c r="C30459" s="160" t="s">
        <v>549</v>
      </c>
      <c r="D30459" s="161">
        <v>849.74</v>
      </c>
    </row>
    <row r="30460" spans="3:4" ht="15" hidden="1" customHeight="1" x14ac:dyDescent="0.25">
      <c r="C30460" s="158" t="s">
        <v>542</v>
      </c>
      <c r="D30460" s="159">
        <v>649.07000000000005</v>
      </c>
    </row>
    <row r="30461" spans="3:4" ht="15" hidden="1" customHeight="1" x14ac:dyDescent="0.25">
      <c r="C30461" s="160" t="s">
        <v>553</v>
      </c>
      <c r="D30461" s="161">
        <v>323.56</v>
      </c>
    </row>
    <row r="30462" spans="3:4" ht="15" hidden="1" customHeight="1" x14ac:dyDescent="0.25">
      <c r="C30462" s="158" t="s">
        <v>554</v>
      </c>
      <c r="D30462" s="159">
        <v>485.89</v>
      </c>
    </row>
    <row r="30463" spans="3:4" ht="15" hidden="1" customHeight="1" x14ac:dyDescent="0.25">
      <c r="C30463" s="160" t="s">
        <v>553</v>
      </c>
      <c r="D30463" s="161">
        <v>941.65</v>
      </c>
    </row>
    <row r="30464" spans="3:4" ht="15" hidden="1" customHeight="1" x14ac:dyDescent="0.25">
      <c r="C30464" s="158" t="s">
        <v>312</v>
      </c>
      <c r="D30464" s="159">
        <v>934.04</v>
      </c>
    </row>
    <row r="30465" spans="3:4" ht="15" hidden="1" customHeight="1" x14ac:dyDescent="0.25">
      <c r="C30465" s="160" t="s">
        <v>552</v>
      </c>
      <c r="D30465" s="161">
        <v>43.62</v>
      </c>
    </row>
    <row r="30466" spans="3:4" ht="15" hidden="1" customHeight="1" x14ac:dyDescent="0.25">
      <c r="C30466" s="158" t="s">
        <v>551</v>
      </c>
      <c r="D30466" s="159">
        <v>1040.83</v>
      </c>
    </row>
    <row r="30467" spans="3:4" ht="15" hidden="1" customHeight="1" x14ac:dyDescent="0.25">
      <c r="C30467" s="160" t="s">
        <v>551</v>
      </c>
      <c r="D30467" s="161">
        <v>153.15</v>
      </c>
    </row>
    <row r="30468" spans="3:4" ht="15" hidden="1" customHeight="1" x14ac:dyDescent="0.25">
      <c r="C30468" s="158" t="s">
        <v>548</v>
      </c>
      <c r="D30468" s="159">
        <v>993.37</v>
      </c>
    </row>
    <row r="30469" spans="3:4" ht="15" hidden="1" customHeight="1" x14ac:dyDescent="0.25">
      <c r="C30469" s="160" t="s">
        <v>539</v>
      </c>
      <c r="D30469" s="161">
        <v>539.54999999999995</v>
      </c>
    </row>
    <row r="30470" spans="3:4" ht="15" hidden="1" customHeight="1" x14ac:dyDescent="0.25">
      <c r="C30470" s="158" t="s">
        <v>550</v>
      </c>
      <c r="D30470" s="159">
        <v>996.04</v>
      </c>
    </row>
    <row r="30471" spans="3:4" ht="15" hidden="1" customHeight="1" x14ac:dyDescent="0.25">
      <c r="C30471" s="160" t="s">
        <v>307</v>
      </c>
      <c r="D30471" s="161">
        <v>624.97</v>
      </c>
    </row>
    <row r="30472" spans="3:4" ht="15" hidden="1" customHeight="1" x14ac:dyDescent="0.25">
      <c r="C30472" s="158" t="s">
        <v>545</v>
      </c>
      <c r="D30472" s="159">
        <v>712.35</v>
      </c>
    </row>
    <row r="30473" spans="3:4" ht="15" hidden="1" customHeight="1" x14ac:dyDescent="0.25">
      <c r="C30473" s="160" t="s">
        <v>549</v>
      </c>
      <c r="D30473" s="161">
        <v>466.36</v>
      </c>
    </row>
    <row r="30474" spans="3:4" ht="15" hidden="1" customHeight="1" x14ac:dyDescent="0.25">
      <c r="C30474" s="158" t="s">
        <v>548</v>
      </c>
      <c r="D30474" s="159">
        <v>1161.1199999999999</v>
      </c>
    </row>
    <row r="30475" spans="3:4" ht="15" hidden="1" customHeight="1" x14ac:dyDescent="0.25">
      <c r="C30475" s="160" t="s">
        <v>309</v>
      </c>
      <c r="D30475" s="161">
        <v>689.02</v>
      </c>
    </row>
    <row r="30476" spans="3:4" ht="15" hidden="1" customHeight="1" x14ac:dyDescent="0.25">
      <c r="C30476" s="158" t="s">
        <v>312</v>
      </c>
      <c r="D30476" s="159">
        <v>868.23</v>
      </c>
    </row>
    <row r="30477" spans="3:4" ht="15" hidden="1" customHeight="1" x14ac:dyDescent="0.25">
      <c r="C30477" s="160" t="s">
        <v>309</v>
      </c>
      <c r="D30477" s="161">
        <v>209.08</v>
      </c>
    </row>
    <row r="30478" spans="3:4" ht="15" hidden="1" customHeight="1" x14ac:dyDescent="0.25">
      <c r="C30478" s="158" t="s">
        <v>543</v>
      </c>
      <c r="D30478" s="159">
        <v>951.13</v>
      </c>
    </row>
    <row r="30479" spans="3:4" ht="15" hidden="1" customHeight="1" x14ac:dyDescent="0.25">
      <c r="C30479" s="160" t="s">
        <v>308</v>
      </c>
      <c r="D30479" s="161">
        <v>545.94000000000005</v>
      </c>
    </row>
    <row r="30480" spans="3:4" ht="15" hidden="1" customHeight="1" x14ac:dyDescent="0.25">
      <c r="C30480" s="158" t="s">
        <v>307</v>
      </c>
      <c r="D30480" s="159">
        <v>59.9</v>
      </c>
    </row>
    <row r="30481" spans="3:4" ht="15" hidden="1" customHeight="1" x14ac:dyDescent="0.25">
      <c r="C30481" s="160" t="s">
        <v>558</v>
      </c>
      <c r="D30481" s="161">
        <v>109.51</v>
      </c>
    </row>
    <row r="30482" spans="3:4" ht="15" hidden="1" customHeight="1" x14ac:dyDescent="0.25">
      <c r="C30482" s="158" t="s">
        <v>308</v>
      </c>
      <c r="D30482" s="159">
        <v>498.27</v>
      </c>
    </row>
    <row r="30483" spans="3:4" ht="15" hidden="1" customHeight="1" x14ac:dyDescent="0.25">
      <c r="C30483" s="160" t="s">
        <v>541</v>
      </c>
      <c r="D30483" s="161">
        <v>236.79</v>
      </c>
    </row>
    <row r="30484" spans="3:4" ht="15" hidden="1" customHeight="1" x14ac:dyDescent="0.25">
      <c r="C30484" s="158" t="s">
        <v>312</v>
      </c>
      <c r="D30484" s="159">
        <v>797.14</v>
      </c>
    </row>
    <row r="30485" spans="3:4" ht="15" hidden="1" customHeight="1" x14ac:dyDescent="0.25">
      <c r="C30485" s="160" t="s">
        <v>548</v>
      </c>
      <c r="D30485" s="161">
        <v>1111.77</v>
      </c>
    </row>
    <row r="30486" spans="3:4" ht="15" hidden="1" customHeight="1" x14ac:dyDescent="0.25">
      <c r="C30486" s="158" t="s">
        <v>553</v>
      </c>
      <c r="D30486" s="159">
        <v>1042.9100000000001</v>
      </c>
    </row>
    <row r="30487" spans="3:4" ht="15" hidden="1" customHeight="1" x14ac:dyDescent="0.25">
      <c r="C30487" s="160" t="s">
        <v>542</v>
      </c>
      <c r="D30487" s="161">
        <v>1049.94</v>
      </c>
    </row>
    <row r="30488" spans="3:4" ht="15" hidden="1" customHeight="1" x14ac:dyDescent="0.25">
      <c r="C30488" s="158" t="s">
        <v>312</v>
      </c>
      <c r="D30488" s="159">
        <v>408.64</v>
      </c>
    </row>
    <row r="30489" spans="3:4" ht="15" hidden="1" customHeight="1" x14ac:dyDescent="0.25">
      <c r="C30489" s="160" t="s">
        <v>312</v>
      </c>
      <c r="D30489" s="161">
        <v>567.84</v>
      </c>
    </row>
    <row r="30490" spans="3:4" ht="15" hidden="1" customHeight="1" x14ac:dyDescent="0.25">
      <c r="C30490" s="158" t="s">
        <v>557</v>
      </c>
      <c r="D30490" s="159">
        <v>473.83</v>
      </c>
    </row>
    <row r="30491" spans="3:4" ht="15" hidden="1" customHeight="1" x14ac:dyDescent="0.25">
      <c r="C30491" s="160" t="s">
        <v>543</v>
      </c>
      <c r="D30491" s="161">
        <v>634.38</v>
      </c>
    </row>
    <row r="30492" spans="3:4" ht="15" hidden="1" customHeight="1" x14ac:dyDescent="0.25">
      <c r="C30492" s="158" t="s">
        <v>539</v>
      </c>
      <c r="D30492" s="159">
        <v>967.6</v>
      </c>
    </row>
    <row r="30493" spans="3:4" ht="15" hidden="1" customHeight="1" x14ac:dyDescent="0.25">
      <c r="C30493" s="160" t="s">
        <v>542</v>
      </c>
      <c r="D30493" s="161">
        <v>597.92999999999995</v>
      </c>
    </row>
    <row r="30494" spans="3:4" ht="15" hidden="1" customHeight="1" x14ac:dyDescent="0.25">
      <c r="C30494" s="158" t="s">
        <v>312</v>
      </c>
      <c r="D30494" s="159">
        <v>294.51</v>
      </c>
    </row>
    <row r="30495" spans="3:4" ht="15" hidden="1" customHeight="1" x14ac:dyDescent="0.25">
      <c r="C30495" s="160" t="s">
        <v>550</v>
      </c>
      <c r="D30495" s="161">
        <v>182.78</v>
      </c>
    </row>
    <row r="30496" spans="3:4" ht="15" hidden="1" customHeight="1" x14ac:dyDescent="0.25">
      <c r="C30496" s="158" t="s">
        <v>541</v>
      </c>
      <c r="D30496" s="159">
        <v>710.06</v>
      </c>
    </row>
    <row r="30497" spans="3:4" ht="15" hidden="1" customHeight="1" x14ac:dyDescent="0.25">
      <c r="C30497" s="160" t="s">
        <v>309</v>
      </c>
      <c r="D30497" s="161">
        <v>1284.8399999999999</v>
      </c>
    </row>
    <row r="30498" spans="3:4" ht="15" hidden="1" customHeight="1" x14ac:dyDescent="0.25">
      <c r="C30498" s="158" t="s">
        <v>546</v>
      </c>
      <c r="D30498" s="159">
        <v>664.15</v>
      </c>
    </row>
    <row r="30499" spans="3:4" ht="15" hidden="1" customHeight="1" x14ac:dyDescent="0.25">
      <c r="C30499" s="160" t="s">
        <v>539</v>
      </c>
      <c r="D30499" s="161">
        <v>69.16</v>
      </c>
    </row>
    <row r="30500" spans="3:4" ht="15" hidden="1" customHeight="1" x14ac:dyDescent="0.25">
      <c r="C30500" s="158" t="s">
        <v>557</v>
      </c>
      <c r="D30500" s="159">
        <v>730.39</v>
      </c>
    </row>
    <row r="30501" spans="3:4" ht="15" hidden="1" customHeight="1" x14ac:dyDescent="0.25">
      <c r="C30501" s="160" t="s">
        <v>551</v>
      </c>
      <c r="D30501" s="161">
        <v>645.69000000000005</v>
      </c>
    </row>
    <row r="30502" spans="3:4" ht="15" hidden="1" customHeight="1" x14ac:dyDescent="0.25">
      <c r="C30502" s="158" t="s">
        <v>539</v>
      </c>
      <c r="D30502" s="159">
        <v>405.55</v>
      </c>
    </row>
    <row r="30503" spans="3:4" ht="15" hidden="1" customHeight="1" x14ac:dyDescent="0.25">
      <c r="C30503" s="160" t="s">
        <v>540</v>
      </c>
      <c r="D30503" s="161">
        <v>611.28</v>
      </c>
    </row>
    <row r="30504" spans="3:4" ht="15" hidden="1" customHeight="1" x14ac:dyDescent="0.25">
      <c r="C30504" s="158" t="s">
        <v>542</v>
      </c>
      <c r="D30504" s="159">
        <v>413.68</v>
      </c>
    </row>
    <row r="30505" spans="3:4" ht="15" hidden="1" customHeight="1" x14ac:dyDescent="0.25">
      <c r="C30505" s="160" t="s">
        <v>550</v>
      </c>
      <c r="D30505" s="161">
        <v>334.68</v>
      </c>
    </row>
    <row r="30506" spans="3:4" ht="15" hidden="1" customHeight="1" x14ac:dyDescent="0.25">
      <c r="C30506" s="158" t="s">
        <v>547</v>
      </c>
      <c r="D30506" s="159">
        <v>524.54</v>
      </c>
    </row>
    <row r="30507" spans="3:4" ht="15" hidden="1" customHeight="1" x14ac:dyDescent="0.25">
      <c r="C30507" s="160" t="s">
        <v>547</v>
      </c>
      <c r="D30507" s="161">
        <v>1264.8</v>
      </c>
    </row>
    <row r="30508" spans="3:4" ht="15" hidden="1" customHeight="1" x14ac:dyDescent="0.25">
      <c r="C30508" s="158" t="s">
        <v>550</v>
      </c>
      <c r="D30508" s="159">
        <v>387.26</v>
      </c>
    </row>
    <row r="30509" spans="3:4" ht="15" hidden="1" customHeight="1" x14ac:dyDescent="0.25">
      <c r="C30509" s="160" t="s">
        <v>308</v>
      </c>
      <c r="D30509" s="161">
        <v>1026.6400000000001</v>
      </c>
    </row>
    <row r="30510" spans="3:4" ht="15" hidden="1" customHeight="1" x14ac:dyDescent="0.25">
      <c r="C30510" s="158" t="s">
        <v>555</v>
      </c>
      <c r="D30510" s="159">
        <v>161.78</v>
      </c>
    </row>
    <row r="30511" spans="3:4" ht="15" hidden="1" customHeight="1" x14ac:dyDescent="0.25">
      <c r="C30511" s="160" t="s">
        <v>545</v>
      </c>
      <c r="D30511" s="161">
        <v>410.29</v>
      </c>
    </row>
    <row r="30512" spans="3:4" ht="15" hidden="1" customHeight="1" x14ac:dyDescent="0.25">
      <c r="C30512" s="158" t="s">
        <v>309</v>
      </c>
      <c r="D30512" s="159">
        <v>547.76</v>
      </c>
    </row>
    <row r="30513" spans="3:4" ht="15" hidden="1" customHeight="1" x14ac:dyDescent="0.25">
      <c r="C30513" s="160" t="s">
        <v>540</v>
      </c>
      <c r="D30513" s="161">
        <v>1195.22</v>
      </c>
    </row>
    <row r="30514" spans="3:4" ht="15" hidden="1" customHeight="1" x14ac:dyDescent="0.25">
      <c r="C30514" s="158" t="s">
        <v>542</v>
      </c>
      <c r="D30514" s="159">
        <v>437.26</v>
      </c>
    </row>
    <row r="30515" spans="3:4" ht="15" hidden="1" customHeight="1" x14ac:dyDescent="0.25">
      <c r="C30515" s="160" t="s">
        <v>540</v>
      </c>
      <c r="D30515" s="161">
        <v>872.17</v>
      </c>
    </row>
    <row r="30516" spans="3:4" ht="15" hidden="1" customHeight="1" x14ac:dyDescent="0.25">
      <c r="C30516" s="158" t="s">
        <v>539</v>
      </c>
      <c r="D30516" s="159">
        <v>697.69</v>
      </c>
    </row>
    <row r="30517" spans="3:4" ht="15" hidden="1" customHeight="1" x14ac:dyDescent="0.25">
      <c r="C30517" s="160" t="s">
        <v>543</v>
      </c>
      <c r="D30517" s="161">
        <v>303.25</v>
      </c>
    </row>
    <row r="30518" spans="3:4" ht="15" hidden="1" customHeight="1" x14ac:dyDescent="0.25">
      <c r="C30518" s="158" t="s">
        <v>540</v>
      </c>
      <c r="D30518" s="159">
        <v>669.59</v>
      </c>
    </row>
    <row r="30519" spans="3:4" ht="15" hidden="1" customHeight="1" x14ac:dyDescent="0.25">
      <c r="C30519" s="160" t="s">
        <v>548</v>
      </c>
      <c r="D30519" s="161">
        <v>765.45</v>
      </c>
    </row>
    <row r="30520" spans="3:4" ht="15" hidden="1" customHeight="1" x14ac:dyDescent="0.25">
      <c r="C30520" s="158" t="s">
        <v>542</v>
      </c>
      <c r="D30520" s="159">
        <v>299.38</v>
      </c>
    </row>
    <row r="30521" spans="3:4" ht="15" hidden="1" customHeight="1" x14ac:dyDescent="0.25">
      <c r="C30521" s="160" t="s">
        <v>546</v>
      </c>
      <c r="D30521" s="161">
        <v>473.3</v>
      </c>
    </row>
    <row r="30522" spans="3:4" ht="15" hidden="1" customHeight="1" x14ac:dyDescent="0.25">
      <c r="C30522" s="158" t="s">
        <v>539</v>
      </c>
      <c r="D30522" s="159">
        <v>667.68</v>
      </c>
    </row>
    <row r="30523" spans="3:4" ht="15" hidden="1" customHeight="1" x14ac:dyDescent="0.25">
      <c r="C30523" s="160" t="s">
        <v>549</v>
      </c>
      <c r="D30523" s="161">
        <v>434.96</v>
      </c>
    </row>
    <row r="30524" spans="3:4" ht="15" hidden="1" customHeight="1" x14ac:dyDescent="0.25">
      <c r="C30524" s="158" t="s">
        <v>308</v>
      </c>
      <c r="D30524" s="159">
        <v>1189.6199999999999</v>
      </c>
    </row>
    <row r="30525" spans="3:4" ht="15" hidden="1" customHeight="1" x14ac:dyDescent="0.25">
      <c r="C30525" s="160" t="s">
        <v>312</v>
      </c>
      <c r="D30525" s="161">
        <v>543.80999999999995</v>
      </c>
    </row>
    <row r="30526" spans="3:4" ht="15" hidden="1" customHeight="1" x14ac:dyDescent="0.25">
      <c r="C30526" s="158" t="s">
        <v>540</v>
      </c>
      <c r="D30526" s="159">
        <v>130.93</v>
      </c>
    </row>
    <row r="30527" spans="3:4" ht="15" hidden="1" customHeight="1" x14ac:dyDescent="0.25">
      <c r="C30527" s="160" t="s">
        <v>551</v>
      </c>
      <c r="D30527" s="161">
        <v>897.26</v>
      </c>
    </row>
    <row r="30528" spans="3:4" ht="15" hidden="1" customHeight="1" x14ac:dyDescent="0.25">
      <c r="C30528" s="158" t="s">
        <v>542</v>
      </c>
      <c r="D30528" s="159">
        <v>248.63</v>
      </c>
    </row>
    <row r="30529" spans="3:4" ht="15" hidden="1" customHeight="1" x14ac:dyDescent="0.25">
      <c r="C30529" s="160" t="s">
        <v>551</v>
      </c>
      <c r="D30529" s="161">
        <v>43.07</v>
      </c>
    </row>
    <row r="30530" spans="3:4" ht="15" hidden="1" customHeight="1" x14ac:dyDescent="0.25">
      <c r="C30530" s="158" t="s">
        <v>552</v>
      </c>
      <c r="D30530" s="159">
        <v>1250.1199999999999</v>
      </c>
    </row>
    <row r="30531" spans="3:4" ht="15" hidden="1" customHeight="1" x14ac:dyDescent="0.25">
      <c r="C30531" s="160" t="s">
        <v>545</v>
      </c>
      <c r="D30531" s="161">
        <v>1202.55</v>
      </c>
    </row>
    <row r="30532" spans="3:4" ht="15" hidden="1" customHeight="1" x14ac:dyDescent="0.25">
      <c r="C30532" s="158" t="s">
        <v>553</v>
      </c>
      <c r="D30532" s="159">
        <v>741.71</v>
      </c>
    </row>
    <row r="30533" spans="3:4" ht="15" hidden="1" customHeight="1" x14ac:dyDescent="0.25">
      <c r="C30533" s="160" t="s">
        <v>548</v>
      </c>
      <c r="D30533" s="161">
        <v>589.37</v>
      </c>
    </row>
    <row r="30534" spans="3:4" ht="15" hidden="1" customHeight="1" x14ac:dyDescent="0.25">
      <c r="C30534" s="158" t="s">
        <v>539</v>
      </c>
      <c r="D30534" s="159">
        <v>1066.07</v>
      </c>
    </row>
    <row r="30535" spans="3:4" ht="15" hidden="1" customHeight="1" x14ac:dyDescent="0.25">
      <c r="C30535" s="160" t="s">
        <v>545</v>
      </c>
      <c r="D30535" s="161">
        <v>425.87</v>
      </c>
    </row>
    <row r="30536" spans="3:4" ht="15" hidden="1" customHeight="1" x14ac:dyDescent="0.25">
      <c r="C30536" s="158" t="s">
        <v>554</v>
      </c>
      <c r="D30536" s="159">
        <v>908.52</v>
      </c>
    </row>
    <row r="30537" spans="3:4" ht="15" hidden="1" customHeight="1" x14ac:dyDescent="0.25">
      <c r="C30537" s="160" t="s">
        <v>549</v>
      </c>
      <c r="D30537" s="161">
        <v>596.92999999999995</v>
      </c>
    </row>
    <row r="30538" spans="3:4" ht="15" hidden="1" customHeight="1" x14ac:dyDescent="0.25">
      <c r="C30538" s="158" t="s">
        <v>548</v>
      </c>
      <c r="D30538" s="159">
        <v>682.1</v>
      </c>
    </row>
    <row r="30539" spans="3:4" ht="15" hidden="1" customHeight="1" x14ac:dyDescent="0.25">
      <c r="C30539" s="160" t="s">
        <v>545</v>
      </c>
      <c r="D30539" s="161">
        <v>613.13</v>
      </c>
    </row>
    <row r="30540" spans="3:4" ht="15" hidden="1" customHeight="1" x14ac:dyDescent="0.25">
      <c r="C30540" s="158" t="s">
        <v>545</v>
      </c>
      <c r="D30540" s="159">
        <v>439.21</v>
      </c>
    </row>
    <row r="30541" spans="3:4" ht="15" hidden="1" customHeight="1" x14ac:dyDescent="0.25">
      <c r="C30541" s="160" t="s">
        <v>542</v>
      </c>
      <c r="D30541" s="161">
        <v>1102.22</v>
      </c>
    </row>
    <row r="30542" spans="3:4" ht="15" hidden="1" customHeight="1" x14ac:dyDescent="0.25">
      <c r="C30542" s="158" t="s">
        <v>539</v>
      </c>
      <c r="D30542" s="159">
        <v>149.15</v>
      </c>
    </row>
    <row r="30543" spans="3:4" ht="15" hidden="1" customHeight="1" x14ac:dyDescent="0.25">
      <c r="C30543" s="160" t="s">
        <v>307</v>
      </c>
      <c r="D30543" s="161">
        <v>873.49</v>
      </c>
    </row>
    <row r="30544" spans="3:4" ht="15" hidden="1" customHeight="1" x14ac:dyDescent="0.25">
      <c r="C30544" s="158" t="s">
        <v>549</v>
      </c>
      <c r="D30544" s="159">
        <v>634.24</v>
      </c>
    </row>
    <row r="30545" spans="3:4" ht="15" hidden="1" customHeight="1" x14ac:dyDescent="0.25">
      <c r="C30545" s="160" t="s">
        <v>312</v>
      </c>
      <c r="D30545" s="161">
        <v>667.39</v>
      </c>
    </row>
    <row r="30546" spans="3:4" ht="15" hidden="1" customHeight="1" x14ac:dyDescent="0.25">
      <c r="C30546" s="158" t="s">
        <v>544</v>
      </c>
      <c r="D30546" s="159">
        <v>1029.8399999999999</v>
      </c>
    </row>
    <row r="30547" spans="3:4" ht="15" hidden="1" customHeight="1" x14ac:dyDescent="0.25">
      <c r="C30547" s="160" t="s">
        <v>543</v>
      </c>
      <c r="D30547" s="161">
        <v>79.16</v>
      </c>
    </row>
    <row r="30548" spans="3:4" ht="15" hidden="1" customHeight="1" x14ac:dyDescent="0.25">
      <c r="C30548" s="158" t="s">
        <v>557</v>
      </c>
      <c r="D30548" s="159">
        <v>72.02</v>
      </c>
    </row>
    <row r="30549" spans="3:4" ht="15" hidden="1" customHeight="1" x14ac:dyDescent="0.25">
      <c r="C30549" s="160" t="s">
        <v>552</v>
      </c>
      <c r="D30549" s="161">
        <v>220.36</v>
      </c>
    </row>
    <row r="30550" spans="3:4" ht="15" hidden="1" customHeight="1" x14ac:dyDescent="0.25">
      <c r="C30550" s="158" t="s">
        <v>554</v>
      </c>
      <c r="D30550" s="159">
        <v>82.77</v>
      </c>
    </row>
    <row r="30551" spans="3:4" ht="15" hidden="1" customHeight="1" x14ac:dyDescent="0.25">
      <c r="C30551" s="160" t="s">
        <v>539</v>
      </c>
      <c r="D30551" s="161">
        <v>49.55</v>
      </c>
    </row>
    <row r="30552" spans="3:4" ht="15" hidden="1" customHeight="1" x14ac:dyDescent="0.25">
      <c r="C30552" s="158" t="s">
        <v>553</v>
      </c>
      <c r="D30552" s="159">
        <v>696.42</v>
      </c>
    </row>
    <row r="30553" spans="3:4" ht="15" hidden="1" customHeight="1" x14ac:dyDescent="0.25">
      <c r="C30553" s="160" t="s">
        <v>542</v>
      </c>
      <c r="D30553" s="161">
        <v>1004.5</v>
      </c>
    </row>
    <row r="30554" spans="3:4" ht="15" hidden="1" customHeight="1" x14ac:dyDescent="0.25">
      <c r="C30554" s="158" t="s">
        <v>546</v>
      </c>
      <c r="D30554" s="159">
        <v>662.02</v>
      </c>
    </row>
    <row r="30555" spans="3:4" ht="15" hidden="1" customHeight="1" x14ac:dyDescent="0.25">
      <c r="C30555" s="160" t="s">
        <v>554</v>
      </c>
      <c r="D30555" s="161">
        <v>148.21</v>
      </c>
    </row>
    <row r="30556" spans="3:4" ht="15" hidden="1" customHeight="1" x14ac:dyDescent="0.25">
      <c r="C30556" s="158" t="s">
        <v>556</v>
      </c>
      <c r="D30556" s="159">
        <v>1095.6500000000001</v>
      </c>
    </row>
    <row r="30557" spans="3:4" ht="15" hidden="1" customHeight="1" x14ac:dyDescent="0.25">
      <c r="C30557" s="160" t="s">
        <v>539</v>
      </c>
      <c r="D30557" s="161">
        <v>200.11</v>
      </c>
    </row>
    <row r="30558" spans="3:4" ht="15" hidden="1" customHeight="1" x14ac:dyDescent="0.25">
      <c r="C30558" s="158" t="s">
        <v>541</v>
      </c>
      <c r="D30558" s="159">
        <v>582.44000000000005</v>
      </c>
    </row>
    <row r="30559" spans="3:4" ht="15" hidden="1" customHeight="1" x14ac:dyDescent="0.25">
      <c r="C30559" s="160" t="s">
        <v>549</v>
      </c>
      <c r="D30559" s="161">
        <v>675.43</v>
      </c>
    </row>
    <row r="30560" spans="3:4" ht="15" hidden="1" customHeight="1" x14ac:dyDescent="0.25">
      <c r="C30560" s="158" t="s">
        <v>543</v>
      </c>
      <c r="D30560" s="159">
        <v>98.64</v>
      </c>
    </row>
    <row r="30561" spans="3:4" ht="15" hidden="1" customHeight="1" x14ac:dyDescent="0.25">
      <c r="C30561" s="160" t="s">
        <v>546</v>
      </c>
      <c r="D30561" s="161">
        <v>510.8</v>
      </c>
    </row>
    <row r="30562" spans="3:4" ht="15" hidden="1" customHeight="1" x14ac:dyDescent="0.25">
      <c r="C30562" s="158" t="s">
        <v>551</v>
      </c>
      <c r="D30562" s="159">
        <v>690.02</v>
      </c>
    </row>
    <row r="30563" spans="3:4" ht="15" hidden="1" customHeight="1" x14ac:dyDescent="0.25">
      <c r="C30563" s="160" t="s">
        <v>546</v>
      </c>
      <c r="D30563" s="161">
        <v>240.88</v>
      </c>
    </row>
    <row r="30564" spans="3:4" ht="15" hidden="1" customHeight="1" x14ac:dyDescent="0.25">
      <c r="C30564" s="158" t="s">
        <v>558</v>
      </c>
      <c r="D30564" s="159">
        <v>659.89</v>
      </c>
    </row>
    <row r="30565" spans="3:4" ht="15" hidden="1" customHeight="1" x14ac:dyDescent="0.25">
      <c r="C30565" s="160" t="s">
        <v>308</v>
      </c>
      <c r="D30565" s="161">
        <v>591.44000000000005</v>
      </c>
    </row>
    <row r="30566" spans="3:4" ht="15" hidden="1" customHeight="1" x14ac:dyDescent="0.25">
      <c r="C30566" s="158" t="s">
        <v>540</v>
      </c>
      <c r="D30566" s="159">
        <v>998.12</v>
      </c>
    </row>
    <row r="30567" spans="3:4" ht="15" hidden="1" customHeight="1" x14ac:dyDescent="0.25">
      <c r="C30567" s="160" t="s">
        <v>540</v>
      </c>
      <c r="D30567" s="161">
        <v>450.87</v>
      </c>
    </row>
    <row r="30568" spans="3:4" ht="15" hidden="1" customHeight="1" x14ac:dyDescent="0.25">
      <c r="C30568" s="158" t="s">
        <v>309</v>
      </c>
      <c r="D30568" s="159">
        <v>569.19000000000005</v>
      </c>
    </row>
    <row r="30569" spans="3:4" ht="15" hidden="1" customHeight="1" x14ac:dyDescent="0.25">
      <c r="C30569" s="160" t="s">
        <v>549</v>
      </c>
      <c r="D30569" s="161">
        <v>632.01</v>
      </c>
    </row>
    <row r="30570" spans="3:4" ht="15" hidden="1" customHeight="1" x14ac:dyDescent="0.25">
      <c r="C30570" s="158" t="s">
        <v>556</v>
      </c>
      <c r="D30570" s="159">
        <v>33.92</v>
      </c>
    </row>
    <row r="30571" spans="3:4" ht="15" hidden="1" customHeight="1" x14ac:dyDescent="0.25">
      <c r="C30571" s="160" t="s">
        <v>551</v>
      </c>
      <c r="D30571" s="161">
        <v>238.32</v>
      </c>
    </row>
    <row r="30572" spans="3:4" ht="15" hidden="1" customHeight="1" x14ac:dyDescent="0.25">
      <c r="C30572" s="158" t="s">
        <v>547</v>
      </c>
      <c r="D30572" s="159">
        <v>572.99</v>
      </c>
    </row>
    <row r="30573" spans="3:4" ht="15" hidden="1" customHeight="1" x14ac:dyDescent="0.25">
      <c r="C30573" s="160" t="s">
        <v>541</v>
      </c>
      <c r="D30573" s="161">
        <v>1160.73</v>
      </c>
    </row>
    <row r="30574" spans="3:4" ht="15" hidden="1" customHeight="1" x14ac:dyDescent="0.25">
      <c r="C30574" s="158" t="s">
        <v>309</v>
      </c>
      <c r="D30574" s="159">
        <v>1048.2</v>
      </c>
    </row>
    <row r="30575" spans="3:4" ht="15" hidden="1" customHeight="1" x14ac:dyDescent="0.25">
      <c r="C30575" s="160" t="s">
        <v>552</v>
      </c>
      <c r="D30575" s="161">
        <v>69.19</v>
      </c>
    </row>
    <row r="30576" spans="3:4" ht="15" hidden="1" customHeight="1" x14ac:dyDescent="0.25">
      <c r="C30576" s="158" t="s">
        <v>545</v>
      </c>
      <c r="D30576" s="159">
        <v>1157.97</v>
      </c>
    </row>
    <row r="30577" spans="3:4" ht="15" hidden="1" customHeight="1" x14ac:dyDescent="0.25">
      <c r="C30577" s="160" t="s">
        <v>307</v>
      </c>
      <c r="D30577" s="161">
        <v>451.89</v>
      </c>
    </row>
    <row r="30578" spans="3:4" ht="15" hidden="1" customHeight="1" x14ac:dyDescent="0.25">
      <c r="C30578" s="158" t="s">
        <v>546</v>
      </c>
      <c r="D30578" s="159">
        <v>395.43</v>
      </c>
    </row>
    <row r="30579" spans="3:4" ht="15" hidden="1" customHeight="1" x14ac:dyDescent="0.25">
      <c r="C30579" s="160" t="s">
        <v>554</v>
      </c>
      <c r="D30579" s="161">
        <v>485.55</v>
      </c>
    </row>
    <row r="30580" spans="3:4" ht="15" hidden="1" customHeight="1" x14ac:dyDescent="0.25">
      <c r="C30580" s="158" t="s">
        <v>539</v>
      </c>
      <c r="D30580" s="159">
        <v>942.07</v>
      </c>
    </row>
    <row r="30581" spans="3:4" ht="15" hidden="1" customHeight="1" x14ac:dyDescent="0.25">
      <c r="C30581" s="160" t="s">
        <v>546</v>
      </c>
      <c r="D30581" s="161">
        <v>862.1</v>
      </c>
    </row>
    <row r="30582" spans="3:4" ht="15" hidden="1" customHeight="1" x14ac:dyDescent="0.25">
      <c r="C30582" s="158" t="s">
        <v>551</v>
      </c>
      <c r="D30582" s="159">
        <v>774.34</v>
      </c>
    </row>
    <row r="30583" spans="3:4" ht="15" hidden="1" customHeight="1" x14ac:dyDescent="0.25">
      <c r="C30583" s="160" t="s">
        <v>544</v>
      </c>
      <c r="D30583" s="161">
        <v>750.37</v>
      </c>
    </row>
    <row r="30584" spans="3:4" ht="15" hidden="1" customHeight="1" x14ac:dyDescent="0.25">
      <c r="C30584" s="158" t="s">
        <v>540</v>
      </c>
      <c r="D30584" s="159">
        <v>863.11</v>
      </c>
    </row>
    <row r="30585" spans="3:4" ht="15" hidden="1" customHeight="1" x14ac:dyDescent="0.25">
      <c r="C30585" s="160" t="s">
        <v>551</v>
      </c>
      <c r="D30585" s="161">
        <v>413.59</v>
      </c>
    </row>
    <row r="30586" spans="3:4" ht="15" hidden="1" customHeight="1" x14ac:dyDescent="0.25">
      <c r="C30586" s="158" t="s">
        <v>307</v>
      </c>
      <c r="D30586" s="159">
        <v>977.39</v>
      </c>
    </row>
    <row r="30587" spans="3:4" ht="15" hidden="1" customHeight="1" x14ac:dyDescent="0.25">
      <c r="C30587" s="160" t="s">
        <v>539</v>
      </c>
      <c r="D30587" s="161">
        <v>909.45</v>
      </c>
    </row>
    <row r="30588" spans="3:4" ht="15" hidden="1" customHeight="1" x14ac:dyDescent="0.25">
      <c r="C30588" s="158" t="s">
        <v>540</v>
      </c>
      <c r="D30588" s="159">
        <v>57.33</v>
      </c>
    </row>
    <row r="30589" spans="3:4" ht="15" hidden="1" customHeight="1" x14ac:dyDescent="0.25">
      <c r="C30589" s="160" t="s">
        <v>540</v>
      </c>
      <c r="D30589" s="161">
        <v>425.04</v>
      </c>
    </row>
    <row r="30590" spans="3:4" ht="15" hidden="1" customHeight="1" x14ac:dyDescent="0.25">
      <c r="C30590" s="158" t="s">
        <v>540</v>
      </c>
      <c r="D30590" s="159">
        <v>374.33</v>
      </c>
    </row>
    <row r="30591" spans="3:4" ht="15" hidden="1" customHeight="1" x14ac:dyDescent="0.25">
      <c r="C30591" s="160" t="s">
        <v>545</v>
      </c>
      <c r="D30591" s="161">
        <v>1058.6099999999999</v>
      </c>
    </row>
    <row r="30592" spans="3:4" ht="15" hidden="1" customHeight="1" x14ac:dyDescent="0.25">
      <c r="C30592" s="158" t="s">
        <v>540</v>
      </c>
      <c r="D30592" s="159">
        <v>690.23</v>
      </c>
    </row>
    <row r="30593" spans="3:4" ht="15" hidden="1" customHeight="1" x14ac:dyDescent="0.25">
      <c r="C30593" s="160" t="s">
        <v>547</v>
      </c>
      <c r="D30593" s="161">
        <v>772.45</v>
      </c>
    </row>
    <row r="30594" spans="3:4" ht="15" hidden="1" customHeight="1" x14ac:dyDescent="0.25">
      <c r="C30594" s="158" t="s">
        <v>551</v>
      </c>
      <c r="D30594" s="159">
        <v>1076.6400000000001</v>
      </c>
    </row>
    <row r="30595" spans="3:4" ht="15" hidden="1" customHeight="1" x14ac:dyDescent="0.25">
      <c r="C30595" s="160" t="s">
        <v>545</v>
      </c>
      <c r="D30595" s="161">
        <v>383.99</v>
      </c>
    </row>
    <row r="30596" spans="3:4" ht="15" hidden="1" customHeight="1" x14ac:dyDescent="0.25">
      <c r="C30596" s="158" t="s">
        <v>543</v>
      </c>
      <c r="D30596" s="159">
        <v>229</v>
      </c>
    </row>
    <row r="30597" spans="3:4" ht="15" hidden="1" customHeight="1" x14ac:dyDescent="0.25">
      <c r="C30597" s="160" t="s">
        <v>556</v>
      </c>
      <c r="D30597" s="161">
        <v>928.63</v>
      </c>
    </row>
    <row r="30598" spans="3:4" ht="15" hidden="1" customHeight="1" x14ac:dyDescent="0.25">
      <c r="C30598" s="158" t="s">
        <v>539</v>
      </c>
      <c r="D30598" s="159">
        <v>962.6</v>
      </c>
    </row>
    <row r="30599" spans="3:4" ht="15" hidden="1" customHeight="1" x14ac:dyDescent="0.25">
      <c r="C30599" s="160" t="s">
        <v>309</v>
      </c>
      <c r="D30599" s="161">
        <v>633.07000000000005</v>
      </c>
    </row>
    <row r="30600" spans="3:4" ht="15" hidden="1" customHeight="1" x14ac:dyDescent="0.25">
      <c r="C30600" s="158" t="s">
        <v>307</v>
      </c>
      <c r="D30600" s="159">
        <v>695.58</v>
      </c>
    </row>
    <row r="30601" spans="3:4" ht="15" hidden="1" customHeight="1" x14ac:dyDescent="0.25">
      <c r="C30601" s="160" t="s">
        <v>312</v>
      </c>
      <c r="D30601" s="161">
        <v>986.6</v>
      </c>
    </row>
    <row r="30602" spans="3:4" ht="15" hidden="1" customHeight="1" x14ac:dyDescent="0.25">
      <c r="C30602" s="158" t="s">
        <v>307</v>
      </c>
      <c r="D30602" s="159">
        <v>789.27</v>
      </c>
    </row>
    <row r="30603" spans="3:4" ht="15" hidden="1" customHeight="1" x14ac:dyDescent="0.25">
      <c r="C30603" s="160" t="s">
        <v>308</v>
      </c>
      <c r="D30603" s="161">
        <v>495.26</v>
      </c>
    </row>
    <row r="30604" spans="3:4" ht="15" hidden="1" customHeight="1" x14ac:dyDescent="0.25">
      <c r="C30604" s="158" t="s">
        <v>554</v>
      </c>
      <c r="D30604" s="159">
        <v>122.46</v>
      </c>
    </row>
    <row r="30605" spans="3:4" ht="15" hidden="1" customHeight="1" x14ac:dyDescent="0.25">
      <c r="C30605" s="160" t="s">
        <v>557</v>
      </c>
      <c r="D30605" s="161">
        <v>340.22</v>
      </c>
    </row>
    <row r="30606" spans="3:4" ht="15" hidden="1" customHeight="1" x14ac:dyDescent="0.25">
      <c r="C30606" s="158" t="s">
        <v>308</v>
      </c>
      <c r="D30606" s="159">
        <v>213.89</v>
      </c>
    </row>
    <row r="30607" spans="3:4" ht="15" hidden="1" customHeight="1" x14ac:dyDescent="0.25">
      <c r="C30607" s="160" t="s">
        <v>557</v>
      </c>
      <c r="D30607" s="161">
        <v>802.64</v>
      </c>
    </row>
    <row r="30608" spans="3:4" ht="15" hidden="1" customHeight="1" x14ac:dyDescent="0.25">
      <c r="C30608" s="158" t="s">
        <v>308</v>
      </c>
      <c r="D30608" s="159">
        <v>719.91</v>
      </c>
    </row>
    <row r="30609" spans="3:4" ht="15" hidden="1" customHeight="1" x14ac:dyDescent="0.25">
      <c r="C30609" s="160" t="s">
        <v>543</v>
      </c>
      <c r="D30609" s="161">
        <v>1124.31</v>
      </c>
    </row>
    <row r="30610" spans="3:4" ht="15" hidden="1" customHeight="1" x14ac:dyDescent="0.25">
      <c r="C30610" s="158" t="s">
        <v>555</v>
      </c>
      <c r="D30610" s="159">
        <v>84.01</v>
      </c>
    </row>
    <row r="30611" spans="3:4" ht="15" hidden="1" customHeight="1" x14ac:dyDescent="0.25">
      <c r="C30611" s="160" t="s">
        <v>545</v>
      </c>
      <c r="D30611" s="161">
        <v>947.32</v>
      </c>
    </row>
    <row r="30612" spans="3:4" ht="15" hidden="1" customHeight="1" x14ac:dyDescent="0.25">
      <c r="C30612" s="158" t="s">
        <v>553</v>
      </c>
      <c r="D30612" s="159">
        <v>543.97</v>
      </c>
    </row>
    <row r="30613" spans="3:4" ht="15" hidden="1" customHeight="1" x14ac:dyDescent="0.25">
      <c r="C30613" s="160" t="s">
        <v>551</v>
      </c>
      <c r="D30613" s="161">
        <v>755.88</v>
      </c>
    </row>
    <row r="30614" spans="3:4" ht="15" hidden="1" customHeight="1" x14ac:dyDescent="0.25">
      <c r="C30614" s="158" t="s">
        <v>555</v>
      </c>
      <c r="D30614" s="159">
        <v>84.05</v>
      </c>
    </row>
    <row r="30615" spans="3:4" ht="15" hidden="1" customHeight="1" x14ac:dyDescent="0.25">
      <c r="C30615" s="160" t="s">
        <v>551</v>
      </c>
      <c r="D30615" s="161">
        <v>405.46</v>
      </c>
    </row>
    <row r="30616" spans="3:4" ht="15" hidden="1" customHeight="1" x14ac:dyDescent="0.25">
      <c r="C30616" s="158" t="s">
        <v>546</v>
      </c>
      <c r="D30616" s="159">
        <v>992.25</v>
      </c>
    </row>
    <row r="30617" spans="3:4" ht="15" hidden="1" customHeight="1" x14ac:dyDescent="0.25">
      <c r="C30617" s="160" t="s">
        <v>544</v>
      </c>
      <c r="D30617" s="161">
        <v>257.29000000000002</v>
      </c>
    </row>
    <row r="30618" spans="3:4" ht="15" hidden="1" customHeight="1" x14ac:dyDescent="0.25">
      <c r="C30618" s="158" t="s">
        <v>553</v>
      </c>
      <c r="D30618" s="159">
        <v>548.14</v>
      </c>
    </row>
    <row r="30619" spans="3:4" ht="15" hidden="1" customHeight="1" x14ac:dyDescent="0.25">
      <c r="C30619" s="160" t="s">
        <v>551</v>
      </c>
      <c r="D30619" s="161">
        <v>268.36</v>
      </c>
    </row>
    <row r="30620" spans="3:4" ht="15" hidden="1" customHeight="1" x14ac:dyDescent="0.25">
      <c r="C30620" s="158" t="s">
        <v>539</v>
      </c>
      <c r="D30620" s="159">
        <v>897.62</v>
      </c>
    </row>
    <row r="30621" spans="3:4" ht="15" hidden="1" customHeight="1" x14ac:dyDescent="0.25">
      <c r="C30621" s="160" t="s">
        <v>555</v>
      </c>
      <c r="D30621" s="161">
        <v>723.97</v>
      </c>
    </row>
    <row r="30622" spans="3:4" ht="15" hidden="1" customHeight="1" x14ac:dyDescent="0.25">
      <c r="C30622" s="158" t="s">
        <v>547</v>
      </c>
      <c r="D30622" s="159">
        <v>1085.3399999999999</v>
      </c>
    </row>
    <row r="30623" spans="3:4" ht="15" hidden="1" customHeight="1" x14ac:dyDescent="0.25">
      <c r="C30623" s="160" t="s">
        <v>312</v>
      </c>
      <c r="D30623" s="161">
        <v>153.08000000000001</v>
      </c>
    </row>
    <row r="30624" spans="3:4" ht="15" hidden="1" customHeight="1" x14ac:dyDescent="0.25">
      <c r="C30624" s="158" t="s">
        <v>550</v>
      </c>
      <c r="D30624" s="159">
        <v>1246.6300000000001</v>
      </c>
    </row>
    <row r="30625" spans="3:4" ht="15" hidden="1" customHeight="1" x14ac:dyDescent="0.25">
      <c r="C30625" s="160" t="s">
        <v>554</v>
      </c>
      <c r="D30625" s="161">
        <v>686.46</v>
      </c>
    </row>
    <row r="30626" spans="3:4" ht="15" hidden="1" customHeight="1" x14ac:dyDescent="0.25">
      <c r="C30626" s="158" t="s">
        <v>555</v>
      </c>
      <c r="D30626" s="159">
        <v>890.39</v>
      </c>
    </row>
    <row r="30627" spans="3:4" ht="15" hidden="1" customHeight="1" x14ac:dyDescent="0.25">
      <c r="C30627" s="160" t="s">
        <v>553</v>
      </c>
      <c r="D30627" s="161">
        <v>336.9</v>
      </c>
    </row>
    <row r="30628" spans="3:4" ht="15" hidden="1" customHeight="1" x14ac:dyDescent="0.25">
      <c r="C30628" s="158" t="s">
        <v>542</v>
      </c>
      <c r="D30628" s="159">
        <v>1085.1600000000001</v>
      </c>
    </row>
    <row r="30629" spans="3:4" ht="15" hidden="1" customHeight="1" x14ac:dyDescent="0.25">
      <c r="C30629" s="160" t="s">
        <v>547</v>
      </c>
      <c r="D30629" s="161">
        <v>1294.1099999999999</v>
      </c>
    </row>
    <row r="30630" spans="3:4" ht="15" hidden="1" customHeight="1" x14ac:dyDescent="0.25">
      <c r="C30630" s="158" t="s">
        <v>555</v>
      </c>
      <c r="D30630" s="159">
        <v>985.7</v>
      </c>
    </row>
    <row r="30631" spans="3:4" ht="15" hidden="1" customHeight="1" x14ac:dyDescent="0.25">
      <c r="C30631" s="160" t="s">
        <v>540</v>
      </c>
      <c r="D30631" s="161">
        <v>499.41</v>
      </c>
    </row>
    <row r="30632" spans="3:4" ht="15" hidden="1" customHeight="1" x14ac:dyDescent="0.25">
      <c r="C30632" s="158" t="s">
        <v>556</v>
      </c>
      <c r="D30632" s="159">
        <v>597.36</v>
      </c>
    </row>
    <row r="30633" spans="3:4" ht="15" hidden="1" customHeight="1" x14ac:dyDescent="0.25">
      <c r="C30633" s="160" t="s">
        <v>539</v>
      </c>
      <c r="D30633" s="161">
        <v>576.79</v>
      </c>
    </row>
    <row r="30634" spans="3:4" ht="15" hidden="1" customHeight="1" x14ac:dyDescent="0.25">
      <c r="C30634" s="158" t="s">
        <v>539</v>
      </c>
      <c r="D30634" s="159">
        <v>744.32</v>
      </c>
    </row>
    <row r="30635" spans="3:4" ht="15" hidden="1" customHeight="1" x14ac:dyDescent="0.25">
      <c r="C30635" s="160" t="s">
        <v>540</v>
      </c>
      <c r="D30635" s="161">
        <v>720.12</v>
      </c>
    </row>
    <row r="30636" spans="3:4" ht="15" hidden="1" customHeight="1" x14ac:dyDescent="0.25">
      <c r="C30636" s="158" t="s">
        <v>545</v>
      </c>
      <c r="D30636" s="159">
        <v>759.78</v>
      </c>
    </row>
    <row r="30637" spans="3:4" ht="15" hidden="1" customHeight="1" x14ac:dyDescent="0.25">
      <c r="C30637" s="160" t="s">
        <v>554</v>
      </c>
      <c r="D30637" s="161">
        <v>965.63</v>
      </c>
    </row>
    <row r="30638" spans="3:4" ht="15" hidden="1" customHeight="1" x14ac:dyDescent="0.25">
      <c r="C30638" s="158" t="s">
        <v>309</v>
      </c>
      <c r="D30638" s="159">
        <v>770.34</v>
      </c>
    </row>
    <row r="30639" spans="3:4" ht="15" hidden="1" customHeight="1" x14ac:dyDescent="0.25">
      <c r="C30639" s="160" t="s">
        <v>307</v>
      </c>
      <c r="D30639" s="161">
        <v>692.93</v>
      </c>
    </row>
    <row r="30640" spans="3:4" ht="15" hidden="1" customHeight="1" x14ac:dyDescent="0.25">
      <c r="C30640" s="158" t="s">
        <v>546</v>
      </c>
      <c r="D30640" s="159">
        <v>655.43</v>
      </c>
    </row>
    <row r="30641" spans="3:4" ht="15" hidden="1" customHeight="1" x14ac:dyDescent="0.25">
      <c r="C30641" s="160" t="s">
        <v>540</v>
      </c>
      <c r="D30641" s="161">
        <v>893.39</v>
      </c>
    </row>
    <row r="30642" spans="3:4" ht="15" hidden="1" customHeight="1" x14ac:dyDescent="0.25">
      <c r="C30642" s="158" t="s">
        <v>545</v>
      </c>
      <c r="D30642" s="159">
        <v>866.77</v>
      </c>
    </row>
    <row r="30643" spans="3:4" ht="15" hidden="1" customHeight="1" x14ac:dyDescent="0.25">
      <c r="C30643" s="160" t="s">
        <v>545</v>
      </c>
      <c r="D30643" s="161">
        <v>778.06</v>
      </c>
    </row>
    <row r="30644" spans="3:4" ht="15" hidden="1" customHeight="1" x14ac:dyDescent="0.25">
      <c r="C30644" s="158" t="s">
        <v>542</v>
      </c>
      <c r="D30644" s="159">
        <v>1238.54</v>
      </c>
    </row>
    <row r="30645" spans="3:4" ht="15" hidden="1" customHeight="1" x14ac:dyDescent="0.25">
      <c r="C30645" s="160" t="s">
        <v>308</v>
      </c>
      <c r="D30645" s="161">
        <v>58.8</v>
      </c>
    </row>
    <row r="30646" spans="3:4" ht="15" hidden="1" customHeight="1" x14ac:dyDescent="0.25">
      <c r="C30646" s="158" t="s">
        <v>307</v>
      </c>
      <c r="D30646" s="159">
        <v>57.2</v>
      </c>
    </row>
    <row r="30647" spans="3:4" ht="15" hidden="1" customHeight="1" x14ac:dyDescent="0.25">
      <c r="C30647" s="160" t="s">
        <v>556</v>
      </c>
      <c r="D30647" s="161">
        <v>1114.9100000000001</v>
      </c>
    </row>
    <row r="30648" spans="3:4" ht="15" hidden="1" customHeight="1" x14ac:dyDescent="0.25">
      <c r="C30648" s="158" t="s">
        <v>554</v>
      </c>
      <c r="D30648" s="159">
        <v>384.25</v>
      </c>
    </row>
    <row r="30649" spans="3:4" ht="15" hidden="1" customHeight="1" x14ac:dyDescent="0.25">
      <c r="C30649" s="160" t="s">
        <v>308</v>
      </c>
      <c r="D30649" s="161">
        <v>324.20999999999998</v>
      </c>
    </row>
    <row r="30650" spans="3:4" ht="15" hidden="1" customHeight="1" x14ac:dyDescent="0.25">
      <c r="C30650" s="158" t="s">
        <v>312</v>
      </c>
      <c r="D30650" s="159">
        <v>690.05</v>
      </c>
    </row>
    <row r="30651" spans="3:4" ht="15" hidden="1" customHeight="1" x14ac:dyDescent="0.25">
      <c r="C30651" s="160" t="s">
        <v>540</v>
      </c>
      <c r="D30651" s="161">
        <v>146.94999999999999</v>
      </c>
    </row>
    <row r="30652" spans="3:4" ht="15" hidden="1" customHeight="1" x14ac:dyDescent="0.25">
      <c r="C30652" s="158" t="s">
        <v>553</v>
      </c>
      <c r="D30652" s="159">
        <v>1292.3</v>
      </c>
    </row>
    <row r="30653" spans="3:4" ht="15" hidden="1" customHeight="1" x14ac:dyDescent="0.25">
      <c r="C30653" s="160" t="s">
        <v>312</v>
      </c>
      <c r="D30653" s="161">
        <v>267.06</v>
      </c>
    </row>
    <row r="30654" spans="3:4" ht="15" hidden="1" customHeight="1" x14ac:dyDescent="0.25">
      <c r="C30654" s="158" t="s">
        <v>552</v>
      </c>
      <c r="D30654" s="159">
        <v>898.36</v>
      </c>
    </row>
    <row r="30655" spans="3:4" ht="15" hidden="1" customHeight="1" x14ac:dyDescent="0.25">
      <c r="C30655" s="160" t="s">
        <v>308</v>
      </c>
      <c r="D30655" s="161">
        <v>48.31</v>
      </c>
    </row>
    <row r="30656" spans="3:4" ht="15" hidden="1" customHeight="1" x14ac:dyDescent="0.25">
      <c r="C30656" s="158" t="s">
        <v>558</v>
      </c>
      <c r="D30656" s="159">
        <v>415.74</v>
      </c>
    </row>
    <row r="30657" spans="3:4" ht="15" hidden="1" customHeight="1" x14ac:dyDescent="0.25">
      <c r="C30657" s="160" t="s">
        <v>553</v>
      </c>
      <c r="D30657" s="161">
        <v>203.61</v>
      </c>
    </row>
    <row r="30658" spans="3:4" ht="15" hidden="1" customHeight="1" x14ac:dyDescent="0.25">
      <c r="C30658" s="158" t="s">
        <v>547</v>
      </c>
      <c r="D30658" s="159">
        <v>429.95</v>
      </c>
    </row>
    <row r="30659" spans="3:4" ht="15" hidden="1" customHeight="1" x14ac:dyDescent="0.25">
      <c r="C30659" s="160" t="s">
        <v>539</v>
      </c>
      <c r="D30659" s="161">
        <v>668.42</v>
      </c>
    </row>
    <row r="30660" spans="3:4" ht="15" hidden="1" customHeight="1" x14ac:dyDescent="0.25">
      <c r="C30660" s="158" t="s">
        <v>549</v>
      </c>
      <c r="D30660" s="159">
        <v>913.42</v>
      </c>
    </row>
    <row r="30661" spans="3:4" ht="15" hidden="1" customHeight="1" x14ac:dyDescent="0.25">
      <c r="C30661" s="160" t="s">
        <v>553</v>
      </c>
      <c r="D30661" s="161">
        <v>419.61</v>
      </c>
    </row>
    <row r="30662" spans="3:4" ht="15" hidden="1" customHeight="1" x14ac:dyDescent="0.25">
      <c r="C30662" s="158" t="s">
        <v>539</v>
      </c>
      <c r="D30662" s="159">
        <v>1141.6199999999999</v>
      </c>
    </row>
    <row r="30663" spans="3:4" ht="15" hidden="1" customHeight="1" x14ac:dyDescent="0.25">
      <c r="C30663" s="160" t="s">
        <v>542</v>
      </c>
      <c r="D30663" s="161">
        <v>701.77</v>
      </c>
    </row>
    <row r="30664" spans="3:4" ht="15" hidden="1" customHeight="1" x14ac:dyDescent="0.25">
      <c r="C30664" s="158" t="s">
        <v>540</v>
      </c>
      <c r="D30664" s="159">
        <v>95.92</v>
      </c>
    </row>
    <row r="30665" spans="3:4" ht="15" hidden="1" customHeight="1" x14ac:dyDescent="0.25">
      <c r="C30665" s="160" t="s">
        <v>545</v>
      </c>
      <c r="D30665" s="161">
        <v>159.82</v>
      </c>
    </row>
    <row r="30666" spans="3:4" ht="15" hidden="1" customHeight="1" x14ac:dyDescent="0.25">
      <c r="C30666" s="158" t="s">
        <v>553</v>
      </c>
      <c r="D30666" s="159">
        <v>1141.6199999999999</v>
      </c>
    </row>
    <row r="30667" spans="3:4" ht="15" hidden="1" customHeight="1" x14ac:dyDescent="0.25">
      <c r="C30667" s="160" t="s">
        <v>550</v>
      </c>
      <c r="D30667" s="161">
        <v>573.5</v>
      </c>
    </row>
    <row r="30668" spans="3:4" ht="15" hidden="1" customHeight="1" x14ac:dyDescent="0.25">
      <c r="C30668" s="158" t="s">
        <v>552</v>
      </c>
      <c r="D30668" s="159">
        <v>620.88</v>
      </c>
    </row>
    <row r="30669" spans="3:4" ht="15" hidden="1" customHeight="1" x14ac:dyDescent="0.25">
      <c r="C30669" s="160" t="s">
        <v>553</v>
      </c>
      <c r="D30669" s="161">
        <v>832.55</v>
      </c>
    </row>
    <row r="30670" spans="3:4" ht="15" hidden="1" customHeight="1" x14ac:dyDescent="0.25">
      <c r="C30670" s="158" t="s">
        <v>312</v>
      </c>
      <c r="D30670" s="159">
        <v>1142.58</v>
      </c>
    </row>
    <row r="30671" spans="3:4" ht="15" hidden="1" customHeight="1" x14ac:dyDescent="0.25">
      <c r="C30671" s="160" t="s">
        <v>309</v>
      </c>
      <c r="D30671" s="161">
        <v>552.35</v>
      </c>
    </row>
    <row r="30672" spans="3:4" ht="15" hidden="1" customHeight="1" x14ac:dyDescent="0.25">
      <c r="C30672" s="158" t="s">
        <v>557</v>
      </c>
      <c r="D30672" s="159">
        <v>348.48</v>
      </c>
    </row>
    <row r="30673" spans="3:4" ht="15" hidden="1" customHeight="1" x14ac:dyDescent="0.25">
      <c r="C30673" s="160" t="s">
        <v>308</v>
      </c>
      <c r="D30673" s="161">
        <v>555.61</v>
      </c>
    </row>
    <row r="30674" spans="3:4" ht="15" hidden="1" customHeight="1" x14ac:dyDescent="0.25">
      <c r="C30674" s="158" t="s">
        <v>554</v>
      </c>
      <c r="D30674" s="159">
        <v>492.98</v>
      </c>
    </row>
    <row r="30675" spans="3:4" ht="15" hidden="1" customHeight="1" x14ac:dyDescent="0.25">
      <c r="C30675" s="160" t="s">
        <v>543</v>
      </c>
      <c r="D30675" s="161">
        <v>209.79</v>
      </c>
    </row>
    <row r="30676" spans="3:4" ht="15" hidden="1" customHeight="1" x14ac:dyDescent="0.25">
      <c r="C30676" s="158" t="s">
        <v>539</v>
      </c>
      <c r="D30676" s="159">
        <v>750.16</v>
      </c>
    </row>
    <row r="30677" spans="3:4" ht="15" hidden="1" customHeight="1" x14ac:dyDescent="0.25">
      <c r="C30677" s="160" t="s">
        <v>552</v>
      </c>
      <c r="D30677" s="161">
        <v>432.39</v>
      </c>
    </row>
    <row r="30678" spans="3:4" ht="15" hidden="1" customHeight="1" x14ac:dyDescent="0.25">
      <c r="C30678" s="158" t="s">
        <v>553</v>
      </c>
      <c r="D30678" s="159">
        <v>941.76</v>
      </c>
    </row>
    <row r="30679" spans="3:4" ht="15" hidden="1" customHeight="1" x14ac:dyDescent="0.25">
      <c r="C30679" s="160" t="s">
        <v>307</v>
      </c>
      <c r="D30679" s="161">
        <v>188.57</v>
      </c>
    </row>
    <row r="30680" spans="3:4" ht="15" hidden="1" customHeight="1" x14ac:dyDescent="0.25">
      <c r="C30680" s="158" t="s">
        <v>546</v>
      </c>
      <c r="D30680" s="159">
        <v>472.55</v>
      </c>
    </row>
    <row r="30681" spans="3:4" ht="15" hidden="1" customHeight="1" x14ac:dyDescent="0.25">
      <c r="C30681" s="160" t="s">
        <v>542</v>
      </c>
      <c r="D30681" s="161">
        <v>700.39</v>
      </c>
    </row>
    <row r="30682" spans="3:4" ht="15" hidden="1" customHeight="1" x14ac:dyDescent="0.25">
      <c r="C30682" s="158" t="s">
        <v>549</v>
      </c>
      <c r="D30682" s="159">
        <v>1042.6300000000001</v>
      </c>
    </row>
    <row r="30683" spans="3:4" ht="15" hidden="1" customHeight="1" x14ac:dyDescent="0.25">
      <c r="C30683" s="160" t="s">
        <v>552</v>
      </c>
      <c r="D30683" s="161">
        <v>475.45</v>
      </c>
    </row>
    <row r="30684" spans="3:4" ht="15" hidden="1" customHeight="1" x14ac:dyDescent="0.25">
      <c r="C30684" s="158" t="s">
        <v>552</v>
      </c>
      <c r="D30684" s="159">
        <v>1189.8399999999999</v>
      </c>
    </row>
    <row r="30685" spans="3:4" ht="15" hidden="1" customHeight="1" x14ac:dyDescent="0.25">
      <c r="C30685" s="160" t="s">
        <v>543</v>
      </c>
      <c r="D30685" s="161">
        <v>298.57</v>
      </c>
    </row>
    <row r="30686" spans="3:4" ht="15" hidden="1" customHeight="1" x14ac:dyDescent="0.25">
      <c r="C30686" s="158" t="s">
        <v>312</v>
      </c>
      <c r="D30686" s="159">
        <v>322.51</v>
      </c>
    </row>
    <row r="30687" spans="3:4" ht="15" hidden="1" customHeight="1" x14ac:dyDescent="0.25">
      <c r="C30687" s="160" t="s">
        <v>556</v>
      </c>
      <c r="D30687" s="161">
        <v>587.17999999999995</v>
      </c>
    </row>
    <row r="30688" spans="3:4" ht="15" hidden="1" customHeight="1" x14ac:dyDescent="0.25">
      <c r="C30688" s="158" t="s">
        <v>307</v>
      </c>
      <c r="D30688" s="159">
        <v>1128.8599999999999</v>
      </c>
    </row>
    <row r="30689" spans="3:4" ht="15" hidden="1" customHeight="1" x14ac:dyDescent="0.25">
      <c r="C30689" s="160" t="s">
        <v>540</v>
      </c>
      <c r="D30689" s="161">
        <v>857.43</v>
      </c>
    </row>
    <row r="30690" spans="3:4" ht="15" hidden="1" customHeight="1" x14ac:dyDescent="0.25">
      <c r="C30690" s="158" t="s">
        <v>546</v>
      </c>
      <c r="D30690" s="159">
        <v>777.46</v>
      </c>
    </row>
    <row r="30691" spans="3:4" ht="15" hidden="1" customHeight="1" x14ac:dyDescent="0.25">
      <c r="C30691" s="160" t="s">
        <v>308</v>
      </c>
      <c r="D30691" s="161">
        <v>777.26</v>
      </c>
    </row>
    <row r="30692" spans="3:4" ht="15" hidden="1" customHeight="1" x14ac:dyDescent="0.25">
      <c r="C30692" s="158" t="s">
        <v>551</v>
      </c>
      <c r="D30692" s="159">
        <v>1156.04</v>
      </c>
    </row>
    <row r="30693" spans="3:4" ht="15" hidden="1" customHeight="1" x14ac:dyDescent="0.25">
      <c r="C30693" s="160" t="s">
        <v>556</v>
      </c>
      <c r="D30693" s="161">
        <v>1105.1500000000001</v>
      </c>
    </row>
    <row r="30694" spans="3:4" ht="15" hidden="1" customHeight="1" x14ac:dyDescent="0.25">
      <c r="C30694" s="158" t="s">
        <v>551</v>
      </c>
      <c r="D30694" s="159">
        <v>748.84</v>
      </c>
    </row>
    <row r="30695" spans="3:4" ht="15" hidden="1" customHeight="1" x14ac:dyDescent="0.25">
      <c r="C30695" s="160" t="s">
        <v>547</v>
      </c>
      <c r="D30695" s="161">
        <v>111.24</v>
      </c>
    </row>
    <row r="30696" spans="3:4" ht="15" hidden="1" customHeight="1" x14ac:dyDescent="0.25">
      <c r="C30696" s="158" t="s">
        <v>307</v>
      </c>
      <c r="D30696" s="159">
        <v>405.29</v>
      </c>
    </row>
    <row r="30697" spans="3:4" ht="15" hidden="1" customHeight="1" x14ac:dyDescent="0.25">
      <c r="C30697" s="160" t="s">
        <v>308</v>
      </c>
      <c r="D30697" s="161">
        <v>53.56</v>
      </c>
    </row>
    <row r="30698" spans="3:4" ht="15" hidden="1" customHeight="1" x14ac:dyDescent="0.25">
      <c r="C30698" s="158" t="s">
        <v>308</v>
      </c>
      <c r="D30698" s="159">
        <v>66.92</v>
      </c>
    </row>
    <row r="30699" spans="3:4" ht="15" hidden="1" customHeight="1" x14ac:dyDescent="0.25">
      <c r="C30699" s="160" t="s">
        <v>541</v>
      </c>
      <c r="D30699" s="161">
        <v>953.58</v>
      </c>
    </row>
    <row r="30700" spans="3:4" ht="15" hidden="1" customHeight="1" x14ac:dyDescent="0.25">
      <c r="C30700" s="158" t="s">
        <v>312</v>
      </c>
      <c r="D30700" s="159">
        <v>1165.21</v>
      </c>
    </row>
    <row r="30701" spans="3:4" ht="15" hidden="1" customHeight="1" x14ac:dyDescent="0.25">
      <c r="C30701" s="160" t="s">
        <v>547</v>
      </c>
      <c r="D30701" s="161">
        <v>668.18</v>
      </c>
    </row>
    <row r="30702" spans="3:4" ht="15" hidden="1" customHeight="1" x14ac:dyDescent="0.25">
      <c r="C30702" s="158" t="s">
        <v>551</v>
      </c>
      <c r="D30702" s="159">
        <v>952.58</v>
      </c>
    </row>
    <row r="30703" spans="3:4" ht="15" hidden="1" customHeight="1" x14ac:dyDescent="0.25">
      <c r="C30703" s="160" t="s">
        <v>539</v>
      </c>
      <c r="D30703" s="161">
        <v>969.23</v>
      </c>
    </row>
    <row r="30704" spans="3:4" ht="15" hidden="1" customHeight="1" x14ac:dyDescent="0.25">
      <c r="C30704" s="158" t="s">
        <v>552</v>
      </c>
      <c r="D30704" s="159">
        <v>1194.58</v>
      </c>
    </row>
    <row r="30705" spans="3:4" ht="15" hidden="1" customHeight="1" x14ac:dyDescent="0.25">
      <c r="C30705" s="160" t="s">
        <v>539</v>
      </c>
      <c r="D30705" s="161">
        <v>883.14</v>
      </c>
    </row>
    <row r="30706" spans="3:4" ht="15" hidden="1" customHeight="1" x14ac:dyDescent="0.25">
      <c r="C30706" s="158" t="s">
        <v>542</v>
      </c>
      <c r="D30706" s="159">
        <v>1016.63</v>
      </c>
    </row>
    <row r="30707" spans="3:4" ht="15" hidden="1" customHeight="1" x14ac:dyDescent="0.25">
      <c r="C30707" s="160" t="s">
        <v>543</v>
      </c>
      <c r="D30707" s="161">
        <v>437.04</v>
      </c>
    </row>
    <row r="30708" spans="3:4" ht="15" hidden="1" customHeight="1" x14ac:dyDescent="0.25">
      <c r="C30708" s="158" t="s">
        <v>542</v>
      </c>
      <c r="D30708" s="159">
        <v>1090.76</v>
      </c>
    </row>
    <row r="30709" spans="3:4" ht="15" hidden="1" customHeight="1" x14ac:dyDescent="0.25">
      <c r="C30709" s="160" t="s">
        <v>543</v>
      </c>
      <c r="D30709" s="161">
        <v>174.66</v>
      </c>
    </row>
    <row r="30710" spans="3:4" ht="15" hidden="1" customHeight="1" x14ac:dyDescent="0.25">
      <c r="C30710" s="158" t="s">
        <v>307</v>
      </c>
      <c r="D30710" s="159">
        <v>953.31</v>
      </c>
    </row>
    <row r="30711" spans="3:4" ht="15" hidden="1" customHeight="1" x14ac:dyDescent="0.25">
      <c r="C30711" s="160" t="s">
        <v>307</v>
      </c>
      <c r="D30711" s="161">
        <v>765.14</v>
      </c>
    </row>
    <row r="30712" spans="3:4" ht="15" hidden="1" customHeight="1" x14ac:dyDescent="0.25">
      <c r="C30712" s="158" t="s">
        <v>546</v>
      </c>
      <c r="D30712" s="159">
        <v>628.96</v>
      </c>
    </row>
    <row r="30713" spans="3:4" ht="15" hidden="1" customHeight="1" x14ac:dyDescent="0.25">
      <c r="C30713" s="160" t="s">
        <v>540</v>
      </c>
      <c r="D30713" s="161">
        <v>177.36</v>
      </c>
    </row>
    <row r="30714" spans="3:4" ht="15" hidden="1" customHeight="1" x14ac:dyDescent="0.25">
      <c r="C30714" s="158" t="s">
        <v>552</v>
      </c>
      <c r="D30714" s="159">
        <v>345.12</v>
      </c>
    </row>
    <row r="30715" spans="3:4" ht="15" hidden="1" customHeight="1" x14ac:dyDescent="0.25">
      <c r="C30715" s="160" t="s">
        <v>539</v>
      </c>
      <c r="D30715" s="161">
        <v>584.46</v>
      </c>
    </row>
    <row r="30716" spans="3:4" ht="15" hidden="1" customHeight="1" x14ac:dyDescent="0.25">
      <c r="C30716" s="158" t="s">
        <v>553</v>
      </c>
      <c r="D30716" s="159">
        <v>93.99</v>
      </c>
    </row>
    <row r="30717" spans="3:4" ht="15" hidden="1" customHeight="1" x14ac:dyDescent="0.25">
      <c r="C30717" s="160" t="s">
        <v>308</v>
      </c>
      <c r="D30717" s="161">
        <v>590.37</v>
      </c>
    </row>
    <row r="30718" spans="3:4" ht="15" hidden="1" customHeight="1" x14ac:dyDescent="0.25">
      <c r="C30718" s="158" t="s">
        <v>557</v>
      </c>
      <c r="D30718" s="159">
        <v>463.64</v>
      </c>
    </row>
    <row r="30719" spans="3:4" ht="15" hidden="1" customHeight="1" x14ac:dyDescent="0.25">
      <c r="C30719" s="160" t="s">
        <v>546</v>
      </c>
      <c r="D30719" s="161">
        <v>474.94</v>
      </c>
    </row>
    <row r="30720" spans="3:4" ht="15" hidden="1" customHeight="1" x14ac:dyDescent="0.25">
      <c r="C30720" s="158" t="s">
        <v>551</v>
      </c>
      <c r="D30720" s="159">
        <v>878.81</v>
      </c>
    </row>
    <row r="30721" spans="3:4" ht="15" hidden="1" customHeight="1" x14ac:dyDescent="0.25">
      <c r="C30721" s="160" t="s">
        <v>541</v>
      </c>
      <c r="D30721" s="161">
        <v>675.3</v>
      </c>
    </row>
    <row r="30722" spans="3:4" ht="15" hidden="1" customHeight="1" x14ac:dyDescent="0.25">
      <c r="C30722" s="158" t="s">
        <v>312</v>
      </c>
      <c r="D30722" s="159">
        <v>1132.96</v>
      </c>
    </row>
    <row r="30723" spans="3:4" ht="15" hidden="1" customHeight="1" x14ac:dyDescent="0.25">
      <c r="C30723" s="160" t="s">
        <v>546</v>
      </c>
      <c r="D30723" s="161">
        <v>1210.55</v>
      </c>
    </row>
    <row r="30724" spans="3:4" ht="15" hidden="1" customHeight="1" x14ac:dyDescent="0.25">
      <c r="C30724" s="158" t="s">
        <v>312</v>
      </c>
      <c r="D30724" s="159">
        <v>1116.53</v>
      </c>
    </row>
    <row r="30725" spans="3:4" ht="15" hidden="1" customHeight="1" x14ac:dyDescent="0.25">
      <c r="C30725" s="160" t="s">
        <v>551</v>
      </c>
      <c r="D30725" s="161">
        <v>630.08000000000004</v>
      </c>
    </row>
    <row r="30726" spans="3:4" ht="15" hidden="1" customHeight="1" x14ac:dyDescent="0.25">
      <c r="C30726" s="158" t="s">
        <v>308</v>
      </c>
      <c r="D30726" s="159">
        <v>823.62</v>
      </c>
    </row>
    <row r="30727" spans="3:4" ht="15" hidden="1" customHeight="1" x14ac:dyDescent="0.25">
      <c r="C30727" s="160" t="s">
        <v>309</v>
      </c>
      <c r="D30727" s="161">
        <v>940.64</v>
      </c>
    </row>
    <row r="30728" spans="3:4" ht="15" hidden="1" customHeight="1" x14ac:dyDescent="0.25">
      <c r="C30728" s="158" t="s">
        <v>546</v>
      </c>
      <c r="D30728" s="159">
        <v>657.25</v>
      </c>
    </row>
    <row r="30729" spans="3:4" ht="15" hidden="1" customHeight="1" x14ac:dyDescent="0.25">
      <c r="C30729" s="160" t="s">
        <v>545</v>
      </c>
      <c r="D30729" s="161">
        <v>906.23</v>
      </c>
    </row>
    <row r="30730" spans="3:4" ht="15" hidden="1" customHeight="1" x14ac:dyDescent="0.25">
      <c r="C30730" s="158" t="s">
        <v>541</v>
      </c>
      <c r="D30730" s="159">
        <v>589.84</v>
      </c>
    </row>
    <row r="30731" spans="3:4" ht="15" hidden="1" customHeight="1" x14ac:dyDescent="0.25">
      <c r="C30731" s="160" t="s">
        <v>545</v>
      </c>
      <c r="D30731" s="161">
        <v>532.84</v>
      </c>
    </row>
    <row r="30732" spans="3:4" ht="15" hidden="1" customHeight="1" x14ac:dyDescent="0.25">
      <c r="C30732" s="158" t="s">
        <v>543</v>
      </c>
      <c r="D30732" s="159">
        <v>869.96</v>
      </c>
    </row>
    <row r="30733" spans="3:4" ht="15" hidden="1" customHeight="1" x14ac:dyDescent="0.25">
      <c r="C30733" s="160" t="s">
        <v>309</v>
      </c>
      <c r="D30733" s="161">
        <v>68.98</v>
      </c>
    </row>
    <row r="30734" spans="3:4" ht="15" hidden="1" customHeight="1" x14ac:dyDescent="0.25">
      <c r="C30734" s="158" t="s">
        <v>544</v>
      </c>
      <c r="D30734" s="159">
        <v>109.05</v>
      </c>
    </row>
    <row r="30735" spans="3:4" ht="15" hidden="1" customHeight="1" x14ac:dyDescent="0.25">
      <c r="C30735" s="160" t="s">
        <v>308</v>
      </c>
      <c r="D30735" s="161">
        <v>221.49</v>
      </c>
    </row>
    <row r="30736" spans="3:4" ht="15" hidden="1" customHeight="1" x14ac:dyDescent="0.25">
      <c r="C30736" s="158" t="s">
        <v>309</v>
      </c>
      <c r="D30736" s="159">
        <v>1127.3399999999999</v>
      </c>
    </row>
    <row r="30737" spans="3:4" ht="15" hidden="1" customHeight="1" x14ac:dyDescent="0.25">
      <c r="C30737" s="160" t="s">
        <v>309</v>
      </c>
      <c r="D30737" s="161">
        <v>1259.3900000000001</v>
      </c>
    </row>
    <row r="30738" spans="3:4" ht="15" hidden="1" customHeight="1" x14ac:dyDescent="0.25">
      <c r="C30738" s="158" t="s">
        <v>539</v>
      </c>
      <c r="D30738" s="159">
        <v>630.72</v>
      </c>
    </row>
    <row r="30739" spans="3:4" ht="15" hidden="1" customHeight="1" x14ac:dyDescent="0.25">
      <c r="C30739" s="160" t="s">
        <v>539</v>
      </c>
      <c r="D30739" s="161">
        <v>1168.73</v>
      </c>
    </row>
    <row r="30740" spans="3:4" ht="15" hidden="1" customHeight="1" x14ac:dyDescent="0.25">
      <c r="C30740" s="158" t="s">
        <v>545</v>
      </c>
      <c r="D30740" s="159">
        <v>579.48</v>
      </c>
    </row>
    <row r="30741" spans="3:4" ht="15" hidden="1" customHeight="1" x14ac:dyDescent="0.25">
      <c r="C30741" s="160" t="s">
        <v>544</v>
      </c>
      <c r="D30741" s="161">
        <v>776.3</v>
      </c>
    </row>
    <row r="30742" spans="3:4" ht="15" hidden="1" customHeight="1" x14ac:dyDescent="0.25">
      <c r="C30742" s="158" t="s">
        <v>540</v>
      </c>
      <c r="D30742" s="159">
        <v>690.22</v>
      </c>
    </row>
    <row r="30743" spans="3:4" ht="15" hidden="1" customHeight="1" x14ac:dyDescent="0.25">
      <c r="C30743" s="160" t="s">
        <v>307</v>
      </c>
      <c r="D30743" s="161">
        <v>903.6</v>
      </c>
    </row>
    <row r="30744" spans="3:4" ht="15" hidden="1" customHeight="1" x14ac:dyDescent="0.25">
      <c r="C30744" s="158" t="s">
        <v>542</v>
      </c>
      <c r="D30744" s="159">
        <v>868.94</v>
      </c>
    </row>
    <row r="30745" spans="3:4" ht="15" hidden="1" customHeight="1" x14ac:dyDescent="0.25">
      <c r="C30745" s="160" t="s">
        <v>549</v>
      </c>
      <c r="D30745" s="161">
        <v>1059.95</v>
      </c>
    </row>
    <row r="30746" spans="3:4" ht="15" hidden="1" customHeight="1" x14ac:dyDescent="0.25">
      <c r="C30746" s="158" t="s">
        <v>551</v>
      </c>
      <c r="D30746" s="159">
        <v>849.53</v>
      </c>
    </row>
    <row r="30747" spans="3:4" ht="15" hidden="1" customHeight="1" x14ac:dyDescent="0.25">
      <c r="C30747" s="160" t="s">
        <v>548</v>
      </c>
      <c r="D30747" s="161">
        <v>714.81</v>
      </c>
    </row>
    <row r="30748" spans="3:4" ht="15" hidden="1" customHeight="1" x14ac:dyDescent="0.25">
      <c r="C30748" s="158" t="s">
        <v>309</v>
      </c>
      <c r="D30748" s="159">
        <v>44.5</v>
      </c>
    </row>
    <row r="30749" spans="3:4" ht="15" hidden="1" customHeight="1" x14ac:dyDescent="0.25">
      <c r="C30749" s="160" t="s">
        <v>545</v>
      </c>
      <c r="D30749" s="161">
        <v>1288.31</v>
      </c>
    </row>
    <row r="30750" spans="3:4" ht="15" hidden="1" customHeight="1" x14ac:dyDescent="0.25">
      <c r="C30750" s="158" t="s">
        <v>551</v>
      </c>
      <c r="D30750" s="159">
        <v>1047.82</v>
      </c>
    </row>
    <row r="30751" spans="3:4" ht="15" hidden="1" customHeight="1" x14ac:dyDescent="0.25">
      <c r="C30751" s="160" t="s">
        <v>555</v>
      </c>
      <c r="D30751" s="161">
        <v>1167.6199999999999</v>
      </c>
    </row>
    <row r="30752" spans="3:4" ht="15" hidden="1" customHeight="1" x14ac:dyDescent="0.25">
      <c r="C30752" s="158" t="s">
        <v>540</v>
      </c>
      <c r="D30752" s="159">
        <v>1294.97</v>
      </c>
    </row>
    <row r="30753" spans="3:4" ht="15" hidden="1" customHeight="1" x14ac:dyDescent="0.25">
      <c r="C30753" s="160" t="s">
        <v>549</v>
      </c>
      <c r="D30753" s="161">
        <v>616.16</v>
      </c>
    </row>
    <row r="30754" spans="3:4" ht="15" hidden="1" customHeight="1" x14ac:dyDescent="0.25">
      <c r="C30754" s="158" t="s">
        <v>555</v>
      </c>
      <c r="D30754" s="159">
        <v>119.41</v>
      </c>
    </row>
    <row r="30755" spans="3:4" ht="15" hidden="1" customHeight="1" x14ac:dyDescent="0.25">
      <c r="C30755" s="160" t="s">
        <v>554</v>
      </c>
      <c r="D30755" s="161">
        <v>291.22000000000003</v>
      </c>
    </row>
    <row r="30756" spans="3:4" ht="15" hidden="1" customHeight="1" x14ac:dyDescent="0.25">
      <c r="C30756" s="158" t="s">
        <v>557</v>
      </c>
      <c r="D30756" s="159">
        <v>305.35000000000002</v>
      </c>
    </row>
    <row r="30757" spans="3:4" ht="15" hidden="1" customHeight="1" x14ac:dyDescent="0.25">
      <c r="C30757" s="160" t="s">
        <v>542</v>
      </c>
      <c r="D30757" s="161">
        <v>953.46</v>
      </c>
    </row>
    <row r="30758" spans="3:4" ht="15" hidden="1" customHeight="1" x14ac:dyDescent="0.25">
      <c r="C30758" s="158" t="s">
        <v>551</v>
      </c>
      <c r="D30758" s="159">
        <v>572.47</v>
      </c>
    </row>
    <row r="30759" spans="3:4" ht="15" hidden="1" customHeight="1" x14ac:dyDescent="0.25">
      <c r="C30759" s="160" t="s">
        <v>308</v>
      </c>
      <c r="D30759" s="161">
        <v>540.67999999999995</v>
      </c>
    </row>
    <row r="30760" spans="3:4" ht="15" hidden="1" customHeight="1" x14ac:dyDescent="0.25">
      <c r="C30760" s="158" t="s">
        <v>546</v>
      </c>
      <c r="D30760" s="159">
        <v>1263.6500000000001</v>
      </c>
    </row>
    <row r="30761" spans="3:4" ht="15" hidden="1" customHeight="1" x14ac:dyDescent="0.25">
      <c r="C30761" s="160" t="s">
        <v>545</v>
      </c>
      <c r="D30761" s="161">
        <v>740.94</v>
      </c>
    </row>
    <row r="30762" spans="3:4" ht="15" hidden="1" customHeight="1" x14ac:dyDescent="0.25">
      <c r="C30762" s="158" t="s">
        <v>542</v>
      </c>
      <c r="D30762" s="159">
        <v>761.09</v>
      </c>
    </row>
    <row r="30763" spans="3:4" ht="15" hidden="1" customHeight="1" x14ac:dyDescent="0.25">
      <c r="C30763" s="160" t="s">
        <v>552</v>
      </c>
      <c r="D30763" s="161">
        <v>1027.5</v>
      </c>
    </row>
    <row r="30764" spans="3:4" ht="15" hidden="1" customHeight="1" x14ac:dyDescent="0.25">
      <c r="C30764" s="158" t="s">
        <v>308</v>
      </c>
      <c r="D30764" s="159">
        <v>831.09</v>
      </c>
    </row>
    <row r="30765" spans="3:4" ht="15" hidden="1" customHeight="1" x14ac:dyDescent="0.25">
      <c r="C30765" s="160" t="s">
        <v>545</v>
      </c>
      <c r="D30765" s="161">
        <v>26.12</v>
      </c>
    </row>
    <row r="30766" spans="3:4" ht="15" hidden="1" customHeight="1" x14ac:dyDescent="0.25">
      <c r="C30766" s="158" t="s">
        <v>542</v>
      </c>
      <c r="D30766" s="159">
        <v>531.49</v>
      </c>
    </row>
    <row r="30767" spans="3:4" ht="15" hidden="1" customHeight="1" x14ac:dyDescent="0.25">
      <c r="C30767" s="160" t="s">
        <v>545</v>
      </c>
      <c r="D30767" s="161">
        <v>955.89</v>
      </c>
    </row>
    <row r="30768" spans="3:4" ht="15" hidden="1" customHeight="1" x14ac:dyDescent="0.25">
      <c r="C30768" s="158" t="s">
        <v>552</v>
      </c>
      <c r="D30768" s="159">
        <v>693.18</v>
      </c>
    </row>
    <row r="30769" spans="3:4" ht="15" hidden="1" customHeight="1" x14ac:dyDescent="0.25">
      <c r="C30769" s="160" t="s">
        <v>543</v>
      </c>
      <c r="D30769" s="161">
        <v>787.31</v>
      </c>
    </row>
    <row r="30770" spans="3:4" ht="15" hidden="1" customHeight="1" x14ac:dyDescent="0.25">
      <c r="C30770" s="158" t="s">
        <v>555</v>
      </c>
      <c r="D30770" s="159">
        <v>912.5</v>
      </c>
    </row>
    <row r="30771" spans="3:4" ht="15" hidden="1" customHeight="1" x14ac:dyDescent="0.25">
      <c r="C30771" s="160" t="s">
        <v>551</v>
      </c>
      <c r="D30771" s="161">
        <v>10.65</v>
      </c>
    </row>
    <row r="30772" spans="3:4" ht="15" hidden="1" customHeight="1" x14ac:dyDescent="0.25">
      <c r="C30772" s="158" t="s">
        <v>547</v>
      </c>
      <c r="D30772" s="159">
        <v>824.6</v>
      </c>
    </row>
    <row r="30773" spans="3:4" ht="15" hidden="1" customHeight="1" x14ac:dyDescent="0.25">
      <c r="C30773" s="160" t="s">
        <v>547</v>
      </c>
      <c r="D30773" s="161">
        <v>1033.6199999999999</v>
      </c>
    </row>
    <row r="30774" spans="3:4" ht="15" hidden="1" customHeight="1" x14ac:dyDescent="0.25">
      <c r="C30774" s="158" t="s">
        <v>547</v>
      </c>
      <c r="D30774" s="159">
        <v>530.33000000000004</v>
      </c>
    </row>
    <row r="30775" spans="3:4" ht="15" hidden="1" customHeight="1" x14ac:dyDescent="0.25">
      <c r="C30775" s="160" t="s">
        <v>558</v>
      </c>
      <c r="D30775" s="161">
        <v>886.53</v>
      </c>
    </row>
    <row r="30776" spans="3:4" ht="15" hidden="1" customHeight="1" x14ac:dyDescent="0.25">
      <c r="C30776" s="158" t="s">
        <v>307</v>
      </c>
      <c r="D30776" s="159">
        <v>1275.46</v>
      </c>
    </row>
    <row r="30777" spans="3:4" ht="15" hidden="1" customHeight="1" x14ac:dyDescent="0.25">
      <c r="C30777" s="160" t="s">
        <v>547</v>
      </c>
      <c r="D30777" s="161">
        <v>488.23</v>
      </c>
    </row>
    <row r="30778" spans="3:4" ht="15" hidden="1" customHeight="1" x14ac:dyDescent="0.25">
      <c r="C30778" s="158" t="s">
        <v>558</v>
      </c>
      <c r="D30778" s="159">
        <v>151.16</v>
      </c>
    </row>
    <row r="30779" spans="3:4" ht="15" hidden="1" customHeight="1" x14ac:dyDescent="0.25">
      <c r="C30779" s="160" t="s">
        <v>309</v>
      </c>
      <c r="D30779" s="161">
        <v>652.95000000000005</v>
      </c>
    </row>
    <row r="30780" spans="3:4" ht="15" hidden="1" customHeight="1" x14ac:dyDescent="0.25">
      <c r="C30780" s="158" t="s">
        <v>307</v>
      </c>
      <c r="D30780" s="159">
        <v>460.73</v>
      </c>
    </row>
    <row r="30781" spans="3:4" ht="15" hidden="1" customHeight="1" x14ac:dyDescent="0.25">
      <c r="C30781" s="160" t="s">
        <v>552</v>
      </c>
      <c r="D30781" s="161">
        <v>1004.21</v>
      </c>
    </row>
    <row r="30782" spans="3:4" ht="15" hidden="1" customHeight="1" x14ac:dyDescent="0.25">
      <c r="C30782" s="158" t="s">
        <v>543</v>
      </c>
      <c r="D30782" s="159">
        <v>297.67</v>
      </c>
    </row>
    <row r="30783" spans="3:4" ht="15" hidden="1" customHeight="1" x14ac:dyDescent="0.25">
      <c r="C30783" s="160" t="s">
        <v>539</v>
      </c>
      <c r="D30783" s="161">
        <v>158.51</v>
      </c>
    </row>
    <row r="30784" spans="3:4" ht="15" hidden="1" customHeight="1" x14ac:dyDescent="0.25">
      <c r="C30784" s="158" t="s">
        <v>312</v>
      </c>
      <c r="D30784" s="159">
        <v>919.38</v>
      </c>
    </row>
    <row r="30785" spans="3:4" ht="15" hidden="1" customHeight="1" x14ac:dyDescent="0.25">
      <c r="C30785" s="160" t="s">
        <v>539</v>
      </c>
      <c r="D30785" s="161">
        <v>488.89</v>
      </c>
    </row>
    <row r="30786" spans="3:4" ht="15" hidden="1" customHeight="1" x14ac:dyDescent="0.25">
      <c r="C30786" s="158" t="s">
        <v>546</v>
      </c>
      <c r="D30786" s="159">
        <v>326.94</v>
      </c>
    </row>
    <row r="30787" spans="3:4" ht="15" hidden="1" customHeight="1" x14ac:dyDescent="0.25">
      <c r="C30787" s="160" t="s">
        <v>553</v>
      </c>
      <c r="D30787" s="161">
        <v>495.36</v>
      </c>
    </row>
    <row r="30788" spans="3:4" ht="15" hidden="1" customHeight="1" x14ac:dyDescent="0.25">
      <c r="C30788" s="158" t="s">
        <v>542</v>
      </c>
      <c r="D30788" s="159">
        <v>815.37</v>
      </c>
    </row>
    <row r="30789" spans="3:4" ht="15" hidden="1" customHeight="1" x14ac:dyDescent="0.25">
      <c r="C30789" s="160" t="s">
        <v>308</v>
      </c>
      <c r="D30789" s="161">
        <v>1097.6500000000001</v>
      </c>
    </row>
    <row r="30790" spans="3:4" ht="15" hidden="1" customHeight="1" x14ac:dyDescent="0.25">
      <c r="C30790" s="158" t="s">
        <v>309</v>
      </c>
      <c r="D30790" s="159">
        <v>1131.7</v>
      </c>
    </row>
    <row r="30791" spans="3:4" ht="15" hidden="1" customHeight="1" x14ac:dyDescent="0.25">
      <c r="C30791" s="160" t="s">
        <v>308</v>
      </c>
      <c r="D30791" s="161">
        <v>1012.69</v>
      </c>
    </row>
    <row r="30792" spans="3:4" ht="15" hidden="1" customHeight="1" x14ac:dyDescent="0.25">
      <c r="C30792" s="158" t="s">
        <v>544</v>
      </c>
      <c r="D30792" s="159">
        <v>702.89</v>
      </c>
    </row>
    <row r="30793" spans="3:4" ht="15" hidden="1" customHeight="1" x14ac:dyDescent="0.25">
      <c r="C30793" s="160" t="s">
        <v>555</v>
      </c>
      <c r="D30793" s="161">
        <v>1044.9100000000001</v>
      </c>
    </row>
    <row r="30794" spans="3:4" ht="15" hidden="1" customHeight="1" x14ac:dyDescent="0.25">
      <c r="C30794" s="158" t="s">
        <v>547</v>
      </c>
      <c r="D30794" s="159">
        <v>679.59</v>
      </c>
    </row>
    <row r="30795" spans="3:4" ht="15" hidden="1" customHeight="1" x14ac:dyDescent="0.25">
      <c r="C30795" s="160" t="s">
        <v>552</v>
      </c>
      <c r="D30795" s="161">
        <v>719.17</v>
      </c>
    </row>
    <row r="30796" spans="3:4" ht="15" hidden="1" customHeight="1" x14ac:dyDescent="0.25">
      <c r="C30796" s="158" t="s">
        <v>543</v>
      </c>
      <c r="D30796" s="159">
        <v>1022.83</v>
      </c>
    </row>
    <row r="30797" spans="3:4" ht="15" hidden="1" customHeight="1" x14ac:dyDescent="0.25">
      <c r="C30797" s="160" t="s">
        <v>553</v>
      </c>
      <c r="D30797" s="161">
        <v>389.96</v>
      </c>
    </row>
    <row r="30798" spans="3:4" ht="15" hidden="1" customHeight="1" x14ac:dyDescent="0.25">
      <c r="C30798" s="158" t="s">
        <v>553</v>
      </c>
      <c r="D30798" s="159">
        <v>708.77</v>
      </c>
    </row>
    <row r="30799" spans="3:4" ht="15" hidden="1" customHeight="1" x14ac:dyDescent="0.25">
      <c r="C30799" s="160" t="s">
        <v>553</v>
      </c>
      <c r="D30799" s="161">
        <v>925.72</v>
      </c>
    </row>
    <row r="30800" spans="3:4" ht="15" hidden="1" customHeight="1" x14ac:dyDescent="0.25">
      <c r="C30800" s="158" t="s">
        <v>307</v>
      </c>
      <c r="D30800" s="159">
        <v>892.83</v>
      </c>
    </row>
    <row r="30801" spans="3:4" ht="15" hidden="1" customHeight="1" x14ac:dyDescent="0.25">
      <c r="C30801" s="160" t="s">
        <v>548</v>
      </c>
      <c r="D30801" s="161">
        <v>203.67</v>
      </c>
    </row>
    <row r="30802" spans="3:4" ht="15" hidden="1" customHeight="1" x14ac:dyDescent="0.25">
      <c r="C30802" s="158" t="s">
        <v>555</v>
      </c>
      <c r="D30802" s="159">
        <v>649.46</v>
      </c>
    </row>
    <row r="30803" spans="3:4" ht="15" hidden="1" customHeight="1" x14ac:dyDescent="0.25">
      <c r="C30803" s="160" t="s">
        <v>307</v>
      </c>
      <c r="D30803" s="161">
        <v>474.25</v>
      </c>
    </row>
    <row r="30804" spans="3:4" ht="15" hidden="1" customHeight="1" x14ac:dyDescent="0.25">
      <c r="C30804" s="158" t="s">
        <v>553</v>
      </c>
      <c r="D30804" s="159">
        <v>320.83999999999997</v>
      </c>
    </row>
    <row r="30805" spans="3:4" ht="15" hidden="1" customHeight="1" x14ac:dyDescent="0.25">
      <c r="C30805" s="160" t="s">
        <v>555</v>
      </c>
      <c r="D30805" s="161">
        <v>968.05</v>
      </c>
    </row>
    <row r="30806" spans="3:4" ht="15" hidden="1" customHeight="1" x14ac:dyDescent="0.25">
      <c r="C30806" s="158" t="s">
        <v>552</v>
      </c>
      <c r="D30806" s="159">
        <v>762.46</v>
      </c>
    </row>
    <row r="30807" spans="3:4" ht="15" hidden="1" customHeight="1" x14ac:dyDescent="0.25">
      <c r="C30807" s="160" t="s">
        <v>542</v>
      </c>
      <c r="D30807" s="161">
        <v>127.42</v>
      </c>
    </row>
    <row r="30808" spans="3:4" ht="15" hidden="1" customHeight="1" x14ac:dyDescent="0.25">
      <c r="C30808" s="158" t="s">
        <v>555</v>
      </c>
      <c r="D30808" s="159">
        <v>337.49</v>
      </c>
    </row>
    <row r="30809" spans="3:4" ht="15" hidden="1" customHeight="1" x14ac:dyDescent="0.25">
      <c r="C30809" s="160" t="s">
        <v>551</v>
      </c>
      <c r="D30809" s="161">
        <v>408.27</v>
      </c>
    </row>
    <row r="30810" spans="3:4" ht="15" hidden="1" customHeight="1" x14ac:dyDescent="0.25">
      <c r="C30810" s="158" t="s">
        <v>553</v>
      </c>
      <c r="D30810" s="159">
        <v>433.21</v>
      </c>
    </row>
    <row r="30811" spans="3:4" ht="15" hidden="1" customHeight="1" x14ac:dyDescent="0.25">
      <c r="C30811" s="160" t="s">
        <v>556</v>
      </c>
      <c r="D30811" s="161">
        <v>500.42</v>
      </c>
    </row>
    <row r="30812" spans="3:4" ht="15" hidden="1" customHeight="1" x14ac:dyDescent="0.25">
      <c r="C30812" s="158" t="s">
        <v>543</v>
      </c>
      <c r="D30812" s="159">
        <v>446.29</v>
      </c>
    </row>
    <row r="30813" spans="3:4" ht="15" hidden="1" customHeight="1" x14ac:dyDescent="0.25">
      <c r="C30813" s="160" t="s">
        <v>544</v>
      </c>
      <c r="D30813" s="161">
        <v>307.52</v>
      </c>
    </row>
    <row r="30814" spans="3:4" ht="15" hidden="1" customHeight="1" x14ac:dyDescent="0.25">
      <c r="C30814" s="158" t="s">
        <v>545</v>
      </c>
      <c r="D30814" s="159">
        <v>107.57</v>
      </c>
    </row>
    <row r="30815" spans="3:4" ht="15" hidden="1" customHeight="1" x14ac:dyDescent="0.25">
      <c r="C30815" s="160" t="s">
        <v>543</v>
      </c>
      <c r="D30815" s="161">
        <v>726.97</v>
      </c>
    </row>
    <row r="30816" spans="3:4" ht="15" hidden="1" customHeight="1" x14ac:dyDescent="0.25">
      <c r="C30816" s="158" t="s">
        <v>542</v>
      </c>
      <c r="D30816" s="159">
        <v>1057.6300000000001</v>
      </c>
    </row>
    <row r="30817" spans="3:4" ht="15" hidden="1" customHeight="1" x14ac:dyDescent="0.25">
      <c r="C30817" s="160" t="s">
        <v>545</v>
      </c>
      <c r="D30817" s="161">
        <v>918.02</v>
      </c>
    </row>
    <row r="30818" spans="3:4" ht="15" hidden="1" customHeight="1" x14ac:dyDescent="0.25">
      <c r="C30818" s="158" t="s">
        <v>551</v>
      </c>
      <c r="D30818" s="159">
        <v>363.32</v>
      </c>
    </row>
    <row r="30819" spans="3:4" ht="15" hidden="1" customHeight="1" x14ac:dyDescent="0.25">
      <c r="C30819" s="160" t="s">
        <v>539</v>
      </c>
      <c r="D30819" s="161">
        <v>500.56</v>
      </c>
    </row>
    <row r="30820" spans="3:4" ht="15" hidden="1" customHeight="1" x14ac:dyDescent="0.25">
      <c r="C30820" s="158" t="s">
        <v>540</v>
      </c>
      <c r="D30820" s="159">
        <v>549.78</v>
      </c>
    </row>
    <row r="30821" spans="3:4" ht="15" hidden="1" customHeight="1" x14ac:dyDescent="0.25">
      <c r="C30821" s="160" t="s">
        <v>307</v>
      </c>
      <c r="D30821" s="161">
        <v>1017.99</v>
      </c>
    </row>
    <row r="30822" spans="3:4" ht="15" hidden="1" customHeight="1" x14ac:dyDescent="0.25">
      <c r="C30822" s="158" t="s">
        <v>549</v>
      </c>
      <c r="D30822" s="159">
        <v>242.33</v>
      </c>
    </row>
    <row r="30823" spans="3:4" ht="15" hidden="1" customHeight="1" x14ac:dyDescent="0.25">
      <c r="C30823" s="160" t="s">
        <v>557</v>
      </c>
      <c r="D30823" s="161">
        <v>432.23</v>
      </c>
    </row>
    <row r="30824" spans="3:4" ht="15" hidden="1" customHeight="1" x14ac:dyDescent="0.25">
      <c r="C30824" s="158" t="s">
        <v>551</v>
      </c>
      <c r="D30824" s="159">
        <v>813.64</v>
      </c>
    </row>
    <row r="30825" spans="3:4" ht="15" hidden="1" customHeight="1" x14ac:dyDescent="0.25">
      <c r="C30825" s="160" t="s">
        <v>540</v>
      </c>
      <c r="D30825" s="161">
        <v>607.42999999999995</v>
      </c>
    </row>
    <row r="30826" spans="3:4" ht="15" hidden="1" customHeight="1" x14ac:dyDescent="0.25">
      <c r="C30826" s="158" t="s">
        <v>540</v>
      </c>
      <c r="D30826" s="159">
        <v>275.68</v>
      </c>
    </row>
    <row r="30827" spans="3:4" ht="15" hidden="1" customHeight="1" x14ac:dyDescent="0.25">
      <c r="C30827" s="160" t="s">
        <v>312</v>
      </c>
      <c r="D30827" s="161">
        <v>468.31</v>
      </c>
    </row>
    <row r="30828" spans="3:4" ht="15" hidden="1" customHeight="1" x14ac:dyDescent="0.25">
      <c r="C30828" s="158" t="s">
        <v>312</v>
      </c>
      <c r="D30828" s="159">
        <v>1094.75</v>
      </c>
    </row>
    <row r="30829" spans="3:4" ht="15" hidden="1" customHeight="1" x14ac:dyDescent="0.25">
      <c r="C30829" s="160" t="s">
        <v>309</v>
      </c>
      <c r="D30829" s="161">
        <v>161.68</v>
      </c>
    </row>
    <row r="30830" spans="3:4" ht="15" hidden="1" customHeight="1" x14ac:dyDescent="0.25">
      <c r="C30830" s="158" t="s">
        <v>545</v>
      </c>
      <c r="D30830" s="159">
        <v>42.72</v>
      </c>
    </row>
    <row r="30831" spans="3:4" ht="15" hidden="1" customHeight="1" x14ac:dyDescent="0.25">
      <c r="C30831" s="160" t="s">
        <v>546</v>
      </c>
      <c r="D30831" s="161">
        <v>200.84</v>
      </c>
    </row>
    <row r="30832" spans="3:4" ht="15" hidden="1" customHeight="1" x14ac:dyDescent="0.25">
      <c r="C30832" s="158" t="s">
        <v>539</v>
      </c>
      <c r="D30832" s="159">
        <v>1271.75</v>
      </c>
    </row>
    <row r="30833" spans="3:4" ht="15" hidden="1" customHeight="1" x14ac:dyDescent="0.25">
      <c r="C30833" s="160" t="s">
        <v>558</v>
      </c>
      <c r="D30833" s="161">
        <v>783.58</v>
      </c>
    </row>
    <row r="30834" spans="3:4" ht="15" hidden="1" customHeight="1" x14ac:dyDescent="0.25">
      <c r="C30834" s="158" t="s">
        <v>557</v>
      </c>
      <c r="D30834" s="159">
        <v>367.53</v>
      </c>
    </row>
    <row r="30835" spans="3:4" ht="15" hidden="1" customHeight="1" x14ac:dyDescent="0.25">
      <c r="C30835" s="160" t="s">
        <v>549</v>
      </c>
      <c r="D30835" s="161">
        <v>521.66999999999996</v>
      </c>
    </row>
    <row r="30836" spans="3:4" ht="15" hidden="1" customHeight="1" x14ac:dyDescent="0.25">
      <c r="C30836" s="158" t="s">
        <v>545</v>
      </c>
      <c r="D30836" s="159">
        <v>286.67</v>
      </c>
    </row>
    <row r="30837" spans="3:4" ht="15" hidden="1" customHeight="1" x14ac:dyDescent="0.25">
      <c r="C30837" s="160" t="s">
        <v>539</v>
      </c>
      <c r="D30837" s="161">
        <v>1280.6199999999999</v>
      </c>
    </row>
    <row r="30838" spans="3:4" ht="15" hidden="1" customHeight="1" x14ac:dyDescent="0.25">
      <c r="C30838" s="158" t="s">
        <v>540</v>
      </c>
      <c r="D30838" s="159">
        <v>328.53</v>
      </c>
    </row>
    <row r="30839" spans="3:4" ht="15" hidden="1" customHeight="1" x14ac:dyDescent="0.25">
      <c r="C30839" s="160" t="s">
        <v>554</v>
      </c>
      <c r="D30839" s="161">
        <v>1147.02</v>
      </c>
    </row>
    <row r="30840" spans="3:4" ht="15" hidden="1" customHeight="1" x14ac:dyDescent="0.25">
      <c r="C30840" s="158" t="s">
        <v>308</v>
      </c>
      <c r="D30840" s="159">
        <v>523.34</v>
      </c>
    </row>
    <row r="30841" spans="3:4" ht="15" hidden="1" customHeight="1" x14ac:dyDescent="0.25">
      <c r="C30841" s="160" t="s">
        <v>545</v>
      </c>
      <c r="D30841" s="161">
        <v>1205.3900000000001</v>
      </c>
    </row>
    <row r="30842" spans="3:4" ht="15" hidden="1" customHeight="1" x14ac:dyDescent="0.25">
      <c r="C30842" s="158" t="s">
        <v>543</v>
      </c>
      <c r="D30842" s="159">
        <v>1052.9100000000001</v>
      </c>
    </row>
    <row r="30843" spans="3:4" ht="15" hidden="1" customHeight="1" x14ac:dyDescent="0.25">
      <c r="C30843" s="160" t="s">
        <v>545</v>
      </c>
      <c r="D30843" s="161">
        <v>1003.03</v>
      </c>
    </row>
    <row r="30844" spans="3:4" ht="15" hidden="1" customHeight="1" x14ac:dyDescent="0.25">
      <c r="C30844" s="158" t="s">
        <v>553</v>
      </c>
      <c r="D30844" s="159">
        <v>508.3</v>
      </c>
    </row>
    <row r="30845" spans="3:4" ht="15" hidden="1" customHeight="1" x14ac:dyDescent="0.25">
      <c r="C30845" s="160" t="s">
        <v>553</v>
      </c>
      <c r="D30845" s="161">
        <v>198.01</v>
      </c>
    </row>
    <row r="30846" spans="3:4" ht="15" hidden="1" customHeight="1" x14ac:dyDescent="0.25">
      <c r="C30846" s="158" t="s">
        <v>553</v>
      </c>
      <c r="D30846" s="159">
        <v>423.42</v>
      </c>
    </row>
    <row r="30847" spans="3:4" ht="15" hidden="1" customHeight="1" x14ac:dyDescent="0.25">
      <c r="C30847" s="160" t="s">
        <v>312</v>
      </c>
      <c r="D30847" s="161">
        <v>1250.8599999999999</v>
      </c>
    </row>
    <row r="30848" spans="3:4" ht="15" hidden="1" customHeight="1" x14ac:dyDescent="0.25">
      <c r="C30848" s="158" t="s">
        <v>552</v>
      </c>
      <c r="D30848" s="159">
        <v>1117.6600000000001</v>
      </c>
    </row>
    <row r="30849" spans="3:4" ht="15" hidden="1" customHeight="1" x14ac:dyDescent="0.25">
      <c r="C30849" s="160" t="s">
        <v>542</v>
      </c>
      <c r="D30849" s="161">
        <v>38.770000000000003</v>
      </c>
    </row>
    <row r="30850" spans="3:4" ht="15" hidden="1" customHeight="1" x14ac:dyDescent="0.25">
      <c r="C30850" s="158" t="s">
        <v>543</v>
      </c>
      <c r="D30850" s="159">
        <v>1224.58</v>
      </c>
    </row>
    <row r="30851" spans="3:4" ht="15" hidden="1" customHeight="1" x14ac:dyDescent="0.25">
      <c r="C30851" s="160" t="s">
        <v>554</v>
      </c>
      <c r="D30851" s="161">
        <v>122.57</v>
      </c>
    </row>
    <row r="30852" spans="3:4" ht="15" hidden="1" customHeight="1" x14ac:dyDescent="0.25">
      <c r="C30852" s="158" t="s">
        <v>308</v>
      </c>
      <c r="D30852" s="159">
        <v>289.31</v>
      </c>
    </row>
    <row r="30853" spans="3:4" ht="15" hidden="1" customHeight="1" x14ac:dyDescent="0.25">
      <c r="C30853" s="160" t="s">
        <v>541</v>
      </c>
      <c r="D30853" s="161">
        <v>288.45</v>
      </c>
    </row>
    <row r="30854" spans="3:4" ht="15" hidden="1" customHeight="1" x14ac:dyDescent="0.25">
      <c r="C30854" s="158" t="s">
        <v>542</v>
      </c>
      <c r="D30854" s="159">
        <v>696.16</v>
      </c>
    </row>
    <row r="30855" spans="3:4" ht="15" hidden="1" customHeight="1" x14ac:dyDescent="0.25">
      <c r="C30855" s="160" t="s">
        <v>542</v>
      </c>
      <c r="D30855" s="161">
        <v>332.47</v>
      </c>
    </row>
    <row r="30856" spans="3:4" ht="15" hidden="1" customHeight="1" x14ac:dyDescent="0.25">
      <c r="C30856" s="158" t="s">
        <v>540</v>
      </c>
      <c r="D30856" s="159">
        <v>469.42</v>
      </c>
    </row>
    <row r="30857" spans="3:4" ht="15" hidden="1" customHeight="1" x14ac:dyDescent="0.25">
      <c r="C30857" s="160" t="s">
        <v>546</v>
      </c>
      <c r="D30857" s="161">
        <v>48.6</v>
      </c>
    </row>
    <row r="30858" spans="3:4" ht="15" hidden="1" customHeight="1" x14ac:dyDescent="0.25">
      <c r="C30858" s="158" t="s">
        <v>546</v>
      </c>
      <c r="D30858" s="159">
        <v>559.03</v>
      </c>
    </row>
    <row r="30859" spans="3:4" ht="15" hidden="1" customHeight="1" x14ac:dyDescent="0.25">
      <c r="C30859" s="160" t="s">
        <v>555</v>
      </c>
      <c r="D30859" s="161">
        <v>688.13</v>
      </c>
    </row>
    <row r="30860" spans="3:4" ht="15" hidden="1" customHeight="1" x14ac:dyDescent="0.25">
      <c r="C30860" s="158" t="s">
        <v>547</v>
      </c>
      <c r="D30860" s="159">
        <v>487.84</v>
      </c>
    </row>
    <row r="30861" spans="3:4" ht="15" hidden="1" customHeight="1" x14ac:dyDescent="0.25">
      <c r="C30861" s="160" t="s">
        <v>307</v>
      </c>
      <c r="D30861" s="161">
        <v>500.91</v>
      </c>
    </row>
    <row r="30862" spans="3:4" ht="15" hidden="1" customHeight="1" x14ac:dyDescent="0.25">
      <c r="C30862" s="158" t="s">
        <v>551</v>
      </c>
      <c r="D30862" s="159">
        <v>1198.56</v>
      </c>
    </row>
    <row r="30863" spans="3:4" ht="15" hidden="1" customHeight="1" x14ac:dyDescent="0.25">
      <c r="C30863" s="160" t="s">
        <v>544</v>
      </c>
      <c r="D30863" s="161">
        <v>879.63</v>
      </c>
    </row>
    <row r="30864" spans="3:4" ht="15" hidden="1" customHeight="1" x14ac:dyDescent="0.25">
      <c r="C30864" s="158" t="s">
        <v>312</v>
      </c>
      <c r="D30864" s="159">
        <v>43.04</v>
      </c>
    </row>
    <row r="30865" spans="3:4" ht="15" hidden="1" customHeight="1" x14ac:dyDescent="0.25">
      <c r="C30865" s="160" t="s">
        <v>554</v>
      </c>
      <c r="D30865" s="161">
        <v>507.62</v>
      </c>
    </row>
    <row r="30866" spans="3:4" ht="15" hidden="1" customHeight="1" x14ac:dyDescent="0.25">
      <c r="C30866" s="158" t="s">
        <v>540</v>
      </c>
      <c r="D30866" s="159">
        <v>721.96</v>
      </c>
    </row>
    <row r="30867" spans="3:4" ht="15" hidden="1" customHeight="1" x14ac:dyDescent="0.25">
      <c r="C30867" s="160" t="s">
        <v>554</v>
      </c>
      <c r="D30867" s="161">
        <v>175.24</v>
      </c>
    </row>
    <row r="30868" spans="3:4" ht="15" hidden="1" customHeight="1" x14ac:dyDescent="0.25">
      <c r="C30868" s="158" t="s">
        <v>546</v>
      </c>
      <c r="D30868" s="159">
        <v>528.4</v>
      </c>
    </row>
    <row r="30869" spans="3:4" ht="15" hidden="1" customHeight="1" x14ac:dyDescent="0.25">
      <c r="C30869" s="160" t="s">
        <v>541</v>
      </c>
      <c r="D30869" s="161">
        <v>711.62</v>
      </c>
    </row>
    <row r="30870" spans="3:4" ht="15" hidden="1" customHeight="1" x14ac:dyDescent="0.25">
      <c r="C30870" s="158" t="s">
        <v>541</v>
      </c>
      <c r="D30870" s="159">
        <v>616.61</v>
      </c>
    </row>
    <row r="30871" spans="3:4" ht="15" hidden="1" customHeight="1" x14ac:dyDescent="0.25">
      <c r="C30871" s="160" t="s">
        <v>542</v>
      </c>
      <c r="D30871" s="161">
        <v>88.46</v>
      </c>
    </row>
    <row r="30872" spans="3:4" ht="15" hidden="1" customHeight="1" x14ac:dyDescent="0.25">
      <c r="C30872" s="158" t="s">
        <v>542</v>
      </c>
      <c r="D30872" s="159">
        <v>131.22</v>
      </c>
    </row>
    <row r="30873" spans="3:4" ht="15" hidden="1" customHeight="1" x14ac:dyDescent="0.25">
      <c r="C30873" s="160" t="s">
        <v>540</v>
      </c>
      <c r="D30873" s="161">
        <v>1079.6199999999999</v>
      </c>
    </row>
    <row r="30874" spans="3:4" ht="15" hidden="1" customHeight="1" x14ac:dyDescent="0.25">
      <c r="C30874" s="158" t="s">
        <v>543</v>
      </c>
      <c r="D30874" s="159">
        <v>1152.26</v>
      </c>
    </row>
    <row r="30875" spans="3:4" ht="15" hidden="1" customHeight="1" x14ac:dyDescent="0.25">
      <c r="C30875" s="160" t="s">
        <v>543</v>
      </c>
      <c r="D30875" s="161">
        <v>1047.3599999999999</v>
      </c>
    </row>
    <row r="30876" spans="3:4" ht="15" hidden="1" customHeight="1" x14ac:dyDescent="0.25">
      <c r="C30876" s="158" t="s">
        <v>547</v>
      </c>
      <c r="D30876" s="159">
        <v>891.52</v>
      </c>
    </row>
    <row r="30877" spans="3:4" ht="15" hidden="1" customHeight="1" x14ac:dyDescent="0.25">
      <c r="C30877" s="160" t="s">
        <v>548</v>
      </c>
      <c r="D30877" s="161">
        <v>876.99</v>
      </c>
    </row>
    <row r="30878" spans="3:4" ht="15" hidden="1" customHeight="1" x14ac:dyDescent="0.25">
      <c r="C30878" s="158" t="s">
        <v>543</v>
      </c>
      <c r="D30878" s="159">
        <v>490.18</v>
      </c>
    </row>
    <row r="30879" spans="3:4" ht="15" hidden="1" customHeight="1" x14ac:dyDescent="0.25">
      <c r="C30879" s="160" t="s">
        <v>307</v>
      </c>
      <c r="D30879" s="161">
        <v>788.46</v>
      </c>
    </row>
    <row r="30880" spans="3:4" ht="15" hidden="1" customHeight="1" x14ac:dyDescent="0.25">
      <c r="C30880" s="158" t="s">
        <v>542</v>
      </c>
      <c r="D30880" s="159">
        <v>1181.9000000000001</v>
      </c>
    </row>
    <row r="30881" spans="3:4" ht="15" hidden="1" customHeight="1" x14ac:dyDescent="0.25">
      <c r="C30881" s="160" t="s">
        <v>539</v>
      </c>
      <c r="D30881" s="161">
        <v>849.14</v>
      </c>
    </row>
    <row r="30882" spans="3:4" ht="15" hidden="1" customHeight="1" x14ac:dyDescent="0.25">
      <c r="C30882" s="158" t="s">
        <v>548</v>
      </c>
      <c r="D30882" s="159">
        <v>433.51</v>
      </c>
    </row>
    <row r="30883" spans="3:4" ht="15" hidden="1" customHeight="1" x14ac:dyDescent="0.25">
      <c r="C30883" s="160" t="s">
        <v>549</v>
      </c>
      <c r="D30883" s="161">
        <v>468.23</v>
      </c>
    </row>
    <row r="30884" spans="3:4" ht="15" hidden="1" customHeight="1" x14ac:dyDescent="0.25">
      <c r="C30884" s="158" t="s">
        <v>307</v>
      </c>
      <c r="D30884" s="159">
        <v>159.29</v>
      </c>
    </row>
    <row r="30885" spans="3:4" ht="15" hidden="1" customHeight="1" x14ac:dyDescent="0.25">
      <c r="C30885" s="160" t="s">
        <v>548</v>
      </c>
      <c r="D30885" s="161">
        <v>966.89</v>
      </c>
    </row>
    <row r="30886" spans="3:4" ht="15" hidden="1" customHeight="1" x14ac:dyDescent="0.25">
      <c r="C30886" s="158" t="s">
        <v>312</v>
      </c>
      <c r="D30886" s="159">
        <v>1199.6400000000001</v>
      </c>
    </row>
    <row r="30887" spans="3:4" ht="15" hidden="1" customHeight="1" x14ac:dyDescent="0.25">
      <c r="C30887" s="160" t="s">
        <v>546</v>
      </c>
      <c r="D30887" s="161">
        <v>512.15</v>
      </c>
    </row>
    <row r="30888" spans="3:4" ht="15" hidden="1" customHeight="1" x14ac:dyDescent="0.25">
      <c r="C30888" s="158" t="s">
        <v>539</v>
      </c>
      <c r="D30888" s="159">
        <v>518.32000000000005</v>
      </c>
    </row>
    <row r="30889" spans="3:4" ht="15" hidden="1" customHeight="1" x14ac:dyDescent="0.25">
      <c r="C30889" s="160" t="s">
        <v>543</v>
      </c>
      <c r="D30889" s="161">
        <v>1287.02</v>
      </c>
    </row>
    <row r="30890" spans="3:4" ht="15" hidden="1" customHeight="1" x14ac:dyDescent="0.25">
      <c r="C30890" s="158" t="s">
        <v>546</v>
      </c>
      <c r="D30890" s="159">
        <v>674.65</v>
      </c>
    </row>
    <row r="30891" spans="3:4" ht="15" hidden="1" customHeight="1" x14ac:dyDescent="0.25">
      <c r="C30891" s="160" t="s">
        <v>545</v>
      </c>
      <c r="D30891" s="161">
        <v>127.24</v>
      </c>
    </row>
    <row r="30892" spans="3:4" ht="15" hidden="1" customHeight="1" x14ac:dyDescent="0.25">
      <c r="C30892" s="158" t="s">
        <v>549</v>
      </c>
      <c r="D30892" s="159">
        <v>739.66</v>
      </c>
    </row>
    <row r="30893" spans="3:4" ht="15" hidden="1" customHeight="1" x14ac:dyDescent="0.25">
      <c r="C30893" s="160" t="s">
        <v>308</v>
      </c>
      <c r="D30893" s="161">
        <v>1064.48</v>
      </c>
    </row>
    <row r="30894" spans="3:4" ht="15" hidden="1" customHeight="1" x14ac:dyDescent="0.25">
      <c r="C30894" s="158" t="s">
        <v>553</v>
      </c>
      <c r="D30894" s="159">
        <v>870.62</v>
      </c>
    </row>
    <row r="30895" spans="3:4" ht="15" hidden="1" customHeight="1" x14ac:dyDescent="0.25">
      <c r="C30895" s="160" t="s">
        <v>308</v>
      </c>
      <c r="D30895" s="161">
        <v>608.02</v>
      </c>
    </row>
    <row r="30896" spans="3:4" ht="15" hidden="1" customHeight="1" x14ac:dyDescent="0.25">
      <c r="C30896" s="158" t="s">
        <v>542</v>
      </c>
      <c r="D30896" s="159">
        <v>1074.8399999999999</v>
      </c>
    </row>
    <row r="30897" spans="3:4" ht="15" hidden="1" customHeight="1" x14ac:dyDescent="0.25">
      <c r="C30897" s="160" t="s">
        <v>309</v>
      </c>
      <c r="D30897" s="161">
        <v>700.64</v>
      </c>
    </row>
    <row r="30898" spans="3:4" ht="15" hidden="1" customHeight="1" x14ac:dyDescent="0.25">
      <c r="C30898" s="158" t="s">
        <v>542</v>
      </c>
      <c r="D30898" s="159">
        <v>690.77</v>
      </c>
    </row>
    <row r="30899" spans="3:4" ht="15" hidden="1" customHeight="1" x14ac:dyDescent="0.25">
      <c r="C30899" s="160" t="s">
        <v>309</v>
      </c>
      <c r="D30899" s="161">
        <v>251.24</v>
      </c>
    </row>
    <row r="30900" spans="3:4" ht="15" hidden="1" customHeight="1" x14ac:dyDescent="0.25">
      <c r="C30900" s="158" t="s">
        <v>550</v>
      </c>
      <c r="D30900" s="159">
        <v>582.16999999999996</v>
      </c>
    </row>
    <row r="30901" spans="3:4" ht="15" hidden="1" customHeight="1" x14ac:dyDescent="0.25">
      <c r="C30901" s="160" t="s">
        <v>554</v>
      </c>
      <c r="D30901" s="161">
        <v>226.54</v>
      </c>
    </row>
    <row r="30902" spans="3:4" ht="15" hidden="1" customHeight="1" x14ac:dyDescent="0.25">
      <c r="C30902" s="158" t="s">
        <v>555</v>
      </c>
      <c r="D30902" s="159">
        <v>262.54000000000002</v>
      </c>
    </row>
    <row r="30903" spans="3:4" ht="15" hidden="1" customHeight="1" x14ac:dyDescent="0.25">
      <c r="C30903" s="160" t="s">
        <v>544</v>
      </c>
      <c r="D30903" s="161">
        <v>954.3</v>
      </c>
    </row>
    <row r="30904" spans="3:4" ht="15" hidden="1" customHeight="1" x14ac:dyDescent="0.25">
      <c r="C30904" s="158" t="s">
        <v>309</v>
      </c>
      <c r="D30904" s="159">
        <v>1031.97</v>
      </c>
    </row>
    <row r="30905" spans="3:4" ht="15" hidden="1" customHeight="1" x14ac:dyDescent="0.25">
      <c r="C30905" s="160" t="s">
        <v>545</v>
      </c>
      <c r="D30905" s="161">
        <v>630.88</v>
      </c>
    </row>
    <row r="30906" spans="3:4" ht="15" hidden="1" customHeight="1" x14ac:dyDescent="0.25">
      <c r="C30906" s="158" t="s">
        <v>552</v>
      </c>
      <c r="D30906" s="159">
        <v>392.66</v>
      </c>
    </row>
    <row r="30907" spans="3:4" ht="15" hidden="1" customHeight="1" x14ac:dyDescent="0.25">
      <c r="C30907" s="160" t="s">
        <v>308</v>
      </c>
      <c r="D30907" s="161">
        <v>639.34</v>
      </c>
    </row>
    <row r="30908" spans="3:4" ht="15" hidden="1" customHeight="1" x14ac:dyDescent="0.25">
      <c r="C30908" s="158" t="s">
        <v>543</v>
      </c>
      <c r="D30908" s="159">
        <v>967.42</v>
      </c>
    </row>
    <row r="30909" spans="3:4" ht="15" hidden="1" customHeight="1" x14ac:dyDescent="0.25">
      <c r="C30909" s="160" t="s">
        <v>552</v>
      </c>
      <c r="D30909" s="161">
        <v>666.86</v>
      </c>
    </row>
    <row r="30910" spans="3:4" ht="15" hidden="1" customHeight="1" x14ac:dyDescent="0.25">
      <c r="C30910" s="158" t="s">
        <v>553</v>
      </c>
      <c r="D30910" s="159">
        <v>566.11</v>
      </c>
    </row>
    <row r="30911" spans="3:4" ht="15" hidden="1" customHeight="1" x14ac:dyDescent="0.25">
      <c r="C30911" s="160" t="s">
        <v>308</v>
      </c>
      <c r="D30911" s="161">
        <v>37.33</v>
      </c>
    </row>
    <row r="30912" spans="3:4" ht="15" hidden="1" customHeight="1" x14ac:dyDescent="0.25">
      <c r="C30912" s="158" t="s">
        <v>312</v>
      </c>
      <c r="D30912" s="159">
        <v>797.25</v>
      </c>
    </row>
    <row r="30913" spans="3:4" ht="15" hidden="1" customHeight="1" x14ac:dyDescent="0.25">
      <c r="C30913" s="160" t="s">
        <v>555</v>
      </c>
      <c r="D30913" s="161">
        <v>731.51</v>
      </c>
    </row>
    <row r="30914" spans="3:4" ht="15" hidden="1" customHeight="1" x14ac:dyDescent="0.25">
      <c r="C30914" s="158" t="s">
        <v>308</v>
      </c>
      <c r="D30914" s="159">
        <v>589.53</v>
      </c>
    </row>
    <row r="30915" spans="3:4" ht="15" hidden="1" customHeight="1" x14ac:dyDescent="0.25">
      <c r="C30915" s="160" t="s">
        <v>553</v>
      </c>
      <c r="D30915" s="161">
        <v>644.38</v>
      </c>
    </row>
    <row r="30916" spans="3:4" ht="15" hidden="1" customHeight="1" x14ac:dyDescent="0.25">
      <c r="C30916" s="158" t="s">
        <v>555</v>
      </c>
      <c r="D30916" s="159">
        <v>211.65</v>
      </c>
    </row>
    <row r="30917" spans="3:4" ht="15" hidden="1" customHeight="1" x14ac:dyDescent="0.25">
      <c r="C30917" s="160" t="s">
        <v>308</v>
      </c>
      <c r="D30917" s="161">
        <v>135.84</v>
      </c>
    </row>
    <row r="30918" spans="3:4" ht="15" hidden="1" customHeight="1" x14ac:dyDescent="0.25">
      <c r="C30918" s="158" t="s">
        <v>540</v>
      </c>
      <c r="D30918" s="159">
        <v>567.64</v>
      </c>
    </row>
    <row r="30919" spans="3:4" ht="15" hidden="1" customHeight="1" x14ac:dyDescent="0.25">
      <c r="C30919" s="160" t="s">
        <v>542</v>
      </c>
      <c r="D30919" s="161">
        <v>255.8</v>
      </c>
    </row>
    <row r="30920" spans="3:4" ht="15" hidden="1" customHeight="1" x14ac:dyDescent="0.25">
      <c r="C30920" s="158" t="s">
        <v>553</v>
      </c>
      <c r="D30920" s="159">
        <v>404.18</v>
      </c>
    </row>
    <row r="30921" spans="3:4" ht="15" hidden="1" customHeight="1" x14ac:dyDescent="0.25">
      <c r="C30921" s="160" t="s">
        <v>544</v>
      </c>
      <c r="D30921" s="161">
        <v>670.64</v>
      </c>
    </row>
    <row r="30922" spans="3:4" ht="15" hidden="1" customHeight="1" x14ac:dyDescent="0.25">
      <c r="C30922" s="158" t="s">
        <v>554</v>
      </c>
      <c r="D30922" s="159">
        <v>416.68</v>
      </c>
    </row>
    <row r="30923" spans="3:4" ht="15" hidden="1" customHeight="1" x14ac:dyDescent="0.25">
      <c r="C30923" s="160" t="s">
        <v>551</v>
      </c>
      <c r="D30923" s="161">
        <v>305.73</v>
      </c>
    </row>
    <row r="30924" spans="3:4" ht="15" hidden="1" customHeight="1" x14ac:dyDescent="0.25">
      <c r="C30924" s="158" t="s">
        <v>545</v>
      </c>
      <c r="D30924" s="159">
        <v>432.19</v>
      </c>
    </row>
    <row r="30925" spans="3:4" ht="15" hidden="1" customHeight="1" x14ac:dyDescent="0.25">
      <c r="C30925" s="160" t="s">
        <v>552</v>
      </c>
      <c r="D30925" s="161">
        <v>98.21</v>
      </c>
    </row>
    <row r="30926" spans="3:4" ht="15" hidden="1" customHeight="1" x14ac:dyDescent="0.25">
      <c r="C30926" s="158" t="s">
        <v>550</v>
      </c>
      <c r="D30926" s="159">
        <v>1204.67</v>
      </c>
    </row>
    <row r="30927" spans="3:4" ht="15" hidden="1" customHeight="1" x14ac:dyDescent="0.25">
      <c r="C30927" s="160" t="s">
        <v>312</v>
      </c>
      <c r="D30927" s="161">
        <v>1183.5899999999999</v>
      </c>
    </row>
    <row r="30928" spans="3:4" ht="15" hidden="1" customHeight="1" x14ac:dyDescent="0.25">
      <c r="C30928" s="158" t="s">
        <v>540</v>
      </c>
      <c r="D30928" s="159">
        <v>339.35</v>
      </c>
    </row>
    <row r="30929" spans="3:4" ht="15" hidden="1" customHeight="1" x14ac:dyDescent="0.25">
      <c r="C30929" s="160" t="s">
        <v>539</v>
      </c>
      <c r="D30929" s="161">
        <v>539.95000000000005</v>
      </c>
    </row>
    <row r="30930" spans="3:4" ht="15" hidden="1" customHeight="1" x14ac:dyDescent="0.25">
      <c r="C30930" s="158" t="s">
        <v>308</v>
      </c>
      <c r="D30930" s="159">
        <v>1135.1099999999999</v>
      </c>
    </row>
    <row r="30931" spans="3:4" ht="15" hidden="1" customHeight="1" x14ac:dyDescent="0.25">
      <c r="C30931" s="160" t="s">
        <v>546</v>
      </c>
      <c r="D30931" s="161">
        <v>887.82</v>
      </c>
    </row>
    <row r="30932" spans="3:4" ht="15" hidden="1" customHeight="1" x14ac:dyDescent="0.25">
      <c r="C30932" s="158" t="s">
        <v>546</v>
      </c>
      <c r="D30932" s="159">
        <v>757.32</v>
      </c>
    </row>
    <row r="30933" spans="3:4" ht="15" hidden="1" customHeight="1" x14ac:dyDescent="0.25">
      <c r="C30933" s="160" t="s">
        <v>552</v>
      </c>
      <c r="D30933" s="161">
        <v>313.26</v>
      </c>
    </row>
    <row r="30934" spans="3:4" ht="15" hidden="1" customHeight="1" x14ac:dyDescent="0.25">
      <c r="C30934" s="158" t="s">
        <v>553</v>
      </c>
      <c r="D30934" s="159">
        <v>1090.18</v>
      </c>
    </row>
    <row r="30935" spans="3:4" ht="15" hidden="1" customHeight="1" x14ac:dyDescent="0.25">
      <c r="C30935" s="160" t="s">
        <v>549</v>
      </c>
      <c r="D30935" s="161">
        <v>299.54000000000002</v>
      </c>
    </row>
    <row r="30936" spans="3:4" ht="15" hidden="1" customHeight="1" x14ac:dyDescent="0.25">
      <c r="C30936" s="158" t="s">
        <v>540</v>
      </c>
      <c r="D30936" s="159">
        <v>465.25</v>
      </c>
    </row>
    <row r="30937" spans="3:4" ht="15" hidden="1" customHeight="1" x14ac:dyDescent="0.25">
      <c r="C30937" s="160" t="s">
        <v>548</v>
      </c>
      <c r="D30937" s="161">
        <v>513.27</v>
      </c>
    </row>
    <row r="30938" spans="3:4" ht="15" hidden="1" customHeight="1" x14ac:dyDescent="0.25">
      <c r="C30938" s="158" t="s">
        <v>551</v>
      </c>
      <c r="D30938" s="159">
        <v>493.52</v>
      </c>
    </row>
    <row r="30939" spans="3:4" ht="15" hidden="1" customHeight="1" x14ac:dyDescent="0.25">
      <c r="C30939" s="160" t="s">
        <v>312</v>
      </c>
      <c r="D30939" s="161">
        <v>1064.58</v>
      </c>
    </row>
    <row r="30940" spans="3:4" ht="15" hidden="1" customHeight="1" x14ac:dyDescent="0.25">
      <c r="C30940" s="158" t="s">
        <v>543</v>
      </c>
      <c r="D30940" s="159">
        <v>761.41</v>
      </c>
    </row>
    <row r="30941" spans="3:4" ht="15" hidden="1" customHeight="1" x14ac:dyDescent="0.25">
      <c r="C30941" s="160" t="s">
        <v>307</v>
      </c>
      <c r="D30941" s="161">
        <v>593.89</v>
      </c>
    </row>
    <row r="30942" spans="3:4" ht="15" hidden="1" customHeight="1" x14ac:dyDescent="0.25">
      <c r="C30942" s="158" t="s">
        <v>312</v>
      </c>
      <c r="D30942" s="159">
        <v>404.49</v>
      </c>
    </row>
    <row r="30943" spans="3:4" ht="15" hidden="1" customHeight="1" x14ac:dyDescent="0.25">
      <c r="C30943" s="160" t="s">
        <v>539</v>
      </c>
      <c r="D30943" s="161">
        <v>977.73</v>
      </c>
    </row>
    <row r="30944" spans="3:4" ht="15" hidden="1" customHeight="1" x14ac:dyDescent="0.25">
      <c r="C30944" s="158" t="s">
        <v>541</v>
      </c>
      <c r="D30944" s="159">
        <v>80.95</v>
      </c>
    </row>
    <row r="30945" spans="3:4" ht="15" hidden="1" customHeight="1" x14ac:dyDescent="0.25">
      <c r="C30945" s="160" t="s">
        <v>547</v>
      </c>
      <c r="D30945" s="161">
        <v>67.75</v>
      </c>
    </row>
    <row r="30946" spans="3:4" ht="15" hidden="1" customHeight="1" x14ac:dyDescent="0.25">
      <c r="C30946" s="158" t="s">
        <v>553</v>
      </c>
      <c r="D30946" s="159">
        <v>897.8</v>
      </c>
    </row>
    <row r="30947" spans="3:4" ht="15" hidden="1" customHeight="1" x14ac:dyDescent="0.25">
      <c r="C30947" s="160" t="s">
        <v>550</v>
      </c>
      <c r="D30947" s="161">
        <v>842.64</v>
      </c>
    </row>
    <row r="30948" spans="3:4" ht="15" hidden="1" customHeight="1" x14ac:dyDescent="0.25">
      <c r="C30948" s="158" t="s">
        <v>555</v>
      </c>
      <c r="D30948" s="159">
        <v>1001.42</v>
      </c>
    </row>
    <row r="30949" spans="3:4" ht="15" hidden="1" customHeight="1" x14ac:dyDescent="0.25">
      <c r="C30949" s="160" t="s">
        <v>545</v>
      </c>
      <c r="D30949" s="161">
        <v>345.29</v>
      </c>
    </row>
    <row r="30950" spans="3:4" ht="15" hidden="1" customHeight="1" x14ac:dyDescent="0.25">
      <c r="C30950" s="158" t="s">
        <v>308</v>
      </c>
      <c r="D30950" s="159">
        <v>158.38</v>
      </c>
    </row>
    <row r="30951" spans="3:4" ht="15" hidden="1" customHeight="1" x14ac:dyDescent="0.25">
      <c r="C30951" s="160" t="s">
        <v>546</v>
      </c>
      <c r="D30951" s="161">
        <v>1249.8499999999999</v>
      </c>
    </row>
    <row r="30952" spans="3:4" ht="15" hidden="1" customHeight="1" x14ac:dyDescent="0.25">
      <c r="C30952" s="158" t="s">
        <v>546</v>
      </c>
      <c r="D30952" s="159">
        <v>1285.18</v>
      </c>
    </row>
    <row r="30953" spans="3:4" ht="15" hidden="1" customHeight="1" x14ac:dyDescent="0.25">
      <c r="C30953" s="160" t="s">
        <v>546</v>
      </c>
      <c r="D30953" s="161">
        <v>649</v>
      </c>
    </row>
    <row r="30954" spans="3:4" ht="15" hidden="1" customHeight="1" x14ac:dyDescent="0.25">
      <c r="C30954" s="158" t="s">
        <v>547</v>
      </c>
      <c r="D30954" s="159">
        <v>529.4</v>
      </c>
    </row>
    <row r="30955" spans="3:4" ht="15" hidden="1" customHeight="1" x14ac:dyDescent="0.25">
      <c r="C30955" s="160" t="s">
        <v>540</v>
      </c>
      <c r="D30955" s="161">
        <v>206.5</v>
      </c>
    </row>
    <row r="30956" spans="3:4" ht="15" hidden="1" customHeight="1" x14ac:dyDescent="0.25">
      <c r="C30956" s="158" t="s">
        <v>542</v>
      </c>
      <c r="D30956" s="159">
        <v>1080.0999999999999</v>
      </c>
    </row>
    <row r="30957" spans="3:4" ht="15" hidden="1" customHeight="1" x14ac:dyDescent="0.25">
      <c r="C30957" s="160" t="s">
        <v>307</v>
      </c>
      <c r="D30957" s="161">
        <v>1214.58</v>
      </c>
    </row>
    <row r="30958" spans="3:4" ht="15" hidden="1" customHeight="1" x14ac:dyDescent="0.25">
      <c r="C30958" s="158" t="s">
        <v>308</v>
      </c>
      <c r="D30958" s="159">
        <v>507.64</v>
      </c>
    </row>
    <row r="30959" spans="3:4" ht="15" hidden="1" customHeight="1" x14ac:dyDescent="0.25">
      <c r="C30959" s="160" t="s">
        <v>549</v>
      </c>
      <c r="D30959" s="161">
        <v>651.64</v>
      </c>
    </row>
    <row r="30960" spans="3:4" ht="15" hidden="1" customHeight="1" x14ac:dyDescent="0.25">
      <c r="C30960" s="158" t="s">
        <v>553</v>
      </c>
      <c r="D30960" s="159">
        <v>663.43</v>
      </c>
    </row>
    <row r="30961" spans="3:4" ht="15" hidden="1" customHeight="1" x14ac:dyDescent="0.25">
      <c r="C30961" s="160" t="s">
        <v>548</v>
      </c>
      <c r="D30961" s="161">
        <v>1160.1199999999999</v>
      </c>
    </row>
    <row r="30962" spans="3:4" ht="15" hidden="1" customHeight="1" x14ac:dyDescent="0.25">
      <c r="C30962" s="158" t="s">
        <v>539</v>
      </c>
      <c r="D30962" s="159">
        <v>1095.6099999999999</v>
      </c>
    </row>
    <row r="30963" spans="3:4" ht="15" hidden="1" customHeight="1" x14ac:dyDescent="0.25">
      <c r="C30963" s="160" t="s">
        <v>548</v>
      </c>
      <c r="D30963" s="161">
        <v>622.01</v>
      </c>
    </row>
    <row r="30964" spans="3:4" ht="15" hidden="1" customHeight="1" x14ac:dyDescent="0.25">
      <c r="C30964" s="158" t="s">
        <v>546</v>
      </c>
      <c r="D30964" s="159">
        <v>713.59</v>
      </c>
    </row>
    <row r="30965" spans="3:4" ht="15" hidden="1" customHeight="1" x14ac:dyDescent="0.25">
      <c r="C30965" s="160" t="s">
        <v>546</v>
      </c>
      <c r="D30965" s="161">
        <v>476.59</v>
      </c>
    </row>
    <row r="30966" spans="3:4" ht="15" hidden="1" customHeight="1" x14ac:dyDescent="0.25">
      <c r="C30966" s="158" t="s">
        <v>549</v>
      </c>
      <c r="D30966" s="159">
        <v>937.09</v>
      </c>
    </row>
    <row r="30967" spans="3:4" ht="15" hidden="1" customHeight="1" x14ac:dyDescent="0.25">
      <c r="C30967" s="160" t="s">
        <v>553</v>
      </c>
      <c r="D30967" s="161">
        <v>696.79</v>
      </c>
    </row>
    <row r="30968" spans="3:4" ht="15" hidden="1" customHeight="1" x14ac:dyDescent="0.25">
      <c r="C30968" s="158" t="s">
        <v>544</v>
      </c>
      <c r="D30968" s="159">
        <v>377.9</v>
      </c>
    </row>
    <row r="30969" spans="3:4" ht="15" hidden="1" customHeight="1" x14ac:dyDescent="0.25">
      <c r="C30969" s="160" t="s">
        <v>307</v>
      </c>
      <c r="D30969" s="161">
        <v>1225.33</v>
      </c>
    </row>
    <row r="30970" spans="3:4" ht="15" hidden="1" customHeight="1" x14ac:dyDescent="0.25">
      <c r="C30970" s="158" t="s">
        <v>547</v>
      </c>
      <c r="D30970" s="159">
        <v>508.61</v>
      </c>
    </row>
    <row r="30971" spans="3:4" ht="15" hidden="1" customHeight="1" x14ac:dyDescent="0.25">
      <c r="C30971" s="160" t="s">
        <v>552</v>
      </c>
      <c r="D30971" s="161">
        <v>920</v>
      </c>
    </row>
    <row r="30972" spans="3:4" ht="15" hidden="1" customHeight="1" x14ac:dyDescent="0.25">
      <c r="C30972" s="158" t="s">
        <v>307</v>
      </c>
      <c r="D30972" s="159">
        <v>957.03</v>
      </c>
    </row>
    <row r="30973" spans="3:4" ht="15" hidden="1" customHeight="1" x14ac:dyDescent="0.25">
      <c r="C30973" s="160" t="s">
        <v>309</v>
      </c>
      <c r="D30973" s="161">
        <v>501.68</v>
      </c>
    </row>
    <row r="30974" spans="3:4" ht="15" hidden="1" customHeight="1" x14ac:dyDescent="0.25">
      <c r="C30974" s="158" t="s">
        <v>547</v>
      </c>
      <c r="D30974" s="159">
        <v>113.1</v>
      </c>
    </row>
    <row r="30975" spans="3:4" ht="15" hidden="1" customHeight="1" x14ac:dyDescent="0.25">
      <c r="C30975" s="160" t="s">
        <v>546</v>
      </c>
      <c r="D30975" s="161">
        <v>283.93</v>
      </c>
    </row>
    <row r="30976" spans="3:4" ht="15" hidden="1" customHeight="1" x14ac:dyDescent="0.25">
      <c r="C30976" s="158" t="s">
        <v>552</v>
      </c>
      <c r="D30976" s="159">
        <v>483.86</v>
      </c>
    </row>
    <row r="30977" spans="3:4" ht="15" hidden="1" customHeight="1" x14ac:dyDescent="0.25">
      <c r="C30977" s="160" t="s">
        <v>552</v>
      </c>
      <c r="D30977" s="161">
        <v>1190.8599999999999</v>
      </c>
    </row>
    <row r="30978" spans="3:4" ht="15" hidden="1" customHeight="1" x14ac:dyDescent="0.25">
      <c r="C30978" s="158" t="s">
        <v>546</v>
      </c>
      <c r="D30978" s="159">
        <v>64.099999999999994</v>
      </c>
    </row>
    <row r="30979" spans="3:4" ht="15" hidden="1" customHeight="1" x14ac:dyDescent="0.25">
      <c r="C30979" s="160" t="s">
        <v>554</v>
      </c>
      <c r="D30979" s="161">
        <v>193.32</v>
      </c>
    </row>
    <row r="30980" spans="3:4" ht="15" hidden="1" customHeight="1" x14ac:dyDescent="0.25">
      <c r="C30980" s="158" t="s">
        <v>549</v>
      </c>
      <c r="D30980" s="159">
        <v>386.08</v>
      </c>
    </row>
    <row r="30981" spans="3:4" ht="15" hidden="1" customHeight="1" x14ac:dyDescent="0.25">
      <c r="C30981" s="160" t="s">
        <v>309</v>
      </c>
      <c r="D30981" s="161">
        <v>607.36</v>
      </c>
    </row>
    <row r="30982" spans="3:4" ht="15" hidden="1" customHeight="1" x14ac:dyDescent="0.25">
      <c r="C30982" s="158" t="s">
        <v>551</v>
      </c>
      <c r="D30982" s="159">
        <v>610.44000000000005</v>
      </c>
    </row>
    <row r="30983" spans="3:4" ht="15" hidden="1" customHeight="1" x14ac:dyDescent="0.25">
      <c r="C30983" s="160" t="s">
        <v>556</v>
      </c>
      <c r="D30983" s="161">
        <v>777.18</v>
      </c>
    </row>
    <row r="30984" spans="3:4" ht="15" hidden="1" customHeight="1" x14ac:dyDescent="0.25">
      <c r="C30984" s="158" t="s">
        <v>543</v>
      </c>
      <c r="D30984" s="159">
        <v>709.75</v>
      </c>
    </row>
    <row r="30985" spans="3:4" ht="15" hidden="1" customHeight="1" x14ac:dyDescent="0.25">
      <c r="C30985" s="160" t="s">
        <v>551</v>
      </c>
      <c r="D30985" s="161">
        <v>1141.3499999999999</v>
      </c>
    </row>
    <row r="30986" spans="3:4" ht="15" hidden="1" customHeight="1" x14ac:dyDescent="0.25">
      <c r="C30986" s="158" t="s">
        <v>555</v>
      </c>
      <c r="D30986" s="159">
        <v>840.72</v>
      </c>
    </row>
    <row r="30987" spans="3:4" ht="15" hidden="1" customHeight="1" x14ac:dyDescent="0.25">
      <c r="C30987" s="160" t="s">
        <v>551</v>
      </c>
      <c r="D30987" s="161">
        <v>1113.8599999999999</v>
      </c>
    </row>
    <row r="30988" spans="3:4" ht="15" hidden="1" customHeight="1" x14ac:dyDescent="0.25">
      <c r="C30988" s="158" t="s">
        <v>553</v>
      </c>
      <c r="D30988" s="159">
        <v>1230.8399999999999</v>
      </c>
    </row>
    <row r="30989" spans="3:4" ht="15" hidden="1" customHeight="1" x14ac:dyDescent="0.25">
      <c r="C30989" s="160" t="s">
        <v>546</v>
      </c>
      <c r="D30989" s="161">
        <v>682.06</v>
      </c>
    </row>
    <row r="30990" spans="3:4" ht="15" hidden="1" customHeight="1" x14ac:dyDescent="0.25">
      <c r="C30990" s="158" t="s">
        <v>545</v>
      </c>
      <c r="D30990" s="159">
        <v>440.82</v>
      </c>
    </row>
    <row r="30991" spans="3:4" ht="15" hidden="1" customHeight="1" x14ac:dyDescent="0.25">
      <c r="C30991" s="160" t="s">
        <v>554</v>
      </c>
      <c r="D30991" s="161">
        <v>741.87</v>
      </c>
    </row>
    <row r="30992" spans="3:4" ht="15" hidden="1" customHeight="1" x14ac:dyDescent="0.25">
      <c r="C30992" s="158" t="s">
        <v>551</v>
      </c>
      <c r="D30992" s="159">
        <v>975.43</v>
      </c>
    </row>
    <row r="30993" spans="3:4" ht="15" hidden="1" customHeight="1" x14ac:dyDescent="0.25">
      <c r="C30993" s="160" t="s">
        <v>312</v>
      </c>
      <c r="D30993" s="161">
        <v>557.19000000000005</v>
      </c>
    </row>
    <row r="30994" spans="3:4" ht="15" hidden="1" customHeight="1" x14ac:dyDescent="0.25">
      <c r="C30994" s="158" t="s">
        <v>546</v>
      </c>
      <c r="D30994" s="159">
        <v>564.24</v>
      </c>
    </row>
    <row r="30995" spans="3:4" ht="15" hidden="1" customHeight="1" x14ac:dyDescent="0.25">
      <c r="C30995" s="160" t="s">
        <v>542</v>
      </c>
      <c r="D30995" s="161">
        <v>1162.2</v>
      </c>
    </row>
    <row r="30996" spans="3:4" ht="15" hidden="1" customHeight="1" x14ac:dyDescent="0.25">
      <c r="C30996" s="158" t="s">
        <v>554</v>
      </c>
      <c r="D30996" s="159">
        <v>697.58</v>
      </c>
    </row>
    <row r="30997" spans="3:4" ht="15" hidden="1" customHeight="1" x14ac:dyDescent="0.25">
      <c r="C30997" s="160" t="s">
        <v>542</v>
      </c>
      <c r="D30997" s="161">
        <v>1075.8399999999999</v>
      </c>
    </row>
    <row r="30998" spans="3:4" ht="15" hidden="1" customHeight="1" x14ac:dyDescent="0.25">
      <c r="C30998" s="158" t="s">
        <v>312</v>
      </c>
      <c r="D30998" s="159">
        <v>1279.1099999999999</v>
      </c>
    </row>
    <row r="30999" spans="3:4" ht="15" hidden="1" customHeight="1" x14ac:dyDescent="0.25">
      <c r="C30999" s="160" t="s">
        <v>553</v>
      </c>
      <c r="D30999" s="161">
        <v>627.58000000000004</v>
      </c>
    </row>
    <row r="31000" spans="3:4" ht="15" hidden="1" customHeight="1" x14ac:dyDescent="0.25">
      <c r="C31000" s="158" t="s">
        <v>553</v>
      </c>
      <c r="D31000" s="159">
        <v>576.96</v>
      </c>
    </row>
    <row r="31001" spans="3:4" ht="15" hidden="1" customHeight="1" x14ac:dyDescent="0.25">
      <c r="C31001" s="160" t="s">
        <v>546</v>
      </c>
      <c r="D31001" s="161">
        <v>340.27</v>
      </c>
    </row>
    <row r="31002" spans="3:4" ht="15" hidden="1" customHeight="1" x14ac:dyDescent="0.25">
      <c r="C31002" s="158" t="s">
        <v>552</v>
      </c>
      <c r="D31002" s="159">
        <v>555.66</v>
      </c>
    </row>
    <row r="31003" spans="3:4" ht="15" hidden="1" customHeight="1" x14ac:dyDescent="0.25">
      <c r="C31003" s="160" t="s">
        <v>551</v>
      </c>
      <c r="D31003" s="161">
        <v>618.04999999999995</v>
      </c>
    </row>
    <row r="31004" spans="3:4" ht="15" hidden="1" customHeight="1" x14ac:dyDescent="0.25">
      <c r="C31004" s="158" t="s">
        <v>555</v>
      </c>
      <c r="D31004" s="159">
        <v>1234.3599999999999</v>
      </c>
    </row>
    <row r="31005" spans="3:4" ht="15" hidden="1" customHeight="1" x14ac:dyDescent="0.25">
      <c r="C31005" s="160" t="s">
        <v>551</v>
      </c>
      <c r="D31005" s="161">
        <v>247.99</v>
      </c>
    </row>
    <row r="31006" spans="3:4" ht="15" hidden="1" customHeight="1" x14ac:dyDescent="0.25">
      <c r="C31006" s="158" t="s">
        <v>552</v>
      </c>
      <c r="D31006" s="159">
        <v>903.96</v>
      </c>
    </row>
    <row r="31007" spans="3:4" ht="15" hidden="1" customHeight="1" x14ac:dyDescent="0.25">
      <c r="C31007" s="160" t="s">
        <v>540</v>
      </c>
      <c r="D31007" s="161">
        <v>894.91</v>
      </c>
    </row>
    <row r="31008" spans="3:4" ht="15" hidden="1" customHeight="1" x14ac:dyDescent="0.25">
      <c r="C31008" s="158" t="s">
        <v>309</v>
      </c>
      <c r="D31008" s="159">
        <v>1113.6099999999999</v>
      </c>
    </row>
    <row r="31009" spans="3:4" ht="15" hidden="1" customHeight="1" x14ac:dyDescent="0.25">
      <c r="C31009" s="160" t="s">
        <v>312</v>
      </c>
      <c r="D31009" s="161">
        <v>645.11</v>
      </c>
    </row>
    <row r="31010" spans="3:4" ht="15" hidden="1" customHeight="1" x14ac:dyDescent="0.25">
      <c r="C31010" s="158" t="s">
        <v>539</v>
      </c>
      <c r="D31010" s="159">
        <v>523.79999999999995</v>
      </c>
    </row>
    <row r="31011" spans="3:4" ht="15" hidden="1" customHeight="1" x14ac:dyDescent="0.25">
      <c r="C31011" s="160" t="s">
        <v>556</v>
      </c>
      <c r="D31011" s="161">
        <v>892.5</v>
      </c>
    </row>
    <row r="31012" spans="3:4" ht="15" hidden="1" customHeight="1" x14ac:dyDescent="0.25">
      <c r="C31012" s="158" t="s">
        <v>551</v>
      </c>
      <c r="D31012" s="159">
        <v>472.4</v>
      </c>
    </row>
    <row r="31013" spans="3:4" ht="15" hidden="1" customHeight="1" x14ac:dyDescent="0.25">
      <c r="C31013" s="160" t="s">
        <v>555</v>
      </c>
      <c r="D31013" s="161">
        <v>119.86</v>
      </c>
    </row>
    <row r="31014" spans="3:4" ht="15" hidden="1" customHeight="1" x14ac:dyDescent="0.25">
      <c r="C31014" s="158" t="s">
        <v>550</v>
      </c>
      <c r="D31014" s="159">
        <v>509.32</v>
      </c>
    </row>
    <row r="31015" spans="3:4" ht="15" hidden="1" customHeight="1" x14ac:dyDescent="0.25">
      <c r="C31015" s="160" t="s">
        <v>549</v>
      </c>
      <c r="D31015" s="161">
        <v>463.03</v>
      </c>
    </row>
    <row r="31016" spans="3:4" ht="15" hidden="1" customHeight="1" x14ac:dyDescent="0.25">
      <c r="C31016" s="158" t="s">
        <v>307</v>
      </c>
      <c r="D31016" s="159">
        <v>1145.53</v>
      </c>
    </row>
    <row r="31017" spans="3:4" ht="15" hidden="1" customHeight="1" x14ac:dyDescent="0.25">
      <c r="C31017" s="160" t="s">
        <v>552</v>
      </c>
      <c r="D31017" s="161">
        <v>683.38</v>
      </c>
    </row>
    <row r="31018" spans="3:4" ht="15" hidden="1" customHeight="1" x14ac:dyDescent="0.25">
      <c r="C31018" s="158" t="s">
        <v>545</v>
      </c>
      <c r="D31018" s="159">
        <v>835.06</v>
      </c>
    </row>
    <row r="31019" spans="3:4" ht="15" hidden="1" customHeight="1" x14ac:dyDescent="0.25">
      <c r="C31019" s="160" t="s">
        <v>551</v>
      </c>
      <c r="D31019" s="161">
        <v>200.1</v>
      </c>
    </row>
    <row r="31020" spans="3:4" ht="15" hidden="1" customHeight="1" x14ac:dyDescent="0.25">
      <c r="C31020" s="158" t="s">
        <v>308</v>
      </c>
      <c r="D31020" s="159">
        <v>1286.4000000000001</v>
      </c>
    </row>
    <row r="31021" spans="3:4" ht="15" hidden="1" customHeight="1" x14ac:dyDescent="0.25">
      <c r="C31021" s="160" t="s">
        <v>547</v>
      </c>
      <c r="D31021" s="161">
        <v>216.61</v>
      </c>
    </row>
    <row r="31022" spans="3:4" ht="15" hidden="1" customHeight="1" x14ac:dyDescent="0.25">
      <c r="C31022" s="158" t="s">
        <v>554</v>
      </c>
      <c r="D31022" s="159">
        <v>1161.99</v>
      </c>
    </row>
    <row r="31023" spans="3:4" ht="15" hidden="1" customHeight="1" x14ac:dyDescent="0.25">
      <c r="C31023" s="160" t="s">
        <v>555</v>
      </c>
      <c r="D31023" s="161">
        <v>593.11</v>
      </c>
    </row>
    <row r="31024" spans="3:4" ht="15" hidden="1" customHeight="1" x14ac:dyDescent="0.25">
      <c r="C31024" s="158" t="s">
        <v>308</v>
      </c>
      <c r="D31024" s="159">
        <v>650.59</v>
      </c>
    </row>
    <row r="31025" spans="3:4" ht="15" hidden="1" customHeight="1" x14ac:dyDescent="0.25">
      <c r="C31025" s="160" t="s">
        <v>549</v>
      </c>
      <c r="D31025" s="161">
        <v>650.72</v>
      </c>
    </row>
    <row r="31026" spans="3:4" ht="15" hidden="1" customHeight="1" x14ac:dyDescent="0.25">
      <c r="C31026" s="158" t="s">
        <v>552</v>
      </c>
      <c r="D31026" s="159">
        <v>567.02</v>
      </c>
    </row>
    <row r="31027" spans="3:4" ht="15" hidden="1" customHeight="1" x14ac:dyDescent="0.25">
      <c r="C31027" s="160" t="s">
        <v>547</v>
      </c>
      <c r="D31027" s="161">
        <v>469.48</v>
      </c>
    </row>
    <row r="31028" spans="3:4" ht="15" hidden="1" customHeight="1" x14ac:dyDescent="0.25">
      <c r="C31028" s="158" t="s">
        <v>540</v>
      </c>
      <c r="D31028" s="159">
        <v>442.62</v>
      </c>
    </row>
    <row r="31029" spans="3:4" ht="15" hidden="1" customHeight="1" x14ac:dyDescent="0.25">
      <c r="C31029" s="160" t="s">
        <v>552</v>
      </c>
      <c r="D31029" s="161">
        <v>1120.6600000000001</v>
      </c>
    </row>
    <row r="31030" spans="3:4" ht="15" hidden="1" customHeight="1" x14ac:dyDescent="0.25">
      <c r="C31030" s="158" t="s">
        <v>543</v>
      </c>
      <c r="D31030" s="159">
        <v>844.73</v>
      </c>
    </row>
    <row r="31031" spans="3:4" ht="15" hidden="1" customHeight="1" x14ac:dyDescent="0.25">
      <c r="C31031" s="160" t="s">
        <v>542</v>
      </c>
      <c r="D31031" s="161">
        <v>425.75</v>
      </c>
    </row>
    <row r="31032" spans="3:4" ht="15" hidden="1" customHeight="1" x14ac:dyDescent="0.25">
      <c r="C31032" s="158" t="s">
        <v>307</v>
      </c>
      <c r="D31032" s="159">
        <v>122.9</v>
      </c>
    </row>
    <row r="31033" spans="3:4" ht="15" hidden="1" customHeight="1" x14ac:dyDescent="0.25">
      <c r="C31033" s="160" t="s">
        <v>554</v>
      </c>
      <c r="D31033" s="161">
        <v>85.18</v>
      </c>
    </row>
    <row r="31034" spans="3:4" ht="15" hidden="1" customHeight="1" x14ac:dyDescent="0.25">
      <c r="C31034" s="158" t="s">
        <v>553</v>
      </c>
      <c r="D31034" s="159">
        <v>520.38</v>
      </c>
    </row>
    <row r="31035" spans="3:4" ht="15" hidden="1" customHeight="1" x14ac:dyDescent="0.25">
      <c r="C31035" s="160" t="s">
        <v>551</v>
      </c>
      <c r="D31035" s="161">
        <v>458.25</v>
      </c>
    </row>
    <row r="31036" spans="3:4" ht="15" hidden="1" customHeight="1" x14ac:dyDescent="0.25">
      <c r="C31036" s="158" t="s">
        <v>307</v>
      </c>
      <c r="D31036" s="159">
        <v>428.18</v>
      </c>
    </row>
    <row r="31037" spans="3:4" ht="15" hidden="1" customHeight="1" x14ac:dyDescent="0.25">
      <c r="C31037" s="160" t="s">
        <v>545</v>
      </c>
      <c r="D31037" s="161">
        <v>101.57</v>
      </c>
    </row>
    <row r="31038" spans="3:4" ht="15" hidden="1" customHeight="1" x14ac:dyDescent="0.25">
      <c r="C31038" s="158" t="s">
        <v>552</v>
      </c>
      <c r="D31038" s="159">
        <v>524.62</v>
      </c>
    </row>
    <row r="31039" spans="3:4" ht="15" hidden="1" customHeight="1" x14ac:dyDescent="0.25">
      <c r="C31039" s="160" t="s">
        <v>553</v>
      </c>
      <c r="D31039" s="161">
        <v>677.59</v>
      </c>
    </row>
    <row r="31040" spans="3:4" ht="15" hidden="1" customHeight="1" x14ac:dyDescent="0.25">
      <c r="C31040" s="158" t="s">
        <v>549</v>
      </c>
      <c r="D31040" s="159">
        <v>271.82</v>
      </c>
    </row>
    <row r="31041" spans="3:4" ht="15" hidden="1" customHeight="1" x14ac:dyDescent="0.25">
      <c r="C31041" s="160" t="s">
        <v>548</v>
      </c>
      <c r="D31041" s="161">
        <v>534.33000000000004</v>
      </c>
    </row>
    <row r="31042" spans="3:4" ht="15" hidden="1" customHeight="1" x14ac:dyDescent="0.25">
      <c r="C31042" s="158" t="s">
        <v>546</v>
      </c>
      <c r="D31042" s="159">
        <v>689.49</v>
      </c>
    </row>
    <row r="31043" spans="3:4" ht="15" hidden="1" customHeight="1" x14ac:dyDescent="0.25">
      <c r="C31043" s="160" t="s">
        <v>540</v>
      </c>
      <c r="D31043" s="161">
        <v>457.16</v>
      </c>
    </row>
    <row r="31044" spans="3:4" ht="15" hidden="1" customHeight="1" x14ac:dyDescent="0.25">
      <c r="C31044" s="158" t="s">
        <v>541</v>
      </c>
      <c r="D31044" s="159">
        <v>545.58000000000004</v>
      </c>
    </row>
    <row r="31045" spans="3:4" ht="15" hidden="1" customHeight="1" x14ac:dyDescent="0.25">
      <c r="C31045" s="160" t="s">
        <v>547</v>
      </c>
      <c r="D31045" s="161">
        <v>611.54</v>
      </c>
    </row>
    <row r="31046" spans="3:4" ht="15" hidden="1" customHeight="1" x14ac:dyDescent="0.25">
      <c r="C31046" s="158" t="s">
        <v>544</v>
      </c>
      <c r="D31046" s="159">
        <v>902.95</v>
      </c>
    </row>
    <row r="31047" spans="3:4" ht="15" hidden="1" customHeight="1" x14ac:dyDescent="0.25">
      <c r="C31047" s="160" t="s">
        <v>543</v>
      </c>
      <c r="D31047" s="161">
        <v>616.46</v>
      </c>
    </row>
    <row r="31048" spans="3:4" ht="15" hidden="1" customHeight="1" x14ac:dyDescent="0.25">
      <c r="C31048" s="158" t="s">
        <v>312</v>
      </c>
      <c r="D31048" s="159">
        <v>432.84</v>
      </c>
    </row>
    <row r="31049" spans="3:4" ht="15" hidden="1" customHeight="1" x14ac:dyDescent="0.25">
      <c r="C31049" s="160" t="s">
        <v>545</v>
      </c>
      <c r="D31049" s="161">
        <v>1150.72</v>
      </c>
    </row>
    <row r="31050" spans="3:4" ht="15" hidden="1" customHeight="1" x14ac:dyDescent="0.25">
      <c r="C31050" s="158" t="s">
        <v>558</v>
      </c>
      <c r="D31050" s="159">
        <v>346.51</v>
      </c>
    </row>
    <row r="31051" spans="3:4" ht="15" hidden="1" customHeight="1" x14ac:dyDescent="0.25">
      <c r="C31051" s="160" t="s">
        <v>543</v>
      </c>
      <c r="D31051" s="161">
        <v>489.34</v>
      </c>
    </row>
    <row r="31052" spans="3:4" ht="15" hidden="1" customHeight="1" x14ac:dyDescent="0.25">
      <c r="C31052" s="158" t="s">
        <v>546</v>
      </c>
      <c r="D31052" s="159">
        <v>711.01</v>
      </c>
    </row>
    <row r="31053" spans="3:4" ht="15" hidden="1" customHeight="1" x14ac:dyDescent="0.25">
      <c r="C31053" s="160" t="s">
        <v>542</v>
      </c>
      <c r="D31053" s="161">
        <v>945.45</v>
      </c>
    </row>
    <row r="31054" spans="3:4" ht="15" hidden="1" customHeight="1" x14ac:dyDescent="0.25">
      <c r="C31054" s="158" t="s">
        <v>549</v>
      </c>
      <c r="D31054" s="159">
        <v>172.81</v>
      </c>
    </row>
    <row r="31055" spans="3:4" ht="15" hidden="1" customHeight="1" x14ac:dyDescent="0.25">
      <c r="C31055" s="160" t="s">
        <v>555</v>
      </c>
      <c r="D31055" s="161">
        <v>807.62</v>
      </c>
    </row>
    <row r="31056" spans="3:4" ht="15" hidden="1" customHeight="1" x14ac:dyDescent="0.25">
      <c r="C31056" s="158" t="s">
        <v>547</v>
      </c>
      <c r="D31056" s="159">
        <v>766.97</v>
      </c>
    </row>
    <row r="31057" spans="3:4" ht="15" hidden="1" customHeight="1" x14ac:dyDescent="0.25">
      <c r="C31057" s="160" t="s">
        <v>551</v>
      </c>
      <c r="D31057" s="161">
        <v>1082.25</v>
      </c>
    </row>
    <row r="31058" spans="3:4" ht="15" hidden="1" customHeight="1" x14ac:dyDescent="0.25">
      <c r="C31058" s="158" t="s">
        <v>545</v>
      </c>
      <c r="D31058" s="159">
        <v>351.89</v>
      </c>
    </row>
    <row r="31059" spans="3:4" ht="15" hidden="1" customHeight="1" x14ac:dyDescent="0.25">
      <c r="C31059" s="160" t="s">
        <v>545</v>
      </c>
      <c r="D31059" s="161">
        <v>1192.75</v>
      </c>
    </row>
    <row r="31060" spans="3:4" ht="15" hidden="1" customHeight="1" x14ac:dyDescent="0.25">
      <c r="C31060" s="158" t="s">
        <v>309</v>
      </c>
      <c r="D31060" s="159">
        <v>790.87</v>
      </c>
    </row>
    <row r="31061" spans="3:4" ht="15" hidden="1" customHeight="1" x14ac:dyDescent="0.25">
      <c r="C31061" s="160" t="s">
        <v>308</v>
      </c>
      <c r="D31061" s="161">
        <v>547.72</v>
      </c>
    </row>
    <row r="31062" spans="3:4" ht="15" hidden="1" customHeight="1" x14ac:dyDescent="0.25">
      <c r="C31062" s="158" t="s">
        <v>544</v>
      </c>
      <c r="D31062" s="159">
        <v>541</v>
      </c>
    </row>
    <row r="31063" spans="3:4" ht="15" hidden="1" customHeight="1" x14ac:dyDescent="0.25">
      <c r="C31063" s="160" t="s">
        <v>542</v>
      </c>
      <c r="D31063" s="161">
        <v>845.96</v>
      </c>
    </row>
    <row r="31064" spans="3:4" ht="15" hidden="1" customHeight="1" x14ac:dyDescent="0.25">
      <c r="C31064" s="158" t="s">
        <v>557</v>
      </c>
      <c r="D31064" s="159">
        <v>164.64</v>
      </c>
    </row>
    <row r="31065" spans="3:4" ht="15" hidden="1" customHeight="1" x14ac:dyDescent="0.25">
      <c r="C31065" s="160" t="s">
        <v>308</v>
      </c>
      <c r="D31065" s="161">
        <v>577.58000000000004</v>
      </c>
    </row>
    <row r="31066" spans="3:4" ht="15" hidden="1" customHeight="1" x14ac:dyDescent="0.25">
      <c r="C31066" s="158" t="s">
        <v>552</v>
      </c>
      <c r="D31066" s="159">
        <v>1067.48</v>
      </c>
    </row>
    <row r="31067" spans="3:4" ht="15" hidden="1" customHeight="1" x14ac:dyDescent="0.25">
      <c r="C31067" s="160" t="s">
        <v>552</v>
      </c>
      <c r="D31067" s="161">
        <v>324.79000000000002</v>
      </c>
    </row>
    <row r="31068" spans="3:4" ht="15" hidden="1" customHeight="1" x14ac:dyDescent="0.25">
      <c r="C31068" s="158" t="s">
        <v>549</v>
      </c>
      <c r="D31068" s="159">
        <v>610.65</v>
      </c>
    </row>
    <row r="31069" spans="3:4" ht="15" hidden="1" customHeight="1" x14ac:dyDescent="0.25">
      <c r="C31069" s="160" t="s">
        <v>539</v>
      </c>
      <c r="D31069" s="161">
        <v>167.26</v>
      </c>
    </row>
    <row r="31070" spans="3:4" ht="15" hidden="1" customHeight="1" x14ac:dyDescent="0.25">
      <c r="C31070" s="158" t="s">
        <v>551</v>
      </c>
      <c r="D31070" s="159">
        <v>1321.53</v>
      </c>
    </row>
    <row r="31071" spans="3:4" ht="15" hidden="1" customHeight="1" x14ac:dyDescent="0.25">
      <c r="C31071" s="160" t="s">
        <v>545</v>
      </c>
      <c r="D31071" s="161">
        <v>888.71</v>
      </c>
    </row>
    <row r="31072" spans="3:4" ht="15" hidden="1" customHeight="1" x14ac:dyDescent="0.25">
      <c r="C31072" s="158" t="s">
        <v>540</v>
      </c>
      <c r="D31072" s="159">
        <v>755.88</v>
      </c>
    </row>
    <row r="31073" spans="3:4" ht="15" hidden="1" customHeight="1" x14ac:dyDescent="0.25">
      <c r="C31073" s="160" t="s">
        <v>556</v>
      </c>
      <c r="D31073" s="161">
        <v>200.47</v>
      </c>
    </row>
    <row r="31074" spans="3:4" ht="15" hidden="1" customHeight="1" x14ac:dyDescent="0.25">
      <c r="C31074" s="158" t="s">
        <v>547</v>
      </c>
      <c r="D31074" s="159">
        <v>604.67999999999995</v>
      </c>
    </row>
    <row r="31075" spans="3:4" ht="15" hidden="1" customHeight="1" x14ac:dyDescent="0.25">
      <c r="C31075" s="160" t="s">
        <v>545</v>
      </c>
      <c r="D31075" s="161">
        <v>365.78</v>
      </c>
    </row>
    <row r="31076" spans="3:4" ht="15" hidden="1" customHeight="1" x14ac:dyDescent="0.25">
      <c r="C31076" s="158" t="s">
        <v>545</v>
      </c>
      <c r="D31076" s="159">
        <v>1074.3</v>
      </c>
    </row>
    <row r="31077" spans="3:4" ht="15" hidden="1" customHeight="1" x14ac:dyDescent="0.25">
      <c r="C31077" s="160" t="s">
        <v>549</v>
      </c>
      <c r="D31077" s="161">
        <v>652.64</v>
      </c>
    </row>
    <row r="31078" spans="3:4" ht="15" hidden="1" customHeight="1" x14ac:dyDescent="0.25">
      <c r="C31078" s="158" t="s">
        <v>552</v>
      </c>
      <c r="D31078" s="159">
        <v>542.07000000000005</v>
      </c>
    </row>
    <row r="31079" spans="3:4" ht="15" hidden="1" customHeight="1" x14ac:dyDescent="0.25">
      <c r="C31079" s="160" t="s">
        <v>539</v>
      </c>
      <c r="D31079" s="161">
        <v>454.94</v>
      </c>
    </row>
    <row r="31080" spans="3:4" ht="15" hidden="1" customHeight="1" x14ac:dyDescent="0.25">
      <c r="C31080" s="158" t="s">
        <v>546</v>
      </c>
      <c r="D31080" s="159">
        <v>218.5</v>
      </c>
    </row>
    <row r="31081" spans="3:4" ht="15" hidden="1" customHeight="1" x14ac:dyDescent="0.25">
      <c r="C31081" s="160" t="s">
        <v>540</v>
      </c>
      <c r="D31081" s="161">
        <v>763.66</v>
      </c>
    </row>
    <row r="31082" spans="3:4" ht="15" hidden="1" customHeight="1" x14ac:dyDescent="0.25">
      <c r="C31082" s="158" t="s">
        <v>312</v>
      </c>
      <c r="D31082" s="159">
        <v>1105.3499999999999</v>
      </c>
    </row>
    <row r="31083" spans="3:4" ht="15" hidden="1" customHeight="1" x14ac:dyDescent="0.25">
      <c r="C31083" s="160" t="s">
        <v>547</v>
      </c>
      <c r="D31083" s="161">
        <v>593.61</v>
      </c>
    </row>
    <row r="31084" spans="3:4" ht="15" hidden="1" customHeight="1" x14ac:dyDescent="0.25">
      <c r="C31084" s="158" t="s">
        <v>540</v>
      </c>
      <c r="D31084" s="159">
        <v>654.37</v>
      </c>
    </row>
    <row r="31085" spans="3:4" ht="15" hidden="1" customHeight="1" x14ac:dyDescent="0.25">
      <c r="C31085" s="160" t="s">
        <v>548</v>
      </c>
      <c r="D31085" s="161">
        <v>1289.76</v>
      </c>
    </row>
    <row r="31086" spans="3:4" ht="15" hidden="1" customHeight="1" x14ac:dyDescent="0.25">
      <c r="C31086" s="158" t="s">
        <v>557</v>
      </c>
      <c r="D31086" s="159">
        <v>1155.8399999999999</v>
      </c>
    </row>
    <row r="31087" spans="3:4" ht="15" hidden="1" customHeight="1" x14ac:dyDescent="0.25">
      <c r="C31087" s="160" t="s">
        <v>312</v>
      </c>
      <c r="D31087" s="161">
        <v>1086.17</v>
      </c>
    </row>
    <row r="31088" spans="3:4" ht="15" hidden="1" customHeight="1" x14ac:dyDescent="0.25">
      <c r="C31088" s="158" t="s">
        <v>558</v>
      </c>
      <c r="D31088" s="159">
        <v>101.79</v>
      </c>
    </row>
    <row r="31089" spans="3:4" ht="15" hidden="1" customHeight="1" x14ac:dyDescent="0.25">
      <c r="C31089" s="160" t="s">
        <v>307</v>
      </c>
      <c r="D31089" s="161">
        <v>964.22</v>
      </c>
    </row>
    <row r="31090" spans="3:4" ht="15" hidden="1" customHeight="1" x14ac:dyDescent="0.25">
      <c r="C31090" s="158" t="s">
        <v>549</v>
      </c>
      <c r="D31090" s="159">
        <v>814.79</v>
      </c>
    </row>
    <row r="31091" spans="3:4" ht="15" hidden="1" customHeight="1" x14ac:dyDescent="0.25">
      <c r="C31091" s="160" t="s">
        <v>557</v>
      </c>
      <c r="D31091" s="161">
        <v>596.88</v>
      </c>
    </row>
    <row r="31092" spans="3:4" ht="15" hidden="1" customHeight="1" x14ac:dyDescent="0.25">
      <c r="C31092" s="158" t="s">
        <v>552</v>
      </c>
      <c r="D31092" s="159">
        <v>203.53</v>
      </c>
    </row>
    <row r="31093" spans="3:4" ht="15" hidden="1" customHeight="1" x14ac:dyDescent="0.25">
      <c r="C31093" s="160" t="s">
        <v>308</v>
      </c>
      <c r="D31093" s="161">
        <v>266.23</v>
      </c>
    </row>
    <row r="31094" spans="3:4" ht="15" hidden="1" customHeight="1" x14ac:dyDescent="0.25">
      <c r="C31094" s="158" t="s">
        <v>552</v>
      </c>
      <c r="D31094" s="159">
        <v>632.04999999999995</v>
      </c>
    </row>
    <row r="31095" spans="3:4" ht="15" hidden="1" customHeight="1" x14ac:dyDescent="0.25">
      <c r="C31095" s="160" t="s">
        <v>307</v>
      </c>
      <c r="D31095" s="161">
        <v>570.91</v>
      </c>
    </row>
    <row r="31096" spans="3:4" ht="15" hidden="1" customHeight="1" x14ac:dyDescent="0.25">
      <c r="C31096" s="158" t="s">
        <v>308</v>
      </c>
      <c r="D31096" s="159">
        <v>402.77</v>
      </c>
    </row>
    <row r="31097" spans="3:4" ht="15" hidden="1" customHeight="1" x14ac:dyDescent="0.25">
      <c r="C31097" s="160" t="s">
        <v>540</v>
      </c>
      <c r="D31097" s="161">
        <v>1013.44</v>
      </c>
    </row>
    <row r="31098" spans="3:4" ht="15" hidden="1" customHeight="1" x14ac:dyDescent="0.25">
      <c r="C31098" s="158" t="s">
        <v>539</v>
      </c>
      <c r="D31098" s="159">
        <v>1167.1199999999999</v>
      </c>
    </row>
    <row r="31099" spans="3:4" ht="15" hidden="1" customHeight="1" x14ac:dyDescent="0.25">
      <c r="C31099" s="160" t="s">
        <v>545</v>
      </c>
      <c r="D31099" s="161">
        <v>759.74</v>
      </c>
    </row>
    <row r="31100" spans="3:4" ht="15" hidden="1" customHeight="1" x14ac:dyDescent="0.25">
      <c r="C31100" s="158" t="s">
        <v>544</v>
      </c>
      <c r="D31100" s="159">
        <v>91.82</v>
      </c>
    </row>
    <row r="31101" spans="3:4" ht="15" hidden="1" customHeight="1" x14ac:dyDescent="0.25">
      <c r="C31101" s="160" t="s">
        <v>547</v>
      </c>
      <c r="D31101" s="161">
        <v>1263.81</v>
      </c>
    </row>
    <row r="31102" spans="3:4" ht="15" hidden="1" customHeight="1" x14ac:dyDescent="0.25">
      <c r="C31102" s="158" t="s">
        <v>554</v>
      </c>
      <c r="D31102" s="159">
        <v>383.67</v>
      </c>
    </row>
    <row r="31103" spans="3:4" ht="15" hidden="1" customHeight="1" x14ac:dyDescent="0.25">
      <c r="C31103" s="160" t="s">
        <v>542</v>
      </c>
      <c r="D31103" s="161">
        <v>1074.03</v>
      </c>
    </row>
    <row r="31104" spans="3:4" ht="15" hidden="1" customHeight="1" x14ac:dyDescent="0.25">
      <c r="C31104" s="158" t="s">
        <v>308</v>
      </c>
      <c r="D31104" s="159">
        <v>156.49</v>
      </c>
    </row>
    <row r="31105" spans="3:4" ht="15" hidden="1" customHeight="1" x14ac:dyDescent="0.25">
      <c r="C31105" s="160" t="s">
        <v>545</v>
      </c>
      <c r="D31105" s="161">
        <v>1093.8800000000001</v>
      </c>
    </row>
    <row r="31106" spans="3:4" ht="15" hidden="1" customHeight="1" x14ac:dyDescent="0.25">
      <c r="C31106" s="158" t="s">
        <v>558</v>
      </c>
      <c r="D31106" s="159">
        <v>473.66</v>
      </c>
    </row>
    <row r="31107" spans="3:4" ht="15" hidden="1" customHeight="1" x14ac:dyDescent="0.25">
      <c r="C31107" s="160" t="s">
        <v>545</v>
      </c>
      <c r="D31107" s="161">
        <v>1169.73</v>
      </c>
    </row>
    <row r="31108" spans="3:4" ht="15" hidden="1" customHeight="1" x14ac:dyDescent="0.25">
      <c r="C31108" s="158" t="s">
        <v>549</v>
      </c>
      <c r="D31108" s="159">
        <v>1052.22</v>
      </c>
    </row>
    <row r="31109" spans="3:4" ht="15" hidden="1" customHeight="1" x14ac:dyDescent="0.25">
      <c r="C31109" s="160" t="s">
        <v>549</v>
      </c>
      <c r="D31109" s="161">
        <v>351.01</v>
      </c>
    </row>
    <row r="31110" spans="3:4" ht="15" hidden="1" customHeight="1" x14ac:dyDescent="0.25">
      <c r="C31110" s="158" t="s">
        <v>539</v>
      </c>
      <c r="D31110" s="159">
        <v>202.58</v>
      </c>
    </row>
    <row r="31111" spans="3:4" ht="15" hidden="1" customHeight="1" x14ac:dyDescent="0.25">
      <c r="C31111" s="160" t="s">
        <v>540</v>
      </c>
      <c r="D31111" s="161">
        <v>1254.49</v>
      </c>
    </row>
    <row r="31112" spans="3:4" ht="15" hidden="1" customHeight="1" x14ac:dyDescent="0.25">
      <c r="C31112" s="158" t="s">
        <v>541</v>
      </c>
      <c r="D31112" s="159">
        <v>447.53</v>
      </c>
    </row>
    <row r="31113" spans="3:4" ht="15" hidden="1" customHeight="1" x14ac:dyDescent="0.25">
      <c r="C31113" s="160" t="s">
        <v>555</v>
      </c>
      <c r="D31113" s="161">
        <v>1031.03</v>
      </c>
    </row>
    <row r="31114" spans="3:4" ht="15" hidden="1" customHeight="1" x14ac:dyDescent="0.25">
      <c r="C31114" s="158" t="s">
        <v>544</v>
      </c>
      <c r="D31114" s="159">
        <v>27.64</v>
      </c>
    </row>
    <row r="31115" spans="3:4" ht="15" hidden="1" customHeight="1" x14ac:dyDescent="0.25">
      <c r="C31115" s="160" t="s">
        <v>556</v>
      </c>
      <c r="D31115" s="161">
        <v>351.97</v>
      </c>
    </row>
    <row r="31116" spans="3:4" ht="15" hidden="1" customHeight="1" x14ac:dyDescent="0.25">
      <c r="C31116" s="158" t="s">
        <v>551</v>
      </c>
      <c r="D31116" s="159">
        <v>311.61</v>
      </c>
    </row>
    <row r="31117" spans="3:4" ht="15" hidden="1" customHeight="1" x14ac:dyDescent="0.25">
      <c r="C31117" s="160" t="s">
        <v>546</v>
      </c>
      <c r="D31117" s="161">
        <v>83.09</v>
      </c>
    </row>
    <row r="31118" spans="3:4" ht="15" hidden="1" customHeight="1" x14ac:dyDescent="0.25">
      <c r="C31118" s="158" t="s">
        <v>539</v>
      </c>
      <c r="D31118" s="159">
        <v>1103.54</v>
      </c>
    </row>
    <row r="31119" spans="3:4" ht="15" hidden="1" customHeight="1" x14ac:dyDescent="0.25">
      <c r="C31119" s="160" t="s">
        <v>549</v>
      </c>
      <c r="D31119" s="161">
        <v>738.5</v>
      </c>
    </row>
    <row r="31120" spans="3:4" ht="15" hidden="1" customHeight="1" x14ac:dyDescent="0.25">
      <c r="C31120" s="158" t="s">
        <v>549</v>
      </c>
      <c r="D31120" s="159">
        <v>702.18</v>
      </c>
    </row>
    <row r="31121" spans="3:4" ht="15" hidden="1" customHeight="1" x14ac:dyDescent="0.25">
      <c r="C31121" s="160" t="s">
        <v>543</v>
      </c>
      <c r="D31121" s="161">
        <v>837.69</v>
      </c>
    </row>
    <row r="31122" spans="3:4" ht="15" hidden="1" customHeight="1" x14ac:dyDescent="0.25">
      <c r="C31122" s="158" t="s">
        <v>539</v>
      </c>
      <c r="D31122" s="159">
        <v>973.92</v>
      </c>
    </row>
    <row r="31123" spans="3:4" ht="15" hidden="1" customHeight="1" x14ac:dyDescent="0.25">
      <c r="C31123" s="160" t="s">
        <v>308</v>
      </c>
      <c r="D31123" s="161">
        <v>618.63</v>
      </c>
    </row>
    <row r="31124" spans="3:4" ht="15" hidden="1" customHeight="1" x14ac:dyDescent="0.25">
      <c r="C31124" s="158" t="s">
        <v>558</v>
      </c>
      <c r="D31124" s="159">
        <v>1177.21</v>
      </c>
    </row>
    <row r="31125" spans="3:4" ht="15" hidden="1" customHeight="1" x14ac:dyDescent="0.25">
      <c r="C31125" s="160" t="s">
        <v>556</v>
      </c>
      <c r="D31125" s="161">
        <v>99.35</v>
      </c>
    </row>
    <row r="31126" spans="3:4" ht="15" hidden="1" customHeight="1" x14ac:dyDescent="0.25">
      <c r="C31126" s="158" t="s">
        <v>552</v>
      </c>
      <c r="D31126" s="159">
        <v>230.33</v>
      </c>
    </row>
    <row r="31127" spans="3:4" ht="15" hidden="1" customHeight="1" x14ac:dyDescent="0.25">
      <c r="C31127" s="160" t="s">
        <v>539</v>
      </c>
      <c r="D31127" s="161">
        <v>1174.02</v>
      </c>
    </row>
    <row r="31128" spans="3:4" ht="15" hidden="1" customHeight="1" x14ac:dyDescent="0.25">
      <c r="C31128" s="158" t="s">
        <v>551</v>
      </c>
      <c r="D31128" s="159">
        <v>968.66</v>
      </c>
    </row>
    <row r="31129" spans="3:4" ht="15" hidden="1" customHeight="1" x14ac:dyDescent="0.25">
      <c r="C31129" s="160" t="s">
        <v>547</v>
      </c>
      <c r="D31129" s="161">
        <v>1043.3399999999999</v>
      </c>
    </row>
    <row r="31130" spans="3:4" ht="15" hidden="1" customHeight="1" x14ac:dyDescent="0.25">
      <c r="C31130" s="158" t="s">
        <v>542</v>
      </c>
      <c r="D31130" s="159">
        <v>895.83</v>
      </c>
    </row>
    <row r="31131" spans="3:4" ht="15" hidden="1" customHeight="1" x14ac:dyDescent="0.25">
      <c r="C31131" s="160" t="s">
        <v>549</v>
      </c>
      <c r="D31131" s="161">
        <v>709.98</v>
      </c>
    </row>
    <row r="31132" spans="3:4" ht="15" hidden="1" customHeight="1" x14ac:dyDescent="0.25">
      <c r="C31132" s="158" t="s">
        <v>542</v>
      </c>
      <c r="D31132" s="159">
        <v>969.05</v>
      </c>
    </row>
    <row r="31133" spans="3:4" ht="15" hidden="1" customHeight="1" x14ac:dyDescent="0.25">
      <c r="C31133" s="160" t="s">
        <v>539</v>
      </c>
      <c r="D31133" s="161">
        <v>520.69000000000005</v>
      </c>
    </row>
    <row r="31134" spans="3:4" ht="15" hidden="1" customHeight="1" x14ac:dyDescent="0.25">
      <c r="C31134" s="158" t="s">
        <v>307</v>
      </c>
      <c r="D31134" s="159">
        <v>738.68</v>
      </c>
    </row>
    <row r="31135" spans="3:4" ht="15" hidden="1" customHeight="1" x14ac:dyDescent="0.25">
      <c r="C31135" s="160" t="s">
        <v>549</v>
      </c>
      <c r="D31135" s="161">
        <v>678.62</v>
      </c>
    </row>
    <row r="31136" spans="3:4" ht="15" hidden="1" customHeight="1" x14ac:dyDescent="0.25">
      <c r="C31136" s="158" t="s">
        <v>542</v>
      </c>
      <c r="D31136" s="159">
        <v>637.03</v>
      </c>
    </row>
    <row r="31137" spans="3:4" ht="15" hidden="1" customHeight="1" x14ac:dyDescent="0.25">
      <c r="C31137" s="160" t="s">
        <v>543</v>
      </c>
      <c r="D31137" s="161">
        <v>428.51</v>
      </c>
    </row>
    <row r="31138" spans="3:4" ht="15" hidden="1" customHeight="1" x14ac:dyDescent="0.25">
      <c r="C31138" s="158" t="s">
        <v>309</v>
      </c>
      <c r="D31138" s="159">
        <v>1246.56</v>
      </c>
    </row>
    <row r="31139" spans="3:4" ht="15" hidden="1" customHeight="1" x14ac:dyDescent="0.25">
      <c r="C31139" s="160" t="s">
        <v>546</v>
      </c>
      <c r="D31139" s="161">
        <v>162.58000000000001</v>
      </c>
    </row>
    <row r="31140" spans="3:4" ht="15" hidden="1" customHeight="1" x14ac:dyDescent="0.25">
      <c r="C31140" s="158" t="s">
        <v>553</v>
      </c>
      <c r="D31140" s="159">
        <v>497.94</v>
      </c>
    </row>
    <row r="31141" spans="3:4" ht="15" hidden="1" customHeight="1" x14ac:dyDescent="0.25">
      <c r="C31141" s="160" t="s">
        <v>542</v>
      </c>
      <c r="D31141" s="161">
        <v>377.72</v>
      </c>
    </row>
    <row r="31142" spans="3:4" ht="15" hidden="1" customHeight="1" x14ac:dyDescent="0.25">
      <c r="C31142" s="158" t="s">
        <v>539</v>
      </c>
      <c r="D31142" s="159">
        <v>654.08000000000004</v>
      </c>
    </row>
    <row r="31143" spans="3:4" ht="15" hidden="1" customHeight="1" x14ac:dyDescent="0.25">
      <c r="C31143" s="160" t="s">
        <v>542</v>
      </c>
      <c r="D31143" s="161">
        <v>811.14</v>
      </c>
    </row>
    <row r="31144" spans="3:4" ht="15" hidden="1" customHeight="1" x14ac:dyDescent="0.25">
      <c r="C31144" s="158" t="s">
        <v>545</v>
      </c>
      <c r="D31144" s="159">
        <v>1271.49</v>
      </c>
    </row>
    <row r="31145" spans="3:4" ht="15" hidden="1" customHeight="1" x14ac:dyDescent="0.25">
      <c r="C31145" s="160" t="s">
        <v>552</v>
      </c>
      <c r="D31145" s="161">
        <v>932.66</v>
      </c>
    </row>
    <row r="31146" spans="3:4" ht="15" hidden="1" customHeight="1" x14ac:dyDescent="0.25">
      <c r="C31146" s="158" t="s">
        <v>543</v>
      </c>
      <c r="D31146" s="159">
        <v>1265.0999999999999</v>
      </c>
    </row>
    <row r="31147" spans="3:4" ht="15" hidden="1" customHeight="1" x14ac:dyDescent="0.25">
      <c r="C31147" s="160" t="s">
        <v>546</v>
      </c>
      <c r="D31147" s="161">
        <v>1187.51</v>
      </c>
    </row>
    <row r="31148" spans="3:4" ht="15" hidden="1" customHeight="1" x14ac:dyDescent="0.25">
      <c r="C31148" s="158" t="s">
        <v>552</v>
      </c>
      <c r="D31148" s="159">
        <v>686.8</v>
      </c>
    </row>
    <row r="31149" spans="3:4" ht="15" hidden="1" customHeight="1" x14ac:dyDescent="0.25">
      <c r="C31149" s="160" t="s">
        <v>539</v>
      </c>
      <c r="D31149" s="161">
        <v>845.43</v>
      </c>
    </row>
    <row r="31150" spans="3:4" ht="15" hidden="1" customHeight="1" x14ac:dyDescent="0.25">
      <c r="C31150" s="158" t="s">
        <v>542</v>
      </c>
      <c r="D31150" s="159">
        <v>997.64</v>
      </c>
    </row>
    <row r="31151" spans="3:4" ht="15" hidden="1" customHeight="1" x14ac:dyDescent="0.25">
      <c r="C31151" s="160" t="s">
        <v>551</v>
      </c>
      <c r="D31151" s="161">
        <v>591.75</v>
      </c>
    </row>
    <row r="31152" spans="3:4" ht="15" hidden="1" customHeight="1" x14ac:dyDescent="0.25">
      <c r="C31152" s="158" t="s">
        <v>545</v>
      </c>
      <c r="D31152" s="159">
        <v>726.78</v>
      </c>
    </row>
    <row r="31153" spans="3:4" ht="15" hidden="1" customHeight="1" x14ac:dyDescent="0.25">
      <c r="C31153" s="160" t="s">
        <v>552</v>
      </c>
      <c r="D31153" s="161">
        <v>398.93</v>
      </c>
    </row>
    <row r="31154" spans="3:4" ht="15" hidden="1" customHeight="1" x14ac:dyDescent="0.25">
      <c r="C31154" s="158" t="s">
        <v>550</v>
      </c>
      <c r="D31154" s="159">
        <v>876.44</v>
      </c>
    </row>
    <row r="31155" spans="3:4" ht="15" hidden="1" customHeight="1" x14ac:dyDescent="0.25">
      <c r="C31155" s="160" t="s">
        <v>555</v>
      </c>
      <c r="D31155" s="161">
        <v>380.73</v>
      </c>
    </row>
    <row r="31156" spans="3:4" ht="15" hidden="1" customHeight="1" x14ac:dyDescent="0.25">
      <c r="C31156" s="158" t="s">
        <v>556</v>
      </c>
      <c r="D31156" s="159">
        <v>512.33000000000004</v>
      </c>
    </row>
    <row r="31157" spans="3:4" ht="15" hidden="1" customHeight="1" x14ac:dyDescent="0.25">
      <c r="C31157" s="160" t="s">
        <v>557</v>
      </c>
      <c r="D31157" s="161">
        <v>607.48</v>
      </c>
    </row>
    <row r="31158" spans="3:4" ht="15" hidden="1" customHeight="1" x14ac:dyDescent="0.25">
      <c r="C31158" s="158" t="s">
        <v>308</v>
      </c>
      <c r="D31158" s="159">
        <v>326.39</v>
      </c>
    </row>
    <row r="31159" spans="3:4" ht="15" hidden="1" customHeight="1" x14ac:dyDescent="0.25">
      <c r="C31159" s="160" t="s">
        <v>309</v>
      </c>
      <c r="D31159" s="161">
        <v>659.03</v>
      </c>
    </row>
    <row r="31160" spans="3:4" ht="15" hidden="1" customHeight="1" x14ac:dyDescent="0.25">
      <c r="C31160" s="158" t="s">
        <v>539</v>
      </c>
      <c r="D31160" s="159">
        <v>659.42</v>
      </c>
    </row>
    <row r="31161" spans="3:4" ht="15" hidden="1" customHeight="1" x14ac:dyDescent="0.25">
      <c r="C31161" s="160" t="s">
        <v>307</v>
      </c>
      <c r="D31161" s="161">
        <v>705.44</v>
      </c>
    </row>
    <row r="31162" spans="3:4" ht="15" hidden="1" customHeight="1" x14ac:dyDescent="0.25">
      <c r="C31162" s="158" t="s">
        <v>308</v>
      </c>
      <c r="D31162" s="159">
        <v>689.64</v>
      </c>
    </row>
    <row r="31163" spans="3:4" ht="15" hidden="1" customHeight="1" x14ac:dyDescent="0.25">
      <c r="C31163" s="160" t="s">
        <v>549</v>
      </c>
      <c r="D31163" s="161">
        <v>688.99</v>
      </c>
    </row>
    <row r="31164" spans="3:4" ht="15" hidden="1" customHeight="1" x14ac:dyDescent="0.25">
      <c r="C31164" s="158" t="s">
        <v>540</v>
      </c>
      <c r="D31164" s="159">
        <v>1163.54</v>
      </c>
    </row>
    <row r="31165" spans="3:4" ht="15" hidden="1" customHeight="1" x14ac:dyDescent="0.25">
      <c r="C31165" s="160" t="s">
        <v>544</v>
      </c>
      <c r="D31165" s="161">
        <v>376.66</v>
      </c>
    </row>
    <row r="31166" spans="3:4" ht="15" hidden="1" customHeight="1" x14ac:dyDescent="0.25">
      <c r="C31166" s="158" t="s">
        <v>557</v>
      </c>
      <c r="D31166" s="159">
        <v>532.80999999999995</v>
      </c>
    </row>
    <row r="31167" spans="3:4" ht="15" hidden="1" customHeight="1" x14ac:dyDescent="0.25">
      <c r="C31167" s="160" t="s">
        <v>539</v>
      </c>
      <c r="D31167" s="161">
        <v>561.58000000000004</v>
      </c>
    </row>
    <row r="31168" spans="3:4" ht="15" hidden="1" customHeight="1" x14ac:dyDescent="0.25">
      <c r="C31168" s="158" t="s">
        <v>543</v>
      </c>
      <c r="D31168" s="159">
        <v>744.88</v>
      </c>
    </row>
    <row r="31169" spans="3:4" ht="15" hidden="1" customHeight="1" x14ac:dyDescent="0.25">
      <c r="C31169" s="160" t="s">
        <v>546</v>
      </c>
      <c r="D31169" s="161">
        <v>239.53</v>
      </c>
    </row>
    <row r="31170" spans="3:4" ht="15" hidden="1" customHeight="1" x14ac:dyDescent="0.25">
      <c r="C31170" s="158" t="s">
        <v>545</v>
      </c>
      <c r="D31170" s="159">
        <v>20.07</v>
      </c>
    </row>
    <row r="31171" spans="3:4" ht="15" hidden="1" customHeight="1" x14ac:dyDescent="0.25">
      <c r="C31171" s="160" t="s">
        <v>540</v>
      </c>
      <c r="D31171" s="161">
        <v>1299.8499999999999</v>
      </c>
    </row>
    <row r="31172" spans="3:4" ht="15" hidden="1" customHeight="1" x14ac:dyDescent="0.25">
      <c r="C31172" s="158" t="s">
        <v>307</v>
      </c>
      <c r="D31172" s="159">
        <v>782.25</v>
      </c>
    </row>
    <row r="31173" spans="3:4" ht="15" hidden="1" customHeight="1" x14ac:dyDescent="0.25">
      <c r="C31173" s="160" t="s">
        <v>546</v>
      </c>
      <c r="D31173" s="161">
        <v>1233.28</v>
      </c>
    </row>
    <row r="31174" spans="3:4" ht="15" hidden="1" customHeight="1" x14ac:dyDescent="0.25">
      <c r="C31174" s="158" t="s">
        <v>552</v>
      </c>
      <c r="D31174" s="159">
        <v>751.2</v>
      </c>
    </row>
    <row r="31175" spans="3:4" ht="15" hidden="1" customHeight="1" x14ac:dyDescent="0.25">
      <c r="C31175" s="160" t="s">
        <v>540</v>
      </c>
      <c r="D31175" s="161">
        <v>1198.0999999999999</v>
      </c>
    </row>
    <row r="31176" spans="3:4" ht="15" hidden="1" customHeight="1" x14ac:dyDescent="0.25">
      <c r="C31176" s="158" t="s">
        <v>309</v>
      </c>
      <c r="D31176" s="159">
        <v>1059.68</v>
      </c>
    </row>
    <row r="31177" spans="3:4" ht="15" hidden="1" customHeight="1" x14ac:dyDescent="0.25">
      <c r="C31177" s="160" t="s">
        <v>553</v>
      </c>
      <c r="D31177" s="161">
        <v>1215.8900000000001</v>
      </c>
    </row>
    <row r="31178" spans="3:4" ht="15" hidden="1" customHeight="1" x14ac:dyDescent="0.25">
      <c r="C31178" s="158" t="s">
        <v>550</v>
      </c>
      <c r="D31178" s="159">
        <v>942.32</v>
      </c>
    </row>
    <row r="31179" spans="3:4" ht="15" hidden="1" customHeight="1" x14ac:dyDescent="0.25">
      <c r="C31179" s="160" t="s">
        <v>552</v>
      </c>
      <c r="D31179" s="161">
        <v>1019.28</v>
      </c>
    </row>
    <row r="31180" spans="3:4" ht="15" hidden="1" customHeight="1" x14ac:dyDescent="0.25">
      <c r="C31180" s="158" t="s">
        <v>557</v>
      </c>
      <c r="D31180" s="159">
        <v>759.43</v>
      </c>
    </row>
    <row r="31181" spans="3:4" ht="15" hidden="1" customHeight="1" x14ac:dyDescent="0.25">
      <c r="C31181" s="160" t="s">
        <v>553</v>
      </c>
      <c r="D31181" s="161">
        <v>645.45000000000005</v>
      </c>
    </row>
    <row r="31182" spans="3:4" ht="15" hidden="1" customHeight="1" x14ac:dyDescent="0.25">
      <c r="C31182" s="158" t="s">
        <v>553</v>
      </c>
      <c r="D31182" s="159">
        <v>1214.0999999999999</v>
      </c>
    </row>
    <row r="31183" spans="3:4" ht="15" hidden="1" customHeight="1" x14ac:dyDescent="0.25">
      <c r="C31183" s="160" t="s">
        <v>547</v>
      </c>
      <c r="D31183" s="161">
        <v>1141.45</v>
      </c>
    </row>
    <row r="31184" spans="3:4" ht="15" hidden="1" customHeight="1" x14ac:dyDescent="0.25">
      <c r="C31184" s="158" t="s">
        <v>312</v>
      </c>
      <c r="D31184" s="159">
        <v>1183.98</v>
      </c>
    </row>
    <row r="31185" spans="3:4" ht="15" hidden="1" customHeight="1" x14ac:dyDescent="0.25">
      <c r="C31185" s="160" t="s">
        <v>308</v>
      </c>
      <c r="D31185" s="161">
        <v>858.22</v>
      </c>
    </row>
    <row r="31186" spans="3:4" ht="15" hidden="1" customHeight="1" x14ac:dyDescent="0.25">
      <c r="C31186" s="158" t="s">
        <v>542</v>
      </c>
      <c r="D31186" s="159">
        <v>358.32</v>
      </c>
    </row>
    <row r="31187" spans="3:4" ht="15" hidden="1" customHeight="1" x14ac:dyDescent="0.25">
      <c r="C31187" s="160" t="s">
        <v>312</v>
      </c>
      <c r="D31187" s="161">
        <v>754.76</v>
      </c>
    </row>
    <row r="31188" spans="3:4" ht="15" hidden="1" customHeight="1" x14ac:dyDescent="0.25">
      <c r="C31188" s="158" t="s">
        <v>307</v>
      </c>
      <c r="D31188" s="159">
        <v>488.83</v>
      </c>
    </row>
    <row r="31189" spans="3:4" ht="15" hidden="1" customHeight="1" x14ac:dyDescent="0.25">
      <c r="C31189" s="160" t="s">
        <v>308</v>
      </c>
      <c r="D31189" s="161">
        <v>570.58000000000004</v>
      </c>
    </row>
    <row r="31190" spans="3:4" ht="15" hidden="1" customHeight="1" x14ac:dyDescent="0.25">
      <c r="C31190" s="158" t="s">
        <v>544</v>
      </c>
      <c r="D31190" s="159">
        <v>699.16</v>
      </c>
    </row>
    <row r="31191" spans="3:4" ht="15" hidden="1" customHeight="1" x14ac:dyDescent="0.25">
      <c r="C31191" s="160" t="s">
        <v>553</v>
      </c>
      <c r="D31191" s="161">
        <v>227.46</v>
      </c>
    </row>
    <row r="31192" spans="3:4" ht="15" hidden="1" customHeight="1" x14ac:dyDescent="0.25">
      <c r="C31192" s="158" t="s">
        <v>547</v>
      </c>
      <c r="D31192" s="159">
        <v>673.7</v>
      </c>
    </row>
    <row r="31193" spans="3:4" ht="15" hidden="1" customHeight="1" x14ac:dyDescent="0.25">
      <c r="C31193" s="160" t="s">
        <v>540</v>
      </c>
      <c r="D31193" s="161">
        <v>974.14</v>
      </c>
    </row>
    <row r="31194" spans="3:4" ht="15" hidden="1" customHeight="1" x14ac:dyDescent="0.25">
      <c r="C31194" s="158" t="s">
        <v>546</v>
      </c>
      <c r="D31194" s="159">
        <v>149.51</v>
      </c>
    </row>
    <row r="31195" spans="3:4" ht="15" hidden="1" customHeight="1" x14ac:dyDescent="0.25">
      <c r="C31195" s="160" t="s">
        <v>548</v>
      </c>
      <c r="D31195" s="161">
        <v>443.02</v>
      </c>
    </row>
    <row r="31196" spans="3:4" ht="15" hidden="1" customHeight="1" x14ac:dyDescent="0.25">
      <c r="C31196" s="158" t="s">
        <v>312</v>
      </c>
      <c r="D31196" s="159">
        <v>98.71</v>
      </c>
    </row>
    <row r="31197" spans="3:4" ht="15" hidden="1" customHeight="1" x14ac:dyDescent="0.25">
      <c r="C31197" s="160" t="s">
        <v>312</v>
      </c>
      <c r="D31197" s="161">
        <v>178.3</v>
      </c>
    </row>
    <row r="31198" spans="3:4" ht="15" hidden="1" customHeight="1" x14ac:dyDescent="0.25">
      <c r="C31198" s="158" t="s">
        <v>546</v>
      </c>
      <c r="D31198" s="159">
        <v>435.83</v>
      </c>
    </row>
    <row r="31199" spans="3:4" ht="15" hidden="1" customHeight="1" x14ac:dyDescent="0.25">
      <c r="C31199" s="160" t="s">
        <v>544</v>
      </c>
      <c r="D31199" s="161">
        <v>593.99</v>
      </c>
    </row>
    <row r="31200" spans="3:4" ht="15" hidden="1" customHeight="1" x14ac:dyDescent="0.25">
      <c r="C31200" s="158" t="s">
        <v>309</v>
      </c>
      <c r="D31200" s="159">
        <v>410.9</v>
      </c>
    </row>
    <row r="31201" spans="3:4" ht="15" hidden="1" customHeight="1" x14ac:dyDescent="0.25">
      <c r="C31201" s="160" t="s">
        <v>555</v>
      </c>
      <c r="D31201" s="161">
        <v>691.56</v>
      </c>
    </row>
    <row r="31202" spans="3:4" ht="15" hidden="1" customHeight="1" x14ac:dyDescent="0.25">
      <c r="C31202" s="158" t="s">
        <v>307</v>
      </c>
      <c r="D31202" s="159">
        <v>442.54</v>
      </c>
    </row>
    <row r="31203" spans="3:4" ht="15" hidden="1" customHeight="1" x14ac:dyDescent="0.25">
      <c r="C31203" s="160" t="s">
        <v>551</v>
      </c>
      <c r="D31203" s="161">
        <v>63.42</v>
      </c>
    </row>
    <row r="31204" spans="3:4" ht="15" hidden="1" customHeight="1" x14ac:dyDescent="0.25">
      <c r="C31204" s="158" t="s">
        <v>550</v>
      </c>
      <c r="D31204" s="159">
        <v>542.46</v>
      </c>
    </row>
    <row r="31205" spans="3:4" ht="15" hidden="1" customHeight="1" x14ac:dyDescent="0.25">
      <c r="C31205" s="160" t="s">
        <v>557</v>
      </c>
      <c r="D31205" s="161">
        <v>1261</v>
      </c>
    </row>
    <row r="31206" spans="3:4" ht="15" hidden="1" customHeight="1" x14ac:dyDescent="0.25">
      <c r="C31206" s="158" t="s">
        <v>552</v>
      </c>
      <c r="D31206" s="159">
        <v>1070</v>
      </c>
    </row>
    <row r="31207" spans="3:4" ht="15" hidden="1" customHeight="1" x14ac:dyDescent="0.25">
      <c r="C31207" s="160" t="s">
        <v>547</v>
      </c>
      <c r="D31207" s="161">
        <v>744.49</v>
      </c>
    </row>
    <row r="31208" spans="3:4" ht="15" hidden="1" customHeight="1" x14ac:dyDescent="0.25">
      <c r="C31208" s="158" t="s">
        <v>309</v>
      </c>
      <c r="D31208" s="159">
        <v>616.53</v>
      </c>
    </row>
    <row r="31209" spans="3:4" ht="15" hidden="1" customHeight="1" x14ac:dyDescent="0.25">
      <c r="C31209" s="160" t="s">
        <v>551</v>
      </c>
      <c r="D31209" s="161">
        <v>816.37</v>
      </c>
    </row>
    <row r="31210" spans="3:4" ht="15" hidden="1" customHeight="1" x14ac:dyDescent="0.25">
      <c r="C31210" s="158" t="s">
        <v>543</v>
      </c>
      <c r="D31210" s="159">
        <v>24.66</v>
      </c>
    </row>
    <row r="31211" spans="3:4" ht="15" hidden="1" customHeight="1" x14ac:dyDescent="0.25">
      <c r="C31211" s="160" t="s">
        <v>307</v>
      </c>
      <c r="D31211" s="161">
        <v>927.06</v>
      </c>
    </row>
    <row r="31212" spans="3:4" ht="15" hidden="1" customHeight="1" x14ac:dyDescent="0.25">
      <c r="C31212" s="158" t="s">
        <v>309</v>
      </c>
      <c r="D31212" s="159">
        <v>499.42</v>
      </c>
    </row>
    <row r="31213" spans="3:4" ht="15" hidden="1" customHeight="1" x14ac:dyDescent="0.25">
      <c r="C31213" s="160" t="s">
        <v>553</v>
      </c>
      <c r="D31213" s="161">
        <v>921.87</v>
      </c>
    </row>
    <row r="31214" spans="3:4" ht="15" hidden="1" customHeight="1" x14ac:dyDescent="0.25">
      <c r="C31214" s="158" t="s">
        <v>552</v>
      </c>
      <c r="D31214" s="159">
        <v>894.62</v>
      </c>
    </row>
    <row r="31215" spans="3:4" ht="15" hidden="1" customHeight="1" x14ac:dyDescent="0.25">
      <c r="C31215" s="160" t="s">
        <v>546</v>
      </c>
      <c r="D31215" s="161">
        <v>442.04</v>
      </c>
    </row>
    <row r="31216" spans="3:4" ht="15" hidden="1" customHeight="1" x14ac:dyDescent="0.25">
      <c r="C31216" s="158" t="s">
        <v>539</v>
      </c>
      <c r="D31216" s="159">
        <v>215.74</v>
      </c>
    </row>
    <row r="31217" spans="3:4" ht="15" hidden="1" customHeight="1" x14ac:dyDescent="0.25">
      <c r="C31217" s="160" t="s">
        <v>549</v>
      </c>
      <c r="D31217" s="161">
        <v>409.17</v>
      </c>
    </row>
    <row r="31218" spans="3:4" ht="15" hidden="1" customHeight="1" x14ac:dyDescent="0.25">
      <c r="C31218" s="158" t="s">
        <v>546</v>
      </c>
      <c r="D31218" s="159">
        <v>274.79000000000002</v>
      </c>
    </row>
    <row r="31219" spans="3:4" ht="15" hidden="1" customHeight="1" x14ac:dyDescent="0.25">
      <c r="C31219" s="160" t="s">
        <v>558</v>
      </c>
      <c r="D31219" s="161">
        <v>312.93</v>
      </c>
    </row>
    <row r="31220" spans="3:4" ht="15" hidden="1" customHeight="1" x14ac:dyDescent="0.25">
      <c r="C31220" s="158" t="s">
        <v>543</v>
      </c>
      <c r="D31220" s="159">
        <v>925.97</v>
      </c>
    </row>
    <row r="31221" spans="3:4" ht="15" hidden="1" customHeight="1" x14ac:dyDescent="0.25">
      <c r="C31221" s="160" t="s">
        <v>554</v>
      </c>
      <c r="D31221" s="161">
        <v>487.29</v>
      </c>
    </row>
    <row r="31222" spans="3:4" ht="15" hidden="1" customHeight="1" x14ac:dyDescent="0.25">
      <c r="C31222" s="158" t="s">
        <v>551</v>
      </c>
      <c r="D31222" s="159">
        <v>283.25</v>
      </c>
    </row>
    <row r="31223" spans="3:4" ht="15" hidden="1" customHeight="1" x14ac:dyDescent="0.25">
      <c r="C31223" s="160" t="s">
        <v>548</v>
      </c>
      <c r="D31223" s="161">
        <v>508.52</v>
      </c>
    </row>
    <row r="31224" spans="3:4" ht="15" hidden="1" customHeight="1" x14ac:dyDescent="0.25">
      <c r="C31224" s="158" t="s">
        <v>556</v>
      </c>
      <c r="D31224" s="159">
        <v>101.57</v>
      </c>
    </row>
    <row r="31225" spans="3:4" ht="15" hidden="1" customHeight="1" x14ac:dyDescent="0.25">
      <c r="C31225" s="160" t="s">
        <v>549</v>
      </c>
      <c r="D31225" s="161">
        <v>102.27</v>
      </c>
    </row>
    <row r="31226" spans="3:4" ht="15" hidden="1" customHeight="1" x14ac:dyDescent="0.25">
      <c r="C31226" s="158" t="s">
        <v>544</v>
      </c>
      <c r="D31226" s="159">
        <v>436.14</v>
      </c>
    </row>
    <row r="31227" spans="3:4" ht="15" hidden="1" customHeight="1" x14ac:dyDescent="0.25">
      <c r="C31227" s="160" t="s">
        <v>312</v>
      </c>
      <c r="D31227" s="161">
        <v>934.71</v>
      </c>
    </row>
    <row r="31228" spans="3:4" ht="15" hidden="1" customHeight="1" x14ac:dyDescent="0.25">
      <c r="C31228" s="158" t="s">
        <v>540</v>
      </c>
      <c r="D31228" s="159">
        <v>452.37</v>
      </c>
    </row>
    <row r="31229" spans="3:4" ht="15" hidden="1" customHeight="1" x14ac:dyDescent="0.25">
      <c r="C31229" s="160" t="s">
        <v>309</v>
      </c>
      <c r="D31229" s="161">
        <v>681.47</v>
      </c>
    </row>
    <row r="31230" spans="3:4" ht="15" hidden="1" customHeight="1" x14ac:dyDescent="0.25">
      <c r="C31230" s="158" t="s">
        <v>540</v>
      </c>
      <c r="D31230" s="159">
        <v>201.41</v>
      </c>
    </row>
    <row r="31231" spans="3:4" ht="15" hidden="1" customHeight="1" x14ac:dyDescent="0.25">
      <c r="C31231" s="160" t="s">
        <v>558</v>
      </c>
      <c r="D31231" s="161">
        <v>549.30999999999995</v>
      </c>
    </row>
    <row r="31232" spans="3:4" ht="15" hidden="1" customHeight="1" x14ac:dyDescent="0.25">
      <c r="C31232" s="158" t="s">
        <v>309</v>
      </c>
      <c r="D31232" s="159">
        <v>24.11</v>
      </c>
    </row>
    <row r="31233" spans="3:4" ht="15" hidden="1" customHeight="1" x14ac:dyDescent="0.25">
      <c r="C31233" s="160" t="s">
        <v>552</v>
      </c>
      <c r="D31233" s="161">
        <v>722.2</v>
      </c>
    </row>
    <row r="31234" spans="3:4" ht="15" hidden="1" customHeight="1" x14ac:dyDescent="0.25">
      <c r="C31234" s="158" t="s">
        <v>553</v>
      </c>
      <c r="D31234" s="159">
        <v>607.54999999999995</v>
      </c>
    </row>
    <row r="31235" spans="3:4" ht="15" hidden="1" customHeight="1" x14ac:dyDescent="0.25">
      <c r="C31235" s="160" t="s">
        <v>545</v>
      </c>
      <c r="D31235" s="161">
        <v>327.64</v>
      </c>
    </row>
    <row r="31236" spans="3:4" ht="15" hidden="1" customHeight="1" x14ac:dyDescent="0.25">
      <c r="C31236" s="158" t="s">
        <v>553</v>
      </c>
      <c r="D31236" s="159">
        <v>225.88</v>
      </c>
    </row>
    <row r="31237" spans="3:4" ht="15" hidden="1" customHeight="1" x14ac:dyDescent="0.25">
      <c r="C31237" s="160" t="s">
        <v>543</v>
      </c>
      <c r="D31237" s="161">
        <v>1107.21</v>
      </c>
    </row>
    <row r="31238" spans="3:4" ht="15" hidden="1" customHeight="1" x14ac:dyDescent="0.25">
      <c r="C31238" s="158" t="s">
        <v>539</v>
      </c>
      <c r="D31238" s="159">
        <v>358.28</v>
      </c>
    </row>
    <row r="31239" spans="3:4" ht="15" hidden="1" customHeight="1" x14ac:dyDescent="0.25">
      <c r="C31239" s="160" t="s">
        <v>551</v>
      </c>
      <c r="D31239" s="161">
        <v>692.33</v>
      </c>
    </row>
    <row r="31240" spans="3:4" ht="15" hidden="1" customHeight="1" x14ac:dyDescent="0.25">
      <c r="C31240" s="158" t="s">
        <v>546</v>
      </c>
      <c r="D31240" s="159">
        <v>480.02</v>
      </c>
    </row>
    <row r="31241" spans="3:4" ht="15" hidden="1" customHeight="1" x14ac:dyDescent="0.25">
      <c r="C31241" s="160" t="s">
        <v>542</v>
      </c>
      <c r="D31241" s="161">
        <v>1036.8699999999999</v>
      </c>
    </row>
    <row r="31242" spans="3:4" ht="15" hidden="1" customHeight="1" x14ac:dyDescent="0.25">
      <c r="C31242" s="158" t="s">
        <v>550</v>
      </c>
      <c r="D31242" s="159">
        <v>477.11</v>
      </c>
    </row>
    <row r="31243" spans="3:4" ht="15" hidden="1" customHeight="1" x14ac:dyDescent="0.25">
      <c r="C31243" s="160" t="s">
        <v>550</v>
      </c>
      <c r="D31243" s="161">
        <v>584.02</v>
      </c>
    </row>
    <row r="31244" spans="3:4" ht="15" hidden="1" customHeight="1" x14ac:dyDescent="0.25">
      <c r="C31244" s="158" t="s">
        <v>553</v>
      </c>
      <c r="D31244" s="159">
        <v>402.86</v>
      </c>
    </row>
    <row r="31245" spans="3:4" ht="15" hidden="1" customHeight="1" x14ac:dyDescent="0.25">
      <c r="C31245" s="160" t="s">
        <v>308</v>
      </c>
      <c r="D31245" s="161">
        <v>294.45999999999998</v>
      </c>
    </row>
    <row r="31246" spans="3:4" ht="15" hidden="1" customHeight="1" x14ac:dyDescent="0.25">
      <c r="C31246" s="158" t="s">
        <v>549</v>
      </c>
      <c r="D31246" s="159">
        <v>613.71</v>
      </c>
    </row>
    <row r="31247" spans="3:4" ht="15" hidden="1" customHeight="1" x14ac:dyDescent="0.25">
      <c r="C31247" s="160" t="s">
        <v>546</v>
      </c>
      <c r="D31247" s="161">
        <v>1167.53</v>
      </c>
    </row>
    <row r="31248" spans="3:4" ht="15" hidden="1" customHeight="1" x14ac:dyDescent="0.25">
      <c r="C31248" s="158" t="s">
        <v>553</v>
      </c>
      <c r="D31248" s="159">
        <v>698.27</v>
      </c>
    </row>
    <row r="31249" spans="3:4" ht="15" hidden="1" customHeight="1" x14ac:dyDescent="0.25">
      <c r="C31249" s="160" t="s">
        <v>543</v>
      </c>
      <c r="D31249" s="161">
        <v>561.91999999999996</v>
      </c>
    </row>
    <row r="31250" spans="3:4" ht="15" hidden="1" customHeight="1" x14ac:dyDescent="0.25">
      <c r="C31250" s="158" t="s">
        <v>551</v>
      </c>
      <c r="D31250" s="159">
        <v>1040.74</v>
      </c>
    </row>
    <row r="31251" spans="3:4" ht="15" hidden="1" customHeight="1" x14ac:dyDescent="0.25">
      <c r="C31251" s="160" t="s">
        <v>545</v>
      </c>
      <c r="D31251" s="161">
        <v>532.95000000000005</v>
      </c>
    </row>
    <row r="31252" spans="3:4" ht="15" hidden="1" customHeight="1" x14ac:dyDescent="0.25">
      <c r="C31252" s="158" t="s">
        <v>550</v>
      </c>
      <c r="D31252" s="159">
        <v>268.01</v>
      </c>
    </row>
    <row r="31253" spans="3:4" ht="15" hidden="1" customHeight="1" x14ac:dyDescent="0.25">
      <c r="C31253" s="160" t="s">
        <v>308</v>
      </c>
      <c r="D31253" s="161">
        <v>1213.48</v>
      </c>
    </row>
    <row r="31254" spans="3:4" ht="15" hidden="1" customHeight="1" x14ac:dyDescent="0.25">
      <c r="C31254" s="158" t="s">
        <v>553</v>
      </c>
      <c r="D31254" s="159">
        <v>185.2</v>
      </c>
    </row>
    <row r="31255" spans="3:4" ht="15" hidden="1" customHeight="1" x14ac:dyDescent="0.25">
      <c r="C31255" s="160" t="s">
        <v>552</v>
      </c>
      <c r="D31255" s="161">
        <v>889.16</v>
      </c>
    </row>
    <row r="31256" spans="3:4" ht="15" hidden="1" customHeight="1" x14ac:dyDescent="0.25">
      <c r="C31256" s="158" t="s">
        <v>307</v>
      </c>
      <c r="D31256" s="159">
        <v>27.59</v>
      </c>
    </row>
    <row r="31257" spans="3:4" ht="15" hidden="1" customHeight="1" x14ac:dyDescent="0.25">
      <c r="C31257" s="160" t="s">
        <v>542</v>
      </c>
      <c r="D31257" s="161">
        <v>684.72</v>
      </c>
    </row>
    <row r="31258" spans="3:4" ht="15" hidden="1" customHeight="1" x14ac:dyDescent="0.25">
      <c r="C31258" s="158" t="s">
        <v>541</v>
      </c>
      <c r="D31258" s="159">
        <v>550.24</v>
      </c>
    </row>
    <row r="31259" spans="3:4" ht="15" hidden="1" customHeight="1" x14ac:dyDescent="0.25">
      <c r="C31259" s="160" t="s">
        <v>544</v>
      </c>
      <c r="D31259" s="161">
        <v>1010.16</v>
      </c>
    </row>
    <row r="31260" spans="3:4" ht="15" hidden="1" customHeight="1" x14ac:dyDescent="0.25">
      <c r="C31260" s="158" t="s">
        <v>546</v>
      </c>
      <c r="D31260" s="159">
        <v>1068.9100000000001</v>
      </c>
    </row>
    <row r="31261" spans="3:4" ht="15" hidden="1" customHeight="1" x14ac:dyDescent="0.25">
      <c r="C31261" s="160" t="s">
        <v>308</v>
      </c>
      <c r="D31261" s="161">
        <v>1043.04</v>
      </c>
    </row>
    <row r="31262" spans="3:4" ht="15" hidden="1" customHeight="1" x14ac:dyDescent="0.25">
      <c r="C31262" s="158" t="s">
        <v>551</v>
      </c>
      <c r="D31262" s="159">
        <v>747.22</v>
      </c>
    </row>
    <row r="31263" spans="3:4" ht="15" hidden="1" customHeight="1" x14ac:dyDescent="0.25">
      <c r="C31263" s="160" t="s">
        <v>552</v>
      </c>
      <c r="D31263" s="161">
        <v>523.80999999999995</v>
      </c>
    </row>
    <row r="31264" spans="3:4" ht="15" hidden="1" customHeight="1" x14ac:dyDescent="0.25">
      <c r="C31264" s="158" t="s">
        <v>540</v>
      </c>
      <c r="D31264" s="159">
        <v>1117.83</v>
      </c>
    </row>
    <row r="31265" spans="3:4" ht="15" hidden="1" customHeight="1" x14ac:dyDescent="0.25">
      <c r="C31265" s="160" t="s">
        <v>546</v>
      </c>
      <c r="D31265" s="161">
        <v>798.61</v>
      </c>
    </row>
    <row r="31266" spans="3:4" ht="15" hidden="1" customHeight="1" x14ac:dyDescent="0.25">
      <c r="C31266" s="158" t="s">
        <v>540</v>
      </c>
      <c r="D31266" s="159">
        <v>840.36</v>
      </c>
    </row>
    <row r="31267" spans="3:4" ht="15" hidden="1" customHeight="1" x14ac:dyDescent="0.25">
      <c r="C31267" s="160" t="s">
        <v>550</v>
      </c>
      <c r="D31267" s="161">
        <v>443.69</v>
      </c>
    </row>
    <row r="31268" spans="3:4" ht="15" hidden="1" customHeight="1" x14ac:dyDescent="0.25">
      <c r="C31268" s="158" t="s">
        <v>549</v>
      </c>
      <c r="D31268" s="159">
        <v>581.5</v>
      </c>
    </row>
    <row r="31269" spans="3:4" ht="15" hidden="1" customHeight="1" x14ac:dyDescent="0.25">
      <c r="C31269" s="160" t="s">
        <v>549</v>
      </c>
      <c r="D31269" s="161">
        <v>1210.1300000000001</v>
      </c>
    </row>
    <row r="31270" spans="3:4" ht="15" hidden="1" customHeight="1" x14ac:dyDescent="0.25">
      <c r="C31270" s="158" t="s">
        <v>307</v>
      </c>
      <c r="D31270" s="159">
        <v>1162.44</v>
      </c>
    </row>
    <row r="31271" spans="3:4" ht="15" hidden="1" customHeight="1" x14ac:dyDescent="0.25">
      <c r="C31271" s="160" t="s">
        <v>543</v>
      </c>
      <c r="D31271" s="161">
        <v>581.4</v>
      </c>
    </row>
    <row r="31272" spans="3:4" ht="15" hidden="1" customHeight="1" x14ac:dyDescent="0.25">
      <c r="C31272" s="158" t="s">
        <v>544</v>
      </c>
      <c r="D31272" s="159">
        <v>1250.48</v>
      </c>
    </row>
    <row r="31273" spans="3:4" ht="15" hidden="1" customHeight="1" x14ac:dyDescent="0.25">
      <c r="C31273" s="160" t="s">
        <v>539</v>
      </c>
      <c r="D31273" s="161">
        <v>932.28</v>
      </c>
    </row>
    <row r="31274" spans="3:4" ht="15" hidden="1" customHeight="1" x14ac:dyDescent="0.25">
      <c r="C31274" s="158" t="s">
        <v>308</v>
      </c>
      <c r="D31274" s="159">
        <v>963.07</v>
      </c>
    </row>
    <row r="31275" spans="3:4" ht="15" hidden="1" customHeight="1" x14ac:dyDescent="0.25">
      <c r="C31275" s="160" t="s">
        <v>545</v>
      </c>
      <c r="D31275" s="161">
        <v>1175.3</v>
      </c>
    </row>
    <row r="31276" spans="3:4" ht="15" hidden="1" customHeight="1" x14ac:dyDescent="0.25">
      <c r="C31276" s="158" t="s">
        <v>546</v>
      </c>
      <c r="D31276" s="159">
        <v>1165.8499999999999</v>
      </c>
    </row>
    <row r="31277" spans="3:4" ht="15" hidden="1" customHeight="1" x14ac:dyDescent="0.25">
      <c r="C31277" s="160" t="s">
        <v>552</v>
      </c>
      <c r="D31277" s="161">
        <v>1208.1199999999999</v>
      </c>
    </row>
    <row r="31278" spans="3:4" ht="15" hidden="1" customHeight="1" x14ac:dyDescent="0.25">
      <c r="C31278" s="158" t="s">
        <v>545</v>
      </c>
      <c r="D31278" s="159">
        <v>1279.27</v>
      </c>
    </row>
    <row r="31279" spans="3:4" ht="15" hidden="1" customHeight="1" x14ac:dyDescent="0.25">
      <c r="C31279" s="160" t="s">
        <v>556</v>
      </c>
      <c r="D31279" s="161">
        <v>325.95</v>
      </c>
    </row>
    <row r="31280" spans="3:4" ht="15" hidden="1" customHeight="1" x14ac:dyDescent="0.25">
      <c r="C31280" s="158" t="s">
        <v>309</v>
      </c>
      <c r="D31280" s="159">
        <v>554.86</v>
      </c>
    </row>
    <row r="31281" spans="3:4" ht="15" hidden="1" customHeight="1" x14ac:dyDescent="0.25">
      <c r="C31281" s="160" t="s">
        <v>558</v>
      </c>
      <c r="D31281" s="161">
        <v>654.97</v>
      </c>
    </row>
    <row r="31282" spans="3:4" ht="15" hidden="1" customHeight="1" x14ac:dyDescent="0.25">
      <c r="C31282" s="158" t="s">
        <v>550</v>
      </c>
      <c r="D31282" s="159">
        <v>755.56</v>
      </c>
    </row>
    <row r="31283" spans="3:4" ht="15" hidden="1" customHeight="1" x14ac:dyDescent="0.25">
      <c r="C31283" s="160" t="s">
        <v>539</v>
      </c>
      <c r="D31283" s="161">
        <v>1174.82</v>
      </c>
    </row>
    <row r="31284" spans="3:4" ht="15" hidden="1" customHeight="1" x14ac:dyDescent="0.25">
      <c r="C31284" s="158" t="s">
        <v>543</v>
      </c>
      <c r="D31284" s="159">
        <v>934.49</v>
      </c>
    </row>
    <row r="31285" spans="3:4" ht="15" hidden="1" customHeight="1" x14ac:dyDescent="0.25">
      <c r="C31285" s="160" t="s">
        <v>543</v>
      </c>
      <c r="D31285" s="161">
        <v>1087.97</v>
      </c>
    </row>
    <row r="31286" spans="3:4" ht="15" hidden="1" customHeight="1" x14ac:dyDescent="0.25">
      <c r="C31286" s="158" t="s">
        <v>312</v>
      </c>
      <c r="D31286" s="159">
        <v>840.56</v>
      </c>
    </row>
    <row r="31287" spans="3:4" ht="15" hidden="1" customHeight="1" x14ac:dyDescent="0.25">
      <c r="C31287" s="160" t="s">
        <v>307</v>
      </c>
      <c r="D31287" s="161">
        <v>702.44</v>
      </c>
    </row>
    <row r="31288" spans="3:4" ht="15" hidden="1" customHeight="1" x14ac:dyDescent="0.25">
      <c r="C31288" s="158" t="s">
        <v>312</v>
      </c>
      <c r="D31288" s="159">
        <v>186.58</v>
      </c>
    </row>
    <row r="31289" spans="3:4" ht="15" hidden="1" customHeight="1" x14ac:dyDescent="0.25">
      <c r="C31289" s="160" t="s">
        <v>541</v>
      </c>
      <c r="D31289" s="161">
        <v>250.53</v>
      </c>
    </row>
    <row r="31290" spans="3:4" ht="15" hidden="1" customHeight="1" x14ac:dyDescent="0.25">
      <c r="C31290" s="158" t="s">
        <v>547</v>
      </c>
      <c r="D31290" s="159">
        <v>992.72</v>
      </c>
    </row>
    <row r="31291" spans="3:4" ht="15" hidden="1" customHeight="1" x14ac:dyDescent="0.25">
      <c r="C31291" s="160" t="s">
        <v>547</v>
      </c>
      <c r="D31291" s="161">
        <v>634.03</v>
      </c>
    </row>
    <row r="31292" spans="3:4" ht="15" hidden="1" customHeight="1" x14ac:dyDescent="0.25">
      <c r="C31292" s="158" t="s">
        <v>540</v>
      </c>
      <c r="D31292" s="159">
        <v>729.51</v>
      </c>
    </row>
    <row r="31293" spans="3:4" ht="15" hidden="1" customHeight="1" x14ac:dyDescent="0.25">
      <c r="C31293" s="160" t="s">
        <v>544</v>
      </c>
      <c r="D31293" s="161">
        <v>48.43</v>
      </c>
    </row>
    <row r="31294" spans="3:4" ht="15" hidden="1" customHeight="1" x14ac:dyDescent="0.25">
      <c r="C31294" s="158" t="s">
        <v>546</v>
      </c>
      <c r="D31294" s="159">
        <v>100.77</v>
      </c>
    </row>
    <row r="31295" spans="3:4" ht="15" hidden="1" customHeight="1" x14ac:dyDescent="0.25">
      <c r="C31295" s="160" t="s">
        <v>553</v>
      </c>
      <c r="D31295" s="161">
        <v>664.22</v>
      </c>
    </row>
    <row r="31296" spans="3:4" ht="15" hidden="1" customHeight="1" x14ac:dyDescent="0.25">
      <c r="C31296" s="158" t="s">
        <v>543</v>
      </c>
      <c r="D31296" s="159">
        <v>621.87</v>
      </c>
    </row>
    <row r="31297" spans="3:4" ht="15" hidden="1" customHeight="1" x14ac:dyDescent="0.25">
      <c r="C31297" s="160" t="s">
        <v>544</v>
      </c>
      <c r="D31297" s="161">
        <v>1198.22</v>
      </c>
    </row>
    <row r="31298" spans="3:4" ht="15" hidden="1" customHeight="1" x14ac:dyDescent="0.25">
      <c r="C31298" s="158" t="s">
        <v>541</v>
      </c>
      <c r="D31298" s="159">
        <v>967.97</v>
      </c>
    </row>
    <row r="31299" spans="3:4" ht="15" hidden="1" customHeight="1" x14ac:dyDescent="0.25">
      <c r="C31299" s="160" t="s">
        <v>549</v>
      </c>
      <c r="D31299" s="161">
        <v>757.94</v>
      </c>
    </row>
    <row r="31300" spans="3:4" ht="15" hidden="1" customHeight="1" x14ac:dyDescent="0.25">
      <c r="C31300" s="158" t="s">
        <v>547</v>
      </c>
      <c r="D31300" s="159">
        <v>748.04</v>
      </c>
    </row>
    <row r="31301" spans="3:4" ht="15" hidden="1" customHeight="1" x14ac:dyDescent="0.25">
      <c r="C31301" s="160" t="s">
        <v>545</v>
      </c>
      <c r="D31301" s="161">
        <v>664.99</v>
      </c>
    </row>
    <row r="31302" spans="3:4" ht="15" hidden="1" customHeight="1" x14ac:dyDescent="0.25">
      <c r="C31302" s="158" t="s">
        <v>555</v>
      </c>
      <c r="D31302" s="159">
        <v>819</v>
      </c>
    </row>
    <row r="31303" spans="3:4" ht="15" hidden="1" customHeight="1" x14ac:dyDescent="0.25">
      <c r="C31303" s="160" t="s">
        <v>552</v>
      </c>
      <c r="D31303" s="161">
        <v>1215.46</v>
      </c>
    </row>
    <row r="31304" spans="3:4" ht="15" hidden="1" customHeight="1" x14ac:dyDescent="0.25">
      <c r="C31304" s="158" t="s">
        <v>544</v>
      </c>
      <c r="D31304" s="159">
        <v>876.28</v>
      </c>
    </row>
    <row r="31305" spans="3:4" ht="15" hidden="1" customHeight="1" x14ac:dyDescent="0.25">
      <c r="C31305" s="160" t="s">
        <v>312</v>
      </c>
      <c r="D31305" s="161">
        <v>839.32</v>
      </c>
    </row>
    <row r="31306" spans="3:4" ht="15" hidden="1" customHeight="1" x14ac:dyDescent="0.25">
      <c r="C31306" s="158" t="s">
        <v>544</v>
      </c>
      <c r="D31306" s="159">
        <v>1125.55</v>
      </c>
    </row>
    <row r="31307" spans="3:4" ht="15" hidden="1" customHeight="1" x14ac:dyDescent="0.25">
      <c r="C31307" s="160" t="s">
        <v>544</v>
      </c>
      <c r="D31307" s="161">
        <v>956.55</v>
      </c>
    </row>
    <row r="31308" spans="3:4" ht="15" hidden="1" customHeight="1" x14ac:dyDescent="0.25">
      <c r="C31308" s="158" t="s">
        <v>545</v>
      </c>
      <c r="D31308" s="159">
        <v>664.86</v>
      </c>
    </row>
    <row r="31309" spans="3:4" ht="15" hidden="1" customHeight="1" x14ac:dyDescent="0.25">
      <c r="C31309" s="160" t="s">
        <v>556</v>
      </c>
      <c r="D31309" s="161">
        <v>756.34</v>
      </c>
    </row>
    <row r="31310" spans="3:4" ht="15" hidden="1" customHeight="1" x14ac:dyDescent="0.25">
      <c r="C31310" s="158" t="s">
        <v>542</v>
      </c>
      <c r="D31310" s="159">
        <v>917.21</v>
      </c>
    </row>
    <row r="31311" spans="3:4" ht="15" hidden="1" customHeight="1" x14ac:dyDescent="0.25">
      <c r="C31311" s="160" t="s">
        <v>543</v>
      </c>
      <c r="D31311" s="161">
        <v>731.95</v>
      </c>
    </row>
    <row r="31312" spans="3:4" ht="15" hidden="1" customHeight="1" x14ac:dyDescent="0.25">
      <c r="C31312" s="158" t="s">
        <v>555</v>
      </c>
      <c r="D31312" s="159">
        <v>534.54999999999995</v>
      </c>
    </row>
    <row r="31313" spans="3:4" ht="15" hidden="1" customHeight="1" x14ac:dyDescent="0.25">
      <c r="C31313" s="160" t="s">
        <v>545</v>
      </c>
      <c r="D31313" s="161">
        <v>761.98</v>
      </c>
    </row>
    <row r="31314" spans="3:4" ht="15" hidden="1" customHeight="1" x14ac:dyDescent="0.25">
      <c r="C31314" s="158" t="s">
        <v>309</v>
      </c>
      <c r="D31314" s="159">
        <v>294.23</v>
      </c>
    </row>
    <row r="31315" spans="3:4" ht="15" hidden="1" customHeight="1" x14ac:dyDescent="0.25">
      <c r="C31315" s="160" t="s">
        <v>312</v>
      </c>
      <c r="D31315" s="161">
        <v>369.66</v>
      </c>
    </row>
    <row r="31316" spans="3:4" ht="15" hidden="1" customHeight="1" x14ac:dyDescent="0.25">
      <c r="C31316" s="158" t="s">
        <v>307</v>
      </c>
      <c r="D31316" s="159">
        <v>993.63</v>
      </c>
    </row>
    <row r="31317" spans="3:4" ht="15" hidden="1" customHeight="1" x14ac:dyDescent="0.25">
      <c r="C31317" s="160" t="s">
        <v>543</v>
      </c>
      <c r="D31317" s="161">
        <v>461.33</v>
      </c>
    </row>
    <row r="31318" spans="3:4" ht="15" hidden="1" customHeight="1" x14ac:dyDescent="0.25">
      <c r="C31318" s="158" t="s">
        <v>542</v>
      </c>
      <c r="D31318" s="159">
        <v>798.11</v>
      </c>
    </row>
    <row r="31319" spans="3:4" ht="15" hidden="1" customHeight="1" x14ac:dyDescent="0.25">
      <c r="C31319" s="160" t="s">
        <v>312</v>
      </c>
      <c r="D31319" s="161">
        <v>920.09</v>
      </c>
    </row>
    <row r="31320" spans="3:4" ht="15" hidden="1" customHeight="1" x14ac:dyDescent="0.25">
      <c r="C31320" s="158" t="s">
        <v>540</v>
      </c>
      <c r="D31320" s="159">
        <v>333.97</v>
      </c>
    </row>
    <row r="31321" spans="3:4" ht="15" hidden="1" customHeight="1" x14ac:dyDescent="0.25">
      <c r="C31321" s="160" t="s">
        <v>557</v>
      </c>
      <c r="D31321" s="161">
        <v>472.37</v>
      </c>
    </row>
    <row r="31322" spans="3:4" ht="15" hidden="1" customHeight="1" x14ac:dyDescent="0.25">
      <c r="C31322" s="158" t="s">
        <v>543</v>
      </c>
      <c r="D31322" s="159">
        <v>571.26</v>
      </c>
    </row>
    <row r="31323" spans="3:4" ht="15" hidden="1" customHeight="1" x14ac:dyDescent="0.25">
      <c r="C31323" s="160" t="s">
        <v>542</v>
      </c>
      <c r="D31323" s="161">
        <v>1174.77</v>
      </c>
    </row>
    <row r="31324" spans="3:4" ht="15" hidden="1" customHeight="1" x14ac:dyDescent="0.25">
      <c r="C31324" s="158" t="s">
        <v>308</v>
      </c>
      <c r="D31324" s="159">
        <v>791.46</v>
      </c>
    </row>
    <row r="31325" spans="3:4" ht="15" hidden="1" customHeight="1" x14ac:dyDescent="0.25">
      <c r="C31325" s="160" t="s">
        <v>545</v>
      </c>
      <c r="D31325" s="161">
        <v>1197.93</v>
      </c>
    </row>
    <row r="31326" spans="3:4" ht="15" hidden="1" customHeight="1" x14ac:dyDescent="0.25">
      <c r="C31326" s="158" t="s">
        <v>539</v>
      </c>
      <c r="D31326" s="159">
        <v>599.54</v>
      </c>
    </row>
    <row r="31327" spans="3:4" ht="15" hidden="1" customHeight="1" x14ac:dyDescent="0.25">
      <c r="C31327" s="160" t="s">
        <v>552</v>
      </c>
      <c r="D31327" s="161">
        <v>736.58</v>
      </c>
    </row>
    <row r="31328" spans="3:4" ht="15" hidden="1" customHeight="1" x14ac:dyDescent="0.25">
      <c r="C31328" s="158" t="s">
        <v>312</v>
      </c>
      <c r="D31328" s="159">
        <v>34.89</v>
      </c>
    </row>
    <row r="31329" spans="3:4" ht="15" hidden="1" customHeight="1" x14ac:dyDescent="0.25">
      <c r="C31329" s="160" t="s">
        <v>309</v>
      </c>
      <c r="D31329" s="161">
        <v>415.93</v>
      </c>
    </row>
    <row r="31330" spans="3:4" ht="15" hidden="1" customHeight="1" x14ac:dyDescent="0.25">
      <c r="C31330" s="158" t="s">
        <v>543</v>
      </c>
      <c r="D31330" s="159">
        <v>1095.82</v>
      </c>
    </row>
    <row r="31331" spans="3:4" ht="15" hidden="1" customHeight="1" x14ac:dyDescent="0.25">
      <c r="C31331" s="160" t="s">
        <v>543</v>
      </c>
      <c r="D31331" s="161">
        <v>559.32000000000005</v>
      </c>
    </row>
    <row r="31332" spans="3:4" ht="15" hidden="1" customHeight="1" x14ac:dyDescent="0.25">
      <c r="C31332" s="158" t="s">
        <v>307</v>
      </c>
      <c r="D31332" s="159">
        <v>1019.31</v>
      </c>
    </row>
    <row r="31333" spans="3:4" ht="15" hidden="1" customHeight="1" x14ac:dyDescent="0.25">
      <c r="C31333" s="160" t="s">
        <v>554</v>
      </c>
      <c r="D31333" s="161">
        <v>449.61</v>
      </c>
    </row>
    <row r="31334" spans="3:4" ht="15" hidden="1" customHeight="1" x14ac:dyDescent="0.25">
      <c r="C31334" s="158" t="s">
        <v>308</v>
      </c>
      <c r="D31334" s="159">
        <v>86.27</v>
      </c>
    </row>
    <row r="31335" spans="3:4" ht="15" hidden="1" customHeight="1" x14ac:dyDescent="0.25">
      <c r="C31335" s="160" t="s">
        <v>307</v>
      </c>
      <c r="D31335" s="161">
        <v>725.22</v>
      </c>
    </row>
    <row r="31336" spans="3:4" ht="15" hidden="1" customHeight="1" x14ac:dyDescent="0.25">
      <c r="C31336" s="158" t="s">
        <v>542</v>
      </c>
      <c r="D31336" s="159">
        <v>65.28</v>
      </c>
    </row>
    <row r="31337" spans="3:4" ht="15" hidden="1" customHeight="1" x14ac:dyDescent="0.25">
      <c r="C31337" s="160" t="s">
        <v>541</v>
      </c>
      <c r="D31337" s="161">
        <v>809.8</v>
      </c>
    </row>
    <row r="31338" spans="3:4" ht="15" hidden="1" customHeight="1" x14ac:dyDescent="0.25">
      <c r="C31338" s="158" t="s">
        <v>539</v>
      </c>
      <c r="D31338" s="159">
        <v>309.75</v>
      </c>
    </row>
    <row r="31339" spans="3:4" ht="15" hidden="1" customHeight="1" x14ac:dyDescent="0.25">
      <c r="C31339" s="160" t="s">
        <v>547</v>
      </c>
      <c r="D31339" s="161">
        <v>1033.1500000000001</v>
      </c>
    </row>
    <row r="31340" spans="3:4" ht="15" hidden="1" customHeight="1" x14ac:dyDescent="0.25">
      <c r="C31340" s="158" t="s">
        <v>557</v>
      </c>
      <c r="D31340" s="159">
        <v>1226.4100000000001</v>
      </c>
    </row>
    <row r="31341" spans="3:4" ht="15" hidden="1" customHeight="1" x14ac:dyDescent="0.25">
      <c r="C31341" s="160" t="s">
        <v>549</v>
      </c>
      <c r="D31341" s="161">
        <v>366.13</v>
      </c>
    </row>
    <row r="31342" spans="3:4" ht="15" hidden="1" customHeight="1" x14ac:dyDescent="0.25">
      <c r="C31342" s="158" t="s">
        <v>556</v>
      </c>
      <c r="D31342" s="159">
        <v>824.76</v>
      </c>
    </row>
    <row r="31343" spans="3:4" ht="15" hidden="1" customHeight="1" x14ac:dyDescent="0.25">
      <c r="C31343" s="160" t="s">
        <v>542</v>
      </c>
      <c r="D31343" s="161">
        <v>841.72</v>
      </c>
    </row>
    <row r="31344" spans="3:4" ht="15" hidden="1" customHeight="1" x14ac:dyDescent="0.25">
      <c r="C31344" s="158" t="s">
        <v>544</v>
      </c>
      <c r="D31344" s="159">
        <v>604.71</v>
      </c>
    </row>
    <row r="31345" spans="3:4" ht="15" hidden="1" customHeight="1" x14ac:dyDescent="0.25">
      <c r="C31345" s="160" t="s">
        <v>549</v>
      </c>
      <c r="D31345" s="161">
        <v>708.92</v>
      </c>
    </row>
    <row r="31346" spans="3:4" ht="15" hidden="1" customHeight="1" x14ac:dyDescent="0.25">
      <c r="C31346" s="158" t="s">
        <v>539</v>
      </c>
      <c r="D31346" s="159">
        <v>60.57</v>
      </c>
    </row>
    <row r="31347" spans="3:4" ht="15" hidden="1" customHeight="1" x14ac:dyDescent="0.25">
      <c r="C31347" s="160" t="s">
        <v>551</v>
      </c>
      <c r="D31347" s="161">
        <v>400.32</v>
      </c>
    </row>
    <row r="31348" spans="3:4" ht="15" hidden="1" customHeight="1" x14ac:dyDescent="0.25">
      <c r="C31348" s="158" t="s">
        <v>552</v>
      </c>
      <c r="D31348" s="159">
        <v>604.35</v>
      </c>
    </row>
    <row r="31349" spans="3:4" ht="15" hidden="1" customHeight="1" x14ac:dyDescent="0.25">
      <c r="C31349" s="160" t="s">
        <v>547</v>
      </c>
      <c r="D31349" s="161">
        <v>1114.6500000000001</v>
      </c>
    </row>
    <row r="31350" spans="3:4" ht="15" hidden="1" customHeight="1" x14ac:dyDescent="0.25">
      <c r="C31350" s="158" t="s">
        <v>307</v>
      </c>
      <c r="D31350" s="159">
        <v>621.57000000000005</v>
      </c>
    </row>
    <row r="31351" spans="3:4" ht="15" hidden="1" customHeight="1" x14ac:dyDescent="0.25">
      <c r="C31351" s="160" t="s">
        <v>555</v>
      </c>
      <c r="D31351" s="161">
        <v>1141.26</v>
      </c>
    </row>
    <row r="31352" spans="3:4" ht="15" hidden="1" customHeight="1" x14ac:dyDescent="0.25">
      <c r="C31352" s="158" t="s">
        <v>307</v>
      </c>
      <c r="D31352" s="159">
        <v>265.61</v>
      </c>
    </row>
    <row r="31353" spans="3:4" ht="15" hidden="1" customHeight="1" x14ac:dyDescent="0.25">
      <c r="C31353" s="160" t="s">
        <v>558</v>
      </c>
      <c r="D31353" s="161">
        <v>156.15</v>
      </c>
    </row>
    <row r="31354" spans="3:4" ht="15" hidden="1" customHeight="1" x14ac:dyDescent="0.25">
      <c r="C31354" s="158" t="s">
        <v>552</v>
      </c>
      <c r="D31354" s="159">
        <v>1037.79</v>
      </c>
    </row>
    <row r="31355" spans="3:4" ht="15" hidden="1" customHeight="1" x14ac:dyDescent="0.25">
      <c r="C31355" s="160" t="s">
        <v>539</v>
      </c>
      <c r="D31355" s="161">
        <v>700.21</v>
      </c>
    </row>
    <row r="31356" spans="3:4" ht="15" hidden="1" customHeight="1" x14ac:dyDescent="0.25">
      <c r="C31356" s="158" t="s">
        <v>312</v>
      </c>
      <c r="D31356" s="159">
        <v>725.11</v>
      </c>
    </row>
    <row r="31357" spans="3:4" ht="15" hidden="1" customHeight="1" x14ac:dyDescent="0.25">
      <c r="C31357" s="160" t="s">
        <v>545</v>
      </c>
      <c r="D31357" s="161">
        <v>1155.78</v>
      </c>
    </row>
    <row r="31358" spans="3:4" ht="15" hidden="1" customHeight="1" x14ac:dyDescent="0.25">
      <c r="C31358" s="158" t="s">
        <v>557</v>
      </c>
      <c r="D31358" s="159">
        <v>155.68</v>
      </c>
    </row>
    <row r="31359" spans="3:4" ht="15" hidden="1" customHeight="1" x14ac:dyDescent="0.25">
      <c r="C31359" s="160" t="s">
        <v>546</v>
      </c>
      <c r="D31359" s="161">
        <v>1100.4000000000001</v>
      </c>
    </row>
    <row r="31360" spans="3:4" ht="15" hidden="1" customHeight="1" x14ac:dyDescent="0.25">
      <c r="C31360" s="158" t="s">
        <v>552</v>
      </c>
      <c r="D31360" s="159">
        <v>263.56</v>
      </c>
    </row>
    <row r="31361" spans="3:4" ht="15" hidden="1" customHeight="1" x14ac:dyDescent="0.25">
      <c r="C31361" s="160" t="s">
        <v>553</v>
      </c>
      <c r="D31361" s="161">
        <v>88.21</v>
      </c>
    </row>
    <row r="31362" spans="3:4" ht="15" hidden="1" customHeight="1" x14ac:dyDescent="0.25">
      <c r="C31362" s="158" t="s">
        <v>539</v>
      </c>
      <c r="D31362" s="159">
        <v>910.26</v>
      </c>
    </row>
    <row r="31363" spans="3:4" ht="15" hidden="1" customHeight="1" x14ac:dyDescent="0.25">
      <c r="C31363" s="160" t="s">
        <v>545</v>
      </c>
      <c r="D31363" s="161">
        <v>970.74</v>
      </c>
    </row>
    <row r="31364" spans="3:4" ht="15" hidden="1" customHeight="1" x14ac:dyDescent="0.25">
      <c r="C31364" s="158" t="s">
        <v>540</v>
      </c>
      <c r="D31364" s="159">
        <v>1231.8800000000001</v>
      </c>
    </row>
    <row r="31365" spans="3:4" ht="15" hidden="1" customHeight="1" x14ac:dyDescent="0.25">
      <c r="C31365" s="160" t="s">
        <v>542</v>
      </c>
      <c r="D31365" s="161">
        <v>1254.1099999999999</v>
      </c>
    </row>
    <row r="31366" spans="3:4" ht="15" hidden="1" customHeight="1" x14ac:dyDescent="0.25">
      <c r="C31366" s="158" t="s">
        <v>555</v>
      </c>
      <c r="D31366" s="159">
        <v>509.29</v>
      </c>
    </row>
    <row r="31367" spans="3:4" ht="15" hidden="1" customHeight="1" x14ac:dyDescent="0.25">
      <c r="C31367" s="160" t="s">
        <v>553</v>
      </c>
      <c r="D31367" s="161">
        <v>1226.79</v>
      </c>
    </row>
    <row r="31368" spans="3:4" ht="15" hidden="1" customHeight="1" x14ac:dyDescent="0.25">
      <c r="C31368" s="158" t="s">
        <v>553</v>
      </c>
      <c r="D31368" s="159">
        <v>641.49</v>
      </c>
    </row>
    <row r="31369" spans="3:4" ht="15" hidden="1" customHeight="1" x14ac:dyDescent="0.25">
      <c r="C31369" s="160" t="s">
        <v>550</v>
      </c>
      <c r="D31369" s="161">
        <v>755.24</v>
      </c>
    </row>
    <row r="31370" spans="3:4" ht="15" hidden="1" customHeight="1" x14ac:dyDescent="0.25">
      <c r="C31370" s="158" t="s">
        <v>307</v>
      </c>
      <c r="D31370" s="159">
        <v>430.33</v>
      </c>
    </row>
    <row r="31371" spans="3:4" ht="15" hidden="1" customHeight="1" x14ac:dyDescent="0.25">
      <c r="C31371" s="160" t="s">
        <v>545</v>
      </c>
      <c r="D31371" s="161">
        <v>1187.67</v>
      </c>
    </row>
    <row r="31372" spans="3:4" ht="15" hidden="1" customHeight="1" x14ac:dyDescent="0.25">
      <c r="C31372" s="158" t="s">
        <v>552</v>
      </c>
      <c r="D31372" s="159">
        <v>462.63</v>
      </c>
    </row>
    <row r="31373" spans="3:4" ht="15" hidden="1" customHeight="1" x14ac:dyDescent="0.25">
      <c r="C31373" s="160" t="s">
        <v>558</v>
      </c>
      <c r="D31373" s="161">
        <v>1213.6300000000001</v>
      </c>
    </row>
    <row r="31374" spans="3:4" ht="15" hidden="1" customHeight="1" x14ac:dyDescent="0.25">
      <c r="C31374" s="158" t="s">
        <v>547</v>
      </c>
      <c r="D31374" s="159">
        <v>651.08000000000004</v>
      </c>
    </row>
    <row r="31375" spans="3:4" ht="15" hidden="1" customHeight="1" x14ac:dyDescent="0.25">
      <c r="C31375" s="160" t="s">
        <v>543</v>
      </c>
      <c r="D31375" s="161">
        <v>655.94</v>
      </c>
    </row>
    <row r="31376" spans="3:4" ht="15" hidden="1" customHeight="1" x14ac:dyDescent="0.25">
      <c r="C31376" s="158" t="s">
        <v>544</v>
      </c>
      <c r="D31376" s="159">
        <v>714.82</v>
      </c>
    </row>
    <row r="31377" spans="3:4" ht="15" hidden="1" customHeight="1" x14ac:dyDescent="0.25">
      <c r="C31377" s="160" t="s">
        <v>558</v>
      </c>
      <c r="D31377" s="161">
        <v>274.27999999999997</v>
      </c>
    </row>
    <row r="31378" spans="3:4" ht="15" hidden="1" customHeight="1" x14ac:dyDescent="0.25">
      <c r="C31378" s="158" t="s">
        <v>556</v>
      </c>
      <c r="D31378" s="159">
        <v>1171.79</v>
      </c>
    </row>
    <row r="31379" spans="3:4" ht="15" hidden="1" customHeight="1" x14ac:dyDescent="0.25">
      <c r="C31379" s="160" t="s">
        <v>547</v>
      </c>
      <c r="D31379" s="161">
        <v>993.46</v>
      </c>
    </row>
    <row r="31380" spans="3:4" ht="15" hidden="1" customHeight="1" x14ac:dyDescent="0.25">
      <c r="C31380" s="158" t="s">
        <v>542</v>
      </c>
      <c r="D31380" s="159">
        <v>52.84</v>
      </c>
    </row>
    <row r="31381" spans="3:4" ht="15" hidden="1" customHeight="1" x14ac:dyDescent="0.25">
      <c r="C31381" s="160" t="s">
        <v>308</v>
      </c>
      <c r="D31381" s="161">
        <v>680.09</v>
      </c>
    </row>
    <row r="31382" spans="3:4" ht="15" hidden="1" customHeight="1" x14ac:dyDescent="0.25">
      <c r="C31382" s="158" t="s">
        <v>545</v>
      </c>
      <c r="D31382" s="159">
        <v>262.58</v>
      </c>
    </row>
    <row r="31383" spans="3:4" ht="15" hidden="1" customHeight="1" x14ac:dyDescent="0.25">
      <c r="C31383" s="160" t="s">
        <v>552</v>
      </c>
      <c r="D31383" s="161">
        <v>530.12</v>
      </c>
    </row>
    <row r="31384" spans="3:4" ht="15" hidden="1" customHeight="1" x14ac:dyDescent="0.25">
      <c r="C31384" s="158" t="s">
        <v>551</v>
      </c>
      <c r="D31384" s="159">
        <v>977.6</v>
      </c>
    </row>
    <row r="31385" spans="3:4" ht="15" hidden="1" customHeight="1" x14ac:dyDescent="0.25">
      <c r="C31385" s="160" t="s">
        <v>543</v>
      </c>
      <c r="D31385" s="161">
        <v>309.14999999999998</v>
      </c>
    </row>
    <row r="31386" spans="3:4" ht="15" hidden="1" customHeight="1" x14ac:dyDescent="0.25">
      <c r="C31386" s="158" t="s">
        <v>544</v>
      </c>
      <c r="D31386" s="159">
        <v>354.64</v>
      </c>
    </row>
    <row r="31387" spans="3:4" ht="15" hidden="1" customHeight="1" x14ac:dyDescent="0.25">
      <c r="C31387" s="160" t="s">
        <v>546</v>
      </c>
      <c r="D31387" s="161">
        <v>201.42</v>
      </c>
    </row>
    <row r="31388" spans="3:4" ht="15" hidden="1" customHeight="1" x14ac:dyDescent="0.25">
      <c r="C31388" s="158" t="s">
        <v>540</v>
      </c>
      <c r="D31388" s="159">
        <v>303.89999999999998</v>
      </c>
    </row>
    <row r="31389" spans="3:4" ht="15" hidden="1" customHeight="1" x14ac:dyDescent="0.25">
      <c r="C31389" s="160" t="s">
        <v>551</v>
      </c>
      <c r="D31389" s="161">
        <v>1073.82</v>
      </c>
    </row>
    <row r="31390" spans="3:4" ht="15" hidden="1" customHeight="1" x14ac:dyDescent="0.25">
      <c r="C31390" s="158" t="s">
        <v>540</v>
      </c>
      <c r="D31390" s="159">
        <v>531.25</v>
      </c>
    </row>
    <row r="31391" spans="3:4" ht="15" hidden="1" customHeight="1" x14ac:dyDescent="0.25">
      <c r="C31391" s="160" t="s">
        <v>548</v>
      </c>
      <c r="D31391" s="161">
        <v>450.79</v>
      </c>
    </row>
    <row r="31392" spans="3:4" ht="15" hidden="1" customHeight="1" x14ac:dyDescent="0.25">
      <c r="C31392" s="158" t="s">
        <v>546</v>
      </c>
      <c r="D31392" s="159">
        <v>371.51</v>
      </c>
    </row>
    <row r="31393" spans="3:4" ht="15" hidden="1" customHeight="1" x14ac:dyDescent="0.25">
      <c r="C31393" s="160" t="s">
        <v>545</v>
      </c>
      <c r="D31393" s="161">
        <v>1066.5</v>
      </c>
    </row>
    <row r="31394" spans="3:4" ht="15" hidden="1" customHeight="1" x14ac:dyDescent="0.25">
      <c r="C31394" s="158" t="s">
        <v>308</v>
      </c>
      <c r="D31394" s="159">
        <v>818.56</v>
      </c>
    </row>
    <row r="31395" spans="3:4" ht="15" hidden="1" customHeight="1" x14ac:dyDescent="0.25">
      <c r="C31395" s="160" t="s">
        <v>309</v>
      </c>
      <c r="D31395" s="161">
        <v>445.99</v>
      </c>
    </row>
    <row r="31396" spans="3:4" ht="15" hidden="1" customHeight="1" x14ac:dyDescent="0.25">
      <c r="C31396" s="158" t="s">
        <v>542</v>
      </c>
      <c r="D31396" s="159">
        <v>1235.75</v>
      </c>
    </row>
    <row r="31397" spans="3:4" ht="15" hidden="1" customHeight="1" x14ac:dyDescent="0.25">
      <c r="C31397" s="160" t="s">
        <v>549</v>
      </c>
      <c r="D31397" s="161">
        <v>1216.08</v>
      </c>
    </row>
    <row r="31398" spans="3:4" ht="15" hidden="1" customHeight="1" x14ac:dyDescent="0.25">
      <c r="C31398" s="158" t="s">
        <v>558</v>
      </c>
      <c r="D31398" s="159">
        <v>415.81</v>
      </c>
    </row>
    <row r="31399" spans="3:4" ht="15" hidden="1" customHeight="1" x14ac:dyDescent="0.25">
      <c r="C31399" s="160" t="s">
        <v>552</v>
      </c>
      <c r="D31399" s="161">
        <v>808.11</v>
      </c>
    </row>
    <row r="31400" spans="3:4" ht="15" hidden="1" customHeight="1" x14ac:dyDescent="0.25">
      <c r="C31400" s="158" t="s">
        <v>556</v>
      </c>
      <c r="D31400" s="159">
        <v>415.26</v>
      </c>
    </row>
    <row r="31401" spans="3:4" ht="15" hidden="1" customHeight="1" x14ac:dyDescent="0.25">
      <c r="C31401" s="160" t="s">
        <v>549</v>
      </c>
      <c r="D31401" s="161">
        <v>625.44000000000005</v>
      </c>
    </row>
    <row r="31402" spans="3:4" ht="15" hidden="1" customHeight="1" x14ac:dyDescent="0.25">
      <c r="C31402" s="158" t="s">
        <v>550</v>
      </c>
      <c r="D31402" s="159">
        <v>1072.25</v>
      </c>
    </row>
    <row r="31403" spans="3:4" ht="15" hidden="1" customHeight="1" x14ac:dyDescent="0.25">
      <c r="C31403" s="160" t="s">
        <v>555</v>
      </c>
      <c r="D31403" s="161">
        <v>929.32</v>
      </c>
    </row>
    <row r="31404" spans="3:4" ht="15" hidden="1" customHeight="1" x14ac:dyDescent="0.25">
      <c r="C31404" s="158" t="s">
        <v>543</v>
      </c>
      <c r="D31404" s="159">
        <v>1037.6099999999999</v>
      </c>
    </row>
    <row r="31405" spans="3:4" ht="15" hidden="1" customHeight="1" x14ac:dyDescent="0.25">
      <c r="C31405" s="160" t="s">
        <v>539</v>
      </c>
      <c r="D31405" s="161">
        <v>807.41</v>
      </c>
    </row>
    <row r="31406" spans="3:4" ht="15" hidden="1" customHeight="1" x14ac:dyDescent="0.25">
      <c r="C31406" s="158" t="s">
        <v>555</v>
      </c>
      <c r="D31406" s="159">
        <v>584.9</v>
      </c>
    </row>
    <row r="31407" spans="3:4" ht="15" hidden="1" customHeight="1" x14ac:dyDescent="0.25">
      <c r="C31407" s="160" t="s">
        <v>542</v>
      </c>
      <c r="D31407" s="161">
        <v>280.5</v>
      </c>
    </row>
    <row r="31408" spans="3:4" ht="15" hidden="1" customHeight="1" x14ac:dyDescent="0.25">
      <c r="C31408" s="158" t="s">
        <v>551</v>
      </c>
      <c r="D31408" s="159">
        <v>78.75</v>
      </c>
    </row>
    <row r="31409" spans="3:4" ht="15" hidden="1" customHeight="1" x14ac:dyDescent="0.25">
      <c r="C31409" s="160" t="s">
        <v>308</v>
      </c>
      <c r="D31409" s="161">
        <v>561.95000000000005</v>
      </c>
    </row>
    <row r="31410" spans="3:4" ht="15" hidden="1" customHeight="1" x14ac:dyDescent="0.25">
      <c r="C31410" s="158" t="s">
        <v>552</v>
      </c>
      <c r="D31410" s="159">
        <v>142.36000000000001</v>
      </c>
    </row>
    <row r="31411" spans="3:4" ht="15" hidden="1" customHeight="1" x14ac:dyDescent="0.25">
      <c r="C31411" s="160" t="s">
        <v>549</v>
      </c>
      <c r="D31411" s="161">
        <v>117.22</v>
      </c>
    </row>
    <row r="31412" spans="3:4" ht="15" hidden="1" customHeight="1" x14ac:dyDescent="0.25">
      <c r="C31412" s="158" t="s">
        <v>545</v>
      </c>
      <c r="D31412" s="159">
        <v>190.14</v>
      </c>
    </row>
    <row r="31413" spans="3:4" ht="15" hidden="1" customHeight="1" x14ac:dyDescent="0.25">
      <c r="C31413" s="160" t="s">
        <v>550</v>
      </c>
      <c r="D31413" s="161">
        <v>1181.04</v>
      </c>
    </row>
    <row r="31414" spans="3:4" ht="15" hidden="1" customHeight="1" x14ac:dyDescent="0.25">
      <c r="C31414" s="158" t="s">
        <v>550</v>
      </c>
      <c r="D31414" s="159">
        <v>174.17</v>
      </c>
    </row>
    <row r="31415" spans="3:4" ht="15" hidden="1" customHeight="1" x14ac:dyDescent="0.25">
      <c r="C31415" s="160" t="s">
        <v>540</v>
      </c>
      <c r="D31415" s="161">
        <v>717.34</v>
      </c>
    </row>
    <row r="31416" spans="3:4" ht="15" hidden="1" customHeight="1" x14ac:dyDescent="0.25">
      <c r="C31416" s="158" t="s">
        <v>312</v>
      </c>
      <c r="D31416" s="159">
        <v>988.53</v>
      </c>
    </row>
    <row r="31417" spans="3:4" ht="15" hidden="1" customHeight="1" x14ac:dyDescent="0.25">
      <c r="C31417" s="160" t="s">
        <v>309</v>
      </c>
      <c r="D31417" s="161">
        <v>583.71</v>
      </c>
    </row>
    <row r="31418" spans="3:4" ht="15" hidden="1" customHeight="1" x14ac:dyDescent="0.25">
      <c r="C31418" s="158" t="s">
        <v>553</v>
      </c>
      <c r="D31418" s="159">
        <v>1146.82</v>
      </c>
    </row>
    <row r="31419" spans="3:4" ht="15" hidden="1" customHeight="1" x14ac:dyDescent="0.25">
      <c r="C31419" s="160" t="s">
        <v>551</v>
      </c>
      <c r="D31419" s="161">
        <v>788.63</v>
      </c>
    </row>
    <row r="31420" spans="3:4" ht="15" hidden="1" customHeight="1" x14ac:dyDescent="0.25">
      <c r="C31420" s="158" t="s">
        <v>312</v>
      </c>
      <c r="D31420" s="159">
        <v>732.06</v>
      </c>
    </row>
    <row r="31421" spans="3:4" ht="15" hidden="1" customHeight="1" x14ac:dyDescent="0.25">
      <c r="C31421" s="160" t="s">
        <v>543</v>
      </c>
      <c r="D31421" s="161">
        <v>952.47</v>
      </c>
    </row>
    <row r="31422" spans="3:4" ht="15" hidden="1" customHeight="1" x14ac:dyDescent="0.25">
      <c r="C31422" s="158" t="s">
        <v>549</v>
      </c>
      <c r="D31422" s="159">
        <v>804.18</v>
      </c>
    </row>
    <row r="31423" spans="3:4" ht="15" hidden="1" customHeight="1" x14ac:dyDescent="0.25">
      <c r="C31423" s="160" t="s">
        <v>312</v>
      </c>
      <c r="D31423" s="161">
        <v>429.87</v>
      </c>
    </row>
    <row r="31424" spans="3:4" ht="15" hidden="1" customHeight="1" x14ac:dyDescent="0.25">
      <c r="C31424" s="158" t="s">
        <v>539</v>
      </c>
      <c r="D31424" s="159">
        <v>399.53</v>
      </c>
    </row>
    <row r="31425" spans="3:4" ht="15" hidden="1" customHeight="1" x14ac:dyDescent="0.25">
      <c r="C31425" s="160" t="s">
        <v>542</v>
      </c>
      <c r="D31425" s="161">
        <v>403.22</v>
      </c>
    </row>
    <row r="31426" spans="3:4" ht="15" hidden="1" customHeight="1" x14ac:dyDescent="0.25">
      <c r="C31426" s="158" t="s">
        <v>312</v>
      </c>
      <c r="D31426" s="159">
        <v>649.6</v>
      </c>
    </row>
    <row r="31427" spans="3:4" ht="15" hidden="1" customHeight="1" x14ac:dyDescent="0.25">
      <c r="C31427" s="160" t="s">
        <v>540</v>
      </c>
      <c r="D31427" s="161">
        <v>369.06</v>
      </c>
    </row>
    <row r="31428" spans="3:4" ht="15" hidden="1" customHeight="1" x14ac:dyDescent="0.25">
      <c r="C31428" s="158" t="s">
        <v>552</v>
      </c>
      <c r="D31428" s="159">
        <v>452.36</v>
      </c>
    </row>
    <row r="31429" spans="3:4" ht="15" hidden="1" customHeight="1" x14ac:dyDescent="0.25">
      <c r="C31429" s="160" t="s">
        <v>547</v>
      </c>
      <c r="D31429" s="161">
        <v>115.94</v>
      </c>
    </row>
    <row r="31430" spans="3:4" ht="15" hidden="1" customHeight="1" x14ac:dyDescent="0.25">
      <c r="C31430" s="158" t="s">
        <v>552</v>
      </c>
      <c r="D31430" s="159">
        <v>1141.18</v>
      </c>
    </row>
    <row r="31431" spans="3:4" ht="15" hidden="1" customHeight="1" x14ac:dyDescent="0.25">
      <c r="C31431" s="160" t="s">
        <v>549</v>
      </c>
      <c r="D31431" s="161">
        <v>854.82</v>
      </c>
    </row>
    <row r="31432" spans="3:4" ht="15" hidden="1" customHeight="1" x14ac:dyDescent="0.25">
      <c r="C31432" s="158" t="s">
        <v>539</v>
      </c>
      <c r="D31432" s="159">
        <v>251.6</v>
      </c>
    </row>
    <row r="31433" spans="3:4" ht="15" hidden="1" customHeight="1" x14ac:dyDescent="0.25">
      <c r="C31433" s="160" t="s">
        <v>545</v>
      </c>
      <c r="D31433" s="161">
        <v>63.15</v>
      </c>
    </row>
    <row r="31434" spans="3:4" ht="15" hidden="1" customHeight="1" x14ac:dyDescent="0.25">
      <c r="C31434" s="158" t="s">
        <v>541</v>
      </c>
      <c r="D31434" s="159">
        <v>968.46</v>
      </c>
    </row>
    <row r="31435" spans="3:4" ht="15" hidden="1" customHeight="1" x14ac:dyDescent="0.25">
      <c r="C31435" s="160" t="s">
        <v>555</v>
      </c>
      <c r="D31435" s="161">
        <v>276.08</v>
      </c>
    </row>
    <row r="31436" spans="3:4" ht="15" hidden="1" customHeight="1" x14ac:dyDescent="0.25">
      <c r="C31436" s="158" t="s">
        <v>546</v>
      </c>
      <c r="D31436" s="159">
        <v>697.94</v>
      </c>
    </row>
    <row r="31437" spans="3:4" ht="15" hidden="1" customHeight="1" x14ac:dyDescent="0.25">
      <c r="C31437" s="160" t="s">
        <v>549</v>
      </c>
      <c r="D31437" s="161">
        <v>521.21</v>
      </c>
    </row>
    <row r="31438" spans="3:4" ht="15" hidden="1" customHeight="1" x14ac:dyDescent="0.25">
      <c r="C31438" s="158" t="s">
        <v>553</v>
      </c>
      <c r="D31438" s="159">
        <v>1108.43</v>
      </c>
    </row>
    <row r="31439" spans="3:4" ht="15" hidden="1" customHeight="1" x14ac:dyDescent="0.25">
      <c r="C31439" s="160" t="s">
        <v>547</v>
      </c>
      <c r="D31439" s="161">
        <v>728.19</v>
      </c>
    </row>
    <row r="31440" spans="3:4" ht="15" hidden="1" customHeight="1" x14ac:dyDescent="0.25">
      <c r="C31440" s="158" t="s">
        <v>547</v>
      </c>
      <c r="D31440" s="159">
        <v>587.55999999999995</v>
      </c>
    </row>
    <row r="31441" spans="3:4" ht="15" hidden="1" customHeight="1" x14ac:dyDescent="0.25">
      <c r="C31441" s="160" t="s">
        <v>552</v>
      </c>
      <c r="D31441" s="161">
        <v>282.92</v>
      </c>
    </row>
    <row r="31442" spans="3:4" ht="15" hidden="1" customHeight="1" x14ac:dyDescent="0.25">
      <c r="C31442" s="158" t="s">
        <v>552</v>
      </c>
      <c r="D31442" s="159">
        <v>393.1</v>
      </c>
    </row>
    <row r="31443" spans="3:4" ht="15" hidden="1" customHeight="1" x14ac:dyDescent="0.25">
      <c r="C31443" s="160" t="s">
        <v>545</v>
      </c>
      <c r="D31443" s="161">
        <v>717.81</v>
      </c>
    </row>
    <row r="31444" spans="3:4" ht="15" hidden="1" customHeight="1" x14ac:dyDescent="0.25">
      <c r="C31444" s="158" t="s">
        <v>546</v>
      </c>
      <c r="D31444" s="159">
        <v>351.76</v>
      </c>
    </row>
    <row r="31445" spans="3:4" ht="15" hidden="1" customHeight="1" x14ac:dyDescent="0.25">
      <c r="C31445" s="160" t="s">
        <v>557</v>
      </c>
      <c r="D31445" s="161">
        <v>409.87</v>
      </c>
    </row>
    <row r="31446" spans="3:4" ht="15" hidden="1" customHeight="1" x14ac:dyDescent="0.25">
      <c r="C31446" s="158" t="s">
        <v>551</v>
      </c>
      <c r="D31446" s="159">
        <v>672.81</v>
      </c>
    </row>
    <row r="31447" spans="3:4" ht="15" hidden="1" customHeight="1" x14ac:dyDescent="0.25">
      <c r="C31447" s="160" t="s">
        <v>540</v>
      </c>
      <c r="D31447" s="161">
        <v>331.92</v>
      </c>
    </row>
    <row r="31448" spans="3:4" ht="15" hidden="1" customHeight="1" x14ac:dyDescent="0.25">
      <c r="C31448" s="158" t="s">
        <v>554</v>
      </c>
      <c r="D31448" s="159">
        <v>958.48</v>
      </c>
    </row>
    <row r="31449" spans="3:4" ht="15" hidden="1" customHeight="1" x14ac:dyDescent="0.25">
      <c r="C31449" s="160" t="s">
        <v>547</v>
      </c>
      <c r="D31449" s="161">
        <v>382.93</v>
      </c>
    </row>
    <row r="31450" spans="3:4" ht="15" hidden="1" customHeight="1" x14ac:dyDescent="0.25">
      <c r="C31450" s="158" t="s">
        <v>312</v>
      </c>
      <c r="D31450" s="159">
        <v>814.74</v>
      </c>
    </row>
    <row r="31451" spans="3:4" ht="15" hidden="1" customHeight="1" x14ac:dyDescent="0.25">
      <c r="C31451" s="160" t="s">
        <v>545</v>
      </c>
      <c r="D31451" s="161">
        <v>889.51</v>
      </c>
    </row>
    <row r="31452" spans="3:4" ht="15" hidden="1" customHeight="1" x14ac:dyDescent="0.25">
      <c r="C31452" s="158" t="s">
        <v>546</v>
      </c>
      <c r="D31452" s="159">
        <v>1272.1600000000001</v>
      </c>
    </row>
    <row r="31453" spans="3:4" ht="15" hidden="1" customHeight="1" x14ac:dyDescent="0.25">
      <c r="C31453" s="160" t="s">
        <v>308</v>
      </c>
      <c r="D31453" s="161">
        <v>1035.76</v>
      </c>
    </row>
    <row r="31454" spans="3:4" ht="15" hidden="1" customHeight="1" x14ac:dyDescent="0.25">
      <c r="C31454" s="158" t="s">
        <v>541</v>
      </c>
      <c r="D31454" s="159">
        <v>386.96</v>
      </c>
    </row>
    <row r="31455" spans="3:4" ht="15" hidden="1" customHeight="1" x14ac:dyDescent="0.25">
      <c r="C31455" s="160" t="s">
        <v>539</v>
      </c>
      <c r="D31455" s="161">
        <v>462.78</v>
      </c>
    </row>
    <row r="31456" spans="3:4" ht="15" hidden="1" customHeight="1" x14ac:dyDescent="0.25">
      <c r="C31456" s="158" t="s">
        <v>543</v>
      </c>
      <c r="D31456" s="159">
        <v>861.69</v>
      </c>
    </row>
    <row r="31457" spans="3:4" ht="15" hidden="1" customHeight="1" x14ac:dyDescent="0.25">
      <c r="C31457" s="160" t="s">
        <v>553</v>
      </c>
      <c r="D31457" s="161">
        <v>108.94</v>
      </c>
    </row>
    <row r="31458" spans="3:4" ht="15" hidden="1" customHeight="1" x14ac:dyDescent="0.25">
      <c r="C31458" s="158" t="s">
        <v>309</v>
      </c>
      <c r="D31458" s="159">
        <v>153.63</v>
      </c>
    </row>
    <row r="31459" spans="3:4" ht="15" hidden="1" customHeight="1" x14ac:dyDescent="0.25">
      <c r="C31459" s="160" t="s">
        <v>550</v>
      </c>
      <c r="D31459" s="161">
        <v>959.67</v>
      </c>
    </row>
    <row r="31460" spans="3:4" ht="15" hidden="1" customHeight="1" x14ac:dyDescent="0.25">
      <c r="C31460" s="158" t="s">
        <v>548</v>
      </c>
      <c r="D31460" s="159">
        <v>444.26</v>
      </c>
    </row>
    <row r="31461" spans="3:4" ht="15" hidden="1" customHeight="1" x14ac:dyDescent="0.25">
      <c r="C31461" s="160" t="s">
        <v>547</v>
      </c>
      <c r="D31461" s="161">
        <v>431.05</v>
      </c>
    </row>
    <row r="31462" spans="3:4" ht="15" hidden="1" customHeight="1" x14ac:dyDescent="0.25">
      <c r="C31462" s="158" t="s">
        <v>309</v>
      </c>
      <c r="D31462" s="159">
        <v>504.91</v>
      </c>
    </row>
    <row r="31463" spans="3:4" ht="15" hidden="1" customHeight="1" x14ac:dyDescent="0.25">
      <c r="C31463" s="160" t="s">
        <v>309</v>
      </c>
      <c r="D31463" s="161">
        <v>440.52</v>
      </c>
    </row>
    <row r="31464" spans="3:4" ht="15" hidden="1" customHeight="1" x14ac:dyDescent="0.25">
      <c r="C31464" s="158" t="s">
        <v>545</v>
      </c>
      <c r="D31464" s="159">
        <v>986.61</v>
      </c>
    </row>
    <row r="31465" spans="3:4" ht="15" hidden="1" customHeight="1" x14ac:dyDescent="0.25">
      <c r="C31465" s="160" t="s">
        <v>558</v>
      </c>
      <c r="D31465" s="161">
        <v>963.91</v>
      </c>
    </row>
    <row r="31466" spans="3:4" ht="15" hidden="1" customHeight="1" x14ac:dyDescent="0.25">
      <c r="C31466" s="158" t="s">
        <v>543</v>
      </c>
      <c r="D31466" s="159">
        <v>260.58999999999997</v>
      </c>
    </row>
    <row r="31467" spans="3:4" ht="15" hidden="1" customHeight="1" x14ac:dyDescent="0.25">
      <c r="C31467" s="160" t="s">
        <v>542</v>
      </c>
      <c r="D31467" s="161">
        <v>339.82</v>
      </c>
    </row>
    <row r="31468" spans="3:4" ht="15" hidden="1" customHeight="1" x14ac:dyDescent="0.25">
      <c r="C31468" s="158" t="s">
        <v>543</v>
      </c>
      <c r="D31468" s="159">
        <v>1094.92</v>
      </c>
    </row>
    <row r="31469" spans="3:4" ht="15" hidden="1" customHeight="1" x14ac:dyDescent="0.25">
      <c r="C31469" s="160" t="s">
        <v>546</v>
      </c>
      <c r="D31469" s="161">
        <v>936.43</v>
      </c>
    </row>
    <row r="31470" spans="3:4" ht="15" hidden="1" customHeight="1" x14ac:dyDescent="0.25">
      <c r="C31470" s="158" t="s">
        <v>552</v>
      </c>
      <c r="D31470" s="159">
        <v>312.51</v>
      </c>
    </row>
    <row r="31471" spans="3:4" ht="15" hidden="1" customHeight="1" x14ac:dyDescent="0.25">
      <c r="C31471" s="160" t="s">
        <v>552</v>
      </c>
      <c r="D31471" s="161">
        <v>765.71</v>
      </c>
    </row>
    <row r="31472" spans="3:4" ht="15" hidden="1" customHeight="1" x14ac:dyDescent="0.25">
      <c r="C31472" s="158" t="s">
        <v>555</v>
      </c>
      <c r="D31472" s="159">
        <v>689.24</v>
      </c>
    </row>
    <row r="31473" spans="3:4" ht="15" hidden="1" customHeight="1" x14ac:dyDescent="0.25">
      <c r="C31473" s="160" t="s">
        <v>558</v>
      </c>
      <c r="D31473" s="161">
        <v>274.48</v>
      </c>
    </row>
    <row r="31474" spans="3:4" ht="15" hidden="1" customHeight="1" x14ac:dyDescent="0.25">
      <c r="C31474" s="158" t="s">
        <v>551</v>
      </c>
      <c r="D31474" s="159">
        <v>376.65</v>
      </c>
    </row>
    <row r="31475" spans="3:4" ht="15" hidden="1" customHeight="1" x14ac:dyDescent="0.25">
      <c r="C31475" s="160" t="s">
        <v>554</v>
      </c>
      <c r="D31475" s="161">
        <v>665.52</v>
      </c>
    </row>
    <row r="31476" spans="3:4" ht="15" hidden="1" customHeight="1" x14ac:dyDescent="0.25">
      <c r="C31476" s="158" t="s">
        <v>542</v>
      </c>
      <c r="D31476" s="159">
        <v>984.14</v>
      </c>
    </row>
    <row r="31477" spans="3:4" ht="15" hidden="1" customHeight="1" x14ac:dyDescent="0.25">
      <c r="C31477" s="160" t="s">
        <v>540</v>
      </c>
      <c r="D31477" s="161">
        <v>1273.8</v>
      </c>
    </row>
    <row r="31478" spans="3:4" ht="15" hidden="1" customHeight="1" x14ac:dyDescent="0.25">
      <c r="C31478" s="158" t="s">
        <v>540</v>
      </c>
      <c r="D31478" s="159">
        <v>534.21</v>
      </c>
    </row>
    <row r="31479" spans="3:4" ht="15" hidden="1" customHeight="1" x14ac:dyDescent="0.25">
      <c r="C31479" s="160" t="s">
        <v>553</v>
      </c>
      <c r="D31479" s="161">
        <v>732.46</v>
      </c>
    </row>
    <row r="31480" spans="3:4" ht="15" hidden="1" customHeight="1" x14ac:dyDescent="0.25">
      <c r="C31480" s="158" t="s">
        <v>557</v>
      </c>
      <c r="D31480" s="159">
        <v>996.64</v>
      </c>
    </row>
    <row r="31481" spans="3:4" ht="15" hidden="1" customHeight="1" x14ac:dyDescent="0.25">
      <c r="C31481" s="160" t="s">
        <v>549</v>
      </c>
      <c r="D31481" s="161">
        <v>108.65</v>
      </c>
    </row>
    <row r="31482" spans="3:4" ht="15" hidden="1" customHeight="1" x14ac:dyDescent="0.25">
      <c r="C31482" s="158" t="s">
        <v>553</v>
      </c>
      <c r="D31482" s="159">
        <v>463.83</v>
      </c>
    </row>
    <row r="31483" spans="3:4" ht="15" hidden="1" customHeight="1" x14ac:dyDescent="0.25">
      <c r="C31483" s="160" t="s">
        <v>543</v>
      </c>
      <c r="D31483" s="161">
        <v>772.12</v>
      </c>
    </row>
    <row r="31484" spans="3:4" ht="15" hidden="1" customHeight="1" x14ac:dyDescent="0.25">
      <c r="C31484" s="158" t="s">
        <v>549</v>
      </c>
      <c r="D31484" s="159">
        <v>625.72</v>
      </c>
    </row>
    <row r="31485" spans="3:4" ht="15" hidden="1" customHeight="1" x14ac:dyDescent="0.25">
      <c r="C31485" s="160" t="s">
        <v>544</v>
      </c>
      <c r="D31485" s="161">
        <v>699.48</v>
      </c>
    </row>
    <row r="31486" spans="3:4" ht="15" hidden="1" customHeight="1" x14ac:dyDescent="0.25">
      <c r="C31486" s="158" t="s">
        <v>543</v>
      </c>
      <c r="D31486" s="159">
        <v>429.7</v>
      </c>
    </row>
    <row r="31487" spans="3:4" ht="15" hidden="1" customHeight="1" x14ac:dyDescent="0.25">
      <c r="C31487" s="160" t="s">
        <v>553</v>
      </c>
      <c r="D31487" s="161">
        <v>473.38</v>
      </c>
    </row>
    <row r="31488" spans="3:4" ht="15" hidden="1" customHeight="1" x14ac:dyDescent="0.25">
      <c r="C31488" s="158" t="s">
        <v>308</v>
      </c>
      <c r="D31488" s="159">
        <v>267.45999999999998</v>
      </c>
    </row>
    <row r="31489" spans="3:4" ht="15" hidden="1" customHeight="1" x14ac:dyDescent="0.25">
      <c r="C31489" s="160" t="s">
        <v>555</v>
      </c>
      <c r="D31489" s="161">
        <v>433.76</v>
      </c>
    </row>
    <row r="31490" spans="3:4" ht="15" hidden="1" customHeight="1" x14ac:dyDescent="0.25">
      <c r="C31490" s="158" t="s">
        <v>542</v>
      </c>
      <c r="D31490" s="159">
        <v>1246.95</v>
      </c>
    </row>
    <row r="31491" spans="3:4" ht="15" hidden="1" customHeight="1" x14ac:dyDescent="0.25">
      <c r="C31491" s="160" t="s">
        <v>307</v>
      </c>
      <c r="D31491" s="161">
        <v>1112.6400000000001</v>
      </c>
    </row>
    <row r="31492" spans="3:4" ht="15" hidden="1" customHeight="1" x14ac:dyDescent="0.25">
      <c r="C31492" s="158" t="s">
        <v>546</v>
      </c>
      <c r="D31492" s="159">
        <v>956.54</v>
      </c>
    </row>
    <row r="31493" spans="3:4" ht="15" hidden="1" customHeight="1" x14ac:dyDescent="0.25">
      <c r="C31493" s="160" t="s">
        <v>552</v>
      </c>
      <c r="D31493" s="161">
        <v>486.6</v>
      </c>
    </row>
    <row r="31494" spans="3:4" ht="15" hidden="1" customHeight="1" x14ac:dyDescent="0.25">
      <c r="C31494" s="158" t="s">
        <v>309</v>
      </c>
      <c r="D31494" s="159">
        <v>60.25</v>
      </c>
    </row>
    <row r="31495" spans="3:4" ht="15" hidden="1" customHeight="1" x14ac:dyDescent="0.25">
      <c r="C31495" s="160" t="s">
        <v>550</v>
      </c>
      <c r="D31495" s="161">
        <v>176.18</v>
      </c>
    </row>
    <row r="31496" spans="3:4" ht="15" hidden="1" customHeight="1" x14ac:dyDescent="0.25">
      <c r="C31496" s="158" t="s">
        <v>545</v>
      </c>
      <c r="D31496" s="159">
        <v>125.78</v>
      </c>
    </row>
    <row r="31497" spans="3:4" ht="15" hidden="1" customHeight="1" x14ac:dyDescent="0.25">
      <c r="C31497" s="160" t="s">
        <v>539</v>
      </c>
      <c r="D31497" s="161">
        <v>754.09</v>
      </c>
    </row>
    <row r="31498" spans="3:4" ht="15" hidden="1" customHeight="1" x14ac:dyDescent="0.25">
      <c r="C31498" s="158" t="s">
        <v>541</v>
      </c>
      <c r="D31498" s="159">
        <v>685.41</v>
      </c>
    </row>
    <row r="31499" spans="3:4" ht="15" hidden="1" customHeight="1" x14ac:dyDescent="0.25">
      <c r="C31499" s="160" t="s">
        <v>308</v>
      </c>
      <c r="D31499" s="161">
        <v>702.62</v>
      </c>
    </row>
    <row r="31500" spans="3:4" ht="15" hidden="1" customHeight="1" x14ac:dyDescent="0.25">
      <c r="C31500" s="158" t="s">
        <v>543</v>
      </c>
      <c r="D31500" s="159">
        <v>466.62</v>
      </c>
    </row>
    <row r="31501" spans="3:4" ht="15" hidden="1" customHeight="1" x14ac:dyDescent="0.25">
      <c r="C31501" s="160" t="s">
        <v>553</v>
      </c>
      <c r="D31501" s="161">
        <v>850.45</v>
      </c>
    </row>
    <row r="31502" spans="3:4" ht="15" hidden="1" customHeight="1" x14ac:dyDescent="0.25">
      <c r="C31502" s="158" t="s">
        <v>544</v>
      </c>
      <c r="D31502" s="159">
        <v>1292.8</v>
      </c>
    </row>
    <row r="31503" spans="3:4" ht="15" hidden="1" customHeight="1" x14ac:dyDescent="0.25">
      <c r="C31503" s="160" t="s">
        <v>543</v>
      </c>
      <c r="D31503" s="161">
        <v>533.91999999999996</v>
      </c>
    </row>
    <row r="31504" spans="3:4" ht="15" hidden="1" customHeight="1" x14ac:dyDescent="0.25">
      <c r="C31504" s="158" t="s">
        <v>546</v>
      </c>
      <c r="D31504" s="159">
        <v>542.34</v>
      </c>
    </row>
    <row r="31505" spans="3:4" ht="15" hidden="1" customHeight="1" x14ac:dyDescent="0.25">
      <c r="C31505" s="160" t="s">
        <v>312</v>
      </c>
      <c r="D31505" s="161">
        <v>903.2</v>
      </c>
    </row>
    <row r="31506" spans="3:4" ht="15" hidden="1" customHeight="1" x14ac:dyDescent="0.25">
      <c r="C31506" s="158" t="s">
        <v>539</v>
      </c>
      <c r="D31506" s="159">
        <v>509.27</v>
      </c>
    </row>
    <row r="31507" spans="3:4" ht="15" hidden="1" customHeight="1" x14ac:dyDescent="0.25">
      <c r="C31507" s="160" t="s">
        <v>549</v>
      </c>
      <c r="D31507" s="161">
        <v>973.77</v>
      </c>
    </row>
    <row r="31508" spans="3:4" ht="15" hidden="1" customHeight="1" x14ac:dyDescent="0.25">
      <c r="C31508" s="158" t="s">
        <v>558</v>
      </c>
      <c r="D31508" s="159">
        <v>397.16</v>
      </c>
    </row>
    <row r="31509" spans="3:4" ht="15" hidden="1" customHeight="1" x14ac:dyDescent="0.25">
      <c r="C31509" s="160" t="s">
        <v>309</v>
      </c>
      <c r="D31509" s="161">
        <v>583.32000000000005</v>
      </c>
    </row>
    <row r="31510" spans="3:4" ht="15" hidden="1" customHeight="1" x14ac:dyDescent="0.25">
      <c r="C31510" s="158" t="s">
        <v>555</v>
      </c>
      <c r="D31510" s="159">
        <v>1229.83</v>
      </c>
    </row>
    <row r="31511" spans="3:4" ht="15" hidden="1" customHeight="1" x14ac:dyDescent="0.25">
      <c r="C31511" s="160" t="s">
        <v>542</v>
      </c>
      <c r="D31511" s="161">
        <v>978.09</v>
      </c>
    </row>
    <row r="31512" spans="3:4" ht="15" hidden="1" customHeight="1" x14ac:dyDescent="0.25">
      <c r="C31512" s="158" t="s">
        <v>552</v>
      </c>
      <c r="D31512" s="159">
        <v>525.05999999999995</v>
      </c>
    </row>
    <row r="31513" spans="3:4" ht="15" hidden="1" customHeight="1" x14ac:dyDescent="0.25">
      <c r="C31513" s="160" t="s">
        <v>545</v>
      </c>
      <c r="D31513" s="161">
        <v>771.12</v>
      </c>
    </row>
    <row r="31514" spans="3:4" ht="15" hidden="1" customHeight="1" x14ac:dyDescent="0.25">
      <c r="C31514" s="158" t="s">
        <v>547</v>
      </c>
      <c r="D31514" s="159">
        <v>680.27</v>
      </c>
    </row>
    <row r="31515" spans="3:4" ht="15" hidden="1" customHeight="1" x14ac:dyDescent="0.25">
      <c r="C31515" s="160" t="s">
        <v>307</v>
      </c>
      <c r="D31515" s="161">
        <v>159.59</v>
      </c>
    </row>
    <row r="31516" spans="3:4" ht="15" hidden="1" customHeight="1" x14ac:dyDescent="0.25">
      <c r="C31516" s="158" t="s">
        <v>557</v>
      </c>
      <c r="D31516" s="159">
        <v>540.54999999999995</v>
      </c>
    </row>
    <row r="31517" spans="3:4" ht="15" hidden="1" customHeight="1" x14ac:dyDescent="0.25">
      <c r="C31517" s="160" t="s">
        <v>551</v>
      </c>
      <c r="D31517" s="161">
        <v>765.07</v>
      </c>
    </row>
    <row r="31518" spans="3:4" ht="15" hidden="1" customHeight="1" x14ac:dyDescent="0.25">
      <c r="C31518" s="158" t="s">
        <v>551</v>
      </c>
      <c r="D31518" s="159">
        <v>913.71</v>
      </c>
    </row>
    <row r="31519" spans="3:4" ht="15" hidden="1" customHeight="1" x14ac:dyDescent="0.25">
      <c r="C31519" s="160" t="s">
        <v>548</v>
      </c>
      <c r="D31519" s="161">
        <v>205.48</v>
      </c>
    </row>
    <row r="31520" spans="3:4" ht="15" hidden="1" customHeight="1" x14ac:dyDescent="0.25">
      <c r="C31520" s="158" t="s">
        <v>552</v>
      </c>
      <c r="D31520" s="159">
        <v>412.47</v>
      </c>
    </row>
    <row r="31521" spans="3:4" ht="15" hidden="1" customHeight="1" x14ac:dyDescent="0.25">
      <c r="C31521" s="160" t="s">
        <v>307</v>
      </c>
      <c r="D31521" s="161">
        <v>891.36</v>
      </c>
    </row>
    <row r="31522" spans="3:4" ht="15" hidden="1" customHeight="1" x14ac:dyDescent="0.25">
      <c r="C31522" s="158" t="s">
        <v>558</v>
      </c>
      <c r="D31522" s="159">
        <v>84.2</v>
      </c>
    </row>
    <row r="31523" spans="3:4" ht="15" hidden="1" customHeight="1" x14ac:dyDescent="0.25">
      <c r="C31523" s="160" t="s">
        <v>553</v>
      </c>
      <c r="D31523" s="161">
        <v>1234.95</v>
      </c>
    </row>
    <row r="31524" spans="3:4" ht="15" hidden="1" customHeight="1" x14ac:dyDescent="0.25">
      <c r="C31524" s="158" t="s">
        <v>545</v>
      </c>
      <c r="D31524" s="159">
        <v>772.75</v>
      </c>
    </row>
    <row r="31525" spans="3:4" ht="15" hidden="1" customHeight="1" x14ac:dyDescent="0.25">
      <c r="C31525" s="160" t="s">
        <v>558</v>
      </c>
      <c r="D31525" s="161">
        <v>846.14</v>
      </c>
    </row>
    <row r="31526" spans="3:4" ht="15" hidden="1" customHeight="1" x14ac:dyDescent="0.25">
      <c r="C31526" s="158" t="s">
        <v>541</v>
      </c>
      <c r="D31526" s="159">
        <v>635.25</v>
      </c>
    </row>
    <row r="31527" spans="3:4" ht="15" hidden="1" customHeight="1" x14ac:dyDescent="0.25">
      <c r="C31527" s="160" t="s">
        <v>545</v>
      </c>
      <c r="D31527" s="161">
        <v>1276.77</v>
      </c>
    </row>
    <row r="31528" spans="3:4" ht="15" hidden="1" customHeight="1" x14ac:dyDescent="0.25">
      <c r="C31528" s="158" t="s">
        <v>542</v>
      </c>
      <c r="D31528" s="159">
        <v>496.01</v>
      </c>
    </row>
    <row r="31529" spans="3:4" ht="15" hidden="1" customHeight="1" x14ac:dyDescent="0.25">
      <c r="C31529" s="160" t="s">
        <v>547</v>
      </c>
      <c r="D31529" s="161">
        <v>145.15</v>
      </c>
    </row>
    <row r="31530" spans="3:4" ht="15" hidden="1" customHeight="1" x14ac:dyDescent="0.25">
      <c r="C31530" s="158" t="s">
        <v>548</v>
      </c>
      <c r="D31530" s="159">
        <v>430.65</v>
      </c>
    </row>
    <row r="31531" spans="3:4" ht="15" hidden="1" customHeight="1" x14ac:dyDescent="0.25">
      <c r="C31531" s="160" t="s">
        <v>558</v>
      </c>
      <c r="D31531" s="161">
        <v>573.27</v>
      </c>
    </row>
    <row r="31532" spans="3:4" ht="15" hidden="1" customHeight="1" x14ac:dyDescent="0.25">
      <c r="C31532" s="158" t="s">
        <v>546</v>
      </c>
      <c r="D31532" s="159">
        <v>348.76</v>
      </c>
    </row>
    <row r="31533" spans="3:4" ht="15" hidden="1" customHeight="1" x14ac:dyDescent="0.25">
      <c r="C31533" s="160" t="s">
        <v>543</v>
      </c>
      <c r="D31533" s="161">
        <v>402.66</v>
      </c>
    </row>
    <row r="31534" spans="3:4" ht="15" hidden="1" customHeight="1" x14ac:dyDescent="0.25">
      <c r="C31534" s="158" t="s">
        <v>545</v>
      </c>
      <c r="D31534" s="159">
        <v>777.28</v>
      </c>
    </row>
    <row r="31535" spans="3:4" ht="15" hidden="1" customHeight="1" x14ac:dyDescent="0.25">
      <c r="C31535" s="160" t="s">
        <v>551</v>
      </c>
      <c r="D31535" s="161">
        <v>971.72</v>
      </c>
    </row>
    <row r="31536" spans="3:4" ht="15" hidden="1" customHeight="1" x14ac:dyDescent="0.25">
      <c r="C31536" s="158" t="s">
        <v>552</v>
      </c>
      <c r="D31536" s="159">
        <v>334.27</v>
      </c>
    </row>
    <row r="31537" spans="3:4" ht="15" hidden="1" customHeight="1" x14ac:dyDescent="0.25">
      <c r="C31537" s="160" t="s">
        <v>308</v>
      </c>
      <c r="D31537" s="161">
        <v>31</v>
      </c>
    </row>
    <row r="31538" spans="3:4" ht="15" hidden="1" customHeight="1" x14ac:dyDescent="0.25">
      <c r="C31538" s="158" t="s">
        <v>553</v>
      </c>
      <c r="D31538" s="159">
        <v>977.48</v>
      </c>
    </row>
    <row r="31539" spans="3:4" ht="15" hidden="1" customHeight="1" x14ac:dyDescent="0.25">
      <c r="C31539" s="160" t="s">
        <v>551</v>
      </c>
      <c r="D31539" s="161">
        <v>26.65</v>
      </c>
    </row>
    <row r="31540" spans="3:4" ht="15" hidden="1" customHeight="1" x14ac:dyDescent="0.25">
      <c r="C31540" s="158" t="s">
        <v>557</v>
      </c>
      <c r="D31540" s="159">
        <v>820.89</v>
      </c>
    </row>
    <row r="31541" spans="3:4" ht="15" hidden="1" customHeight="1" x14ac:dyDescent="0.25">
      <c r="C31541" s="160" t="s">
        <v>550</v>
      </c>
      <c r="D31541" s="161">
        <v>655.67</v>
      </c>
    </row>
    <row r="31542" spans="3:4" ht="15" hidden="1" customHeight="1" x14ac:dyDescent="0.25">
      <c r="C31542" s="158" t="s">
        <v>547</v>
      </c>
      <c r="D31542" s="159">
        <v>606.77</v>
      </c>
    </row>
    <row r="31543" spans="3:4" ht="15" hidden="1" customHeight="1" x14ac:dyDescent="0.25">
      <c r="C31543" s="160" t="s">
        <v>539</v>
      </c>
      <c r="D31543" s="161">
        <v>109.54</v>
      </c>
    </row>
    <row r="31544" spans="3:4" ht="15" hidden="1" customHeight="1" x14ac:dyDescent="0.25">
      <c r="C31544" s="158" t="s">
        <v>308</v>
      </c>
      <c r="D31544" s="159">
        <v>910.12</v>
      </c>
    </row>
    <row r="31545" spans="3:4" ht="15" hidden="1" customHeight="1" x14ac:dyDescent="0.25">
      <c r="C31545" s="160" t="s">
        <v>558</v>
      </c>
      <c r="D31545" s="161">
        <v>1103.47</v>
      </c>
    </row>
    <row r="31546" spans="3:4" ht="15" hidden="1" customHeight="1" x14ac:dyDescent="0.25">
      <c r="C31546" s="158" t="s">
        <v>553</v>
      </c>
      <c r="D31546" s="159">
        <v>901.47</v>
      </c>
    </row>
    <row r="31547" spans="3:4" ht="15" hidden="1" customHeight="1" x14ac:dyDescent="0.25">
      <c r="C31547" s="160" t="s">
        <v>309</v>
      </c>
      <c r="D31547" s="161">
        <v>494.52</v>
      </c>
    </row>
    <row r="31548" spans="3:4" ht="15" hidden="1" customHeight="1" x14ac:dyDescent="0.25">
      <c r="C31548" s="158" t="s">
        <v>543</v>
      </c>
      <c r="D31548" s="159">
        <v>1160.92</v>
      </c>
    </row>
    <row r="31549" spans="3:4" ht="15" hidden="1" customHeight="1" x14ac:dyDescent="0.25">
      <c r="C31549" s="160" t="s">
        <v>556</v>
      </c>
      <c r="D31549" s="161">
        <v>1088.3900000000001</v>
      </c>
    </row>
    <row r="31550" spans="3:4" ht="15" hidden="1" customHeight="1" x14ac:dyDescent="0.25">
      <c r="C31550" s="158" t="s">
        <v>545</v>
      </c>
      <c r="D31550" s="159">
        <v>1176.73</v>
      </c>
    </row>
    <row r="31551" spans="3:4" ht="15" hidden="1" customHeight="1" x14ac:dyDescent="0.25">
      <c r="C31551" s="160" t="s">
        <v>540</v>
      </c>
      <c r="D31551" s="161">
        <v>526.39</v>
      </c>
    </row>
    <row r="31552" spans="3:4" ht="15" hidden="1" customHeight="1" x14ac:dyDescent="0.25">
      <c r="C31552" s="158" t="s">
        <v>312</v>
      </c>
      <c r="D31552" s="159">
        <v>687.76</v>
      </c>
    </row>
    <row r="31553" spans="3:4" ht="15" hidden="1" customHeight="1" x14ac:dyDescent="0.25">
      <c r="C31553" s="160" t="s">
        <v>557</v>
      </c>
      <c r="D31553" s="161">
        <v>1055.72</v>
      </c>
    </row>
    <row r="31554" spans="3:4" ht="15" hidden="1" customHeight="1" x14ac:dyDescent="0.25">
      <c r="C31554" s="158" t="s">
        <v>543</v>
      </c>
      <c r="D31554" s="159">
        <v>1050.29</v>
      </c>
    </row>
    <row r="31555" spans="3:4" ht="15" hidden="1" customHeight="1" x14ac:dyDescent="0.25">
      <c r="C31555" s="160" t="s">
        <v>550</v>
      </c>
      <c r="D31555" s="161">
        <v>312.06</v>
      </c>
    </row>
    <row r="31556" spans="3:4" ht="15" hidden="1" customHeight="1" x14ac:dyDescent="0.25">
      <c r="C31556" s="158" t="s">
        <v>539</v>
      </c>
      <c r="D31556" s="159">
        <v>208.83</v>
      </c>
    </row>
    <row r="31557" spans="3:4" ht="15" hidden="1" customHeight="1" x14ac:dyDescent="0.25">
      <c r="C31557" s="160" t="s">
        <v>543</v>
      </c>
      <c r="D31557" s="161">
        <v>350.61</v>
      </c>
    </row>
    <row r="31558" spans="3:4" ht="15" hidden="1" customHeight="1" x14ac:dyDescent="0.25">
      <c r="C31558" s="158" t="s">
        <v>546</v>
      </c>
      <c r="D31558" s="159">
        <v>336.53</v>
      </c>
    </row>
    <row r="31559" spans="3:4" ht="15" hidden="1" customHeight="1" x14ac:dyDescent="0.25">
      <c r="C31559" s="160" t="s">
        <v>547</v>
      </c>
      <c r="D31559" s="161">
        <v>256.61</v>
      </c>
    </row>
    <row r="31560" spans="3:4" ht="15" hidden="1" customHeight="1" x14ac:dyDescent="0.25">
      <c r="C31560" s="158" t="s">
        <v>556</v>
      </c>
      <c r="D31560" s="159">
        <v>579.69000000000005</v>
      </c>
    </row>
    <row r="31561" spans="3:4" ht="15" hidden="1" customHeight="1" x14ac:dyDescent="0.25">
      <c r="C31561" s="160" t="s">
        <v>309</v>
      </c>
      <c r="D31561" s="161">
        <v>362.98</v>
      </c>
    </row>
    <row r="31562" spans="3:4" ht="15" hidden="1" customHeight="1" x14ac:dyDescent="0.25">
      <c r="C31562" s="158" t="s">
        <v>309</v>
      </c>
      <c r="D31562" s="159">
        <v>588.62</v>
      </c>
    </row>
    <row r="31563" spans="3:4" ht="15" hidden="1" customHeight="1" x14ac:dyDescent="0.25">
      <c r="C31563" s="160" t="s">
        <v>555</v>
      </c>
      <c r="D31563" s="161">
        <v>709.64</v>
      </c>
    </row>
    <row r="31564" spans="3:4" ht="15" hidden="1" customHeight="1" x14ac:dyDescent="0.25">
      <c r="C31564" s="158" t="s">
        <v>557</v>
      </c>
      <c r="D31564" s="159">
        <v>776.07</v>
      </c>
    </row>
    <row r="31565" spans="3:4" ht="15" hidden="1" customHeight="1" x14ac:dyDescent="0.25">
      <c r="C31565" s="160" t="s">
        <v>545</v>
      </c>
      <c r="D31565" s="161">
        <v>437.29</v>
      </c>
    </row>
    <row r="31566" spans="3:4" ht="15" hidden="1" customHeight="1" x14ac:dyDescent="0.25">
      <c r="C31566" s="158" t="s">
        <v>547</v>
      </c>
      <c r="D31566" s="159">
        <v>525.85</v>
      </c>
    </row>
    <row r="31567" spans="3:4" ht="15" hidden="1" customHeight="1" x14ac:dyDescent="0.25">
      <c r="C31567" s="160" t="s">
        <v>550</v>
      </c>
      <c r="D31567" s="161">
        <v>686.74</v>
      </c>
    </row>
    <row r="31568" spans="3:4" ht="15" hidden="1" customHeight="1" x14ac:dyDescent="0.25">
      <c r="C31568" s="158" t="s">
        <v>553</v>
      </c>
      <c r="D31568" s="159">
        <v>313.38</v>
      </c>
    </row>
    <row r="31569" spans="3:4" ht="15" hidden="1" customHeight="1" x14ac:dyDescent="0.25">
      <c r="C31569" s="160" t="s">
        <v>542</v>
      </c>
      <c r="D31569" s="161">
        <v>23.31</v>
      </c>
    </row>
    <row r="31570" spans="3:4" ht="15" hidden="1" customHeight="1" x14ac:dyDescent="0.25">
      <c r="C31570" s="158" t="s">
        <v>555</v>
      </c>
      <c r="D31570" s="159">
        <v>562.30999999999995</v>
      </c>
    </row>
    <row r="31571" spans="3:4" ht="15" hidden="1" customHeight="1" x14ac:dyDescent="0.25">
      <c r="C31571" s="160" t="s">
        <v>551</v>
      </c>
      <c r="D31571" s="161">
        <v>847.85</v>
      </c>
    </row>
    <row r="31572" spans="3:4" ht="15" hidden="1" customHeight="1" x14ac:dyDescent="0.25">
      <c r="C31572" s="158" t="s">
        <v>553</v>
      </c>
      <c r="D31572" s="159">
        <v>372.99</v>
      </c>
    </row>
    <row r="31573" spans="3:4" ht="15" hidden="1" customHeight="1" x14ac:dyDescent="0.25">
      <c r="C31573" s="160" t="s">
        <v>545</v>
      </c>
      <c r="D31573" s="161">
        <v>842.16</v>
      </c>
    </row>
    <row r="31574" spans="3:4" ht="15" hidden="1" customHeight="1" x14ac:dyDescent="0.25">
      <c r="C31574" s="158" t="s">
        <v>539</v>
      </c>
      <c r="D31574" s="159">
        <v>974.66</v>
      </c>
    </row>
    <row r="31575" spans="3:4" ht="15" hidden="1" customHeight="1" x14ac:dyDescent="0.25">
      <c r="C31575" s="160" t="s">
        <v>541</v>
      </c>
      <c r="D31575" s="161">
        <v>811.48</v>
      </c>
    </row>
    <row r="31576" spans="3:4" ht="15" hidden="1" customHeight="1" x14ac:dyDescent="0.25">
      <c r="C31576" s="158" t="s">
        <v>552</v>
      </c>
      <c r="D31576" s="159">
        <v>522.52</v>
      </c>
    </row>
    <row r="31577" spans="3:4" ht="15" hidden="1" customHeight="1" x14ac:dyDescent="0.25">
      <c r="C31577" s="160" t="s">
        <v>307</v>
      </c>
      <c r="D31577" s="161">
        <v>437.63</v>
      </c>
    </row>
    <row r="31578" spans="3:4" ht="15" hidden="1" customHeight="1" x14ac:dyDescent="0.25">
      <c r="C31578" s="158" t="s">
        <v>547</v>
      </c>
      <c r="D31578" s="159">
        <v>1236.06</v>
      </c>
    </row>
    <row r="31579" spans="3:4" ht="15" hidden="1" customHeight="1" x14ac:dyDescent="0.25">
      <c r="C31579" s="160" t="s">
        <v>548</v>
      </c>
      <c r="D31579" s="161">
        <v>814.29</v>
      </c>
    </row>
    <row r="31580" spans="3:4" ht="15" hidden="1" customHeight="1" x14ac:dyDescent="0.25">
      <c r="C31580" s="158" t="s">
        <v>554</v>
      </c>
      <c r="D31580" s="159">
        <v>662.98</v>
      </c>
    </row>
    <row r="31581" spans="3:4" ht="15" hidden="1" customHeight="1" x14ac:dyDescent="0.25">
      <c r="C31581" s="160" t="s">
        <v>551</v>
      </c>
      <c r="D31581" s="161">
        <v>456.77</v>
      </c>
    </row>
    <row r="31582" spans="3:4" ht="15" hidden="1" customHeight="1" x14ac:dyDescent="0.25">
      <c r="C31582" s="158" t="s">
        <v>542</v>
      </c>
      <c r="D31582" s="159">
        <v>845.54</v>
      </c>
    </row>
    <row r="31583" spans="3:4" ht="15" hidden="1" customHeight="1" x14ac:dyDescent="0.25">
      <c r="C31583" s="160" t="s">
        <v>553</v>
      </c>
      <c r="D31583" s="161">
        <v>946.15</v>
      </c>
    </row>
    <row r="31584" spans="3:4" ht="15" hidden="1" customHeight="1" x14ac:dyDescent="0.25">
      <c r="C31584" s="158" t="s">
        <v>552</v>
      </c>
      <c r="D31584" s="159">
        <v>717.53</v>
      </c>
    </row>
    <row r="31585" spans="3:4" ht="15" hidden="1" customHeight="1" x14ac:dyDescent="0.25">
      <c r="C31585" s="160" t="s">
        <v>550</v>
      </c>
      <c r="D31585" s="161">
        <v>737.5</v>
      </c>
    </row>
    <row r="31586" spans="3:4" ht="15" hidden="1" customHeight="1" x14ac:dyDescent="0.25">
      <c r="C31586" s="158" t="s">
        <v>543</v>
      </c>
      <c r="D31586" s="159">
        <v>531</v>
      </c>
    </row>
    <row r="31587" spans="3:4" ht="15" hidden="1" customHeight="1" x14ac:dyDescent="0.25">
      <c r="C31587" s="160" t="s">
        <v>308</v>
      </c>
      <c r="D31587" s="161">
        <v>534.07000000000005</v>
      </c>
    </row>
    <row r="31588" spans="3:4" ht="15" hidden="1" customHeight="1" x14ac:dyDescent="0.25">
      <c r="C31588" s="158" t="s">
        <v>552</v>
      </c>
      <c r="D31588" s="159">
        <v>859.52</v>
      </c>
    </row>
    <row r="31589" spans="3:4" ht="15" hidden="1" customHeight="1" x14ac:dyDescent="0.25">
      <c r="C31589" s="160" t="s">
        <v>547</v>
      </c>
      <c r="D31589" s="161">
        <v>538.44000000000005</v>
      </c>
    </row>
    <row r="31590" spans="3:4" ht="15" hidden="1" customHeight="1" x14ac:dyDescent="0.25">
      <c r="C31590" s="158" t="s">
        <v>548</v>
      </c>
      <c r="D31590" s="159">
        <v>259.52</v>
      </c>
    </row>
    <row r="31591" spans="3:4" ht="15" hidden="1" customHeight="1" x14ac:dyDescent="0.25">
      <c r="C31591" s="160" t="s">
        <v>549</v>
      </c>
      <c r="D31591" s="161">
        <v>56.64</v>
      </c>
    </row>
    <row r="31592" spans="3:4" ht="15" hidden="1" customHeight="1" x14ac:dyDescent="0.25">
      <c r="C31592" s="158" t="s">
        <v>548</v>
      </c>
      <c r="D31592" s="159">
        <v>685.21</v>
      </c>
    </row>
    <row r="31593" spans="3:4" ht="15" hidden="1" customHeight="1" x14ac:dyDescent="0.25">
      <c r="C31593" s="160" t="s">
        <v>553</v>
      </c>
      <c r="D31593" s="161">
        <v>859.04</v>
      </c>
    </row>
    <row r="31594" spans="3:4" ht="15" hidden="1" customHeight="1" x14ac:dyDescent="0.25">
      <c r="C31594" s="158" t="s">
        <v>549</v>
      </c>
      <c r="D31594" s="159">
        <v>671.27</v>
      </c>
    </row>
    <row r="31595" spans="3:4" ht="15" hidden="1" customHeight="1" x14ac:dyDescent="0.25">
      <c r="C31595" s="160" t="s">
        <v>553</v>
      </c>
      <c r="D31595" s="161">
        <v>499.14</v>
      </c>
    </row>
    <row r="31596" spans="3:4" ht="15" hidden="1" customHeight="1" x14ac:dyDescent="0.25">
      <c r="C31596" s="158" t="s">
        <v>549</v>
      </c>
      <c r="D31596" s="159">
        <v>1290.5999999999999</v>
      </c>
    </row>
    <row r="31597" spans="3:4" ht="15" hidden="1" customHeight="1" x14ac:dyDescent="0.25">
      <c r="C31597" s="160" t="s">
        <v>552</v>
      </c>
      <c r="D31597" s="161">
        <v>1045.32</v>
      </c>
    </row>
    <row r="31598" spans="3:4" ht="15" hidden="1" customHeight="1" x14ac:dyDescent="0.25">
      <c r="C31598" s="158" t="s">
        <v>547</v>
      </c>
      <c r="D31598" s="159">
        <v>752.01</v>
      </c>
    </row>
    <row r="31599" spans="3:4" ht="15" hidden="1" customHeight="1" x14ac:dyDescent="0.25">
      <c r="C31599" s="160" t="s">
        <v>547</v>
      </c>
      <c r="D31599" s="161">
        <v>1007</v>
      </c>
    </row>
    <row r="31600" spans="3:4" ht="15" hidden="1" customHeight="1" x14ac:dyDescent="0.25">
      <c r="C31600" s="158" t="s">
        <v>545</v>
      </c>
      <c r="D31600" s="159">
        <v>1194.8399999999999</v>
      </c>
    </row>
    <row r="31601" spans="3:4" ht="15" hidden="1" customHeight="1" x14ac:dyDescent="0.25">
      <c r="C31601" s="160" t="s">
        <v>539</v>
      </c>
      <c r="D31601" s="161">
        <v>678.15</v>
      </c>
    </row>
    <row r="31602" spans="3:4" ht="15" hidden="1" customHeight="1" x14ac:dyDescent="0.25">
      <c r="C31602" s="158" t="s">
        <v>539</v>
      </c>
      <c r="D31602" s="159">
        <v>360.75</v>
      </c>
    </row>
    <row r="31603" spans="3:4" ht="15" hidden="1" customHeight="1" x14ac:dyDescent="0.25">
      <c r="C31603" s="160" t="s">
        <v>542</v>
      </c>
      <c r="D31603" s="161">
        <v>895.83</v>
      </c>
    </row>
    <row r="31604" spans="3:4" ht="15" hidden="1" customHeight="1" x14ac:dyDescent="0.25">
      <c r="C31604" s="158" t="s">
        <v>541</v>
      </c>
      <c r="D31604" s="159">
        <v>313.95999999999998</v>
      </c>
    </row>
    <row r="31605" spans="3:4" ht="15" hidden="1" customHeight="1" x14ac:dyDescent="0.25">
      <c r="C31605" s="160" t="s">
        <v>548</v>
      </c>
      <c r="D31605" s="161">
        <v>1273.49</v>
      </c>
    </row>
    <row r="31606" spans="3:4" ht="15" hidden="1" customHeight="1" x14ac:dyDescent="0.25">
      <c r="C31606" s="158" t="s">
        <v>540</v>
      </c>
      <c r="D31606" s="159">
        <v>140.13999999999999</v>
      </c>
    </row>
    <row r="31607" spans="3:4" ht="15" hidden="1" customHeight="1" x14ac:dyDescent="0.25">
      <c r="C31607" s="160" t="s">
        <v>545</v>
      </c>
      <c r="D31607" s="161">
        <v>1006.87</v>
      </c>
    </row>
    <row r="31608" spans="3:4" ht="15" hidden="1" customHeight="1" x14ac:dyDescent="0.25">
      <c r="C31608" s="158" t="s">
        <v>308</v>
      </c>
      <c r="D31608" s="159">
        <v>1170.1199999999999</v>
      </c>
    </row>
    <row r="31609" spans="3:4" ht="15" hidden="1" customHeight="1" x14ac:dyDescent="0.25">
      <c r="C31609" s="160" t="s">
        <v>312</v>
      </c>
      <c r="D31609" s="161">
        <v>1128.92</v>
      </c>
    </row>
    <row r="31610" spans="3:4" ht="15" hidden="1" customHeight="1" x14ac:dyDescent="0.25">
      <c r="C31610" s="158" t="s">
        <v>307</v>
      </c>
      <c r="D31610" s="159">
        <v>770.56</v>
      </c>
    </row>
    <row r="31611" spans="3:4" ht="15" hidden="1" customHeight="1" x14ac:dyDescent="0.25">
      <c r="C31611" s="160" t="s">
        <v>558</v>
      </c>
      <c r="D31611" s="161">
        <v>905.48</v>
      </c>
    </row>
    <row r="31612" spans="3:4" ht="15" hidden="1" customHeight="1" x14ac:dyDescent="0.25">
      <c r="C31612" s="158" t="s">
        <v>554</v>
      </c>
      <c r="D31612" s="159">
        <v>1011.76</v>
      </c>
    </row>
    <row r="31613" spans="3:4" ht="15" hidden="1" customHeight="1" x14ac:dyDescent="0.25">
      <c r="C31613" s="160" t="s">
        <v>542</v>
      </c>
      <c r="D31613" s="161">
        <v>858.71</v>
      </c>
    </row>
    <row r="31614" spans="3:4" ht="15" hidden="1" customHeight="1" x14ac:dyDescent="0.25">
      <c r="C31614" s="158" t="s">
        <v>312</v>
      </c>
      <c r="D31614" s="159">
        <v>285.41000000000003</v>
      </c>
    </row>
    <row r="31615" spans="3:4" ht="15" hidden="1" customHeight="1" x14ac:dyDescent="0.25">
      <c r="C31615" s="160" t="s">
        <v>544</v>
      </c>
      <c r="D31615" s="161">
        <v>455.33</v>
      </c>
    </row>
    <row r="31616" spans="3:4" ht="15" hidden="1" customHeight="1" x14ac:dyDescent="0.25">
      <c r="C31616" s="158" t="s">
        <v>307</v>
      </c>
      <c r="D31616" s="159">
        <v>613.34</v>
      </c>
    </row>
    <row r="31617" spans="3:4" ht="15" hidden="1" customHeight="1" x14ac:dyDescent="0.25">
      <c r="C31617" s="160" t="s">
        <v>547</v>
      </c>
      <c r="D31617" s="161">
        <v>574.15</v>
      </c>
    </row>
    <row r="31618" spans="3:4" ht="15" hidden="1" customHeight="1" x14ac:dyDescent="0.25">
      <c r="C31618" s="158" t="s">
        <v>309</v>
      </c>
      <c r="D31618" s="159">
        <v>458.36</v>
      </c>
    </row>
    <row r="31619" spans="3:4" ht="15" hidden="1" customHeight="1" x14ac:dyDescent="0.25">
      <c r="C31619" s="160" t="s">
        <v>544</v>
      </c>
      <c r="D31619" s="161">
        <v>1196.04</v>
      </c>
    </row>
    <row r="31620" spans="3:4" ht="15" hidden="1" customHeight="1" x14ac:dyDescent="0.25">
      <c r="C31620" s="158" t="s">
        <v>541</v>
      </c>
      <c r="D31620" s="159">
        <v>773.51</v>
      </c>
    </row>
    <row r="31621" spans="3:4" ht="15" hidden="1" customHeight="1" x14ac:dyDescent="0.25">
      <c r="C31621" s="160" t="s">
        <v>552</v>
      </c>
      <c r="D31621" s="161">
        <v>497.62</v>
      </c>
    </row>
    <row r="31622" spans="3:4" ht="15" hidden="1" customHeight="1" x14ac:dyDescent="0.25">
      <c r="C31622" s="158" t="s">
        <v>540</v>
      </c>
      <c r="D31622" s="159">
        <v>1085.7</v>
      </c>
    </row>
    <row r="31623" spans="3:4" ht="15" hidden="1" customHeight="1" x14ac:dyDescent="0.25">
      <c r="C31623" s="160" t="s">
        <v>542</v>
      </c>
      <c r="D31623" s="161">
        <v>679.51</v>
      </c>
    </row>
    <row r="31624" spans="3:4" ht="15" hidden="1" customHeight="1" x14ac:dyDescent="0.25">
      <c r="C31624" s="158" t="s">
        <v>551</v>
      </c>
      <c r="D31624" s="159">
        <v>189.7</v>
      </c>
    </row>
    <row r="31625" spans="3:4" ht="15" hidden="1" customHeight="1" x14ac:dyDescent="0.25">
      <c r="C31625" s="160" t="s">
        <v>309</v>
      </c>
      <c r="D31625" s="161">
        <v>472.35</v>
      </c>
    </row>
    <row r="31626" spans="3:4" ht="15" hidden="1" customHeight="1" x14ac:dyDescent="0.25">
      <c r="C31626" s="158" t="s">
        <v>545</v>
      </c>
      <c r="D31626" s="159">
        <v>733.37</v>
      </c>
    </row>
    <row r="31627" spans="3:4" ht="15" hidden="1" customHeight="1" x14ac:dyDescent="0.25">
      <c r="C31627" s="160" t="s">
        <v>553</v>
      </c>
      <c r="D31627" s="161">
        <v>1113.27</v>
      </c>
    </row>
    <row r="31628" spans="3:4" ht="15" hidden="1" customHeight="1" x14ac:dyDescent="0.25">
      <c r="C31628" s="158" t="s">
        <v>312</v>
      </c>
      <c r="D31628" s="159">
        <v>587.47</v>
      </c>
    </row>
    <row r="31629" spans="3:4" ht="15" hidden="1" customHeight="1" x14ac:dyDescent="0.25">
      <c r="C31629" s="160" t="s">
        <v>543</v>
      </c>
      <c r="D31629" s="161">
        <v>52.12</v>
      </c>
    </row>
    <row r="31630" spans="3:4" ht="15" hidden="1" customHeight="1" x14ac:dyDescent="0.25">
      <c r="C31630" s="158" t="s">
        <v>557</v>
      </c>
      <c r="D31630" s="159">
        <v>411.54</v>
      </c>
    </row>
    <row r="31631" spans="3:4" ht="15" hidden="1" customHeight="1" x14ac:dyDescent="0.25">
      <c r="C31631" s="160" t="s">
        <v>558</v>
      </c>
      <c r="D31631" s="161">
        <v>536.35</v>
      </c>
    </row>
    <row r="31632" spans="3:4" ht="15" hidden="1" customHeight="1" x14ac:dyDescent="0.25">
      <c r="C31632" s="158" t="s">
        <v>312</v>
      </c>
      <c r="D31632" s="159">
        <v>999.48</v>
      </c>
    </row>
    <row r="31633" spans="3:4" ht="15" hidden="1" customHeight="1" x14ac:dyDescent="0.25">
      <c r="C31633" s="160" t="s">
        <v>307</v>
      </c>
      <c r="D31633" s="161">
        <v>728.03</v>
      </c>
    </row>
    <row r="31634" spans="3:4" ht="15" hidden="1" customHeight="1" x14ac:dyDescent="0.25">
      <c r="C31634" s="158" t="s">
        <v>544</v>
      </c>
      <c r="D31634" s="159">
        <v>683.78</v>
      </c>
    </row>
    <row r="31635" spans="3:4" ht="15" hidden="1" customHeight="1" x14ac:dyDescent="0.25">
      <c r="C31635" s="160" t="s">
        <v>553</v>
      </c>
      <c r="D31635" s="161">
        <v>368.1</v>
      </c>
    </row>
    <row r="31636" spans="3:4" ht="15" hidden="1" customHeight="1" x14ac:dyDescent="0.25">
      <c r="C31636" s="158" t="s">
        <v>547</v>
      </c>
      <c r="D31636" s="159">
        <v>555.13</v>
      </c>
    </row>
    <row r="31637" spans="3:4" ht="15" hidden="1" customHeight="1" x14ac:dyDescent="0.25">
      <c r="C31637" s="160" t="s">
        <v>549</v>
      </c>
      <c r="D31637" s="161">
        <v>425.42</v>
      </c>
    </row>
    <row r="31638" spans="3:4" ht="15" hidden="1" customHeight="1" x14ac:dyDescent="0.25">
      <c r="C31638" s="158" t="s">
        <v>549</v>
      </c>
      <c r="D31638" s="159">
        <v>326.89</v>
      </c>
    </row>
    <row r="31639" spans="3:4" ht="15" hidden="1" customHeight="1" x14ac:dyDescent="0.25">
      <c r="C31639" s="160" t="s">
        <v>308</v>
      </c>
      <c r="D31639" s="161">
        <v>1020.52</v>
      </c>
    </row>
    <row r="31640" spans="3:4" ht="15" hidden="1" customHeight="1" x14ac:dyDescent="0.25">
      <c r="C31640" s="158" t="s">
        <v>542</v>
      </c>
      <c r="D31640" s="159">
        <v>1011.56</v>
      </c>
    </row>
    <row r="31641" spans="3:4" ht="15" hidden="1" customHeight="1" x14ac:dyDescent="0.25">
      <c r="C31641" s="160" t="s">
        <v>546</v>
      </c>
      <c r="D31641" s="161">
        <v>475.12</v>
      </c>
    </row>
    <row r="31642" spans="3:4" ht="15" hidden="1" customHeight="1" x14ac:dyDescent="0.25">
      <c r="C31642" s="158" t="s">
        <v>556</v>
      </c>
      <c r="D31642" s="159">
        <v>1265.07</v>
      </c>
    </row>
    <row r="31643" spans="3:4" ht="15" hidden="1" customHeight="1" x14ac:dyDescent="0.25">
      <c r="C31643" s="160" t="s">
        <v>540</v>
      </c>
      <c r="D31643" s="161">
        <v>521.04</v>
      </c>
    </row>
    <row r="31644" spans="3:4" ht="15" hidden="1" customHeight="1" x14ac:dyDescent="0.25">
      <c r="C31644" s="158" t="s">
        <v>546</v>
      </c>
      <c r="D31644" s="159">
        <v>197.85</v>
      </c>
    </row>
    <row r="31645" spans="3:4" ht="15" hidden="1" customHeight="1" x14ac:dyDescent="0.25">
      <c r="C31645" s="160" t="s">
        <v>557</v>
      </c>
      <c r="D31645" s="161">
        <v>588.61</v>
      </c>
    </row>
    <row r="31646" spans="3:4" ht="15" hidden="1" customHeight="1" x14ac:dyDescent="0.25">
      <c r="C31646" s="158" t="s">
        <v>553</v>
      </c>
      <c r="D31646" s="159">
        <v>384.61</v>
      </c>
    </row>
    <row r="31647" spans="3:4" ht="15" hidden="1" customHeight="1" x14ac:dyDescent="0.25">
      <c r="C31647" s="160" t="s">
        <v>544</v>
      </c>
      <c r="D31647" s="161">
        <v>888.73</v>
      </c>
    </row>
    <row r="31648" spans="3:4" ht="15" hidden="1" customHeight="1" x14ac:dyDescent="0.25">
      <c r="C31648" s="158" t="s">
        <v>551</v>
      </c>
      <c r="D31648" s="159">
        <v>712.33</v>
      </c>
    </row>
    <row r="31649" spans="3:4" ht="15" hidden="1" customHeight="1" x14ac:dyDescent="0.25">
      <c r="C31649" s="160" t="s">
        <v>550</v>
      </c>
      <c r="D31649" s="161">
        <v>462.18</v>
      </c>
    </row>
    <row r="31650" spans="3:4" ht="15" hidden="1" customHeight="1" x14ac:dyDescent="0.25">
      <c r="C31650" s="158" t="s">
        <v>543</v>
      </c>
      <c r="D31650" s="159">
        <v>472.21</v>
      </c>
    </row>
    <row r="31651" spans="3:4" ht="15" hidden="1" customHeight="1" x14ac:dyDescent="0.25">
      <c r="C31651" s="160" t="s">
        <v>552</v>
      </c>
      <c r="D31651" s="161">
        <v>1169.3399999999999</v>
      </c>
    </row>
    <row r="31652" spans="3:4" ht="15" hidden="1" customHeight="1" x14ac:dyDescent="0.25">
      <c r="C31652" s="158" t="s">
        <v>540</v>
      </c>
      <c r="D31652" s="159">
        <v>1015.83</v>
      </c>
    </row>
    <row r="31653" spans="3:4" ht="15" hidden="1" customHeight="1" x14ac:dyDescent="0.25">
      <c r="C31653" s="160" t="s">
        <v>540</v>
      </c>
      <c r="D31653" s="161">
        <v>420.51</v>
      </c>
    </row>
    <row r="31654" spans="3:4" ht="15" hidden="1" customHeight="1" x14ac:dyDescent="0.25">
      <c r="C31654" s="158" t="s">
        <v>551</v>
      </c>
      <c r="D31654" s="159">
        <v>46.17</v>
      </c>
    </row>
    <row r="31655" spans="3:4" ht="15" hidden="1" customHeight="1" x14ac:dyDescent="0.25">
      <c r="C31655" s="160" t="s">
        <v>544</v>
      </c>
      <c r="D31655" s="161">
        <v>713.67</v>
      </c>
    </row>
    <row r="31656" spans="3:4" ht="15" hidden="1" customHeight="1" x14ac:dyDescent="0.25">
      <c r="C31656" s="158" t="s">
        <v>551</v>
      </c>
      <c r="D31656" s="159">
        <v>722.26</v>
      </c>
    </row>
    <row r="31657" spans="3:4" ht="15" hidden="1" customHeight="1" x14ac:dyDescent="0.25">
      <c r="C31657" s="160" t="s">
        <v>309</v>
      </c>
      <c r="D31657" s="161">
        <v>647.11</v>
      </c>
    </row>
    <row r="31658" spans="3:4" ht="15" hidden="1" customHeight="1" x14ac:dyDescent="0.25">
      <c r="C31658" s="158" t="s">
        <v>554</v>
      </c>
      <c r="D31658" s="159">
        <v>380.57</v>
      </c>
    </row>
    <row r="31659" spans="3:4" ht="15" hidden="1" customHeight="1" x14ac:dyDescent="0.25">
      <c r="C31659" s="160" t="s">
        <v>544</v>
      </c>
      <c r="D31659" s="161">
        <v>1070.43</v>
      </c>
    </row>
    <row r="31660" spans="3:4" ht="15" hidden="1" customHeight="1" x14ac:dyDescent="0.25">
      <c r="C31660" s="158" t="s">
        <v>554</v>
      </c>
      <c r="D31660" s="159">
        <v>776.31</v>
      </c>
    </row>
    <row r="31661" spans="3:4" ht="15" hidden="1" customHeight="1" x14ac:dyDescent="0.25">
      <c r="C31661" s="160" t="s">
        <v>307</v>
      </c>
      <c r="D31661" s="161">
        <v>290.07</v>
      </c>
    </row>
    <row r="31662" spans="3:4" ht="15" hidden="1" customHeight="1" x14ac:dyDescent="0.25">
      <c r="C31662" s="158" t="s">
        <v>549</v>
      </c>
      <c r="D31662" s="159">
        <v>824.27</v>
      </c>
    </row>
    <row r="31663" spans="3:4" ht="15" hidden="1" customHeight="1" x14ac:dyDescent="0.25">
      <c r="C31663" s="160" t="s">
        <v>558</v>
      </c>
      <c r="D31663" s="161">
        <v>502.82</v>
      </c>
    </row>
    <row r="31664" spans="3:4" ht="15" hidden="1" customHeight="1" x14ac:dyDescent="0.25">
      <c r="C31664" s="158" t="s">
        <v>542</v>
      </c>
      <c r="D31664" s="159">
        <v>1065.4000000000001</v>
      </c>
    </row>
    <row r="31665" spans="3:4" ht="15" hidden="1" customHeight="1" x14ac:dyDescent="0.25">
      <c r="C31665" s="160" t="s">
        <v>542</v>
      </c>
      <c r="D31665" s="161">
        <v>403.49</v>
      </c>
    </row>
    <row r="31666" spans="3:4" ht="15" hidden="1" customHeight="1" x14ac:dyDescent="0.25">
      <c r="C31666" s="158" t="s">
        <v>552</v>
      </c>
      <c r="D31666" s="159">
        <v>109.66</v>
      </c>
    </row>
    <row r="31667" spans="3:4" ht="15" hidden="1" customHeight="1" x14ac:dyDescent="0.25">
      <c r="C31667" s="160" t="s">
        <v>556</v>
      </c>
      <c r="D31667" s="161">
        <v>154.97999999999999</v>
      </c>
    </row>
    <row r="31668" spans="3:4" ht="15" hidden="1" customHeight="1" x14ac:dyDescent="0.25">
      <c r="C31668" s="158" t="s">
        <v>308</v>
      </c>
      <c r="D31668" s="159">
        <v>335.1</v>
      </c>
    </row>
    <row r="31669" spans="3:4" ht="15" hidden="1" customHeight="1" x14ac:dyDescent="0.25">
      <c r="C31669" s="160" t="s">
        <v>539</v>
      </c>
      <c r="D31669" s="161">
        <v>633.65</v>
      </c>
    </row>
    <row r="31670" spans="3:4" ht="15" hidden="1" customHeight="1" x14ac:dyDescent="0.25">
      <c r="C31670" s="158" t="s">
        <v>541</v>
      </c>
      <c r="D31670" s="159">
        <v>422.32</v>
      </c>
    </row>
    <row r="31671" spans="3:4" ht="15" hidden="1" customHeight="1" x14ac:dyDescent="0.25">
      <c r="C31671" s="160" t="s">
        <v>545</v>
      </c>
      <c r="D31671" s="161">
        <v>145.62</v>
      </c>
    </row>
    <row r="31672" spans="3:4" ht="15" hidden="1" customHeight="1" x14ac:dyDescent="0.25">
      <c r="C31672" s="158" t="s">
        <v>549</v>
      </c>
      <c r="D31672" s="159">
        <v>505.03</v>
      </c>
    </row>
    <row r="31673" spans="3:4" ht="15" hidden="1" customHeight="1" x14ac:dyDescent="0.25">
      <c r="C31673" s="160" t="s">
        <v>554</v>
      </c>
      <c r="D31673" s="161">
        <v>123.95</v>
      </c>
    </row>
    <row r="31674" spans="3:4" ht="15" hidden="1" customHeight="1" x14ac:dyDescent="0.25">
      <c r="C31674" s="158" t="s">
        <v>541</v>
      </c>
      <c r="D31674" s="159">
        <v>810.75</v>
      </c>
    </row>
    <row r="31675" spans="3:4" ht="15" hidden="1" customHeight="1" x14ac:dyDescent="0.25">
      <c r="C31675" s="160" t="s">
        <v>307</v>
      </c>
      <c r="D31675" s="161">
        <v>412.06</v>
      </c>
    </row>
    <row r="31676" spans="3:4" ht="15" hidden="1" customHeight="1" x14ac:dyDescent="0.25">
      <c r="C31676" s="158" t="s">
        <v>308</v>
      </c>
      <c r="D31676" s="159">
        <v>892.72</v>
      </c>
    </row>
    <row r="31677" spans="3:4" ht="15" hidden="1" customHeight="1" x14ac:dyDescent="0.25">
      <c r="C31677" s="160" t="s">
        <v>554</v>
      </c>
      <c r="D31677" s="161">
        <v>1168.05</v>
      </c>
    </row>
    <row r="31678" spans="3:4" ht="15" hidden="1" customHeight="1" x14ac:dyDescent="0.25">
      <c r="C31678" s="158" t="s">
        <v>309</v>
      </c>
      <c r="D31678" s="159">
        <v>265.42</v>
      </c>
    </row>
    <row r="31679" spans="3:4" ht="15" hidden="1" customHeight="1" x14ac:dyDescent="0.25">
      <c r="C31679" s="160" t="s">
        <v>539</v>
      </c>
      <c r="D31679" s="161">
        <v>746.48</v>
      </c>
    </row>
    <row r="31680" spans="3:4" ht="15" hidden="1" customHeight="1" x14ac:dyDescent="0.25">
      <c r="C31680" s="158" t="s">
        <v>312</v>
      </c>
      <c r="D31680" s="159">
        <v>736.67</v>
      </c>
    </row>
    <row r="31681" spans="3:4" ht="15" hidden="1" customHeight="1" x14ac:dyDescent="0.25">
      <c r="C31681" s="160" t="s">
        <v>549</v>
      </c>
      <c r="D31681" s="161">
        <v>501.13</v>
      </c>
    </row>
    <row r="31682" spans="3:4" ht="15" hidden="1" customHeight="1" x14ac:dyDescent="0.25">
      <c r="C31682" s="158" t="s">
        <v>553</v>
      </c>
      <c r="D31682" s="159">
        <v>778.74</v>
      </c>
    </row>
    <row r="31683" spans="3:4" ht="15" hidden="1" customHeight="1" x14ac:dyDescent="0.25">
      <c r="C31683" s="160" t="s">
        <v>543</v>
      </c>
      <c r="D31683" s="161">
        <v>483.55</v>
      </c>
    </row>
    <row r="31684" spans="3:4" ht="15" hidden="1" customHeight="1" x14ac:dyDescent="0.25">
      <c r="C31684" s="158" t="s">
        <v>551</v>
      </c>
      <c r="D31684" s="159">
        <v>770.58</v>
      </c>
    </row>
    <row r="31685" spans="3:4" ht="15" hidden="1" customHeight="1" x14ac:dyDescent="0.25">
      <c r="C31685" s="160" t="s">
        <v>547</v>
      </c>
      <c r="D31685" s="161">
        <v>703.63</v>
      </c>
    </row>
    <row r="31686" spans="3:4" ht="15" hidden="1" customHeight="1" x14ac:dyDescent="0.25">
      <c r="C31686" s="158" t="s">
        <v>545</v>
      </c>
      <c r="D31686" s="159">
        <v>82.17</v>
      </c>
    </row>
    <row r="31687" spans="3:4" ht="15" hidden="1" customHeight="1" x14ac:dyDescent="0.25">
      <c r="C31687" s="160" t="s">
        <v>539</v>
      </c>
      <c r="D31687" s="161">
        <v>1165.79</v>
      </c>
    </row>
    <row r="31688" spans="3:4" ht="15" hidden="1" customHeight="1" x14ac:dyDescent="0.25">
      <c r="C31688" s="158" t="s">
        <v>549</v>
      </c>
      <c r="D31688" s="159">
        <v>870.06</v>
      </c>
    </row>
    <row r="31689" spans="3:4" ht="15" hidden="1" customHeight="1" x14ac:dyDescent="0.25">
      <c r="C31689" s="160" t="s">
        <v>546</v>
      </c>
      <c r="D31689" s="161">
        <v>1059.08</v>
      </c>
    </row>
    <row r="31690" spans="3:4" ht="15" hidden="1" customHeight="1" x14ac:dyDescent="0.25">
      <c r="C31690" s="158" t="s">
        <v>555</v>
      </c>
      <c r="D31690" s="159">
        <v>1136.31</v>
      </c>
    </row>
    <row r="31691" spans="3:4" ht="15" hidden="1" customHeight="1" x14ac:dyDescent="0.25">
      <c r="C31691" s="160" t="s">
        <v>549</v>
      </c>
      <c r="D31691" s="161">
        <v>595.91</v>
      </c>
    </row>
    <row r="31692" spans="3:4" ht="15" hidden="1" customHeight="1" x14ac:dyDescent="0.25">
      <c r="C31692" s="158" t="s">
        <v>543</v>
      </c>
      <c r="D31692" s="159">
        <v>508.16</v>
      </c>
    </row>
    <row r="31693" spans="3:4" ht="15" hidden="1" customHeight="1" x14ac:dyDescent="0.25">
      <c r="C31693" s="160" t="s">
        <v>540</v>
      </c>
      <c r="D31693" s="161">
        <v>647.03</v>
      </c>
    </row>
    <row r="31694" spans="3:4" ht="15" hidden="1" customHeight="1" x14ac:dyDescent="0.25">
      <c r="C31694" s="158" t="s">
        <v>547</v>
      </c>
      <c r="D31694" s="159">
        <v>795.49</v>
      </c>
    </row>
    <row r="31695" spans="3:4" ht="15" hidden="1" customHeight="1" x14ac:dyDescent="0.25">
      <c r="C31695" s="160" t="s">
        <v>547</v>
      </c>
      <c r="D31695" s="161">
        <v>1215.95</v>
      </c>
    </row>
    <row r="31696" spans="3:4" ht="15" hidden="1" customHeight="1" x14ac:dyDescent="0.25">
      <c r="C31696" s="158" t="s">
        <v>547</v>
      </c>
      <c r="D31696" s="159">
        <v>467.64</v>
      </c>
    </row>
    <row r="31697" spans="3:4" ht="15" hidden="1" customHeight="1" x14ac:dyDescent="0.25">
      <c r="C31697" s="160" t="s">
        <v>551</v>
      </c>
      <c r="D31697" s="161">
        <v>367.38</v>
      </c>
    </row>
    <row r="31698" spans="3:4" ht="15" hidden="1" customHeight="1" x14ac:dyDescent="0.25">
      <c r="C31698" s="158" t="s">
        <v>555</v>
      </c>
      <c r="D31698" s="159">
        <v>598.67999999999995</v>
      </c>
    </row>
    <row r="31699" spans="3:4" ht="15" hidden="1" customHeight="1" x14ac:dyDescent="0.25">
      <c r="C31699" s="160" t="s">
        <v>545</v>
      </c>
      <c r="D31699" s="161">
        <v>1288.6500000000001</v>
      </c>
    </row>
    <row r="31700" spans="3:4" ht="15" hidden="1" customHeight="1" x14ac:dyDescent="0.25">
      <c r="C31700" s="158" t="s">
        <v>540</v>
      </c>
      <c r="D31700" s="159">
        <v>620.78</v>
      </c>
    </row>
    <row r="31701" spans="3:4" ht="15" hidden="1" customHeight="1" x14ac:dyDescent="0.25">
      <c r="C31701" s="160" t="s">
        <v>552</v>
      </c>
      <c r="D31701" s="161">
        <v>368.11</v>
      </c>
    </row>
    <row r="31702" spans="3:4" ht="15" hidden="1" customHeight="1" x14ac:dyDescent="0.25">
      <c r="C31702" s="158" t="s">
        <v>551</v>
      </c>
      <c r="D31702" s="159">
        <v>711.74</v>
      </c>
    </row>
    <row r="31703" spans="3:4" ht="15" hidden="1" customHeight="1" x14ac:dyDescent="0.25">
      <c r="C31703" s="160" t="s">
        <v>543</v>
      </c>
      <c r="D31703" s="161">
        <v>1000.3</v>
      </c>
    </row>
    <row r="31704" spans="3:4" ht="15" hidden="1" customHeight="1" x14ac:dyDescent="0.25">
      <c r="C31704" s="158" t="s">
        <v>542</v>
      </c>
      <c r="D31704" s="159">
        <v>471.58</v>
      </c>
    </row>
    <row r="31705" spans="3:4" ht="15" hidden="1" customHeight="1" x14ac:dyDescent="0.25">
      <c r="C31705" s="160" t="s">
        <v>558</v>
      </c>
      <c r="D31705" s="161">
        <v>620.63</v>
      </c>
    </row>
    <row r="31706" spans="3:4" ht="15" hidden="1" customHeight="1" x14ac:dyDescent="0.25">
      <c r="C31706" s="158" t="s">
        <v>546</v>
      </c>
      <c r="D31706" s="159">
        <v>736.67</v>
      </c>
    </row>
    <row r="31707" spans="3:4" ht="15" hidden="1" customHeight="1" x14ac:dyDescent="0.25">
      <c r="C31707" s="160" t="s">
        <v>548</v>
      </c>
      <c r="D31707" s="161">
        <v>970.05</v>
      </c>
    </row>
    <row r="31708" spans="3:4" ht="15" hidden="1" customHeight="1" x14ac:dyDescent="0.25">
      <c r="C31708" s="158" t="s">
        <v>308</v>
      </c>
      <c r="D31708" s="159">
        <v>384.02</v>
      </c>
    </row>
    <row r="31709" spans="3:4" ht="15" hidden="1" customHeight="1" x14ac:dyDescent="0.25">
      <c r="C31709" s="160" t="s">
        <v>552</v>
      </c>
      <c r="D31709" s="161">
        <v>515.45000000000005</v>
      </c>
    </row>
    <row r="31710" spans="3:4" ht="15" hidden="1" customHeight="1" x14ac:dyDescent="0.25">
      <c r="C31710" s="158" t="s">
        <v>544</v>
      </c>
      <c r="D31710" s="159">
        <v>756.87</v>
      </c>
    </row>
    <row r="31711" spans="3:4" ht="15" hidden="1" customHeight="1" x14ac:dyDescent="0.25">
      <c r="C31711" s="160" t="s">
        <v>312</v>
      </c>
      <c r="D31711" s="161">
        <v>385.55</v>
      </c>
    </row>
    <row r="31712" spans="3:4" ht="15" hidden="1" customHeight="1" x14ac:dyDescent="0.25">
      <c r="C31712" s="158" t="s">
        <v>542</v>
      </c>
      <c r="D31712" s="159">
        <v>690.94</v>
      </c>
    </row>
    <row r="31713" spans="3:4" ht="15" hidden="1" customHeight="1" x14ac:dyDescent="0.25">
      <c r="C31713" s="160" t="s">
        <v>558</v>
      </c>
      <c r="D31713" s="161">
        <v>419.88</v>
      </c>
    </row>
    <row r="31714" spans="3:4" ht="15" hidden="1" customHeight="1" x14ac:dyDescent="0.25">
      <c r="C31714" s="158" t="s">
        <v>547</v>
      </c>
      <c r="D31714" s="159">
        <v>890.19</v>
      </c>
    </row>
    <row r="31715" spans="3:4" ht="15" hidden="1" customHeight="1" x14ac:dyDescent="0.25">
      <c r="C31715" s="160" t="s">
        <v>309</v>
      </c>
      <c r="D31715" s="161">
        <v>900.5</v>
      </c>
    </row>
    <row r="31716" spans="3:4" ht="15" hidden="1" customHeight="1" x14ac:dyDescent="0.25">
      <c r="C31716" s="158" t="s">
        <v>554</v>
      </c>
      <c r="D31716" s="159">
        <v>502.86</v>
      </c>
    </row>
    <row r="31717" spans="3:4" ht="15" hidden="1" customHeight="1" x14ac:dyDescent="0.25">
      <c r="C31717" s="160" t="s">
        <v>546</v>
      </c>
      <c r="D31717" s="161">
        <v>257.58</v>
      </c>
    </row>
    <row r="31718" spans="3:4" ht="15" hidden="1" customHeight="1" x14ac:dyDescent="0.25">
      <c r="C31718" s="158" t="s">
        <v>549</v>
      </c>
      <c r="D31718" s="159">
        <v>405.18</v>
      </c>
    </row>
    <row r="31719" spans="3:4" ht="15" hidden="1" customHeight="1" x14ac:dyDescent="0.25">
      <c r="C31719" s="160" t="s">
        <v>558</v>
      </c>
      <c r="D31719" s="161">
        <v>446.37</v>
      </c>
    </row>
    <row r="31720" spans="3:4" ht="15" hidden="1" customHeight="1" x14ac:dyDescent="0.25">
      <c r="C31720" s="158" t="s">
        <v>543</v>
      </c>
      <c r="D31720" s="159">
        <v>892.65</v>
      </c>
    </row>
    <row r="31721" spans="3:4" ht="15" hidden="1" customHeight="1" x14ac:dyDescent="0.25">
      <c r="C31721" s="160" t="s">
        <v>557</v>
      </c>
      <c r="D31721" s="161">
        <v>270.29000000000002</v>
      </c>
    </row>
    <row r="31722" spans="3:4" ht="15" hidden="1" customHeight="1" x14ac:dyDescent="0.25">
      <c r="C31722" s="158" t="s">
        <v>556</v>
      </c>
      <c r="D31722" s="159">
        <v>380.84</v>
      </c>
    </row>
    <row r="31723" spans="3:4" ht="15" hidden="1" customHeight="1" x14ac:dyDescent="0.25">
      <c r="C31723" s="160" t="s">
        <v>543</v>
      </c>
      <c r="D31723" s="161">
        <v>512.27</v>
      </c>
    </row>
    <row r="31724" spans="3:4" ht="15" hidden="1" customHeight="1" x14ac:dyDescent="0.25">
      <c r="C31724" s="158" t="s">
        <v>554</v>
      </c>
      <c r="D31724" s="159">
        <v>1296.52</v>
      </c>
    </row>
    <row r="31725" spans="3:4" ht="15" hidden="1" customHeight="1" x14ac:dyDescent="0.25">
      <c r="C31725" s="160" t="s">
        <v>546</v>
      </c>
      <c r="D31725" s="161">
        <v>36.94</v>
      </c>
    </row>
    <row r="31726" spans="3:4" ht="15" hidden="1" customHeight="1" x14ac:dyDescent="0.25">
      <c r="C31726" s="158" t="s">
        <v>548</v>
      </c>
      <c r="D31726" s="159">
        <v>536.35</v>
      </c>
    </row>
    <row r="31727" spans="3:4" ht="15" hidden="1" customHeight="1" x14ac:dyDescent="0.25">
      <c r="C31727" s="160" t="s">
        <v>539</v>
      </c>
      <c r="D31727" s="161">
        <v>284.04000000000002</v>
      </c>
    </row>
    <row r="31728" spans="3:4" ht="15" hidden="1" customHeight="1" x14ac:dyDescent="0.25">
      <c r="C31728" s="158" t="s">
        <v>539</v>
      </c>
      <c r="D31728" s="159">
        <v>152.38999999999999</v>
      </c>
    </row>
    <row r="31729" spans="3:4" ht="15" hidden="1" customHeight="1" x14ac:dyDescent="0.25">
      <c r="C31729" s="160" t="s">
        <v>551</v>
      </c>
      <c r="D31729" s="161">
        <v>682.46</v>
      </c>
    </row>
    <row r="31730" spans="3:4" ht="15" hidden="1" customHeight="1" x14ac:dyDescent="0.25">
      <c r="C31730" s="158" t="s">
        <v>554</v>
      </c>
      <c r="D31730" s="159">
        <v>1202.27</v>
      </c>
    </row>
    <row r="31731" spans="3:4" ht="15" hidden="1" customHeight="1" x14ac:dyDescent="0.25">
      <c r="C31731" s="160" t="s">
        <v>550</v>
      </c>
      <c r="D31731" s="161">
        <v>58.95</v>
      </c>
    </row>
    <row r="31732" spans="3:4" ht="15" hidden="1" customHeight="1" x14ac:dyDescent="0.25">
      <c r="C31732" s="158" t="s">
        <v>550</v>
      </c>
      <c r="D31732" s="159">
        <v>1273.7</v>
      </c>
    </row>
    <row r="31733" spans="3:4" ht="15" hidden="1" customHeight="1" x14ac:dyDescent="0.25">
      <c r="C31733" s="160" t="s">
        <v>543</v>
      </c>
      <c r="D31733" s="161">
        <v>670.06</v>
      </c>
    </row>
    <row r="31734" spans="3:4" ht="15" hidden="1" customHeight="1" x14ac:dyDescent="0.25">
      <c r="C31734" s="158" t="s">
        <v>545</v>
      </c>
      <c r="D31734" s="159">
        <v>683.64</v>
      </c>
    </row>
    <row r="31735" spans="3:4" ht="15" hidden="1" customHeight="1" x14ac:dyDescent="0.25">
      <c r="C31735" s="160" t="s">
        <v>552</v>
      </c>
      <c r="D31735" s="161">
        <v>131.07</v>
      </c>
    </row>
    <row r="31736" spans="3:4" ht="15" hidden="1" customHeight="1" x14ac:dyDescent="0.25">
      <c r="C31736" s="158" t="s">
        <v>553</v>
      </c>
      <c r="D31736" s="159">
        <v>591.98</v>
      </c>
    </row>
    <row r="31737" spans="3:4" ht="15" hidden="1" customHeight="1" x14ac:dyDescent="0.25">
      <c r="C31737" s="160" t="s">
        <v>547</v>
      </c>
      <c r="D31737" s="161">
        <v>462.1</v>
      </c>
    </row>
    <row r="31738" spans="3:4" ht="15" hidden="1" customHeight="1" x14ac:dyDescent="0.25">
      <c r="C31738" s="158" t="s">
        <v>551</v>
      </c>
      <c r="D31738" s="159">
        <v>745.15</v>
      </c>
    </row>
    <row r="31739" spans="3:4" ht="15" hidden="1" customHeight="1" x14ac:dyDescent="0.25">
      <c r="C31739" s="160" t="s">
        <v>312</v>
      </c>
      <c r="D31739" s="161">
        <v>289.07</v>
      </c>
    </row>
    <row r="31740" spans="3:4" ht="15" hidden="1" customHeight="1" x14ac:dyDescent="0.25">
      <c r="C31740" s="158" t="s">
        <v>539</v>
      </c>
      <c r="D31740" s="159">
        <v>1274.8900000000001</v>
      </c>
    </row>
    <row r="31741" spans="3:4" ht="15" hidden="1" customHeight="1" x14ac:dyDescent="0.25">
      <c r="C31741" s="160" t="s">
        <v>551</v>
      </c>
      <c r="D31741" s="161">
        <v>25.11</v>
      </c>
    </row>
    <row r="31742" spans="3:4" ht="15" hidden="1" customHeight="1" x14ac:dyDescent="0.25">
      <c r="C31742" s="158" t="s">
        <v>554</v>
      </c>
      <c r="D31742" s="159">
        <v>746.51</v>
      </c>
    </row>
    <row r="31743" spans="3:4" ht="15" hidden="1" customHeight="1" x14ac:dyDescent="0.25">
      <c r="C31743" s="160" t="s">
        <v>546</v>
      </c>
      <c r="D31743" s="161">
        <v>646</v>
      </c>
    </row>
    <row r="31744" spans="3:4" ht="15" hidden="1" customHeight="1" x14ac:dyDescent="0.25">
      <c r="C31744" s="158" t="s">
        <v>540</v>
      </c>
      <c r="D31744" s="159">
        <v>671.03</v>
      </c>
    </row>
    <row r="31745" spans="3:4" ht="15" hidden="1" customHeight="1" x14ac:dyDescent="0.25">
      <c r="C31745" s="160" t="s">
        <v>309</v>
      </c>
      <c r="D31745" s="161">
        <v>508.75</v>
      </c>
    </row>
    <row r="31746" spans="3:4" ht="15" hidden="1" customHeight="1" x14ac:dyDescent="0.25">
      <c r="C31746" s="158" t="s">
        <v>552</v>
      </c>
      <c r="D31746" s="159">
        <v>724.97</v>
      </c>
    </row>
    <row r="31747" spans="3:4" ht="15" hidden="1" customHeight="1" x14ac:dyDescent="0.25">
      <c r="C31747" s="160" t="s">
        <v>539</v>
      </c>
      <c r="D31747" s="161">
        <v>920.94</v>
      </c>
    </row>
    <row r="31748" spans="3:4" ht="15" hidden="1" customHeight="1" x14ac:dyDescent="0.25">
      <c r="C31748" s="158" t="s">
        <v>553</v>
      </c>
      <c r="D31748" s="159">
        <v>1248.0999999999999</v>
      </c>
    </row>
    <row r="31749" spans="3:4" ht="15" hidden="1" customHeight="1" x14ac:dyDescent="0.25">
      <c r="C31749" s="160" t="s">
        <v>552</v>
      </c>
      <c r="D31749" s="161">
        <v>1163.95</v>
      </c>
    </row>
    <row r="31750" spans="3:4" ht="15" hidden="1" customHeight="1" x14ac:dyDescent="0.25">
      <c r="C31750" s="158" t="s">
        <v>540</v>
      </c>
      <c r="D31750" s="159">
        <v>578.45000000000005</v>
      </c>
    </row>
    <row r="31751" spans="3:4" ht="15" hidden="1" customHeight="1" x14ac:dyDescent="0.25">
      <c r="C31751" s="160" t="s">
        <v>551</v>
      </c>
      <c r="D31751" s="161">
        <v>767.54</v>
      </c>
    </row>
    <row r="31752" spans="3:4" ht="15" hidden="1" customHeight="1" x14ac:dyDescent="0.25">
      <c r="C31752" s="158" t="s">
        <v>553</v>
      </c>
      <c r="D31752" s="159">
        <v>1055.6300000000001</v>
      </c>
    </row>
    <row r="31753" spans="3:4" ht="15" hidden="1" customHeight="1" x14ac:dyDescent="0.25">
      <c r="C31753" s="160" t="s">
        <v>552</v>
      </c>
      <c r="D31753" s="161">
        <v>980.18</v>
      </c>
    </row>
    <row r="31754" spans="3:4" ht="15" hidden="1" customHeight="1" x14ac:dyDescent="0.25">
      <c r="C31754" s="158" t="s">
        <v>551</v>
      </c>
      <c r="D31754" s="159">
        <v>883.23</v>
      </c>
    </row>
    <row r="31755" spans="3:4" ht="15" hidden="1" customHeight="1" x14ac:dyDescent="0.25">
      <c r="C31755" s="160" t="s">
        <v>539</v>
      </c>
      <c r="D31755" s="161">
        <v>635.95000000000005</v>
      </c>
    </row>
    <row r="31756" spans="3:4" ht="15" hidden="1" customHeight="1" x14ac:dyDescent="0.25">
      <c r="C31756" s="158" t="s">
        <v>556</v>
      </c>
      <c r="D31756" s="159">
        <v>671.4</v>
      </c>
    </row>
    <row r="31757" spans="3:4" ht="15" hidden="1" customHeight="1" x14ac:dyDescent="0.25">
      <c r="C31757" s="160" t="s">
        <v>554</v>
      </c>
      <c r="D31757" s="161">
        <v>555.96</v>
      </c>
    </row>
    <row r="31758" spans="3:4" ht="15" hidden="1" customHeight="1" x14ac:dyDescent="0.25">
      <c r="C31758" s="158" t="s">
        <v>307</v>
      </c>
      <c r="D31758" s="159">
        <v>698.87</v>
      </c>
    </row>
    <row r="31759" spans="3:4" ht="15" hidden="1" customHeight="1" x14ac:dyDescent="0.25">
      <c r="C31759" s="160" t="s">
        <v>553</v>
      </c>
      <c r="D31759" s="161">
        <v>295.32</v>
      </c>
    </row>
    <row r="31760" spans="3:4" ht="15" hidden="1" customHeight="1" x14ac:dyDescent="0.25">
      <c r="C31760" s="158" t="s">
        <v>551</v>
      </c>
      <c r="D31760" s="159">
        <v>1155.95</v>
      </c>
    </row>
    <row r="31761" spans="3:4" ht="15" hidden="1" customHeight="1" x14ac:dyDescent="0.25">
      <c r="C31761" s="160" t="s">
        <v>308</v>
      </c>
      <c r="D31761" s="161">
        <v>376.95</v>
      </c>
    </row>
    <row r="31762" spans="3:4" ht="15" hidden="1" customHeight="1" x14ac:dyDescent="0.25">
      <c r="C31762" s="158" t="s">
        <v>556</v>
      </c>
      <c r="D31762" s="159">
        <v>367.3</v>
      </c>
    </row>
    <row r="31763" spans="3:4" ht="15" hidden="1" customHeight="1" x14ac:dyDescent="0.25">
      <c r="C31763" s="160" t="s">
        <v>545</v>
      </c>
      <c r="D31763" s="161">
        <v>764.51</v>
      </c>
    </row>
    <row r="31764" spans="3:4" ht="15" hidden="1" customHeight="1" x14ac:dyDescent="0.25">
      <c r="C31764" s="158" t="s">
        <v>539</v>
      </c>
      <c r="D31764" s="159">
        <v>396.09</v>
      </c>
    </row>
    <row r="31765" spans="3:4" ht="15" hidden="1" customHeight="1" x14ac:dyDescent="0.25">
      <c r="C31765" s="160" t="s">
        <v>551</v>
      </c>
      <c r="D31765" s="161">
        <v>393.9</v>
      </c>
    </row>
    <row r="31766" spans="3:4" ht="15" hidden="1" customHeight="1" x14ac:dyDescent="0.25">
      <c r="C31766" s="158" t="s">
        <v>308</v>
      </c>
      <c r="D31766" s="159">
        <v>682.98</v>
      </c>
    </row>
    <row r="31767" spans="3:4" ht="15" hidden="1" customHeight="1" x14ac:dyDescent="0.25">
      <c r="C31767" s="160" t="s">
        <v>551</v>
      </c>
      <c r="D31767" s="161">
        <v>1225.46</v>
      </c>
    </row>
    <row r="31768" spans="3:4" ht="15" hidden="1" customHeight="1" x14ac:dyDescent="0.25">
      <c r="C31768" s="158" t="s">
        <v>309</v>
      </c>
      <c r="D31768" s="159">
        <v>1212.55</v>
      </c>
    </row>
    <row r="31769" spans="3:4" ht="15" hidden="1" customHeight="1" x14ac:dyDescent="0.25">
      <c r="C31769" s="160" t="s">
        <v>307</v>
      </c>
      <c r="D31769" s="161">
        <v>1056.4100000000001</v>
      </c>
    </row>
    <row r="31770" spans="3:4" ht="15" hidden="1" customHeight="1" x14ac:dyDescent="0.25">
      <c r="C31770" s="158" t="s">
        <v>557</v>
      </c>
      <c r="D31770" s="159">
        <v>458.52</v>
      </c>
    </row>
    <row r="31771" spans="3:4" ht="15" hidden="1" customHeight="1" x14ac:dyDescent="0.25">
      <c r="C31771" s="160" t="s">
        <v>543</v>
      </c>
      <c r="D31771" s="161">
        <v>583.53</v>
      </c>
    </row>
    <row r="31772" spans="3:4" ht="15" hidden="1" customHeight="1" x14ac:dyDescent="0.25">
      <c r="C31772" s="158" t="s">
        <v>552</v>
      </c>
      <c r="D31772" s="159">
        <v>598.79999999999995</v>
      </c>
    </row>
    <row r="31773" spans="3:4" ht="15" hidden="1" customHeight="1" x14ac:dyDescent="0.25">
      <c r="C31773" s="160" t="s">
        <v>558</v>
      </c>
      <c r="D31773" s="161">
        <v>141.13999999999999</v>
      </c>
    </row>
    <row r="31774" spans="3:4" ht="15" hidden="1" customHeight="1" x14ac:dyDescent="0.25">
      <c r="C31774" s="158" t="s">
        <v>543</v>
      </c>
      <c r="D31774" s="159">
        <v>133.07</v>
      </c>
    </row>
    <row r="31775" spans="3:4" ht="15" hidden="1" customHeight="1" x14ac:dyDescent="0.25">
      <c r="C31775" s="160" t="s">
        <v>312</v>
      </c>
      <c r="D31775" s="161">
        <v>1094</v>
      </c>
    </row>
    <row r="31776" spans="3:4" ht="15" hidden="1" customHeight="1" x14ac:dyDescent="0.25">
      <c r="C31776" s="158" t="s">
        <v>549</v>
      </c>
      <c r="D31776" s="159">
        <v>1139.21</v>
      </c>
    </row>
    <row r="31777" spans="3:4" ht="15" hidden="1" customHeight="1" x14ac:dyDescent="0.25">
      <c r="C31777" s="160" t="s">
        <v>551</v>
      </c>
      <c r="D31777" s="161">
        <v>1265.49</v>
      </c>
    </row>
    <row r="31778" spans="3:4" ht="15" hidden="1" customHeight="1" x14ac:dyDescent="0.25">
      <c r="C31778" s="158" t="s">
        <v>552</v>
      </c>
      <c r="D31778" s="159">
        <v>881.77</v>
      </c>
    </row>
    <row r="31779" spans="3:4" ht="15" hidden="1" customHeight="1" x14ac:dyDescent="0.25">
      <c r="C31779" s="160" t="s">
        <v>309</v>
      </c>
      <c r="D31779" s="161">
        <v>1169.4100000000001</v>
      </c>
    </row>
    <row r="31780" spans="3:4" ht="15" hidden="1" customHeight="1" x14ac:dyDescent="0.25">
      <c r="C31780" s="158" t="s">
        <v>540</v>
      </c>
      <c r="D31780" s="159">
        <v>503.51</v>
      </c>
    </row>
    <row r="31781" spans="3:4" ht="15" hidden="1" customHeight="1" x14ac:dyDescent="0.25">
      <c r="C31781" s="160" t="s">
        <v>551</v>
      </c>
      <c r="D31781" s="161">
        <v>27.51</v>
      </c>
    </row>
    <row r="31782" spans="3:4" ht="15" hidden="1" customHeight="1" x14ac:dyDescent="0.25">
      <c r="C31782" s="158" t="s">
        <v>540</v>
      </c>
      <c r="D31782" s="159">
        <v>92.97</v>
      </c>
    </row>
    <row r="31783" spans="3:4" ht="15" hidden="1" customHeight="1" x14ac:dyDescent="0.25">
      <c r="C31783" s="160" t="s">
        <v>542</v>
      </c>
      <c r="D31783" s="161">
        <v>833.2</v>
      </c>
    </row>
    <row r="31784" spans="3:4" ht="15" hidden="1" customHeight="1" x14ac:dyDescent="0.25">
      <c r="C31784" s="158" t="s">
        <v>549</v>
      </c>
      <c r="D31784" s="159">
        <v>539.6</v>
      </c>
    </row>
    <row r="31785" spans="3:4" ht="15" hidden="1" customHeight="1" x14ac:dyDescent="0.25">
      <c r="C31785" s="160" t="s">
        <v>545</v>
      </c>
      <c r="D31785" s="161">
        <v>23.61</v>
      </c>
    </row>
    <row r="31786" spans="3:4" ht="15" hidden="1" customHeight="1" x14ac:dyDescent="0.25">
      <c r="C31786" s="158" t="s">
        <v>309</v>
      </c>
      <c r="D31786" s="159">
        <v>655.92</v>
      </c>
    </row>
    <row r="31787" spans="3:4" ht="15" hidden="1" customHeight="1" x14ac:dyDescent="0.25">
      <c r="C31787" s="160" t="s">
        <v>308</v>
      </c>
      <c r="D31787" s="161">
        <v>872.31</v>
      </c>
    </row>
    <row r="31788" spans="3:4" ht="15" hidden="1" customHeight="1" x14ac:dyDescent="0.25">
      <c r="C31788" s="158" t="s">
        <v>550</v>
      </c>
      <c r="D31788" s="159">
        <v>728.01</v>
      </c>
    </row>
    <row r="31789" spans="3:4" ht="15" hidden="1" customHeight="1" x14ac:dyDescent="0.25">
      <c r="C31789" s="160" t="s">
        <v>548</v>
      </c>
      <c r="D31789" s="161">
        <v>238.69</v>
      </c>
    </row>
    <row r="31790" spans="3:4" ht="15" hidden="1" customHeight="1" x14ac:dyDescent="0.25">
      <c r="C31790" s="158" t="s">
        <v>542</v>
      </c>
      <c r="D31790" s="159">
        <v>1085.21</v>
      </c>
    </row>
    <row r="31791" spans="3:4" ht="15" hidden="1" customHeight="1" x14ac:dyDescent="0.25">
      <c r="C31791" s="160" t="s">
        <v>309</v>
      </c>
      <c r="D31791" s="161">
        <v>536.71</v>
      </c>
    </row>
    <row r="31792" spans="3:4" ht="15" hidden="1" customHeight="1" x14ac:dyDescent="0.25">
      <c r="C31792" s="158" t="s">
        <v>312</v>
      </c>
      <c r="D31792" s="159">
        <v>1019.52</v>
      </c>
    </row>
    <row r="31793" spans="3:4" ht="15" hidden="1" customHeight="1" x14ac:dyDescent="0.25">
      <c r="C31793" s="160" t="s">
        <v>547</v>
      </c>
      <c r="D31793" s="161">
        <v>1157.82</v>
      </c>
    </row>
    <row r="31794" spans="3:4" ht="15" hidden="1" customHeight="1" x14ac:dyDescent="0.25">
      <c r="C31794" s="158" t="s">
        <v>543</v>
      </c>
      <c r="D31794" s="159">
        <v>488.4</v>
      </c>
    </row>
    <row r="31795" spans="3:4" ht="15" hidden="1" customHeight="1" x14ac:dyDescent="0.25">
      <c r="C31795" s="160" t="s">
        <v>542</v>
      </c>
      <c r="D31795" s="161">
        <v>918.7</v>
      </c>
    </row>
    <row r="31796" spans="3:4" ht="15" hidden="1" customHeight="1" x14ac:dyDescent="0.25">
      <c r="C31796" s="158" t="s">
        <v>540</v>
      </c>
      <c r="D31796" s="159">
        <v>968.74</v>
      </c>
    </row>
    <row r="31797" spans="3:4" ht="15" hidden="1" customHeight="1" x14ac:dyDescent="0.25">
      <c r="C31797" s="160" t="s">
        <v>307</v>
      </c>
      <c r="D31797" s="161">
        <v>735.11</v>
      </c>
    </row>
    <row r="31798" spans="3:4" ht="15" hidden="1" customHeight="1" x14ac:dyDescent="0.25">
      <c r="C31798" s="158" t="s">
        <v>539</v>
      </c>
      <c r="D31798" s="159">
        <v>784.75</v>
      </c>
    </row>
    <row r="31799" spans="3:4" ht="15" hidden="1" customHeight="1" x14ac:dyDescent="0.25">
      <c r="C31799" s="160" t="s">
        <v>312</v>
      </c>
      <c r="D31799" s="161">
        <v>799.91</v>
      </c>
    </row>
    <row r="31800" spans="3:4" ht="15" hidden="1" customHeight="1" x14ac:dyDescent="0.25">
      <c r="C31800" s="158" t="s">
        <v>543</v>
      </c>
      <c r="D31800" s="159">
        <v>872.45</v>
      </c>
    </row>
    <row r="31801" spans="3:4" ht="15" hidden="1" customHeight="1" x14ac:dyDescent="0.25">
      <c r="C31801" s="160" t="s">
        <v>542</v>
      </c>
      <c r="D31801" s="161">
        <v>146.28</v>
      </c>
    </row>
    <row r="31802" spans="3:4" ht="15" hidden="1" customHeight="1" x14ac:dyDescent="0.25">
      <c r="C31802" s="158" t="s">
        <v>552</v>
      </c>
      <c r="D31802" s="159">
        <v>914.84</v>
      </c>
    </row>
    <row r="31803" spans="3:4" ht="15" hidden="1" customHeight="1" x14ac:dyDescent="0.25">
      <c r="C31803" s="160" t="s">
        <v>544</v>
      </c>
      <c r="D31803" s="161">
        <v>1117.25</v>
      </c>
    </row>
    <row r="31804" spans="3:4" ht="15" hidden="1" customHeight="1" x14ac:dyDescent="0.25">
      <c r="C31804" s="158" t="s">
        <v>308</v>
      </c>
      <c r="D31804" s="159">
        <v>673.56</v>
      </c>
    </row>
    <row r="31805" spans="3:4" ht="15" hidden="1" customHeight="1" x14ac:dyDescent="0.25">
      <c r="C31805" s="160" t="s">
        <v>554</v>
      </c>
      <c r="D31805" s="161">
        <v>336.68</v>
      </c>
    </row>
    <row r="31806" spans="3:4" ht="15" hidden="1" customHeight="1" x14ac:dyDescent="0.25">
      <c r="C31806" s="158" t="s">
        <v>545</v>
      </c>
      <c r="D31806" s="159">
        <v>714.92</v>
      </c>
    </row>
    <row r="31807" spans="3:4" ht="15" hidden="1" customHeight="1" x14ac:dyDescent="0.25">
      <c r="C31807" s="160" t="s">
        <v>540</v>
      </c>
      <c r="D31807" s="161">
        <v>1014.85</v>
      </c>
    </row>
    <row r="31808" spans="3:4" ht="15" hidden="1" customHeight="1" x14ac:dyDescent="0.25">
      <c r="C31808" s="158" t="s">
        <v>546</v>
      </c>
      <c r="D31808" s="159">
        <v>457.57</v>
      </c>
    </row>
    <row r="31809" spans="3:4" ht="15" hidden="1" customHeight="1" x14ac:dyDescent="0.25">
      <c r="C31809" s="160" t="s">
        <v>309</v>
      </c>
      <c r="D31809" s="161">
        <v>1255.44</v>
      </c>
    </row>
    <row r="31810" spans="3:4" ht="15" hidden="1" customHeight="1" x14ac:dyDescent="0.25">
      <c r="C31810" s="158" t="s">
        <v>539</v>
      </c>
      <c r="D31810" s="159">
        <v>118.63</v>
      </c>
    </row>
    <row r="31811" spans="3:4" ht="15" hidden="1" customHeight="1" x14ac:dyDescent="0.25">
      <c r="C31811" s="160" t="s">
        <v>549</v>
      </c>
      <c r="D31811" s="161">
        <v>614.72</v>
      </c>
    </row>
    <row r="31812" spans="3:4" ht="15" hidden="1" customHeight="1" x14ac:dyDescent="0.25">
      <c r="C31812" s="158" t="s">
        <v>308</v>
      </c>
      <c r="D31812" s="159">
        <v>374</v>
      </c>
    </row>
    <row r="31813" spans="3:4" ht="15" hidden="1" customHeight="1" x14ac:dyDescent="0.25">
      <c r="C31813" s="160" t="s">
        <v>544</v>
      </c>
      <c r="D31813" s="161">
        <v>38.119999999999997</v>
      </c>
    </row>
    <row r="31814" spans="3:4" ht="15" hidden="1" customHeight="1" x14ac:dyDescent="0.25">
      <c r="C31814" s="158" t="s">
        <v>543</v>
      </c>
      <c r="D31814" s="159">
        <v>249.3</v>
      </c>
    </row>
    <row r="31815" spans="3:4" ht="15" hidden="1" customHeight="1" x14ac:dyDescent="0.25">
      <c r="C31815" s="160" t="s">
        <v>552</v>
      </c>
      <c r="D31815" s="161">
        <v>613.89</v>
      </c>
    </row>
    <row r="31816" spans="3:4" ht="15" hidden="1" customHeight="1" x14ac:dyDescent="0.25">
      <c r="C31816" s="158" t="s">
        <v>552</v>
      </c>
      <c r="D31816" s="159">
        <v>966.47</v>
      </c>
    </row>
    <row r="31817" spans="3:4" ht="15" hidden="1" customHeight="1" x14ac:dyDescent="0.25">
      <c r="C31817" s="160" t="s">
        <v>552</v>
      </c>
      <c r="D31817" s="161">
        <v>354.74</v>
      </c>
    </row>
    <row r="31818" spans="3:4" ht="15" hidden="1" customHeight="1" x14ac:dyDescent="0.25">
      <c r="C31818" s="158" t="s">
        <v>309</v>
      </c>
      <c r="D31818" s="159">
        <v>690.13</v>
      </c>
    </row>
    <row r="31819" spans="3:4" ht="15" hidden="1" customHeight="1" x14ac:dyDescent="0.25">
      <c r="C31819" s="160" t="s">
        <v>308</v>
      </c>
      <c r="D31819" s="161">
        <v>1001.87</v>
      </c>
    </row>
    <row r="31820" spans="3:4" ht="15" hidden="1" customHeight="1" x14ac:dyDescent="0.25">
      <c r="C31820" s="158" t="s">
        <v>554</v>
      </c>
      <c r="D31820" s="159">
        <v>414.9</v>
      </c>
    </row>
    <row r="31821" spans="3:4" ht="15" hidden="1" customHeight="1" x14ac:dyDescent="0.25">
      <c r="C31821" s="160" t="s">
        <v>551</v>
      </c>
      <c r="D31821" s="161">
        <v>830.42</v>
      </c>
    </row>
    <row r="31822" spans="3:4" ht="15" hidden="1" customHeight="1" x14ac:dyDescent="0.25">
      <c r="C31822" s="158" t="s">
        <v>312</v>
      </c>
      <c r="D31822" s="159">
        <v>983.28</v>
      </c>
    </row>
    <row r="31823" spans="3:4" ht="15" hidden="1" customHeight="1" x14ac:dyDescent="0.25">
      <c r="C31823" s="160" t="s">
        <v>547</v>
      </c>
      <c r="D31823" s="161">
        <v>539.07000000000005</v>
      </c>
    </row>
    <row r="31824" spans="3:4" ht="15" hidden="1" customHeight="1" x14ac:dyDescent="0.25">
      <c r="C31824" s="158" t="s">
        <v>312</v>
      </c>
      <c r="D31824" s="159">
        <v>469.54</v>
      </c>
    </row>
    <row r="31825" spans="3:4" ht="15" hidden="1" customHeight="1" x14ac:dyDescent="0.25">
      <c r="C31825" s="160" t="s">
        <v>542</v>
      </c>
      <c r="D31825" s="161">
        <v>56.38</v>
      </c>
    </row>
    <row r="31826" spans="3:4" ht="15" hidden="1" customHeight="1" x14ac:dyDescent="0.25">
      <c r="C31826" s="158" t="s">
        <v>557</v>
      </c>
      <c r="D31826" s="159">
        <v>381.5</v>
      </c>
    </row>
    <row r="31827" spans="3:4" ht="15" hidden="1" customHeight="1" x14ac:dyDescent="0.25">
      <c r="C31827" s="160" t="s">
        <v>539</v>
      </c>
      <c r="D31827" s="161">
        <v>1079.26</v>
      </c>
    </row>
    <row r="31828" spans="3:4" ht="15" hidden="1" customHeight="1" x14ac:dyDescent="0.25">
      <c r="C31828" s="158" t="s">
        <v>542</v>
      </c>
      <c r="D31828" s="159">
        <v>729.76</v>
      </c>
    </row>
    <row r="31829" spans="3:4" ht="15" hidden="1" customHeight="1" x14ac:dyDescent="0.25">
      <c r="C31829" s="160" t="s">
        <v>550</v>
      </c>
      <c r="D31829" s="161">
        <v>975.62</v>
      </c>
    </row>
    <row r="31830" spans="3:4" ht="15" hidden="1" customHeight="1" x14ac:dyDescent="0.25">
      <c r="C31830" s="158" t="s">
        <v>543</v>
      </c>
      <c r="D31830" s="159">
        <v>766.99</v>
      </c>
    </row>
    <row r="31831" spans="3:4" ht="15" hidden="1" customHeight="1" x14ac:dyDescent="0.25">
      <c r="C31831" s="160" t="s">
        <v>539</v>
      </c>
      <c r="D31831" s="161">
        <v>462.06</v>
      </c>
    </row>
    <row r="31832" spans="3:4" ht="15" hidden="1" customHeight="1" x14ac:dyDescent="0.25">
      <c r="C31832" s="158" t="s">
        <v>540</v>
      </c>
      <c r="D31832" s="159">
        <v>474.77</v>
      </c>
    </row>
    <row r="31833" spans="3:4" ht="15" hidden="1" customHeight="1" x14ac:dyDescent="0.25">
      <c r="C31833" s="160" t="s">
        <v>549</v>
      </c>
      <c r="D31833" s="161">
        <v>1163.94</v>
      </c>
    </row>
    <row r="31834" spans="3:4" ht="15" hidden="1" customHeight="1" x14ac:dyDescent="0.25">
      <c r="C31834" s="158" t="s">
        <v>550</v>
      </c>
      <c r="D31834" s="159">
        <v>560.08000000000004</v>
      </c>
    </row>
    <row r="31835" spans="3:4" ht="15" hidden="1" customHeight="1" x14ac:dyDescent="0.25">
      <c r="C31835" s="160" t="s">
        <v>309</v>
      </c>
      <c r="D31835" s="161">
        <v>783.66</v>
      </c>
    </row>
    <row r="31836" spans="3:4" ht="15" hidden="1" customHeight="1" x14ac:dyDescent="0.25">
      <c r="C31836" s="158" t="s">
        <v>547</v>
      </c>
      <c r="D31836" s="159">
        <v>216.59</v>
      </c>
    </row>
    <row r="31837" spans="3:4" ht="15" hidden="1" customHeight="1" x14ac:dyDescent="0.25">
      <c r="C31837" s="160" t="s">
        <v>540</v>
      </c>
      <c r="D31837" s="161">
        <v>645.41999999999996</v>
      </c>
    </row>
    <row r="31838" spans="3:4" ht="15" hidden="1" customHeight="1" x14ac:dyDescent="0.25">
      <c r="C31838" s="158" t="s">
        <v>551</v>
      </c>
      <c r="D31838" s="159">
        <v>908.53</v>
      </c>
    </row>
    <row r="31839" spans="3:4" ht="15" hidden="1" customHeight="1" x14ac:dyDescent="0.25">
      <c r="C31839" s="160" t="s">
        <v>540</v>
      </c>
      <c r="D31839" s="161">
        <v>1023.43</v>
      </c>
    </row>
    <row r="31840" spans="3:4" ht="15" hidden="1" customHeight="1" x14ac:dyDescent="0.25">
      <c r="C31840" s="158" t="s">
        <v>552</v>
      </c>
      <c r="D31840" s="159">
        <v>954.12</v>
      </c>
    </row>
    <row r="31841" spans="3:4" ht="15" hidden="1" customHeight="1" x14ac:dyDescent="0.25">
      <c r="C31841" s="160" t="s">
        <v>547</v>
      </c>
      <c r="D31841" s="161">
        <v>896.32</v>
      </c>
    </row>
    <row r="31842" spans="3:4" ht="15" hidden="1" customHeight="1" x14ac:dyDescent="0.25">
      <c r="C31842" s="158" t="s">
        <v>541</v>
      </c>
      <c r="D31842" s="159">
        <v>637.46</v>
      </c>
    </row>
    <row r="31843" spans="3:4" ht="15" hidden="1" customHeight="1" x14ac:dyDescent="0.25">
      <c r="C31843" s="160" t="s">
        <v>550</v>
      </c>
      <c r="D31843" s="161">
        <v>354.81</v>
      </c>
    </row>
    <row r="31844" spans="3:4" ht="15" hidden="1" customHeight="1" x14ac:dyDescent="0.25">
      <c r="C31844" s="158" t="s">
        <v>542</v>
      </c>
      <c r="D31844" s="159">
        <v>424.22</v>
      </c>
    </row>
    <row r="31845" spans="3:4" ht="15" hidden="1" customHeight="1" x14ac:dyDescent="0.25">
      <c r="C31845" s="160" t="s">
        <v>308</v>
      </c>
      <c r="D31845" s="161">
        <v>829.72</v>
      </c>
    </row>
    <row r="31846" spans="3:4" ht="15" hidden="1" customHeight="1" x14ac:dyDescent="0.25">
      <c r="C31846" s="158" t="s">
        <v>546</v>
      </c>
      <c r="D31846" s="159">
        <v>429.23</v>
      </c>
    </row>
    <row r="31847" spans="3:4" ht="15" hidden="1" customHeight="1" x14ac:dyDescent="0.25">
      <c r="C31847" s="160" t="s">
        <v>540</v>
      </c>
      <c r="D31847" s="161">
        <v>762.08</v>
      </c>
    </row>
    <row r="31848" spans="3:4" ht="15" hidden="1" customHeight="1" x14ac:dyDescent="0.25">
      <c r="C31848" s="158" t="s">
        <v>312</v>
      </c>
      <c r="D31848" s="159">
        <v>190.26</v>
      </c>
    </row>
    <row r="31849" spans="3:4" ht="15" hidden="1" customHeight="1" x14ac:dyDescent="0.25">
      <c r="C31849" s="160" t="s">
        <v>307</v>
      </c>
      <c r="D31849" s="161">
        <v>406.3</v>
      </c>
    </row>
    <row r="31850" spans="3:4" ht="15" hidden="1" customHeight="1" x14ac:dyDescent="0.25">
      <c r="C31850" s="158" t="s">
        <v>546</v>
      </c>
      <c r="D31850" s="159">
        <v>99.03</v>
      </c>
    </row>
    <row r="31851" spans="3:4" ht="15" hidden="1" customHeight="1" x14ac:dyDescent="0.25">
      <c r="C31851" s="160" t="s">
        <v>547</v>
      </c>
      <c r="D31851" s="161">
        <v>419.44</v>
      </c>
    </row>
    <row r="31852" spans="3:4" ht="15" hidden="1" customHeight="1" x14ac:dyDescent="0.25">
      <c r="C31852" s="158" t="s">
        <v>552</v>
      </c>
      <c r="D31852" s="159">
        <v>1254.6400000000001</v>
      </c>
    </row>
    <row r="31853" spans="3:4" ht="15" hidden="1" customHeight="1" x14ac:dyDescent="0.25">
      <c r="C31853" s="160" t="s">
        <v>545</v>
      </c>
      <c r="D31853" s="161">
        <v>495.5</v>
      </c>
    </row>
    <row r="31854" spans="3:4" ht="15" hidden="1" customHeight="1" x14ac:dyDescent="0.25">
      <c r="C31854" s="158" t="s">
        <v>312</v>
      </c>
      <c r="D31854" s="159">
        <v>911.61</v>
      </c>
    </row>
    <row r="31855" spans="3:4" ht="15" hidden="1" customHeight="1" x14ac:dyDescent="0.25">
      <c r="C31855" s="160" t="s">
        <v>546</v>
      </c>
      <c r="D31855" s="161">
        <v>1146.01</v>
      </c>
    </row>
    <row r="31856" spans="3:4" ht="15" hidden="1" customHeight="1" x14ac:dyDescent="0.25">
      <c r="C31856" s="158" t="s">
        <v>312</v>
      </c>
      <c r="D31856" s="159">
        <v>929.66</v>
      </c>
    </row>
    <row r="31857" spans="3:4" ht="15" hidden="1" customHeight="1" x14ac:dyDescent="0.25">
      <c r="C31857" s="160" t="s">
        <v>547</v>
      </c>
      <c r="D31857" s="161">
        <v>588.36</v>
      </c>
    </row>
    <row r="31858" spans="3:4" ht="15" hidden="1" customHeight="1" x14ac:dyDescent="0.25">
      <c r="C31858" s="158" t="s">
        <v>307</v>
      </c>
      <c r="D31858" s="159">
        <v>892.29</v>
      </c>
    </row>
    <row r="31859" spans="3:4" ht="15" hidden="1" customHeight="1" x14ac:dyDescent="0.25">
      <c r="C31859" s="160" t="s">
        <v>542</v>
      </c>
      <c r="D31859" s="161">
        <v>726.54</v>
      </c>
    </row>
    <row r="31860" spans="3:4" ht="15" hidden="1" customHeight="1" x14ac:dyDescent="0.25">
      <c r="C31860" s="158" t="s">
        <v>307</v>
      </c>
      <c r="D31860" s="159">
        <v>1172.92</v>
      </c>
    </row>
    <row r="31861" spans="3:4" ht="15" hidden="1" customHeight="1" x14ac:dyDescent="0.25">
      <c r="C31861" s="160" t="s">
        <v>312</v>
      </c>
      <c r="D31861" s="161">
        <v>567.12</v>
      </c>
    </row>
    <row r="31862" spans="3:4" ht="15" hidden="1" customHeight="1" x14ac:dyDescent="0.25">
      <c r="C31862" s="158" t="s">
        <v>308</v>
      </c>
      <c r="D31862" s="159">
        <v>550.6</v>
      </c>
    </row>
    <row r="31863" spans="3:4" ht="15" hidden="1" customHeight="1" x14ac:dyDescent="0.25">
      <c r="C31863" s="160" t="s">
        <v>543</v>
      </c>
      <c r="D31863" s="161">
        <v>597.49</v>
      </c>
    </row>
    <row r="31864" spans="3:4" ht="15" hidden="1" customHeight="1" x14ac:dyDescent="0.25">
      <c r="C31864" s="158" t="s">
        <v>539</v>
      </c>
      <c r="D31864" s="159">
        <v>373.68</v>
      </c>
    </row>
    <row r="31865" spans="3:4" ht="15" hidden="1" customHeight="1" x14ac:dyDescent="0.25">
      <c r="C31865" s="160" t="s">
        <v>546</v>
      </c>
      <c r="D31865" s="161">
        <v>556.03</v>
      </c>
    </row>
    <row r="31866" spans="3:4" ht="15" hidden="1" customHeight="1" x14ac:dyDescent="0.25">
      <c r="C31866" s="158" t="s">
        <v>549</v>
      </c>
      <c r="D31866" s="159">
        <v>322.26</v>
      </c>
    </row>
    <row r="31867" spans="3:4" ht="15" hidden="1" customHeight="1" x14ac:dyDescent="0.25">
      <c r="C31867" s="160" t="s">
        <v>308</v>
      </c>
      <c r="D31867" s="161">
        <v>323.74</v>
      </c>
    </row>
    <row r="31868" spans="3:4" ht="15" hidden="1" customHeight="1" x14ac:dyDescent="0.25">
      <c r="C31868" s="158" t="s">
        <v>312</v>
      </c>
      <c r="D31868" s="159">
        <v>34.47</v>
      </c>
    </row>
    <row r="31869" spans="3:4" ht="15" hidden="1" customHeight="1" x14ac:dyDescent="0.25">
      <c r="C31869" s="160" t="s">
        <v>309</v>
      </c>
      <c r="D31869" s="161">
        <v>543.37</v>
      </c>
    </row>
    <row r="31870" spans="3:4" ht="15" hidden="1" customHeight="1" x14ac:dyDescent="0.25">
      <c r="C31870" s="158" t="s">
        <v>540</v>
      </c>
      <c r="D31870" s="159">
        <v>655.04</v>
      </c>
    </row>
    <row r="31871" spans="3:4" ht="15" hidden="1" customHeight="1" x14ac:dyDescent="0.25">
      <c r="C31871" s="160" t="s">
        <v>547</v>
      </c>
      <c r="D31871" s="161">
        <v>371.55</v>
      </c>
    </row>
    <row r="31872" spans="3:4" ht="15" hidden="1" customHeight="1" x14ac:dyDescent="0.25">
      <c r="C31872" s="158" t="s">
        <v>308</v>
      </c>
      <c r="D31872" s="159">
        <v>28.88</v>
      </c>
    </row>
    <row r="31873" spans="3:4" ht="15" hidden="1" customHeight="1" x14ac:dyDescent="0.25">
      <c r="C31873" s="160" t="s">
        <v>556</v>
      </c>
      <c r="D31873" s="161">
        <v>1100.72</v>
      </c>
    </row>
    <row r="31874" spans="3:4" ht="15" hidden="1" customHeight="1" x14ac:dyDescent="0.25">
      <c r="C31874" s="158" t="s">
        <v>549</v>
      </c>
      <c r="D31874" s="159">
        <v>860.54</v>
      </c>
    </row>
    <row r="31875" spans="3:4" ht="15" hidden="1" customHeight="1" x14ac:dyDescent="0.25">
      <c r="C31875" s="160" t="s">
        <v>545</v>
      </c>
      <c r="D31875" s="161">
        <v>837.24</v>
      </c>
    </row>
    <row r="31876" spans="3:4" ht="15" hidden="1" customHeight="1" x14ac:dyDescent="0.25">
      <c r="C31876" s="158" t="s">
        <v>543</v>
      </c>
      <c r="D31876" s="159">
        <v>227.05</v>
      </c>
    </row>
    <row r="31877" spans="3:4" ht="15" hidden="1" customHeight="1" x14ac:dyDescent="0.25">
      <c r="C31877" s="160" t="s">
        <v>544</v>
      </c>
      <c r="D31877" s="161">
        <v>286.39999999999998</v>
      </c>
    </row>
    <row r="31878" spans="3:4" ht="15" hidden="1" customHeight="1" x14ac:dyDescent="0.25">
      <c r="C31878" s="158" t="s">
        <v>551</v>
      </c>
      <c r="D31878" s="159">
        <v>39.1</v>
      </c>
    </row>
    <row r="31879" spans="3:4" ht="15" hidden="1" customHeight="1" x14ac:dyDescent="0.25">
      <c r="C31879" s="160" t="s">
        <v>312</v>
      </c>
      <c r="D31879" s="161">
        <v>905.02</v>
      </c>
    </row>
    <row r="31880" spans="3:4" ht="15" hidden="1" customHeight="1" x14ac:dyDescent="0.25">
      <c r="C31880" s="158" t="s">
        <v>553</v>
      </c>
      <c r="D31880" s="159">
        <v>1045.97</v>
      </c>
    </row>
    <row r="31881" spans="3:4" ht="15" hidden="1" customHeight="1" x14ac:dyDescent="0.25">
      <c r="C31881" s="160" t="s">
        <v>558</v>
      </c>
      <c r="D31881" s="161">
        <v>142.11000000000001</v>
      </c>
    </row>
    <row r="31882" spans="3:4" ht="15" hidden="1" customHeight="1" x14ac:dyDescent="0.25">
      <c r="C31882" s="158" t="s">
        <v>541</v>
      </c>
      <c r="D31882" s="159">
        <v>510.75</v>
      </c>
    </row>
    <row r="31883" spans="3:4" ht="15" hidden="1" customHeight="1" x14ac:dyDescent="0.25">
      <c r="C31883" s="160" t="s">
        <v>540</v>
      </c>
      <c r="D31883" s="161">
        <v>470.95</v>
      </c>
    </row>
    <row r="31884" spans="3:4" ht="15" hidden="1" customHeight="1" x14ac:dyDescent="0.25">
      <c r="C31884" s="158" t="s">
        <v>543</v>
      </c>
      <c r="D31884" s="159">
        <v>1083.99</v>
      </c>
    </row>
    <row r="31885" spans="3:4" ht="15" hidden="1" customHeight="1" x14ac:dyDescent="0.25">
      <c r="C31885" s="160" t="s">
        <v>540</v>
      </c>
      <c r="D31885" s="161">
        <v>997.93</v>
      </c>
    </row>
    <row r="31886" spans="3:4" ht="15" hidden="1" customHeight="1" x14ac:dyDescent="0.25">
      <c r="C31886" s="158" t="s">
        <v>552</v>
      </c>
      <c r="D31886" s="159">
        <v>620.08000000000004</v>
      </c>
    </row>
    <row r="31887" spans="3:4" ht="15" hidden="1" customHeight="1" x14ac:dyDescent="0.25">
      <c r="C31887" s="160" t="s">
        <v>554</v>
      </c>
      <c r="D31887" s="161">
        <v>562.44000000000005</v>
      </c>
    </row>
    <row r="31888" spans="3:4" ht="15" hidden="1" customHeight="1" x14ac:dyDescent="0.25">
      <c r="C31888" s="158" t="s">
        <v>551</v>
      </c>
      <c r="D31888" s="159">
        <v>820.7</v>
      </c>
    </row>
    <row r="31889" spans="3:4" ht="15" hidden="1" customHeight="1" x14ac:dyDescent="0.25">
      <c r="C31889" s="160" t="s">
        <v>552</v>
      </c>
      <c r="D31889" s="161">
        <v>1138.47</v>
      </c>
    </row>
    <row r="31890" spans="3:4" ht="15" hidden="1" customHeight="1" x14ac:dyDescent="0.25">
      <c r="C31890" s="158" t="s">
        <v>546</v>
      </c>
      <c r="D31890" s="159">
        <v>808.58</v>
      </c>
    </row>
    <row r="31891" spans="3:4" ht="15" hidden="1" customHeight="1" x14ac:dyDescent="0.25">
      <c r="C31891" s="160" t="s">
        <v>545</v>
      </c>
      <c r="D31891" s="161">
        <v>578.65</v>
      </c>
    </row>
    <row r="31892" spans="3:4" ht="15" hidden="1" customHeight="1" x14ac:dyDescent="0.25">
      <c r="C31892" s="158" t="s">
        <v>308</v>
      </c>
      <c r="D31892" s="159">
        <v>1109.04</v>
      </c>
    </row>
    <row r="31893" spans="3:4" ht="15" hidden="1" customHeight="1" x14ac:dyDescent="0.25">
      <c r="C31893" s="160" t="s">
        <v>553</v>
      </c>
      <c r="D31893" s="161">
        <v>912.56</v>
      </c>
    </row>
    <row r="31894" spans="3:4" ht="15" hidden="1" customHeight="1" x14ac:dyDescent="0.25">
      <c r="C31894" s="158" t="s">
        <v>541</v>
      </c>
      <c r="D31894" s="159">
        <v>154.99</v>
      </c>
    </row>
    <row r="31895" spans="3:4" ht="15" hidden="1" customHeight="1" x14ac:dyDescent="0.25">
      <c r="C31895" s="160" t="s">
        <v>542</v>
      </c>
      <c r="D31895" s="161">
        <v>915.92</v>
      </c>
    </row>
    <row r="31896" spans="3:4" ht="15" hidden="1" customHeight="1" x14ac:dyDescent="0.25">
      <c r="C31896" s="158" t="s">
        <v>553</v>
      </c>
      <c r="D31896" s="159">
        <v>740.39</v>
      </c>
    </row>
    <row r="31897" spans="3:4" ht="15" hidden="1" customHeight="1" x14ac:dyDescent="0.25">
      <c r="C31897" s="160" t="s">
        <v>557</v>
      </c>
      <c r="D31897" s="161">
        <v>574.19000000000005</v>
      </c>
    </row>
    <row r="31898" spans="3:4" ht="15" hidden="1" customHeight="1" x14ac:dyDescent="0.25">
      <c r="C31898" s="158" t="s">
        <v>309</v>
      </c>
      <c r="D31898" s="159">
        <v>1291.68</v>
      </c>
    </row>
    <row r="31899" spans="3:4" ht="15" hidden="1" customHeight="1" x14ac:dyDescent="0.25">
      <c r="C31899" s="160" t="s">
        <v>539</v>
      </c>
      <c r="D31899" s="161">
        <v>799.39</v>
      </c>
    </row>
    <row r="31900" spans="3:4" ht="15" hidden="1" customHeight="1" x14ac:dyDescent="0.25">
      <c r="C31900" s="158" t="s">
        <v>550</v>
      </c>
      <c r="D31900" s="159">
        <v>716.49</v>
      </c>
    </row>
    <row r="31901" spans="3:4" ht="15" hidden="1" customHeight="1" x14ac:dyDescent="0.25">
      <c r="C31901" s="160" t="s">
        <v>547</v>
      </c>
      <c r="D31901" s="161">
        <v>146.86000000000001</v>
      </c>
    </row>
    <row r="31902" spans="3:4" ht="15" hidden="1" customHeight="1" x14ac:dyDescent="0.25">
      <c r="C31902" s="158" t="s">
        <v>555</v>
      </c>
      <c r="D31902" s="159">
        <v>1203.96</v>
      </c>
    </row>
    <row r="31903" spans="3:4" ht="15" hidden="1" customHeight="1" x14ac:dyDescent="0.25">
      <c r="C31903" s="160" t="s">
        <v>553</v>
      </c>
      <c r="D31903" s="161">
        <v>573.62</v>
      </c>
    </row>
    <row r="31904" spans="3:4" ht="15" hidden="1" customHeight="1" x14ac:dyDescent="0.25">
      <c r="C31904" s="158" t="s">
        <v>551</v>
      </c>
      <c r="D31904" s="159">
        <v>1049.52</v>
      </c>
    </row>
    <row r="31905" spans="3:4" ht="15" hidden="1" customHeight="1" x14ac:dyDescent="0.25">
      <c r="C31905" s="160" t="s">
        <v>557</v>
      </c>
      <c r="D31905" s="161">
        <v>1292.56</v>
      </c>
    </row>
    <row r="31906" spans="3:4" ht="15" hidden="1" customHeight="1" x14ac:dyDescent="0.25">
      <c r="C31906" s="158" t="s">
        <v>557</v>
      </c>
      <c r="D31906" s="159">
        <v>820.06</v>
      </c>
    </row>
    <row r="31907" spans="3:4" ht="15" hidden="1" customHeight="1" x14ac:dyDescent="0.25">
      <c r="C31907" s="160" t="s">
        <v>545</v>
      </c>
      <c r="D31907" s="161">
        <v>594.26</v>
      </c>
    </row>
    <row r="31908" spans="3:4" ht="15" hidden="1" customHeight="1" x14ac:dyDescent="0.25">
      <c r="C31908" s="158" t="s">
        <v>539</v>
      </c>
      <c r="D31908" s="159">
        <v>297.73</v>
      </c>
    </row>
    <row r="31909" spans="3:4" ht="15" hidden="1" customHeight="1" x14ac:dyDescent="0.25">
      <c r="C31909" s="160" t="s">
        <v>557</v>
      </c>
      <c r="D31909" s="161">
        <v>383.42</v>
      </c>
    </row>
    <row r="31910" spans="3:4" ht="15" hidden="1" customHeight="1" x14ac:dyDescent="0.25">
      <c r="C31910" s="158" t="s">
        <v>552</v>
      </c>
      <c r="D31910" s="159">
        <v>462.2</v>
      </c>
    </row>
    <row r="31911" spans="3:4" ht="15" hidden="1" customHeight="1" x14ac:dyDescent="0.25">
      <c r="C31911" s="160" t="s">
        <v>540</v>
      </c>
      <c r="D31911" s="161">
        <v>891.77</v>
      </c>
    </row>
    <row r="31912" spans="3:4" ht="15" hidden="1" customHeight="1" x14ac:dyDescent="0.25">
      <c r="C31912" s="158" t="s">
        <v>546</v>
      </c>
      <c r="D31912" s="159">
        <v>329.12</v>
      </c>
    </row>
    <row r="31913" spans="3:4" ht="15" hidden="1" customHeight="1" x14ac:dyDescent="0.25">
      <c r="C31913" s="160" t="s">
        <v>539</v>
      </c>
      <c r="D31913" s="161">
        <v>11.3</v>
      </c>
    </row>
    <row r="31914" spans="3:4" ht="15" hidden="1" customHeight="1" x14ac:dyDescent="0.25">
      <c r="C31914" s="158" t="s">
        <v>540</v>
      </c>
      <c r="D31914" s="159">
        <v>57.07</v>
      </c>
    </row>
    <row r="31915" spans="3:4" ht="15" hidden="1" customHeight="1" x14ac:dyDescent="0.25">
      <c r="C31915" s="160" t="s">
        <v>545</v>
      </c>
      <c r="D31915" s="161">
        <v>990.24</v>
      </c>
    </row>
    <row r="31916" spans="3:4" ht="15" hidden="1" customHeight="1" x14ac:dyDescent="0.25">
      <c r="C31916" s="158" t="s">
        <v>547</v>
      </c>
      <c r="D31916" s="159">
        <v>212.49</v>
      </c>
    </row>
    <row r="31917" spans="3:4" ht="15" hidden="1" customHeight="1" x14ac:dyDescent="0.25">
      <c r="C31917" s="160" t="s">
        <v>307</v>
      </c>
      <c r="D31917" s="161">
        <v>861.04</v>
      </c>
    </row>
    <row r="31918" spans="3:4" ht="15" hidden="1" customHeight="1" x14ac:dyDescent="0.25">
      <c r="C31918" s="158" t="s">
        <v>547</v>
      </c>
      <c r="D31918" s="159">
        <v>731.61</v>
      </c>
    </row>
    <row r="31919" spans="3:4" ht="15" hidden="1" customHeight="1" x14ac:dyDescent="0.25">
      <c r="C31919" s="160" t="s">
        <v>309</v>
      </c>
      <c r="D31919" s="161">
        <v>765.9</v>
      </c>
    </row>
    <row r="31920" spans="3:4" ht="15" hidden="1" customHeight="1" x14ac:dyDescent="0.25">
      <c r="C31920" s="158" t="s">
        <v>540</v>
      </c>
      <c r="D31920" s="159">
        <v>762.14</v>
      </c>
    </row>
    <row r="31921" spans="3:4" ht="15" hidden="1" customHeight="1" x14ac:dyDescent="0.25">
      <c r="C31921" s="160" t="s">
        <v>546</v>
      </c>
      <c r="D31921" s="161">
        <v>584.45000000000005</v>
      </c>
    </row>
    <row r="31922" spans="3:4" ht="15" hidden="1" customHeight="1" x14ac:dyDescent="0.25">
      <c r="C31922" s="158" t="s">
        <v>308</v>
      </c>
      <c r="D31922" s="159">
        <v>113.3</v>
      </c>
    </row>
    <row r="31923" spans="3:4" ht="15" hidden="1" customHeight="1" x14ac:dyDescent="0.25">
      <c r="C31923" s="160" t="s">
        <v>312</v>
      </c>
      <c r="D31923" s="161">
        <v>253.29</v>
      </c>
    </row>
    <row r="31924" spans="3:4" ht="15" hidden="1" customHeight="1" x14ac:dyDescent="0.25">
      <c r="C31924" s="158" t="s">
        <v>543</v>
      </c>
      <c r="D31924" s="159">
        <v>491.67</v>
      </c>
    </row>
    <row r="31925" spans="3:4" ht="15" hidden="1" customHeight="1" x14ac:dyDescent="0.25">
      <c r="C31925" s="160" t="s">
        <v>547</v>
      </c>
      <c r="D31925" s="161">
        <v>195.44</v>
      </c>
    </row>
    <row r="31926" spans="3:4" ht="15" hidden="1" customHeight="1" x14ac:dyDescent="0.25">
      <c r="C31926" s="158" t="s">
        <v>545</v>
      </c>
      <c r="D31926" s="159">
        <v>716.74</v>
      </c>
    </row>
    <row r="31927" spans="3:4" ht="15" hidden="1" customHeight="1" x14ac:dyDescent="0.25">
      <c r="C31927" s="160" t="s">
        <v>546</v>
      </c>
      <c r="D31927" s="161">
        <v>593.19000000000005</v>
      </c>
    </row>
    <row r="31928" spans="3:4" ht="15" hidden="1" customHeight="1" x14ac:dyDescent="0.25">
      <c r="C31928" s="158" t="s">
        <v>545</v>
      </c>
      <c r="D31928" s="159">
        <v>837.88</v>
      </c>
    </row>
    <row r="31929" spans="3:4" ht="15" hidden="1" customHeight="1" x14ac:dyDescent="0.25">
      <c r="C31929" s="160" t="s">
        <v>547</v>
      </c>
      <c r="D31929" s="161">
        <v>283.89</v>
      </c>
    </row>
    <row r="31930" spans="3:4" ht="15" hidden="1" customHeight="1" x14ac:dyDescent="0.25">
      <c r="C31930" s="158" t="s">
        <v>547</v>
      </c>
      <c r="D31930" s="159">
        <v>613.84</v>
      </c>
    </row>
    <row r="31931" spans="3:4" ht="15" hidden="1" customHeight="1" x14ac:dyDescent="0.25">
      <c r="C31931" s="160" t="s">
        <v>539</v>
      </c>
      <c r="D31931" s="161">
        <v>327.86</v>
      </c>
    </row>
    <row r="31932" spans="3:4" ht="15" hidden="1" customHeight="1" x14ac:dyDescent="0.25">
      <c r="C31932" s="158" t="s">
        <v>307</v>
      </c>
      <c r="D31932" s="159">
        <v>87.85</v>
      </c>
    </row>
    <row r="31933" spans="3:4" ht="15" hidden="1" customHeight="1" x14ac:dyDescent="0.25">
      <c r="C31933" s="160" t="s">
        <v>540</v>
      </c>
      <c r="D31933" s="161">
        <v>819.95</v>
      </c>
    </row>
    <row r="31934" spans="3:4" ht="15" hidden="1" customHeight="1" x14ac:dyDescent="0.25">
      <c r="C31934" s="158" t="s">
        <v>547</v>
      </c>
      <c r="D31934" s="159">
        <v>1202.96</v>
      </c>
    </row>
    <row r="31935" spans="3:4" ht="15" hidden="1" customHeight="1" x14ac:dyDescent="0.25">
      <c r="C31935" s="160" t="s">
        <v>309</v>
      </c>
      <c r="D31935" s="161">
        <v>687.67</v>
      </c>
    </row>
    <row r="31936" spans="3:4" ht="15" hidden="1" customHeight="1" x14ac:dyDescent="0.25">
      <c r="C31936" s="158" t="s">
        <v>549</v>
      </c>
      <c r="D31936" s="159">
        <v>453.06</v>
      </c>
    </row>
    <row r="31937" spans="3:4" ht="15" hidden="1" customHeight="1" x14ac:dyDescent="0.25">
      <c r="C31937" s="160" t="s">
        <v>549</v>
      </c>
      <c r="D31937" s="161">
        <v>55.08</v>
      </c>
    </row>
    <row r="31938" spans="3:4" ht="15" hidden="1" customHeight="1" x14ac:dyDescent="0.25">
      <c r="C31938" s="158" t="s">
        <v>539</v>
      </c>
      <c r="D31938" s="159">
        <v>148.32</v>
      </c>
    </row>
    <row r="31939" spans="3:4" ht="15" hidden="1" customHeight="1" x14ac:dyDescent="0.25">
      <c r="C31939" s="160" t="s">
        <v>308</v>
      </c>
      <c r="D31939" s="161">
        <v>447.94</v>
      </c>
    </row>
    <row r="31940" spans="3:4" ht="15" hidden="1" customHeight="1" x14ac:dyDescent="0.25">
      <c r="C31940" s="158" t="s">
        <v>547</v>
      </c>
      <c r="D31940" s="159">
        <v>657.62</v>
      </c>
    </row>
    <row r="31941" spans="3:4" ht="15" hidden="1" customHeight="1" x14ac:dyDescent="0.25">
      <c r="C31941" s="160" t="s">
        <v>539</v>
      </c>
      <c r="D31941" s="161">
        <v>1155.3499999999999</v>
      </c>
    </row>
    <row r="31942" spans="3:4" ht="15" hidden="1" customHeight="1" x14ac:dyDescent="0.25">
      <c r="C31942" s="158" t="s">
        <v>552</v>
      </c>
      <c r="D31942" s="159">
        <v>698.36</v>
      </c>
    </row>
    <row r="31943" spans="3:4" ht="15" hidden="1" customHeight="1" x14ac:dyDescent="0.25">
      <c r="C31943" s="160" t="s">
        <v>553</v>
      </c>
      <c r="D31943" s="161">
        <v>68.44</v>
      </c>
    </row>
    <row r="31944" spans="3:4" ht="15" hidden="1" customHeight="1" x14ac:dyDescent="0.25">
      <c r="C31944" s="158" t="s">
        <v>545</v>
      </c>
      <c r="D31944" s="159">
        <v>983.68</v>
      </c>
    </row>
    <row r="31945" spans="3:4" ht="15" hidden="1" customHeight="1" x14ac:dyDescent="0.25">
      <c r="C31945" s="160" t="s">
        <v>547</v>
      </c>
      <c r="D31945" s="161">
        <v>434.49</v>
      </c>
    </row>
    <row r="31946" spans="3:4" ht="15" hidden="1" customHeight="1" x14ac:dyDescent="0.25">
      <c r="C31946" s="158" t="s">
        <v>309</v>
      </c>
      <c r="D31946" s="159">
        <v>455.77</v>
      </c>
    </row>
    <row r="31947" spans="3:4" ht="15" hidden="1" customHeight="1" x14ac:dyDescent="0.25">
      <c r="C31947" s="160" t="s">
        <v>307</v>
      </c>
      <c r="D31947" s="161">
        <v>628.84</v>
      </c>
    </row>
    <row r="31948" spans="3:4" ht="15" hidden="1" customHeight="1" x14ac:dyDescent="0.25">
      <c r="C31948" s="158" t="s">
        <v>544</v>
      </c>
      <c r="D31948" s="159">
        <v>679.9</v>
      </c>
    </row>
    <row r="31949" spans="3:4" ht="15" hidden="1" customHeight="1" x14ac:dyDescent="0.25">
      <c r="C31949" s="160" t="s">
        <v>551</v>
      </c>
      <c r="D31949" s="161">
        <v>740.34</v>
      </c>
    </row>
    <row r="31950" spans="3:4" ht="15" hidden="1" customHeight="1" x14ac:dyDescent="0.25">
      <c r="C31950" s="158" t="s">
        <v>540</v>
      </c>
      <c r="D31950" s="159">
        <v>559.82000000000005</v>
      </c>
    </row>
    <row r="31951" spans="3:4" ht="15" hidden="1" customHeight="1" x14ac:dyDescent="0.25">
      <c r="C31951" s="160" t="s">
        <v>540</v>
      </c>
      <c r="D31951" s="161">
        <v>132.01</v>
      </c>
    </row>
    <row r="31952" spans="3:4" ht="15" hidden="1" customHeight="1" x14ac:dyDescent="0.25">
      <c r="C31952" s="158" t="s">
        <v>557</v>
      </c>
      <c r="D31952" s="159">
        <v>202.85</v>
      </c>
    </row>
    <row r="31953" spans="3:4" ht="15" hidden="1" customHeight="1" x14ac:dyDescent="0.25">
      <c r="C31953" s="160" t="s">
        <v>547</v>
      </c>
      <c r="D31953" s="161">
        <v>39.659999999999997</v>
      </c>
    </row>
    <row r="31954" spans="3:4" ht="15" hidden="1" customHeight="1" x14ac:dyDescent="0.25">
      <c r="C31954" s="158" t="s">
        <v>557</v>
      </c>
      <c r="D31954" s="159">
        <v>476.85</v>
      </c>
    </row>
    <row r="31955" spans="3:4" ht="15" hidden="1" customHeight="1" x14ac:dyDescent="0.25">
      <c r="C31955" s="160" t="s">
        <v>546</v>
      </c>
      <c r="D31955" s="161">
        <v>1075.05</v>
      </c>
    </row>
    <row r="31956" spans="3:4" ht="15" hidden="1" customHeight="1" x14ac:dyDescent="0.25">
      <c r="C31956" s="158" t="s">
        <v>547</v>
      </c>
      <c r="D31956" s="159">
        <v>603.09</v>
      </c>
    </row>
    <row r="31957" spans="3:4" ht="15" hidden="1" customHeight="1" x14ac:dyDescent="0.25">
      <c r="C31957" s="160" t="s">
        <v>549</v>
      </c>
      <c r="D31957" s="161">
        <v>557.59</v>
      </c>
    </row>
    <row r="31958" spans="3:4" ht="15" hidden="1" customHeight="1" x14ac:dyDescent="0.25">
      <c r="C31958" s="158" t="s">
        <v>549</v>
      </c>
      <c r="D31958" s="159">
        <v>555.44000000000005</v>
      </c>
    </row>
    <row r="31959" spans="3:4" ht="15" hidden="1" customHeight="1" x14ac:dyDescent="0.25">
      <c r="C31959" s="160" t="s">
        <v>553</v>
      </c>
      <c r="D31959" s="161">
        <v>224.57</v>
      </c>
    </row>
    <row r="31960" spans="3:4" ht="15" hidden="1" customHeight="1" x14ac:dyDescent="0.25">
      <c r="C31960" s="158" t="s">
        <v>544</v>
      </c>
      <c r="D31960" s="159">
        <v>576.48</v>
      </c>
    </row>
    <row r="31961" spans="3:4" ht="15" hidden="1" customHeight="1" x14ac:dyDescent="0.25">
      <c r="C31961" s="160" t="s">
        <v>558</v>
      </c>
      <c r="D31961" s="161">
        <v>1140.5899999999999</v>
      </c>
    </row>
    <row r="31962" spans="3:4" ht="15" hidden="1" customHeight="1" x14ac:dyDescent="0.25">
      <c r="C31962" s="158" t="s">
        <v>553</v>
      </c>
      <c r="D31962" s="159">
        <v>508.71</v>
      </c>
    </row>
    <row r="31963" spans="3:4" ht="15" hidden="1" customHeight="1" x14ac:dyDescent="0.25">
      <c r="C31963" s="160" t="s">
        <v>545</v>
      </c>
      <c r="D31963" s="161">
        <v>224.77</v>
      </c>
    </row>
    <row r="31964" spans="3:4" ht="15" hidden="1" customHeight="1" x14ac:dyDescent="0.25">
      <c r="C31964" s="158" t="s">
        <v>552</v>
      </c>
      <c r="D31964" s="159">
        <v>1292.49</v>
      </c>
    </row>
    <row r="31965" spans="3:4" ht="15" hidden="1" customHeight="1" x14ac:dyDescent="0.25">
      <c r="C31965" s="160" t="s">
        <v>552</v>
      </c>
      <c r="D31965" s="161">
        <v>468.74</v>
      </c>
    </row>
    <row r="31966" spans="3:4" ht="15" hidden="1" customHeight="1" x14ac:dyDescent="0.25">
      <c r="C31966" s="158" t="s">
        <v>543</v>
      </c>
      <c r="D31966" s="159">
        <v>858.97</v>
      </c>
    </row>
    <row r="31967" spans="3:4" ht="15" hidden="1" customHeight="1" x14ac:dyDescent="0.25">
      <c r="C31967" s="160" t="s">
        <v>553</v>
      </c>
      <c r="D31967" s="161">
        <v>1157.29</v>
      </c>
    </row>
    <row r="31968" spans="3:4" ht="15" hidden="1" customHeight="1" x14ac:dyDescent="0.25">
      <c r="C31968" s="158" t="s">
        <v>312</v>
      </c>
      <c r="D31968" s="159">
        <v>632.17999999999995</v>
      </c>
    </row>
    <row r="31969" spans="3:4" ht="15" hidden="1" customHeight="1" x14ac:dyDescent="0.25">
      <c r="C31969" s="160" t="s">
        <v>557</v>
      </c>
      <c r="D31969" s="161">
        <v>993.79</v>
      </c>
    </row>
    <row r="31970" spans="3:4" ht="15" hidden="1" customHeight="1" x14ac:dyDescent="0.25">
      <c r="C31970" s="158" t="s">
        <v>312</v>
      </c>
      <c r="D31970" s="159">
        <v>731.21</v>
      </c>
    </row>
    <row r="31971" spans="3:4" ht="15" hidden="1" customHeight="1" x14ac:dyDescent="0.25">
      <c r="C31971" s="160" t="s">
        <v>545</v>
      </c>
      <c r="D31971" s="161">
        <v>458.75</v>
      </c>
    </row>
    <row r="31972" spans="3:4" ht="15" hidden="1" customHeight="1" x14ac:dyDescent="0.25">
      <c r="C31972" s="158" t="s">
        <v>312</v>
      </c>
      <c r="D31972" s="159">
        <v>839.63</v>
      </c>
    </row>
    <row r="31973" spans="3:4" ht="15" hidden="1" customHeight="1" x14ac:dyDescent="0.25">
      <c r="C31973" s="160" t="s">
        <v>545</v>
      </c>
      <c r="D31973" s="161">
        <v>1067.7</v>
      </c>
    </row>
    <row r="31974" spans="3:4" ht="15" hidden="1" customHeight="1" x14ac:dyDescent="0.25">
      <c r="C31974" s="158" t="s">
        <v>308</v>
      </c>
      <c r="D31974" s="159">
        <v>623.45000000000005</v>
      </c>
    </row>
    <row r="31975" spans="3:4" ht="15" hidden="1" customHeight="1" x14ac:dyDescent="0.25">
      <c r="C31975" s="160" t="s">
        <v>312</v>
      </c>
      <c r="D31975" s="161">
        <v>700.64</v>
      </c>
    </row>
    <row r="31976" spans="3:4" ht="15" hidden="1" customHeight="1" x14ac:dyDescent="0.25">
      <c r="C31976" s="158" t="s">
        <v>542</v>
      </c>
      <c r="D31976" s="159">
        <v>833.11</v>
      </c>
    </row>
    <row r="31977" spans="3:4" ht="15" hidden="1" customHeight="1" x14ac:dyDescent="0.25">
      <c r="C31977" s="160" t="s">
        <v>546</v>
      </c>
      <c r="D31977" s="161">
        <v>1166.3599999999999</v>
      </c>
    </row>
    <row r="31978" spans="3:4" ht="15" hidden="1" customHeight="1" x14ac:dyDescent="0.25">
      <c r="C31978" s="158" t="s">
        <v>550</v>
      </c>
      <c r="D31978" s="159">
        <v>82.1</v>
      </c>
    </row>
    <row r="31979" spans="3:4" ht="15" hidden="1" customHeight="1" x14ac:dyDescent="0.25">
      <c r="C31979" s="160" t="s">
        <v>551</v>
      </c>
      <c r="D31979" s="161">
        <v>564.03</v>
      </c>
    </row>
    <row r="31980" spans="3:4" ht="15" hidden="1" customHeight="1" x14ac:dyDescent="0.25">
      <c r="C31980" s="158" t="s">
        <v>556</v>
      </c>
      <c r="D31980" s="159">
        <v>394.48</v>
      </c>
    </row>
    <row r="31981" spans="3:4" ht="15" hidden="1" customHeight="1" x14ac:dyDescent="0.25">
      <c r="C31981" s="160" t="s">
        <v>546</v>
      </c>
      <c r="D31981" s="161">
        <v>878.22</v>
      </c>
    </row>
    <row r="31982" spans="3:4" ht="15" hidden="1" customHeight="1" x14ac:dyDescent="0.25">
      <c r="C31982" s="158" t="s">
        <v>542</v>
      </c>
      <c r="D31982" s="159">
        <v>147.15</v>
      </c>
    </row>
    <row r="31983" spans="3:4" ht="15" hidden="1" customHeight="1" x14ac:dyDescent="0.25">
      <c r="C31983" s="160" t="s">
        <v>551</v>
      </c>
      <c r="D31983" s="161">
        <v>290.45999999999998</v>
      </c>
    </row>
    <row r="31984" spans="3:4" ht="15" hidden="1" customHeight="1" x14ac:dyDescent="0.25">
      <c r="C31984" s="158" t="s">
        <v>558</v>
      </c>
      <c r="D31984" s="159">
        <v>1048.21</v>
      </c>
    </row>
    <row r="31985" spans="3:4" ht="15" hidden="1" customHeight="1" x14ac:dyDescent="0.25">
      <c r="C31985" s="160" t="s">
        <v>309</v>
      </c>
      <c r="D31985" s="161">
        <v>448.88</v>
      </c>
    </row>
    <row r="31986" spans="3:4" ht="15" hidden="1" customHeight="1" x14ac:dyDescent="0.25">
      <c r="C31986" s="158" t="s">
        <v>540</v>
      </c>
      <c r="D31986" s="159">
        <v>1027.78</v>
      </c>
    </row>
    <row r="31987" spans="3:4" ht="15" hidden="1" customHeight="1" x14ac:dyDescent="0.25">
      <c r="C31987" s="160" t="s">
        <v>551</v>
      </c>
      <c r="D31987" s="161">
        <v>668.43</v>
      </c>
    </row>
    <row r="31988" spans="3:4" ht="15" hidden="1" customHeight="1" x14ac:dyDescent="0.25">
      <c r="C31988" s="158" t="s">
        <v>545</v>
      </c>
      <c r="D31988" s="159">
        <v>1058.03</v>
      </c>
    </row>
    <row r="31989" spans="3:4" ht="15" hidden="1" customHeight="1" x14ac:dyDescent="0.25">
      <c r="C31989" s="160" t="s">
        <v>543</v>
      </c>
      <c r="D31989" s="161">
        <v>1098.4100000000001</v>
      </c>
    </row>
    <row r="31990" spans="3:4" ht="15" hidden="1" customHeight="1" x14ac:dyDescent="0.25">
      <c r="C31990" s="158" t="s">
        <v>547</v>
      </c>
      <c r="D31990" s="159">
        <v>183.28</v>
      </c>
    </row>
    <row r="31991" spans="3:4" ht="15" hidden="1" customHeight="1" x14ac:dyDescent="0.25">
      <c r="C31991" s="160" t="s">
        <v>312</v>
      </c>
      <c r="D31991" s="161">
        <v>810.89</v>
      </c>
    </row>
    <row r="31992" spans="3:4" ht="15" hidden="1" customHeight="1" x14ac:dyDescent="0.25">
      <c r="C31992" s="158" t="s">
        <v>553</v>
      </c>
      <c r="D31992" s="159">
        <v>563.66</v>
      </c>
    </row>
    <row r="31993" spans="3:4" ht="15" hidden="1" customHeight="1" x14ac:dyDescent="0.25">
      <c r="C31993" s="160" t="s">
        <v>539</v>
      </c>
      <c r="D31993" s="161">
        <v>646.05999999999995</v>
      </c>
    </row>
    <row r="31994" spans="3:4" ht="15" hidden="1" customHeight="1" x14ac:dyDescent="0.25">
      <c r="C31994" s="158" t="s">
        <v>308</v>
      </c>
      <c r="D31994" s="159">
        <v>938.82</v>
      </c>
    </row>
    <row r="31995" spans="3:4" ht="15" hidden="1" customHeight="1" x14ac:dyDescent="0.25">
      <c r="C31995" s="160" t="s">
        <v>540</v>
      </c>
      <c r="D31995" s="161">
        <v>496.16</v>
      </c>
    </row>
    <row r="31996" spans="3:4" ht="15" hidden="1" customHeight="1" x14ac:dyDescent="0.25">
      <c r="C31996" s="158" t="s">
        <v>312</v>
      </c>
      <c r="D31996" s="159">
        <v>754.14</v>
      </c>
    </row>
    <row r="31997" spans="3:4" ht="15" hidden="1" customHeight="1" x14ac:dyDescent="0.25">
      <c r="C31997" s="160" t="s">
        <v>546</v>
      </c>
      <c r="D31997" s="161">
        <v>572.91</v>
      </c>
    </row>
    <row r="31998" spans="3:4" ht="15" hidden="1" customHeight="1" x14ac:dyDescent="0.25">
      <c r="C31998" s="158" t="s">
        <v>312</v>
      </c>
      <c r="D31998" s="159">
        <v>153.57</v>
      </c>
    </row>
    <row r="31999" spans="3:4" ht="15" hidden="1" customHeight="1" x14ac:dyDescent="0.25">
      <c r="C31999" s="160" t="s">
        <v>541</v>
      </c>
      <c r="D31999" s="161">
        <v>492.79</v>
      </c>
    </row>
    <row r="32000" spans="3:4" ht="15" hidden="1" customHeight="1" x14ac:dyDescent="0.25">
      <c r="C32000" s="158" t="s">
        <v>548</v>
      </c>
      <c r="D32000" s="159">
        <v>693.42</v>
      </c>
    </row>
    <row r="32001" spans="3:4" ht="15" hidden="1" customHeight="1" x14ac:dyDescent="0.25">
      <c r="C32001" s="160" t="s">
        <v>549</v>
      </c>
      <c r="D32001" s="161">
        <v>655.92</v>
      </c>
    </row>
    <row r="32002" spans="3:4" ht="15" hidden="1" customHeight="1" x14ac:dyDescent="0.25">
      <c r="C32002" s="158" t="s">
        <v>541</v>
      </c>
      <c r="D32002" s="159">
        <v>1010.85</v>
      </c>
    </row>
    <row r="32003" spans="3:4" ht="15" hidden="1" customHeight="1" x14ac:dyDescent="0.25">
      <c r="C32003" s="160" t="s">
        <v>546</v>
      </c>
      <c r="D32003" s="161">
        <v>398.02</v>
      </c>
    </row>
    <row r="32004" spans="3:4" ht="15" hidden="1" customHeight="1" x14ac:dyDescent="0.25">
      <c r="C32004" s="158" t="s">
        <v>307</v>
      </c>
      <c r="D32004" s="159">
        <v>1157.55</v>
      </c>
    </row>
    <row r="32005" spans="3:4" ht="15" hidden="1" customHeight="1" x14ac:dyDescent="0.25">
      <c r="C32005" s="160" t="s">
        <v>308</v>
      </c>
      <c r="D32005" s="161">
        <v>785.33</v>
      </c>
    </row>
    <row r="32006" spans="3:4" ht="15" hidden="1" customHeight="1" x14ac:dyDescent="0.25">
      <c r="C32006" s="158" t="s">
        <v>312</v>
      </c>
      <c r="D32006" s="159">
        <v>627.79</v>
      </c>
    </row>
    <row r="32007" spans="3:4" ht="15" hidden="1" customHeight="1" x14ac:dyDescent="0.25">
      <c r="C32007" s="160" t="s">
        <v>308</v>
      </c>
      <c r="D32007" s="161">
        <v>59.79</v>
      </c>
    </row>
    <row r="32008" spans="3:4" ht="15" hidden="1" customHeight="1" x14ac:dyDescent="0.25">
      <c r="C32008" s="158" t="s">
        <v>543</v>
      </c>
      <c r="D32008" s="159">
        <v>359.88</v>
      </c>
    </row>
    <row r="32009" spans="3:4" ht="15" hidden="1" customHeight="1" x14ac:dyDescent="0.25">
      <c r="C32009" s="160" t="s">
        <v>539</v>
      </c>
      <c r="D32009" s="161">
        <v>347.44</v>
      </c>
    </row>
    <row r="32010" spans="3:4" ht="15" hidden="1" customHeight="1" x14ac:dyDescent="0.25">
      <c r="C32010" s="158" t="s">
        <v>307</v>
      </c>
      <c r="D32010" s="159">
        <v>581.47</v>
      </c>
    </row>
    <row r="32011" spans="3:4" ht="15" hidden="1" customHeight="1" x14ac:dyDescent="0.25">
      <c r="C32011" s="160" t="s">
        <v>557</v>
      </c>
      <c r="D32011" s="161">
        <v>754.6</v>
      </c>
    </row>
    <row r="32012" spans="3:4" ht="15" hidden="1" customHeight="1" x14ac:dyDescent="0.25">
      <c r="C32012" s="158" t="s">
        <v>542</v>
      </c>
      <c r="D32012" s="159">
        <v>118.52</v>
      </c>
    </row>
    <row r="32013" spans="3:4" ht="15" hidden="1" customHeight="1" x14ac:dyDescent="0.25">
      <c r="C32013" s="160" t="s">
        <v>308</v>
      </c>
      <c r="D32013" s="161">
        <v>605.20000000000005</v>
      </c>
    </row>
    <row r="32014" spans="3:4" ht="15" hidden="1" customHeight="1" x14ac:dyDescent="0.25">
      <c r="C32014" s="158" t="s">
        <v>551</v>
      </c>
      <c r="D32014" s="159">
        <v>234.09</v>
      </c>
    </row>
    <row r="32015" spans="3:4" ht="15" hidden="1" customHeight="1" x14ac:dyDescent="0.25">
      <c r="C32015" s="160" t="s">
        <v>308</v>
      </c>
      <c r="D32015" s="161">
        <v>773.28</v>
      </c>
    </row>
    <row r="32016" spans="3:4" ht="15" hidden="1" customHeight="1" x14ac:dyDescent="0.25">
      <c r="C32016" s="158" t="s">
        <v>558</v>
      </c>
      <c r="D32016" s="159">
        <v>521.4</v>
      </c>
    </row>
    <row r="32017" spans="3:4" ht="15" hidden="1" customHeight="1" x14ac:dyDescent="0.25">
      <c r="C32017" s="160" t="s">
        <v>546</v>
      </c>
      <c r="D32017" s="161">
        <v>858.93</v>
      </c>
    </row>
    <row r="32018" spans="3:4" ht="15" hidden="1" customHeight="1" x14ac:dyDescent="0.25">
      <c r="C32018" s="158" t="s">
        <v>542</v>
      </c>
      <c r="D32018" s="159">
        <v>1130.17</v>
      </c>
    </row>
    <row r="32019" spans="3:4" ht="15" hidden="1" customHeight="1" x14ac:dyDescent="0.25">
      <c r="C32019" s="160" t="s">
        <v>307</v>
      </c>
      <c r="D32019" s="161">
        <v>1106.19</v>
      </c>
    </row>
    <row r="32020" spans="3:4" ht="15" hidden="1" customHeight="1" x14ac:dyDescent="0.25">
      <c r="C32020" s="158" t="s">
        <v>541</v>
      </c>
      <c r="D32020" s="159">
        <v>560.08000000000004</v>
      </c>
    </row>
    <row r="32021" spans="3:4" ht="15" hidden="1" customHeight="1" x14ac:dyDescent="0.25">
      <c r="C32021" s="160" t="s">
        <v>551</v>
      </c>
      <c r="D32021" s="161">
        <v>641.20000000000005</v>
      </c>
    </row>
    <row r="32022" spans="3:4" ht="15" hidden="1" customHeight="1" x14ac:dyDescent="0.25">
      <c r="C32022" s="158" t="s">
        <v>307</v>
      </c>
      <c r="D32022" s="159">
        <v>502.97</v>
      </c>
    </row>
    <row r="32023" spans="3:4" ht="15" hidden="1" customHeight="1" x14ac:dyDescent="0.25">
      <c r="C32023" s="160" t="s">
        <v>539</v>
      </c>
      <c r="D32023" s="161">
        <v>572.23</v>
      </c>
    </row>
    <row r="32024" spans="3:4" ht="15" hidden="1" customHeight="1" x14ac:dyDescent="0.25">
      <c r="C32024" s="158" t="s">
        <v>547</v>
      </c>
      <c r="D32024" s="159">
        <v>387.14</v>
      </c>
    </row>
    <row r="32025" spans="3:4" ht="15" hidden="1" customHeight="1" x14ac:dyDescent="0.25">
      <c r="C32025" s="160" t="s">
        <v>540</v>
      </c>
      <c r="D32025" s="161">
        <v>551.70000000000005</v>
      </c>
    </row>
    <row r="32026" spans="3:4" ht="15" hidden="1" customHeight="1" x14ac:dyDescent="0.25">
      <c r="C32026" s="158" t="s">
        <v>546</v>
      </c>
      <c r="D32026" s="159">
        <v>599.28</v>
      </c>
    </row>
    <row r="32027" spans="3:4" ht="15" hidden="1" customHeight="1" x14ac:dyDescent="0.25">
      <c r="C32027" s="160" t="s">
        <v>554</v>
      </c>
      <c r="D32027" s="161">
        <v>613.48</v>
      </c>
    </row>
    <row r="32028" spans="3:4" ht="15" hidden="1" customHeight="1" x14ac:dyDescent="0.25">
      <c r="C32028" s="158" t="s">
        <v>558</v>
      </c>
      <c r="D32028" s="159">
        <v>118.85</v>
      </c>
    </row>
    <row r="32029" spans="3:4" ht="15" hidden="1" customHeight="1" x14ac:dyDescent="0.25">
      <c r="C32029" s="160" t="s">
        <v>547</v>
      </c>
      <c r="D32029" s="161">
        <v>161</v>
      </c>
    </row>
    <row r="32030" spans="3:4" ht="15" hidden="1" customHeight="1" x14ac:dyDescent="0.25">
      <c r="C32030" s="158" t="s">
        <v>308</v>
      </c>
      <c r="D32030" s="159">
        <v>915.58</v>
      </c>
    </row>
    <row r="32031" spans="3:4" ht="15" hidden="1" customHeight="1" x14ac:dyDescent="0.25">
      <c r="C32031" s="160" t="s">
        <v>553</v>
      </c>
      <c r="D32031" s="161">
        <v>123.74</v>
      </c>
    </row>
    <row r="32032" spans="3:4" ht="15" hidden="1" customHeight="1" x14ac:dyDescent="0.25">
      <c r="C32032" s="158" t="s">
        <v>553</v>
      </c>
      <c r="D32032" s="159">
        <v>1261.32</v>
      </c>
    </row>
    <row r="32033" spans="3:4" ht="15" hidden="1" customHeight="1" x14ac:dyDescent="0.25">
      <c r="C32033" s="160" t="s">
        <v>550</v>
      </c>
      <c r="D32033" s="161">
        <v>1074.06</v>
      </c>
    </row>
    <row r="32034" spans="3:4" ht="15" hidden="1" customHeight="1" x14ac:dyDescent="0.25">
      <c r="C32034" s="158" t="s">
        <v>308</v>
      </c>
      <c r="D32034" s="159">
        <v>302.39</v>
      </c>
    </row>
    <row r="32035" spans="3:4" ht="15" hidden="1" customHeight="1" x14ac:dyDescent="0.25">
      <c r="C32035" s="160" t="s">
        <v>544</v>
      </c>
      <c r="D32035" s="161">
        <v>57.39</v>
      </c>
    </row>
    <row r="32036" spans="3:4" ht="15" hidden="1" customHeight="1" x14ac:dyDescent="0.25">
      <c r="C32036" s="158" t="s">
        <v>540</v>
      </c>
      <c r="D32036" s="159">
        <v>624.98</v>
      </c>
    </row>
    <row r="32037" spans="3:4" ht="15" hidden="1" customHeight="1" x14ac:dyDescent="0.25">
      <c r="C32037" s="160" t="s">
        <v>548</v>
      </c>
      <c r="D32037" s="161">
        <v>1044.5999999999999</v>
      </c>
    </row>
    <row r="32038" spans="3:4" ht="15" hidden="1" customHeight="1" x14ac:dyDescent="0.25">
      <c r="C32038" s="158" t="s">
        <v>307</v>
      </c>
      <c r="D32038" s="159">
        <v>208.71</v>
      </c>
    </row>
    <row r="32039" spans="3:4" ht="15" hidden="1" customHeight="1" x14ac:dyDescent="0.25">
      <c r="C32039" s="160" t="s">
        <v>552</v>
      </c>
      <c r="D32039" s="161">
        <v>17.62</v>
      </c>
    </row>
    <row r="32040" spans="3:4" ht="15" hidden="1" customHeight="1" x14ac:dyDescent="0.25">
      <c r="C32040" s="158" t="s">
        <v>312</v>
      </c>
      <c r="D32040" s="159">
        <v>612.20000000000005</v>
      </c>
    </row>
    <row r="32041" spans="3:4" ht="15" hidden="1" customHeight="1" x14ac:dyDescent="0.25">
      <c r="C32041" s="160" t="s">
        <v>545</v>
      </c>
      <c r="D32041" s="161">
        <v>906.58</v>
      </c>
    </row>
    <row r="32042" spans="3:4" ht="15" hidden="1" customHeight="1" x14ac:dyDescent="0.25">
      <c r="C32042" s="158" t="s">
        <v>542</v>
      </c>
      <c r="D32042" s="159">
        <v>418.47</v>
      </c>
    </row>
    <row r="32043" spans="3:4" ht="15" hidden="1" customHeight="1" x14ac:dyDescent="0.25">
      <c r="C32043" s="160" t="s">
        <v>543</v>
      </c>
      <c r="D32043" s="161">
        <v>165.16</v>
      </c>
    </row>
    <row r="32044" spans="3:4" ht="15" hidden="1" customHeight="1" x14ac:dyDescent="0.25">
      <c r="C32044" s="158" t="s">
        <v>539</v>
      </c>
      <c r="D32044" s="159">
        <v>251.44</v>
      </c>
    </row>
    <row r="32045" spans="3:4" ht="15" hidden="1" customHeight="1" x14ac:dyDescent="0.25">
      <c r="C32045" s="160" t="s">
        <v>307</v>
      </c>
      <c r="D32045" s="161">
        <v>197.61</v>
      </c>
    </row>
    <row r="32046" spans="3:4" ht="15" hidden="1" customHeight="1" x14ac:dyDescent="0.25">
      <c r="C32046" s="158" t="s">
        <v>546</v>
      </c>
      <c r="D32046" s="159">
        <v>228.49</v>
      </c>
    </row>
    <row r="32047" spans="3:4" ht="15" hidden="1" customHeight="1" x14ac:dyDescent="0.25">
      <c r="C32047" s="160" t="s">
        <v>551</v>
      </c>
      <c r="D32047" s="161">
        <v>792.52</v>
      </c>
    </row>
    <row r="32048" spans="3:4" ht="15" hidden="1" customHeight="1" x14ac:dyDescent="0.25">
      <c r="C32048" s="158" t="s">
        <v>557</v>
      </c>
      <c r="D32048" s="159">
        <v>346.38</v>
      </c>
    </row>
    <row r="32049" spans="3:4" ht="15" hidden="1" customHeight="1" x14ac:dyDescent="0.25">
      <c r="C32049" s="160" t="s">
        <v>540</v>
      </c>
      <c r="D32049" s="161">
        <v>1000.27</v>
      </c>
    </row>
    <row r="32050" spans="3:4" ht="15" hidden="1" customHeight="1" x14ac:dyDescent="0.25">
      <c r="C32050" s="158" t="s">
        <v>549</v>
      </c>
      <c r="D32050" s="159">
        <v>594.12</v>
      </c>
    </row>
    <row r="32051" spans="3:4" ht="15" hidden="1" customHeight="1" x14ac:dyDescent="0.25">
      <c r="C32051" s="160" t="s">
        <v>307</v>
      </c>
      <c r="D32051" s="161">
        <v>561</v>
      </c>
    </row>
    <row r="32052" spans="3:4" ht="15" hidden="1" customHeight="1" x14ac:dyDescent="0.25">
      <c r="C32052" s="158" t="s">
        <v>308</v>
      </c>
      <c r="D32052" s="159">
        <v>872.29</v>
      </c>
    </row>
    <row r="32053" spans="3:4" ht="15" hidden="1" customHeight="1" x14ac:dyDescent="0.25">
      <c r="C32053" s="160" t="s">
        <v>307</v>
      </c>
      <c r="D32053" s="161">
        <v>442.89</v>
      </c>
    </row>
    <row r="32054" spans="3:4" ht="15" hidden="1" customHeight="1" x14ac:dyDescent="0.25">
      <c r="C32054" s="158" t="s">
        <v>309</v>
      </c>
      <c r="D32054" s="159">
        <v>475.28</v>
      </c>
    </row>
    <row r="32055" spans="3:4" ht="15" hidden="1" customHeight="1" x14ac:dyDescent="0.25">
      <c r="C32055" s="160" t="s">
        <v>548</v>
      </c>
      <c r="D32055" s="161">
        <v>755.11</v>
      </c>
    </row>
    <row r="32056" spans="3:4" ht="15" hidden="1" customHeight="1" x14ac:dyDescent="0.25">
      <c r="C32056" s="158" t="s">
        <v>540</v>
      </c>
      <c r="D32056" s="159">
        <v>892.91</v>
      </c>
    </row>
    <row r="32057" spans="3:4" ht="15" hidden="1" customHeight="1" x14ac:dyDescent="0.25">
      <c r="C32057" s="160" t="s">
        <v>556</v>
      </c>
      <c r="D32057" s="161">
        <v>233.08</v>
      </c>
    </row>
    <row r="32058" spans="3:4" ht="15" hidden="1" customHeight="1" x14ac:dyDescent="0.25">
      <c r="C32058" s="158" t="s">
        <v>308</v>
      </c>
      <c r="D32058" s="159">
        <v>1050.0999999999999</v>
      </c>
    </row>
    <row r="32059" spans="3:4" ht="15" hidden="1" customHeight="1" x14ac:dyDescent="0.25">
      <c r="C32059" s="160" t="s">
        <v>553</v>
      </c>
      <c r="D32059" s="161">
        <v>1158.98</v>
      </c>
    </row>
    <row r="32060" spans="3:4" ht="15" hidden="1" customHeight="1" x14ac:dyDescent="0.25">
      <c r="C32060" s="158" t="s">
        <v>548</v>
      </c>
      <c r="D32060" s="159">
        <v>891.27</v>
      </c>
    </row>
    <row r="32061" spans="3:4" ht="15" hidden="1" customHeight="1" x14ac:dyDescent="0.25">
      <c r="C32061" s="160" t="s">
        <v>544</v>
      </c>
      <c r="D32061" s="161">
        <v>827.47</v>
      </c>
    </row>
    <row r="32062" spans="3:4" ht="15" hidden="1" customHeight="1" x14ac:dyDescent="0.25">
      <c r="C32062" s="158" t="s">
        <v>550</v>
      </c>
      <c r="D32062" s="159">
        <v>987.3</v>
      </c>
    </row>
    <row r="32063" spans="3:4" ht="15" hidden="1" customHeight="1" x14ac:dyDescent="0.25">
      <c r="C32063" s="160" t="s">
        <v>553</v>
      </c>
      <c r="D32063" s="161">
        <v>525.49</v>
      </c>
    </row>
    <row r="32064" spans="3:4" ht="15" hidden="1" customHeight="1" x14ac:dyDescent="0.25">
      <c r="C32064" s="158" t="s">
        <v>558</v>
      </c>
      <c r="D32064" s="159">
        <v>432.8</v>
      </c>
    </row>
    <row r="32065" spans="3:4" ht="15" hidden="1" customHeight="1" x14ac:dyDescent="0.25">
      <c r="C32065" s="160" t="s">
        <v>556</v>
      </c>
      <c r="D32065" s="161">
        <v>569.72</v>
      </c>
    </row>
    <row r="32066" spans="3:4" ht="15" hidden="1" customHeight="1" x14ac:dyDescent="0.25">
      <c r="C32066" s="158" t="s">
        <v>548</v>
      </c>
      <c r="D32066" s="159">
        <v>514.22</v>
      </c>
    </row>
    <row r="32067" spans="3:4" ht="15" hidden="1" customHeight="1" x14ac:dyDescent="0.25">
      <c r="C32067" s="160" t="s">
        <v>552</v>
      </c>
      <c r="D32067" s="161">
        <v>700.41</v>
      </c>
    </row>
    <row r="32068" spans="3:4" ht="15" hidden="1" customHeight="1" x14ac:dyDescent="0.25">
      <c r="C32068" s="158" t="s">
        <v>553</v>
      </c>
      <c r="D32068" s="159">
        <v>46.97</v>
      </c>
    </row>
    <row r="32069" spans="3:4" ht="15" hidden="1" customHeight="1" x14ac:dyDescent="0.25">
      <c r="C32069" s="160" t="s">
        <v>553</v>
      </c>
      <c r="D32069" s="161">
        <v>1168.1400000000001</v>
      </c>
    </row>
    <row r="32070" spans="3:4" ht="15" hidden="1" customHeight="1" x14ac:dyDescent="0.25">
      <c r="C32070" s="158" t="s">
        <v>540</v>
      </c>
      <c r="D32070" s="159">
        <v>615.51</v>
      </c>
    </row>
    <row r="32071" spans="3:4" ht="15" hidden="1" customHeight="1" x14ac:dyDescent="0.25">
      <c r="C32071" s="160" t="s">
        <v>541</v>
      </c>
      <c r="D32071" s="161">
        <v>402.38</v>
      </c>
    </row>
    <row r="32072" spans="3:4" ht="15" hidden="1" customHeight="1" x14ac:dyDescent="0.25">
      <c r="C32072" s="158" t="s">
        <v>556</v>
      </c>
      <c r="D32072" s="159">
        <v>1044.6400000000001</v>
      </c>
    </row>
    <row r="32073" spans="3:4" ht="15" hidden="1" customHeight="1" x14ac:dyDescent="0.25">
      <c r="C32073" s="160" t="s">
        <v>307</v>
      </c>
      <c r="D32073" s="161">
        <v>604.87</v>
      </c>
    </row>
    <row r="32074" spans="3:4" ht="15" hidden="1" customHeight="1" x14ac:dyDescent="0.25">
      <c r="C32074" s="158" t="s">
        <v>557</v>
      </c>
      <c r="D32074" s="159">
        <v>328.53</v>
      </c>
    </row>
    <row r="32075" spans="3:4" ht="15" hidden="1" customHeight="1" x14ac:dyDescent="0.25">
      <c r="C32075" s="160" t="s">
        <v>556</v>
      </c>
      <c r="D32075" s="161">
        <v>915.21</v>
      </c>
    </row>
    <row r="32076" spans="3:4" ht="15" hidden="1" customHeight="1" x14ac:dyDescent="0.25">
      <c r="C32076" s="158" t="s">
        <v>546</v>
      </c>
      <c r="D32076" s="159">
        <v>249.86</v>
      </c>
    </row>
    <row r="32077" spans="3:4" ht="15" hidden="1" customHeight="1" x14ac:dyDescent="0.25">
      <c r="C32077" s="160" t="s">
        <v>544</v>
      </c>
      <c r="D32077" s="161">
        <v>1039.8800000000001</v>
      </c>
    </row>
    <row r="32078" spans="3:4" ht="15" hidden="1" customHeight="1" x14ac:dyDescent="0.25">
      <c r="C32078" s="158" t="s">
        <v>312</v>
      </c>
      <c r="D32078" s="159">
        <v>699.62</v>
      </c>
    </row>
    <row r="32079" spans="3:4" ht="15" hidden="1" customHeight="1" x14ac:dyDescent="0.25">
      <c r="C32079" s="160" t="s">
        <v>545</v>
      </c>
      <c r="D32079" s="161">
        <v>949.5</v>
      </c>
    </row>
    <row r="32080" spans="3:4" ht="15" hidden="1" customHeight="1" x14ac:dyDescent="0.25">
      <c r="C32080" s="158" t="s">
        <v>546</v>
      </c>
      <c r="D32080" s="159">
        <v>401.66</v>
      </c>
    </row>
    <row r="32081" spans="3:4" ht="15" hidden="1" customHeight="1" x14ac:dyDescent="0.25">
      <c r="C32081" s="160" t="s">
        <v>540</v>
      </c>
      <c r="D32081" s="161">
        <v>271.44</v>
      </c>
    </row>
    <row r="32082" spans="3:4" ht="15" hidden="1" customHeight="1" x14ac:dyDescent="0.25">
      <c r="C32082" s="158" t="s">
        <v>542</v>
      </c>
      <c r="D32082" s="159">
        <v>189.89</v>
      </c>
    </row>
    <row r="32083" spans="3:4" ht="15" hidden="1" customHeight="1" x14ac:dyDescent="0.25">
      <c r="C32083" s="160" t="s">
        <v>547</v>
      </c>
      <c r="D32083" s="161">
        <v>10.08</v>
      </c>
    </row>
    <row r="32084" spans="3:4" ht="15" hidden="1" customHeight="1" x14ac:dyDescent="0.25">
      <c r="C32084" s="158" t="s">
        <v>543</v>
      </c>
      <c r="D32084" s="159">
        <v>1062.23</v>
      </c>
    </row>
    <row r="32085" spans="3:4" ht="15" hidden="1" customHeight="1" x14ac:dyDescent="0.25">
      <c r="C32085" s="160" t="s">
        <v>548</v>
      </c>
      <c r="D32085" s="161">
        <v>526.96</v>
      </c>
    </row>
    <row r="32086" spans="3:4" ht="15" hidden="1" customHeight="1" x14ac:dyDescent="0.25">
      <c r="C32086" s="158" t="s">
        <v>552</v>
      </c>
      <c r="D32086" s="159">
        <v>830.03</v>
      </c>
    </row>
    <row r="32087" spans="3:4" ht="15" hidden="1" customHeight="1" x14ac:dyDescent="0.25">
      <c r="C32087" s="160" t="s">
        <v>309</v>
      </c>
      <c r="D32087" s="161">
        <v>825.47</v>
      </c>
    </row>
    <row r="32088" spans="3:4" ht="15" hidden="1" customHeight="1" x14ac:dyDescent="0.25">
      <c r="C32088" s="158" t="s">
        <v>308</v>
      </c>
      <c r="D32088" s="159">
        <v>824.15</v>
      </c>
    </row>
    <row r="32089" spans="3:4" ht="15" hidden="1" customHeight="1" x14ac:dyDescent="0.25">
      <c r="C32089" s="160" t="s">
        <v>551</v>
      </c>
      <c r="D32089" s="161">
        <v>1097.3900000000001</v>
      </c>
    </row>
    <row r="32090" spans="3:4" ht="15" hidden="1" customHeight="1" x14ac:dyDescent="0.25">
      <c r="C32090" s="158" t="s">
        <v>545</v>
      </c>
      <c r="D32090" s="159">
        <v>256.45999999999998</v>
      </c>
    </row>
    <row r="32091" spans="3:4" ht="15" hidden="1" customHeight="1" x14ac:dyDescent="0.25">
      <c r="C32091" s="160" t="s">
        <v>307</v>
      </c>
      <c r="D32091" s="161">
        <v>1039.8699999999999</v>
      </c>
    </row>
    <row r="32092" spans="3:4" ht="15" hidden="1" customHeight="1" x14ac:dyDescent="0.25">
      <c r="C32092" s="158" t="s">
        <v>307</v>
      </c>
      <c r="D32092" s="159">
        <v>880.8</v>
      </c>
    </row>
    <row r="32093" spans="3:4" ht="15" hidden="1" customHeight="1" x14ac:dyDescent="0.25">
      <c r="C32093" s="160" t="s">
        <v>552</v>
      </c>
      <c r="D32093" s="161">
        <v>81.03</v>
      </c>
    </row>
    <row r="32094" spans="3:4" ht="15" hidden="1" customHeight="1" x14ac:dyDescent="0.25">
      <c r="C32094" s="158" t="s">
        <v>558</v>
      </c>
      <c r="D32094" s="159">
        <v>678.84</v>
      </c>
    </row>
    <row r="32095" spans="3:4" ht="15" hidden="1" customHeight="1" x14ac:dyDescent="0.25">
      <c r="C32095" s="160" t="s">
        <v>546</v>
      </c>
      <c r="D32095" s="161">
        <v>271.77999999999997</v>
      </c>
    </row>
    <row r="32096" spans="3:4" ht="15" hidden="1" customHeight="1" x14ac:dyDescent="0.25">
      <c r="C32096" s="158" t="s">
        <v>549</v>
      </c>
      <c r="D32096" s="159">
        <v>383.33</v>
      </c>
    </row>
    <row r="32097" spans="3:4" ht="15" hidden="1" customHeight="1" x14ac:dyDescent="0.25">
      <c r="C32097" s="160" t="s">
        <v>552</v>
      </c>
      <c r="D32097" s="161">
        <v>466.78</v>
      </c>
    </row>
    <row r="32098" spans="3:4" ht="15" hidden="1" customHeight="1" x14ac:dyDescent="0.25">
      <c r="C32098" s="158" t="s">
        <v>546</v>
      </c>
      <c r="D32098" s="159">
        <v>766.2</v>
      </c>
    </row>
    <row r="32099" spans="3:4" ht="15" hidden="1" customHeight="1" x14ac:dyDescent="0.25">
      <c r="C32099" s="160" t="s">
        <v>546</v>
      </c>
      <c r="D32099" s="161">
        <v>325.98</v>
      </c>
    </row>
    <row r="32100" spans="3:4" ht="15" hidden="1" customHeight="1" x14ac:dyDescent="0.25">
      <c r="C32100" s="158" t="s">
        <v>544</v>
      </c>
      <c r="D32100" s="159">
        <v>115.01</v>
      </c>
    </row>
    <row r="32101" spans="3:4" ht="15" hidden="1" customHeight="1" x14ac:dyDescent="0.25">
      <c r="C32101" s="160" t="s">
        <v>309</v>
      </c>
      <c r="D32101" s="161">
        <v>550.15</v>
      </c>
    </row>
    <row r="32102" spans="3:4" ht="15" hidden="1" customHeight="1" x14ac:dyDescent="0.25">
      <c r="C32102" s="158" t="s">
        <v>308</v>
      </c>
      <c r="D32102" s="159">
        <v>193.9</v>
      </c>
    </row>
    <row r="32103" spans="3:4" ht="15" hidden="1" customHeight="1" x14ac:dyDescent="0.25">
      <c r="C32103" s="160" t="s">
        <v>547</v>
      </c>
      <c r="D32103" s="161">
        <v>257.58</v>
      </c>
    </row>
    <row r="32104" spans="3:4" ht="15" hidden="1" customHeight="1" x14ac:dyDescent="0.25">
      <c r="C32104" s="158" t="s">
        <v>542</v>
      </c>
      <c r="D32104" s="159">
        <v>1061.3499999999999</v>
      </c>
    </row>
    <row r="32105" spans="3:4" ht="15" hidden="1" customHeight="1" x14ac:dyDescent="0.25">
      <c r="C32105" s="160" t="s">
        <v>551</v>
      </c>
      <c r="D32105" s="161">
        <v>636.61</v>
      </c>
    </row>
    <row r="32106" spans="3:4" ht="15" hidden="1" customHeight="1" x14ac:dyDescent="0.25">
      <c r="C32106" s="158" t="s">
        <v>551</v>
      </c>
      <c r="D32106" s="159">
        <v>47.4</v>
      </c>
    </row>
    <row r="32107" spans="3:4" ht="15" hidden="1" customHeight="1" x14ac:dyDescent="0.25">
      <c r="C32107" s="160" t="s">
        <v>549</v>
      </c>
      <c r="D32107" s="161">
        <v>621.87</v>
      </c>
    </row>
    <row r="32108" spans="3:4" ht="15" hidden="1" customHeight="1" x14ac:dyDescent="0.25">
      <c r="C32108" s="158" t="s">
        <v>542</v>
      </c>
      <c r="D32108" s="159">
        <v>1288.6500000000001</v>
      </c>
    </row>
    <row r="32109" spans="3:4" ht="15" hidden="1" customHeight="1" x14ac:dyDescent="0.25">
      <c r="C32109" s="160" t="s">
        <v>539</v>
      </c>
      <c r="D32109" s="161">
        <v>901.75</v>
      </c>
    </row>
    <row r="32110" spans="3:4" ht="15" hidden="1" customHeight="1" x14ac:dyDescent="0.25">
      <c r="C32110" s="158" t="s">
        <v>544</v>
      </c>
      <c r="D32110" s="159">
        <v>669.57</v>
      </c>
    </row>
    <row r="32111" spans="3:4" ht="15" hidden="1" customHeight="1" x14ac:dyDescent="0.25">
      <c r="C32111" s="160" t="s">
        <v>556</v>
      </c>
      <c r="D32111" s="161">
        <v>551.99</v>
      </c>
    </row>
    <row r="32112" spans="3:4" ht="15" hidden="1" customHeight="1" x14ac:dyDescent="0.25">
      <c r="C32112" s="158" t="s">
        <v>557</v>
      </c>
      <c r="D32112" s="159">
        <v>1124.47</v>
      </c>
    </row>
    <row r="32113" spans="3:4" ht="15" hidden="1" customHeight="1" x14ac:dyDescent="0.25">
      <c r="C32113" s="160" t="s">
        <v>556</v>
      </c>
      <c r="D32113" s="161">
        <v>595.47</v>
      </c>
    </row>
    <row r="32114" spans="3:4" ht="15" hidden="1" customHeight="1" x14ac:dyDescent="0.25">
      <c r="C32114" s="158" t="s">
        <v>540</v>
      </c>
      <c r="D32114" s="159">
        <v>1186.0999999999999</v>
      </c>
    </row>
    <row r="32115" spans="3:4" ht="15" hidden="1" customHeight="1" x14ac:dyDescent="0.25">
      <c r="C32115" s="160" t="s">
        <v>552</v>
      </c>
      <c r="D32115" s="161">
        <v>452.33</v>
      </c>
    </row>
    <row r="32116" spans="3:4" ht="15" hidden="1" customHeight="1" x14ac:dyDescent="0.25">
      <c r="C32116" s="158" t="s">
        <v>308</v>
      </c>
      <c r="D32116" s="159">
        <v>1172.07</v>
      </c>
    </row>
    <row r="32117" spans="3:4" ht="15" hidden="1" customHeight="1" x14ac:dyDescent="0.25">
      <c r="C32117" s="160" t="s">
        <v>539</v>
      </c>
      <c r="D32117" s="161">
        <v>562.66</v>
      </c>
    </row>
    <row r="32118" spans="3:4" ht="15" hidden="1" customHeight="1" x14ac:dyDescent="0.25">
      <c r="C32118" s="158" t="s">
        <v>547</v>
      </c>
      <c r="D32118" s="159">
        <v>241.28</v>
      </c>
    </row>
    <row r="32119" spans="3:4" ht="15" hidden="1" customHeight="1" x14ac:dyDescent="0.25">
      <c r="C32119" s="160" t="s">
        <v>545</v>
      </c>
      <c r="D32119" s="161">
        <v>405.09</v>
      </c>
    </row>
    <row r="32120" spans="3:4" ht="15" hidden="1" customHeight="1" x14ac:dyDescent="0.25">
      <c r="C32120" s="158" t="s">
        <v>548</v>
      </c>
      <c r="D32120" s="159">
        <v>754.41</v>
      </c>
    </row>
    <row r="32121" spans="3:4" ht="15" hidden="1" customHeight="1" x14ac:dyDescent="0.25">
      <c r="C32121" s="160" t="s">
        <v>551</v>
      </c>
      <c r="D32121" s="161">
        <v>704.38</v>
      </c>
    </row>
    <row r="32122" spans="3:4" ht="15" hidden="1" customHeight="1" x14ac:dyDescent="0.25">
      <c r="C32122" s="158" t="s">
        <v>546</v>
      </c>
      <c r="D32122" s="159">
        <v>343</v>
      </c>
    </row>
    <row r="32123" spans="3:4" ht="15" hidden="1" customHeight="1" x14ac:dyDescent="0.25">
      <c r="C32123" s="160" t="s">
        <v>539</v>
      </c>
      <c r="D32123" s="161">
        <v>1153.75</v>
      </c>
    </row>
    <row r="32124" spans="3:4" ht="15" hidden="1" customHeight="1" x14ac:dyDescent="0.25">
      <c r="C32124" s="158" t="s">
        <v>549</v>
      </c>
      <c r="D32124" s="159">
        <v>228.63</v>
      </c>
    </row>
    <row r="32125" spans="3:4" ht="15" hidden="1" customHeight="1" x14ac:dyDescent="0.25">
      <c r="C32125" s="160" t="s">
        <v>549</v>
      </c>
      <c r="D32125" s="161">
        <v>968.97</v>
      </c>
    </row>
    <row r="32126" spans="3:4" ht="15" hidden="1" customHeight="1" x14ac:dyDescent="0.25">
      <c r="C32126" s="158" t="s">
        <v>549</v>
      </c>
      <c r="D32126" s="159">
        <v>566.63</v>
      </c>
    </row>
    <row r="32127" spans="3:4" ht="15" hidden="1" customHeight="1" x14ac:dyDescent="0.25">
      <c r="C32127" s="160" t="s">
        <v>544</v>
      </c>
      <c r="D32127" s="161">
        <v>214.4</v>
      </c>
    </row>
    <row r="32128" spans="3:4" ht="15" hidden="1" customHeight="1" x14ac:dyDescent="0.25">
      <c r="C32128" s="158" t="s">
        <v>554</v>
      </c>
      <c r="D32128" s="159">
        <v>519.01</v>
      </c>
    </row>
    <row r="32129" spans="3:4" ht="15" hidden="1" customHeight="1" x14ac:dyDescent="0.25">
      <c r="C32129" s="160" t="s">
        <v>312</v>
      </c>
      <c r="D32129" s="161">
        <v>589.95000000000005</v>
      </c>
    </row>
    <row r="32130" spans="3:4" ht="15" hidden="1" customHeight="1" x14ac:dyDescent="0.25">
      <c r="C32130" s="158" t="s">
        <v>542</v>
      </c>
      <c r="D32130" s="159">
        <v>811.29</v>
      </c>
    </row>
    <row r="32131" spans="3:4" ht="15" hidden="1" customHeight="1" x14ac:dyDescent="0.25">
      <c r="C32131" s="160" t="s">
        <v>551</v>
      </c>
      <c r="D32131" s="161">
        <v>429.6</v>
      </c>
    </row>
    <row r="32132" spans="3:4" ht="15" hidden="1" customHeight="1" x14ac:dyDescent="0.25">
      <c r="C32132" s="158" t="s">
        <v>548</v>
      </c>
      <c r="D32132" s="159">
        <v>205.6</v>
      </c>
    </row>
    <row r="32133" spans="3:4" ht="15" hidden="1" customHeight="1" x14ac:dyDescent="0.25">
      <c r="C32133" s="160" t="s">
        <v>546</v>
      </c>
      <c r="D32133" s="161">
        <v>355.27</v>
      </c>
    </row>
    <row r="32134" spans="3:4" ht="15" hidden="1" customHeight="1" x14ac:dyDescent="0.25">
      <c r="C32134" s="158" t="s">
        <v>547</v>
      </c>
      <c r="D32134" s="159">
        <v>1115.6099999999999</v>
      </c>
    </row>
    <row r="32135" spans="3:4" ht="15" hidden="1" customHeight="1" x14ac:dyDescent="0.25">
      <c r="C32135" s="160" t="s">
        <v>551</v>
      </c>
      <c r="D32135" s="161">
        <v>923.43</v>
      </c>
    </row>
    <row r="32136" spans="3:4" ht="15" hidden="1" customHeight="1" x14ac:dyDescent="0.25">
      <c r="C32136" s="158" t="s">
        <v>543</v>
      </c>
      <c r="D32136" s="159">
        <v>651.72</v>
      </c>
    </row>
    <row r="32137" spans="3:4" ht="15" hidden="1" customHeight="1" x14ac:dyDescent="0.25">
      <c r="C32137" s="160" t="s">
        <v>554</v>
      </c>
      <c r="D32137" s="161">
        <v>476.78</v>
      </c>
    </row>
    <row r="32138" spans="3:4" ht="15" hidden="1" customHeight="1" x14ac:dyDescent="0.25">
      <c r="C32138" s="158" t="s">
        <v>540</v>
      </c>
      <c r="D32138" s="159">
        <v>187.7</v>
      </c>
    </row>
    <row r="32139" spans="3:4" ht="15" hidden="1" customHeight="1" x14ac:dyDescent="0.25">
      <c r="C32139" s="160" t="s">
        <v>539</v>
      </c>
      <c r="D32139" s="161">
        <v>381.4</v>
      </c>
    </row>
    <row r="32140" spans="3:4" ht="15" hidden="1" customHeight="1" x14ac:dyDescent="0.25">
      <c r="C32140" s="158" t="s">
        <v>540</v>
      </c>
      <c r="D32140" s="159">
        <v>1138.3599999999999</v>
      </c>
    </row>
    <row r="32141" spans="3:4" ht="15" hidden="1" customHeight="1" x14ac:dyDescent="0.25">
      <c r="C32141" s="160" t="s">
        <v>542</v>
      </c>
      <c r="D32141" s="161">
        <v>484.28</v>
      </c>
    </row>
    <row r="32142" spans="3:4" ht="15" hidden="1" customHeight="1" x14ac:dyDescent="0.25">
      <c r="C32142" s="158" t="s">
        <v>555</v>
      </c>
      <c r="D32142" s="159">
        <v>55.09</v>
      </c>
    </row>
    <row r="32143" spans="3:4" ht="15" hidden="1" customHeight="1" x14ac:dyDescent="0.25">
      <c r="C32143" s="160" t="s">
        <v>544</v>
      </c>
      <c r="D32143" s="161">
        <v>65.75</v>
      </c>
    </row>
    <row r="32144" spans="3:4" ht="15" hidden="1" customHeight="1" x14ac:dyDescent="0.25">
      <c r="C32144" s="158" t="s">
        <v>551</v>
      </c>
      <c r="D32144" s="159">
        <v>628.86</v>
      </c>
    </row>
    <row r="32145" spans="3:4" ht="15" hidden="1" customHeight="1" x14ac:dyDescent="0.25">
      <c r="C32145" s="160" t="s">
        <v>551</v>
      </c>
      <c r="D32145" s="161">
        <v>821.09</v>
      </c>
    </row>
    <row r="32146" spans="3:4" ht="15" hidden="1" customHeight="1" x14ac:dyDescent="0.25">
      <c r="C32146" s="158" t="s">
        <v>543</v>
      </c>
      <c r="D32146" s="159">
        <v>1171.97</v>
      </c>
    </row>
    <row r="32147" spans="3:4" ht="15" hidden="1" customHeight="1" x14ac:dyDescent="0.25">
      <c r="C32147" s="160" t="s">
        <v>548</v>
      </c>
      <c r="D32147" s="161">
        <v>787.02</v>
      </c>
    </row>
    <row r="32148" spans="3:4" ht="15" hidden="1" customHeight="1" x14ac:dyDescent="0.25">
      <c r="C32148" s="158" t="s">
        <v>540</v>
      </c>
      <c r="D32148" s="159">
        <v>397.87</v>
      </c>
    </row>
    <row r="32149" spans="3:4" ht="15" hidden="1" customHeight="1" x14ac:dyDescent="0.25">
      <c r="C32149" s="160" t="s">
        <v>542</v>
      </c>
      <c r="D32149" s="161">
        <v>777.87</v>
      </c>
    </row>
    <row r="32150" spans="3:4" ht="15" hidden="1" customHeight="1" x14ac:dyDescent="0.25">
      <c r="C32150" s="158" t="s">
        <v>544</v>
      </c>
      <c r="D32150" s="159">
        <v>330.34</v>
      </c>
    </row>
    <row r="32151" spans="3:4" ht="15" hidden="1" customHeight="1" x14ac:dyDescent="0.25">
      <c r="C32151" s="160" t="s">
        <v>558</v>
      </c>
      <c r="D32151" s="161">
        <v>589.46</v>
      </c>
    </row>
    <row r="32152" spans="3:4" ht="15" hidden="1" customHeight="1" x14ac:dyDescent="0.25">
      <c r="C32152" s="158" t="s">
        <v>542</v>
      </c>
      <c r="D32152" s="159">
        <v>356.5</v>
      </c>
    </row>
    <row r="32153" spans="3:4" ht="15" hidden="1" customHeight="1" x14ac:dyDescent="0.25">
      <c r="C32153" s="160" t="s">
        <v>546</v>
      </c>
      <c r="D32153" s="161">
        <v>743.51</v>
      </c>
    </row>
    <row r="32154" spans="3:4" ht="15" hidden="1" customHeight="1" x14ac:dyDescent="0.25">
      <c r="C32154" s="158" t="s">
        <v>540</v>
      </c>
      <c r="D32154" s="159">
        <v>1057.9100000000001</v>
      </c>
    </row>
    <row r="32155" spans="3:4" ht="15" hidden="1" customHeight="1" x14ac:dyDescent="0.25">
      <c r="C32155" s="160" t="s">
        <v>552</v>
      </c>
      <c r="D32155" s="161">
        <v>761.3</v>
      </c>
    </row>
    <row r="32156" spans="3:4" ht="15" hidden="1" customHeight="1" x14ac:dyDescent="0.25">
      <c r="C32156" s="158" t="s">
        <v>545</v>
      </c>
      <c r="D32156" s="159">
        <v>1267.9100000000001</v>
      </c>
    </row>
    <row r="32157" spans="3:4" ht="15" hidden="1" customHeight="1" x14ac:dyDescent="0.25">
      <c r="C32157" s="160" t="s">
        <v>557</v>
      </c>
      <c r="D32157" s="161">
        <v>59.98</v>
      </c>
    </row>
    <row r="32158" spans="3:4" ht="15" hidden="1" customHeight="1" x14ac:dyDescent="0.25">
      <c r="C32158" s="158" t="s">
        <v>552</v>
      </c>
      <c r="D32158" s="159">
        <v>1246.3499999999999</v>
      </c>
    </row>
    <row r="32159" spans="3:4" ht="15" hidden="1" customHeight="1" x14ac:dyDescent="0.25">
      <c r="C32159" s="160" t="s">
        <v>555</v>
      </c>
      <c r="D32159" s="161">
        <v>183.99</v>
      </c>
    </row>
    <row r="32160" spans="3:4" ht="15" hidden="1" customHeight="1" x14ac:dyDescent="0.25">
      <c r="C32160" s="158" t="s">
        <v>542</v>
      </c>
      <c r="D32160" s="159">
        <v>1036.03</v>
      </c>
    </row>
    <row r="32161" spans="3:4" ht="15" hidden="1" customHeight="1" x14ac:dyDescent="0.25">
      <c r="C32161" s="160" t="s">
        <v>307</v>
      </c>
      <c r="D32161" s="161">
        <v>1113.32</v>
      </c>
    </row>
    <row r="32162" spans="3:4" ht="15" hidden="1" customHeight="1" x14ac:dyDescent="0.25">
      <c r="C32162" s="158" t="s">
        <v>312</v>
      </c>
      <c r="D32162" s="159">
        <v>462.35</v>
      </c>
    </row>
    <row r="32163" spans="3:4" ht="15" hidden="1" customHeight="1" x14ac:dyDescent="0.25">
      <c r="C32163" s="160" t="s">
        <v>541</v>
      </c>
      <c r="D32163" s="161">
        <v>1151.93</v>
      </c>
    </row>
    <row r="32164" spans="3:4" ht="15" hidden="1" customHeight="1" x14ac:dyDescent="0.25">
      <c r="C32164" s="158" t="s">
        <v>540</v>
      </c>
      <c r="D32164" s="159">
        <v>19.18</v>
      </c>
    </row>
    <row r="32165" spans="3:4" ht="15" hidden="1" customHeight="1" x14ac:dyDescent="0.25">
      <c r="C32165" s="160" t="s">
        <v>543</v>
      </c>
      <c r="D32165" s="161">
        <v>591.94000000000005</v>
      </c>
    </row>
    <row r="32166" spans="3:4" ht="15" hidden="1" customHeight="1" x14ac:dyDescent="0.25">
      <c r="C32166" s="158" t="s">
        <v>551</v>
      </c>
      <c r="D32166" s="159">
        <v>342.94</v>
      </c>
    </row>
    <row r="32167" spans="3:4" ht="15" hidden="1" customHeight="1" x14ac:dyDescent="0.25">
      <c r="C32167" s="160" t="s">
        <v>547</v>
      </c>
      <c r="D32167" s="161">
        <v>223.86</v>
      </c>
    </row>
    <row r="32168" spans="3:4" ht="15" hidden="1" customHeight="1" x14ac:dyDescent="0.25">
      <c r="C32168" s="158" t="s">
        <v>544</v>
      </c>
      <c r="D32168" s="159">
        <v>207.11</v>
      </c>
    </row>
    <row r="32169" spans="3:4" ht="15" hidden="1" customHeight="1" x14ac:dyDescent="0.25">
      <c r="C32169" s="160" t="s">
        <v>550</v>
      </c>
      <c r="D32169" s="161">
        <v>441.39</v>
      </c>
    </row>
    <row r="32170" spans="3:4" ht="15" hidden="1" customHeight="1" x14ac:dyDescent="0.25">
      <c r="C32170" s="158" t="s">
        <v>308</v>
      </c>
      <c r="D32170" s="159">
        <v>474.22</v>
      </c>
    </row>
    <row r="32171" spans="3:4" ht="15" hidden="1" customHeight="1" x14ac:dyDescent="0.25">
      <c r="C32171" s="160" t="s">
        <v>543</v>
      </c>
      <c r="D32171" s="161">
        <v>329.48</v>
      </c>
    </row>
    <row r="32172" spans="3:4" ht="15" hidden="1" customHeight="1" x14ac:dyDescent="0.25">
      <c r="C32172" s="158" t="s">
        <v>551</v>
      </c>
      <c r="D32172" s="159">
        <v>548.6</v>
      </c>
    </row>
    <row r="32173" spans="3:4" ht="15" hidden="1" customHeight="1" x14ac:dyDescent="0.25">
      <c r="C32173" s="160" t="s">
        <v>554</v>
      </c>
      <c r="D32173" s="161">
        <v>735.72</v>
      </c>
    </row>
    <row r="32174" spans="3:4" ht="15" hidden="1" customHeight="1" x14ac:dyDescent="0.25">
      <c r="C32174" s="158" t="s">
        <v>542</v>
      </c>
      <c r="D32174" s="159">
        <v>133.30000000000001</v>
      </c>
    </row>
    <row r="32175" spans="3:4" ht="15" hidden="1" customHeight="1" x14ac:dyDescent="0.25">
      <c r="C32175" s="160" t="s">
        <v>557</v>
      </c>
      <c r="D32175" s="161">
        <v>612.19000000000005</v>
      </c>
    </row>
    <row r="32176" spans="3:4" ht="15" hidden="1" customHeight="1" x14ac:dyDescent="0.25">
      <c r="C32176" s="158" t="s">
        <v>546</v>
      </c>
      <c r="D32176" s="159">
        <v>498.58</v>
      </c>
    </row>
    <row r="32177" spans="3:4" ht="15" hidden="1" customHeight="1" x14ac:dyDescent="0.25">
      <c r="C32177" s="160" t="s">
        <v>542</v>
      </c>
      <c r="D32177" s="161">
        <v>920.66</v>
      </c>
    </row>
    <row r="32178" spans="3:4" ht="15" hidden="1" customHeight="1" x14ac:dyDescent="0.25">
      <c r="C32178" s="158" t="s">
        <v>543</v>
      </c>
      <c r="D32178" s="159">
        <v>607.34</v>
      </c>
    </row>
    <row r="32179" spans="3:4" ht="15" hidden="1" customHeight="1" x14ac:dyDescent="0.25">
      <c r="C32179" s="160" t="s">
        <v>551</v>
      </c>
      <c r="D32179" s="161">
        <v>606.26</v>
      </c>
    </row>
    <row r="32180" spans="3:4" ht="15" hidden="1" customHeight="1" x14ac:dyDescent="0.25">
      <c r="C32180" s="158" t="s">
        <v>553</v>
      </c>
      <c r="D32180" s="159">
        <v>190.82</v>
      </c>
    </row>
    <row r="32181" spans="3:4" ht="15" hidden="1" customHeight="1" x14ac:dyDescent="0.25">
      <c r="C32181" s="160" t="s">
        <v>539</v>
      </c>
      <c r="D32181" s="161">
        <v>1075.6300000000001</v>
      </c>
    </row>
    <row r="32182" spans="3:4" ht="15" hidden="1" customHeight="1" x14ac:dyDescent="0.25">
      <c r="C32182" s="158" t="s">
        <v>539</v>
      </c>
      <c r="D32182" s="159">
        <v>470.65</v>
      </c>
    </row>
    <row r="32183" spans="3:4" ht="15" hidden="1" customHeight="1" x14ac:dyDescent="0.25">
      <c r="C32183" s="160" t="s">
        <v>546</v>
      </c>
      <c r="D32183" s="161">
        <v>985.43</v>
      </c>
    </row>
    <row r="32184" spans="3:4" ht="15" hidden="1" customHeight="1" x14ac:dyDescent="0.25">
      <c r="C32184" s="158" t="s">
        <v>556</v>
      </c>
      <c r="D32184" s="159">
        <v>465.73</v>
      </c>
    </row>
    <row r="32185" spans="3:4" ht="15" hidden="1" customHeight="1" x14ac:dyDescent="0.25">
      <c r="C32185" s="160" t="s">
        <v>307</v>
      </c>
      <c r="D32185" s="161">
        <v>963.93</v>
      </c>
    </row>
    <row r="32186" spans="3:4" ht="15" hidden="1" customHeight="1" x14ac:dyDescent="0.25">
      <c r="C32186" s="158" t="s">
        <v>546</v>
      </c>
      <c r="D32186" s="159">
        <v>362.3</v>
      </c>
    </row>
    <row r="32187" spans="3:4" ht="15" hidden="1" customHeight="1" x14ac:dyDescent="0.25">
      <c r="C32187" s="160" t="s">
        <v>547</v>
      </c>
      <c r="D32187" s="161">
        <v>511.18</v>
      </c>
    </row>
    <row r="32188" spans="3:4" ht="15" hidden="1" customHeight="1" x14ac:dyDescent="0.25">
      <c r="C32188" s="158" t="s">
        <v>545</v>
      </c>
      <c r="D32188" s="159">
        <v>321.25</v>
      </c>
    </row>
    <row r="32189" spans="3:4" ht="15" hidden="1" customHeight="1" x14ac:dyDescent="0.25">
      <c r="C32189" s="160" t="s">
        <v>551</v>
      </c>
      <c r="D32189" s="161">
        <v>1135.55</v>
      </c>
    </row>
    <row r="32190" spans="3:4" ht="15" hidden="1" customHeight="1" x14ac:dyDescent="0.25">
      <c r="C32190" s="158" t="s">
        <v>312</v>
      </c>
      <c r="D32190" s="159">
        <v>734.48</v>
      </c>
    </row>
    <row r="32191" spans="3:4" ht="15" hidden="1" customHeight="1" x14ac:dyDescent="0.25">
      <c r="C32191" s="160" t="s">
        <v>307</v>
      </c>
      <c r="D32191" s="161">
        <v>545.82000000000005</v>
      </c>
    </row>
    <row r="32192" spans="3:4" ht="15" hidden="1" customHeight="1" x14ac:dyDescent="0.25">
      <c r="C32192" s="158" t="s">
        <v>546</v>
      </c>
      <c r="D32192" s="159">
        <v>662.04</v>
      </c>
    </row>
    <row r="32193" spans="3:4" ht="15" hidden="1" customHeight="1" x14ac:dyDescent="0.25">
      <c r="C32193" s="160" t="s">
        <v>547</v>
      </c>
      <c r="D32193" s="161">
        <v>226.59</v>
      </c>
    </row>
    <row r="32194" spans="3:4" ht="15" hidden="1" customHeight="1" x14ac:dyDescent="0.25">
      <c r="C32194" s="158" t="s">
        <v>309</v>
      </c>
      <c r="D32194" s="159">
        <v>743.35</v>
      </c>
    </row>
    <row r="32195" spans="3:4" ht="15" hidden="1" customHeight="1" x14ac:dyDescent="0.25">
      <c r="C32195" s="160" t="s">
        <v>542</v>
      </c>
      <c r="D32195" s="161">
        <v>1113.3499999999999</v>
      </c>
    </row>
    <row r="32196" spans="3:4" ht="15" hidden="1" customHeight="1" x14ac:dyDescent="0.25">
      <c r="C32196" s="158" t="s">
        <v>540</v>
      </c>
      <c r="D32196" s="159">
        <v>100.9</v>
      </c>
    </row>
    <row r="32197" spans="3:4" ht="15" hidden="1" customHeight="1" x14ac:dyDescent="0.25">
      <c r="C32197" s="160" t="s">
        <v>546</v>
      </c>
      <c r="D32197" s="161">
        <v>474.89</v>
      </c>
    </row>
    <row r="32198" spans="3:4" ht="15" hidden="1" customHeight="1" x14ac:dyDescent="0.25">
      <c r="C32198" s="158" t="s">
        <v>557</v>
      </c>
      <c r="D32198" s="159">
        <v>869.98</v>
      </c>
    </row>
    <row r="32199" spans="3:4" ht="15" hidden="1" customHeight="1" x14ac:dyDescent="0.25">
      <c r="C32199" s="160" t="s">
        <v>312</v>
      </c>
      <c r="D32199" s="161">
        <v>1108.82</v>
      </c>
    </row>
    <row r="32200" spans="3:4" ht="15" hidden="1" customHeight="1" x14ac:dyDescent="0.25">
      <c r="C32200" s="158" t="s">
        <v>549</v>
      </c>
      <c r="D32200" s="159">
        <v>993.03</v>
      </c>
    </row>
    <row r="32201" spans="3:4" ht="15" hidden="1" customHeight="1" x14ac:dyDescent="0.25">
      <c r="C32201" s="160" t="s">
        <v>540</v>
      </c>
      <c r="D32201" s="161">
        <v>1201.3900000000001</v>
      </c>
    </row>
    <row r="32202" spans="3:4" ht="15" hidden="1" customHeight="1" x14ac:dyDescent="0.25">
      <c r="C32202" s="158" t="s">
        <v>542</v>
      </c>
      <c r="D32202" s="159">
        <v>810.48</v>
      </c>
    </row>
    <row r="32203" spans="3:4" ht="15" hidden="1" customHeight="1" x14ac:dyDescent="0.25">
      <c r="C32203" s="160" t="s">
        <v>551</v>
      </c>
      <c r="D32203" s="161">
        <v>1160.3</v>
      </c>
    </row>
    <row r="32204" spans="3:4" ht="15" hidden="1" customHeight="1" x14ac:dyDescent="0.25">
      <c r="C32204" s="158" t="s">
        <v>549</v>
      </c>
      <c r="D32204" s="159">
        <v>718.93</v>
      </c>
    </row>
    <row r="32205" spans="3:4" ht="15" hidden="1" customHeight="1" x14ac:dyDescent="0.25">
      <c r="C32205" s="160" t="s">
        <v>558</v>
      </c>
      <c r="D32205" s="161">
        <v>555.94000000000005</v>
      </c>
    </row>
    <row r="32206" spans="3:4" ht="15" hidden="1" customHeight="1" x14ac:dyDescent="0.25">
      <c r="C32206" s="158" t="s">
        <v>552</v>
      </c>
      <c r="D32206" s="159">
        <v>295.82</v>
      </c>
    </row>
    <row r="32207" spans="3:4" ht="15" hidden="1" customHeight="1" x14ac:dyDescent="0.25">
      <c r="C32207" s="160" t="s">
        <v>542</v>
      </c>
      <c r="D32207" s="161">
        <v>211.14</v>
      </c>
    </row>
    <row r="32208" spans="3:4" ht="15" hidden="1" customHeight="1" x14ac:dyDescent="0.25">
      <c r="C32208" s="158" t="s">
        <v>549</v>
      </c>
      <c r="D32208" s="159">
        <v>873.59</v>
      </c>
    </row>
    <row r="32209" spans="3:4" ht="15" hidden="1" customHeight="1" x14ac:dyDescent="0.25">
      <c r="C32209" s="160" t="s">
        <v>549</v>
      </c>
      <c r="D32209" s="161">
        <v>819.86</v>
      </c>
    </row>
    <row r="32210" spans="3:4" ht="15" hidden="1" customHeight="1" x14ac:dyDescent="0.25">
      <c r="C32210" s="158" t="s">
        <v>543</v>
      </c>
      <c r="D32210" s="159">
        <v>738.53</v>
      </c>
    </row>
    <row r="32211" spans="3:4" ht="15" hidden="1" customHeight="1" x14ac:dyDescent="0.25">
      <c r="C32211" s="160" t="s">
        <v>539</v>
      </c>
      <c r="D32211" s="161">
        <v>538.03</v>
      </c>
    </row>
    <row r="32212" spans="3:4" ht="15" hidden="1" customHeight="1" x14ac:dyDescent="0.25">
      <c r="C32212" s="158" t="s">
        <v>548</v>
      </c>
      <c r="D32212" s="159">
        <v>132.86000000000001</v>
      </c>
    </row>
    <row r="32213" spans="3:4" ht="15" hidden="1" customHeight="1" x14ac:dyDescent="0.25">
      <c r="C32213" s="160" t="s">
        <v>308</v>
      </c>
      <c r="D32213" s="161">
        <v>143.19999999999999</v>
      </c>
    </row>
    <row r="32214" spans="3:4" ht="15" hidden="1" customHeight="1" x14ac:dyDescent="0.25">
      <c r="C32214" s="158" t="s">
        <v>558</v>
      </c>
      <c r="D32214" s="159">
        <v>627.11</v>
      </c>
    </row>
    <row r="32215" spans="3:4" ht="15" hidden="1" customHeight="1" x14ac:dyDescent="0.25">
      <c r="C32215" s="160" t="s">
        <v>546</v>
      </c>
      <c r="D32215" s="161">
        <v>612.45000000000005</v>
      </c>
    </row>
    <row r="32216" spans="3:4" ht="15" hidden="1" customHeight="1" x14ac:dyDescent="0.25">
      <c r="C32216" s="158" t="s">
        <v>309</v>
      </c>
      <c r="D32216" s="159">
        <v>649.26</v>
      </c>
    </row>
    <row r="32217" spans="3:4" ht="15" hidden="1" customHeight="1" x14ac:dyDescent="0.25">
      <c r="C32217" s="160" t="s">
        <v>547</v>
      </c>
      <c r="D32217" s="161">
        <v>114.69</v>
      </c>
    </row>
    <row r="32218" spans="3:4" ht="15" hidden="1" customHeight="1" x14ac:dyDescent="0.25">
      <c r="C32218" s="158" t="s">
        <v>543</v>
      </c>
      <c r="D32218" s="159">
        <v>1205.21</v>
      </c>
    </row>
    <row r="32219" spans="3:4" ht="15" hidden="1" customHeight="1" x14ac:dyDescent="0.25">
      <c r="C32219" s="160" t="s">
        <v>308</v>
      </c>
      <c r="D32219" s="161">
        <v>623.07000000000005</v>
      </c>
    </row>
    <row r="32220" spans="3:4" ht="15" hidden="1" customHeight="1" x14ac:dyDescent="0.25">
      <c r="C32220" s="158" t="s">
        <v>552</v>
      </c>
      <c r="D32220" s="159">
        <v>428.89</v>
      </c>
    </row>
    <row r="32221" spans="3:4" ht="15" hidden="1" customHeight="1" x14ac:dyDescent="0.25">
      <c r="C32221" s="160" t="s">
        <v>308</v>
      </c>
      <c r="D32221" s="161">
        <v>528.59</v>
      </c>
    </row>
    <row r="32222" spans="3:4" ht="15" hidden="1" customHeight="1" x14ac:dyDescent="0.25">
      <c r="C32222" s="158" t="s">
        <v>543</v>
      </c>
      <c r="D32222" s="159">
        <v>88.74</v>
      </c>
    </row>
    <row r="32223" spans="3:4" ht="15" hidden="1" customHeight="1" x14ac:dyDescent="0.25">
      <c r="C32223" s="160" t="s">
        <v>307</v>
      </c>
      <c r="D32223" s="161">
        <v>882.69</v>
      </c>
    </row>
    <row r="32224" spans="3:4" ht="15" hidden="1" customHeight="1" x14ac:dyDescent="0.25">
      <c r="C32224" s="158" t="s">
        <v>541</v>
      </c>
      <c r="D32224" s="159">
        <v>615.14</v>
      </c>
    </row>
    <row r="32225" spans="3:4" ht="15" hidden="1" customHeight="1" x14ac:dyDescent="0.25">
      <c r="C32225" s="160" t="s">
        <v>553</v>
      </c>
      <c r="D32225" s="161">
        <v>590.17999999999995</v>
      </c>
    </row>
    <row r="32226" spans="3:4" ht="15" hidden="1" customHeight="1" x14ac:dyDescent="0.25">
      <c r="C32226" s="158" t="s">
        <v>549</v>
      </c>
      <c r="D32226" s="159">
        <v>731</v>
      </c>
    </row>
    <row r="32227" spans="3:4" ht="15" hidden="1" customHeight="1" x14ac:dyDescent="0.25">
      <c r="C32227" s="160" t="s">
        <v>547</v>
      </c>
      <c r="D32227" s="161">
        <v>405.44</v>
      </c>
    </row>
    <row r="32228" spans="3:4" ht="15" hidden="1" customHeight="1" x14ac:dyDescent="0.25">
      <c r="C32228" s="158" t="s">
        <v>551</v>
      </c>
      <c r="D32228" s="159">
        <v>648.32000000000005</v>
      </c>
    </row>
    <row r="32229" spans="3:4" ht="15" hidden="1" customHeight="1" x14ac:dyDescent="0.25">
      <c r="C32229" s="160" t="s">
        <v>546</v>
      </c>
      <c r="D32229" s="161">
        <v>683.98</v>
      </c>
    </row>
    <row r="32230" spans="3:4" ht="15" hidden="1" customHeight="1" x14ac:dyDescent="0.25">
      <c r="C32230" s="158" t="s">
        <v>545</v>
      </c>
      <c r="D32230" s="159">
        <v>196.02</v>
      </c>
    </row>
    <row r="32231" spans="3:4" ht="15" hidden="1" customHeight="1" x14ac:dyDescent="0.25">
      <c r="C32231" s="160" t="s">
        <v>552</v>
      </c>
      <c r="D32231" s="161">
        <v>1152.5899999999999</v>
      </c>
    </row>
    <row r="32232" spans="3:4" ht="15" hidden="1" customHeight="1" x14ac:dyDescent="0.25">
      <c r="C32232" s="158" t="s">
        <v>555</v>
      </c>
      <c r="D32232" s="159">
        <v>715.7</v>
      </c>
    </row>
    <row r="32233" spans="3:4" ht="15" hidden="1" customHeight="1" x14ac:dyDescent="0.25">
      <c r="C32233" s="160" t="s">
        <v>552</v>
      </c>
      <c r="D32233" s="161">
        <v>741.23</v>
      </c>
    </row>
    <row r="32234" spans="3:4" ht="15" hidden="1" customHeight="1" x14ac:dyDescent="0.25">
      <c r="C32234" s="158" t="s">
        <v>558</v>
      </c>
      <c r="D32234" s="159">
        <v>1107.03</v>
      </c>
    </row>
    <row r="32235" spans="3:4" ht="15" hidden="1" customHeight="1" x14ac:dyDescent="0.25">
      <c r="C32235" s="160" t="s">
        <v>307</v>
      </c>
      <c r="D32235" s="161">
        <v>1013.68</v>
      </c>
    </row>
    <row r="32236" spans="3:4" ht="15" hidden="1" customHeight="1" x14ac:dyDescent="0.25">
      <c r="C32236" s="158" t="s">
        <v>309</v>
      </c>
      <c r="D32236" s="159">
        <v>1074.5</v>
      </c>
    </row>
    <row r="32237" spans="3:4" ht="15" hidden="1" customHeight="1" x14ac:dyDescent="0.25">
      <c r="C32237" s="160" t="s">
        <v>548</v>
      </c>
      <c r="D32237" s="161">
        <v>643.78</v>
      </c>
    </row>
    <row r="32238" spans="3:4" ht="15" hidden="1" customHeight="1" x14ac:dyDescent="0.25">
      <c r="C32238" s="158" t="s">
        <v>552</v>
      </c>
      <c r="D32238" s="159">
        <v>916.11</v>
      </c>
    </row>
    <row r="32239" spans="3:4" ht="15" hidden="1" customHeight="1" x14ac:dyDescent="0.25">
      <c r="C32239" s="160" t="s">
        <v>312</v>
      </c>
      <c r="D32239" s="161">
        <v>1081.96</v>
      </c>
    </row>
    <row r="32240" spans="3:4" ht="15" hidden="1" customHeight="1" x14ac:dyDescent="0.25">
      <c r="C32240" s="158" t="s">
        <v>546</v>
      </c>
      <c r="D32240" s="159">
        <v>1135.68</v>
      </c>
    </row>
    <row r="32241" spans="3:4" ht="15" hidden="1" customHeight="1" x14ac:dyDescent="0.25">
      <c r="C32241" s="160" t="s">
        <v>307</v>
      </c>
      <c r="D32241" s="161">
        <v>536.13</v>
      </c>
    </row>
    <row r="32242" spans="3:4" ht="15" hidden="1" customHeight="1" x14ac:dyDescent="0.25">
      <c r="C32242" s="158" t="s">
        <v>552</v>
      </c>
      <c r="D32242" s="159">
        <v>148.32</v>
      </c>
    </row>
    <row r="32243" spans="3:4" ht="15" hidden="1" customHeight="1" x14ac:dyDescent="0.25">
      <c r="C32243" s="160" t="s">
        <v>547</v>
      </c>
      <c r="D32243" s="161">
        <v>403.33</v>
      </c>
    </row>
    <row r="32244" spans="3:4" ht="15" hidden="1" customHeight="1" x14ac:dyDescent="0.25">
      <c r="C32244" s="158" t="s">
        <v>549</v>
      </c>
      <c r="D32244" s="159">
        <v>426.29</v>
      </c>
    </row>
    <row r="32245" spans="3:4" ht="15" hidden="1" customHeight="1" x14ac:dyDescent="0.25">
      <c r="C32245" s="160" t="s">
        <v>551</v>
      </c>
      <c r="D32245" s="161">
        <v>665.81</v>
      </c>
    </row>
    <row r="32246" spans="3:4" ht="15" hidden="1" customHeight="1" x14ac:dyDescent="0.25">
      <c r="C32246" s="158" t="s">
        <v>539</v>
      </c>
      <c r="D32246" s="159">
        <v>566.97</v>
      </c>
    </row>
    <row r="32247" spans="3:4" ht="15" hidden="1" customHeight="1" x14ac:dyDescent="0.25">
      <c r="C32247" s="160" t="s">
        <v>543</v>
      </c>
      <c r="D32247" s="161">
        <v>564.28</v>
      </c>
    </row>
    <row r="32248" spans="3:4" ht="15" hidden="1" customHeight="1" x14ac:dyDescent="0.25">
      <c r="C32248" s="158" t="s">
        <v>544</v>
      </c>
      <c r="D32248" s="159">
        <v>482.79</v>
      </c>
    </row>
    <row r="32249" spans="3:4" ht="15" hidden="1" customHeight="1" x14ac:dyDescent="0.25">
      <c r="C32249" s="160" t="s">
        <v>542</v>
      </c>
      <c r="D32249" s="161">
        <v>391.9</v>
      </c>
    </row>
    <row r="32250" spans="3:4" ht="15" hidden="1" customHeight="1" x14ac:dyDescent="0.25">
      <c r="C32250" s="158" t="s">
        <v>549</v>
      </c>
      <c r="D32250" s="159">
        <v>351.76</v>
      </c>
    </row>
    <row r="32251" spans="3:4" ht="15" hidden="1" customHeight="1" x14ac:dyDescent="0.25">
      <c r="C32251" s="160" t="s">
        <v>539</v>
      </c>
      <c r="D32251" s="161">
        <v>535.67999999999995</v>
      </c>
    </row>
    <row r="32252" spans="3:4" ht="15" hidden="1" customHeight="1" x14ac:dyDescent="0.25">
      <c r="C32252" s="158" t="s">
        <v>553</v>
      </c>
      <c r="D32252" s="159">
        <v>348.76</v>
      </c>
    </row>
    <row r="32253" spans="3:4" ht="15" hidden="1" customHeight="1" x14ac:dyDescent="0.25">
      <c r="C32253" s="160" t="s">
        <v>557</v>
      </c>
      <c r="D32253" s="161">
        <v>446.41</v>
      </c>
    </row>
    <row r="32254" spans="3:4" ht="15" hidden="1" customHeight="1" x14ac:dyDescent="0.25">
      <c r="C32254" s="158" t="s">
        <v>555</v>
      </c>
      <c r="D32254" s="159">
        <v>783.03</v>
      </c>
    </row>
    <row r="32255" spans="3:4" ht="15" hidden="1" customHeight="1" x14ac:dyDescent="0.25">
      <c r="C32255" s="160" t="s">
        <v>309</v>
      </c>
      <c r="D32255" s="161">
        <v>174.71</v>
      </c>
    </row>
    <row r="32256" spans="3:4" ht="15" hidden="1" customHeight="1" x14ac:dyDescent="0.25">
      <c r="C32256" s="158" t="s">
        <v>552</v>
      </c>
      <c r="D32256" s="159">
        <v>1066.1600000000001</v>
      </c>
    </row>
    <row r="32257" spans="3:4" ht="15" hidden="1" customHeight="1" x14ac:dyDescent="0.25">
      <c r="C32257" s="160" t="s">
        <v>543</v>
      </c>
      <c r="D32257" s="161">
        <v>557.79999999999995</v>
      </c>
    </row>
    <row r="32258" spans="3:4" ht="15" hidden="1" customHeight="1" x14ac:dyDescent="0.25">
      <c r="C32258" s="158" t="s">
        <v>545</v>
      </c>
      <c r="D32258" s="159">
        <v>56.43</v>
      </c>
    </row>
    <row r="32259" spans="3:4" ht="15" hidden="1" customHeight="1" x14ac:dyDescent="0.25">
      <c r="C32259" s="160" t="s">
        <v>312</v>
      </c>
      <c r="D32259" s="161">
        <v>226.38</v>
      </c>
    </row>
    <row r="32260" spans="3:4" ht="15" hidden="1" customHeight="1" x14ac:dyDescent="0.25">
      <c r="C32260" s="158" t="s">
        <v>556</v>
      </c>
      <c r="D32260" s="159">
        <v>945.51</v>
      </c>
    </row>
    <row r="32261" spans="3:4" ht="15" hidden="1" customHeight="1" x14ac:dyDescent="0.25">
      <c r="C32261" s="160" t="s">
        <v>308</v>
      </c>
      <c r="D32261" s="161">
        <v>279.95</v>
      </c>
    </row>
    <row r="32262" spans="3:4" ht="15" hidden="1" customHeight="1" x14ac:dyDescent="0.25">
      <c r="C32262" s="158" t="s">
        <v>553</v>
      </c>
      <c r="D32262" s="159">
        <v>544.89</v>
      </c>
    </row>
    <row r="32263" spans="3:4" ht="15" hidden="1" customHeight="1" x14ac:dyDescent="0.25">
      <c r="C32263" s="160" t="s">
        <v>552</v>
      </c>
      <c r="D32263" s="161">
        <v>1232.69</v>
      </c>
    </row>
    <row r="32264" spans="3:4" ht="15" hidden="1" customHeight="1" x14ac:dyDescent="0.25">
      <c r="C32264" s="158" t="s">
        <v>309</v>
      </c>
      <c r="D32264" s="159">
        <v>1256.8599999999999</v>
      </c>
    </row>
    <row r="32265" spans="3:4" ht="15" hidden="1" customHeight="1" x14ac:dyDescent="0.25">
      <c r="C32265" s="160" t="s">
        <v>556</v>
      </c>
      <c r="D32265" s="161">
        <v>391.18</v>
      </c>
    </row>
    <row r="32266" spans="3:4" ht="15" hidden="1" customHeight="1" x14ac:dyDescent="0.25">
      <c r="C32266" s="158" t="s">
        <v>312</v>
      </c>
      <c r="D32266" s="159">
        <v>488.1</v>
      </c>
    </row>
    <row r="32267" spans="3:4" ht="15" hidden="1" customHeight="1" x14ac:dyDescent="0.25">
      <c r="C32267" s="160" t="s">
        <v>309</v>
      </c>
      <c r="D32267" s="161">
        <v>458.44</v>
      </c>
    </row>
    <row r="32268" spans="3:4" ht="15" hidden="1" customHeight="1" x14ac:dyDescent="0.25">
      <c r="C32268" s="158" t="s">
        <v>552</v>
      </c>
      <c r="D32268" s="159">
        <v>1193.55</v>
      </c>
    </row>
    <row r="32269" spans="3:4" ht="15" hidden="1" customHeight="1" x14ac:dyDescent="0.25">
      <c r="C32269" s="160" t="s">
        <v>554</v>
      </c>
      <c r="D32269" s="161">
        <v>183.15</v>
      </c>
    </row>
    <row r="32270" spans="3:4" ht="15" hidden="1" customHeight="1" x14ac:dyDescent="0.25">
      <c r="C32270" s="158" t="s">
        <v>546</v>
      </c>
      <c r="D32270" s="159">
        <v>963.9</v>
      </c>
    </row>
    <row r="32271" spans="3:4" ht="15" hidden="1" customHeight="1" x14ac:dyDescent="0.25">
      <c r="C32271" s="160" t="s">
        <v>307</v>
      </c>
      <c r="D32271" s="161">
        <v>1215</v>
      </c>
    </row>
    <row r="32272" spans="3:4" ht="15" hidden="1" customHeight="1" x14ac:dyDescent="0.25">
      <c r="C32272" s="158" t="s">
        <v>549</v>
      </c>
      <c r="D32272" s="159">
        <v>887.3</v>
      </c>
    </row>
    <row r="32273" spans="3:4" ht="15" hidden="1" customHeight="1" x14ac:dyDescent="0.25">
      <c r="C32273" s="160" t="s">
        <v>544</v>
      </c>
      <c r="D32273" s="161">
        <v>858.45</v>
      </c>
    </row>
    <row r="32274" spans="3:4" ht="15" hidden="1" customHeight="1" x14ac:dyDescent="0.25">
      <c r="C32274" s="158" t="s">
        <v>547</v>
      </c>
      <c r="D32274" s="159">
        <v>584.25</v>
      </c>
    </row>
    <row r="32275" spans="3:4" ht="15" hidden="1" customHeight="1" x14ac:dyDescent="0.25">
      <c r="C32275" s="160" t="s">
        <v>540</v>
      </c>
      <c r="D32275" s="161">
        <v>414.12</v>
      </c>
    </row>
    <row r="32276" spans="3:4" ht="15" hidden="1" customHeight="1" x14ac:dyDescent="0.25">
      <c r="C32276" s="158" t="s">
        <v>551</v>
      </c>
      <c r="D32276" s="159">
        <v>352.6</v>
      </c>
    </row>
    <row r="32277" spans="3:4" ht="15" hidden="1" customHeight="1" x14ac:dyDescent="0.25">
      <c r="C32277" s="160" t="s">
        <v>545</v>
      </c>
      <c r="D32277" s="161">
        <v>945.99</v>
      </c>
    </row>
    <row r="32278" spans="3:4" ht="15" hidden="1" customHeight="1" x14ac:dyDescent="0.25">
      <c r="C32278" s="158" t="s">
        <v>555</v>
      </c>
      <c r="D32278" s="159">
        <v>792.57</v>
      </c>
    </row>
    <row r="32279" spans="3:4" ht="15" hidden="1" customHeight="1" x14ac:dyDescent="0.25">
      <c r="C32279" s="160" t="s">
        <v>307</v>
      </c>
      <c r="D32279" s="161">
        <v>499.23</v>
      </c>
    </row>
    <row r="32280" spans="3:4" ht="15" hidden="1" customHeight="1" x14ac:dyDescent="0.25">
      <c r="C32280" s="158" t="s">
        <v>555</v>
      </c>
      <c r="D32280" s="159">
        <v>760.43</v>
      </c>
    </row>
    <row r="32281" spans="3:4" ht="15" hidden="1" customHeight="1" x14ac:dyDescent="0.25">
      <c r="C32281" s="160" t="s">
        <v>552</v>
      </c>
      <c r="D32281" s="161">
        <v>1251</v>
      </c>
    </row>
    <row r="32282" spans="3:4" ht="15" hidden="1" customHeight="1" x14ac:dyDescent="0.25">
      <c r="C32282" s="158" t="s">
        <v>540</v>
      </c>
      <c r="D32282" s="159">
        <v>1156.8699999999999</v>
      </c>
    </row>
    <row r="32283" spans="3:4" ht="15" hidden="1" customHeight="1" x14ac:dyDescent="0.25">
      <c r="C32283" s="160" t="s">
        <v>542</v>
      </c>
      <c r="D32283" s="161">
        <v>1138.25</v>
      </c>
    </row>
    <row r="32284" spans="3:4" ht="15" hidden="1" customHeight="1" x14ac:dyDescent="0.25">
      <c r="C32284" s="158" t="s">
        <v>539</v>
      </c>
      <c r="D32284" s="159">
        <v>555.85</v>
      </c>
    </row>
    <row r="32285" spans="3:4" ht="15" hidden="1" customHeight="1" x14ac:dyDescent="0.25">
      <c r="C32285" s="160" t="s">
        <v>551</v>
      </c>
      <c r="D32285" s="161">
        <v>795.6</v>
      </c>
    </row>
    <row r="32286" spans="3:4" ht="15" hidden="1" customHeight="1" x14ac:dyDescent="0.25">
      <c r="C32286" s="158" t="s">
        <v>309</v>
      </c>
      <c r="D32286" s="159">
        <v>1199.56</v>
      </c>
    </row>
    <row r="32287" spans="3:4" ht="15" hidden="1" customHeight="1" x14ac:dyDescent="0.25">
      <c r="C32287" s="160" t="s">
        <v>552</v>
      </c>
      <c r="D32287" s="161">
        <v>189.17</v>
      </c>
    </row>
    <row r="32288" spans="3:4" ht="15" hidden="1" customHeight="1" x14ac:dyDescent="0.25">
      <c r="C32288" s="158" t="s">
        <v>539</v>
      </c>
      <c r="D32288" s="159">
        <v>809.96</v>
      </c>
    </row>
    <row r="32289" spans="3:4" ht="15" hidden="1" customHeight="1" x14ac:dyDescent="0.25">
      <c r="C32289" s="160" t="s">
        <v>540</v>
      </c>
      <c r="D32289" s="161">
        <v>636.94000000000005</v>
      </c>
    </row>
    <row r="32290" spans="3:4" ht="15" hidden="1" customHeight="1" x14ac:dyDescent="0.25">
      <c r="C32290" s="158" t="s">
        <v>540</v>
      </c>
      <c r="D32290" s="159">
        <v>1170.83</v>
      </c>
    </row>
    <row r="32291" spans="3:4" ht="15" hidden="1" customHeight="1" x14ac:dyDescent="0.25">
      <c r="C32291" s="160" t="s">
        <v>546</v>
      </c>
      <c r="D32291" s="161">
        <v>517.53</v>
      </c>
    </row>
    <row r="32292" spans="3:4" ht="15" hidden="1" customHeight="1" x14ac:dyDescent="0.25">
      <c r="C32292" s="158" t="s">
        <v>549</v>
      </c>
      <c r="D32292" s="159">
        <v>288.82</v>
      </c>
    </row>
    <row r="32293" spans="3:4" ht="15" hidden="1" customHeight="1" x14ac:dyDescent="0.25">
      <c r="C32293" s="160" t="s">
        <v>308</v>
      </c>
      <c r="D32293" s="161">
        <v>525.69000000000005</v>
      </c>
    </row>
    <row r="32294" spans="3:4" ht="15" hidden="1" customHeight="1" x14ac:dyDescent="0.25">
      <c r="C32294" s="158" t="s">
        <v>309</v>
      </c>
      <c r="D32294" s="159">
        <v>701</v>
      </c>
    </row>
    <row r="32295" spans="3:4" ht="15" hidden="1" customHeight="1" x14ac:dyDescent="0.25">
      <c r="C32295" s="160" t="s">
        <v>545</v>
      </c>
      <c r="D32295" s="161">
        <v>829.97</v>
      </c>
    </row>
    <row r="32296" spans="3:4" ht="15" hidden="1" customHeight="1" x14ac:dyDescent="0.25">
      <c r="C32296" s="158" t="s">
        <v>543</v>
      </c>
      <c r="D32296" s="159">
        <v>660.72</v>
      </c>
    </row>
    <row r="32297" spans="3:4" ht="15" hidden="1" customHeight="1" x14ac:dyDescent="0.25">
      <c r="C32297" s="160" t="s">
        <v>550</v>
      </c>
      <c r="D32297" s="161">
        <v>1071.54</v>
      </c>
    </row>
    <row r="32298" spans="3:4" ht="15" hidden="1" customHeight="1" x14ac:dyDescent="0.25">
      <c r="C32298" s="158" t="s">
        <v>546</v>
      </c>
      <c r="D32298" s="159">
        <v>254.65</v>
      </c>
    </row>
    <row r="32299" spans="3:4" ht="15" hidden="1" customHeight="1" x14ac:dyDescent="0.25">
      <c r="C32299" s="160" t="s">
        <v>553</v>
      </c>
      <c r="D32299" s="161">
        <v>604.80999999999995</v>
      </c>
    </row>
    <row r="32300" spans="3:4" ht="15" hidden="1" customHeight="1" x14ac:dyDescent="0.25">
      <c r="C32300" s="158" t="s">
        <v>551</v>
      </c>
      <c r="D32300" s="159">
        <v>1260.08</v>
      </c>
    </row>
    <row r="32301" spans="3:4" ht="15" hidden="1" customHeight="1" x14ac:dyDescent="0.25">
      <c r="C32301" s="160" t="s">
        <v>549</v>
      </c>
      <c r="D32301" s="161">
        <v>478.03</v>
      </c>
    </row>
    <row r="32302" spans="3:4" ht="15" hidden="1" customHeight="1" x14ac:dyDescent="0.25">
      <c r="C32302" s="158" t="s">
        <v>553</v>
      </c>
      <c r="D32302" s="159">
        <v>992.41</v>
      </c>
    </row>
    <row r="32303" spans="3:4" ht="15" hidden="1" customHeight="1" x14ac:dyDescent="0.25">
      <c r="C32303" s="160" t="s">
        <v>547</v>
      </c>
      <c r="D32303" s="161">
        <v>1181.27</v>
      </c>
    </row>
    <row r="32304" spans="3:4" ht="15" hidden="1" customHeight="1" x14ac:dyDescent="0.25">
      <c r="C32304" s="158" t="s">
        <v>545</v>
      </c>
      <c r="D32304" s="159">
        <v>583.03</v>
      </c>
    </row>
    <row r="32305" spans="3:4" ht="15" hidden="1" customHeight="1" x14ac:dyDescent="0.25">
      <c r="C32305" s="160" t="s">
        <v>547</v>
      </c>
      <c r="D32305" s="161">
        <v>1171.6199999999999</v>
      </c>
    </row>
    <row r="32306" spans="3:4" ht="15" hidden="1" customHeight="1" x14ac:dyDescent="0.25">
      <c r="C32306" s="158" t="s">
        <v>554</v>
      </c>
      <c r="D32306" s="159">
        <v>752.08</v>
      </c>
    </row>
    <row r="32307" spans="3:4" ht="15" hidden="1" customHeight="1" x14ac:dyDescent="0.25">
      <c r="C32307" s="160" t="s">
        <v>546</v>
      </c>
      <c r="D32307" s="161">
        <v>1149.75</v>
      </c>
    </row>
    <row r="32308" spans="3:4" ht="15" hidden="1" customHeight="1" x14ac:dyDescent="0.25">
      <c r="C32308" s="158" t="s">
        <v>307</v>
      </c>
      <c r="D32308" s="159">
        <v>910.74</v>
      </c>
    </row>
    <row r="32309" spans="3:4" ht="15" hidden="1" customHeight="1" x14ac:dyDescent="0.25">
      <c r="C32309" s="160" t="s">
        <v>549</v>
      </c>
      <c r="D32309" s="161">
        <v>512.04999999999995</v>
      </c>
    </row>
    <row r="32310" spans="3:4" ht="15" hidden="1" customHeight="1" x14ac:dyDescent="0.25">
      <c r="C32310" s="158" t="s">
        <v>540</v>
      </c>
      <c r="D32310" s="159">
        <v>307.99</v>
      </c>
    </row>
    <row r="32311" spans="3:4" ht="15" hidden="1" customHeight="1" x14ac:dyDescent="0.25">
      <c r="C32311" s="160" t="s">
        <v>551</v>
      </c>
      <c r="D32311" s="161">
        <v>901.22</v>
      </c>
    </row>
    <row r="32312" spans="3:4" ht="15" hidden="1" customHeight="1" x14ac:dyDescent="0.25">
      <c r="C32312" s="158" t="s">
        <v>545</v>
      </c>
      <c r="D32312" s="159">
        <v>962.09</v>
      </c>
    </row>
    <row r="32313" spans="3:4" ht="15" hidden="1" customHeight="1" x14ac:dyDescent="0.25">
      <c r="C32313" s="160" t="s">
        <v>312</v>
      </c>
      <c r="D32313" s="161">
        <v>1177.83</v>
      </c>
    </row>
    <row r="32314" spans="3:4" ht="15" hidden="1" customHeight="1" x14ac:dyDescent="0.25">
      <c r="C32314" s="158" t="s">
        <v>554</v>
      </c>
      <c r="D32314" s="159">
        <v>1110.6099999999999</v>
      </c>
    </row>
    <row r="32315" spans="3:4" ht="15" hidden="1" customHeight="1" x14ac:dyDescent="0.25">
      <c r="C32315" s="160" t="s">
        <v>543</v>
      </c>
      <c r="D32315" s="161">
        <v>1279.23</v>
      </c>
    </row>
    <row r="32316" spans="3:4" ht="15" hidden="1" customHeight="1" x14ac:dyDescent="0.25">
      <c r="C32316" s="158" t="s">
        <v>539</v>
      </c>
      <c r="D32316" s="159">
        <v>750.13</v>
      </c>
    </row>
    <row r="32317" spans="3:4" ht="15" hidden="1" customHeight="1" x14ac:dyDescent="0.25">
      <c r="C32317" s="160" t="s">
        <v>548</v>
      </c>
      <c r="D32317" s="161">
        <v>732.49</v>
      </c>
    </row>
    <row r="32318" spans="3:4" ht="15" hidden="1" customHeight="1" x14ac:dyDescent="0.25">
      <c r="C32318" s="158" t="s">
        <v>545</v>
      </c>
      <c r="D32318" s="159">
        <v>670</v>
      </c>
    </row>
    <row r="32319" spans="3:4" ht="15" hidden="1" customHeight="1" x14ac:dyDescent="0.25">
      <c r="C32319" s="160" t="s">
        <v>309</v>
      </c>
      <c r="D32319" s="161">
        <v>1062.08</v>
      </c>
    </row>
    <row r="32320" spans="3:4" ht="15" hidden="1" customHeight="1" x14ac:dyDescent="0.25">
      <c r="C32320" s="158" t="s">
        <v>552</v>
      </c>
      <c r="D32320" s="159">
        <v>902.17</v>
      </c>
    </row>
    <row r="32321" spans="3:4" ht="15" hidden="1" customHeight="1" x14ac:dyDescent="0.25">
      <c r="C32321" s="160" t="s">
        <v>552</v>
      </c>
      <c r="D32321" s="161">
        <v>625.16999999999996</v>
      </c>
    </row>
    <row r="32322" spans="3:4" ht="15" hidden="1" customHeight="1" x14ac:dyDescent="0.25">
      <c r="C32322" s="158" t="s">
        <v>308</v>
      </c>
      <c r="D32322" s="159">
        <v>578.86</v>
      </c>
    </row>
    <row r="32323" spans="3:4" ht="15" hidden="1" customHeight="1" x14ac:dyDescent="0.25">
      <c r="C32323" s="160" t="s">
        <v>547</v>
      </c>
      <c r="D32323" s="161">
        <v>247.35</v>
      </c>
    </row>
    <row r="32324" spans="3:4" ht="15" hidden="1" customHeight="1" x14ac:dyDescent="0.25">
      <c r="C32324" s="158" t="s">
        <v>545</v>
      </c>
      <c r="D32324" s="159">
        <v>1059.58</v>
      </c>
    </row>
    <row r="32325" spans="3:4" ht="15" hidden="1" customHeight="1" x14ac:dyDescent="0.25">
      <c r="C32325" s="160" t="s">
        <v>557</v>
      </c>
      <c r="D32325" s="161">
        <v>455.24</v>
      </c>
    </row>
    <row r="32326" spans="3:4" ht="15" hidden="1" customHeight="1" x14ac:dyDescent="0.25">
      <c r="C32326" s="158" t="s">
        <v>553</v>
      </c>
      <c r="D32326" s="159">
        <v>1001.64</v>
      </c>
    </row>
    <row r="32327" spans="3:4" ht="15" hidden="1" customHeight="1" x14ac:dyDescent="0.25">
      <c r="C32327" s="160" t="s">
        <v>549</v>
      </c>
      <c r="D32327" s="161">
        <v>265.05</v>
      </c>
    </row>
    <row r="32328" spans="3:4" ht="15" hidden="1" customHeight="1" x14ac:dyDescent="0.25">
      <c r="C32328" s="158" t="s">
        <v>553</v>
      </c>
      <c r="D32328" s="159">
        <v>931.81</v>
      </c>
    </row>
    <row r="32329" spans="3:4" ht="15" hidden="1" customHeight="1" x14ac:dyDescent="0.25">
      <c r="C32329" s="160" t="s">
        <v>307</v>
      </c>
      <c r="D32329" s="161">
        <v>984.65</v>
      </c>
    </row>
    <row r="32330" spans="3:4" ht="15" hidden="1" customHeight="1" x14ac:dyDescent="0.25">
      <c r="C32330" s="158" t="s">
        <v>309</v>
      </c>
      <c r="D32330" s="159">
        <v>841.62</v>
      </c>
    </row>
    <row r="32331" spans="3:4" ht="15" hidden="1" customHeight="1" x14ac:dyDescent="0.25">
      <c r="C32331" s="160" t="s">
        <v>309</v>
      </c>
      <c r="D32331" s="161">
        <v>1190.45</v>
      </c>
    </row>
    <row r="32332" spans="3:4" ht="15" hidden="1" customHeight="1" x14ac:dyDescent="0.25">
      <c r="C32332" s="158" t="s">
        <v>308</v>
      </c>
      <c r="D32332" s="159">
        <v>633.91</v>
      </c>
    </row>
    <row r="32333" spans="3:4" ht="15" hidden="1" customHeight="1" x14ac:dyDescent="0.25">
      <c r="C32333" s="160" t="s">
        <v>312</v>
      </c>
      <c r="D32333" s="161">
        <v>585.91999999999996</v>
      </c>
    </row>
    <row r="32334" spans="3:4" ht="15" hidden="1" customHeight="1" x14ac:dyDescent="0.25">
      <c r="C32334" s="158" t="s">
        <v>555</v>
      </c>
      <c r="D32334" s="159">
        <v>818.56</v>
      </c>
    </row>
    <row r="32335" spans="3:4" ht="15" hidden="1" customHeight="1" x14ac:dyDescent="0.25">
      <c r="C32335" s="160" t="s">
        <v>553</v>
      </c>
      <c r="D32335" s="161">
        <v>623.79999999999995</v>
      </c>
    </row>
    <row r="32336" spans="3:4" ht="15" hidden="1" customHeight="1" x14ac:dyDescent="0.25">
      <c r="C32336" s="158" t="s">
        <v>549</v>
      </c>
      <c r="D32336" s="159">
        <v>636.91</v>
      </c>
    </row>
    <row r="32337" spans="3:4" ht="15" hidden="1" customHeight="1" x14ac:dyDescent="0.25">
      <c r="C32337" s="160" t="s">
        <v>547</v>
      </c>
      <c r="D32337" s="161">
        <v>643.98</v>
      </c>
    </row>
    <row r="32338" spans="3:4" ht="15" hidden="1" customHeight="1" x14ac:dyDescent="0.25">
      <c r="C32338" s="158" t="s">
        <v>551</v>
      </c>
      <c r="D32338" s="159">
        <v>19.579999999999998</v>
      </c>
    </row>
    <row r="32339" spans="3:4" ht="15" hidden="1" customHeight="1" x14ac:dyDescent="0.25">
      <c r="C32339" s="160" t="s">
        <v>551</v>
      </c>
      <c r="D32339" s="161">
        <v>231.26</v>
      </c>
    </row>
    <row r="32340" spans="3:4" ht="15" hidden="1" customHeight="1" x14ac:dyDescent="0.25">
      <c r="C32340" s="158" t="s">
        <v>542</v>
      </c>
      <c r="D32340" s="159">
        <v>701.39</v>
      </c>
    </row>
    <row r="32341" spans="3:4" ht="15" hidden="1" customHeight="1" x14ac:dyDescent="0.25">
      <c r="C32341" s="160" t="s">
        <v>548</v>
      </c>
      <c r="D32341" s="161">
        <v>329.1</v>
      </c>
    </row>
    <row r="32342" spans="3:4" ht="15" hidden="1" customHeight="1" x14ac:dyDescent="0.25">
      <c r="C32342" s="158" t="s">
        <v>307</v>
      </c>
      <c r="D32342" s="159">
        <v>912.12</v>
      </c>
    </row>
    <row r="32343" spans="3:4" ht="15" hidden="1" customHeight="1" x14ac:dyDescent="0.25">
      <c r="C32343" s="160" t="s">
        <v>547</v>
      </c>
      <c r="D32343" s="161">
        <v>411.37</v>
      </c>
    </row>
    <row r="32344" spans="3:4" ht="15" hidden="1" customHeight="1" x14ac:dyDescent="0.25">
      <c r="C32344" s="158" t="s">
        <v>539</v>
      </c>
      <c r="D32344" s="159">
        <v>410.75</v>
      </c>
    </row>
    <row r="32345" spans="3:4" ht="15" hidden="1" customHeight="1" x14ac:dyDescent="0.25">
      <c r="C32345" s="160" t="s">
        <v>547</v>
      </c>
      <c r="D32345" s="161">
        <v>617.66999999999996</v>
      </c>
    </row>
    <row r="32346" spans="3:4" ht="15" hidden="1" customHeight="1" x14ac:dyDescent="0.25">
      <c r="C32346" s="158" t="s">
        <v>308</v>
      </c>
      <c r="D32346" s="159">
        <v>783.09</v>
      </c>
    </row>
    <row r="32347" spans="3:4" ht="15" hidden="1" customHeight="1" x14ac:dyDescent="0.25">
      <c r="C32347" s="160" t="s">
        <v>542</v>
      </c>
      <c r="D32347" s="161">
        <v>851.2</v>
      </c>
    </row>
    <row r="32348" spans="3:4" ht="15" hidden="1" customHeight="1" x14ac:dyDescent="0.25">
      <c r="C32348" s="158" t="s">
        <v>548</v>
      </c>
      <c r="D32348" s="159">
        <v>710.68</v>
      </c>
    </row>
    <row r="32349" spans="3:4" ht="15" hidden="1" customHeight="1" x14ac:dyDescent="0.25">
      <c r="C32349" s="160" t="s">
        <v>542</v>
      </c>
      <c r="D32349" s="161">
        <v>10.57</v>
      </c>
    </row>
    <row r="32350" spans="3:4" ht="15" hidden="1" customHeight="1" x14ac:dyDescent="0.25">
      <c r="C32350" s="158" t="s">
        <v>544</v>
      </c>
      <c r="D32350" s="159">
        <v>1263.9000000000001</v>
      </c>
    </row>
    <row r="32351" spans="3:4" ht="15" hidden="1" customHeight="1" x14ac:dyDescent="0.25">
      <c r="C32351" s="160" t="s">
        <v>547</v>
      </c>
      <c r="D32351" s="161">
        <v>1028.54</v>
      </c>
    </row>
    <row r="32352" spans="3:4" ht="15" hidden="1" customHeight="1" x14ac:dyDescent="0.25">
      <c r="C32352" s="158" t="s">
        <v>551</v>
      </c>
      <c r="D32352" s="159">
        <v>1013.71</v>
      </c>
    </row>
    <row r="32353" spans="3:4" ht="15" hidden="1" customHeight="1" x14ac:dyDescent="0.25">
      <c r="C32353" s="160" t="s">
        <v>544</v>
      </c>
      <c r="D32353" s="161">
        <v>117.21</v>
      </c>
    </row>
    <row r="32354" spans="3:4" ht="15" hidden="1" customHeight="1" x14ac:dyDescent="0.25">
      <c r="C32354" s="158" t="s">
        <v>546</v>
      </c>
      <c r="D32354" s="159">
        <v>494.19</v>
      </c>
    </row>
    <row r="32355" spans="3:4" ht="15" hidden="1" customHeight="1" x14ac:dyDescent="0.25">
      <c r="C32355" s="160" t="s">
        <v>539</v>
      </c>
      <c r="D32355" s="161">
        <v>338.53</v>
      </c>
    </row>
    <row r="32356" spans="3:4" ht="15" hidden="1" customHeight="1" x14ac:dyDescent="0.25">
      <c r="C32356" s="158" t="s">
        <v>557</v>
      </c>
      <c r="D32356" s="159">
        <v>310.95999999999998</v>
      </c>
    </row>
    <row r="32357" spans="3:4" ht="15" hidden="1" customHeight="1" x14ac:dyDescent="0.25">
      <c r="C32357" s="160" t="s">
        <v>540</v>
      </c>
      <c r="D32357" s="161">
        <v>276.13</v>
      </c>
    </row>
    <row r="32358" spans="3:4" ht="15" hidden="1" customHeight="1" x14ac:dyDescent="0.25">
      <c r="C32358" s="158" t="s">
        <v>557</v>
      </c>
      <c r="D32358" s="159">
        <v>858.45</v>
      </c>
    </row>
    <row r="32359" spans="3:4" ht="15" hidden="1" customHeight="1" x14ac:dyDescent="0.25">
      <c r="C32359" s="160" t="s">
        <v>542</v>
      </c>
      <c r="D32359" s="161">
        <v>810.26</v>
      </c>
    </row>
    <row r="32360" spans="3:4" ht="15" hidden="1" customHeight="1" x14ac:dyDescent="0.25">
      <c r="C32360" s="158" t="s">
        <v>545</v>
      </c>
      <c r="D32360" s="159">
        <v>275.3</v>
      </c>
    </row>
    <row r="32361" spans="3:4" ht="15" hidden="1" customHeight="1" x14ac:dyDescent="0.25">
      <c r="C32361" s="160" t="s">
        <v>312</v>
      </c>
      <c r="D32361" s="161">
        <v>990.87</v>
      </c>
    </row>
    <row r="32362" spans="3:4" ht="15" hidden="1" customHeight="1" x14ac:dyDescent="0.25">
      <c r="C32362" s="158" t="s">
        <v>309</v>
      </c>
      <c r="D32362" s="159">
        <v>844.84</v>
      </c>
    </row>
    <row r="32363" spans="3:4" ht="15" hidden="1" customHeight="1" x14ac:dyDescent="0.25">
      <c r="C32363" s="160" t="s">
        <v>543</v>
      </c>
      <c r="D32363" s="161">
        <v>578.51</v>
      </c>
    </row>
    <row r="32364" spans="3:4" ht="15" hidden="1" customHeight="1" x14ac:dyDescent="0.25">
      <c r="C32364" s="158" t="s">
        <v>308</v>
      </c>
      <c r="D32364" s="159">
        <v>626.29</v>
      </c>
    </row>
    <row r="32365" spans="3:4" ht="15" hidden="1" customHeight="1" x14ac:dyDescent="0.25">
      <c r="C32365" s="160" t="s">
        <v>312</v>
      </c>
      <c r="D32365" s="161">
        <v>757.26</v>
      </c>
    </row>
    <row r="32366" spans="3:4" ht="15" hidden="1" customHeight="1" x14ac:dyDescent="0.25">
      <c r="C32366" s="158" t="s">
        <v>551</v>
      </c>
      <c r="D32366" s="159">
        <v>1292.1099999999999</v>
      </c>
    </row>
    <row r="32367" spans="3:4" ht="15" hidden="1" customHeight="1" x14ac:dyDescent="0.25">
      <c r="C32367" s="160" t="s">
        <v>548</v>
      </c>
      <c r="D32367" s="161">
        <v>331.44</v>
      </c>
    </row>
    <row r="32368" spans="3:4" ht="15" hidden="1" customHeight="1" x14ac:dyDescent="0.25">
      <c r="C32368" s="158" t="s">
        <v>308</v>
      </c>
      <c r="D32368" s="159">
        <v>792.95</v>
      </c>
    </row>
    <row r="32369" spans="3:4" ht="15" hidden="1" customHeight="1" x14ac:dyDescent="0.25">
      <c r="C32369" s="160" t="s">
        <v>308</v>
      </c>
      <c r="D32369" s="161">
        <v>728.85</v>
      </c>
    </row>
    <row r="32370" spans="3:4" ht="15" hidden="1" customHeight="1" x14ac:dyDescent="0.25">
      <c r="C32370" s="158" t="s">
        <v>539</v>
      </c>
      <c r="D32370" s="159">
        <v>552.16999999999996</v>
      </c>
    </row>
    <row r="32371" spans="3:4" ht="15" hidden="1" customHeight="1" x14ac:dyDescent="0.25">
      <c r="C32371" s="160" t="s">
        <v>546</v>
      </c>
      <c r="D32371" s="161">
        <v>1208.95</v>
      </c>
    </row>
    <row r="32372" spans="3:4" ht="15" hidden="1" customHeight="1" x14ac:dyDescent="0.25">
      <c r="C32372" s="158" t="s">
        <v>549</v>
      </c>
      <c r="D32372" s="159">
        <v>1201.5999999999999</v>
      </c>
    </row>
    <row r="32373" spans="3:4" ht="15" hidden="1" customHeight="1" x14ac:dyDescent="0.25">
      <c r="C32373" s="160" t="s">
        <v>539</v>
      </c>
      <c r="D32373" s="161">
        <v>954.83</v>
      </c>
    </row>
    <row r="32374" spans="3:4" ht="15" hidden="1" customHeight="1" x14ac:dyDescent="0.25">
      <c r="C32374" s="158" t="s">
        <v>308</v>
      </c>
      <c r="D32374" s="159">
        <v>1147.75</v>
      </c>
    </row>
    <row r="32375" spans="3:4" ht="15" hidden="1" customHeight="1" x14ac:dyDescent="0.25">
      <c r="C32375" s="160" t="s">
        <v>543</v>
      </c>
      <c r="D32375" s="161">
        <v>635.17999999999995</v>
      </c>
    </row>
    <row r="32376" spans="3:4" ht="15" hidden="1" customHeight="1" x14ac:dyDescent="0.25">
      <c r="C32376" s="158" t="s">
        <v>549</v>
      </c>
      <c r="D32376" s="159">
        <v>1087.23</v>
      </c>
    </row>
    <row r="32377" spans="3:4" ht="15" hidden="1" customHeight="1" x14ac:dyDescent="0.25">
      <c r="C32377" s="160" t="s">
        <v>553</v>
      </c>
      <c r="D32377" s="161">
        <v>909.07</v>
      </c>
    </row>
    <row r="32378" spans="3:4" ht="15" hidden="1" customHeight="1" x14ac:dyDescent="0.25">
      <c r="C32378" s="158" t="s">
        <v>307</v>
      </c>
      <c r="D32378" s="159">
        <v>638.16</v>
      </c>
    </row>
    <row r="32379" spans="3:4" ht="15" hidden="1" customHeight="1" x14ac:dyDescent="0.25">
      <c r="C32379" s="160" t="s">
        <v>543</v>
      </c>
      <c r="D32379" s="161">
        <v>1001.87</v>
      </c>
    </row>
    <row r="32380" spans="3:4" ht="15" hidden="1" customHeight="1" x14ac:dyDescent="0.25">
      <c r="C32380" s="158" t="s">
        <v>554</v>
      </c>
      <c r="D32380" s="159">
        <v>1262.6099999999999</v>
      </c>
    </row>
    <row r="32381" spans="3:4" ht="15" hidden="1" customHeight="1" x14ac:dyDescent="0.25">
      <c r="C32381" s="160" t="s">
        <v>309</v>
      </c>
      <c r="D32381" s="161">
        <v>548.66999999999996</v>
      </c>
    </row>
    <row r="32382" spans="3:4" ht="15" hidden="1" customHeight="1" x14ac:dyDescent="0.25">
      <c r="C32382" s="158" t="s">
        <v>547</v>
      </c>
      <c r="D32382" s="159">
        <v>13.61</v>
      </c>
    </row>
    <row r="32383" spans="3:4" ht="15" hidden="1" customHeight="1" x14ac:dyDescent="0.25">
      <c r="C32383" s="160" t="s">
        <v>547</v>
      </c>
      <c r="D32383" s="161">
        <v>535.61</v>
      </c>
    </row>
    <row r="32384" spans="3:4" ht="15" hidden="1" customHeight="1" x14ac:dyDescent="0.25">
      <c r="C32384" s="158" t="s">
        <v>548</v>
      </c>
      <c r="D32384" s="159">
        <v>651.64</v>
      </c>
    </row>
    <row r="32385" spans="3:4" ht="15" hidden="1" customHeight="1" x14ac:dyDescent="0.25">
      <c r="C32385" s="160" t="s">
        <v>543</v>
      </c>
      <c r="D32385" s="161">
        <v>729.5</v>
      </c>
    </row>
    <row r="32386" spans="3:4" ht="15" hidden="1" customHeight="1" x14ac:dyDescent="0.25">
      <c r="C32386" s="158" t="s">
        <v>552</v>
      </c>
      <c r="D32386" s="159">
        <v>649.92999999999995</v>
      </c>
    </row>
    <row r="32387" spans="3:4" ht="15" hidden="1" customHeight="1" x14ac:dyDescent="0.25">
      <c r="C32387" s="160" t="s">
        <v>548</v>
      </c>
      <c r="D32387" s="161">
        <v>366.76</v>
      </c>
    </row>
    <row r="32388" spans="3:4" ht="15" hidden="1" customHeight="1" x14ac:dyDescent="0.25">
      <c r="C32388" s="158" t="s">
        <v>541</v>
      </c>
      <c r="D32388" s="159">
        <v>928.48</v>
      </c>
    </row>
    <row r="32389" spans="3:4" ht="15" hidden="1" customHeight="1" x14ac:dyDescent="0.25">
      <c r="C32389" s="160" t="s">
        <v>557</v>
      </c>
      <c r="D32389" s="161">
        <v>1229.3599999999999</v>
      </c>
    </row>
    <row r="32390" spans="3:4" ht="15" hidden="1" customHeight="1" x14ac:dyDescent="0.25">
      <c r="C32390" s="158" t="s">
        <v>549</v>
      </c>
      <c r="D32390" s="159">
        <v>879.54</v>
      </c>
    </row>
    <row r="32391" spans="3:4" ht="15" hidden="1" customHeight="1" x14ac:dyDescent="0.25">
      <c r="C32391" s="160" t="s">
        <v>547</v>
      </c>
      <c r="D32391" s="161">
        <v>582.08000000000004</v>
      </c>
    </row>
    <row r="32392" spans="3:4" ht="15" hidden="1" customHeight="1" x14ac:dyDescent="0.25">
      <c r="C32392" s="158" t="s">
        <v>546</v>
      </c>
      <c r="D32392" s="159">
        <v>681.76</v>
      </c>
    </row>
    <row r="32393" spans="3:4" ht="15" hidden="1" customHeight="1" x14ac:dyDescent="0.25">
      <c r="C32393" s="160" t="s">
        <v>312</v>
      </c>
      <c r="D32393" s="161">
        <v>962.95</v>
      </c>
    </row>
    <row r="32394" spans="3:4" ht="15" hidden="1" customHeight="1" x14ac:dyDescent="0.25">
      <c r="C32394" s="158" t="s">
        <v>551</v>
      </c>
      <c r="D32394" s="159">
        <v>1008.44</v>
      </c>
    </row>
    <row r="32395" spans="3:4" ht="15" hidden="1" customHeight="1" x14ac:dyDescent="0.25">
      <c r="C32395" s="160" t="s">
        <v>542</v>
      </c>
      <c r="D32395" s="161">
        <v>818.04</v>
      </c>
    </row>
    <row r="32396" spans="3:4" ht="15" hidden="1" customHeight="1" x14ac:dyDescent="0.25">
      <c r="C32396" s="158" t="s">
        <v>309</v>
      </c>
      <c r="D32396" s="159">
        <v>480.39</v>
      </c>
    </row>
    <row r="32397" spans="3:4" ht="15" hidden="1" customHeight="1" x14ac:dyDescent="0.25">
      <c r="C32397" s="160" t="s">
        <v>540</v>
      </c>
      <c r="D32397" s="161">
        <v>880.35</v>
      </c>
    </row>
    <row r="32398" spans="3:4" ht="15" hidden="1" customHeight="1" x14ac:dyDescent="0.25">
      <c r="C32398" s="158" t="s">
        <v>308</v>
      </c>
      <c r="D32398" s="159">
        <v>1270.8900000000001</v>
      </c>
    </row>
    <row r="32399" spans="3:4" ht="15" hidden="1" customHeight="1" x14ac:dyDescent="0.25">
      <c r="C32399" s="160" t="s">
        <v>551</v>
      </c>
      <c r="D32399" s="161">
        <v>1294.28</v>
      </c>
    </row>
    <row r="32400" spans="3:4" ht="15" hidden="1" customHeight="1" x14ac:dyDescent="0.25">
      <c r="C32400" s="158" t="s">
        <v>544</v>
      </c>
      <c r="D32400" s="159">
        <v>734.11</v>
      </c>
    </row>
    <row r="32401" spans="3:4" ht="15" hidden="1" customHeight="1" x14ac:dyDescent="0.25">
      <c r="C32401" s="160" t="s">
        <v>312</v>
      </c>
      <c r="D32401" s="161">
        <v>1009.57</v>
      </c>
    </row>
    <row r="32402" spans="3:4" ht="15" hidden="1" customHeight="1" x14ac:dyDescent="0.25">
      <c r="C32402" s="158" t="s">
        <v>547</v>
      </c>
      <c r="D32402" s="159">
        <v>329.23</v>
      </c>
    </row>
    <row r="32403" spans="3:4" ht="15" hidden="1" customHeight="1" x14ac:dyDescent="0.25">
      <c r="C32403" s="160" t="s">
        <v>552</v>
      </c>
      <c r="D32403" s="161">
        <v>988.06</v>
      </c>
    </row>
    <row r="32404" spans="3:4" ht="15" hidden="1" customHeight="1" x14ac:dyDescent="0.25">
      <c r="C32404" s="158" t="s">
        <v>541</v>
      </c>
      <c r="D32404" s="159">
        <v>600.09</v>
      </c>
    </row>
    <row r="32405" spans="3:4" ht="15" hidden="1" customHeight="1" x14ac:dyDescent="0.25">
      <c r="C32405" s="160" t="s">
        <v>549</v>
      </c>
      <c r="D32405" s="161">
        <v>1064.93</v>
      </c>
    </row>
    <row r="32406" spans="3:4" ht="15" hidden="1" customHeight="1" x14ac:dyDescent="0.25">
      <c r="C32406" s="158" t="s">
        <v>307</v>
      </c>
      <c r="D32406" s="159">
        <v>1032.1099999999999</v>
      </c>
    </row>
    <row r="32407" spans="3:4" ht="15" hidden="1" customHeight="1" x14ac:dyDescent="0.25">
      <c r="C32407" s="160" t="s">
        <v>548</v>
      </c>
      <c r="D32407" s="161">
        <v>529.94000000000005</v>
      </c>
    </row>
    <row r="32408" spans="3:4" ht="15" hidden="1" customHeight="1" x14ac:dyDescent="0.25">
      <c r="C32408" s="158" t="s">
        <v>540</v>
      </c>
      <c r="D32408" s="159">
        <v>741.41</v>
      </c>
    </row>
    <row r="32409" spans="3:4" ht="15" hidden="1" customHeight="1" x14ac:dyDescent="0.25">
      <c r="C32409" s="160" t="s">
        <v>312</v>
      </c>
      <c r="D32409" s="161">
        <v>982.66</v>
      </c>
    </row>
    <row r="32410" spans="3:4" ht="15" hidden="1" customHeight="1" x14ac:dyDescent="0.25">
      <c r="C32410" s="158" t="s">
        <v>551</v>
      </c>
      <c r="D32410" s="159">
        <v>693.34</v>
      </c>
    </row>
    <row r="32411" spans="3:4" ht="15" hidden="1" customHeight="1" x14ac:dyDescent="0.25">
      <c r="C32411" s="160" t="s">
        <v>542</v>
      </c>
      <c r="D32411" s="161">
        <v>476.94</v>
      </c>
    </row>
    <row r="32412" spans="3:4" ht="15" hidden="1" customHeight="1" x14ac:dyDescent="0.25">
      <c r="C32412" s="158" t="s">
        <v>307</v>
      </c>
      <c r="D32412" s="159">
        <v>1150.06</v>
      </c>
    </row>
    <row r="32413" spans="3:4" ht="15" hidden="1" customHeight="1" x14ac:dyDescent="0.25">
      <c r="C32413" s="160" t="s">
        <v>543</v>
      </c>
      <c r="D32413" s="161">
        <v>674.92</v>
      </c>
    </row>
    <row r="32414" spans="3:4" ht="15" hidden="1" customHeight="1" x14ac:dyDescent="0.25">
      <c r="C32414" s="158" t="s">
        <v>309</v>
      </c>
      <c r="D32414" s="159">
        <v>191.49</v>
      </c>
    </row>
    <row r="32415" spans="3:4" ht="15" hidden="1" customHeight="1" x14ac:dyDescent="0.25">
      <c r="C32415" s="160" t="s">
        <v>549</v>
      </c>
      <c r="D32415" s="161">
        <v>573.51</v>
      </c>
    </row>
    <row r="32416" spans="3:4" ht="15" hidden="1" customHeight="1" x14ac:dyDescent="0.25">
      <c r="C32416" s="158" t="s">
        <v>540</v>
      </c>
      <c r="D32416" s="159">
        <v>1195.25</v>
      </c>
    </row>
    <row r="32417" spans="3:4" ht="15" hidden="1" customHeight="1" x14ac:dyDescent="0.25">
      <c r="C32417" s="160" t="s">
        <v>547</v>
      </c>
      <c r="D32417" s="161">
        <v>758.46</v>
      </c>
    </row>
    <row r="32418" spans="3:4" ht="15" hidden="1" customHeight="1" x14ac:dyDescent="0.25">
      <c r="C32418" s="158" t="s">
        <v>307</v>
      </c>
      <c r="D32418" s="159">
        <v>549.39</v>
      </c>
    </row>
    <row r="32419" spans="3:4" ht="15" hidden="1" customHeight="1" x14ac:dyDescent="0.25">
      <c r="C32419" s="160" t="s">
        <v>549</v>
      </c>
      <c r="D32419" s="161">
        <v>731.97</v>
      </c>
    </row>
    <row r="32420" spans="3:4" ht="15" hidden="1" customHeight="1" x14ac:dyDescent="0.25">
      <c r="C32420" s="158" t="s">
        <v>551</v>
      </c>
      <c r="D32420" s="159">
        <v>1063.8599999999999</v>
      </c>
    </row>
    <row r="32421" spans="3:4" ht="15" hidden="1" customHeight="1" x14ac:dyDescent="0.25">
      <c r="C32421" s="160" t="s">
        <v>307</v>
      </c>
      <c r="D32421" s="161">
        <v>1018.14</v>
      </c>
    </row>
    <row r="32422" spans="3:4" ht="15" hidden="1" customHeight="1" x14ac:dyDescent="0.25">
      <c r="C32422" s="158" t="s">
        <v>551</v>
      </c>
      <c r="D32422" s="159">
        <v>318.01</v>
      </c>
    </row>
    <row r="32423" spans="3:4" ht="15" hidden="1" customHeight="1" x14ac:dyDescent="0.25">
      <c r="C32423" s="160" t="s">
        <v>547</v>
      </c>
      <c r="D32423" s="161">
        <v>902.01</v>
      </c>
    </row>
    <row r="32424" spans="3:4" ht="15" hidden="1" customHeight="1" x14ac:dyDescent="0.25">
      <c r="C32424" s="158" t="s">
        <v>552</v>
      </c>
      <c r="D32424" s="159">
        <v>453.19</v>
      </c>
    </row>
    <row r="32425" spans="3:4" ht="15" hidden="1" customHeight="1" x14ac:dyDescent="0.25">
      <c r="C32425" s="160" t="s">
        <v>550</v>
      </c>
      <c r="D32425" s="161">
        <v>572.35</v>
      </c>
    </row>
    <row r="32426" spans="3:4" ht="15" hidden="1" customHeight="1" x14ac:dyDescent="0.25">
      <c r="C32426" s="158" t="s">
        <v>546</v>
      </c>
      <c r="D32426" s="159">
        <v>1200.68</v>
      </c>
    </row>
    <row r="32427" spans="3:4" ht="15" hidden="1" customHeight="1" x14ac:dyDescent="0.25">
      <c r="C32427" s="160" t="s">
        <v>545</v>
      </c>
      <c r="D32427" s="161">
        <v>1160.54</v>
      </c>
    </row>
    <row r="32428" spans="3:4" ht="15" hidden="1" customHeight="1" x14ac:dyDescent="0.25">
      <c r="C32428" s="158" t="s">
        <v>546</v>
      </c>
      <c r="D32428" s="159">
        <v>801.92</v>
      </c>
    </row>
    <row r="32429" spans="3:4" ht="15" hidden="1" customHeight="1" x14ac:dyDescent="0.25">
      <c r="C32429" s="160" t="s">
        <v>312</v>
      </c>
      <c r="D32429" s="161">
        <v>376.54</v>
      </c>
    </row>
    <row r="32430" spans="3:4" ht="15" hidden="1" customHeight="1" x14ac:dyDescent="0.25">
      <c r="C32430" s="158" t="s">
        <v>307</v>
      </c>
      <c r="D32430" s="159">
        <v>989</v>
      </c>
    </row>
    <row r="32431" spans="3:4" ht="15" hidden="1" customHeight="1" x14ac:dyDescent="0.25">
      <c r="C32431" s="160" t="s">
        <v>540</v>
      </c>
      <c r="D32431" s="161">
        <v>434.11</v>
      </c>
    </row>
    <row r="32432" spans="3:4" ht="15" hidden="1" customHeight="1" x14ac:dyDescent="0.25">
      <c r="C32432" s="158" t="s">
        <v>545</v>
      </c>
      <c r="D32432" s="159">
        <v>631.34</v>
      </c>
    </row>
    <row r="32433" spans="3:4" ht="15" hidden="1" customHeight="1" x14ac:dyDescent="0.25">
      <c r="C32433" s="160" t="s">
        <v>540</v>
      </c>
      <c r="D32433" s="161">
        <v>61.18</v>
      </c>
    </row>
    <row r="32434" spans="3:4" ht="15" hidden="1" customHeight="1" x14ac:dyDescent="0.25">
      <c r="C32434" s="158" t="s">
        <v>542</v>
      </c>
      <c r="D32434" s="159">
        <v>585.25</v>
      </c>
    </row>
    <row r="32435" spans="3:4" ht="15" hidden="1" customHeight="1" x14ac:dyDescent="0.25">
      <c r="C32435" s="160" t="s">
        <v>540</v>
      </c>
      <c r="D32435" s="161">
        <v>1255.4000000000001</v>
      </c>
    </row>
    <row r="32436" spans="3:4" ht="15" hidden="1" customHeight="1" x14ac:dyDescent="0.25">
      <c r="C32436" s="158" t="s">
        <v>545</v>
      </c>
      <c r="D32436" s="159">
        <v>255.13</v>
      </c>
    </row>
    <row r="32437" spans="3:4" ht="15" hidden="1" customHeight="1" x14ac:dyDescent="0.25">
      <c r="C32437" s="160" t="s">
        <v>312</v>
      </c>
      <c r="D32437" s="161">
        <v>835.91</v>
      </c>
    </row>
    <row r="32438" spans="3:4" ht="15" hidden="1" customHeight="1" x14ac:dyDescent="0.25">
      <c r="C32438" s="158" t="s">
        <v>540</v>
      </c>
      <c r="D32438" s="159">
        <v>453.23</v>
      </c>
    </row>
    <row r="32439" spans="3:4" ht="15" hidden="1" customHeight="1" x14ac:dyDescent="0.25">
      <c r="C32439" s="160" t="s">
        <v>307</v>
      </c>
      <c r="D32439" s="161">
        <v>542.80999999999995</v>
      </c>
    </row>
    <row r="32440" spans="3:4" ht="15" hidden="1" customHeight="1" x14ac:dyDescent="0.25">
      <c r="C32440" s="158" t="s">
        <v>551</v>
      </c>
      <c r="D32440" s="159">
        <v>386.85</v>
      </c>
    </row>
    <row r="32441" spans="3:4" ht="15" hidden="1" customHeight="1" x14ac:dyDescent="0.25">
      <c r="C32441" s="160" t="s">
        <v>556</v>
      </c>
      <c r="D32441" s="161">
        <v>377.39</v>
      </c>
    </row>
    <row r="32442" spans="3:4" ht="15" hidden="1" customHeight="1" x14ac:dyDescent="0.25">
      <c r="C32442" s="158" t="s">
        <v>546</v>
      </c>
      <c r="D32442" s="159">
        <v>72.150000000000006</v>
      </c>
    </row>
    <row r="32443" spans="3:4" ht="15" hidden="1" customHeight="1" x14ac:dyDescent="0.25">
      <c r="C32443" s="160" t="s">
        <v>540</v>
      </c>
      <c r="D32443" s="161">
        <v>312</v>
      </c>
    </row>
    <row r="32444" spans="3:4" ht="15" hidden="1" customHeight="1" x14ac:dyDescent="0.25">
      <c r="C32444" s="158" t="s">
        <v>541</v>
      </c>
      <c r="D32444" s="159">
        <v>694.29</v>
      </c>
    </row>
    <row r="32445" spans="3:4" ht="15" hidden="1" customHeight="1" x14ac:dyDescent="0.25">
      <c r="C32445" s="160" t="s">
        <v>542</v>
      </c>
      <c r="D32445" s="161">
        <v>22.43</v>
      </c>
    </row>
    <row r="32446" spans="3:4" ht="15" hidden="1" customHeight="1" x14ac:dyDescent="0.25">
      <c r="C32446" s="158" t="s">
        <v>547</v>
      </c>
      <c r="D32446" s="159">
        <v>430.65</v>
      </c>
    </row>
    <row r="32447" spans="3:4" ht="15" hidden="1" customHeight="1" x14ac:dyDescent="0.25">
      <c r="C32447" s="160" t="s">
        <v>309</v>
      </c>
      <c r="D32447" s="161">
        <v>246.53</v>
      </c>
    </row>
    <row r="32448" spans="3:4" ht="15" hidden="1" customHeight="1" x14ac:dyDescent="0.25">
      <c r="C32448" s="158" t="s">
        <v>549</v>
      </c>
      <c r="D32448" s="159">
        <v>742.05</v>
      </c>
    </row>
    <row r="32449" spans="3:4" ht="15" hidden="1" customHeight="1" x14ac:dyDescent="0.25">
      <c r="C32449" s="160" t="s">
        <v>307</v>
      </c>
      <c r="D32449" s="161">
        <v>1003.11</v>
      </c>
    </row>
    <row r="32450" spans="3:4" ht="15" hidden="1" customHeight="1" x14ac:dyDescent="0.25">
      <c r="C32450" s="158" t="s">
        <v>308</v>
      </c>
      <c r="D32450" s="159">
        <v>794.61</v>
      </c>
    </row>
    <row r="32451" spans="3:4" ht="15" hidden="1" customHeight="1" x14ac:dyDescent="0.25">
      <c r="C32451" s="160" t="s">
        <v>308</v>
      </c>
      <c r="D32451" s="161">
        <v>725.81</v>
      </c>
    </row>
    <row r="32452" spans="3:4" ht="15" hidden="1" customHeight="1" x14ac:dyDescent="0.25">
      <c r="C32452" s="158" t="s">
        <v>308</v>
      </c>
      <c r="D32452" s="159">
        <v>134.71</v>
      </c>
    </row>
    <row r="32453" spans="3:4" ht="15" hidden="1" customHeight="1" x14ac:dyDescent="0.25">
      <c r="C32453" s="160" t="s">
        <v>312</v>
      </c>
      <c r="D32453" s="161">
        <v>673.43</v>
      </c>
    </row>
    <row r="32454" spans="3:4" ht="15" hidden="1" customHeight="1" x14ac:dyDescent="0.25">
      <c r="C32454" s="158" t="s">
        <v>558</v>
      </c>
      <c r="D32454" s="159">
        <v>1220.3499999999999</v>
      </c>
    </row>
    <row r="32455" spans="3:4" ht="15" hidden="1" customHeight="1" x14ac:dyDescent="0.25">
      <c r="C32455" s="160" t="s">
        <v>546</v>
      </c>
      <c r="D32455" s="161">
        <v>923.81</v>
      </c>
    </row>
    <row r="32456" spans="3:4" ht="15" hidden="1" customHeight="1" x14ac:dyDescent="0.25">
      <c r="C32456" s="158" t="s">
        <v>539</v>
      </c>
      <c r="D32456" s="159">
        <v>866.55</v>
      </c>
    </row>
    <row r="32457" spans="3:4" ht="15" hidden="1" customHeight="1" x14ac:dyDescent="0.25">
      <c r="C32457" s="160" t="s">
        <v>307</v>
      </c>
      <c r="D32457" s="161">
        <v>422.83</v>
      </c>
    </row>
    <row r="32458" spans="3:4" ht="15" hidden="1" customHeight="1" x14ac:dyDescent="0.25">
      <c r="C32458" s="158" t="s">
        <v>307</v>
      </c>
      <c r="D32458" s="159">
        <v>980</v>
      </c>
    </row>
    <row r="32459" spans="3:4" ht="15" hidden="1" customHeight="1" x14ac:dyDescent="0.25">
      <c r="C32459" s="160" t="s">
        <v>554</v>
      </c>
      <c r="D32459" s="161">
        <v>609.91</v>
      </c>
    </row>
    <row r="32460" spans="3:4" ht="15" hidden="1" customHeight="1" x14ac:dyDescent="0.25">
      <c r="C32460" s="158" t="s">
        <v>308</v>
      </c>
      <c r="D32460" s="159">
        <v>399.58</v>
      </c>
    </row>
    <row r="32461" spans="3:4" ht="15" hidden="1" customHeight="1" x14ac:dyDescent="0.25">
      <c r="C32461" s="160" t="s">
        <v>308</v>
      </c>
      <c r="D32461" s="161">
        <v>1154.3800000000001</v>
      </c>
    </row>
    <row r="32462" spans="3:4" ht="15" hidden="1" customHeight="1" x14ac:dyDescent="0.25">
      <c r="C32462" s="158" t="s">
        <v>558</v>
      </c>
      <c r="D32462" s="159">
        <v>926.37</v>
      </c>
    </row>
    <row r="32463" spans="3:4" ht="15" hidden="1" customHeight="1" x14ac:dyDescent="0.25">
      <c r="C32463" s="160" t="s">
        <v>542</v>
      </c>
      <c r="D32463" s="161">
        <v>291.47000000000003</v>
      </c>
    </row>
    <row r="32464" spans="3:4" ht="15" hidden="1" customHeight="1" x14ac:dyDescent="0.25">
      <c r="C32464" s="158" t="s">
        <v>545</v>
      </c>
      <c r="D32464" s="159">
        <v>340.21</v>
      </c>
    </row>
    <row r="32465" spans="3:4" ht="15" hidden="1" customHeight="1" x14ac:dyDescent="0.25">
      <c r="C32465" s="160" t="s">
        <v>546</v>
      </c>
      <c r="D32465" s="161">
        <v>379.13</v>
      </c>
    </row>
    <row r="32466" spans="3:4" ht="15" hidden="1" customHeight="1" x14ac:dyDescent="0.25">
      <c r="C32466" s="158" t="s">
        <v>309</v>
      </c>
      <c r="D32466" s="159">
        <v>1172.0999999999999</v>
      </c>
    </row>
    <row r="32467" spans="3:4" ht="15" hidden="1" customHeight="1" x14ac:dyDescent="0.25">
      <c r="C32467" s="160" t="s">
        <v>549</v>
      </c>
      <c r="D32467" s="161">
        <v>521.14</v>
      </c>
    </row>
    <row r="32468" spans="3:4" ht="15" hidden="1" customHeight="1" x14ac:dyDescent="0.25">
      <c r="C32468" s="158" t="s">
        <v>307</v>
      </c>
      <c r="D32468" s="159">
        <v>1296.92</v>
      </c>
    </row>
    <row r="32469" spans="3:4" ht="15" hidden="1" customHeight="1" x14ac:dyDescent="0.25">
      <c r="C32469" s="160" t="s">
        <v>542</v>
      </c>
      <c r="D32469" s="161">
        <v>742.1</v>
      </c>
    </row>
    <row r="32470" spans="3:4" ht="15" hidden="1" customHeight="1" x14ac:dyDescent="0.25">
      <c r="C32470" s="158" t="s">
        <v>553</v>
      </c>
      <c r="D32470" s="159">
        <v>100.91</v>
      </c>
    </row>
    <row r="32471" spans="3:4" ht="15" hidden="1" customHeight="1" x14ac:dyDescent="0.25">
      <c r="C32471" s="160" t="s">
        <v>549</v>
      </c>
      <c r="D32471" s="161">
        <v>1028.8399999999999</v>
      </c>
    </row>
    <row r="32472" spans="3:4" ht="15" hidden="1" customHeight="1" x14ac:dyDescent="0.25">
      <c r="C32472" s="158" t="s">
        <v>549</v>
      </c>
      <c r="D32472" s="159">
        <v>772.64</v>
      </c>
    </row>
    <row r="32473" spans="3:4" ht="15" hidden="1" customHeight="1" x14ac:dyDescent="0.25">
      <c r="C32473" s="160" t="s">
        <v>541</v>
      </c>
      <c r="D32473" s="161">
        <v>1032.47</v>
      </c>
    </row>
    <row r="32474" spans="3:4" ht="15" hidden="1" customHeight="1" x14ac:dyDescent="0.25">
      <c r="C32474" s="158" t="s">
        <v>309</v>
      </c>
      <c r="D32474" s="159">
        <v>445.16</v>
      </c>
    </row>
    <row r="32475" spans="3:4" ht="15" hidden="1" customHeight="1" x14ac:dyDescent="0.25">
      <c r="C32475" s="160" t="s">
        <v>308</v>
      </c>
      <c r="D32475" s="161">
        <v>487.71</v>
      </c>
    </row>
    <row r="32476" spans="3:4" ht="15" hidden="1" customHeight="1" x14ac:dyDescent="0.25">
      <c r="C32476" s="158" t="s">
        <v>554</v>
      </c>
      <c r="D32476" s="159">
        <v>633.84</v>
      </c>
    </row>
    <row r="32477" spans="3:4" ht="15" hidden="1" customHeight="1" x14ac:dyDescent="0.25">
      <c r="C32477" s="160" t="s">
        <v>553</v>
      </c>
      <c r="D32477" s="161">
        <v>661.77</v>
      </c>
    </row>
    <row r="32478" spans="3:4" ht="15" hidden="1" customHeight="1" x14ac:dyDescent="0.25">
      <c r="C32478" s="158" t="s">
        <v>546</v>
      </c>
      <c r="D32478" s="159">
        <v>1181.93</v>
      </c>
    </row>
    <row r="32479" spans="3:4" ht="15" hidden="1" customHeight="1" x14ac:dyDescent="0.25">
      <c r="C32479" s="160" t="s">
        <v>308</v>
      </c>
      <c r="D32479" s="161">
        <v>477.69</v>
      </c>
    </row>
    <row r="32480" spans="3:4" ht="15" hidden="1" customHeight="1" x14ac:dyDescent="0.25">
      <c r="C32480" s="158" t="s">
        <v>551</v>
      </c>
      <c r="D32480" s="159">
        <v>1274.1500000000001</v>
      </c>
    </row>
    <row r="32481" spans="3:4" ht="15" hidden="1" customHeight="1" x14ac:dyDescent="0.25">
      <c r="C32481" s="160" t="s">
        <v>539</v>
      </c>
      <c r="D32481" s="161">
        <v>1263.92</v>
      </c>
    </row>
    <row r="32482" spans="3:4" ht="15" hidden="1" customHeight="1" x14ac:dyDescent="0.25">
      <c r="C32482" s="158" t="s">
        <v>558</v>
      </c>
      <c r="D32482" s="159">
        <v>965.78</v>
      </c>
    </row>
    <row r="32483" spans="3:4" ht="15" hidden="1" customHeight="1" x14ac:dyDescent="0.25">
      <c r="C32483" s="160" t="s">
        <v>553</v>
      </c>
      <c r="D32483" s="161">
        <v>47.92</v>
      </c>
    </row>
    <row r="32484" spans="3:4" ht="15" hidden="1" customHeight="1" x14ac:dyDescent="0.25">
      <c r="C32484" s="158" t="s">
        <v>545</v>
      </c>
      <c r="D32484" s="159">
        <v>419.36</v>
      </c>
    </row>
    <row r="32485" spans="3:4" ht="15" hidden="1" customHeight="1" x14ac:dyDescent="0.25">
      <c r="C32485" s="160" t="s">
        <v>546</v>
      </c>
      <c r="D32485" s="161">
        <v>198.66</v>
      </c>
    </row>
    <row r="32486" spans="3:4" ht="15" hidden="1" customHeight="1" x14ac:dyDescent="0.25">
      <c r="C32486" s="158" t="s">
        <v>549</v>
      </c>
      <c r="D32486" s="159">
        <v>581.14</v>
      </c>
    </row>
    <row r="32487" spans="3:4" ht="15" hidden="1" customHeight="1" x14ac:dyDescent="0.25">
      <c r="C32487" s="160" t="s">
        <v>546</v>
      </c>
      <c r="D32487" s="161">
        <v>301.11</v>
      </c>
    </row>
    <row r="32488" spans="3:4" ht="15" hidden="1" customHeight="1" x14ac:dyDescent="0.25">
      <c r="C32488" s="158" t="s">
        <v>542</v>
      </c>
      <c r="D32488" s="159">
        <v>825.6</v>
      </c>
    </row>
    <row r="32489" spans="3:4" ht="15" hidden="1" customHeight="1" x14ac:dyDescent="0.25">
      <c r="C32489" s="160" t="s">
        <v>309</v>
      </c>
      <c r="D32489" s="161">
        <v>189.84</v>
      </c>
    </row>
    <row r="32490" spans="3:4" ht="15" hidden="1" customHeight="1" x14ac:dyDescent="0.25">
      <c r="C32490" s="158" t="s">
        <v>307</v>
      </c>
      <c r="D32490" s="159">
        <v>767.07</v>
      </c>
    </row>
    <row r="32491" spans="3:4" ht="15" hidden="1" customHeight="1" x14ac:dyDescent="0.25">
      <c r="C32491" s="160" t="s">
        <v>552</v>
      </c>
      <c r="D32491" s="161">
        <v>1169.23</v>
      </c>
    </row>
    <row r="32492" spans="3:4" ht="15" hidden="1" customHeight="1" x14ac:dyDescent="0.25">
      <c r="C32492" s="158" t="s">
        <v>553</v>
      </c>
      <c r="D32492" s="159">
        <v>985.79</v>
      </c>
    </row>
    <row r="32493" spans="3:4" ht="15" hidden="1" customHeight="1" x14ac:dyDescent="0.25">
      <c r="C32493" s="160" t="s">
        <v>556</v>
      </c>
      <c r="D32493" s="161">
        <v>654.95000000000005</v>
      </c>
    </row>
    <row r="32494" spans="3:4" ht="15" hidden="1" customHeight="1" x14ac:dyDescent="0.25">
      <c r="C32494" s="158" t="s">
        <v>307</v>
      </c>
      <c r="D32494" s="159">
        <v>255.83</v>
      </c>
    </row>
    <row r="32495" spans="3:4" ht="15" hidden="1" customHeight="1" x14ac:dyDescent="0.25">
      <c r="C32495" s="160" t="s">
        <v>544</v>
      </c>
      <c r="D32495" s="161">
        <v>443.78</v>
      </c>
    </row>
    <row r="32496" spans="3:4" ht="15" hidden="1" customHeight="1" x14ac:dyDescent="0.25">
      <c r="C32496" s="158" t="s">
        <v>553</v>
      </c>
      <c r="D32496" s="159">
        <v>454.56</v>
      </c>
    </row>
    <row r="32497" spans="3:4" ht="15" hidden="1" customHeight="1" x14ac:dyDescent="0.25">
      <c r="C32497" s="160" t="s">
        <v>542</v>
      </c>
      <c r="D32497" s="161">
        <v>213.62</v>
      </c>
    </row>
    <row r="32498" spans="3:4" ht="15" hidden="1" customHeight="1" x14ac:dyDescent="0.25">
      <c r="C32498" s="158" t="s">
        <v>553</v>
      </c>
      <c r="D32498" s="159">
        <v>249.44</v>
      </c>
    </row>
    <row r="32499" spans="3:4" ht="15" hidden="1" customHeight="1" x14ac:dyDescent="0.25">
      <c r="C32499" s="160" t="s">
        <v>553</v>
      </c>
      <c r="D32499" s="161">
        <v>1253.72</v>
      </c>
    </row>
    <row r="32500" spans="3:4" ht="15" hidden="1" customHeight="1" x14ac:dyDescent="0.25">
      <c r="C32500" s="158" t="s">
        <v>309</v>
      </c>
      <c r="D32500" s="159">
        <v>147.28</v>
      </c>
    </row>
    <row r="32501" spans="3:4" ht="15" hidden="1" customHeight="1" x14ac:dyDescent="0.25">
      <c r="C32501" s="160" t="s">
        <v>309</v>
      </c>
      <c r="D32501" s="161">
        <v>67.66</v>
      </c>
    </row>
    <row r="32502" spans="3:4" ht="15" hidden="1" customHeight="1" x14ac:dyDescent="0.25">
      <c r="C32502" s="158" t="s">
        <v>307</v>
      </c>
      <c r="D32502" s="159">
        <v>1004.95</v>
      </c>
    </row>
    <row r="32503" spans="3:4" ht="15" hidden="1" customHeight="1" x14ac:dyDescent="0.25">
      <c r="C32503" s="160" t="s">
        <v>552</v>
      </c>
      <c r="D32503" s="161">
        <v>474.09</v>
      </c>
    </row>
    <row r="32504" spans="3:4" ht="15" hidden="1" customHeight="1" x14ac:dyDescent="0.25">
      <c r="C32504" s="158" t="s">
        <v>546</v>
      </c>
      <c r="D32504" s="159">
        <v>416.41</v>
      </c>
    </row>
    <row r="32505" spans="3:4" ht="15" hidden="1" customHeight="1" x14ac:dyDescent="0.25">
      <c r="C32505" s="160" t="s">
        <v>312</v>
      </c>
      <c r="D32505" s="161">
        <v>187.11</v>
      </c>
    </row>
    <row r="32506" spans="3:4" ht="15" hidden="1" customHeight="1" x14ac:dyDescent="0.25">
      <c r="C32506" s="158" t="s">
        <v>540</v>
      </c>
      <c r="D32506" s="159">
        <v>662.78</v>
      </c>
    </row>
    <row r="32507" spans="3:4" ht="15" hidden="1" customHeight="1" x14ac:dyDescent="0.25">
      <c r="C32507" s="160" t="s">
        <v>556</v>
      </c>
      <c r="D32507" s="161">
        <v>301.41000000000003</v>
      </c>
    </row>
    <row r="32508" spans="3:4" ht="15" hidden="1" customHeight="1" x14ac:dyDescent="0.25">
      <c r="C32508" s="158" t="s">
        <v>545</v>
      </c>
      <c r="D32508" s="159">
        <v>154.22999999999999</v>
      </c>
    </row>
    <row r="32509" spans="3:4" ht="15" hidden="1" customHeight="1" x14ac:dyDescent="0.25">
      <c r="C32509" s="160" t="s">
        <v>549</v>
      </c>
      <c r="D32509" s="161">
        <v>470.61</v>
      </c>
    </row>
    <row r="32510" spans="3:4" ht="15" hidden="1" customHeight="1" x14ac:dyDescent="0.25">
      <c r="C32510" s="158" t="s">
        <v>545</v>
      </c>
      <c r="D32510" s="159">
        <v>896.57</v>
      </c>
    </row>
    <row r="32511" spans="3:4" ht="15" hidden="1" customHeight="1" x14ac:dyDescent="0.25">
      <c r="C32511" s="160" t="s">
        <v>557</v>
      </c>
      <c r="D32511" s="161">
        <v>809.56</v>
      </c>
    </row>
    <row r="32512" spans="3:4" ht="15" hidden="1" customHeight="1" x14ac:dyDescent="0.25">
      <c r="C32512" s="158" t="s">
        <v>542</v>
      </c>
      <c r="D32512" s="159">
        <v>1045.32</v>
      </c>
    </row>
    <row r="32513" spans="3:4" ht="15" hidden="1" customHeight="1" x14ac:dyDescent="0.25">
      <c r="C32513" s="160" t="s">
        <v>553</v>
      </c>
      <c r="D32513" s="161">
        <v>1131.02</v>
      </c>
    </row>
    <row r="32514" spans="3:4" ht="15" hidden="1" customHeight="1" x14ac:dyDescent="0.25">
      <c r="C32514" s="158" t="s">
        <v>312</v>
      </c>
      <c r="D32514" s="159">
        <v>573.9</v>
      </c>
    </row>
    <row r="32515" spans="3:4" ht="15" hidden="1" customHeight="1" x14ac:dyDescent="0.25">
      <c r="C32515" s="160" t="s">
        <v>542</v>
      </c>
      <c r="D32515" s="161">
        <v>455.2</v>
      </c>
    </row>
    <row r="32516" spans="3:4" ht="15" hidden="1" customHeight="1" x14ac:dyDescent="0.25">
      <c r="C32516" s="158" t="s">
        <v>547</v>
      </c>
      <c r="D32516" s="159">
        <v>497.22</v>
      </c>
    </row>
    <row r="32517" spans="3:4" ht="15" hidden="1" customHeight="1" x14ac:dyDescent="0.25">
      <c r="C32517" s="160" t="s">
        <v>547</v>
      </c>
      <c r="D32517" s="161">
        <v>17.48</v>
      </c>
    </row>
    <row r="32518" spans="3:4" ht="15" hidden="1" customHeight="1" x14ac:dyDescent="0.25">
      <c r="C32518" s="158" t="s">
        <v>551</v>
      </c>
      <c r="D32518" s="159">
        <v>1264.06</v>
      </c>
    </row>
    <row r="32519" spans="3:4" ht="15" hidden="1" customHeight="1" x14ac:dyDescent="0.25">
      <c r="C32519" s="160" t="s">
        <v>308</v>
      </c>
      <c r="D32519" s="161">
        <v>943.07</v>
      </c>
    </row>
    <row r="32520" spans="3:4" ht="15" hidden="1" customHeight="1" x14ac:dyDescent="0.25">
      <c r="C32520" s="158" t="s">
        <v>307</v>
      </c>
      <c r="D32520" s="159">
        <v>38.07</v>
      </c>
    </row>
    <row r="32521" spans="3:4" ht="15" hidden="1" customHeight="1" x14ac:dyDescent="0.25">
      <c r="C32521" s="160" t="s">
        <v>312</v>
      </c>
      <c r="D32521" s="161">
        <v>358.95</v>
      </c>
    </row>
    <row r="32522" spans="3:4" ht="15" hidden="1" customHeight="1" x14ac:dyDescent="0.25">
      <c r="C32522" s="158" t="s">
        <v>553</v>
      </c>
      <c r="D32522" s="159">
        <v>869.23</v>
      </c>
    </row>
    <row r="32523" spans="3:4" ht="15" hidden="1" customHeight="1" x14ac:dyDescent="0.25">
      <c r="C32523" s="160" t="s">
        <v>555</v>
      </c>
      <c r="D32523" s="161">
        <v>833.37</v>
      </c>
    </row>
    <row r="32524" spans="3:4" ht="15" hidden="1" customHeight="1" x14ac:dyDescent="0.25">
      <c r="C32524" s="158" t="s">
        <v>548</v>
      </c>
      <c r="D32524" s="159">
        <v>640.74</v>
      </c>
    </row>
    <row r="32525" spans="3:4" ht="15" hidden="1" customHeight="1" x14ac:dyDescent="0.25">
      <c r="C32525" s="160" t="s">
        <v>540</v>
      </c>
      <c r="D32525" s="161">
        <v>1101.1500000000001</v>
      </c>
    </row>
    <row r="32526" spans="3:4" ht="15" hidden="1" customHeight="1" x14ac:dyDescent="0.25">
      <c r="C32526" s="158" t="s">
        <v>555</v>
      </c>
      <c r="D32526" s="159">
        <v>79.819999999999993</v>
      </c>
    </row>
    <row r="32527" spans="3:4" ht="15" hidden="1" customHeight="1" x14ac:dyDescent="0.25">
      <c r="C32527" s="160" t="s">
        <v>307</v>
      </c>
      <c r="D32527" s="161">
        <v>737.72</v>
      </c>
    </row>
    <row r="32528" spans="3:4" ht="15" hidden="1" customHeight="1" x14ac:dyDescent="0.25">
      <c r="C32528" s="158" t="s">
        <v>546</v>
      </c>
      <c r="D32528" s="159">
        <v>880.09</v>
      </c>
    </row>
    <row r="32529" spans="3:4" ht="15" hidden="1" customHeight="1" x14ac:dyDescent="0.25">
      <c r="C32529" s="160" t="s">
        <v>552</v>
      </c>
      <c r="D32529" s="161">
        <v>174.15</v>
      </c>
    </row>
    <row r="32530" spans="3:4" ht="15" hidden="1" customHeight="1" x14ac:dyDescent="0.25">
      <c r="C32530" s="158" t="s">
        <v>308</v>
      </c>
      <c r="D32530" s="159">
        <v>294.14999999999998</v>
      </c>
    </row>
    <row r="32531" spans="3:4" ht="15" hidden="1" customHeight="1" x14ac:dyDescent="0.25">
      <c r="C32531" s="160" t="s">
        <v>539</v>
      </c>
      <c r="D32531" s="161">
        <v>1196.28</v>
      </c>
    </row>
    <row r="32532" spans="3:4" ht="15" hidden="1" customHeight="1" x14ac:dyDescent="0.25">
      <c r="C32532" s="158" t="s">
        <v>549</v>
      </c>
      <c r="D32532" s="159">
        <v>75.72</v>
      </c>
    </row>
    <row r="32533" spans="3:4" ht="15" hidden="1" customHeight="1" x14ac:dyDescent="0.25">
      <c r="C32533" s="160" t="s">
        <v>551</v>
      </c>
      <c r="D32533" s="161">
        <v>775.62</v>
      </c>
    </row>
    <row r="32534" spans="3:4" ht="15" hidden="1" customHeight="1" x14ac:dyDescent="0.25">
      <c r="C32534" s="158" t="s">
        <v>540</v>
      </c>
      <c r="D32534" s="159">
        <v>417.4</v>
      </c>
    </row>
    <row r="32535" spans="3:4" ht="15" hidden="1" customHeight="1" x14ac:dyDescent="0.25">
      <c r="C32535" s="160" t="s">
        <v>553</v>
      </c>
      <c r="D32535" s="161">
        <v>603.41</v>
      </c>
    </row>
    <row r="32536" spans="3:4" ht="15" hidden="1" customHeight="1" x14ac:dyDescent="0.25">
      <c r="C32536" s="158" t="s">
        <v>312</v>
      </c>
      <c r="D32536" s="159">
        <v>667.82</v>
      </c>
    </row>
    <row r="32537" spans="3:4" ht="15" hidden="1" customHeight="1" x14ac:dyDescent="0.25">
      <c r="C32537" s="160" t="s">
        <v>542</v>
      </c>
      <c r="D32537" s="161">
        <v>99.12</v>
      </c>
    </row>
    <row r="32538" spans="3:4" ht="15" hidden="1" customHeight="1" x14ac:dyDescent="0.25">
      <c r="C32538" s="158" t="s">
        <v>552</v>
      </c>
      <c r="D32538" s="159">
        <v>424.43</v>
      </c>
    </row>
    <row r="32539" spans="3:4" ht="15" hidden="1" customHeight="1" x14ac:dyDescent="0.25">
      <c r="C32539" s="160" t="s">
        <v>552</v>
      </c>
      <c r="D32539" s="161">
        <v>793.11</v>
      </c>
    </row>
    <row r="32540" spans="3:4" ht="15" hidden="1" customHeight="1" x14ac:dyDescent="0.25">
      <c r="C32540" s="158" t="s">
        <v>543</v>
      </c>
      <c r="D32540" s="159">
        <v>494.8</v>
      </c>
    </row>
    <row r="32541" spans="3:4" ht="15" hidden="1" customHeight="1" x14ac:dyDescent="0.25">
      <c r="C32541" s="160" t="s">
        <v>546</v>
      </c>
      <c r="D32541" s="161">
        <v>1008.75</v>
      </c>
    </row>
    <row r="32542" spans="3:4" ht="15" hidden="1" customHeight="1" x14ac:dyDescent="0.25">
      <c r="C32542" s="158" t="s">
        <v>545</v>
      </c>
      <c r="D32542" s="159">
        <v>658.59</v>
      </c>
    </row>
    <row r="32543" spans="3:4" ht="15" hidden="1" customHeight="1" x14ac:dyDescent="0.25">
      <c r="C32543" s="160" t="s">
        <v>308</v>
      </c>
      <c r="D32543" s="161">
        <v>804.07</v>
      </c>
    </row>
    <row r="32544" spans="3:4" ht="15" hidden="1" customHeight="1" x14ac:dyDescent="0.25">
      <c r="C32544" s="158" t="s">
        <v>551</v>
      </c>
      <c r="D32544" s="159">
        <v>775.15</v>
      </c>
    </row>
    <row r="32545" spans="3:4" ht="15" hidden="1" customHeight="1" x14ac:dyDescent="0.25">
      <c r="C32545" s="160" t="s">
        <v>547</v>
      </c>
      <c r="D32545" s="161">
        <v>201.92</v>
      </c>
    </row>
    <row r="32546" spans="3:4" ht="15" hidden="1" customHeight="1" x14ac:dyDescent="0.25">
      <c r="C32546" s="158" t="s">
        <v>539</v>
      </c>
      <c r="D32546" s="159">
        <v>100.02</v>
      </c>
    </row>
    <row r="32547" spans="3:4" ht="15" hidden="1" customHeight="1" x14ac:dyDescent="0.25">
      <c r="C32547" s="160" t="s">
        <v>543</v>
      </c>
      <c r="D32547" s="161">
        <v>632.89</v>
      </c>
    </row>
    <row r="32548" spans="3:4" ht="15" hidden="1" customHeight="1" x14ac:dyDescent="0.25">
      <c r="C32548" s="158" t="s">
        <v>539</v>
      </c>
      <c r="D32548" s="159">
        <v>1074.26</v>
      </c>
    </row>
    <row r="32549" spans="3:4" ht="15" hidden="1" customHeight="1" x14ac:dyDescent="0.25">
      <c r="C32549" s="160" t="s">
        <v>549</v>
      </c>
      <c r="D32549" s="161">
        <v>1255.9100000000001</v>
      </c>
    </row>
    <row r="32550" spans="3:4" ht="15" hidden="1" customHeight="1" x14ac:dyDescent="0.25">
      <c r="C32550" s="158" t="s">
        <v>549</v>
      </c>
      <c r="D32550" s="159">
        <v>290.33999999999997</v>
      </c>
    </row>
    <row r="32551" spans="3:4" ht="15" hidden="1" customHeight="1" x14ac:dyDescent="0.25">
      <c r="C32551" s="160" t="s">
        <v>549</v>
      </c>
      <c r="D32551" s="161">
        <v>1007.54</v>
      </c>
    </row>
    <row r="32552" spans="3:4" ht="15" hidden="1" customHeight="1" x14ac:dyDescent="0.25">
      <c r="C32552" s="158" t="s">
        <v>555</v>
      </c>
      <c r="D32552" s="159">
        <v>906.02</v>
      </c>
    </row>
    <row r="32553" spans="3:4" ht="15" hidden="1" customHeight="1" x14ac:dyDescent="0.25">
      <c r="C32553" s="160" t="s">
        <v>307</v>
      </c>
      <c r="D32553" s="161">
        <v>71.53</v>
      </c>
    </row>
    <row r="32554" spans="3:4" ht="15" hidden="1" customHeight="1" x14ac:dyDescent="0.25">
      <c r="C32554" s="158" t="s">
        <v>543</v>
      </c>
      <c r="D32554" s="159">
        <v>582.71</v>
      </c>
    </row>
    <row r="32555" spans="3:4" ht="15" hidden="1" customHeight="1" x14ac:dyDescent="0.25">
      <c r="C32555" s="160" t="s">
        <v>545</v>
      </c>
      <c r="D32555" s="161">
        <v>37.31</v>
      </c>
    </row>
    <row r="32556" spans="3:4" ht="15" hidden="1" customHeight="1" x14ac:dyDescent="0.25">
      <c r="C32556" s="158" t="s">
        <v>540</v>
      </c>
      <c r="D32556" s="159">
        <v>586.87</v>
      </c>
    </row>
    <row r="32557" spans="3:4" ht="15" hidden="1" customHeight="1" x14ac:dyDescent="0.25">
      <c r="C32557" s="160" t="s">
        <v>558</v>
      </c>
      <c r="D32557" s="161">
        <v>120.64</v>
      </c>
    </row>
    <row r="32558" spans="3:4" ht="15" hidden="1" customHeight="1" x14ac:dyDescent="0.25">
      <c r="C32558" s="158" t="s">
        <v>558</v>
      </c>
      <c r="D32558" s="159">
        <v>415.91</v>
      </c>
    </row>
    <row r="32559" spans="3:4" ht="15" hidden="1" customHeight="1" x14ac:dyDescent="0.25">
      <c r="C32559" s="160" t="s">
        <v>546</v>
      </c>
      <c r="D32559" s="161">
        <v>881.33</v>
      </c>
    </row>
    <row r="32560" spans="3:4" ht="15" hidden="1" customHeight="1" x14ac:dyDescent="0.25">
      <c r="C32560" s="158" t="s">
        <v>543</v>
      </c>
      <c r="D32560" s="159">
        <v>517.58000000000004</v>
      </c>
    </row>
    <row r="32561" spans="3:4" ht="15" hidden="1" customHeight="1" x14ac:dyDescent="0.25">
      <c r="C32561" s="160" t="s">
        <v>312</v>
      </c>
      <c r="D32561" s="161">
        <v>966.72</v>
      </c>
    </row>
    <row r="32562" spans="3:4" ht="15" hidden="1" customHeight="1" x14ac:dyDescent="0.25">
      <c r="C32562" s="158" t="s">
        <v>546</v>
      </c>
      <c r="D32562" s="159">
        <v>606.37</v>
      </c>
    </row>
    <row r="32563" spans="3:4" ht="15" hidden="1" customHeight="1" x14ac:dyDescent="0.25">
      <c r="C32563" s="160" t="s">
        <v>549</v>
      </c>
      <c r="D32563" s="161">
        <v>723.06</v>
      </c>
    </row>
    <row r="32564" spans="3:4" ht="15" hidden="1" customHeight="1" x14ac:dyDescent="0.25">
      <c r="C32564" s="158" t="s">
        <v>309</v>
      </c>
      <c r="D32564" s="159">
        <v>525.03</v>
      </c>
    </row>
    <row r="32565" spans="3:4" ht="15" hidden="1" customHeight="1" x14ac:dyDescent="0.25">
      <c r="C32565" s="160" t="s">
        <v>548</v>
      </c>
      <c r="D32565" s="161">
        <v>1157.72</v>
      </c>
    </row>
    <row r="32566" spans="3:4" ht="15" hidden="1" customHeight="1" x14ac:dyDescent="0.25">
      <c r="C32566" s="158" t="s">
        <v>307</v>
      </c>
      <c r="D32566" s="159">
        <v>840.14</v>
      </c>
    </row>
    <row r="32567" spans="3:4" ht="15" hidden="1" customHeight="1" x14ac:dyDescent="0.25">
      <c r="C32567" s="160" t="s">
        <v>550</v>
      </c>
      <c r="D32567" s="161">
        <v>707.63</v>
      </c>
    </row>
    <row r="32568" spans="3:4" ht="15" hidden="1" customHeight="1" x14ac:dyDescent="0.25">
      <c r="C32568" s="158" t="s">
        <v>539</v>
      </c>
      <c r="D32568" s="159">
        <v>840.7</v>
      </c>
    </row>
    <row r="32569" spans="3:4" ht="15" hidden="1" customHeight="1" x14ac:dyDescent="0.25">
      <c r="C32569" s="160" t="s">
        <v>548</v>
      </c>
      <c r="D32569" s="161">
        <v>871.98</v>
      </c>
    </row>
    <row r="32570" spans="3:4" ht="15" hidden="1" customHeight="1" x14ac:dyDescent="0.25">
      <c r="C32570" s="158" t="s">
        <v>545</v>
      </c>
      <c r="D32570" s="159">
        <v>770.03</v>
      </c>
    </row>
    <row r="32571" spans="3:4" ht="15" hidden="1" customHeight="1" x14ac:dyDescent="0.25">
      <c r="C32571" s="160" t="s">
        <v>546</v>
      </c>
      <c r="D32571" s="161">
        <v>42.21</v>
      </c>
    </row>
    <row r="32572" spans="3:4" ht="15" hidden="1" customHeight="1" x14ac:dyDescent="0.25">
      <c r="C32572" s="158" t="s">
        <v>544</v>
      </c>
      <c r="D32572" s="159">
        <v>906.08</v>
      </c>
    </row>
    <row r="32573" spans="3:4" ht="15" hidden="1" customHeight="1" x14ac:dyDescent="0.25">
      <c r="C32573" s="160" t="s">
        <v>541</v>
      </c>
      <c r="D32573" s="161">
        <v>1170</v>
      </c>
    </row>
    <row r="32574" spans="3:4" ht="15" hidden="1" customHeight="1" x14ac:dyDescent="0.25">
      <c r="C32574" s="158" t="s">
        <v>558</v>
      </c>
      <c r="D32574" s="159">
        <v>295.36</v>
      </c>
    </row>
    <row r="32575" spans="3:4" ht="15" hidden="1" customHeight="1" x14ac:dyDescent="0.25">
      <c r="C32575" s="160" t="s">
        <v>539</v>
      </c>
      <c r="D32575" s="161">
        <v>669.56</v>
      </c>
    </row>
    <row r="32576" spans="3:4" ht="15" hidden="1" customHeight="1" x14ac:dyDescent="0.25">
      <c r="C32576" s="158" t="s">
        <v>549</v>
      </c>
      <c r="D32576" s="159">
        <v>603.33000000000004</v>
      </c>
    </row>
    <row r="32577" spans="3:4" ht="15" hidden="1" customHeight="1" x14ac:dyDescent="0.25">
      <c r="C32577" s="160" t="s">
        <v>539</v>
      </c>
      <c r="D32577" s="161">
        <v>1263.8499999999999</v>
      </c>
    </row>
    <row r="32578" spans="3:4" ht="15" hidden="1" customHeight="1" x14ac:dyDescent="0.25">
      <c r="C32578" s="158" t="s">
        <v>307</v>
      </c>
      <c r="D32578" s="159">
        <v>143.80000000000001</v>
      </c>
    </row>
    <row r="32579" spans="3:4" ht="15" hidden="1" customHeight="1" x14ac:dyDescent="0.25">
      <c r="C32579" s="160" t="s">
        <v>553</v>
      </c>
      <c r="D32579" s="161">
        <v>50.23</v>
      </c>
    </row>
    <row r="32580" spans="3:4" ht="15" hidden="1" customHeight="1" x14ac:dyDescent="0.25">
      <c r="C32580" s="158" t="s">
        <v>551</v>
      </c>
      <c r="D32580" s="159">
        <v>627.19000000000005</v>
      </c>
    </row>
    <row r="32581" spans="3:4" ht="15" hidden="1" customHeight="1" x14ac:dyDescent="0.25">
      <c r="C32581" s="160" t="s">
        <v>539</v>
      </c>
      <c r="D32581" s="161">
        <v>929.02</v>
      </c>
    </row>
    <row r="32582" spans="3:4" ht="15" hidden="1" customHeight="1" x14ac:dyDescent="0.25">
      <c r="C32582" s="158" t="s">
        <v>547</v>
      </c>
      <c r="D32582" s="159">
        <v>750.02</v>
      </c>
    </row>
    <row r="32583" spans="3:4" ht="15" hidden="1" customHeight="1" x14ac:dyDescent="0.25">
      <c r="C32583" s="160" t="s">
        <v>549</v>
      </c>
      <c r="D32583" s="161">
        <v>316.22000000000003</v>
      </c>
    </row>
    <row r="32584" spans="3:4" ht="15" hidden="1" customHeight="1" x14ac:dyDescent="0.25">
      <c r="C32584" s="158" t="s">
        <v>558</v>
      </c>
      <c r="D32584" s="159">
        <v>522.51</v>
      </c>
    </row>
    <row r="32585" spans="3:4" ht="15" hidden="1" customHeight="1" x14ac:dyDescent="0.25">
      <c r="C32585" s="160" t="s">
        <v>539</v>
      </c>
      <c r="D32585" s="161">
        <v>57.01</v>
      </c>
    </row>
    <row r="32586" spans="3:4" ht="15" hidden="1" customHeight="1" x14ac:dyDescent="0.25">
      <c r="C32586" s="158" t="s">
        <v>540</v>
      </c>
      <c r="D32586" s="159">
        <v>1190.53</v>
      </c>
    </row>
    <row r="32587" spans="3:4" ht="15" hidden="1" customHeight="1" x14ac:dyDescent="0.25">
      <c r="C32587" s="160" t="s">
        <v>540</v>
      </c>
      <c r="D32587" s="161">
        <v>18.12</v>
      </c>
    </row>
    <row r="32588" spans="3:4" ht="15" hidden="1" customHeight="1" x14ac:dyDescent="0.25">
      <c r="C32588" s="158" t="s">
        <v>545</v>
      </c>
      <c r="D32588" s="159">
        <v>512.44000000000005</v>
      </c>
    </row>
    <row r="32589" spans="3:4" ht="15" hidden="1" customHeight="1" x14ac:dyDescent="0.25">
      <c r="C32589" s="160" t="s">
        <v>312</v>
      </c>
      <c r="D32589" s="161">
        <v>605.79999999999995</v>
      </c>
    </row>
    <row r="32590" spans="3:4" ht="15" hidden="1" customHeight="1" x14ac:dyDescent="0.25">
      <c r="C32590" s="158" t="s">
        <v>551</v>
      </c>
      <c r="D32590" s="159">
        <v>612.58000000000004</v>
      </c>
    </row>
    <row r="32591" spans="3:4" ht="15" hidden="1" customHeight="1" x14ac:dyDescent="0.25">
      <c r="C32591" s="160" t="s">
        <v>543</v>
      </c>
      <c r="D32591" s="161">
        <v>914.81</v>
      </c>
    </row>
    <row r="32592" spans="3:4" ht="15" hidden="1" customHeight="1" x14ac:dyDescent="0.25">
      <c r="C32592" s="158" t="s">
        <v>539</v>
      </c>
      <c r="D32592" s="159">
        <v>298.05</v>
      </c>
    </row>
    <row r="32593" spans="3:4" ht="15" hidden="1" customHeight="1" x14ac:dyDescent="0.25">
      <c r="C32593" s="160" t="s">
        <v>551</v>
      </c>
      <c r="D32593" s="161">
        <v>68.47</v>
      </c>
    </row>
    <row r="32594" spans="3:4" ht="15" hidden="1" customHeight="1" x14ac:dyDescent="0.25">
      <c r="C32594" s="158" t="s">
        <v>543</v>
      </c>
      <c r="D32594" s="159">
        <v>697.27</v>
      </c>
    </row>
    <row r="32595" spans="3:4" ht="15" hidden="1" customHeight="1" x14ac:dyDescent="0.25">
      <c r="C32595" s="160" t="s">
        <v>550</v>
      </c>
      <c r="D32595" s="161">
        <v>872.48</v>
      </c>
    </row>
    <row r="32596" spans="3:4" ht="15" hidden="1" customHeight="1" x14ac:dyDescent="0.25">
      <c r="C32596" s="158" t="s">
        <v>309</v>
      </c>
      <c r="D32596" s="159">
        <v>507.98</v>
      </c>
    </row>
    <row r="32597" spans="3:4" ht="15" hidden="1" customHeight="1" x14ac:dyDescent="0.25">
      <c r="C32597" s="160" t="s">
        <v>545</v>
      </c>
      <c r="D32597" s="161">
        <v>586.42999999999995</v>
      </c>
    </row>
    <row r="32598" spans="3:4" ht="15" hidden="1" customHeight="1" x14ac:dyDescent="0.25">
      <c r="C32598" s="158" t="s">
        <v>547</v>
      </c>
      <c r="D32598" s="159">
        <v>568.41999999999996</v>
      </c>
    </row>
    <row r="32599" spans="3:4" ht="15" hidden="1" customHeight="1" x14ac:dyDescent="0.25">
      <c r="C32599" s="160" t="s">
        <v>544</v>
      </c>
      <c r="D32599" s="161">
        <v>68.739999999999995</v>
      </c>
    </row>
    <row r="32600" spans="3:4" ht="15" hidden="1" customHeight="1" x14ac:dyDescent="0.25">
      <c r="C32600" s="158" t="s">
        <v>309</v>
      </c>
      <c r="D32600" s="159">
        <v>533.53</v>
      </c>
    </row>
    <row r="32601" spans="3:4" ht="15" hidden="1" customHeight="1" x14ac:dyDescent="0.25">
      <c r="C32601" s="160" t="s">
        <v>545</v>
      </c>
      <c r="D32601" s="161">
        <v>1083.3399999999999</v>
      </c>
    </row>
    <row r="32602" spans="3:4" ht="15" hidden="1" customHeight="1" x14ac:dyDescent="0.25">
      <c r="C32602" s="158" t="s">
        <v>551</v>
      </c>
      <c r="D32602" s="159">
        <v>505.85</v>
      </c>
    </row>
    <row r="32603" spans="3:4" ht="15" hidden="1" customHeight="1" x14ac:dyDescent="0.25">
      <c r="C32603" s="160" t="s">
        <v>540</v>
      </c>
      <c r="D32603" s="161">
        <v>1077.26</v>
      </c>
    </row>
    <row r="32604" spans="3:4" ht="15" hidden="1" customHeight="1" x14ac:dyDescent="0.25">
      <c r="C32604" s="158" t="s">
        <v>540</v>
      </c>
      <c r="D32604" s="159">
        <v>547.04</v>
      </c>
    </row>
    <row r="32605" spans="3:4" ht="15" hidden="1" customHeight="1" x14ac:dyDescent="0.25">
      <c r="C32605" s="160" t="s">
        <v>554</v>
      </c>
      <c r="D32605" s="161">
        <v>743.2</v>
      </c>
    </row>
    <row r="32606" spans="3:4" ht="15" hidden="1" customHeight="1" x14ac:dyDescent="0.25">
      <c r="C32606" s="158" t="s">
        <v>309</v>
      </c>
      <c r="D32606" s="159">
        <v>198.88</v>
      </c>
    </row>
    <row r="32607" spans="3:4" ht="15" hidden="1" customHeight="1" x14ac:dyDescent="0.25">
      <c r="C32607" s="160" t="s">
        <v>307</v>
      </c>
      <c r="D32607" s="161">
        <v>722.83</v>
      </c>
    </row>
    <row r="32608" spans="3:4" ht="15" hidden="1" customHeight="1" x14ac:dyDescent="0.25">
      <c r="C32608" s="158" t="s">
        <v>542</v>
      </c>
      <c r="D32608" s="159">
        <v>897.79</v>
      </c>
    </row>
    <row r="32609" spans="3:4" ht="15" hidden="1" customHeight="1" x14ac:dyDescent="0.25">
      <c r="C32609" s="160" t="s">
        <v>547</v>
      </c>
      <c r="D32609" s="161">
        <v>1011.2</v>
      </c>
    </row>
    <row r="32610" spans="3:4" ht="15" hidden="1" customHeight="1" x14ac:dyDescent="0.25">
      <c r="C32610" s="158" t="s">
        <v>548</v>
      </c>
      <c r="D32610" s="159">
        <v>582.66999999999996</v>
      </c>
    </row>
    <row r="32611" spans="3:4" ht="15" hidden="1" customHeight="1" x14ac:dyDescent="0.25">
      <c r="C32611" s="160" t="s">
        <v>539</v>
      </c>
      <c r="D32611" s="161">
        <v>239.08</v>
      </c>
    </row>
    <row r="32612" spans="3:4" ht="15" hidden="1" customHeight="1" x14ac:dyDescent="0.25">
      <c r="C32612" s="158" t="s">
        <v>309</v>
      </c>
      <c r="D32612" s="159">
        <v>571</v>
      </c>
    </row>
    <row r="32613" spans="3:4" ht="15" hidden="1" customHeight="1" x14ac:dyDescent="0.25">
      <c r="C32613" s="160" t="s">
        <v>551</v>
      </c>
      <c r="D32613" s="161">
        <v>893.45</v>
      </c>
    </row>
    <row r="32614" spans="3:4" ht="15" hidden="1" customHeight="1" x14ac:dyDescent="0.25">
      <c r="C32614" s="158" t="s">
        <v>547</v>
      </c>
      <c r="D32614" s="159">
        <v>1179.54</v>
      </c>
    </row>
    <row r="32615" spans="3:4" ht="15" hidden="1" customHeight="1" x14ac:dyDescent="0.25">
      <c r="C32615" s="160" t="s">
        <v>553</v>
      </c>
      <c r="D32615" s="161">
        <v>624.45000000000005</v>
      </c>
    </row>
    <row r="32616" spans="3:4" ht="15" hidden="1" customHeight="1" x14ac:dyDescent="0.25">
      <c r="C32616" s="158" t="s">
        <v>312</v>
      </c>
      <c r="D32616" s="159">
        <v>958.87</v>
      </c>
    </row>
    <row r="32617" spans="3:4" ht="15" hidden="1" customHeight="1" x14ac:dyDescent="0.25">
      <c r="C32617" s="160" t="s">
        <v>312</v>
      </c>
      <c r="D32617" s="161">
        <v>619.08000000000004</v>
      </c>
    </row>
    <row r="32618" spans="3:4" ht="15" hidden="1" customHeight="1" x14ac:dyDescent="0.25">
      <c r="C32618" s="158" t="s">
        <v>307</v>
      </c>
      <c r="D32618" s="159">
        <v>1269.3900000000001</v>
      </c>
    </row>
    <row r="32619" spans="3:4" ht="15" hidden="1" customHeight="1" x14ac:dyDescent="0.25">
      <c r="C32619" s="160" t="s">
        <v>312</v>
      </c>
      <c r="D32619" s="161">
        <v>725.61</v>
      </c>
    </row>
    <row r="32620" spans="3:4" ht="15" hidden="1" customHeight="1" x14ac:dyDescent="0.25">
      <c r="C32620" s="158" t="s">
        <v>553</v>
      </c>
      <c r="D32620" s="159">
        <v>740.57</v>
      </c>
    </row>
    <row r="32621" spans="3:4" ht="15" hidden="1" customHeight="1" x14ac:dyDescent="0.25">
      <c r="C32621" s="160" t="s">
        <v>547</v>
      </c>
      <c r="D32621" s="161">
        <v>610.19000000000005</v>
      </c>
    </row>
    <row r="32622" spans="3:4" ht="15" hidden="1" customHeight="1" x14ac:dyDescent="0.25">
      <c r="C32622" s="158" t="s">
        <v>551</v>
      </c>
      <c r="D32622" s="159">
        <v>869.22</v>
      </c>
    </row>
    <row r="32623" spans="3:4" ht="15" hidden="1" customHeight="1" x14ac:dyDescent="0.25">
      <c r="C32623" s="160" t="s">
        <v>312</v>
      </c>
      <c r="D32623" s="161">
        <v>541.66999999999996</v>
      </c>
    </row>
    <row r="32624" spans="3:4" ht="15" hidden="1" customHeight="1" x14ac:dyDescent="0.25">
      <c r="C32624" s="158" t="s">
        <v>552</v>
      </c>
      <c r="D32624" s="159">
        <v>948.18</v>
      </c>
    </row>
    <row r="32625" spans="3:4" ht="15" hidden="1" customHeight="1" x14ac:dyDescent="0.25">
      <c r="C32625" s="160" t="s">
        <v>546</v>
      </c>
      <c r="D32625" s="161">
        <v>1113.3900000000001</v>
      </c>
    </row>
    <row r="32626" spans="3:4" ht="15" hidden="1" customHeight="1" x14ac:dyDescent="0.25">
      <c r="C32626" s="158" t="s">
        <v>558</v>
      </c>
      <c r="D32626" s="159">
        <v>948.52</v>
      </c>
    </row>
    <row r="32627" spans="3:4" ht="15" hidden="1" customHeight="1" x14ac:dyDescent="0.25">
      <c r="C32627" s="160" t="s">
        <v>309</v>
      </c>
      <c r="D32627" s="161">
        <v>105.61</v>
      </c>
    </row>
    <row r="32628" spans="3:4" ht="15" hidden="1" customHeight="1" x14ac:dyDescent="0.25">
      <c r="C32628" s="158" t="s">
        <v>553</v>
      </c>
      <c r="D32628" s="159">
        <v>194.33</v>
      </c>
    </row>
    <row r="32629" spans="3:4" ht="15" hidden="1" customHeight="1" x14ac:dyDescent="0.25">
      <c r="C32629" s="160" t="s">
        <v>309</v>
      </c>
      <c r="D32629" s="161">
        <v>384.87</v>
      </c>
    </row>
    <row r="32630" spans="3:4" ht="15" hidden="1" customHeight="1" x14ac:dyDescent="0.25">
      <c r="C32630" s="158" t="s">
        <v>550</v>
      </c>
      <c r="D32630" s="159">
        <v>938.61</v>
      </c>
    </row>
    <row r="32631" spans="3:4" ht="15" hidden="1" customHeight="1" x14ac:dyDescent="0.25">
      <c r="C32631" s="160" t="s">
        <v>544</v>
      </c>
      <c r="D32631" s="161">
        <v>509.97</v>
      </c>
    </row>
    <row r="32632" spans="3:4" ht="15" hidden="1" customHeight="1" x14ac:dyDescent="0.25">
      <c r="C32632" s="158" t="s">
        <v>543</v>
      </c>
      <c r="D32632" s="159">
        <v>552.75</v>
      </c>
    </row>
    <row r="32633" spans="3:4" ht="15" hidden="1" customHeight="1" x14ac:dyDescent="0.25">
      <c r="C32633" s="160" t="s">
        <v>552</v>
      </c>
      <c r="D32633" s="161">
        <v>1034.8699999999999</v>
      </c>
    </row>
    <row r="32634" spans="3:4" ht="15" hidden="1" customHeight="1" x14ac:dyDescent="0.25">
      <c r="C32634" s="158" t="s">
        <v>547</v>
      </c>
      <c r="D32634" s="159">
        <v>856.35</v>
      </c>
    </row>
    <row r="32635" spans="3:4" ht="15" hidden="1" customHeight="1" x14ac:dyDescent="0.25">
      <c r="C32635" s="160" t="s">
        <v>543</v>
      </c>
      <c r="D32635" s="161">
        <v>578.61</v>
      </c>
    </row>
    <row r="32636" spans="3:4" ht="15" hidden="1" customHeight="1" x14ac:dyDescent="0.25">
      <c r="C32636" s="158" t="s">
        <v>556</v>
      </c>
      <c r="D32636" s="159">
        <v>108.57</v>
      </c>
    </row>
    <row r="32637" spans="3:4" ht="15" hidden="1" customHeight="1" x14ac:dyDescent="0.25">
      <c r="C32637" s="160" t="s">
        <v>309</v>
      </c>
      <c r="D32637" s="161">
        <v>435.07</v>
      </c>
    </row>
    <row r="32638" spans="3:4" ht="15" hidden="1" customHeight="1" x14ac:dyDescent="0.25">
      <c r="C32638" s="158" t="s">
        <v>550</v>
      </c>
      <c r="D32638" s="159">
        <v>432.72</v>
      </c>
    </row>
    <row r="32639" spans="3:4" ht="15" hidden="1" customHeight="1" x14ac:dyDescent="0.25">
      <c r="C32639" s="160" t="s">
        <v>545</v>
      </c>
      <c r="D32639" s="161">
        <v>178.3</v>
      </c>
    </row>
    <row r="32640" spans="3:4" ht="15" hidden="1" customHeight="1" x14ac:dyDescent="0.25">
      <c r="C32640" s="158" t="s">
        <v>542</v>
      </c>
      <c r="D32640" s="159">
        <v>84.62</v>
      </c>
    </row>
    <row r="32641" spans="3:4" ht="15" hidden="1" customHeight="1" x14ac:dyDescent="0.25">
      <c r="C32641" s="160" t="s">
        <v>539</v>
      </c>
      <c r="D32641" s="161">
        <v>513.54</v>
      </c>
    </row>
    <row r="32642" spans="3:4" ht="15" hidden="1" customHeight="1" x14ac:dyDescent="0.25">
      <c r="C32642" s="158" t="s">
        <v>307</v>
      </c>
      <c r="D32642" s="159">
        <v>947.36</v>
      </c>
    </row>
    <row r="32643" spans="3:4" ht="15" hidden="1" customHeight="1" x14ac:dyDescent="0.25">
      <c r="C32643" s="160" t="s">
        <v>539</v>
      </c>
      <c r="D32643" s="161">
        <v>980.71</v>
      </c>
    </row>
    <row r="32644" spans="3:4" ht="15" hidden="1" customHeight="1" x14ac:dyDescent="0.25">
      <c r="C32644" s="158" t="s">
        <v>539</v>
      </c>
      <c r="D32644" s="159">
        <v>391.67</v>
      </c>
    </row>
    <row r="32645" spans="3:4" ht="15" hidden="1" customHeight="1" x14ac:dyDescent="0.25">
      <c r="C32645" s="160" t="s">
        <v>542</v>
      </c>
      <c r="D32645" s="161">
        <v>755.52</v>
      </c>
    </row>
    <row r="32646" spans="3:4" ht="15" hidden="1" customHeight="1" x14ac:dyDescent="0.25">
      <c r="C32646" s="158" t="s">
        <v>542</v>
      </c>
      <c r="D32646" s="159">
        <v>886.69</v>
      </c>
    </row>
    <row r="32647" spans="3:4" ht="15" hidden="1" customHeight="1" x14ac:dyDescent="0.25">
      <c r="C32647" s="160" t="s">
        <v>312</v>
      </c>
      <c r="D32647" s="161">
        <v>888.89</v>
      </c>
    </row>
    <row r="32648" spans="3:4" ht="15" hidden="1" customHeight="1" x14ac:dyDescent="0.25">
      <c r="C32648" s="158" t="s">
        <v>547</v>
      </c>
      <c r="D32648" s="159">
        <v>594.03</v>
      </c>
    </row>
    <row r="32649" spans="3:4" ht="15" hidden="1" customHeight="1" x14ac:dyDescent="0.25">
      <c r="C32649" s="160" t="s">
        <v>542</v>
      </c>
      <c r="D32649" s="161">
        <v>495.94</v>
      </c>
    </row>
    <row r="32650" spans="3:4" ht="15" hidden="1" customHeight="1" x14ac:dyDescent="0.25">
      <c r="C32650" s="158" t="s">
        <v>551</v>
      </c>
      <c r="D32650" s="159">
        <v>844.75</v>
      </c>
    </row>
    <row r="32651" spans="3:4" ht="15" hidden="1" customHeight="1" x14ac:dyDescent="0.25">
      <c r="C32651" s="160" t="s">
        <v>540</v>
      </c>
      <c r="D32651" s="161">
        <v>17.38</v>
      </c>
    </row>
    <row r="32652" spans="3:4" ht="15" hidden="1" customHeight="1" x14ac:dyDescent="0.25">
      <c r="C32652" s="158" t="s">
        <v>547</v>
      </c>
      <c r="D32652" s="159">
        <v>280.82</v>
      </c>
    </row>
    <row r="32653" spans="3:4" ht="15" hidden="1" customHeight="1" x14ac:dyDescent="0.25">
      <c r="C32653" s="160" t="s">
        <v>555</v>
      </c>
      <c r="D32653" s="161">
        <v>979.77</v>
      </c>
    </row>
    <row r="32654" spans="3:4" ht="15" hidden="1" customHeight="1" x14ac:dyDescent="0.25">
      <c r="C32654" s="158" t="s">
        <v>542</v>
      </c>
      <c r="D32654" s="159">
        <v>805.74</v>
      </c>
    </row>
    <row r="32655" spans="3:4" ht="15" hidden="1" customHeight="1" x14ac:dyDescent="0.25">
      <c r="C32655" s="160" t="s">
        <v>555</v>
      </c>
      <c r="D32655" s="161">
        <v>329.43</v>
      </c>
    </row>
    <row r="32656" spans="3:4" ht="15" hidden="1" customHeight="1" x14ac:dyDescent="0.25">
      <c r="C32656" s="158" t="s">
        <v>549</v>
      </c>
      <c r="D32656" s="159">
        <v>687.16</v>
      </c>
    </row>
    <row r="32657" spans="3:4" ht="15" hidden="1" customHeight="1" x14ac:dyDescent="0.25">
      <c r="C32657" s="160" t="s">
        <v>312</v>
      </c>
      <c r="D32657" s="161">
        <v>518.83000000000004</v>
      </c>
    </row>
    <row r="32658" spans="3:4" ht="15" hidden="1" customHeight="1" x14ac:dyDescent="0.25">
      <c r="C32658" s="158" t="s">
        <v>551</v>
      </c>
      <c r="D32658" s="159">
        <v>140.88</v>
      </c>
    </row>
    <row r="32659" spans="3:4" ht="15" hidden="1" customHeight="1" x14ac:dyDescent="0.25">
      <c r="C32659" s="160" t="s">
        <v>307</v>
      </c>
      <c r="D32659" s="161">
        <v>287.77</v>
      </c>
    </row>
    <row r="32660" spans="3:4" ht="15" hidden="1" customHeight="1" x14ac:dyDescent="0.25">
      <c r="C32660" s="158" t="s">
        <v>540</v>
      </c>
      <c r="D32660" s="159">
        <v>320.8</v>
      </c>
    </row>
    <row r="32661" spans="3:4" ht="15" hidden="1" customHeight="1" x14ac:dyDescent="0.25">
      <c r="C32661" s="160" t="s">
        <v>309</v>
      </c>
      <c r="D32661" s="161">
        <v>818.22</v>
      </c>
    </row>
    <row r="32662" spans="3:4" ht="15" hidden="1" customHeight="1" x14ac:dyDescent="0.25">
      <c r="C32662" s="158" t="s">
        <v>539</v>
      </c>
      <c r="D32662" s="159">
        <v>502.98</v>
      </c>
    </row>
    <row r="32663" spans="3:4" ht="15" hidden="1" customHeight="1" x14ac:dyDescent="0.25">
      <c r="C32663" s="160" t="s">
        <v>541</v>
      </c>
      <c r="D32663" s="161">
        <v>210.2</v>
      </c>
    </row>
    <row r="32664" spans="3:4" ht="15" hidden="1" customHeight="1" x14ac:dyDescent="0.25">
      <c r="C32664" s="158" t="s">
        <v>549</v>
      </c>
      <c r="D32664" s="159">
        <v>630.67999999999995</v>
      </c>
    </row>
    <row r="32665" spans="3:4" ht="15" hidden="1" customHeight="1" x14ac:dyDescent="0.25">
      <c r="C32665" s="160" t="s">
        <v>543</v>
      </c>
      <c r="D32665" s="161">
        <v>213.52</v>
      </c>
    </row>
    <row r="32666" spans="3:4" ht="15" hidden="1" customHeight="1" x14ac:dyDescent="0.25">
      <c r="C32666" s="158" t="s">
        <v>543</v>
      </c>
      <c r="D32666" s="159">
        <v>954.73</v>
      </c>
    </row>
    <row r="32667" spans="3:4" ht="15" hidden="1" customHeight="1" x14ac:dyDescent="0.25">
      <c r="C32667" s="160" t="s">
        <v>558</v>
      </c>
      <c r="D32667" s="161">
        <v>735</v>
      </c>
    </row>
    <row r="32668" spans="3:4" ht="15" hidden="1" customHeight="1" x14ac:dyDescent="0.25">
      <c r="C32668" s="158" t="s">
        <v>312</v>
      </c>
      <c r="D32668" s="159">
        <v>963.62</v>
      </c>
    </row>
    <row r="32669" spans="3:4" ht="15" hidden="1" customHeight="1" x14ac:dyDescent="0.25">
      <c r="C32669" s="160" t="s">
        <v>549</v>
      </c>
      <c r="D32669" s="161">
        <v>673.9</v>
      </c>
    </row>
    <row r="32670" spans="3:4" ht="15" hidden="1" customHeight="1" x14ac:dyDescent="0.25">
      <c r="C32670" s="158" t="s">
        <v>540</v>
      </c>
      <c r="D32670" s="159">
        <v>648.22</v>
      </c>
    </row>
    <row r="32671" spans="3:4" ht="15" hidden="1" customHeight="1" x14ac:dyDescent="0.25">
      <c r="C32671" s="160" t="s">
        <v>539</v>
      </c>
      <c r="D32671" s="161">
        <v>570.67999999999995</v>
      </c>
    </row>
    <row r="32672" spans="3:4" ht="15" hidden="1" customHeight="1" x14ac:dyDescent="0.25">
      <c r="C32672" s="158" t="s">
        <v>551</v>
      </c>
      <c r="D32672" s="159">
        <v>276.89</v>
      </c>
    </row>
    <row r="32673" spans="3:4" ht="15" hidden="1" customHeight="1" x14ac:dyDescent="0.25">
      <c r="C32673" s="160" t="s">
        <v>543</v>
      </c>
      <c r="D32673" s="161">
        <v>612.47</v>
      </c>
    </row>
    <row r="32674" spans="3:4" ht="15" hidden="1" customHeight="1" x14ac:dyDescent="0.25">
      <c r="C32674" s="158" t="s">
        <v>312</v>
      </c>
      <c r="D32674" s="159">
        <v>879.08</v>
      </c>
    </row>
    <row r="32675" spans="3:4" ht="15" hidden="1" customHeight="1" x14ac:dyDescent="0.25">
      <c r="C32675" s="160" t="s">
        <v>543</v>
      </c>
      <c r="D32675" s="161">
        <v>482.39</v>
      </c>
    </row>
    <row r="32676" spans="3:4" ht="15" hidden="1" customHeight="1" x14ac:dyDescent="0.25">
      <c r="C32676" s="158" t="s">
        <v>558</v>
      </c>
      <c r="D32676" s="159">
        <v>1075.7</v>
      </c>
    </row>
    <row r="32677" spans="3:4" ht="15" hidden="1" customHeight="1" x14ac:dyDescent="0.25">
      <c r="C32677" s="160" t="s">
        <v>539</v>
      </c>
      <c r="D32677" s="161">
        <v>741.46</v>
      </c>
    </row>
    <row r="32678" spans="3:4" ht="15" hidden="1" customHeight="1" x14ac:dyDescent="0.25">
      <c r="C32678" s="158" t="s">
        <v>540</v>
      </c>
      <c r="D32678" s="159">
        <v>422.79</v>
      </c>
    </row>
    <row r="32679" spans="3:4" ht="15" hidden="1" customHeight="1" x14ac:dyDescent="0.25">
      <c r="C32679" s="160" t="s">
        <v>547</v>
      </c>
      <c r="D32679" s="161">
        <v>419.49</v>
      </c>
    </row>
    <row r="32680" spans="3:4" ht="15" hidden="1" customHeight="1" x14ac:dyDescent="0.25">
      <c r="C32680" s="158" t="s">
        <v>309</v>
      </c>
      <c r="D32680" s="159">
        <v>1278.5</v>
      </c>
    </row>
    <row r="32681" spans="3:4" ht="15" hidden="1" customHeight="1" x14ac:dyDescent="0.25">
      <c r="C32681" s="160" t="s">
        <v>549</v>
      </c>
      <c r="D32681" s="161">
        <v>1087.73</v>
      </c>
    </row>
    <row r="32682" spans="3:4" ht="15" hidden="1" customHeight="1" x14ac:dyDescent="0.25">
      <c r="C32682" s="158" t="s">
        <v>543</v>
      </c>
      <c r="D32682" s="159">
        <v>802.1</v>
      </c>
    </row>
    <row r="32683" spans="3:4" ht="15" hidden="1" customHeight="1" x14ac:dyDescent="0.25">
      <c r="C32683" s="160" t="s">
        <v>312</v>
      </c>
      <c r="D32683" s="161">
        <v>935.22</v>
      </c>
    </row>
    <row r="32684" spans="3:4" ht="15" hidden="1" customHeight="1" x14ac:dyDescent="0.25">
      <c r="C32684" s="158" t="s">
        <v>555</v>
      </c>
      <c r="D32684" s="159">
        <v>1061.71</v>
      </c>
    </row>
    <row r="32685" spans="3:4" ht="15" hidden="1" customHeight="1" x14ac:dyDescent="0.25">
      <c r="C32685" s="160" t="s">
        <v>546</v>
      </c>
      <c r="D32685" s="161">
        <v>714.94</v>
      </c>
    </row>
    <row r="32686" spans="3:4" ht="15" hidden="1" customHeight="1" x14ac:dyDescent="0.25">
      <c r="C32686" s="158" t="s">
        <v>551</v>
      </c>
      <c r="D32686" s="159">
        <v>906.17</v>
      </c>
    </row>
    <row r="32687" spans="3:4" ht="15" hidden="1" customHeight="1" x14ac:dyDescent="0.25">
      <c r="C32687" s="160" t="s">
        <v>540</v>
      </c>
      <c r="D32687" s="161">
        <v>613.72</v>
      </c>
    </row>
    <row r="32688" spans="3:4" ht="15" hidden="1" customHeight="1" x14ac:dyDescent="0.25">
      <c r="C32688" s="158" t="s">
        <v>546</v>
      </c>
      <c r="D32688" s="159">
        <v>1223.68</v>
      </c>
    </row>
    <row r="32689" spans="3:4" ht="15" hidden="1" customHeight="1" x14ac:dyDescent="0.25">
      <c r="C32689" s="160" t="s">
        <v>543</v>
      </c>
      <c r="D32689" s="161">
        <v>373.72</v>
      </c>
    </row>
    <row r="32690" spans="3:4" ht="15" hidden="1" customHeight="1" x14ac:dyDescent="0.25">
      <c r="C32690" s="158" t="s">
        <v>545</v>
      </c>
      <c r="D32690" s="159">
        <v>701.4</v>
      </c>
    </row>
    <row r="32691" spans="3:4" ht="15" hidden="1" customHeight="1" x14ac:dyDescent="0.25">
      <c r="C32691" s="160" t="s">
        <v>541</v>
      </c>
      <c r="D32691" s="161">
        <v>990.97</v>
      </c>
    </row>
    <row r="32692" spans="3:4" ht="15" hidden="1" customHeight="1" x14ac:dyDescent="0.25">
      <c r="C32692" s="158" t="s">
        <v>552</v>
      </c>
      <c r="D32692" s="159">
        <v>735.95</v>
      </c>
    </row>
    <row r="32693" spans="3:4" ht="15" hidden="1" customHeight="1" x14ac:dyDescent="0.25">
      <c r="C32693" s="160" t="s">
        <v>542</v>
      </c>
      <c r="D32693" s="161">
        <v>1275.7</v>
      </c>
    </row>
    <row r="32694" spans="3:4" ht="15" hidden="1" customHeight="1" x14ac:dyDescent="0.25">
      <c r="C32694" s="158" t="s">
        <v>551</v>
      </c>
      <c r="D32694" s="159">
        <v>914.73</v>
      </c>
    </row>
    <row r="32695" spans="3:4" ht="15" hidden="1" customHeight="1" x14ac:dyDescent="0.25">
      <c r="C32695" s="160" t="s">
        <v>543</v>
      </c>
      <c r="D32695" s="161">
        <v>832.38</v>
      </c>
    </row>
    <row r="32696" spans="3:4" ht="15" hidden="1" customHeight="1" x14ac:dyDescent="0.25">
      <c r="C32696" s="158" t="s">
        <v>547</v>
      </c>
      <c r="D32696" s="159">
        <v>222.48</v>
      </c>
    </row>
    <row r="32697" spans="3:4" ht="15" hidden="1" customHeight="1" x14ac:dyDescent="0.25">
      <c r="C32697" s="160" t="s">
        <v>542</v>
      </c>
      <c r="D32697" s="161">
        <v>1070.43</v>
      </c>
    </row>
    <row r="32698" spans="3:4" ht="15" hidden="1" customHeight="1" x14ac:dyDescent="0.25">
      <c r="C32698" s="158" t="s">
        <v>539</v>
      </c>
      <c r="D32698" s="159">
        <v>445.82</v>
      </c>
    </row>
    <row r="32699" spans="3:4" ht="15" hidden="1" customHeight="1" x14ac:dyDescent="0.25">
      <c r="C32699" s="160" t="s">
        <v>542</v>
      </c>
      <c r="D32699" s="161">
        <v>346.74</v>
      </c>
    </row>
    <row r="32700" spans="3:4" ht="15" hidden="1" customHeight="1" x14ac:dyDescent="0.25">
      <c r="C32700" s="158" t="s">
        <v>308</v>
      </c>
      <c r="D32700" s="159">
        <v>105.53</v>
      </c>
    </row>
    <row r="32701" spans="3:4" ht="15" hidden="1" customHeight="1" x14ac:dyDescent="0.25">
      <c r="C32701" s="160" t="s">
        <v>545</v>
      </c>
      <c r="D32701" s="161">
        <v>513.41</v>
      </c>
    </row>
    <row r="32702" spans="3:4" ht="15" hidden="1" customHeight="1" x14ac:dyDescent="0.25">
      <c r="C32702" s="158" t="s">
        <v>312</v>
      </c>
      <c r="D32702" s="159">
        <v>338.82</v>
      </c>
    </row>
    <row r="32703" spans="3:4" ht="15" hidden="1" customHeight="1" x14ac:dyDescent="0.25">
      <c r="C32703" s="160" t="s">
        <v>551</v>
      </c>
      <c r="D32703" s="161">
        <v>863.86</v>
      </c>
    </row>
    <row r="32704" spans="3:4" ht="15" hidden="1" customHeight="1" x14ac:dyDescent="0.25">
      <c r="C32704" s="158" t="s">
        <v>546</v>
      </c>
      <c r="D32704" s="159">
        <v>461.03</v>
      </c>
    </row>
    <row r="32705" spans="3:4" ht="15" hidden="1" customHeight="1" x14ac:dyDescent="0.25">
      <c r="C32705" s="160" t="s">
        <v>540</v>
      </c>
      <c r="D32705" s="161">
        <v>780.39</v>
      </c>
    </row>
    <row r="32706" spans="3:4" ht="15" hidden="1" customHeight="1" x14ac:dyDescent="0.25">
      <c r="C32706" s="158" t="s">
        <v>551</v>
      </c>
      <c r="D32706" s="159">
        <v>829.08</v>
      </c>
    </row>
    <row r="32707" spans="3:4" ht="15" hidden="1" customHeight="1" x14ac:dyDescent="0.25">
      <c r="C32707" s="160" t="s">
        <v>542</v>
      </c>
      <c r="D32707" s="161">
        <v>1132.6199999999999</v>
      </c>
    </row>
    <row r="32708" spans="3:4" ht="15" hidden="1" customHeight="1" x14ac:dyDescent="0.25">
      <c r="C32708" s="158" t="s">
        <v>553</v>
      </c>
      <c r="D32708" s="159">
        <v>456.35</v>
      </c>
    </row>
    <row r="32709" spans="3:4" ht="15" hidden="1" customHeight="1" x14ac:dyDescent="0.25">
      <c r="C32709" s="160" t="s">
        <v>547</v>
      </c>
      <c r="D32709" s="161">
        <v>1047.5999999999999</v>
      </c>
    </row>
    <row r="32710" spans="3:4" ht="15" hidden="1" customHeight="1" x14ac:dyDescent="0.25">
      <c r="C32710" s="158" t="s">
        <v>541</v>
      </c>
      <c r="D32710" s="159">
        <v>152.1</v>
      </c>
    </row>
    <row r="32711" spans="3:4" ht="15" hidden="1" customHeight="1" x14ac:dyDescent="0.25">
      <c r="C32711" s="160" t="s">
        <v>548</v>
      </c>
      <c r="D32711" s="161">
        <v>181.64</v>
      </c>
    </row>
    <row r="32712" spans="3:4" ht="15" hidden="1" customHeight="1" x14ac:dyDescent="0.25">
      <c r="C32712" s="158" t="s">
        <v>557</v>
      </c>
      <c r="D32712" s="159">
        <v>183.44</v>
      </c>
    </row>
    <row r="32713" spans="3:4" ht="15" hidden="1" customHeight="1" x14ac:dyDescent="0.25">
      <c r="C32713" s="160" t="s">
        <v>553</v>
      </c>
      <c r="D32713" s="161">
        <v>787.33</v>
      </c>
    </row>
    <row r="32714" spans="3:4" ht="15" hidden="1" customHeight="1" x14ac:dyDescent="0.25">
      <c r="C32714" s="158" t="s">
        <v>312</v>
      </c>
      <c r="D32714" s="159">
        <v>193.74</v>
      </c>
    </row>
    <row r="32715" spans="3:4" ht="15" hidden="1" customHeight="1" x14ac:dyDescent="0.25">
      <c r="C32715" s="160" t="s">
        <v>543</v>
      </c>
      <c r="D32715" s="161">
        <v>624.36</v>
      </c>
    </row>
    <row r="32716" spans="3:4" ht="15" hidden="1" customHeight="1" x14ac:dyDescent="0.25">
      <c r="C32716" s="158" t="s">
        <v>550</v>
      </c>
      <c r="D32716" s="159">
        <v>166.63</v>
      </c>
    </row>
    <row r="32717" spans="3:4" ht="15" hidden="1" customHeight="1" x14ac:dyDescent="0.25">
      <c r="C32717" s="160" t="s">
        <v>312</v>
      </c>
      <c r="D32717" s="161">
        <v>393.36</v>
      </c>
    </row>
    <row r="32718" spans="3:4" ht="15" hidden="1" customHeight="1" x14ac:dyDescent="0.25">
      <c r="C32718" s="158" t="s">
        <v>307</v>
      </c>
      <c r="D32718" s="159">
        <v>722.18</v>
      </c>
    </row>
    <row r="32719" spans="3:4" ht="15" hidden="1" customHeight="1" x14ac:dyDescent="0.25">
      <c r="C32719" s="160" t="s">
        <v>552</v>
      </c>
      <c r="D32719" s="161">
        <v>1053.46</v>
      </c>
    </row>
    <row r="32720" spans="3:4" ht="15" hidden="1" customHeight="1" x14ac:dyDescent="0.25">
      <c r="C32720" s="158" t="s">
        <v>555</v>
      </c>
      <c r="D32720" s="159">
        <v>1260.71</v>
      </c>
    </row>
    <row r="32721" spans="3:4" ht="15" hidden="1" customHeight="1" x14ac:dyDescent="0.25">
      <c r="C32721" s="160" t="s">
        <v>553</v>
      </c>
      <c r="D32721" s="161">
        <v>478.76</v>
      </c>
    </row>
    <row r="32722" spans="3:4" ht="15" hidden="1" customHeight="1" x14ac:dyDescent="0.25">
      <c r="C32722" s="158" t="s">
        <v>307</v>
      </c>
      <c r="D32722" s="159">
        <v>926.27</v>
      </c>
    </row>
    <row r="32723" spans="3:4" ht="15" hidden="1" customHeight="1" x14ac:dyDescent="0.25">
      <c r="C32723" s="160" t="s">
        <v>549</v>
      </c>
      <c r="D32723" s="161">
        <v>517.66</v>
      </c>
    </row>
    <row r="32724" spans="3:4" ht="15" hidden="1" customHeight="1" x14ac:dyDescent="0.25">
      <c r="C32724" s="158" t="s">
        <v>548</v>
      </c>
      <c r="D32724" s="159">
        <v>99.73</v>
      </c>
    </row>
    <row r="32725" spans="3:4" ht="15" hidden="1" customHeight="1" x14ac:dyDescent="0.25">
      <c r="C32725" s="160" t="s">
        <v>553</v>
      </c>
      <c r="D32725" s="161">
        <v>770.12</v>
      </c>
    </row>
    <row r="32726" spans="3:4" ht="15" hidden="1" customHeight="1" x14ac:dyDescent="0.25">
      <c r="C32726" s="158" t="s">
        <v>553</v>
      </c>
      <c r="D32726" s="159">
        <v>137.9</v>
      </c>
    </row>
    <row r="32727" spans="3:4" ht="15" hidden="1" customHeight="1" x14ac:dyDescent="0.25">
      <c r="C32727" s="160" t="s">
        <v>550</v>
      </c>
      <c r="D32727" s="161">
        <v>583.33000000000004</v>
      </c>
    </row>
    <row r="32728" spans="3:4" ht="15" hidden="1" customHeight="1" x14ac:dyDescent="0.25">
      <c r="C32728" s="158" t="s">
        <v>309</v>
      </c>
      <c r="D32728" s="159">
        <v>332.44</v>
      </c>
    </row>
    <row r="32729" spans="3:4" ht="15" hidden="1" customHeight="1" x14ac:dyDescent="0.25">
      <c r="C32729" s="160" t="s">
        <v>539</v>
      </c>
      <c r="D32729" s="161">
        <v>106.93</v>
      </c>
    </row>
    <row r="32730" spans="3:4" ht="15" hidden="1" customHeight="1" x14ac:dyDescent="0.25">
      <c r="C32730" s="158" t="s">
        <v>543</v>
      </c>
      <c r="D32730" s="159">
        <v>439.34</v>
      </c>
    </row>
    <row r="32731" spans="3:4" ht="15" hidden="1" customHeight="1" x14ac:dyDescent="0.25">
      <c r="C32731" s="160" t="s">
        <v>547</v>
      </c>
      <c r="D32731" s="161">
        <v>414.9</v>
      </c>
    </row>
    <row r="32732" spans="3:4" ht="15" hidden="1" customHeight="1" x14ac:dyDescent="0.25">
      <c r="C32732" s="158" t="s">
        <v>548</v>
      </c>
      <c r="D32732" s="159">
        <v>676.1</v>
      </c>
    </row>
    <row r="32733" spans="3:4" ht="15" hidden="1" customHeight="1" x14ac:dyDescent="0.25">
      <c r="C32733" s="160" t="s">
        <v>549</v>
      </c>
      <c r="D32733" s="161">
        <v>838.45</v>
      </c>
    </row>
    <row r="32734" spans="3:4" ht="15" hidden="1" customHeight="1" x14ac:dyDescent="0.25">
      <c r="C32734" s="158" t="s">
        <v>553</v>
      </c>
      <c r="D32734" s="159">
        <v>527.82000000000005</v>
      </c>
    </row>
    <row r="32735" spans="3:4" ht="15" hidden="1" customHeight="1" x14ac:dyDescent="0.25">
      <c r="C32735" s="160" t="s">
        <v>312</v>
      </c>
      <c r="D32735" s="161">
        <v>328.17</v>
      </c>
    </row>
    <row r="32736" spans="3:4" ht="15" hidden="1" customHeight="1" x14ac:dyDescent="0.25">
      <c r="C32736" s="158" t="s">
        <v>542</v>
      </c>
      <c r="D32736" s="159">
        <v>228.51</v>
      </c>
    </row>
    <row r="32737" spans="3:4" ht="15" hidden="1" customHeight="1" x14ac:dyDescent="0.25">
      <c r="C32737" s="160" t="s">
        <v>553</v>
      </c>
      <c r="D32737" s="161">
        <v>395.57</v>
      </c>
    </row>
    <row r="32738" spans="3:4" ht="15" hidden="1" customHeight="1" x14ac:dyDescent="0.25">
      <c r="C32738" s="158" t="s">
        <v>542</v>
      </c>
      <c r="D32738" s="159">
        <v>888.62</v>
      </c>
    </row>
    <row r="32739" spans="3:4" ht="15" hidden="1" customHeight="1" x14ac:dyDescent="0.25">
      <c r="C32739" s="160" t="s">
        <v>545</v>
      </c>
      <c r="D32739" s="161">
        <v>331.14</v>
      </c>
    </row>
    <row r="32740" spans="3:4" ht="15" hidden="1" customHeight="1" x14ac:dyDescent="0.25">
      <c r="C32740" s="158" t="s">
        <v>312</v>
      </c>
      <c r="D32740" s="159">
        <v>44.9</v>
      </c>
    </row>
    <row r="32741" spans="3:4" ht="15" hidden="1" customHeight="1" x14ac:dyDescent="0.25">
      <c r="C32741" s="160" t="s">
        <v>546</v>
      </c>
      <c r="D32741" s="161">
        <v>467.79</v>
      </c>
    </row>
    <row r="32742" spans="3:4" ht="15" hidden="1" customHeight="1" x14ac:dyDescent="0.25">
      <c r="C32742" s="158" t="s">
        <v>308</v>
      </c>
      <c r="D32742" s="159">
        <v>282.5</v>
      </c>
    </row>
    <row r="32743" spans="3:4" ht="15" hidden="1" customHeight="1" x14ac:dyDescent="0.25">
      <c r="C32743" s="160" t="s">
        <v>552</v>
      </c>
      <c r="D32743" s="161">
        <v>998.3</v>
      </c>
    </row>
    <row r="32744" spans="3:4" ht="15" hidden="1" customHeight="1" x14ac:dyDescent="0.25">
      <c r="C32744" s="158" t="s">
        <v>539</v>
      </c>
      <c r="D32744" s="159">
        <v>1280.42</v>
      </c>
    </row>
    <row r="32745" spans="3:4" ht="15" hidden="1" customHeight="1" x14ac:dyDescent="0.25">
      <c r="C32745" s="160" t="s">
        <v>546</v>
      </c>
      <c r="D32745" s="161">
        <v>719.69</v>
      </c>
    </row>
    <row r="32746" spans="3:4" ht="15" hidden="1" customHeight="1" x14ac:dyDescent="0.25">
      <c r="C32746" s="158" t="s">
        <v>551</v>
      </c>
      <c r="D32746" s="159">
        <v>828.71</v>
      </c>
    </row>
    <row r="32747" spans="3:4" ht="15" hidden="1" customHeight="1" x14ac:dyDescent="0.25">
      <c r="C32747" s="160" t="s">
        <v>558</v>
      </c>
      <c r="D32747" s="161">
        <v>544.25</v>
      </c>
    </row>
    <row r="32748" spans="3:4" ht="15" hidden="1" customHeight="1" x14ac:dyDescent="0.25">
      <c r="C32748" s="158" t="s">
        <v>312</v>
      </c>
      <c r="D32748" s="159">
        <v>680.53</v>
      </c>
    </row>
    <row r="32749" spans="3:4" ht="15" hidden="1" customHeight="1" x14ac:dyDescent="0.25">
      <c r="C32749" s="160" t="s">
        <v>312</v>
      </c>
      <c r="D32749" s="161">
        <v>622.75</v>
      </c>
    </row>
    <row r="32750" spans="3:4" ht="15" hidden="1" customHeight="1" x14ac:dyDescent="0.25">
      <c r="C32750" s="158" t="s">
        <v>548</v>
      </c>
      <c r="D32750" s="159">
        <v>1204.05</v>
      </c>
    </row>
    <row r="32751" spans="3:4" ht="15" hidden="1" customHeight="1" x14ac:dyDescent="0.25">
      <c r="C32751" s="160" t="s">
        <v>309</v>
      </c>
      <c r="D32751" s="161">
        <v>633.92999999999995</v>
      </c>
    </row>
    <row r="32752" spans="3:4" ht="15" hidden="1" customHeight="1" x14ac:dyDescent="0.25">
      <c r="C32752" s="158" t="s">
        <v>545</v>
      </c>
      <c r="D32752" s="159">
        <v>134.4</v>
      </c>
    </row>
    <row r="32753" spans="3:4" ht="15" hidden="1" customHeight="1" x14ac:dyDescent="0.25">
      <c r="C32753" s="160" t="s">
        <v>555</v>
      </c>
      <c r="D32753" s="161">
        <v>730.27</v>
      </c>
    </row>
    <row r="32754" spans="3:4" ht="15" hidden="1" customHeight="1" x14ac:dyDescent="0.25">
      <c r="C32754" s="158" t="s">
        <v>548</v>
      </c>
      <c r="D32754" s="159">
        <v>638.04999999999995</v>
      </c>
    </row>
    <row r="32755" spans="3:4" ht="15" hidden="1" customHeight="1" x14ac:dyDescent="0.25">
      <c r="C32755" s="160" t="s">
        <v>307</v>
      </c>
      <c r="D32755" s="161">
        <v>557.05999999999995</v>
      </c>
    </row>
    <row r="32756" spans="3:4" ht="15" hidden="1" customHeight="1" x14ac:dyDescent="0.25">
      <c r="C32756" s="158" t="s">
        <v>542</v>
      </c>
      <c r="D32756" s="159">
        <v>1156.1600000000001</v>
      </c>
    </row>
    <row r="32757" spans="3:4" ht="15" hidden="1" customHeight="1" x14ac:dyDescent="0.25">
      <c r="C32757" s="160" t="s">
        <v>552</v>
      </c>
      <c r="D32757" s="161">
        <v>440.36</v>
      </c>
    </row>
    <row r="32758" spans="3:4" ht="15" hidden="1" customHeight="1" x14ac:dyDescent="0.25">
      <c r="C32758" s="158" t="s">
        <v>547</v>
      </c>
      <c r="D32758" s="159">
        <v>590.21</v>
      </c>
    </row>
    <row r="32759" spans="3:4" ht="15" hidden="1" customHeight="1" x14ac:dyDescent="0.25">
      <c r="C32759" s="160" t="s">
        <v>557</v>
      </c>
      <c r="D32759" s="161">
        <v>759.75</v>
      </c>
    </row>
    <row r="32760" spans="3:4" ht="15" hidden="1" customHeight="1" x14ac:dyDescent="0.25">
      <c r="C32760" s="158" t="s">
        <v>541</v>
      </c>
      <c r="D32760" s="159">
        <v>596.15</v>
      </c>
    </row>
    <row r="32761" spans="3:4" ht="15" hidden="1" customHeight="1" x14ac:dyDescent="0.25">
      <c r="C32761" s="160" t="s">
        <v>542</v>
      </c>
      <c r="D32761" s="161">
        <v>118.77</v>
      </c>
    </row>
    <row r="32762" spans="3:4" ht="15" hidden="1" customHeight="1" x14ac:dyDescent="0.25">
      <c r="C32762" s="158" t="s">
        <v>549</v>
      </c>
      <c r="D32762" s="159">
        <v>775.12</v>
      </c>
    </row>
    <row r="32763" spans="3:4" ht="15" hidden="1" customHeight="1" x14ac:dyDescent="0.25">
      <c r="C32763" s="160" t="s">
        <v>548</v>
      </c>
      <c r="D32763" s="161">
        <v>680.73</v>
      </c>
    </row>
    <row r="32764" spans="3:4" ht="15" hidden="1" customHeight="1" x14ac:dyDescent="0.25">
      <c r="C32764" s="158" t="s">
        <v>309</v>
      </c>
      <c r="D32764" s="159">
        <v>228.41</v>
      </c>
    </row>
    <row r="32765" spans="3:4" ht="15" hidden="1" customHeight="1" x14ac:dyDescent="0.25">
      <c r="C32765" s="160" t="s">
        <v>543</v>
      </c>
      <c r="D32765" s="161">
        <v>514.54</v>
      </c>
    </row>
    <row r="32766" spans="3:4" ht="15" hidden="1" customHeight="1" x14ac:dyDescent="0.25">
      <c r="C32766" s="158" t="s">
        <v>553</v>
      </c>
      <c r="D32766" s="159">
        <v>1232.8399999999999</v>
      </c>
    </row>
    <row r="32767" spans="3:4" ht="15" hidden="1" customHeight="1" x14ac:dyDescent="0.25">
      <c r="C32767" s="160" t="s">
        <v>551</v>
      </c>
      <c r="D32767" s="161">
        <v>387.13</v>
      </c>
    </row>
    <row r="32768" spans="3:4" ht="15" hidden="1" customHeight="1" x14ac:dyDescent="0.25">
      <c r="C32768" s="158" t="s">
        <v>543</v>
      </c>
      <c r="D32768" s="159">
        <v>406.55</v>
      </c>
    </row>
    <row r="32769" spans="3:4" ht="15" hidden="1" customHeight="1" x14ac:dyDescent="0.25">
      <c r="C32769" s="160" t="s">
        <v>309</v>
      </c>
      <c r="D32769" s="161">
        <v>124.33</v>
      </c>
    </row>
    <row r="32770" spans="3:4" ht="15" hidden="1" customHeight="1" x14ac:dyDescent="0.25">
      <c r="C32770" s="158" t="s">
        <v>547</v>
      </c>
      <c r="D32770" s="159">
        <v>627.72</v>
      </c>
    </row>
    <row r="32771" spans="3:4" ht="15" hidden="1" customHeight="1" x14ac:dyDescent="0.25">
      <c r="C32771" s="160" t="s">
        <v>548</v>
      </c>
      <c r="D32771" s="161">
        <v>278.43</v>
      </c>
    </row>
    <row r="32772" spans="3:4" ht="15" hidden="1" customHeight="1" x14ac:dyDescent="0.25">
      <c r="C32772" s="158" t="s">
        <v>551</v>
      </c>
      <c r="D32772" s="159">
        <v>914.06</v>
      </c>
    </row>
    <row r="32773" spans="3:4" ht="15" hidden="1" customHeight="1" x14ac:dyDescent="0.25">
      <c r="C32773" s="160" t="s">
        <v>555</v>
      </c>
      <c r="D32773" s="161">
        <v>1126.53</v>
      </c>
    </row>
    <row r="32774" spans="3:4" ht="15" hidden="1" customHeight="1" x14ac:dyDescent="0.25">
      <c r="C32774" s="158" t="s">
        <v>541</v>
      </c>
      <c r="D32774" s="159">
        <v>1122.54</v>
      </c>
    </row>
    <row r="32775" spans="3:4" ht="15" hidden="1" customHeight="1" x14ac:dyDescent="0.25">
      <c r="C32775" s="160" t="s">
        <v>539</v>
      </c>
      <c r="D32775" s="161">
        <v>542.16</v>
      </c>
    </row>
    <row r="32776" spans="3:4" ht="15" hidden="1" customHeight="1" x14ac:dyDescent="0.25">
      <c r="C32776" s="158" t="s">
        <v>549</v>
      </c>
      <c r="D32776" s="159">
        <v>208.25</v>
      </c>
    </row>
    <row r="32777" spans="3:4" ht="15" hidden="1" customHeight="1" x14ac:dyDescent="0.25">
      <c r="C32777" s="160" t="s">
        <v>308</v>
      </c>
      <c r="D32777" s="161">
        <v>259.83999999999997</v>
      </c>
    </row>
    <row r="32778" spans="3:4" ht="15" hidden="1" customHeight="1" x14ac:dyDescent="0.25">
      <c r="C32778" s="158" t="s">
        <v>541</v>
      </c>
      <c r="D32778" s="159">
        <v>1033.73</v>
      </c>
    </row>
    <row r="32779" spans="3:4" ht="15" hidden="1" customHeight="1" x14ac:dyDescent="0.25">
      <c r="C32779" s="160" t="s">
        <v>548</v>
      </c>
      <c r="D32779" s="161">
        <v>28.26</v>
      </c>
    </row>
    <row r="32780" spans="3:4" ht="15" hidden="1" customHeight="1" x14ac:dyDescent="0.25">
      <c r="C32780" s="158" t="s">
        <v>309</v>
      </c>
      <c r="D32780" s="159">
        <v>436.9</v>
      </c>
    </row>
    <row r="32781" spans="3:4" ht="15" hidden="1" customHeight="1" x14ac:dyDescent="0.25">
      <c r="C32781" s="160" t="s">
        <v>540</v>
      </c>
      <c r="D32781" s="161">
        <v>771.17</v>
      </c>
    </row>
    <row r="32782" spans="3:4" ht="15" hidden="1" customHeight="1" x14ac:dyDescent="0.25">
      <c r="C32782" s="158" t="s">
        <v>548</v>
      </c>
      <c r="D32782" s="159">
        <v>1189.42</v>
      </c>
    </row>
    <row r="32783" spans="3:4" ht="15" hidden="1" customHeight="1" x14ac:dyDescent="0.25">
      <c r="C32783" s="160" t="s">
        <v>546</v>
      </c>
      <c r="D32783" s="161">
        <v>513.70000000000005</v>
      </c>
    </row>
    <row r="32784" spans="3:4" ht="15" hidden="1" customHeight="1" x14ac:dyDescent="0.25">
      <c r="C32784" s="158" t="s">
        <v>547</v>
      </c>
      <c r="D32784" s="159">
        <v>1118.26</v>
      </c>
    </row>
    <row r="32785" spans="3:4" ht="15" hidden="1" customHeight="1" x14ac:dyDescent="0.25">
      <c r="C32785" s="160" t="s">
        <v>539</v>
      </c>
      <c r="D32785" s="161">
        <v>1058.28</v>
      </c>
    </row>
    <row r="32786" spans="3:4" ht="15" hidden="1" customHeight="1" x14ac:dyDescent="0.25">
      <c r="C32786" s="158" t="s">
        <v>552</v>
      </c>
      <c r="D32786" s="159">
        <v>60.13</v>
      </c>
    </row>
    <row r="32787" spans="3:4" ht="15" hidden="1" customHeight="1" x14ac:dyDescent="0.25">
      <c r="C32787" s="160" t="s">
        <v>549</v>
      </c>
      <c r="D32787" s="161">
        <v>767.5</v>
      </c>
    </row>
    <row r="32788" spans="3:4" ht="15" hidden="1" customHeight="1" x14ac:dyDescent="0.25">
      <c r="C32788" s="158" t="s">
        <v>307</v>
      </c>
      <c r="D32788" s="159">
        <v>1256.23</v>
      </c>
    </row>
    <row r="32789" spans="3:4" ht="15" hidden="1" customHeight="1" x14ac:dyDescent="0.25">
      <c r="C32789" s="160" t="s">
        <v>557</v>
      </c>
      <c r="D32789" s="161">
        <v>527.96</v>
      </c>
    </row>
    <row r="32790" spans="3:4" ht="15" hidden="1" customHeight="1" x14ac:dyDescent="0.25">
      <c r="C32790" s="158" t="s">
        <v>309</v>
      </c>
      <c r="D32790" s="159">
        <v>940.21</v>
      </c>
    </row>
    <row r="32791" spans="3:4" ht="15" hidden="1" customHeight="1" x14ac:dyDescent="0.25">
      <c r="C32791" s="160" t="s">
        <v>552</v>
      </c>
      <c r="D32791" s="161">
        <v>604.08000000000004</v>
      </c>
    </row>
    <row r="32792" spans="3:4" ht="15" hidden="1" customHeight="1" x14ac:dyDescent="0.25">
      <c r="C32792" s="158" t="s">
        <v>547</v>
      </c>
      <c r="D32792" s="159">
        <v>1156.7</v>
      </c>
    </row>
    <row r="32793" spans="3:4" ht="15" hidden="1" customHeight="1" x14ac:dyDescent="0.25">
      <c r="C32793" s="160" t="s">
        <v>545</v>
      </c>
      <c r="D32793" s="161">
        <v>857.22</v>
      </c>
    </row>
    <row r="32794" spans="3:4" ht="15" hidden="1" customHeight="1" x14ac:dyDescent="0.25">
      <c r="C32794" s="158" t="s">
        <v>556</v>
      </c>
      <c r="D32794" s="159">
        <v>148.28</v>
      </c>
    </row>
    <row r="32795" spans="3:4" ht="15" hidden="1" customHeight="1" x14ac:dyDescent="0.25">
      <c r="C32795" s="160" t="s">
        <v>545</v>
      </c>
      <c r="D32795" s="161">
        <v>439.16</v>
      </c>
    </row>
    <row r="32796" spans="3:4" ht="15" hidden="1" customHeight="1" x14ac:dyDescent="0.25">
      <c r="C32796" s="158" t="s">
        <v>545</v>
      </c>
      <c r="D32796" s="159">
        <v>577.99</v>
      </c>
    </row>
    <row r="32797" spans="3:4" ht="15" hidden="1" customHeight="1" x14ac:dyDescent="0.25">
      <c r="C32797" s="160" t="s">
        <v>547</v>
      </c>
      <c r="D32797" s="161">
        <v>640.59</v>
      </c>
    </row>
    <row r="32798" spans="3:4" ht="15" hidden="1" customHeight="1" x14ac:dyDescent="0.25">
      <c r="C32798" s="158" t="s">
        <v>308</v>
      </c>
      <c r="D32798" s="159">
        <v>828.47</v>
      </c>
    </row>
    <row r="32799" spans="3:4" ht="15" hidden="1" customHeight="1" x14ac:dyDescent="0.25">
      <c r="C32799" s="160" t="s">
        <v>545</v>
      </c>
      <c r="D32799" s="161">
        <v>215.07</v>
      </c>
    </row>
    <row r="32800" spans="3:4" ht="15" hidden="1" customHeight="1" x14ac:dyDescent="0.25">
      <c r="C32800" s="158" t="s">
        <v>546</v>
      </c>
      <c r="D32800" s="159">
        <v>734.45</v>
      </c>
    </row>
    <row r="32801" spans="3:4" ht="15" hidden="1" customHeight="1" x14ac:dyDescent="0.25">
      <c r="C32801" s="160" t="s">
        <v>308</v>
      </c>
      <c r="D32801" s="161">
        <v>595.4</v>
      </c>
    </row>
    <row r="32802" spans="3:4" ht="15" hidden="1" customHeight="1" x14ac:dyDescent="0.25">
      <c r="C32802" s="158" t="s">
        <v>551</v>
      </c>
      <c r="D32802" s="159">
        <v>521.59</v>
      </c>
    </row>
    <row r="32803" spans="3:4" ht="15" hidden="1" customHeight="1" x14ac:dyDescent="0.25">
      <c r="C32803" s="160" t="s">
        <v>541</v>
      </c>
      <c r="D32803" s="161">
        <v>118.27</v>
      </c>
    </row>
    <row r="32804" spans="3:4" ht="15" hidden="1" customHeight="1" x14ac:dyDescent="0.25">
      <c r="C32804" s="158" t="s">
        <v>540</v>
      </c>
      <c r="D32804" s="159">
        <v>730.34</v>
      </c>
    </row>
    <row r="32805" spans="3:4" ht="15" hidden="1" customHeight="1" x14ac:dyDescent="0.25">
      <c r="C32805" s="160" t="s">
        <v>540</v>
      </c>
      <c r="D32805" s="161">
        <v>336.47</v>
      </c>
    </row>
    <row r="32806" spans="3:4" ht="15" hidden="1" customHeight="1" x14ac:dyDescent="0.25">
      <c r="C32806" s="158" t="s">
        <v>308</v>
      </c>
      <c r="D32806" s="159">
        <v>194.24</v>
      </c>
    </row>
    <row r="32807" spans="3:4" ht="15" hidden="1" customHeight="1" x14ac:dyDescent="0.25">
      <c r="C32807" s="160" t="s">
        <v>552</v>
      </c>
      <c r="D32807" s="161">
        <v>982.23</v>
      </c>
    </row>
    <row r="32808" spans="3:4" ht="15" hidden="1" customHeight="1" x14ac:dyDescent="0.25">
      <c r="C32808" s="158" t="s">
        <v>543</v>
      </c>
      <c r="D32808" s="159">
        <v>344.04</v>
      </c>
    </row>
    <row r="32809" spans="3:4" ht="15" hidden="1" customHeight="1" x14ac:dyDescent="0.25">
      <c r="C32809" s="160" t="s">
        <v>546</v>
      </c>
      <c r="D32809" s="161">
        <v>142.96</v>
      </c>
    </row>
    <row r="32810" spans="3:4" ht="15" hidden="1" customHeight="1" x14ac:dyDescent="0.25">
      <c r="C32810" s="158" t="s">
        <v>543</v>
      </c>
      <c r="D32810" s="159">
        <v>241.1</v>
      </c>
    </row>
    <row r="32811" spans="3:4" ht="15" hidden="1" customHeight="1" x14ac:dyDescent="0.25">
      <c r="C32811" s="160" t="s">
        <v>552</v>
      </c>
      <c r="D32811" s="161">
        <v>1094.01</v>
      </c>
    </row>
    <row r="32812" spans="3:4" ht="15" hidden="1" customHeight="1" x14ac:dyDescent="0.25">
      <c r="C32812" s="158" t="s">
        <v>547</v>
      </c>
      <c r="D32812" s="159">
        <v>910.36</v>
      </c>
    </row>
    <row r="32813" spans="3:4" ht="15" hidden="1" customHeight="1" x14ac:dyDescent="0.25">
      <c r="C32813" s="160" t="s">
        <v>307</v>
      </c>
      <c r="D32813" s="161">
        <v>857.52</v>
      </c>
    </row>
    <row r="32814" spans="3:4" ht="15" hidden="1" customHeight="1" x14ac:dyDescent="0.25">
      <c r="C32814" s="158" t="s">
        <v>543</v>
      </c>
      <c r="D32814" s="159">
        <v>491.95</v>
      </c>
    </row>
    <row r="32815" spans="3:4" ht="15" hidden="1" customHeight="1" x14ac:dyDescent="0.25">
      <c r="C32815" s="160" t="s">
        <v>550</v>
      </c>
      <c r="D32815" s="161">
        <v>433.11</v>
      </c>
    </row>
    <row r="32816" spans="3:4" ht="15" hidden="1" customHeight="1" x14ac:dyDescent="0.25">
      <c r="C32816" s="158" t="s">
        <v>308</v>
      </c>
      <c r="D32816" s="159">
        <v>431.02</v>
      </c>
    </row>
    <row r="32817" spans="3:4" ht="15" hidden="1" customHeight="1" x14ac:dyDescent="0.25">
      <c r="C32817" s="160" t="s">
        <v>307</v>
      </c>
      <c r="D32817" s="161">
        <v>474.99</v>
      </c>
    </row>
    <row r="32818" spans="3:4" ht="15" hidden="1" customHeight="1" x14ac:dyDescent="0.25">
      <c r="C32818" s="158" t="s">
        <v>558</v>
      </c>
      <c r="D32818" s="159">
        <v>493.19</v>
      </c>
    </row>
    <row r="32819" spans="3:4" ht="15" hidden="1" customHeight="1" x14ac:dyDescent="0.25">
      <c r="C32819" s="160" t="s">
        <v>546</v>
      </c>
      <c r="D32819" s="161">
        <v>1135.47</v>
      </c>
    </row>
    <row r="32820" spans="3:4" ht="15" hidden="1" customHeight="1" x14ac:dyDescent="0.25">
      <c r="C32820" s="158" t="s">
        <v>309</v>
      </c>
      <c r="D32820" s="159">
        <v>242.33</v>
      </c>
    </row>
    <row r="32821" spans="3:4" ht="15" hidden="1" customHeight="1" x14ac:dyDescent="0.25">
      <c r="C32821" s="160" t="s">
        <v>555</v>
      </c>
      <c r="D32821" s="161">
        <v>187.59</v>
      </c>
    </row>
    <row r="32822" spans="3:4" ht="15" hidden="1" customHeight="1" x14ac:dyDescent="0.25">
      <c r="C32822" s="158" t="s">
        <v>541</v>
      </c>
      <c r="D32822" s="159">
        <v>384.98</v>
      </c>
    </row>
    <row r="32823" spans="3:4" ht="15" hidden="1" customHeight="1" x14ac:dyDescent="0.25">
      <c r="C32823" s="160" t="s">
        <v>545</v>
      </c>
      <c r="D32823" s="161">
        <v>1221</v>
      </c>
    </row>
    <row r="32824" spans="3:4" ht="15" hidden="1" customHeight="1" x14ac:dyDescent="0.25">
      <c r="C32824" s="158" t="s">
        <v>308</v>
      </c>
      <c r="D32824" s="159">
        <v>127.21</v>
      </c>
    </row>
    <row r="32825" spans="3:4" ht="15" hidden="1" customHeight="1" x14ac:dyDescent="0.25">
      <c r="C32825" s="160" t="s">
        <v>539</v>
      </c>
      <c r="D32825" s="161">
        <v>345.55</v>
      </c>
    </row>
    <row r="32826" spans="3:4" ht="15" hidden="1" customHeight="1" x14ac:dyDescent="0.25">
      <c r="C32826" s="158" t="s">
        <v>543</v>
      </c>
      <c r="D32826" s="159">
        <v>1106.3399999999999</v>
      </c>
    </row>
    <row r="32827" spans="3:4" ht="15" hidden="1" customHeight="1" x14ac:dyDescent="0.25">
      <c r="C32827" s="160" t="s">
        <v>539</v>
      </c>
      <c r="D32827" s="161">
        <v>90.49</v>
      </c>
    </row>
    <row r="32828" spans="3:4" ht="15" hidden="1" customHeight="1" x14ac:dyDescent="0.25">
      <c r="C32828" s="158" t="s">
        <v>550</v>
      </c>
      <c r="D32828" s="159">
        <v>1005.24</v>
      </c>
    </row>
    <row r="32829" spans="3:4" ht="15" hidden="1" customHeight="1" x14ac:dyDescent="0.25">
      <c r="C32829" s="160" t="s">
        <v>549</v>
      </c>
      <c r="D32829" s="161">
        <v>1293.92</v>
      </c>
    </row>
    <row r="32830" spans="3:4" ht="15" hidden="1" customHeight="1" x14ac:dyDescent="0.25">
      <c r="C32830" s="158" t="s">
        <v>552</v>
      </c>
      <c r="D32830" s="159">
        <v>167.37</v>
      </c>
    </row>
    <row r="32831" spans="3:4" ht="15" hidden="1" customHeight="1" x14ac:dyDescent="0.25">
      <c r="C32831" s="160" t="s">
        <v>309</v>
      </c>
      <c r="D32831" s="161">
        <v>764.54</v>
      </c>
    </row>
    <row r="32832" spans="3:4" ht="15" hidden="1" customHeight="1" x14ac:dyDescent="0.25">
      <c r="C32832" s="158" t="s">
        <v>549</v>
      </c>
      <c r="D32832" s="159">
        <v>658.08</v>
      </c>
    </row>
    <row r="32833" spans="3:4" ht="15" hidden="1" customHeight="1" x14ac:dyDescent="0.25">
      <c r="C32833" s="160" t="s">
        <v>307</v>
      </c>
      <c r="D32833" s="161">
        <v>1075.51</v>
      </c>
    </row>
    <row r="32834" spans="3:4" ht="15" hidden="1" customHeight="1" x14ac:dyDescent="0.25">
      <c r="C32834" s="158" t="s">
        <v>549</v>
      </c>
      <c r="D32834" s="159">
        <v>190.09</v>
      </c>
    </row>
    <row r="32835" spans="3:4" ht="15" hidden="1" customHeight="1" x14ac:dyDescent="0.25">
      <c r="C32835" s="160" t="s">
        <v>556</v>
      </c>
      <c r="D32835" s="161">
        <v>1215.6300000000001</v>
      </c>
    </row>
    <row r="32836" spans="3:4" ht="15" hidden="1" customHeight="1" x14ac:dyDescent="0.25">
      <c r="C32836" s="158" t="s">
        <v>308</v>
      </c>
      <c r="D32836" s="159">
        <v>569.89</v>
      </c>
    </row>
    <row r="32837" spans="3:4" ht="15" hidden="1" customHeight="1" x14ac:dyDescent="0.25">
      <c r="C32837" s="160" t="s">
        <v>549</v>
      </c>
      <c r="D32837" s="161">
        <v>659.75</v>
      </c>
    </row>
    <row r="32838" spans="3:4" ht="15" hidden="1" customHeight="1" x14ac:dyDescent="0.25">
      <c r="C32838" s="158" t="s">
        <v>554</v>
      </c>
      <c r="D32838" s="159">
        <v>843.56</v>
      </c>
    </row>
    <row r="32839" spans="3:4" ht="15" hidden="1" customHeight="1" x14ac:dyDescent="0.25">
      <c r="C32839" s="160" t="s">
        <v>309</v>
      </c>
      <c r="D32839" s="161">
        <v>201.44</v>
      </c>
    </row>
    <row r="32840" spans="3:4" ht="15" hidden="1" customHeight="1" x14ac:dyDescent="0.25">
      <c r="C32840" s="158" t="s">
        <v>554</v>
      </c>
      <c r="D32840" s="159">
        <v>589.79</v>
      </c>
    </row>
    <row r="32841" spans="3:4" ht="15" hidden="1" customHeight="1" x14ac:dyDescent="0.25">
      <c r="C32841" s="160" t="s">
        <v>309</v>
      </c>
      <c r="D32841" s="161">
        <v>826.75</v>
      </c>
    </row>
    <row r="32842" spans="3:4" ht="15" hidden="1" customHeight="1" x14ac:dyDescent="0.25">
      <c r="C32842" s="158" t="s">
        <v>550</v>
      </c>
      <c r="D32842" s="159">
        <v>589</v>
      </c>
    </row>
    <row r="32843" spans="3:4" ht="15" hidden="1" customHeight="1" x14ac:dyDescent="0.25">
      <c r="C32843" s="160" t="s">
        <v>546</v>
      </c>
      <c r="D32843" s="161">
        <v>618.45000000000005</v>
      </c>
    </row>
    <row r="32844" spans="3:4" ht="15" hidden="1" customHeight="1" x14ac:dyDescent="0.25">
      <c r="C32844" s="158" t="s">
        <v>539</v>
      </c>
      <c r="D32844" s="159">
        <v>484.27</v>
      </c>
    </row>
    <row r="32845" spans="3:4" ht="15" hidden="1" customHeight="1" x14ac:dyDescent="0.25">
      <c r="C32845" s="160" t="s">
        <v>553</v>
      </c>
      <c r="D32845" s="161">
        <v>767.62</v>
      </c>
    </row>
    <row r="32846" spans="3:4" ht="15" hidden="1" customHeight="1" x14ac:dyDescent="0.25">
      <c r="C32846" s="158" t="s">
        <v>307</v>
      </c>
      <c r="D32846" s="159">
        <v>1197.7</v>
      </c>
    </row>
    <row r="32847" spans="3:4" ht="15" hidden="1" customHeight="1" x14ac:dyDescent="0.25">
      <c r="C32847" s="160" t="s">
        <v>541</v>
      </c>
      <c r="D32847" s="161">
        <v>1148.05</v>
      </c>
    </row>
    <row r="32848" spans="3:4" ht="15" hidden="1" customHeight="1" x14ac:dyDescent="0.25">
      <c r="C32848" s="158" t="s">
        <v>543</v>
      </c>
      <c r="D32848" s="159">
        <v>249.11</v>
      </c>
    </row>
    <row r="32849" spans="3:4" ht="15" hidden="1" customHeight="1" x14ac:dyDescent="0.25">
      <c r="C32849" s="160" t="s">
        <v>309</v>
      </c>
      <c r="D32849" s="161">
        <v>1248.8800000000001</v>
      </c>
    </row>
    <row r="32850" spans="3:4" ht="15" hidden="1" customHeight="1" x14ac:dyDescent="0.25">
      <c r="C32850" s="158" t="s">
        <v>549</v>
      </c>
      <c r="D32850" s="159">
        <v>898.73</v>
      </c>
    </row>
    <row r="32851" spans="3:4" ht="15" hidden="1" customHeight="1" x14ac:dyDescent="0.25">
      <c r="C32851" s="160" t="s">
        <v>551</v>
      </c>
      <c r="D32851" s="161">
        <v>849.54</v>
      </c>
    </row>
    <row r="32852" spans="3:4" ht="15" hidden="1" customHeight="1" x14ac:dyDescent="0.25">
      <c r="C32852" s="158" t="s">
        <v>547</v>
      </c>
      <c r="D32852" s="159">
        <v>377.96</v>
      </c>
    </row>
    <row r="32853" spans="3:4" ht="15" hidden="1" customHeight="1" x14ac:dyDescent="0.25">
      <c r="C32853" s="160" t="s">
        <v>308</v>
      </c>
      <c r="D32853" s="161">
        <v>72.69</v>
      </c>
    </row>
    <row r="32854" spans="3:4" ht="15" hidden="1" customHeight="1" x14ac:dyDescent="0.25">
      <c r="C32854" s="158" t="s">
        <v>544</v>
      </c>
      <c r="D32854" s="159">
        <v>190.87</v>
      </c>
    </row>
    <row r="32855" spans="3:4" ht="15" hidden="1" customHeight="1" x14ac:dyDescent="0.25">
      <c r="C32855" s="160" t="s">
        <v>543</v>
      </c>
      <c r="D32855" s="161">
        <v>296.45</v>
      </c>
    </row>
    <row r="32856" spans="3:4" ht="15" hidden="1" customHeight="1" x14ac:dyDescent="0.25">
      <c r="C32856" s="158" t="s">
        <v>543</v>
      </c>
      <c r="D32856" s="159">
        <v>933.47</v>
      </c>
    </row>
    <row r="32857" spans="3:4" ht="15" hidden="1" customHeight="1" x14ac:dyDescent="0.25">
      <c r="C32857" s="160" t="s">
        <v>558</v>
      </c>
      <c r="D32857" s="161">
        <v>733.03</v>
      </c>
    </row>
    <row r="32858" spans="3:4" ht="15" hidden="1" customHeight="1" x14ac:dyDescent="0.25">
      <c r="C32858" s="158" t="s">
        <v>547</v>
      </c>
      <c r="D32858" s="159">
        <v>28.95</v>
      </c>
    </row>
    <row r="32859" spans="3:4" ht="15" hidden="1" customHeight="1" x14ac:dyDescent="0.25">
      <c r="C32859" s="160" t="s">
        <v>551</v>
      </c>
      <c r="D32859" s="161">
        <v>276.95</v>
      </c>
    </row>
    <row r="32860" spans="3:4" ht="15" hidden="1" customHeight="1" x14ac:dyDescent="0.25">
      <c r="C32860" s="158" t="s">
        <v>547</v>
      </c>
      <c r="D32860" s="159">
        <v>1091.8</v>
      </c>
    </row>
    <row r="32861" spans="3:4" ht="15" hidden="1" customHeight="1" x14ac:dyDescent="0.25">
      <c r="C32861" s="160" t="s">
        <v>549</v>
      </c>
      <c r="D32861" s="161">
        <v>560.92999999999995</v>
      </c>
    </row>
    <row r="32862" spans="3:4" ht="15" hidden="1" customHeight="1" x14ac:dyDescent="0.25">
      <c r="C32862" s="158" t="s">
        <v>545</v>
      </c>
      <c r="D32862" s="159">
        <v>292.82</v>
      </c>
    </row>
    <row r="32863" spans="3:4" ht="15" hidden="1" customHeight="1" x14ac:dyDescent="0.25">
      <c r="C32863" s="160" t="s">
        <v>551</v>
      </c>
      <c r="D32863" s="161">
        <v>1218.21</v>
      </c>
    </row>
    <row r="32864" spans="3:4" ht="15" hidden="1" customHeight="1" x14ac:dyDescent="0.25">
      <c r="C32864" s="158" t="s">
        <v>307</v>
      </c>
      <c r="D32864" s="159">
        <v>141.91999999999999</v>
      </c>
    </row>
    <row r="32865" spans="3:4" ht="15" hidden="1" customHeight="1" x14ac:dyDescent="0.25">
      <c r="C32865" s="160" t="s">
        <v>552</v>
      </c>
      <c r="D32865" s="161">
        <v>360.12</v>
      </c>
    </row>
    <row r="32866" spans="3:4" ht="15" hidden="1" customHeight="1" x14ac:dyDescent="0.25">
      <c r="C32866" s="158" t="s">
        <v>309</v>
      </c>
      <c r="D32866" s="159">
        <v>325.36</v>
      </c>
    </row>
    <row r="32867" spans="3:4" ht="15" hidden="1" customHeight="1" x14ac:dyDescent="0.25">
      <c r="C32867" s="160" t="s">
        <v>549</v>
      </c>
      <c r="D32867" s="161">
        <v>1156.96</v>
      </c>
    </row>
    <row r="32868" spans="3:4" ht="15" hidden="1" customHeight="1" x14ac:dyDescent="0.25">
      <c r="C32868" s="158" t="s">
        <v>546</v>
      </c>
      <c r="D32868" s="159">
        <v>286.16000000000003</v>
      </c>
    </row>
    <row r="32869" spans="3:4" ht="15" hidden="1" customHeight="1" x14ac:dyDescent="0.25">
      <c r="C32869" s="160" t="s">
        <v>309</v>
      </c>
      <c r="D32869" s="161">
        <v>508.47</v>
      </c>
    </row>
    <row r="32870" spans="3:4" ht="15" hidden="1" customHeight="1" x14ac:dyDescent="0.25">
      <c r="C32870" s="158" t="s">
        <v>547</v>
      </c>
      <c r="D32870" s="159">
        <v>745.55</v>
      </c>
    </row>
    <row r="32871" spans="3:4" ht="15" hidden="1" customHeight="1" x14ac:dyDescent="0.25">
      <c r="C32871" s="160" t="s">
        <v>547</v>
      </c>
      <c r="D32871" s="161">
        <v>1005.98</v>
      </c>
    </row>
    <row r="32872" spans="3:4" ht="15" hidden="1" customHeight="1" x14ac:dyDescent="0.25">
      <c r="C32872" s="158" t="s">
        <v>543</v>
      </c>
      <c r="D32872" s="159">
        <v>461.88</v>
      </c>
    </row>
    <row r="32873" spans="3:4" ht="15" hidden="1" customHeight="1" x14ac:dyDescent="0.25">
      <c r="C32873" s="160" t="s">
        <v>312</v>
      </c>
      <c r="D32873" s="161">
        <v>156.68</v>
      </c>
    </row>
    <row r="32874" spans="3:4" ht="15" hidden="1" customHeight="1" x14ac:dyDescent="0.25">
      <c r="C32874" s="158" t="s">
        <v>309</v>
      </c>
      <c r="D32874" s="159">
        <v>638.09</v>
      </c>
    </row>
    <row r="32875" spans="3:4" ht="15" hidden="1" customHeight="1" x14ac:dyDescent="0.25">
      <c r="C32875" s="160" t="s">
        <v>539</v>
      </c>
      <c r="D32875" s="161">
        <v>905.57</v>
      </c>
    </row>
    <row r="32876" spans="3:4" ht="15" hidden="1" customHeight="1" x14ac:dyDescent="0.25">
      <c r="C32876" s="158" t="s">
        <v>553</v>
      </c>
      <c r="D32876" s="159">
        <v>666.3</v>
      </c>
    </row>
    <row r="32877" spans="3:4" ht="15" hidden="1" customHeight="1" x14ac:dyDescent="0.25">
      <c r="C32877" s="160" t="s">
        <v>308</v>
      </c>
      <c r="D32877" s="161">
        <v>1187.93</v>
      </c>
    </row>
    <row r="32878" spans="3:4" ht="15" hidden="1" customHeight="1" x14ac:dyDescent="0.25">
      <c r="C32878" s="158" t="s">
        <v>312</v>
      </c>
      <c r="D32878" s="159">
        <v>458.84</v>
      </c>
    </row>
    <row r="32879" spans="3:4" ht="15" hidden="1" customHeight="1" x14ac:dyDescent="0.25">
      <c r="C32879" s="160" t="s">
        <v>552</v>
      </c>
      <c r="D32879" s="161">
        <v>902.57</v>
      </c>
    </row>
    <row r="32880" spans="3:4" ht="15" hidden="1" customHeight="1" x14ac:dyDescent="0.25">
      <c r="C32880" s="158" t="s">
        <v>558</v>
      </c>
      <c r="D32880" s="159">
        <v>380.34</v>
      </c>
    </row>
    <row r="32881" spans="3:4" ht="15" hidden="1" customHeight="1" x14ac:dyDescent="0.25">
      <c r="C32881" s="160" t="s">
        <v>540</v>
      </c>
      <c r="D32881" s="161">
        <v>891.62</v>
      </c>
    </row>
    <row r="32882" spans="3:4" ht="15" hidden="1" customHeight="1" x14ac:dyDescent="0.25">
      <c r="C32882" s="158" t="s">
        <v>558</v>
      </c>
      <c r="D32882" s="159">
        <v>699.59</v>
      </c>
    </row>
    <row r="32883" spans="3:4" ht="15" hidden="1" customHeight="1" x14ac:dyDescent="0.25">
      <c r="C32883" s="160" t="s">
        <v>540</v>
      </c>
      <c r="D32883" s="161">
        <v>192.64</v>
      </c>
    </row>
    <row r="32884" spans="3:4" ht="15" hidden="1" customHeight="1" x14ac:dyDescent="0.25">
      <c r="C32884" s="158" t="s">
        <v>308</v>
      </c>
      <c r="D32884" s="159">
        <v>990.08</v>
      </c>
    </row>
    <row r="32885" spans="3:4" ht="15" hidden="1" customHeight="1" x14ac:dyDescent="0.25">
      <c r="C32885" s="160" t="s">
        <v>312</v>
      </c>
      <c r="D32885" s="161">
        <v>1228.43</v>
      </c>
    </row>
    <row r="32886" spans="3:4" ht="15" hidden="1" customHeight="1" x14ac:dyDescent="0.25">
      <c r="C32886" s="158" t="s">
        <v>539</v>
      </c>
      <c r="D32886" s="159">
        <v>607.70000000000005</v>
      </c>
    </row>
    <row r="32887" spans="3:4" ht="15" hidden="1" customHeight="1" x14ac:dyDescent="0.25">
      <c r="C32887" s="160" t="s">
        <v>307</v>
      </c>
      <c r="D32887" s="161">
        <v>1227.93</v>
      </c>
    </row>
    <row r="32888" spans="3:4" ht="15" hidden="1" customHeight="1" x14ac:dyDescent="0.25">
      <c r="C32888" s="158" t="s">
        <v>312</v>
      </c>
      <c r="D32888" s="159">
        <v>1024.8</v>
      </c>
    </row>
    <row r="32889" spans="3:4" ht="15" hidden="1" customHeight="1" x14ac:dyDescent="0.25">
      <c r="C32889" s="160" t="s">
        <v>307</v>
      </c>
      <c r="D32889" s="161">
        <v>845.09</v>
      </c>
    </row>
    <row r="32890" spans="3:4" ht="15" hidden="1" customHeight="1" x14ac:dyDescent="0.25">
      <c r="C32890" s="158" t="s">
        <v>552</v>
      </c>
      <c r="D32890" s="159">
        <v>1279.52</v>
      </c>
    </row>
    <row r="32891" spans="3:4" ht="15" hidden="1" customHeight="1" x14ac:dyDescent="0.25">
      <c r="C32891" s="160" t="s">
        <v>312</v>
      </c>
      <c r="D32891" s="161">
        <v>832.24</v>
      </c>
    </row>
    <row r="32892" spans="3:4" ht="15" hidden="1" customHeight="1" x14ac:dyDescent="0.25">
      <c r="C32892" s="158" t="s">
        <v>542</v>
      </c>
      <c r="D32892" s="159">
        <v>288.08999999999997</v>
      </c>
    </row>
    <row r="32893" spans="3:4" ht="15" hidden="1" customHeight="1" x14ac:dyDescent="0.25">
      <c r="C32893" s="160" t="s">
        <v>312</v>
      </c>
      <c r="D32893" s="161">
        <v>349.2</v>
      </c>
    </row>
    <row r="32894" spans="3:4" ht="15" hidden="1" customHeight="1" x14ac:dyDescent="0.25">
      <c r="C32894" s="158" t="s">
        <v>557</v>
      </c>
      <c r="D32894" s="159">
        <v>193.56</v>
      </c>
    </row>
    <row r="32895" spans="3:4" ht="15" hidden="1" customHeight="1" x14ac:dyDescent="0.25">
      <c r="C32895" s="160" t="s">
        <v>547</v>
      </c>
      <c r="D32895" s="161">
        <v>756.02</v>
      </c>
    </row>
    <row r="32896" spans="3:4" ht="15" hidden="1" customHeight="1" x14ac:dyDescent="0.25">
      <c r="C32896" s="158" t="s">
        <v>543</v>
      </c>
      <c r="D32896" s="159">
        <v>852.07</v>
      </c>
    </row>
    <row r="32897" spans="3:4" ht="15" hidden="1" customHeight="1" x14ac:dyDescent="0.25">
      <c r="C32897" s="160" t="s">
        <v>558</v>
      </c>
      <c r="D32897" s="161">
        <v>642.29</v>
      </c>
    </row>
    <row r="32898" spans="3:4" ht="15" hidden="1" customHeight="1" x14ac:dyDescent="0.25">
      <c r="C32898" s="158" t="s">
        <v>312</v>
      </c>
      <c r="D32898" s="159">
        <v>1028.3499999999999</v>
      </c>
    </row>
    <row r="32899" spans="3:4" ht="15" hidden="1" customHeight="1" x14ac:dyDescent="0.25">
      <c r="C32899" s="160" t="s">
        <v>540</v>
      </c>
      <c r="D32899" s="161">
        <v>1146.3699999999999</v>
      </c>
    </row>
    <row r="32900" spans="3:4" ht="15" hidden="1" customHeight="1" x14ac:dyDescent="0.25">
      <c r="C32900" s="158" t="s">
        <v>554</v>
      </c>
      <c r="D32900" s="159">
        <v>645.82000000000005</v>
      </c>
    </row>
    <row r="32901" spans="3:4" ht="15" hidden="1" customHeight="1" x14ac:dyDescent="0.25">
      <c r="C32901" s="160" t="s">
        <v>548</v>
      </c>
      <c r="D32901" s="161">
        <v>25.32</v>
      </c>
    </row>
    <row r="32902" spans="3:4" ht="15" hidden="1" customHeight="1" x14ac:dyDescent="0.25">
      <c r="C32902" s="158" t="s">
        <v>545</v>
      </c>
      <c r="D32902" s="159">
        <v>1066.83</v>
      </c>
    </row>
    <row r="32903" spans="3:4" ht="15" hidden="1" customHeight="1" x14ac:dyDescent="0.25">
      <c r="C32903" s="160" t="s">
        <v>307</v>
      </c>
      <c r="D32903" s="161">
        <v>1071.79</v>
      </c>
    </row>
    <row r="32904" spans="3:4" ht="15" hidden="1" customHeight="1" x14ac:dyDescent="0.25">
      <c r="C32904" s="158" t="s">
        <v>539</v>
      </c>
      <c r="D32904" s="159">
        <v>639.69000000000005</v>
      </c>
    </row>
    <row r="32905" spans="3:4" ht="15" hidden="1" customHeight="1" x14ac:dyDescent="0.25">
      <c r="C32905" s="160" t="s">
        <v>542</v>
      </c>
      <c r="D32905" s="161">
        <v>150.30000000000001</v>
      </c>
    </row>
    <row r="32906" spans="3:4" ht="15" hidden="1" customHeight="1" x14ac:dyDescent="0.25">
      <c r="C32906" s="158" t="s">
        <v>552</v>
      </c>
      <c r="D32906" s="159">
        <v>165.66</v>
      </c>
    </row>
    <row r="32907" spans="3:4" ht="15" hidden="1" customHeight="1" x14ac:dyDescent="0.25">
      <c r="C32907" s="160" t="s">
        <v>307</v>
      </c>
      <c r="D32907" s="161">
        <v>936.69</v>
      </c>
    </row>
    <row r="32908" spans="3:4" ht="15" hidden="1" customHeight="1" x14ac:dyDescent="0.25">
      <c r="C32908" s="158" t="s">
        <v>551</v>
      </c>
      <c r="D32908" s="159">
        <v>899.17</v>
      </c>
    </row>
    <row r="32909" spans="3:4" ht="15" hidden="1" customHeight="1" x14ac:dyDescent="0.25">
      <c r="C32909" s="160" t="s">
        <v>549</v>
      </c>
      <c r="D32909" s="161">
        <v>302.77</v>
      </c>
    </row>
    <row r="32910" spans="3:4" ht="15" hidden="1" customHeight="1" x14ac:dyDescent="0.25">
      <c r="C32910" s="158" t="s">
        <v>558</v>
      </c>
      <c r="D32910" s="159">
        <v>901.1</v>
      </c>
    </row>
    <row r="32911" spans="3:4" ht="15" hidden="1" customHeight="1" x14ac:dyDescent="0.25">
      <c r="C32911" s="160" t="s">
        <v>307</v>
      </c>
      <c r="D32911" s="161">
        <v>457.25</v>
      </c>
    </row>
    <row r="32912" spans="3:4" ht="15" hidden="1" customHeight="1" x14ac:dyDescent="0.25">
      <c r="C32912" s="158" t="s">
        <v>549</v>
      </c>
      <c r="D32912" s="159">
        <v>969.8</v>
      </c>
    </row>
    <row r="32913" spans="3:4" ht="15" hidden="1" customHeight="1" x14ac:dyDescent="0.25">
      <c r="C32913" s="160" t="s">
        <v>309</v>
      </c>
      <c r="D32913" s="161">
        <v>538.80999999999995</v>
      </c>
    </row>
    <row r="32914" spans="3:4" ht="15" hidden="1" customHeight="1" x14ac:dyDescent="0.25">
      <c r="C32914" s="158" t="s">
        <v>554</v>
      </c>
      <c r="D32914" s="159">
        <v>827.62</v>
      </c>
    </row>
    <row r="32915" spans="3:4" ht="15" hidden="1" customHeight="1" x14ac:dyDescent="0.25">
      <c r="C32915" s="160" t="s">
        <v>553</v>
      </c>
      <c r="D32915" s="161">
        <v>759.79</v>
      </c>
    </row>
    <row r="32916" spans="3:4" ht="15" hidden="1" customHeight="1" x14ac:dyDescent="0.25">
      <c r="C32916" s="158" t="s">
        <v>539</v>
      </c>
      <c r="D32916" s="159">
        <v>604.22</v>
      </c>
    </row>
    <row r="32917" spans="3:4" ht="15" hidden="1" customHeight="1" x14ac:dyDescent="0.25">
      <c r="C32917" s="160" t="s">
        <v>540</v>
      </c>
      <c r="D32917" s="161">
        <v>953.66</v>
      </c>
    </row>
    <row r="32918" spans="3:4" ht="15" hidden="1" customHeight="1" x14ac:dyDescent="0.25">
      <c r="C32918" s="158" t="s">
        <v>557</v>
      </c>
      <c r="D32918" s="159">
        <v>490.44</v>
      </c>
    </row>
    <row r="32919" spans="3:4" ht="15" hidden="1" customHeight="1" x14ac:dyDescent="0.25">
      <c r="C32919" s="160" t="s">
        <v>545</v>
      </c>
      <c r="D32919" s="161">
        <v>710.45</v>
      </c>
    </row>
    <row r="32920" spans="3:4" ht="15" hidden="1" customHeight="1" x14ac:dyDescent="0.25">
      <c r="C32920" s="158" t="s">
        <v>542</v>
      </c>
      <c r="D32920" s="159">
        <v>1240.6300000000001</v>
      </c>
    </row>
    <row r="32921" spans="3:4" ht="15" hidden="1" customHeight="1" x14ac:dyDescent="0.25">
      <c r="C32921" s="160" t="s">
        <v>553</v>
      </c>
      <c r="D32921" s="161">
        <v>286.49</v>
      </c>
    </row>
    <row r="32922" spans="3:4" ht="15" hidden="1" customHeight="1" x14ac:dyDescent="0.25">
      <c r="C32922" s="158" t="s">
        <v>543</v>
      </c>
      <c r="D32922" s="159">
        <v>151.78</v>
      </c>
    </row>
    <row r="32923" spans="3:4" ht="15" hidden="1" customHeight="1" x14ac:dyDescent="0.25">
      <c r="C32923" s="160" t="s">
        <v>308</v>
      </c>
      <c r="D32923" s="161">
        <v>540.76</v>
      </c>
    </row>
    <row r="32924" spans="3:4" ht="15" hidden="1" customHeight="1" x14ac:dyDescent="0.25">
      <c r="C32924" s="158" t="s">
        <v>539</v>
      </c>
      <c r="D32924" s="159">
        <v>206.72</v>
      </c>
    </row>
    <row r="32925" spans="3:4" ht="15" hidden="1" customHeight="1" x14ac:dyDescent="0.25">
      <c r="C32925" s="160" t="s">
        <v>549</v>
      </c>
      <c r="D32925" s="161">
        <v>220.69</v>
      </c>
    </row>
    <row r="32926" spans="3:4" ht="15" hidden="1" customHeight="1" x14ac:dyDescent="0.25">
      <c r="C32926" s="158" t="s">
        <v>539</v>
      </c>
      <c r="D32926" s="159">
        <v>424.04</v>
      </c>
    </row>
    <row r="32927" spans="3:4" ht="15" hidden="1" customHeight="1" x14ac:dyDescent="0.25">
      <c r="C32927" s="160" t="s">
        <v>542</v>
      </c>
      <c r="D32927" s="161">
        <v>797.39</v>
      </c>
    </row>
    <row r="32928" spans="3:4" ht="15" hidden="1" customHeight="1" x14ac:dyDescent="0.25">
      <c r="C32928" s="158" t="s">
        <v>308</v>
      </c>
      <c r="D32928" s="159">
        <v>396.37</v>
      </c>
    </row>
    <row r="32929" spans="3:4" ht="15" hidden="1" customHeight="1" x14ac:dyDescent="0.25">
      <c r="C32929" s="160" t="s">
        <v>308</v>
      </c>
      <c r="D32929" s="161">
        <v>828.27</v>
      </c>
    </row>
    <row r="32930" spans="3:4" ht="15" hidden="1" customHeight="1" x14ac:dyDescent="0.25">
      <c r="C32930" s="158" t="s">
        <v>543</v>
      </c>
      <c r="D32930" s="159">
        <v>389.62</v>
      </c>
    </row>
    <row r="32931" spans="3:4" ht="15" hidden="1" customHeight="1" x14ac:dyDescent="0.25">
      <c r="C32931" s="160" t="s">
        <v>308</v>
      </c>
      <c r="D32931" s="161">
        <v>1028.43</v>
      </c>
    </row>
    <row r="32932" spans="3:4" ht="15" hidden="1" customHeight="1" x14ac:dyDescent="0.25">
      <c r="C32932" s="158" t="s">
        <v>552</v>
      </c>
      <c r="D32932" s="159">
        <v>952.98</v>
      </c>
    </row>
    <row r="32933" spans="3:4" ht="15" hidden="1" customHeight="1" x14ac:dyDescent="0.25">
      <c r="C32933" s="160" t="s">
        <v>549</v>
      </c>
      <c r="D32933" s="161">
        <v>559.54999999999995</v>
      </c>
    </row>
    <row r="32934" spans="3:4" ht="15" hidden="1" customHeight="1" x14ac:dyDescent="0.25">
      <c r="C32934" s="158" t="s">
        <v>553</v>
      </c>
      <c r="D32934" s="159">
        <v>1112.29</v>
      </c>
    </row>
    <row r="32935" spans="3:4" ht="15" hidden="1" customHeight="1" x14ac:dyDescent="0.25">
      <c r="C32935" s="160" t="s">
        <v>552</v>
      </c>
      <c r="D32935" s="161">
        <v>914.21</v>
      </c>
    </row>
    <row r="32936" spans="3:4" ht="15" hidden="1" customHeight="1" x14ac:dyDescent="0.25">
      <c r="C32936" s="158" t="s">
        <v>539</v>
      </c>
      <c r="D32936" s="159">
        <v>762.77</v>
      </c>
    </row>
    <row r="32937" spans="3:4" ht="15" hidden="1" customHeight="1" x14ac:dyDescent="0.25">
      <c r="C32937" s="160" t="s">
        <v>549</v>
      </c>
      <c r="D32937" s="161">
        <v>826.62</v>
      </c>
    </row>
    <row r="32938" spans="3:4" ht="15" hidden="1" customHeight="1" x14ac:dyDescent="0.25">
      <c r="C32938" s="158" t="s">
        <v>308</v>
      </c>
      <c r="D32938" s="159">
        <v>603.23</v>
      </c>
    </row>
    <row r="32939" spans="3:4" ht="15" hidden="1" customHeight="1" x14ac:dyDescent="0.25">
      <c r="C32939" s="160" t="s">
        <v>543</v>
      </c>
      <c r="D32939" s="161">
        <v>387.94</v>
      </c>
    </row>
    <row r="32940" spans="3:4" ht="15" hidden="1" customHeight="1" x14ac:dyDescent="0.25">
      <c r="C32940" s="158" t="s">
        <v>546</v>
      </c>
      <c r="D32940" s="159">
        <v>737.44</v>
      </c>
    </row>
    <row r="32941" spans="3:4" ht="15" hidden="1" customHeight="1" x14ac:dyDescent="0.25">
      <c r="C32941" s="160" t="s">
        <v>546</v>
      </c>
      <c r="D32941" s="161">
        <v>353.67</v>
      </c>
    </row>
    <row r="32942" spans="3:4" ht="15" hidden="1" customHeight="1" x14ac:dyDescent="0.25">
      <c r="C32942" s="158" t="s">
        <v>308</v>
      </c>
      <c r="D32942" s="159">
        <v>952.66</v>
      </c>
    </row>
    <row r="32943" spans="3:4" ht="15" hidden="1" customHeight="1" x14ac:dyDescent="0.25">
      <c r="C32943" s="160" t="s">
        <v>545</v>
      </c>
      <c r="D32943" s="161">
        <v>739</v>
      </c>
    </row>
    <row r="32944" spans="3:4" ht="15" hidden="1" customHeight="1" x14ac:dyDescent="0.25">
      <c r="C32944" s="158" t="s">
        <v>547</v>
      </c>
      <c r="D32944" s="159">
        <v>149.91999999999999</v>
      </c>
    </row>
    <row r="32945" spans="3:4" ht="15" hidden="1" customHeight="1" x14ac:dyDescent="0.25">
      <c r="C32945" s="160" t="s">
        <v>309</v>
      </c>
      <c r="D32945" s="161">
        <v>1173.96</v>
      </c>
    </row>
    <row r="32946" spans="3:4" ht="15" hidden="1" customHeight="1" x14ac:dyDescent="0.25">
      <c r="C32946" s="158" t="s">
        <v>543</v>
      </c>
      <c r="D32946" s="159">
        <v>193.53</v>
      </c>
    </row>
    <row r="32947" spans="3:4" ht="15" hidden="1" customHeight="1" x14ac:dyDescent="0.25">
      <c r="C32947" s="160" t="s">
        <v>308</v>
      </c>
      <c r="D32947" s="161">
        <v>541.04999999999995</v>
      </c>
    </row>
    <row r="32948" spans="3:4" ht="15" hidden="1" customHeight="1" x14ac:dyDescent="0.25">
      <c r="C32948" s="158" t="s">
        <v>540</v>
      </c>
      <c r="D32948" s="159">
        <v>553.59</v>
      </c>
    </row>
    <row r="32949" spans="3:4" ht="15" hidden="1" customHeight="1" x14ac:dyDescent="0.25">
      <c r="C32949" s="160" t="s">
        <v>552</v>
      </c>
      <c r="D32949" s="161">
        <v>301.10000000000002</v>
      </c>
    </row>
    <row r="32950" spans="3:4" ht="15" hidden="1" customHeight="1" x14ac:dyDescent="0.25">
      <c r="C32950" s="158" t="s">
        <v>307</v>
      </c>
      <c r="D32950" s="159">
        <v>596.61</v>
      </c>
    </row>
    <row r="32951" spans="3:4" ht="15" hidden="1" customHeight="1" x14ac:dyDescent="0.25">
      <c r="C32951" s="160" t="s">
        <v>539</v>
      </c>
      <c r="D32951" s="161">
        <v>1248.6199999999999</v>
      </c>
    </row>
    <row r="32952" spans="3:4" ht="15" hidden="1" customHeight="1" x14ac:dyDescent="0.25">
      <c r="C32952" s="158" t="s">
        <v>554</v>
      </c>
      <c r="D32952" s="159">
        <v>592.91999999999996</v>
      </c>
    </row>
    <row r="32953" spans="3:4" ht="15" hidden="1" customHeight="1" x14ac:dyDescent="0.25">
      <c r="C32953" s="160" t="s">
        <v>551</v>
      </c>
      <c r="D32953" s="161">
        <v>446.75</v>
      </c>
    </row>
    <row r="32954" spans="3:4" ht="15" hidden="1" customHeight="1" x14ac:dyDescent="0.25">
      <c r="C32954" s="158" t="s">
        <v>539</v>
      </c>
      <c r="D32954" s="159">
        <v>596.83000000000004</v>
      </c>
    </row>
    <row r="32955" spans="3:4" ht="15" hidden="1" customHeight="1" x14ac:dyDescent="0.25">
      <c r="C32955" s="160" t="s">
        <v>540</v>
      </c>
      <c r="D32955" s="161">
        <v>732.94</v>
      </c>
    </row>
    <row r="32956" spans="3:4" ht="15" hidden="1" customHeight="1" x14ac:dyDescent="0.25">
      <c r="C32956" s="158" t="s">
        <v>540</v>
      </c>
      <c r="D32956" s="159">
        <v>534.91</v>
      </c>
    </row>
    <row r="32957" spans="3:4" ht="15" hidden="1" customHeight="1" x14ac:dyDescent="0.25">
      <c r="C32957" s="160" t="s">
        <v>312</v>
      </c>
      <c r="D32957" s="161">
        <v>1156.1300000000001</v>
      </c>
    </row>
    <row r="32958" spans="3:4" ht="15" hidden="1" customHeight="1" x14ac:dyDescent="0.25">
      <c r="C32958" s="158" t="s">
        <v>307</v>
      </c>
      <c r="D32958" s="159">
        <v>944.42</v>
      </c>
    </row>
    <row r="32959" spans="3:4" ht="15" hidden="1" customHeight="1" x14ac:dyDescent="0.25">
      <c r="C32959" s="160" t="s">
        <v>548</v>
      </c>
      <c r="D32959" s="161">
        <v>864.92</v>
      </c>
    </row>
    <row r="32960" spans="3:4" ht="15" hidden="1" customHeight="1" x14ac:dyDescent="0.25">
      <c r="C32960" s="158" t="s">
        <v>547</v>
      </c>
      <c r="D32960" s="159">
        <v>378.37</v>
      </c>
    </row>
    <row r="32961" spans="3:4" ht="15" hidden="1" customHeight="1" x14ac:dyDescent="0.25">
      <c r="C32961" s="160" t="s">
        <v>308</v>
      </c>
      <c r="D32961" s="161">
        <v>1170.27</v>
      </c>
    </row>
    <row r="32962" spans="3:4" ht="15" hidden="1" customHeight="1" x14ac:dyDescent="0.25">
      <c r="C32962" s="158" t="s">
        <v>540</v>
      </c>
      <c r="D32962" s="159">
        <v>137.01</v>
      </c>
    </row>
    <row r="32963" spans="3:4" ht="15" hidden="1" customHeight="1" x14ac:dyDescent="0.25">
      <c r="C32963" s="160" t="s">
        <v>308</v>
      </c>
      <c r="D32963" s="161">
        <v>664.91</v>
      </c>
    </row>
    <row r="32964" spans="3:4" ht="15" hidden="1" customHeight="1" x14ac:dyDescent="0.25">
      <c r="C32964" s="158" t="s">
        <v>539</v>
      </c>
      <c r="D32964" s="159">
        <v>894.9</v>
      </c>
    </row>
    <row r="32965" spans="3:4" ht="15" hidden="1" customHeight="1" x14ac:dyDescent="0.25">
      <c r="C32965" s="160" t="s">
        <v>546</v>
      </c>
      <c r="D32965" s="161">
        <v>233.27</v>
      </c>
    </row>
    <row r="32966" spans="3:4" ht="15" hidden="1" customHeight="1" x14ac:dyDescent="0.25">
      <c r="C32966" s="158" t="s">
        <v>539</v>
      </c>
      <c r="D32966" s="159">
        <v>469.34</v>
      </c>
    </row>
    <row r="32967" spans="3:4" ht="15" hidden="1" customHeight="1" x14ac:dyDescent="0.25">
      <c r="C32967" s="160" t="s">
        <v>553</v>
      </c>
      <c r="D32967" s="161">
        <v>521.46</v>
      </c>
    </row>
    <row r="32968" spans="3:4" ht="15" hidden="1" customHeight="1" x14ac:dyDescent="0.25">
      <c r="C32968" s="158" t="s">
        <v>554</v>
      </c>
      <c r="D32968" s="159">
        <v>598.95000000000005</v>
      </c>
    </row>
    <row r="32969" spans="3:4" ht="15" hidden="1" customHeight="1" x14ac:dyDescent="0.25">
      <c r="C32969" s="160" t="s">
        <v>553</v>
      </c>
      <c r="D32969" s="161">
        <v>356.32</v>
      </c>
    </row>
    <row r="32970" spans="3:4" ht="15" hidden="1" customHeight="1" x14ac:dyDescent="0.25">
      <c r="C32970" s="158" t="s">
        <v>308</v>
      </c>
      <c r="D32970" s="159">
        <v>1077.7</v>
      </c>
    </row>
    <row r="32971" spans="3:4" ht="15" hidden="1" customHeight="1" x14ac:dyDescent="0.25">
      <c r="C32971" s="160" t="s">
        <v>549</v>
      </c>
      <c r="D32971" s="161">
        <v>380.33</v>
      </c>
    </row>
    <row r="32972" spans="3:4" ht="15" hidden="1" customHeight="1" x14ac:dyDescent="0.25">
      <c r="C32972" s="158" t="s">
        <v>309</v>
      </c>
      <c r="D32972" s="159">
        <v>685.05</v>
      </c>
    </row>
    <row r="32973" spans="3:4" ht="15" hidden="1" customHeight="1" x14ac:dyDescent="0.25">
      <c r="C32973" s="160" t="s">
        <v>541</v>
      </c>
      <c r="D32973" s="161">
        <v>611.41</v>
      </c>
    </row>
    <row r="32974" spans="3:4" ht="15" hidden="1" customHeight="1" x14ac:dyDescent="0.25">
      <c r="C32974" s="158" t="s">
        <v>541</v>
      </c>
      <c r="D32974" s="159">
        <v>773.8</v>
      </c>
    </row>
    <row r="32975" spans="3:4" ht="15" hidden="1" customHeight="1" x14ac:dyDescent="0.25">
      <c r="C32975" s="160" t="s">
        <v>544</v>
      </c>
      <c r="D32975" s="161">
        <v>1184.03</v>
      </c>
    </row>
    <row r="32976" spans="3:4" ht="15" hidden="1" customHeight="1" x14ac:dyDescent="0.25">
      <c r="C32976" s="158" t="s">
        <v>543</v>
      </c>
      <c r="D32976" s="159">
        <v>927.37</v>
      </c>
    </row>
    <row r="32977" spans="3:4" ht="15" hidden="1" customHeight="1" x14ac:dyDescent="0.25">
      <c r="C32977" s="160" t="s">
        <v>539</v>
      </c>
      <c r="D32977" s="161">
        <v>692.07</v>
      </c>
    </row>
    <row r="32978" spans="3:4" ht="15" hidden="1" customHeight="1" x14ac:dyDescent="0.25">
      <c r="C32978" s="158" t="s">
        <v>546</v>
      </c>
      <c r="D32978" s="159">
        <v>303.05</v>
      </c>
    </row>
    <row r="32979" spans="3:4" ht="15" hidden="1" customHeight="1" x14ac:dyDescent="0.25">
      <c r="C32979" s="160" t="s">
        <v>558</v>
      </c>
      <c r="D32979" s="161">
        <v>735.95</v>
      </c>
    </row>
    <row r="32980" spans="3:4" ht="15" hidden="1" customHeight="1" x14ac:dyDescent="0.25">
      <c r="C32980" s="158" t="s">
        <v>546</v>
      </c>
      <c r="D32980" s="159">
        <v>414.26</v>
      </c>
    </row>
    <row r="32981" spans="3:4" ht="15" hidden="1" customHeight="1" x14ac:dyDescent="0.25">
      <c r="C32981" s="160" t="s">
        <v>309</v>
      </c>
      <c r="D32981" s="161">
        <v>817.61</v>
      </c>
    </row>
    <row r="32982" spans="3:4" ht="15" hidden="1" customHeight="1" x14ac:dyDescent="0.25">
      <c r="C32982" s="158" t="s">
        <v>312</v>
      </c>
      <c r="D32982" s="159">
        <v>624.98</v>
      </c>
    </row>
    <row r="32983" spans="3:4" ht="15" hidden="1" customHeight="1" x14ac:dyDescent="0.25">
      <c r="C32983" s="160" t="s">
        <v>307</v>
      </c>
      <c r="D32983" s="161">
        <v>75.73</v>
      </c>
    </row>
    <row r="32984" spans="3:4" ht="15" hidden="1" customHeight="1" x14ac:dyDescent="0.25">
      <c r="C32984" s="158" t="s">
        <v>312</v>
      </c>
      <c r="D32984" s="159">
        <v>1098.06</v>
      </c>
    </row>
    <row r="32985" spans="3:4" ht="15" hidden="1" customHeight="1" x14ac:dyDescent="0.25">
      <c r="C32985" s="160" t="s">
        <v>553</v>
      </c>
      <c r="D32985" s="161">
        <v>1171.93</v>
      </c>
    </row>
    <row r="32986" spans="3:4" ht="15" hidden="1" customHeight="1" x14ac:dyDescent="0.25">
      <c r="C32986" s="158" t="s">
        <v>543</v>
      </c>
      <c r="D32986" s="159">
        <v>356.72</v>
      </c>
    </row>
    <row r="32987" spans="3:4" ht="15" hidden="1" customHeight="1" x14ac:dyDescent="0.25">
      <c r="C32987" s="160" t="s">
        <v>307</v>
      </c>
      <c r="D32987" s="161">
        <v>1070.53</v>
      </c>
    </row>
    <row r="32988" spans="3:4" ht="15" hidden="1" customHeight="1" x14ac:dyDescent="0.25">
      <c r="C32988" s="158" t="s">
        <v>547</v>
      </c>
      <c r="D32988" s="159">
        <v>506.29</v>
      </c>
    </row>
    <row r="32989" spans="3:4" ht="15" hidden="1" customHeight="1" x14ac:dyDescent="0.25">
      <c r="C32989" s="160" t="s">
        <v>539</v>
      </c>
      <c r="D32989" s="161">
        <v>1188.33</v>
      </c>
    </row>
    <row r="32990" spans="3:4" ht="15" hidden="1" customHeight="1" x14ac:dyDescent="0.25">
      <c r="C32990" s="158" t="s">
        <v>308</v>
      </c>
      <c r="D32990" s="159">
        <v>1064.46</v>
      </c>
    </row>
    <row r="32991" spans="3:4" ht="15" hidden="1" customHeight="1" x14ac:dyDescent="0.25">
      <c r="C32991" s="160" t="s">
        <v>546</v>
      </c>
      <c r="D32991" s="161">
        <v>973.34</v>
      </c>
    </row>
    <row r="32992" spans="3:4" ht="15" hidden="1" customHeight="1" x14ac:dyDescent="0.25">
      <c r="C32992" s="158" t="s">
        <v>553</v>
      </c>
      <c r="D32992" s="159">
        <v>504.16</v>
      </c>
    </row>
    <row r="32993" spans="3:4" ht="15" hidden="1" customHeight="1" x14ac:dyDescent="0.25">
      <c r="C32993" s="160" t="s">
        <v>554</v>
      </c>
      <c r="D32993" s="161">
        <v>493.98</v>
      </c>
    </row>
    <row r="32994" spans="3:4" ht="15" hidden="1" customHeight="1" x14ac:dyDescent="0.25">
      <c r="C32994" s="158" t="s">
        <v>308</v>
      </c>
      <c r="D32994" s="159">
        <v>107.83</v>
      </c>
    </row>
    <row r="32995" spans="3:4" ht="15" hidden="1" customHeight="1" x14ac:dyDescent="0.25">
      <c r="C32995" s="160" t="s">
        <v>309</v>
      </c>
      <c r="D32995" s="161">
        <v>162.38</v>
      </c>
    </row>
    <row r="32996" spans="3:4" ht="15" hidden="1" customHeight="1" x14ac:dyDescent="0.25">
      <c r="C32996" s="158" t="s">
        <v>309</v>
      </c>
      <c r="D32996" s="159">
        <v>740.81</v>
      </c>
    </row>
    <row r="32997" spans="3:4" ht="15" hidden="1" customHeight="1" x14ac:dyDescent="0.25">
      <c r="C32997" s="160" t="s">
        <v>309</v>
      </c>
      <c r="D32997" s="161">
        <v>813.94</v>
      </c>
    </row>
    <row r="32998" spans="3:4" ht="15" hidden="1" customHeight="1" x14ac:dyDescent="0.25">
      <c r="C32998" s="158" t="s">
        <v>550</v>
      </c>
      <c r="D32998" s="159">
        <v>294.89999999999998</v>
      </c>
    </row>
    <row r="32999" spans="3:4" ht="15" hidden="1" customHeight="1" x14ac:dyDescent="0.25">
      <c r="C32999" s="160" t="s">
        <v>548</v>
      </c>
      <c r="D32999" s="161">
        <v>651.98</v>
      </c>
    </row>
    <row r="33000" spans="3:4" ht="15" hidden="1" customHeight="1" x14ac:dyDescent="0.25">
      <c r="C33000" s="158" t="s">
        <v>309</v>
      </c>
      <c r="D33000" s="159">
        <v>317.52999999999997</v>
      </c>
    </row>
    <row r="33001" spans="3:4" ht="15" hidden="1" customHeight="1" x14ac:dyDescent="0.25">
      <c r="C33001" s="160" t="s">
        <v>308</v>
      </c>
      <c r="D33001" s="161">
        <v>514.46</v>
      </c>
    </row>
    <row r="33002" spans="3:4" ht="15" hidden="1" customHeight="1" x14ac:dyDescent="0.25">
      <c r="C33002" s="158" t="s">
        <v>552</v>
      </c>
      <c r="D33002" s="159">
        <v>789.37</v>
      </c>
    </row>
    <row r="33003" spans="3:4" ht="15" hidden="1" customHeight="1" x14ac:dyDescent="0.25">
      <c r="C33003" s="160" t="s">
        <v>549</v>
      </c>
      <c r="D33003" s="161">
        <v>1015.84</v>
      </c>
    </row>
    <row r="33004" spans="3:4" ht="15" hidden="1" customHeight="1" x14ac:dyDescent="0.25">
      <c r="C33004" s="158" t="s">
        <v>312</v>
      </c>
      <c r="D33004" s="159">
        <v>1201.6199999999999</v>
      </c>
    </row>
    <row r="33005" spans="3:4" ht="15" hidden="1" customHeight="1" x14ac:dyDescent="0.25">
      <c r="C33005" s="160" t="s">
        <v>543</v>
      </c>
      <c r="D33005" s="161">
        <v>365.6</v>
      </c>
    </row>
    <row r="33006" spans="3:4" ht="15" hidden="1" customHeight="1" x14ac:dyDescent="0.25">
      <c r="C33006" s="158" t="s">
        <v>549</v>
      </c>
      <c r="D33006" s="159">
        <v>657.23</v>
      </c>
    </row>
    <row r="33007" spans="3:4" ht="15" hidden="1" customHeight="1" x14ac:dyDescent="0.25">
      <c r="C33007" s="160" t="s">
        <v>547</v>
      </c>
      <c r="D33007" s="161">
        <v>270.52</v>
      </c>
    </row>
    <row r="33008" spans="3:4" ht="15" hidden="1" customHeight="1" x14ac:dyDescent="0.25">
      <c r="C33008" s="158" t="s">
        <v>540</v>
      </c>
      <c r="D33008" s="159">
        <v>568.85</v>
      </c>
    </row>
    <row r="33009" spans="3:4" ht="15" hidden="1" customHeight="1" x14ac:dyDescent="0.25">
      <c r="C33009" s="160" t="s">
        <v>550</v>
      </c>
      <c r="D33009" s="161">
        <v>681.7</v>
      </c>
    </row>
    <row r="33010" spans="3:4" ht="15" hidden="1" customHeight="1" x14ac:dyDescent="0.25">
      <c r="C33010" s="158" t="s">
        <v>309</v>
      </c>
      <c r="D33010" s="159">
        <v>321.97000000000003</v>
      </c>
    </row>
    <row r="33011" spans="3:4" ht="15" hidden="1" customHeight="1" x14ac:dyDescent="0.25">
      <c r="C33011" s="160" t="s">
        <v>554</v>
      </c>
      <c r="D33011" s="161">
        <v>502.57</v>
      </c>
    </row>
    <row r="33012" spans="3:4" ht="15" hidden="1" customHeight="1" x14ac:dyDescent="0.25">
      <c r="C33012" s="158" t="s">
        <v>548</v>
      </c>
      <c r="D33012" s="159">
        <v>410.26</v>
      </c>
    </row>
    <row r="33013" spans="3:4" ht="15" hidden="1" customHeight="1" x14ac:dyDescent="0.25">
      <c r="C33013" s="160" t="s">
        <v>553</v>
      </c>
      <c r="D33013" s="161">
        <v>568.70000000000005</v>
      </c>
    </row>
    <row r="33014" spans="3:4" ht="15" hidden="1" customHeight="1" x14ac:dyDescent="0.25">
      <c r="C33014" s="158" t="s">
        <v>545</v>
      </c>
      <c r="D33014" s="159">
        <v>701.88</v>
      </c>
    </row>
    <row r="33015" spans="3:4" ht="15" hidden="1" customHeight="1" x14ac:dyDescent="0.25">
      <c r="C33015" s="160" t="s">
        <v>309</v>
      </c>
      <c r="D33015" s="161">
        <v>666.75</v>
      </c>
    </row>
    <row r="33016" spans="3:4" ht="15" hidden="1" customHeight="1" x14ac:dyDescent="0.25">
      <c r="C33016" s="158" t="s">
        <v>546</v>
      </c>
      <c r="D33016" s="159">
        <v>1211.81</v>
      </c>
    </row>
    <row r="33017" spans="3:4" ht="15" hidden="1" customHeight="1" x14ac:dyDescent="0.25">
      <c r="C33017" s="160" t="s">
        <v>546</v>
      </c>
      <c r="D33017" s="161">
        <v>912.54</v>
      </c>
    </row>
    <row r="33018" spans="3:4" ht="15" hidden="1" customHeight="1" x14ac:dyDescent="0.25">
      <c r="C33018" s="158" t="s">
        <v>540</v>
      </c>
      <c r="D33018" s="159">
        <v>683.85</v>
      </c>
    </row>
    <row r="33019" spans="3:4" ht="15" hidden="1" customHeight="1" x14ac:dyDescent="0.25">
      <c r="C33019" s="160" t="s">
        <v>308</v>
      </c>
      <c r="D33019" s="161">
        <v>497.09</v>
      </c>
    </row>
    <row r="33020" spans="3:4" ht="15" hidden="1" customHeight="1" x14ac:dyDescent="0.25">
      <c r="C33020" s="158" t="s">
        <v>550</v>
      </c>
      <c r="D33020" s="159">
        <v>175.95</v>
      </c>
    </row>
    <row r="33021" spans="3:4" ht="15" hidden="1" customHeight="1" x14ac:dyDescent="0.25">
      <c r="C33021" s="160" t="s">
        <v>542</v>
      </c>
      <c r="D33021" s="161">
        <v>22.94</v>
      </c>
    </row>
    <row r="33022" spans="3:4" ht="15" hidden="1" customHeight="1" x14ac:dyDescent="0.25">
      <c r="C33022" s="158" t="s">
        <v>551</v>
      </c>
      <c r="D33022" s="159">
        <v>45.53</v>
      </c>
    </row>
    <row r="33023" spans="3:4" ht="15" hidden="1" customHeight="1" x14ac:dyDescent="0.25">
      <c r="C33023" s="160" t="s">
        <v>540</v>
      </c>
      <c r="D33023" s="161">
        <v>1202.6400000000001</v>
      </c>
    </row>
    <row r="33024" spans="3:4" ht="15" hidden="1" customHeight="1" x14ac:dyDescent="0.25">
      <c r="C33024" s="158" t="s">
        <v>551</v>
      </c>
      <c r="D33024" s="159">
        <v>209.75</v>
      </c>
    </row>
    <row r="33025" spans="3:4" ht="15" hidden="1" customHeight="1" x14ac:dyDescent="0.25">
      <c r="C33025" s="160" t="s">
        <v>542</v>
      </c>
      <c r="D33025" s="161">
        <v>526.07000000000005</v>
      </c>
    </row>
    <row r="33026" spans="3:4" ht="15" hidden="1" customHeight="1" x14ac:dyDescent="0.25">
      <c r="C33026" s="158" t="s">
        <v>548</v>
      </c>
      <c r="D33026" s="159">
        <v>365.71</v>
      </c>
    </row>
    <row r="33027" spans="3:4" ht="15" hidden="1" customHeight="1" x14ac:dyDescent="0.25">
      <c r="C33027" s="160" t="s">
        <v>553</v>
      </c>
      <c r="D33027" s="161">
        <v>839.45</v>
      </c>
    </row>
    <row r="33028" spans="3:4" ht="15" hidden="1" customHeight="1" x14ac:dyDescent="0.25">
      <c r="C33028" s="158" t="s">
        <v>549</v>
      </c>
      <c r="D33028" s="159">
        <v>593.1</v>
      </c>
    </row>
    <row r="33029" spans="3:4" ht="15" hidden="1" customHeight="1" x14ac:dyDescent="0.25">
      <c r="C33029" s="160" t="s">
        <v>558</v>
      </c>
      <c r="D33029" s="161">
        <v>986.57</v>
      </c>
    </row>
    <row r="33030" spans="3:4" ht="15" hidden="1" customHeight="1" x14ac:dyDescent="0.25">
      <c r="C33030" s="158" t="s">
        <v>555</v>
      </c>
      <c r="D33030" s="159">
        <v>320.39</v>
      </c>
    </row>
    <row r="33031" spans="3:4" ht="15" hidden="1" customHeight="1" x14ac:dyDescent="0.25">
      <c r="C33031" s="160" t="s">
        <v>309</v>
      </c>
      <c r="D33031" s="161">
        <v>454.87</v>
      </c>
    </row>
    <row r="33032" spans="3:4" ht="15" hidden="1" customHeight="1" x14ac:dyDescent="0.25">
      <c r="C33032" s="158" t="s">
        <v>540</v>
      </c>
      <c r="D33032" s="159">
        <v>579.57000000000005</v>
      </c>
    </row>
    <row r="33033" spans="3:4" ht="15" hidden="1" customHeight="1" x14ac:dyDescent="0.25">
      <c r="C33033" s="160" t="s">
        <v>547</v>
      </c>
      <c r="D33033" s="161">
        <v>743.4</v>
      </c>
    </row>
    <row r="33034" spans="3:4" ht="15" hidden="1" customHeight="1" x14ac:dyDescent="0.25">
      <c r="C33034" s="158" t="s">
        <v>540</v>
      </c>
      <c r="D33034" s="159">
        <v>96.61</v>
      </c>
    </row>
    <row r="33035" spans="3:4" ht="15" hidden="1" customHeight="1" x14ac:dyDescent="0.25">
      <c r="C33035" s="160" t="s">
        <v>312</v>
      </c>
      <c r="D33035" s="161">
        <v>621.79</v>
      </c>
    </row>
    <row r="33036" spans="3:4" ht="15" hidden="1" customHeight="1" x14ac:dyDescent="0.25">
      <c r="C33036" s="158" t="s">
        <v>557</v>
      </c>
      <c r="D33036" s="159">
        <v>89.41</v>
      </c>
    </row>
    <row r="33037" spans="3:4" ht="15" hidden="1" customHeight="1" x14ac:dyDescent="0.25">
      <c r="C33037" s="160" t="s">
        <v>308</v>
      </c>
      <c r="D33037" s="161">
        <v>1266.22</v>
      </c>
    </row>
    <row r="33038" spans="3:4" ht="15" hidden="1" customHeight="1" x14ac:dyDescent="0.25">
      <c r="C33038" s="158" t="s">
        <v>551</v>
      </c>
      <c r="D33038" s="159">
        <v>952.15</v>
      </c>
    </row>
    <row r="33039" spans="3:4" ht="15" hidden="1" customHeight="1" x14ac:dyDescent="0.25">
      <c r="C33039" s="160" t="s">
        <v>547</v>
      </c>
      <c r="D33039" s="161">
        <v>126.73</v>
      </c>
    </row>
    <row r="33040" spans="3:4" ht="15" hidden="1" customHeight="1" x14ac:dyDescent="0.25">
      <c r="C33040" s="158" t="s">
        <v>309</v>
      </c>
      <c r="D33040" s="159">
        <v>901.5</v>
      </c>
    </row>
    <row r="33041" spans="3:4" ht="15" hidden="1" customHeight="1" x14ac:dyDescent="0.25">
      <c r="C33041" s="160" t="s">
        <v>309</v>
      </c>
      <c r="D33041" s="161">
        <v>374.29</v>
      </c>
    </row>
    <row r="33042" spans="3:4" ht="15" hidden="1" customHeight="1" x14ac:dyDescent="0.25">
      <c r="C33042" s="158" t="s">
        <v>545</v>
      </c>
      <c r="D33042" s="159">
        <v>1045.03</v>
      </c>
    </row>
    <row r="33043" spans="3:4" ht="15" hidden="1" customHeight="1" x14ac:dyDescent="0.25">
      <c r="C33043" s="160" t="s">
        <v>550</v>
      </c>
      <c r="D33043" s="161">
        <v>72.33</v>
      </c>
    </row>
    <row r="33044" spans="3:4" ht="15" hidden="1" customHeight="1" x14ac:dyDescent="0.25">
      <c r="C33044" s="158" t="s">
        <v>545</v>
      </c>
      <c r="D33044" s="159">
        <v>500.16</v>
      </c>
    </row>
    <row r="33045" spans="3:4" ht="15" hidden="1" customHeight="1" x14ac:dyDescent="0.25">
      <c r="C33045" s="160" t="s">
        <v>308</v>
      </c>
      <c r="D33045" s="161">
        <v>746.34</v>
      </c>
    </row>
    <row r="33046" spans="3:4" ht="15" hidden="1" customHeight="1" x14ac:dyDescent="0.25">
      <c r="C33046" s="158" t="s">
        <v>546</v>
      </c>
      <c r="D33046" s="159">
        <v>520.64</v>
      </c>
    </row>
    <row r="33047" spans="3:4" ht="15" hidden="1" customHeight="1" x14ac:dyDescent="0.25">
      <c r="C33047" s="160" t="s">
        <v>553</v>
      </c>
      <c r="D33047" s="161">
        <v>509.55</v>
      </c>
    </row>
    <row r="33048" spans="3:4" ht="15" hidden="1" customHeight="1" x14ac:dyDescent="0.25">
      <c r="C33048" s="158" t="s">
        <v>540</v>
      </c>
      <c r="D33048" s="159">
        <v>415.72</v>
      </c>
    </row>
    <row r="33049" spans="3:4" ht="15" hidden="1" customHeight="1" x14ac:dyDescent="0.25">
      <c r="C33049" s="160" t="s">
        <v>556</v>
      </c>
      <c r="D33049" s="161">
        <v>492.78</v>
      </c>
    </row>
    <row r="33050" spans="3:4" ht="15" hidden="1" customHeight="1" x14ac:dyDescent="0.25">
      <c r="C33050" s="158" t="s">
        <v>549</v>
      </c>
      <c r="D33050" s="159">
        <v>441.61</v>
      </c>
    </row>
    <row r="33051" spans="3:4" ht="15" hidden="1" customHeight="1" x14ac:dyDescent="0.25">
      <c r="C33051" s="160" t="s">
        <v>545</v>
      </c>
      <c r="D33051" s="161">
        <v>687.48</v>
      </c>
    </row>
    <row r="33052" spans="3:4" ht="15" hidden="1" customHeight="1" x14ac:dyDescent="0.25">
      <c r="C33052" s="158" t="s">
        <v>546</v>
      </c>
      <c r="D33052" s="159">
        <v>42.3</v>
      </c>
    </row>
    <row r="33053" spans="3:4" ht="15" hidden="1" customHeight="1" x14ac:dyDescent="0.25">
      <c r="C33053" s="160" t="s">
        <v>549</v>
      </c>
      <c r="D33053" s="161">
        <v>672.72</v>
      </c>
    </row>
    <row r="33054" spans="3:4" ht="15" hidden="1" customHeight="1" x14ac:dyDescent="0.25">
      <c r="C33054" s="158" t="s">
        <v>545</v>
      </c>
      <c r="D33054" s="159">
        <v>984.74</v>
      </c>
    </row>
    <row r="33055" spans="3:4" ht="15" hidden="1" customHeight="1" x14ac:dyDescent="0.25">
      <c r="C33055" s="160" t="s">
        <v>551</v>
      </c>
      <c r="D33055" s="161">
        <v>1207.07</v>
      </c>
    </row>
    <row r="33056" spans="3:4" ht="15" hidden="1" customHeight="1" x14ac:dyDescent="0.25">
      <c r="C33056" s="158" t="s">
        <v>558</v>
      </c>
      <c r="D33056" s="159">
        <v>1254.3</v>
      </c>
    </row>
    <row r="33057" spans="3:4" ht="15" hidden="1" customHeight="1" x14ac:dyDescent="0.25">
      <c r="C33057" s="160" t="s">
        <v>556</v>
      </c>
      <c r="D33057" s="161">
        <v>842.61</v>
      </c>
    </row>
    <row r="33058" spans="3:4" ht="15" hidden="1" customHeight="1" x14ac:dyDescent="0.25">
      <c r="C33058" s="158" t="s">
        <v>545</v>
      </c>
      <c r="D33058" s="159">
        <v>813.57</v>
      </c>
    </row>
    <row r="33059" spans="3:4" ht="15" hidden="1" customHeight="1" x14ac:dyDescent="0.25">
      <c r="C33059" s="160" t="s">
        <v>542</v>
      </c>
      <c r="D33059" s="161">
        <v>559.51</v>
      </c>
    </row>
    <row r="33060" spans="3:4" ht="15" hidden="1" customHeight="1" x14ac:dyDescent="0.25">
      <c r="C33060" s="158" t="s">
        <v>307</v>
      </c>
      <c r="D33060" s="159">
        <v>365.08</v>
      </c>
    </row>
    <row r="33061" spans="3:4" ht="15" hidden="1" customHeight="1" x14ac:dyDescent="0.25">
      <c r="C33061" s="160" t="s">
        <v>555</v>
      </c>
      <c r="D33061" s="161">
        <v>1191.95</v>
      </c>
    </row>
    <row r="33062" spans="3:4" ht="15" hidden="1" customHeight="1" x14ac:dyDescent="0.25">
      <c r="C33062" s="158" t="s">
        <v>542</v>
      </c>
      <c r="D33062" s="159">
        <v>920</v>
      </c>
    </row>
    <row r="33063" spans="3:4" ht="15" hidden="1" customHeight="1" x14ac:dyDescent="0.25">
      <c r="C33063" s="160" t="s">
        <v>545</v>
      </c>
      <c r="D33063" s="161">
        <v>974.86</v>
      </c>
    </row>
    <row r="33064" spans="3:4" ht="15" hidden="1" customHeight="1" x14ac:dyDescent="0.25">
      <c r="C33064" s="158" t="s">
        <v>309</v>
      </c>
      <c r="D33064" s="159">
        <v>93.04</v>
      </c>
    </row>
    <row r="33065" spans="3:4" ht="15" hidden="1" customHeight="1" x14ac:dyDescent="0.25">
      <c r="C33065" s="160" t="s">
        <v>309</v>
      </c>
      <c r="D33065" s="161">
        <v>1278.8599999999999</v>
      </c>
    </row>
    <row r="33066" spans="3:4" ht="15" hidden="1" customHeight="1" x14ac:dyDescent="0.25">
      <c r="C33066" s="158" t="s">
        <v>543</v>
      </c>
      <c r="D33066" s="159">
        <v>149.30000000000001</v>
      </c>
    </row>
    <row r="33067" spans="3:4" ht="15" hidden="1" customHeight="1" x14ac:dyDescent="0.25">
      <c r="C33067" s="160" t="s">
        <v>307</v>
      </c>
      <c r="D33067" s="161">
        <v>595.71</v>
      </c>
    </row>
    <row r="33068" spans="3:4" ht="15" hidden="1" customHeight="1" x14ac:dyDescent="0.25">
      <c r="C33068" s="158" t="s">
        <v>543</v>
      </c>
      <c r="D33068" s="159">
        <v>1156.99</v>
      </c>
    </row>
    <row r="33069" spans="3:4" ht="15" hidden="1" customHeight="1" x14ac:dyDescent="0.25">
      <c r="C33069" s="160" t="s">
        <v>553</v>
      </c>
      <c r="D33069" s="161">
        <v>177.08</v>
      </c>
    </row>
    <row r="33070" spans="3:4" ht="15" hidden="1" customHeight="1" x14ac:dyDescent="0.25">
      <c r="C33070" s="158" t="s">
        <v>556</v>
      </c>
      <c r="D33070" s="159">
        <v>373.11</v>
      </c>
    </row>
    <row r="33071" spans="3:4" ht="15" hidden="1" customHeight="1" x14ac:dyDescent="0.25">
      <c r="C33071" s="160" t="s">
        <v>307</v>
      </c>
      <c r="D33071" s="161">
        <v>45.89</v>
      </c>
    </row>
    <row r="33072" spans="3:4" ht="15" hidden="1" customHeight="1" x14ac:dyDescent="0.25">
      <c r="C33072" s="158" t="s">
        <v>551</v>
      </c>
      <c r="D33072" s="159">
        <v>1014.4</v>
      </c>
    </row>
    <row r="33073" spans="3:4" ht="15" hidden="1" customHeight="1" x14ac:dyDescent="0.25">
      <c r="C33073" s="160" t="s">
        <v>545</v>
      </c>
      <c r="D33073" s="161">
        <v>1291.43</v>
      </c>
    </row>
    <row r="33074" spans="3:4" ht="15" hidden="1" customHeight="1" x14ac:dyDescent="0.25">
      <c r="C33074" s="158" t="s">
        <v>552</v>
      </c>
      <c r="D33074" s="159">
        <v>1161.32</v>
      </c>
    </row>
    <row r="33075" spans="3:4" ht="15" hidden="1" customHeight="1" x14ac:dyDescent="0.25">
      <c r="C33075" s="160" t="s">
        <v>312</v>
      </c>
      <c r="D33075" s="161">
        <v>251.82</v>
      </c>
    </row>
    <row r="33076" spans="3:4" ht="15" hidden="1" customHeight="1" x14ac:dyDescent="0.25">
      <c r="C33076" s="158" t="s">
        <v>557</v>
      </c>
      <c r="D33076" s="159">
        <v>675.52</v>
      </c>
    </row>
    <row r="33077" spans="3:4" ht="15" hidden="1" customHeight="1" x14ac:dyDescent="0.25">
      <c r="C33077" s="160" t="s">
        <v>552</v>
      </c>
      <c r="D33077" s="161">
        <v>488.22</v>
      </c>
    </row>
    <row r="33078" spans="3:4" ht="15" hidden="1" customHeight="1" x14ac:dyDescent="0.25">
      <c r="C33078" s="158" t="s">
        <v>547</v>
      </c>
      <c r="D33078" s="159">
        <v>515.16</v>
      </c>
    </row>
    <row r="33079" spans="3:4" ht="15" hidden="1" customHeight="1" x14ac:dyDescent="0.25">
      <c r="C33079" s="160" t="s">
        <v>552</v>
      </c>
      <c r="D33079" s="161">
        <v>837.5</v>
      </c>
    </row>
    <row r="33080" spans="3:4" ht="15" hidden="1" customHeight="1" x14ac:dyDescent="0.25">
      <c r="C33080" s="158" t="s">
        <v>552</v>
      </c>
      <c r="D33080" s="159">
        <v>953.94</v>
      </c>
    </row>
    <row r="33081" spans="3:4" ht="15" hidden="1" customHeight="1" x14ac:dyDescent="0.25">
      <c r="C33081" s="160" t="s">
        <v>539</v>
      </c>
      <c r="D33081" s="161">
        <v>910.46</v>
      </c>
    </row>
    <row r="33082" spans="3:4" ht="15" hidden="1" customHeight="1" x14ac:dyDescent="0.25">
      <c r="C33082" s="158" t="s">
        <v>312</v>
      </c>
      <c r="D33082" s="159">
        <v>135.26</v>
      </c>
    </row>
    <row r="33083" spans="3:4" ht="15" hidden="1" customHeight="1" x14ac:dyDescent="0.25">
      <c r="C33083" s="160" t="s">
        <v>308</v>
      </c>
      <c r="D33083" s="161">
        <v>1262.17</v>
      </c>
    </row>
    <row r="33084" spans="3:4" ht="15" hidden="1" customHeight="1" x14ac:dyDescent="0.25">
      <c r="C33084" s="158" t="s">
        <v>548</v>
      </c>
      <c r="D33084" s="159">
        <v>458.55</v>
      </c>
    </row>
    <row r="33085" spans="3:4" ht="15" hidden="1" customHeight="1" x14ac:dyDescent="0.25">
      <c r="C33085" s="160" t="s">
        <v>553</v>
      </c>
      <c r="D33085" s="161">
        <v>418.43</v>
      </c>
    </row>
    <row r="33086" spans="3:4" ht="15" hidden="1" customHeight="1" x14ac:dyDescent="0.25">
      <c r="C33086" s="158" t="s">
        <v>546</v>
      </c>
      <c r="D33086" s="159">
        <v>551.84</v>
      </c>
    </row>
    <row r="33087" spans="3:4" ht="15" hidden="1" customHeight="1" x14ac:dyDescent="0.25">
      <c r="C33087" s="160" t="s">
        <v>539</v>
      </c>
      <c r="D33087" s="161">
        <v>1031.67</v>
      </c>
    </row>
    <row r="33088" spans="3:4" ht="15" hidden="1" customHeight="1" x14ac:dyDescent="0.25">
      <c r="C33088" s="158" t="s">
        <v>545</v>
      </c>
      <c r="D33088" s="159">
        <v>776.64</v>
      </c>
    </row>
    <row r="33089" spans="3:4" ht="15" hidden="1" customHeight="1" x14ac:dyDescent="0.25">
      <c r="C33089" s="160" t="s">
        <v>551</v>
      </c>
      <c r="D33089" s="161">
        <v>302.5</v>
      </c>
    </row>
    <row r="33090" spans="3:4" ht="15" hidden="1" customHeight="1" x14ac:dyDescent="0.25">
      <c r="C33090" s="158" t="s">
        <v>541</v>
      </c>
      <c r="D33090" s="159">
        <v>354.61</v>
      </c>
    </row>
    <row r="33091" spans="3:4" ht="15" hidden="1" customHeight="1" x14ac:dyDescent="0.25">
      <c r="C33091" s="160" t="s">
        <v>543</v>
      </c>
      <c r="D33091" s="161">
        <v>327.75</v>
      </c>
    </row>
    <row r="33092" spans="3:4" ht="15" hidden="1" customHeight="1" x14ac:dyDescent="0.25">
      <c r="C33092" s="158" t="s">
        <v>542</v>
      </c>
      <c r="D33092" s="159">
        <v>734.79</v>
      </c>
    </row>
    <row r="33093" spans="3:4" ht="15" hidden="1" customHeight="1" x14ac:dyDescent="0.25">
      <c r="C33093" s="160" t="s">
        <v>553</v>
      </c>
      <c r="D33093" s="161">
        <v>146.94999999999999</v>
      </c>
    </row>
    <row r="33094" spans="3:4" ht="15" hidden="1" customHeight="1" x14ac:dyDescent="0.25">
      <c r="C33094" s="158" t="s">
        <v>558</v>
      </c>
      <c r="D33094" s="159">
        <v>83.88</v>
      </c>
    </row>
    <row r="33095" spans="3:4" ht="15" hidden="1" customHeight="1" x14ac:dyDescent="0.25">
      <c r="C33095" s="160" t="s">
        <v>540</v>
      </c>
      <c r="D33095" s="161">
        <v>81.709999999999994</v>
      </c>
    </row>
    <row r="33096" spans="3:4" ht="15" hidden="1" customHeight="1" x14ac:dyDescent="0.25">
      <c r="C33096" s="158" t="s">
        <v>549</v>
      </c>
      <c r="D33096" s="159">
        <v>1115.5</v>
      </c>
    </row>
    <row r="33097" spans="3:4" ht="15" hidden="1" customHeight="1" x14ac:dyDescent="0.25">
      <c r="C33097" s="160" t="s">
        <v>308</v>
      </c>
      <c r="D33097" s="161">
        <v>1021.75</v>
      </c>
    </row>
    <row r="33098" spans="3:4" ht="15" hidden="1" customHeight="1" x14ac:dyDescent="0.25">
      <c r="C33098" s="158" t="s">
        <v>540</v>
      </c>
      <c r="D33098" s="159">
        <v>458.72</v>
      </c>
    </row>
    <row r="33099" spans="3:4" ht="15" hidden="1" customHeight="1" x14ac:dyDescent="0.25">
      <c r="C33099" s="160" t="s">
        <v>545</v>
      </c>
      <c r="D33099" s="161">
        <v>322.39999999999998</v>
      </c>
    </row>
    <row r="33100" spans="3:4" ht="15" hidden="1" customHeight="1" x14ac:dyDescent="0.25">
      <c r="C33100" s="158" t="s">
        <v>551</v>
      </c>
      <c r="D33100" s="159">
        <v>326.64999999999998</v>
      </c>
    </row>
    <row r="33101" spans="3:4" ht="15" hidden="1" customHeight="1" x14ac:dyDescent="0.25">
      <c r="C33101" s="160" t="s">
        <v>545</v>
      </c>
      <c r="D33101" s="161">
        <v>669.43</v>
      </c>
    </row>
    <row r="33102" spans="3:4" ht="15" hidden="1" customHeight="1" x14ac:dyDescent="0.25">
      <c r="C33102" s="158" t="s">
        <v>539</v>
      </c>
      <c r="D33102" s="159">
        <v>856.79</v>
      </c>
    </row>
    <row r="33103" spans="3:4" ht="15" hidden="1" customHeight="1" x14ac:dyDescent="0.25">
      <c r="C33103" s="160" t="s">
        <v>541</v>
      </c>
      <c r="D33103" s="161">
        <v>646.01</v>
      </c>
    </row>
    <row r="33104" spans="3:4" ht="15" hidden="1" customHeight="1" x14ac:dyDescent="0.25">
      <c r="C33104" s="158" t="s">
        <v>539</v>
      </c>
      <c r="D33104" s="159">
        <v>499.75</v>
      </c>
    </row>
    <row r="33105" spans="3:4" ht="15" hidden="1" customHeight="1" x14ac:dyDescent="0.25">
      <c r="C33105" s="160" t="s">
        <v>557</v>
      </c>
      <c r="D33105" s="161">
        <v>542.09</v>
      </c>
    </row>
    <row r="33106" spans="3:4" ht="15" hidden="1" customHeight="1" x14ac:dyDescent="0.25">
      <c r="C33106" s="158" t="s">
        <v>540</v>
      </c>
      <c r="D33106" s="159">
        <v>947.94</v>
      </c>
    </row>
    <row r="33107" spans="3:4" ht="15" hidden="1" customHeight="1" x14ac:dyDescent="0.25">
      <c r="C33107" s="160" t="s">
        <v>541</v>
      </c>
      <c r="D33107" s="161">
        <v>311.61</v>
      </c>
    </row>
    <row r="33108" spans="3:4" ht="15" hidden="1" customHeight="1" x14ac:dyDescent="0.25">
      <c r="C33108" s="158" t="s">
        <v>547</v>
      </c>
      <c r="D33108" s="159">
        <v>884.9</v>
      </c>
    </row>
    <row r="33109" spans="3:4" ht="15" hidden="1" customHeight="1" x14ac:dyDescent="0.25">
      <c r="C33109" s="160" t="s">
        <v>540</v>
      </c>
      <c r="D33109" s="161">
        <v>131.22999999999999</v>
      </c>
    </row>
    <row r="33110" spans="3:4" ht="15" hidden="1" customHeight="1" x14ac:dyDescent="0.25">
      <c r="C33110" s="158" t="s">
        <v>543</v>
      </c>
      <c r="D33110" s="159">
        <v>582.41999999999996</v>
      </c>
    </row>
    <row r="33111" spans="3:4" ht="15" hidden="1" customHeight="1" x14ac:dyDescent="0.25">
      <c r="C33111" s="160" t="s">
        <v>554</v>
      </c>
      <c r="D33111" s="161">
        <v>564.83000000000004</v>
      </c>
    </row>
    <row r="33112" spans="3:4" ht="15" hidden="1" customHeight="1" x14ac:dyDescent="0.25">
      <c r="C33112" s="158" t="s">
        <v>556</v>
      </c>
      <c r="D33112" s="159">
        <v>790.84</v>
      </c>
    </row>
    <row r="33113" spans="3:4" ht="15" hidden="1" customHeight="1" x14ac:dyDescent="0.25">
      <c r="C33113" s="160" t="s">
        <v>308</v>
      </c>
      <c r="D33113" s="161">
        <v>443.43</v>
      </c>
    </row>
    <row r="33114" spans="3:4" ht="15" hidden="1" customHeight="1" x14ac:dyDescent="0.25">
      <c r="C33114" s="158" t="s">
        <v>309</v>
      </c>
      <c r="D33114" s="159">
        <v>65.680000000000007</v>
      </c>
    </row>
    <row r="33115" spans="3:4" ht="15" hidden="1" customHeight="1" x14ac:dyDescent="0.25">
      <c r="C33115" s="160" t="s">
        <v>553</v>
      </c>
      <c r="D33115" s="161">
        <v>1019.51</v>
      </c>
    </row>
    <row r="33116" spans="3:4" ht="15" hidden="1" customHeight="1" x14ac:dyDescent="0.25">
      <c r="C33116" s="158" t="s">
        <v>547</v>
      </c>
      <c r="D33116" s="159">
        <v>1050.23</v>
      </c>
    </row>
    <row r="33117" spans="3:4" ht="15" hidden="1" customHeight="1" x14ac:dyDescent="0.25">
      <c r="C33117" s="160" t="s">
        <v>312</v>
      </c>
      <c r="D33117" s="161">
        <v>652.27</v>
      </c>
    </row>
    <row r="33118" spans="3:4" ht="15" hidden="1" customHeight="1" x14ac:dyDescent="0.25">
      <c r="C33118" s="158" t="s">
        <v>309</v>
      </c>
      <c r="D33118" s="159">
        <v>646.04</v>
      </c>
    </row>
    <row r="33119" spans="3:4" ht="15" hidden="1" customHeight="1" x14ac:dyDescent="0.25">
      <c r="C33119" s="160" t="s">
        <v>547</v>
      </c>
      <c r="D33119" s="161">
        <v>1095.33</v>
      </c>
    </row>
    <row r="33120" spans="3:4" ht="15" hidden="1" customHeight="1" x14ac:dyDescent="0.25">
      <c r="C33120" s="158" t="s">
        <v>312</v>
      </c>
      <c r="D33120" s="159">
        <v>1068.3</v>
      </c>
    </row>
    <row r="33121" spans="3:4" ht="15" hidden="1" customHeight="1" x14ac:dyDescent="0.25">
      <c r="C33121" s="160" t="s">
        <v>312</v>
      </c>
      <c r="D33121" s="161">
        <v>734.56</v>
      </c>
    </row>
    <row r="33122" spans="3:4" ht="15" hidden="1" customHeight="1" x14ac:dyDescent="0.25">
      <c r="C33122" s="158" t="s">
        <v>554</v>
      </c>
      <c r="D33122" s="159">
        <v>688.36</v>
      </c>
    </row>
    <row r="33123" spans="3:4" ht="15" hidden="1" customHeight="1" x14ac:dyDescent="0.25">
      <c r="C33123" s="160" t="s">
        <v>540</v>
      </c>
      <c r="D33123" s="161">
        <v>937.09</v>
      </c>
    </row>
    <row r="33124" spans="3:4" ht="15" hidden="1" customHeight="1" x14ac:dyDescent="0.25">
      <c r="C33124" s="158" t="s">
        <v>542</v>
      </c>
      <c r="D33124" s="159">
        <v>507.84</v>
      </c>
    </row>
    <row r="33125" spans="3:4" ht="15" hidden="1" customHeight="1" x14ac:dyDescent="0.25">
      <c r="C33125" s="160" t="s">
        <v>540</v>
      </c>
      <c r="D33125" s="161">
        <v>63.8</v>
      </c>
    </row>
    <row r="33126" spans="3:4" ht="15" hidden="1" customHeight="1" x14ac:dyDescent="0.25">
      <c r="C33126" s="158" t="s">
        <v>554</v>
      </c>
      <c r="D33126" s="159">
        <v>577.15</v>
      </c>
    </row>
    <row r="33127" spans="3:4" ht="15" hidden="1" customHeight="1" x14ac:dyDescent="0.25">
      <c r="C33127" s="160" t="s">
        <v>541</v>
      </c>
      <c r="D33127" s="161">
        <v>408.04</v>
      </c>
    </row>
    <row r="33128" spans="3:4" ht="15" hidden="1" customHeight="1" x14ac:dyDescent="0.25">
      <c r="C33128" s="158" t="s">
        <v>540</v>
      </c>
      <c r="D33128" s="159">
        <v>852.31</v>
      </c>
    </row>
    <row r="33129" spans="3:4" ht="15" hidden="1" customHeight="1" x14ac:dyDescent="0.25">
      <c r="C33129" s="160" t="s">
        <v>546</v>
      </c>
      <c r="D33129" s="161">
        <v>647.67999999999995</v>
      </c>
    </row>
    <row r="33130" spans="3:4" ht="15" hidden="1" customHeight="1" x14ac:dyDescent="0.25">
      <c r="C33130" s="158" t="s">
        <v>308</v>
      </c>
      <c r="D33130" s="159">
        <v>969.47</v>
      </c>
    </row>
    <row r="33131" spans="3:4" ht="15" hidden="1" customHeight="1" x14ac:dyDescent="0.25">
      <c r="C33131" s="160" t="s">
        <v>542</v>
      </c>
      <c r="D33131" s="161">
        <v>655.38</v>
      </c>
    </row>
    <row r="33132" spans="3:4" ht="15" hidden="1" customHeight="1" x14ac:dyDescent="0.25">
      <c r="C33132" s="158" t="s">
        <v>307</v>
      </c>
      <c r="D33132" s="159">
        <v>438.77</v>
      </c>
    </row>
    <row r="33133" spans="3:4" ht="15" hidden="1" customHeight="1" x14ac:dyDescent="0.25">
      <c r="C33133" s="160" t="s">
        <v>539</v>
      </c>
      <c r="D33133" s="161">
        <v>362.99</v>
      </c>
    </row>
    <row r="33134" spans="3:4" ht="15" hidden="1" customHeight="1" x14ac:dyDescent="0.25">
      <c r="C33134" s="158" t="s">
        <v>307</v>
      </c>
      <c r="D33134" s="159">
        <v>824.18</v>
      </c>
    </row>
    <row r="33135" spans="3:4" ht="15" hidden="1" customHeight="1" x14ac:dyDescent="0.25">
      <c r="C33135" s="160" t="s">
        <v>545</v>
      </c>
      <c r="D33135" s="161">
        <v>841.57</v>
      </c>
    </row>
    <row r="33136" spans="3:4" ht="15" hidden="1" customHeight="1" x14ac:dyDescent="0.25">
      <c r="C33136" s="158" t="s">
        <v>549</v>
      </c>
      <c r="D33136" s="159">
        <v>678.65</v>
      </c>
    </row>
    <row r="33137" spans="3:4" ht="15" hidden="1" customHeight="1" x14ac:dyDescent="0.25">
      <c r="C33137" s="160" t="s">
        <v>307</v>
      </c>
      <c r="D33137" s="161">
        <v>404.65</v>
      </c>
    </row>
    <row r="33138" spans="3:4" ht="15" hidden="1" customHeight="1" x14ac:dyDescent="0.25">
      <c r="C33138" s="158" t="s">
        <v>550</v>
      </c>
      <c r="D33138" s="159">
        <v>768.2</v>
      </c>
    </row>
    <row r="33139" spans="3:4" ht="15" hidden="1" customHeight="1" x14ac:dyDescent="0.25">
      <c r="C33139" s="160" t="s">
        <v>552</v>
      </c>
      <c r="D33139" s="161">
        <v>1032.58</v>
      </c>
    </row>
    <row r="33140" spans="3:4" ht="15" hidden="1" customHeight="1" x14ac:dyDescent="0.25">
      <c r="C33140" s="158" t="s">
        <v>312</v>
      </c>
      <c r="D33140" s="159">
        <v>47.87</v>
      </c>
    </row>
    <row r="33141" spans="3:4" ht="15" hidden="1" customHeight="1" x14ac:dyDescent="0.25">
      <c r="C33141" s="160" t="s">
        <v>549</v>
      </c>
      <c r="D33141" s="161">
        <v>682.72</v>
      </c>
    </row>
    <row r="33142" spans="3:4" ht="15" hidden="1" customHeight="1" x14ac:dyDescent="0.25">
      <c r="C33142" s="158" t="s">
        <v>545</v>
      </c>
      <c r="D33142" s="159">
        <v>633.63</v>
      </c>
    </row>
    <row r="33143" spans="3:4" ht="15" hidden="1" customHeight="1" x14ac:dyDescent="0.25">
      <c r="C33143" s="160" t="s">
        <v>542</v>
      </c>
      <c r="D33143" s="161">
        <v>658.22</v>
      </c>
    </row>
    <row r="33144" spans="3:4" ht="15" hidden="1" customHeight="1" x14ac:dyDescent="0.25">
      <c r="C33144" s="158" t="s">
        <v>558</v>
      </c>
      <c r="D33144" s="159">
        <v>981.27</v>
      </c>
    </row>
    <row r="33145" spans="3:4" ht="15" hidden="1" customHeight="1" x14ac:dyDescent="0.25">
      <c r="C33145" s="160" t="s">
        <v>312</v>
      </c>
      <c r="D33145" s="161">
        <v>846.1</v>
      </c>
    </row>
    <row r="33146" spans="3:4" ht="15" hidden="1" customHeight="1" x14ac:dyDescent="0.25">
      <c r="C33146" s="158" t="s">
        <v>550</v>
      </c>
      <c r="D33146" s="159">
        <v>106.05</v>
      </c>
    </row>
    <row r="33147" spans="3:4" ht="15" hidden="1" customHeight="1" x14ac:dyDescent="0.25">
      <c r="C33147" s="160" t="s">
        <v>542</v>
      </c>
      <c r="D33147" s="161">
        <v>878.43</v>
      </c>
    </row>
    <row r="33148" spans="3:4" ht="15" hidden="1" customHeight="1" x14ac:dyDescent="0.25">
      <c r="C33148" s="158" t="s">
        <v>308</v>
      </c>
      <c r="D33148" s="159">
        <v>506.24</v>
      </c>
    </row>
    <row r="33149" spans="3:4" ht="15" hidden="1" customHeight="1" x14ac:dyDescent="0.25">
      <c r="C33149" s="160" t="s">
        <v>545</v>
      </c>
      <c r="D33149" s="161">
        <v>759.09</v>
      </c>
    </row>
    <row r="33150" spans="3:4" ht="15" hidden="1" customHeight="1" x14ac:dyDescent="0.25">
      <c r="C33150" s="158" t="s">
        <v>547</v>
      </c>
      <c r="D33150" s="159">
        <v>984.61</v>
      </c>
    </row>
    <row r="33151" spans="3:4" ht="15" hidden="1" customHeight="1" x14ac:dyDescent="0.25">
      <c r="C33151" s="160" t="s">
        <v>552</v>
      </c>
      <c r="D33151" s="161">
        <v>472.3</v>
      </c>
    </row>
    <row r="33152" spans="3:4" ht="15" hidden="1" customHeight="1" x14ac:dyDescent="0.25">
      <c r="C33152" s="158" t="s">
        <v>312</v>
      </c>
      <c r="D33152" s="159">
        <v>1232.56</v>
      </c>
    </row>
    <row r="33153" spans="3:4" ht="15" hidden="1" customHeight="1" x14ac:dyDescent="0.25">
      <c r="C33153" s="160" t="s">
        <v>309</v>
      </c>
      <c r="D33153" s="161">
        <v>576.57000000000005</v>
      </c>
    </row>
    <row r="33154" spans="3:4" ht="15" hidden="1" customHeight="1" x14ac:dyDescent="0.25">
      <c r="C33154" s="158" t="s">
        <v>312</v>
      </c>
      <c r="D33154" s="159">
        <v>968.57</v>
      </c>
    </row>
    <row r="33155" spans="3:4" ht="15" hidden="1" customHeight="1" x14ac:dyDescent="0.25">
      <c r="C33155" s="160" t="s">
        <v>312</v>
      </c>
      <c r="D33155" s="161">
        <v>993.8</v>
      </c>
    </row>
    <row r="33156" spans="3:4" ht="15" hidden="1" customHeight="1" x14ac:dyDescent="0.25">
      <c r="C33156" s="158" t="s">
        <v>308</v>
      </c>
      <c r="D33156" s="159">
        <v>1169.67</v>
      </c>
    </row>
    <row r="33157" spans="3:4" ht="15" hidden="1" customHeight="1" x14ac:dyDescent="0.25">
      <c r="C33157" s="160" t="s">
        <v>547</v>
      </c>
      <c r="D33157" s="161">
        <v>470.81</v>
      </c>
    </row>
    <row r="33158" spans="3:4" ht="15" hidden="1" customHeight="1" x14ac:dyDescent="0.25">
      <c r="C33158" s="158" t="s">
        <v>542</v>
      </c>
      <c r="D33158" s="159">
        <v>1197.6300000000001</v>
      </c>
    </row>
    <row r="33159" spans="3:4" ht="15" hidden="1" customHeight="1" x14ac:dyDescent="0.25">
      <c r="C33159" s="160" t="s">
        <v>545</v>
      </c>
      <c r="D33159" s="161">
        <v>1164.07</v>
      </c>
    </row>
    <row r="33160" spans="3:4" ht="15" hidden="1" customHeight="1" x14ac:dyDescent="0.25">
      <c r="C33160" s="158" t="s">
        <v>554</v>
      </c>
      <c r="D33160" s="159">
        <v>28.75</v>
      </c>
    </row>
    <row r="33161" spans="3:4" ht="15" hidden="1" customHeight="1" x14ac:dyDescent="0.25">
      <c r="C33161" s="160" t="s">
        <v>309</v>
      </c>
      <c r="D33161" s="161">
        <v>846.27</v>
      </c>
    </row>
    <row r="33162" spans="3:4" ht="15" hidden="1" customHeight="1" x14ac:dyDescent="0.25">
      <c r="C33162" s="158" t="s">
        <v>546</v>
      </c>
      <c r="D33162" s="159">
        <v>1129.82</v>
      </c>
    </row>
    <row r="33163" spans="3:4" ht="15" hidden="1" customHeight="1" x14ac:dyDescent="0.25">
      <c r="C33163" s="160" t="s">
        <v>548</v>
      </c>
      <c r="D33163" s="161">
        <v>16.510000000000002</v>
      </c>
    </row>
    <row r="33164" spans="3:4" ht="15" hidden="1" customHeight="1" x14ac:dyDescent="0.25">
      <c r="C33164" s="158" t="s">
        <v>542</v>
      </c>
      <c r="D33164" s="159">
        <v>533.23</v>
      </c>
    </row>
    <row r="33165" spans="3:4" ht="15" hidden="1" customHeight="1" x14ac:dyDescent="0.25">
      <c r="C33165" s="160" t="s">
        <v>546</v>
      </c>
      <c r="D33165" s="161">
        <v>299.94</v>
      </c>
    </row>
    <row r="33166" spans="3:4" ht="15" hidden="1" customHeight="1" x14ac:dyDescent="0.25">
      <c r="C33166" s="158" t="s">
        <v>548</v>
      </c>
      <c r="D33166" s="159">
        <v>190.98</v>
      </c>
    </row>
    <row r="33167" spans="3:4" ht="15" hidden="1" customHeight="1" x14ac:dyDescent="0.25">
      <c r="C33167" s="160" t="s">
        <v>555</v>
      </c>
      <c r="D33167" s="161">
        <v>932.68</v>
      </c>
    </row>
    <row r="33168" spans="3:4" ht="15" hidden="1" customHeight="1" x14ac:dyDescent="0.25">
      <c r="C33168" s="158" t="s">
        <v>312</v>
      </c>
      <c r="D33168" s="159">
        <v>217.76</v>
      </c>
    </row>
    <row r="33169" spans="3:4" ht="15" hidden="1" customHeight="1" x14ac:dyDescent="0.25">
      <c r="C33169" s="160" t="s">
        <v>312</v>
      </c>
      <c r="D33169" s="161">
        <v>364.98</v>
      </c>
    </row>
    <row r="33170" spans="3:4" ht="15" hidden="1" customHeight="1" x14ac:dyDescent="0.25">
      <c r="C33170" s="158" t="s">
        <v>546</v>
      </c>
      <c r="D33170" s="159">
        <v>601.37</v>
      </c>
    </row>
    <row r="33171" spans="3:4" ht="15" hidden="1" customHeight="1" x14ac:dyDescent="0.25">
      <c r="C33171" s="160" t="s">
        <v>546</v>
      </c>
      <c r="D33171" s="161">
        <v>214.06</v>
      </c>
    </row>
    <row r="33172" spans="3:4" ht="15" hidden="1" customHeight="1" x14ac:dyDescent="0.25">
      <c r="C33172" s="158" t="s">
        <v>546</v>
      </c>
      <c r="D33172" s="159">
        <v>176.67</v>
      </c>
    </row>
    <row r="33173" spans="3:4" ht="15" hidden="1" customHeight="1" x14ac:dyDescent="0.25">
      <c r="C33173" s="160" t="s">
        <v>543</v>
      </c>
      <c r="D33173" s="161">
        <v>1258.8800000000001</v>
      </c>
    </row>
    <row r="33174" spans="3:4" ht="15" hidden="1" customHeight="1" x14ac:dyDescent="0.25">
      <c r="C33174" s="158" t="s">
        <v>548</v>
      </c>
      <c r="D33174" s="159">
        <v>672.24</v>
      </c>
    </row>
    <row r="33175" spans="3:4" ht="15" hidden="1" customHeight="1" x14ac:dyDescent="0.25">
      <c r="C33175" s="160" t="s">
        <v>309</v>
      </c>
      <c r="D33175" s="161">
        <v>395.51</v>
      </c>
    </row>
    <row r="33176" spans="3:4" ht="15" hidden="1" customHeight="1" x14ac:dyDescent="0.25">
      <c r="C33176" s="158" t="s">
        <v>551</v>
      </c>
      <c r="D33176" s="159">
        <v>562.33000000000004</v>
      </c>
    </row>
    <row r="33177" spans="3:4" ht="15" hidden="1" customHeight="1" x14ac:dyDescent="0.25">
      <c r="C33177" s="160" t="s">
        <v>552</v>
      </c>
      <c r="D33177" s="161">
        <v>872.71</v>
      </c>
    </row>
    <row r="33178" spans="3:4" ht="15" hidden="1" customHeight="1" x14ac:dyDescent="0.25">
      <c r="C33178" s="158" t="s">
        <v>308</v>
      </c>
      <c r="D33178" s="159">
        <v>709.78</v>
      </c>
    </row>
    <row r="33179" spans="3:4" ht="15" hidden="1" customHeight="1" x14ac:dyDescent="0.25">
      <c r="C33179" s="160" t="s">
        <v>549</v>
      </c>
      <c r="D33179" s="161">
        <v>619.61</v>
      </c>
    </row>
    <row r="33180" spans="3:4" ht="15" hidden="1" customHeight="1" x14ac:dyDescent="0.25">
      <c r="C33180" s="158" t="s">
        <v>307</v>
      </c>
      <c r="D33180" s="159">
        <v>93.99</v>
      </c>
    </row>
    <row r="33181" spans="3:4" ht="15" hidden="1" customHeight="1" x14ac:dyDescent="0.25">
      <c r="C33181" s="160" t="s">
        <v>308</v>
      </c>
      <c r="D33181" s="161">
        <v>792</v>
      </c>
    </row>
    <row r="33182" spans="3:4" ht="15" hidden="1" customHeight="1" x14ac:dyDescent="0.25">
      <c r="C33182" s="158" t="s">
        <v>552</v>
      </c>
      <c r="D33182" s="159">
        <v>541.35</v>
      </c>
    </row>
    <row r="33183" spans="3:4" ht="15" hidden="1" customHeight="1" x14ac:dyDescent="0.25">
      <c r="C33183" s="160" t="s">
        <v>542</v>
      </c>
      <c r="D33183" s="161">
        <v>568.37</v>
      </c>
    </row>
    <row r="33184" spans="3:4" ht="15" hidden="1" customHeight="1" x14ac:dyDescent="0.25">
      <c r="C33184" s="158" t="s">
        <v>543</v>
      </c>
      <c r="D33184" s="159">
        <v>864.96</v>
      </c>
    </row>
    <row r="33185" spans="3:4" ht="15" hidden="1" customHeight="1" x14ac:dyDescent="0.25">
      <c r="C33185" s="160" t="s">
        <v>309</v>
      </c>
      <c r="D33185" s="161">
        <v>246.8</v>
      </c>
    </row>
    <row r="33186" spans="3:4" ht="15" hidden="1" customHeight="1" x14ac:dyDescent="0.25">
      <c r="C33186" s="158" t="s">
        <v>548</v>
      </c>
      <c r="D33186" s="159">
        <v>746.43</v>
      </c>
    </row>
    <row r="33187" spans="3:4" ht="15" hidden="1" customHeight="1" x14ac:dyDescent="0.25">
      <c r="C33187" s="160" t="s">
        <v>539</v>
      </c>
      <c r="D33187" s="161">
        <v>877.65</v>
      </c>
    </row>
    <row r="33188" spans="3:4" ht="15" hidden="1" customHeight="1" x14ac:dyDescent="0.25">
      <c r="C33188" s="158" t="s">
        <v>550</v>
      </c>
      <c r="D33188" s="159">
        <v>402.94</v>
      </c>
    </row>
    <row r="33189" spans="3:4" ht="15" hidden="1" customHeight="1" x14ac:dyDescent="0.25">
      <c r="C33189" s="160" t="s">
        <v>549</v>
      </c>
      <c r="D33189" s="161">
        <v>732.46</v>
      </c>
    </row>
    <row r="33190" spans="3:4" ht="15" hidden="1" customHeight="1" x14ac:dyDescent="0.25">
      <c r="C33190" s="158" t="s">
        <v>312</v>
      </c>
      <c r="D33190" s="159">
        <v>669.27</v>
      </c>
    </row>
    <row r="33191" spans="3:4" ht="15" hidden="1" customHeight="1" x14ac:dyDescent="0.25">
      <c r="C33191" s="160" t="s">
        <v>555</v>
      </c>
      <c r="D33191" s="161">
        <v>607.24</v>
      </c>
    </row>
    <row r="33192" spans="3:4" ht="15" hidden="1" customHeight="1" x14ac:dyDescent="0.25">
      <c r="C33192" s="158" t="s">
        <v>539</v>
      </c>
      <c r="D33192" s="159">
        <v>558.78</v>
      </c>
    </row>
    <row r="33193" spans="3:4" ht="15" hidden="1" customHeight="1" x14ac:dyDescent="0.25">
      <c r="C33193" s="160" t="s">
        <v>546</v>
      </c>
      <c r="D33193" s="161">
        <v>25.73</v>
      </c>
    </row>
    <row r="33194" spans="3:4" ht="15" hidden="1" customHeight="1" x14ac:dyDescent="0.25">
      <c r="C33194" s="158" t="s">
        <v>551</v>
      </c>
      <c r="D33194" s="159">
        <v>693.58</v>
      </c>
    </row>
    <row r="33195" spans="3:4" ht="15" hidden="1" customHeight="1" x14ac:dyDescent="0.25">
      <c r="C33195" s="160" t="s">
        <v>543</v>
      </c>
      <c r="D33195" s="161">
        <v>1138.1300000000001</v>
      </c>
    </row>
    <row r="33196" spans="3:4" ht="15" hidden="1" customHeight="1" x14ac:dyDescent="0.25">
      <c r="C33196" s="158" t="s">
        <v>550</v>
      </c>
      <c r="D33196" s="159">
        <v>259.92</v>
      </c>
    </row>
    <row r="33197" spans="3:4" ht="15" hidden="1" customHeight="1" x14ac:dyDescent="0.25">
      <c r="C33197" s="160" t="s">
        <v>309</v>
      </c>
      <c r="D33197" s="161">
        <v>583.35</v>
      </c>
    </row>
    <row r="33198" spans="3:4" ht="15" hidden="1" customHeight="1" x14ac:dyDescent="0.25">
      <c r="C33198" s="158" t="s">
        <v>551</v>
      </c>
      <c r="D33198" s="159">
        <v>712.97</v>
      </c>
    </row>
    <row r="33199" spans="3:4" ht="15" hidden="1" customHeight="1" x14ac:dyDescent="0.25">
      <c r="C33199" s="160" t="s">
        <v>307</v>
      </c>
      <c r="D33199" s="161">
        <v>1189.22</v>
      </c>
    </row>
    <row r="33200" spans="3:4" ht="15" hidden="1" customHeight="1" x14ac:dyDescent="0.25">
      <c r="C33200" s="158" t="s">
        <v>557</v>
      </c>
      <c r="D33200" s="159">
        <v>934.09</v>
      </c>
    </row>
    <row r="33201" spans="3:4" ht="15" hidden="1" customHeight="1" x14ac:dyDescent="0.25">
      <c r="C33201" s="160" t="s">
        <v>307</v>
      </c>
      <c r="D33201" s="161">
        <v>813.06</v>
      </c>
    </row>
    <row r="33202" spans="3:4" ht="15" hidden="1" customHeight="1" x14ac:dyDescent="0.25">
      <c r="C33202" s="158" t="s">
        <v>556</v>
      </c>
      <c r="D33202" s="159">
        <v>543.63</v>
      </c>
    </row>
    <row r="33203" spans="3:4" ht="15" hidden="1" customHeight="1" x14ac:dyDescent="0.25">
      <c r="C33203" s="160" t="s">
        <v>553</v>
      </c>
      <c r="D33203" s="161">
        <v>453.51</v>
      </c>
    </row>
    <row r="33204" spans="3:4" ht="15" hidden="1" customHeight="1" x14ac:dyDescent="0.25">
      <c r="C33204" s="158" t="s">
        <v>553</v>
      </c>
      <c r="D33204" s="159">
        <v>169.97</v>
      </c>
    </row>
    <row r="33205" spans="3:4" ht="15" hidden="1" customHeight="1" x14ac:dyDescent="0.25">
      <c r="C33205" s="160" t="s">
        <v>543</v>
      </c>
      <c r="D33205" s="161">
        <v>454.49</v>
      </c>
    </row>
    <row r="33206" spans="3:4" ht="15" hidden="1" customHeight="1" x14ac:dyDescent="0.25">
      <c r="C33206" s="158" t="s">
        <v>539</v>
      </c>
      <c r="D33206" s="159">
        <v>668.5</v>
      </c>
    </row>
    <row r="33207" spans="3:4" ht="15" hidden="1" customHeight="1" x14ac:dyDescent="0.25">
      <c r="C33207" s="160" t="s">
        <v>551</v>
      </c>
      <c r="D33207" s="161">
        <v>772</v>
      </c>
    </row>
    <row r="33208" spans="3:4" ht="15" hidden="1" customHeight="1" x14ac:dyDescent="0.25">
      <c r="C33208" s="158" t="s">
        <v>547</v>
      </c>
      <c r="D33208" s="159">
        <v>954.13</v>
      </c>
    </row>
    <row r="33209" spans="3:4" ht="15" hidden="1" customHeight="1" x14ac:dyDescent="0.25">
      <c r="C33209" s="160" t="s">
        <v>554</v>
      </c>
      <c r="D33209" s="161">
        <v>863.33</v>
      </c>
    </row>
    <row r="33210" spans="3:4" ht="15" hidden="1" customHeight="1" x14ac:dyDescent="0.25">
      <c r="C33210" s="158" t="s">
        <v>551</v>
      </c>
      <c r="D33210" s="159">
        <v>709.94</v>
      </c>
    </row>
    <row r="33211" spans="3:4" ht="15" hidden="1" customHeight="1" x14ac:dyDescent="0.25">
      <c r="C33211" s="160" t="s">
        <v>540</v>
      </c>
      <c r="D33211" s="161">
        <v>818.54</v>
      </c>
    </row>
    <row r="33212" spans="3:4" ht="15" hidden="1" customHeight="1" x14ac:dyDescent="0.25">
      <c r="C33212" s="158" t="s">
        <v>553</v>
      </c>
      <c r="D33212" s="159">
        <v>1264.4100000000001</v>
      </c>
    </row>
    <row r="33213" spans="3:4" ht="15" hidden="1" customHeight="1" x14ac:dyDescent="0.25">
      <c r="C33213" s="160" t="s">
        <v>540</v>
      </c>
      <c r="D33213" s="161">
        <v>791.83</v>
      </c>
    </row>
    <row r="33214" spans="3:4" ht="15" hidden="1" customHeight="1" x14ac:dyDescent="0.25">
      <c r="C33214" s="158" t="s">
        <v>546</v>
      </c>
      <c r="D33214" s="159">
        <v>768.41</v>
      </c>
    </row>
    <row r="33215" spans="3:4" ht="15" hidden="1" customHeight="1" x14ac:dyDescent="0.25">
      <c r="C33215" s="160" t="s">
        <v>307</v>
      </c>
      <c r="D33215" s="161">
        <v>265.45999999999998</v>
      </c>
    </row>
    <row r="33216" spans="3:4" ht="15" hidden="1" customHeight="1" x14ac:dyDescent="0.25">
      <c r="C33216" s="158" t="s">
        <v>543</v>
      </c>
      <c r="D33216" s="159">
        <v>280.48</v>
      </c>
    </row>
    <row r="33217" spans="3:4" ht="15" hidden="1" customHeight="1" x14ac:dyDescent="0.25">
      <c r="C33217" s="160" t="s">
        <v>552</v>
      </c>
      <c r="D33217" s="161">
        <v>526.72</v>
      </c>
    </row>
    <row r="33218" spans="3:4" ht="15" hidden="1" customHeight="1" x14ac:dyDescent="0.25">
      <c r="C33218" s="158" t="s">
        <v>545</v>
      </c>
      <c r="D33218" s="159">
        <v>1014.99</v>
      </c>
    </row>
    <row r="33219" spans="3:4" ht="15" hidden="1" customHeight="1" x14ac:dyDescent="0.25">
      <c r="C33219" s="160" t="s">
        <v>551</v>
      </c>
      <c r="D33219" s="161">
        <v>737.34</v>
      </c>
    </row>
    <row r="33220" spans="3:4" ht="15" hidden="1" customHeight="1" x14ac:dyDescent="0.25">
      <c r="C33220" s="158" t="s">
        <v>547</v>
      </c>
      <c r="D33220" s="159">
        <v>695.66</v>
      </c>
    </row>
    <row r="33221" spans="3:4" ht="15" hidden="1" customHeight="1" x14ac:dyDescent="0.25">
      <c r="C33221" s="160" t="s">
        <v>548</v>
      </c>
      <c r="D33221" s="161">
        <v>441.34</v>
      </c>
    </row>
    <row r="33222" spans="3:4" ht="15" hidden="1" customHeight="1" x14ac:dyDescent="0.25">
      <c r="C33222" s="158" t="s">
        <v>539</v>
      </c>
      <c r="D33222" s="159">
        <v>1007.53</v>
      </c>
    </row>
    <row r="33223" spans="3:4" ht="15" hidden="1" customHeight="1" x14ac:dyDescent="0.25">
      <c r="C33223" s="160" t="s">
        <v>308</v>
      </c>
      <c r="D33223" s="161">
        <v>372.09</v>
      </c>
    </row>
    <row r="33224" spans="3:4" ht="15" hidden="1" customHeight="1" x14ac:dyDescent="0.25">
      <c r="C33224" s="158" t="s">
        <v>544</v>
      </c>
      <c r="D33224" s="159">
        <v>489.94</v>
      </c>
    </row>
    <row r="33225" spans="3:4" ht="15" hidden="1" customHeight="1" x14ac:dyDescent="0.25">
      <c r="C33225" s="160" t="s">
        <v>544</v>
      </c>
      <c r="D33225" s="161">
        <v>194.64</v>
      </c>
    </row>
    <row r="33226" spans="3:4" ht="15" hidden="1" customHeight="1" x14ac:dyDescent="0.25">
      <c r="C33226" s="158" t="s">
        <v>312</v>
      </c>
      <c r="D33226" s="159">
        <v>527.45000000000005</v>
      </c>
    </row>
    <row r="33227" spans="3:4" ht="15" hidden="1" customHeight="1" x14ac:dyDescent="0.25">
      <c r="C33227" s="160" t="s">
        <v>542</v>
      </c>
      <c r="D33227" s="161">
        <v>1145.79</v>
      </c>
    </row>
    <row r="33228" spans="3:4" ht="15" hidden="1" customHeight="1" x14ac:dyDescent="0.25">
      <c r="C33228" s="158" t="s">
        <v>545</v>
      </c>
      <c r="D33228" s="159">
        <v>974.22</v>
      </c>
    </row>
    <row r="33229" spans="3:4" ht="15" hidden="1" customHeight="1" x14ac:dyDescent="0.25">
      <c r="C33229" s="160" t="s">
        <v>539</v>
      </c>
      <c r="D33229" s="161">
        <v>1216.9100000000001</v>
      </c>
    </row>
    <row r="33230" spans="3:4" ht="15" hidden="1" customHeight="1" x14ac:dyDescent="0.25">
      <c r="C33230" s="158" t="s">
        <v>547</v>
      </c>
      <c r="D33230" s="159">
        <v>614.45000000000005</v>
      </c>
    </row>
    <row r="33231" spans="3:4" ht="15" hidden="1" customHeight="1" x14ac:dyDescent="0.25">
      <c r="C33231" s="160" t="s">
        <v>551</v>
      </c>
      <c r="D33231" s="161">
        <v>47.51</v>
      </c>
    </row>
    <row r="33232" spans="3:4" ht="15" hidden="1" customHeight="1" x14ac:dyDescent="0.25">
      <c r="C33232" s="158" t="s">
        <v>552</v>
      </c>
      <c r="D33232" s="159">
        <v>691.58</v>
      </c>
    </row>
    <row r="33233" spans="3:4" ht="15" hidden="1" customHeight="1" x14ac:dyDescent="0.25">
      <c r="C33233" s="160" t="s">
        <v>540</v>
      </c>
      <c r="D33233" s="161">
        <v>729.42</v>
      </c>
    </row>
    <row r="33234" spans="3:4" ht="15" hidden="1" customHeight="1" x14ac:dyDescent="0.25">
      <c r="C33234" s="158" t="s">
        <v>540</v>
      </c>
      <c r="D33234" s="159">
        <v>476.3</v>
      </c>
    </row>
    <row r="33235" spans="3:4" ht="15" hidden="1" customHeight="1" x14ac:dyDescent="0.25">
      <c r="C33235" s="160" t="s">
        <v>309</v>
      </c>
      <c r="D33235" s="161">
        <v>163.78</v>
      </c>
    </row>
    <row r="33236" spans="3:4" ht="15" hidden="1" customHeight="1" x14ac:dyDescent="0.25">
      <c r="C33236" s="158" t="s">
        <v>542</v>
      </c>
      <c r="D33236" s="159">
        <v>734.36</v>
      </c>
    </row>
    <row r="33237" spans="3:4" ht="15" hidden="1" customHeight="1" x14ac:dyDescent="0.25">
      <c r="C33237" s="160" t="s">
        <v>550</v>
      </c>
      <c r="D33237" s="161">
        <v>140.16</v>
      </c>
    </row>
    <row r="33238" spans="3:4" ht="15" hidden="1" customHeight="1" x14ac:dyDescent="0.25">
      <c r="C33238" s="158" t="s">
        <v>557</v>
      </c>
      <c r="D33238" s="159">
        <v>44.15</v>
      </c>
    </row>
    <row r="33239" spans="3:4" ht="15" hidden="1" customHeight="1" x14ac:dyDescent="0.25">
      <c r="C33239" s="160" t="s">
        <v>542</v>
      </c>
      <c r="D33239" s="161">
        <v>751.42</v>
      </c>
    </row>
    <row r="33240" spans="3:4" ht="15" hidden="1" customHeight="1" x14ac:dyDescent="0.25">
      <c r="C33240" s="158" t="s">
        <v>547</v>
      </c>
      <c r="D33240" s="159">
        <v>804.74</v>
      </c>
    </row>
    <row r="33241" spans="3:4" ht="15" hidden="1" customHeight="1" x14ac:dyDescent="0.25">
      <c r="C33241" s="160" t="s">
        <v>551</v>
      </c>
      <c r="D33241" s="161">
        <v>730.24</v>
      </c>
    </row>
    <row r="33242" spans="3:4" ht="15" hidden="1" customHeight="1" x14ac:dyDescent="0.25">
      <c r="C33242" s="158" t="s">
        <v>549</v>
      </c>
      <c r="D33242" s="159">
        <v>662.32</v>
      </c>
    </row>
    <row r="33243" spans="3:4" ht="15" hidden="1" customHeight="1" x14ac:dyDescent="0.25">
      <c r="C33243" s="160" t="s">
        <v>554</v>
      </c>
      <c r="D33243" s="161">
        <v>1293.75</v>
      </c>
    </row>
    <row r="33244" spans="3:4" ht="15" hidden="1" customHeight="1" x14ac:dyDescent="0.25">
      <c r="C33244" s="158" t="s">
        <v>309</v>
      </c>
      <c r="D33244" s="159">
        <v>1283.1199999999999</v>
      </c>
    </row>
    <row r="33245" spans="3:4" ht="15" hidden="1" customHeight="1" x14ac:dyDescent="0.25">
      <c r="C33245" s="160" t="s">
        <v>309</v>
      </c>
      <c r="D33245" s="161">
        <v>1077.58</v>
      </c>
    </row>
    <row r="33246" spans="3:4" ht="15" hidden="1" customHeight="1" x14ac:dyDescent="0.25">
      <c r="C33246" s="158" t="s">
        <v>554</v>
      </c>
      <c r="D33246" s="159">
        <v>711.78</v>
      </c>
    </row>
    <row r="33247" spans="3:4" ht="15" hidden="1" customHeight="1" x14ac:dyDescent="0.25">
      <c r="C33247" s="160" t="s">
        <v>553</v>
      </c>
      <c r="D33247" s="161">
        <v>375.82</v>
      </c>
    </row>
    <row r="33248" spans="3:4" ht="15" hidden="1" customHeight="1" x14ac:dyDescent="0.25">
      <c r="C33248" s="158" t="s">
        <v>540</v>
      </c>
      <c r="D33248" s="159">
        <v>844.49</v>
      </c>
    </row>
    <row r="33249" spans="3:4" ht="15" hidden="1" customHeight="1" x14ac:dyDescent="0.25">
      <c r="C33249" s="160" t="s">
        <v>556</v>
      </c>
      <c r="D33249" s="161">
        <v>1175.3599999999999</v>
      </c>
    </row>
    <row r="33250" spans="3:4" ht="15" hidden="1" customHeight="1" x14ac:dyDescent="0.25">
      <c r="C33250" s="158" t="s">
        <v>557</v>
      </c>
      <c r="D33250" s="159">
        <v>894.17</v>
      </c>
    </row>
    <row r="33251" spans="3:4" ht="15" hidden="1" customHeight="1" x14ac:dyDescent="0.25">
      <c r="C33251" s="160" t="s">
        <v>543</v>
      </c>
      <c r="D33251" s="161">
        <v>422.2</v>
      </c>
    </row>
    <row r="33252" spans="3:4" ht="15" hidden="1" customHeight="1" x14ac:dyDescent="0.25">
      <c r="C33252" s="158" t="s">
        <v>541</v>
      </c>
      <c r="D33252" s="159">
        <v>123.76</v>
      </c>
    </row>
    <row r="33253" spans="3:4" ht="15" hidden="1" customHeight="1" x14ac:dyDescent="0.25">
      <c r="C33253" s="160" t="s">
        <v>551</v>
      </c>
      <c r="D33253" s="161">
        <v>93.15</v>
      </c>
    </row>
    <row r="33254" spans="3:4" ht="15" hidden="1" customHeight="1" x14ac:dyDescent="0.25">
      <c r="C33254" s="158" t="s">
        <v>307</v>
      </c>
      <c r="D33254" s="159">
        <v>618.53</v>
      </c>
    </row>
    <row r="33255" spans="3:4" ht="15" hidden="1" customHeight="1" x14ac:dyDescent="0.25">
      <c r="C33255" s="160" t="s">
        <v>546</v>
      </c>
      <c r="D33255" s="161">
        <v>1229.17</v>
      </c>
    </row>
    <row r="33256" spans="3:4" ht="15" hidden="1" customHeight="1" x14ac:dyDescent="0.25">
      <c r="C33256" s="158" t="s">
        <v>540</v>
      </c>
      <c r="D33256" s="159">
        <v>832.14</v>
      </c>
    </row>
    <row r="33257" spans="3:4" ht="15" hidden="1" customHeight="1" x14ac:dyDescent="0.25">
      <c r="C33257" s="160" t="s">
        <v>553</v>
      </c>
      <c r="D33257" s="161">
        <v>589.87</v>
      </c>
    </row>
    <row r="33258" spans="3:4" ht="15" hidden="1" customHeight="1" x14ac:dyDescent="0.25">
      <c r="C33258" s="158" t="s">
        <v>542</v>
      </c>
      <c r="D33258" s="159">
        <v>1137.05</v>
      </c>
    </row>
    <row r="33259" spans="3:4" ht="15" hidden="1" customHeight="1" x14ac:dyDescent="0.25">
      <c r="C33259" s="160" t="s">
        <v>547</v>
      </c>
      <c r="D33259" s="161">
        <v>499.53</v>
      </c>
    </row>
    <row r="33260" spans="3:4" ht="15" hidden="1" customHeight="1" x14ac:dyDescent="0.25">
      <c r="C33260" s="158" t="s">
        <v>540</v>
      </c>
      <c r="D33260" s="159">
        <v>596.65</v>
      </c>
    </row>
    <row r="33261" spans="3:4" ht="15" hidden="1" customHeight="1" x14ac:dyDescent="0.25">
      <c r="C33261" s="160" t="s">
        <v>552</v>
      </c>
      <c r="D33261" s="161">
        <v>1086.9100000000001</v>
      </c>
    </row>
    <row r="33262" spans="3:4" ht="15" hidden="1" customHeight="1" x14ac:dyDescent="0.25">
      <c r="C33262" s="158" t="s">
        <v>309</v>
      </c>
      <c r="D33262" s="159">
        <v>1082.98</v>
      </c>
    </row>
    <row r="33263" spans="3:4" ht="15" hidden="1" customHeight="1" x14ac:dyDescent="0.25">
      <c r="C33263" s="160" t="s">
        <v>552</v>
      </c>
      <c r="D33263" s="161">
        <v>868.71</v>
      </c>
    </row>
    <row r="33264" spans="3:4" ht="15" hidden="1" customHeight="1" x14ac:dyDescent="0.25">
      <c r="C33264" s="158" t="s">
        <v>551</v>
      </c>
      <c r="D33264" s="159">
        <v>846.47</v>
      </c>
    </row>
    <row r="33265" spans="3:4" ht="15" hidden="1" customHeight="1" x14ac:dyDescent="0.25">
      <c r="C33265" s="160" t="s">
        <v>552</v>
      </c>
      <c r="D33265" s="161">
        <v>527.34</v>
      </c>
    </row>
    <row r="33266" spans="3:4" ht="15" hidden="1" customHeight="1" x14ac:dyDescent="0.25">
      <c r="C33266" s="158" t="s">
        <v>312</v>
      </c>
      <c r="D33266" s="159">
        <v>448.57</v>
      </c>
    </row>
    <row r="33267" spans="3:4" ht="15" hidden="1" customHeight="1" x14ac:dyDescent="0.25">
      <c r="C33267" s="160" t="s">
        <v>552</v>
      </c>
      <c r="D33267" s="161">
        <v>265.01</v>
      </c>
    </row>
    <row r="33268" spans="3:4" ht="15" hidden="1" customHeight="1" x14ac:dyDescent="0.25">
      <c r="C33268" s="158" t="s">
        <v>545</v>
      </c>
      <c r="D33268" s="159">
        <v>750.03</v>
      </c>
    </row>
    <row r="33269" spans="3:4" ht="15" hidden="1" customHeight="1" x14ac:dyDescent="0.25">
      <c r="C33269" s="160" t="s">
        <v>546</v>
      </c>
      <c r="D33269" s="161">
        <v>349.11</v>
      </c>
    </row>
    <row r="33270" spans="3:4" ht="15" hidden="1" customHeight="1" x14ac:dyDescent="0.25">
      <c r="C33270" s="158" t="s">
        <v>553</v>
      </c>
      <c r="D33270" s="159">
        <v>162.05000000000001</v>
      </c>
    </row>
    <row r="33271" spans="3:4" ht="15" hidden="1" customHeight="1" x14ac:dyDescent="0.25">
      <c r="C33271" s="160" t="s">
        <v>547</v>
      </c>
      <c r="D33271" s="161">
        <v>450.01</v>
      </c>
    </row>
    <row r="33272" spans="3:4" ht="15" hidden="1" customHeight="1" x14ac:dyDescent="0.25">
      <c r="C33272" s="158" t="s">
        <v>541</v>
      </c>
      <c r="D33272" s="159">
        <v>724.97</v>
      </c>
    </row>
    <row r="33273" spans="3:4" ht="15" hidden="1" customHeight="1" x14ac:dyDescent="0.25">
      <c r="C33273" s="160" t="s">
        <v>312</v>
      </c>
      <c r="D33273" s="161">
        <v>1108.23</v>
      </c>
    </row>
    <row r="33274" spans="3:4" ht="15" hidden="1" customHeight="1" x14ac:dyDescent="0.25">
      <c r="C33274" s="158" t="s">
        <v>312</v>
      </c>
      <c r="D33274" s="159">
        <v>694.29</v>
      </c>
    </row>
    <row r="33275" spans="3:4" ht="15" hidden="1" customHeight="1" x14ac:dyDescent="0.25">
      <c r="C33275" s="160" t="s">
        <v>547</v>
      </c>
      <c r="D33275" s="161">
        <v>1044.9100000000001</v>
      </c>
    </row>
    <row r="33276" spans="3:4" ht="15" hidden="1" customHeight="1" x14ac:dyDescent="0.25">
      <c r="C33276" s="158" t="s">
        <v>558</v>
      </c>
      <c r="D33276" s="159">
        <v>710.8</v>
      </c>
    </row>
    <row r="33277" spans="3:4" ht="15" hidden="1" customHeight="1" x14ac:dyDescent="0.25">
      <c r="C33277" s="160" t="s">
        <v>551</v>
      </c>
      <c r="D33277" s="161">
        <v>917.53</v>
      </c>
    </row>
    <row r="33278" spans="3:4" ht="15" hidden="1" customHeight="1" x14ac:dyDescent="0.25">
      <c r="C33278" s="158" t="s">
        <v>539</v>
      </c>
      <c r="D33278" s="159">
        <v>236.73</v>
      </c>
    </row>
    <row r="33279" spans="3:4" ht="15" hidden="1" customHeight="1" x14ac:dyDescent="0.25">
      <c r="C33279" s="160" t="s">
        <v>309</v>
      </c>
      <c r="D33279" s="161">
        <v>138.63</v>
      </c>
    </row>
    <row r="33280" spans="3:4" ht="15" hidden="1" customHeight="1" x14ac:dyDescent="0.25">
      <c r="C33280" s="158" t="s">
        <v>546</v>
      </c>
      <c r="D33280" s="159">
        <v>774.9</v>
      </c>
    </row>
    <row r="33281" spans="3:4" ht="15" hidden="1" customHeight="1" x14ac:dyDescent="0.25">
      <c r="C33281" s="160" t="s">
        <v>545</v>
      </c>
      <c r="D33281" s="161">
        <v>1161.72</v>
      </c>
    </row>
    <row r="33282" spans="3:4" ht="15" hidden="1" customHeight="1" x14ac:dyDescent="0.25">
      <c r="C33282" s="158" t="s">
        <v>545</v>
      </c>
      <c r="D33282" s="159">
        <v>1132.26</v>
      </c>
    </row>
    <row r="33283" spans="3:4" ht="15" hidden="1" customHeight="1" x14ac:dyDescent="0.25">
      <c r="C33283" s="160" t="s">
        <v>552</v>
      </c>
      <c r="D33283" s="161">
        <v>1040.4000000000001</v>
      </c>
    </row>
    <row r="33284" spans="3:4" ht="15" hidden="1" customHeight="1" x14ac:dyDescent="0.25">
      <c r="C33284" s="158" t="s">
        <v>545</v>
      </c>
      <c r="D33284" s="159">
        <v>828.97</v>
      </c>
    </row>
    <row r="33285" spans="3:4" ht="15" hidden="1" customHeight="1" x14ac:dyDescent="0.25">
      <c r="C33285" s="160" t="s">
        <v>541</v>
      </c>
      <c r="D33285" s="161">
        <v>907.79</v>
      </c>
    </row>
    <row r="33286" spans="3:4" ht="15" hidden="1" customHeight="1" x14ac:dyDescent="0.25">
      <c r="C33286" s="158" t="s">
        <v>547</v>
      </c>
      <c r="D33286" s="159">
        <v>46.55</v>
      </c>
    </row>
    <row r="33287" spans="3:4" ht="15" hidden="1" customHeight="1" x14ac:dyDescent="0.25">
      <c r="C33287" s="160" t="s">
        <v>307</v>
      </c>
      <c r="D33287" s="161">
        <v>790.29</v>
      </c>
    </row>
    <row r="33288" spans="3:4" ht="15" hidden="1" customHeight="1" x14ac:dyDescent="0.25">
      <c r="C33288" s="158" t="s">
        <v>553</v>
      </c>
      <c r="D33288" s="159">
        <v>1277.8599999999999</v>
      </c>
    </row>
    <row r="33289" spans="3:4" ht="15" hidden="1" customHeight="1" x14ac:dyDescent="0.25">
      <c r="C33289" s="160" t="s">
        <v>539</v>
      </c>
      <c r="D33289" s="161">
        <v>225.85</v>
      </c>
    </row>
    <row r="33290" spans="3:4" ht="15" hidden="1" customHeight="1" x14ac:dyDescent="0.25">
      <c r="C33290" s="158" t="s">
        <v>552</v>
      </c>
      <c r="D33290" s="159">
        <v>701.97</v>
      </c>
    </row>
    <row r="33291" spans="3:4" ht="15" hidden="1" customHeight="1" x14ac:dyDescent="0.25">
      <c r="C33291" s="160" t="s">
        <v>545</v>
      </c>
      <c r="D33291" s="161">
        <v>276.57</v>
      </c>
    </row>
    <row r="33292" spans="3:4" ht="15" hidden="1" customHeight="1" x14ac:dyDescent="0.25">
      <c r="C33292" s="158" t="s">
        <v>542</v>
      </c>
      <c r="D33292" s="159">
        <v>978.11</v>
      </c>
    </row>
    <row r="33293" spans="3:4" ht="15" hidden="1" customHeight="1" x14ac:dyDescent="0.25">
      <c r="C33293" s="160" t="s">
        <v>544</v>
      </c>
      <c r="D33293" s="161">
        <v>671.91</v>
      </c>
    </row>
    <row r="33294" spans="3:4" ht="15" hidden="1" customHeight="1" x14ac:dyDescent="0.25">
      <c r="C33294" s="158" t="s">
        <v>549</v>
      </c>
      <c r="D33294" s="159">
        <v>557.83000000000004</v>
      </c>
    </row>
    <row r="33295" spans="3:4" ht="15" hidden="1" customHeight="1" x14ac:dyDescent="0.25">
      <c r="C33295" s="160" t="s">
        <v>543</v>
      </c>
      <c r="D33295" s="161">
        <v>981.85</v>
      </c>
    </row>
    <row r="33296" spans="3:4" ht="15" hidden="1" customHeight="1" x14ac:dyDescent="0.25">
      <c r="C33296" s="158" t="s">
        <v>541</v>
      </c>
      <c r="D33296" s="159">
        <v>657.67</v>
      </c>
    </row>
    <row r="33297" spans="3:4" ht="15" hidden="1" customHeight="1" x14ac:dyDescent="0.25">
      <c r="C33297" s="160" t="s">
        <v>551</v>
      </c>
      <c r="D33297" s="161">
        <v>175.55</v>
      </c>
    </row>
    <row r="33298" spans="3:4" ht="15" hidden="1" customHeight="1" x14ac:dyDescent="0.25">
      <c r="C33298" s="158" t="s">
        <v>542</v>
      </c>
      <c r="D33298" s="159">
        <v>1049.07</v>
      </c>
    </row>
    <row r="33299" spans="3:4" ht="15" hidden="1" customHeight="1" x14ac:dyDescent="0.25">
      <c r="C33299" s="160" t="s">
        <v>307</v>
      </c>
      <c r="D33299" s="161">
        <v>1138.5</v>
      </c>
    </row>
    <row r="33300" spans="3:4" ht="15" hidden="1" customHeight="1" x14ac:dyDescent="0.25">
      <c r="C33300" s="158" t="s">
        <v>556</v>
      </c>
      <c r="D33300" s="159">
        <v>458.34</v>
      </c>
    </row>
    <row r="33301" spans="3:4" ht="15" hidden="1" customHeight="1" x14ac:dyDescent="0.25">
      <c r="C33301" s="160" t="s">
        <v>543</v>
      </c>
      <c r="D33301" s="161">
        <v>551.84</v>
      </c>
    </row>
    <row r="33302" spans="3:4" ht="15" hidden="1" customHeight="1" x14ac:dyDescent="0.25">
      <c r="C33302" s="158" t="s">
        <v>539</v>
      </c>
      <c r="D33302" s="159">
        <v>501.06</v>
      </c>
    </row>
    <row r="33303" spans="3:4" ht="15" hidden="1" customHeight="1" x14ac:dyDescent="0.25">
      <c r="C33303" s="160" t="s">
        <v>552</v>
      </c>
      <c r="D33303" s="161">
        <v>1014.09</v>
      </c>
    </row>
    <row r="33304" spans="3:4" ht="15" hidden="1" customHeight="1" x14ac:dyDescent="0.25">
      <c r="C33304" s="158" t="s">
        <v>549</v>
      </c>
      <c r="D33304" s="159">
        <v>241.43</v>
      </c>
    </row>
    <row r="33305" spans="3:4" ht="15" hidden="1" customHeight="1" x14ac:dyDescent="0.25">
      <c r="C33305" s="160" t="s">
        <v>545</v>
      </c>
      <c r="D33305" s="161">
        <v>336.97</v>
      </c>
    </row>
    <row r="33306" spans="3:4" ht="15" hidden="1" customHeight="1" x14ac:dyDescent="0.25">
      <c r="C33306" s="158" t="s">
        <v>548</v>
      </c>
      <c r="D33306" s="159">
        <v>693.11</v>
      </c>
    </row>
    <row r="33307" spans="3:4" ht="15" hidden="1" customHeight="1" x14ac:dyDescent="0.25">
      <c r="C33307" s="160" t="s">
        <v>558</v>
      </c>
      <c r="D33307" s="161">
        <v>51.7</v>
      </c>
    </row>
    <row r="33308" spans="3:4" ht="15" hidden="1" customHeight="1" x14ac:dyDescent="0.25">
      <c r="C33308" s="158" t="s">
        <v>312</v>
      </c>
      <c r="D33308" s="159">
        <v>840.95</v>
      </c>
    </row>
    <row r="33309" spans="3:4" ht="15" hidden="1" customHeight="1" x14ac:dyDescent="0.25">
      <c r="C33309" s="160" t="s">
        <v>544</v>
      </c>
      <c r="D33309" s="161">
        <v>922.64</v>
      </c>
    </row>
    <row r="33310" spans="3:4" ht="15" hidden="1" customHeight="1" x14ac:dyDescent="0.25">
      <c r="C33310" s="158" t="s">
        <v>553</v>
      </c>
      <c r="D33310" s="159">
        <v>593.97</v>
      </c>
    </row>
    <row r="33311" spans="3:4" ht="15" hidden="1" customHeight="1" x14ac:dyDescent="0.25">
      <c r="C33311" s="160" t="s">
        <v>547</v>
      </c>
      <c r="D33311" s="161">
        <v>30.52</v>
      </c>
    </row>
    <row r="33312" spans="3:4" ht="15" hidden="1" customHeight="1" x14ac:dyDescent="0.25">
      <c r="C33312" s="158" t="s">
        <v>545</v>
      </c>
      <c r="D33312" s="159">
        <v>150.02000000000001</v>
      </c>
    </row>
    <row r="33313" spans="3:4" ht="15" hidden="1" customHeight="1" x14ac:dyDescent="0.25">
      <c r="C33313" s="160" t="s">
        <v>312</v>
      </c>
      <c r="D33313" s="161">
        <v>682.79</v>
      </c>
    </row>
    <row r="33314" spans="3:4" ht="15" hidden="1" customHeight="1" x14ac:dyDescent="0.25">
      <c r="C33314" s="158" t="s">
        <v>551</v>
      </c>
      <c r="D33314" s="159">
        <v>669.27</v>
      </c>
    </row>
    <row r="33315" spans="3:4" ht="15" hidden="1" customHeight="1" x14ac:dyDescent="0.25">
      <c r="C33315" s="160" t="s">
        <v>312</v>
      </c>
      <c r="D33315" s="161">
        <v>506.59</v>
      </c>
    </row>
    <row r="33316" spans="3:4" ht="15" hidden="1" customHeight="1" x14ac:dyDescent="0.25">
      <c r="C33316" s="158" t="s">
        <v>539</v>
      </c>
      <c r="D33316" s="159">
        <v>821.57</v>
      </c>
    </row>
    <row r="33317" spans="3:4" ht="15" hidden="1" customHeight="1" x14ac:dyDescent="0.25">
      <c r="C33317" s="160" t="s">
        <v>551</v>
      </c>
      <c r="D33317" s="161">
        <v>1105.49</v>
      </c>
    </row>
    <row r="33318" spans="3:4" ht="15" hidden="1" customHeight="1" x14ac:dyDescent="0.25">
      <c r="C33318" s="158" t="s">
        <v>541</v>
      </c>
      <c r="D33318" s="159">
        <v>785.63</v>
      </c>
    </row>
    <row r="33319" spans="3:4" ht="15" hidden="1" customHeight="1" x14ac:dyDescent="0.25">
      <c r="C33319" s="160" t="s">
        <v>549</v>
      </c>
      <c r="D33319" s="161">
        <v>284.05</v>
      </c>
    </row>
    <row r="33320" spans="3:4" ht="15" hidden="1" customHeight="1" x14ac:dyDescent="0.25">
      <c r="C33320" s="158" t="s">
        <v>551</v>
      </c>
      <c r="D33320" s="159">
        <v>97.34</v>
      </c>
    </row>
    <row r="33321" spans="3:4" ht="15" hidden="1" customHeight="1" x14ac:dyDescent="0.25">
      <c r="C33321" s="160" t="s">
        <v>548</v>
      </c>
      <c r="D33321" s="161">
        <v>1143.4100000000001</v>
      </c>
    </row>
    <row r="33322" spans="3:4" ht="15" hidden="1" customHeight="1" x14ac:dyDescent="0.25">
      <c r="C33322" s="158" t="s">
        <v>551</v>
      </c>
      <c r="D33322" s="159">
        <v>778.44</v>
      </c>
    </row>
    <row r="33323" spans="3:4" ht="15" hidden="1" customHeight="1" x14ac:dyDescent="0.25">
      <c r="C33323" s="160" t="s">
        <v>308</v>
      </c>
      <c r="D33323" s="161">
        <v>920.97</v>
      </c>
    </row>
    <row r="33324" spans="3:4" ht="15" hidden="1" customHeight="1" x14ac:dyDescent="0.25">
      <c r="C33324" s="158" t="s">
        <v>312</v>
      </c>
      <c r="D33324" s="159">
        <v>813.3</v>
      </c>
    </row>
    <row r="33325" spans="3:4" ht="15" hidden="1" customHeight="1" x14ac:dyDescent="0.25">
      <c r="C33325" s="160" t="s">
        <v>540</v>
      </c>
      <c r="D33325" s="161">
        <v>440.28</v>
      </c>
    </row>
    <row r="33326" spans="3:4" ht="15" hidden="1" customHeight="1" x14ac:dyDescent="0.25">
      <c r="C33326" s="158" t="s">
        <v>540</v>
      </c>
      <c r="D33326" s="159">
        <v>952.45</v>
      </c>
    </row>
    <row r="33327" spans="3:4" ht="15" hidden="1" customHeight="1" x14ac:dyDescent="0.25">
      <c r="C33327" s="160" t="s">
        <v>549</v>
      </c>
      <c r="D33327" s="161">
        <v>624.71</v>
      </c>
    </row>
    <row r="33328" spans="3:4" ht="15" hidden="1" customHeight="1" x14ac:dyDescent="0.25">
      <c r="C33328" s="158" t="s">
        <v>554</v>
      </c>
      <c r="D33328" s="159">
        <v>435.61</v>
      </c>
    </row>
    <row r="33329" spans="3:4" ht="15" hidden="1" customHeight="1" x14ac:dyDescent="0.25">
      <c r="C33329" s="160" t="s">
        <v>540</v>
      </c>
      <c r="D33329" s="161">
        <v>355.47</v>
      </c>
    </row>
    <row r="33330" spans="3:4" ht="15" hidden="1" customHeight="1" x14ac:dyDescent="0.25">
      <c r="C33330" s="158" t="s">
        <v>547</v>
      </c>
      <c r="D33330" s="159">
        <v>652.54999999999995</v>
      </c>
    </row>
    <row r="33331" spans="3:4" ht="15" hidden="1" customHeight="1" x14ac:dyDescent="0.25">
      <c r="C33331" s="160" t="s">
        <v>539</v>
      </c>
      <c r="D33331" s="161">
        <v>1003.99</v>
      </c>
    </row>
    <row r="33332" spans="3:4" ht="15" hidden="1" customHeight="1" x14ac:dyDescent="0.25">
      <c r="C33332" s="158" t="s">
        <v>547</v>
      </c>
      <c r="D33332" s="159">
        <v>1049.3900000000001</v>
      </c>
    </row>
    <row r="33333" spans="3:4" ht="15" hidden="1" customHeight="1" x14ac:dyDescent="0.25">
      <c r="C33333" s="160" t="s">
        <v>543</v>
      </c>
      <c r="D33333" s="161">
        <v>1006.41</v>
      </c>
    </row>
    <row r="33334" spans="3:4" ht="15" hidden="1" customHeight="1" x14ac:dyDescent="0.25">
      <c r="C33334" s="158" t="s">
        <v>558</v>
      </c>
      <c r="D33334" s="159">
        <v>654.01</v>
      </c>
    </row>
    <row r="33335" spans="3:4" ht="15" hidden="1" customHeight="1" x14ac:dyDescent="0.25">
      <c r="C33335" s="160" t="s">
        <v>309</v>
      </c>
      <c r="D33335" s="161">
        <v>540.19000000000005</v>
      </c>
    </row>
    <row r="33336" spans="3:4" ht="15" hidden="1" customHeight="1" x14ac:dyDescent="0.25">
      <c r="C33336" s="158" t="s">
        <v>308</v>
      </c>
      <c r="D33336" s="159">
        <v>718.05</v>
      </c>
    </row>
    <row r="33337" spans="3:4" ht="15" hidden="1" customHeight="1" x14ac:dyDescent="0.25">
      <c r="C33337" s="160" t="s">
        <v>307</v>
      </c>
      <c r="D33337" s="161">
        <v>900.73</v>
      </c>
    </row>
    <row r="33338" spans="3:4" ht="15" hidden="1" customHeight="1" x14ac:dyDescent="0.25">
      <c r="C33338" s="158" t="s">
        <v>547</v>
      </c>
      <c r="D33338" s="159">
        <v>631.72</v>
      </c>
    </row>
    <row r="33339" spans="3:4" ht="15" hidden="1" customHeight="1" x14ac:dyDescent="0.25">
      <c r="C33339" s="160" t="s">
        <v>312</v>
      </c>
      <c r="D33339" s="161">
        <v>778.25</v>
      </c>
    </row>
    <row r="33340" spans="3:4" ht="15" hidden="1" customHeight="1" x14ac:dyDescent="0.25">
      <c r="C33340" s="158" t="s">
        <v>543</v>
      </c>
      <c r="D33340" s="159">
        <v>1145.6300000000001</v>
      </c>
    </row>
    <row r="33341" spans="3:4" ht="15" hidden="1" customHeight="1" x14ac:dyDescent="0.25">
      <c r="C33341" s="160" t="s">
        <v>308</v>
      </c>
      <c r="D33341" s="161">
        <v>514.51</v>
      </c>
    </row>
    <row r="33342" spans="3:4" ht="15" hidden="1" customHeight="1" x14ac:dyDescent="0.25">
      <c r="C33342" s="158" t="s">
        <v>558</v>
      </c>
      <c r="D33342" s="159">
        <v>917.39</v>
      </c>
    </row>
    <row r="33343" spans="3:4" ht="15" hidden="1" customHeight="1" x14ac:dyDescent="0.25">
      <c r="C33343" s="160" t="s">
        <v>545</v>
      </c>
      <c r="D33343" s="161">
        <v>389.51</v>
      </c>
    </row>
    <row r="33344" spans="3:4" ht="15" hidden="1" customHeight="1" x14ac:dyDescent="0.25">
      <c r="C33344" s="158" t="s">
        <v>312</v>
      </c>
      <c r="D33344" s="159">
        <v>837.41</v>
      </c>
    </row>
    <row r="33345" spans="3:4" ht="15" hidden="1" customHeight="1" x14ac:dyDescent="0.25">
      <c r="C33345" s="160" t="s">
        <v>308</v>
      </c>
      <c r="D33345" s="161">
        <v>799.69</v>
      </c>
    </row>
    <row r="33346" spans="3:4" ht="15" hidden="1" customHeight="1" x14ac:dyDescent="0.25">
      <c r="C33346" s="158" t="s">
        <v>558</v>
      </c>
      <c r="D33346" s="159">
        <v>639.37</v>
      </c>
    </row>
    <row r="33347" spans="3:4" ht="15" hidden="1" customHeight="1" x14ac:dyDescent="0.25">
      <c r="C33347" s="160" t="s">
        <v>555</v>
      </c>
      <c r="D33347" s="161">
        <v>768.32</v>
      </c>
    </row>
    <row r="33348" spans="3:4" ht="15" hidden="1" customHeight="1" x14ac:dyDescent="0.25">
      <c r="C33348" s="158" t="s">
        <v>552</v>
      </c>
      <c r="D33348" s="159">
        <v>1055.96</v>
      </c>
    </row>
    <row r="33349" spans="3:4" ht="15" hidden="1" customHeight="1" x14ac:dyDescent="0.25">
      <c r="C33349" s="160" t="s">
        <v>539</v>
      </c>
      <c r="D33349" s="161">
        <v>337.79</v>
      </c>
    </row>
    <row r="33350" spans="3:4" ht="15" hidden="1" customHeight="1" x14ac:dyDescent="0.25">
      <c r="C33350" s="158" t="s">
        <v>550</v>
      </c>
      <c r="D33350" s="159">
        <v>184.94</v>
      </c>
    </row>
    <row r="33351" spans="3:4" ht="15" hidden="1" customHeight="1" x14ac:dyDescent="0.25">
      <c r="C33351" s="160" t="s">
        <v>553</v>
      </c>
      <c r="D33351" s="161">
        <v>1291.57</v>
      </c>
    </row>
    <row r="33352" spans="3:4" ht="15" hidden="1" customHeight="1" x14ac:dyDescent="0.25">
      <c r="C33352" s="158" t="s">
        <v>548</v>
      </c>
      <c r="D33352" s="159">
        <v>296.35000000000002</v>
      </c>
    </row>
    <row r="33353" spans="3:4" ht="15" hidden="1" customHeight="1" x14ac:dyDescent="0.25">
      <c r="C33353" s="160" t="s">
        <v>551</v>
      </c>
      <c r="D33353" s="161">
        <v>707.35</v>
      </c>
    </row>
    <row r="33354" spans="3:4" ht="15" hidden="1" customHeight="1" x14ac:dyDescent="0.25">
      <c r="C33354" s="158" t="s">
        <v>543</v>
      </c>
      <c r="D33354" s="159">
        <v>484.24</v>
      </c>
    </row>
    <row r="33355" spans="3:4" ht="15" hidden="1" customHeight="1" x14ac:dyDescent="0.25">
      <c r="C33355" s="160" t="s">
        <v>312</v>
      </c>
      <c r="D33355" s="161">
        <v>1128.77</v>
      </c>
    </row>
    <row r="33356" spans="3:4" ht="15" hidden="1" customHeight="1" x14ac:dyDescent="0.25">
      <c r="C33356" s="158" t="s">
        <v>548</v>
      </c>
      <c r="D33356" s="159">
        <v>400.76</v>
      </c>
    </row>
    <row r="33357" spans="3:4" ht="15" hidden="1" customHeight="1" x14ac:dyDescent="0.25">
      <c r="C33357" s="160" t="s">
        <v>309</v>
      </c>
      <c r="D33357" s="161">
        <v>159.36000000000001</v>
      </c>
    </row>
    <row r="33358" spans="3:4" ht="15" hidden="1" customHeight="1" x14ac:dyDescent="0.25">
      <c r="C33358" s="158" t="s">
        <v>309</v>
      </c>
      <c r="D33358" s="159">
        <v>513.92999999999995</v>
      </c>
    </row>
    <row r="33359" spans="3:4" ht="15" hidden="1" customHeight="1" x14ac:dyDescent="0.25">
      <c r="C33359" s="160" t="s">
        <v>555</v>
      </c>
      <c r="D33359" s="161">
        <v>614.64</v>
      </c>
    </row>
    <row r="33360" spans="3:4" ht="15" hidden="1" customHeight="1" x14ac:dyDescent="0.25">
      <c r="C33360" s="158" t="s">
        <v>309</v>
      </c>
      <c r="D33360" s="159">
        <v>307.49</v>
      </c>
    </row>
    <row r="33361" spans="3:4" ht="15" hidden="1" customHeight="1" x14ac:dyDescent="0.25">
      <c r="C33361" s="160" t="s">
        <v>546</v>
      </c>
      <c r="D33361" s="161">
        <v>969.89</v>
      </c>
    </row>
    <row r="33362" spans="3:4" ht="15" hidden="1" customHeight="1" x14ac:dyDescent="0.25">
      <c r="C33362" s="158" t="s">
        <v>312</v>
      </c>
      <c r="D33362" s="159">
        <v>1164.24</v>
      </c>
    </row>
    <row r="33363" spans="3:4" ht="15" hidden="1" customHeight="1" x14ac:dyDescent="0.25">
      <c r="C33363" s="160" t="s">
        <v>540</v>
      </c>
      <c r="D33363" s="161">
        <v>547.04</v>
      </c>
    </row>
    <row r="33364" spans="3:4" ht="15" hidden="1" customHeight="1" x14ac:dyDescent="0.25">
      <c r="C33364" s="158" t="s">
        <v>542</v>
      </c>
      <c r="D33364" s="159">
        <v>673.49</v>
      </c>
    </row>
    <row r="33365" spans="3:4" ht="15" hidden="1" customHeight="1" x14ac:dyDescent="0.25">
      <c r="C33365" s="160" t="s">
        <v>553</v>
      </c>
      <c r="D33365" s="161">
        <v>431.08</v>
      </c>
    </row>
    <row r="33366" spans="3:4" ht="15" hidden="1" customHeight="1" x14ac:dyDescent="0.25">
      <c r="C33366" s="158" t="s">
        <v>549</v>
      </c>
      <c r="D33366" s="159">
        <v>428.56</v>
      </c>
    </row>
    <row r="33367" spans="3:4" ht="15" hidden="1" customHeight="1" x14ac:dyDescent="0.25">
      <c r="C33367" s="160" t="s">
        <v>540</v>
      </c>
      <c r="D33367" s="161">
        <v>559.4</v>
      </c>
    </row>
    <row r="33368" spans="3:4" ht="15" hidden="1" customHeight="1" x14ac:dyDescent="0.25">
      <c r="C33368" s="158" t="s">
        <v>549</v>
      </c>
      <c r="D33368" s="159">
        <v>433.5</v>
      </c>
    </row>
    <row r="33369" spans="3:4" ht="15" hidden="1" customHeight="1" x14ac:dyDescent="0.25">
      <c r="C33369" s="160" t="s">
        <v>552</v>
      </c>
      <c r="D33369" s="161">
        <v>1080.03</v>
      </c>
    </row>
    <row r="33370" spans="3:4" ht="15" hidden="1" customHeight="1" x14ac:dyDescent="0.25">
      <c r="C33370" s="158" t="s">
        <v>540</v>
      </c>
      <c r="D33370" s="159">
        <v>813.86</v>
      </c>
    </row>
    <row r="33371" spans="3:4" ht="15" hidden="1" customHeight="1" x14ac:dyDescent="0.25">
      <c r="C33371" s="160" t="s">
        <v>309</v>
      </c>
      <c r="D33371" s="161">
        <v>714.03</v>
      </c>
    </row>
    <row r="33372" spans="3:4" ht="15" hidden="1" customHeight="1" x14ac:dyDescent="0.25">
      <c r="C33372" s="158" t="s">
        <v>542</v>
      </c>
      <c r="D33372" s="159">
        <v>795.86</v>
      </c>
    </row>
    <row r="33373" spans="3:4" ht="15" hidden="1" customHeight="1" x14ac:dyDescent="0.25">
      <c r="C33373" s="160" t="s">
        <v>551</v>
      </c>
      <c r="D33373" s="161">
        <v>881.48</v>
      </c>
    </row>
    <row r="33374" spans="3:4" ht="15" hidden="1" customHeight="1" x14ac:dyDescent="0.25">
      <c r="C33374" s="158" t="s">
        <v>539</v>
      </c>
      <c r="D33374" s="159">
        <v>1138.53</v>
      </c>
    </row>
    <row r="33375" spans="3:4" ht="15" hidden="1" customHeight="1" x14ac:dyDescent="0.25">
      <c r="C33375" s="160" t="s">
        <v>309</v>
      </c>
      <c r="D33375" s="161">
        <v>24.95</v>
      </c>
    </row>
    <row r="33376" spans="3:4" ht="15" hidden="1" customHeight="1" x14ac:dyDescent="0.25">
      <c r="C33376" s="158" t="s">
        <v>554</v>
      </c>
      <c r="D33376" s="159">
        <v>704.92</v>
      </c>
    </row>
    <row r="33377" spans="3:4" ht="15" hidden="1" customHeight="1" x14ac:dyDescent="0.25">
      <c r="C33377" s="160" t="s">
        <v>540</v>
      </c>
      <c r="D33377" s="161">
        <v>756.23</v>
      </c>
    </row>
    <row r="33378" spans="3:4" ht="15" hidden="1" customHeight="1" x14ac:dyDescent="0.25">
      <c r="C33378" s="158" t="s">
        <v>557</v>
      </c>
      <c r="D33378" s="159">
        <v>887.2</v>
      </c>
    </row>
    <row r="33379" spans="3:4" ht="15" hidden="1" customHeight="1" x14ac:dyDescent="0.25">
      <c r="C33379" s="160" t="s">
        <v>546</v>
      </c>
      <c r="D33379" s="161">
        <v>85.36</v>
      </c>
    </row>
    <row r="33380" spans="3:4" ht="15" hidden="1" customHeight="1" x14ac:dyDescent="0.25">
      <c r="C33380" s="158" t="s">
        <v>540</v>
      </c>
      <c r="D33380" s="159">
        <v>56.12</v>
      </c>
    </row>
    <row r="33381" spans="3:4" ht="15" hidden="1" customHeight="1" x14ac:dyDescent="0.25">
      <c r="C33381" s="160" t="s">
        <v>548</v>
      </c>
      <c r="D33381" s="161">
        <v>349.8</v>
      </c>
    </row>
    <row r="33382" spans="3:4" ht="15" hidden="1" customHeight="1" x14ac:dyDescent="0.25">
      <c r="C33382" s="158" t="s">
        <v>543</v>
      </c>
      <c r="D33382" s="159">
        <v>12.67</v>
      </c>
    </row>
    <row r="33383" spans="3:4" ht="15" hidden="1" customHeight="1" x14ac:dyDescent="0.25">
      <c r="C33383" s="160" t="s">
        <v>552</v>
      </c>
      <c r="D33383" s="161">
        <v>498.11</v>
      </c>
    </row>
    <row r="33384" spans="3:4" ht="15" hidden="1" customHeight="1" x14ac:dyDescent="0.25">
      <c r="C33384" s="158" t="s">
        <v>307</v>
      </c>
      <c r="D33384" s="159">
        <v>483.63</v>
      </c>
    </row>
    <row r="33385" spans="3:4" ht="15" hidden="1" customHeight="1" x14ac:dyDescent="0.25">
      <c r="C33385" s="160" t="s">
        <v>307</v>
      </c>
      <c r="D33385" s="161">
        <v>593.07000000000005</v>
      </c>
    </row>
    <row r="33386" spans="3:4" ht="15" hidden="1" customHeight="1" x14ac:dyDescent="0.25">
      <c r="C33386" s="158" t="s">
        <v>545</v>
      </c>
      <c r="D33386" s="159">
        <v>786.02</v>
      </c>
    </row>
    <row r="33387" spans="3:4" ht="15" hidden="1" customHeight="1" x14ac:dyDescent="0.25">
      <c r="C33387" s="160" t="s">
        <v>549</v>
      </c>
      <c r="D33387" s="161">
        <v>169.75</v>
      </c>
    </row>
    <row r="33388" spans="3:4" ht="15" hidden="1" customHeight="1" x14ac:dyDescent="0.25">
      <c r="C33388" s="158" t="s">
        <v>553</v>
      </c>
      <c r="D33388" s="159">
        <v>1272.97</v>
      </c>
    </row>
    <row r="33389" spans="3:4" ht="15" hidden="1" customHeight="1" x14ac:dyDescent="0.25">
      <c r="C33389" s="160" t="s">
        <v>545</v>
      </c>
      <c r="D33389" s="161">
        <v>646.32000000000005</v>
      </c>
    </row>
    <row r="33390" spans="3:4" ht="15" hidden="1" customHeight="1" x14ac:dyDescent="0.25">
      <c r="C33390" s="158" t="s">
        <v>309</v>
      </c>
      <c r="D33390" s="159">
        <v>1193.5999999999999</v>
      </c>
    </row>
    <row r="33391" spans="3:4" ht="15" hidden="1" customHeight="1" x14ac:dyDescent="0.25">
      <c r="C33391" s="160" t="s">
        <v>549</v>
      </c>
      <c r="D33391" s="161">
        <v>1112.8599999999999</v>
      </c>
    </row>
    <row r="33392" spans="3:4" ht="15" hidden="1" customHeight="1" x14ac:dyDescent="0.25">
      <c r="C33392" s="158" t="s">
        <v>556</v>
      </c>
      <c r="D33392" s="159">
        <v>919.39</v>
      </c>
    </row>
    <row r="33393" spans="3:4" ht="15" hidden="1" customHeight="1" x14ac:dyDescent="0.25">
      <c r="C33393" s="160" t="s">
        <v>551</v>
      </c>
      <c r="D33393" s="161">
        <v>230.73</v>
      </c>
    </row>
    <row r="33394" spans="3:4" ht="15" hidden="1" customHeight="1" x14ac:dyDescent="0.25">
      <c r="C33394" s="158" t="s">
        <v>547</v>
      </c>
      <c r="D33394" s="159">
        <v>407.7</v>
      </c>
    </row>
    <row r="33395" spans="3:4" ht="15" hidden="1" customHeight="1" x14ac:dyDescent="0.25">
      <c r="C33395" s="160" t="s">
        <v>552</v>
      </c>
      <c r="D33395" s="161">
        <v>160.31</v>
      </c>
    </row>
    <row r="33396" spans="3:4" ht="15" hidden="1" customHeight="1" x14ac:dyDescent="0.25">
      <c r="C33396" s="158" t="s">
        <v>542</v>
      </c>
      <c r="D33396" s="159">
        <v>257.33</v>
      </c>
    </row>
    <row r="33397" spans="3:4" ht="15" hidden="1" customHeight="1" x14ac:dyDescent="0.25">
      <c r="C33397" s="160" t="s">
        <v>539</v>
      </c>
      <c r="D33397" s="161">
        <v>730.73</v>
      </c>
    </row>
    <row r="33398" spans="3:4" ht="15" hidden="1" customHeight="1" x14ac:dyDescent="0.25">
      <c r="C33398" s="158" t="s">
        <v>543</v>
      </c>
      <c r="D33398" s="159">
        <v>1232.45</v>
      </c>
    </row>
    <row r="33399" spans="3:4" ht="15" hidden="1" customHeight="1" x14ac:dyDescent="0.25">
      <c r="C33399" s="160" t="s">
        <v>547</v>
      </c>
      <c r="D33399" s="161">
        <v>1201.76</v>
      </c>
    </row>
    <row r="33400" spans="3:4" ht="15" hidden="1" customHeight="1" x14ac:dyDescent="0.25">
      <c r="C33400" s="158" t="s">
        <v>542</v>
      </c>
      <c r="D33400" s="159">
        <v>477.19</v>
      </c>
    </row>
    <row r="33401" spans="3:4" ht="15" hidden="1" customHeight="1" x14ac:dyDescent="0.25">
      <c r="C33401" s="160" t="s">
        <v>554</v>
      </c>
      <c r="D33401" s="161">
        <v>186.16</v>
      </c>
    </row>
    <row r="33402" spans="3:4" ht="15" hidden="1" customHeight="1" x14ac:dyDescent="0.25">
      <c r="C33402" s="158" t="s">
        <v>549</v>
      </c>
      <c r="D33402" s="159">
        <v>801.21</v>
      </c>
    </row>
    <row r="33403" spans="3:4" ht="15" hidden="1" customHeight="1" x14ac:dyDescent="0.25">
      <c r="C33403" s="160" t="s">
        <v>548</v>
      </c>
      <c r="D33403" s="161">
        <v>335.75</v>
      </c>
    </row>
    <row r="33404" spans="3:4" ht="15" hidden="1" customHeight="1" x14ac:dyDescent="0.25">
      <c r="C33404" s="158" t="s">
        <v>308</v>
      </c>
      <c r="D33404" s="159">
        <v>970.82</v>
      </c>
    </row>
    <row r="33405" spans="3:4" ht="15" hidden="1" customHeight="1" x14ac:dyDescent="0.25">
      <c r="C33405" s="160" t="s">
        <v>551</v>
      </c>
      <c r="D33405" s="161">
        <v>16.62</v>
      </c>
    </row>
    <row r="33406" spans="3:4" ht="15" hidden="1" customHeight="1" x14ac:dyDescent="0.25">
      <c r="C33406" s="158" t="s">
        <v>542</v>
      </c>
      <c r="D33406" s="159">
        <v>689.16</v>
      </c>
    </row>
    <row r="33407" spans="3:4" ht="15" hidden="1" customHeight="1" x14ac:dyDescent="0.25">
      <c r="C33407" s="160" t="s">
        <v>550</v>
      </c>
      <c r="D33407" s="161">
        <v>653.5</v>
      </c>
    </row>
    <row r="33408" spans="3:4" ht="15" hidden="1" customHeight="1" x14ac:dyDescent="0.25">
      <c r="C33408" s="158" t="s">
        <v>553</v>
      </c>
      <c r="D33408" s="159">
        <v>672.74</v>
      </c>
    </row>
    <row r="33409" spans="3:4" ht="15" hidden="1" customHeight="1" x14ac:dyDescent="0.25">
      <c r="C33409" s="160" t="s">
        <v>557</v>
      </c>
      <c r="D33409" s="161">
        <v>629.44000000000005</v>
      </c>
    </row>
    <row r="33410" spans="3:4" ht="15" hidden="1" customHeight="1" x14ac:dyDescent="0.25">
      <c r="C33410" s="158" t="s">
        <v>552</v>
      </c>
      <c r="D33410" s="159">
        <v>555.49</v>
      </c>
    </row>
    <row r="33411" spans="3:4" ht="15" hidden="1" customHeight="1" x14ac:dyDescent="0.25">
      <c r="C33411" s="160" t="s">
        <v>550</v>
      </c>
      <c r="D33411" s="161">
        <v>657.46</v>
      </c>
    </row>
    <row r="33412" spans="3:4" ht="15" hidden="1" customHeight="1" x14ac:dyDescent="0.25">
      <c r="C33412" s="158" t="s">
        <v>543</v>
      </c>
      <c r="D33412" s="159">
        <v>1030.6199999999999</v>
      </c>
    </row>
    <row r="33413" spans="3:4" ht="15" hidden="1" customHeight="1" x14ac:dyDescent="0.25">
      <c r="C33413" s="160" t="s">
        <v>549</v>
      </c>
      <c r="D33413" s="161">
        <v>1067.48</v>
      </c>
    </row>
    <row r="33414" spans="3:4" ht="15" hidden="1" customHeight="1" x14ac:dyDescent="0.25">
      <c r="C33414" s="158" t="s">
        <v>555</v>
      </c>
      <c r="D33414" s="159">
        <v>629.24</v>
      </c>
    </row>
    <row r="33415" spans="3:4" ht="15" hidden="1" customHeight="1" x14ac:dyDescent="0.25">
      <c r="C33415" s="160" t="s">
        <v>539</v>
      </c>
      <c r="D33415" s="161">
        <v>675.83</v>
      </c>
    </row>
    <row r="33416" spans="3:4" ht="15" hidden="1" customHeight="1" x14ac:dyDescent="0.25">
      <c r="C33416" s="158" t="s">
        <v>540</v>
      </c>
      <c r="D33416" s="159">
        <v>1236.3399999999999</v>
      </c>
    </row>
    <row r="33417" spans="3:4" ht="15" hidden="1" customHeight="1" x14ac:dyDescent="0.25">
      <c r="C33417" s="160" t="s">
        <v>551</v>
      </c>
      <c r="D33417" s="161">
        <v>776.95</v>
      </c>
    </row>
    <row r="33418" spans="3:4" ht="15" hidden="1" customHeight="1" x14ac:dyDescent="0.25">
      <c r="C33418" s="158" t="s">
        <v>542</v>
      </c>
      <c r="D33418" s="159">
        <v>222.8</v>
      </c>
    </row>
    <row r="33419" spans="3:4" ht="15" hidden="1" customHeight="1" x14ac:dyDescent="0.25">
      <c r="C33419" s="160" t="s">
        <v>312</v>
      </c>
      <c r="D33419" s="161">
        <v>591.83000000000004</v>
      </c>
    </row>
    <row r="33420" spans="3:4" ht="15" hidden="1" customHeight="1" x14ac:dyDescent="0.25">
      <c r="C33420" s="158" t="s">
        <v>307</v>
      </c>
      <c r="D33420" s="159">
        <v>772.61</v>
      </c>
    </row>
    <row r="33421" spans="3:4" ht="15" hidden="1" customHeight="1" x14ac:dyDescent="0.25">
      <c r="C33421" s="160" t="s">
        <v>542</v>
      </c>
      <c r="D33421" s="161">
        <v>829.65</v>
      </c>
    </row>
    <row r="33422" spans="3:4" ht="15" hidden="1" customHeight="1" x14ac:dyDescent="0.25">
      <c r="C33422" s="158" t="s">
        <v>308</v>
      </c>
      <c r="D33422" s="159">
        <v>716.64</v>
      </c>
    </row>
    <row r="33423" spans="3:4" ht="15" hidden="1" customHeight="1" x14ac:dyDescent="0.25">
      <c r="C33423" s="160" t="s">
        <v>543</v>
      </c>
      <c r="D33423" s="161">
        <v>916.2</v>
      </c>
    </row>
    <row r="33424" spans="3:4" ht="15" hidden="1" customHeight="1" x14ac:dyDescent="0.25">
      <c r="C33424" s="158" t="s">
        <v>540</v>
      </c>
      <c r="D33424" s="159">
        <v>137.66</v>
      </c>
    </row>
    <row r="33425" spans="3:4" ht="15" hidden="1" customHeight="1" x14ac:dyDescent="0.25">
      <c r="C33425" s="160" t="s">
        <v>557</v>
      </c>
      <c r="D33425" s="161">
        <v>50.86</v>
      </c>
    </row>
    <row r="33426" spans="3:4" ht="15" hidden="1" customHeight="1" x14ac:dyDescent="0.25">
      <c r="C33426" s="158" t="s">
        <v>549</v>
      </c>
      <c r="D33426" s="159">
        <v>1141.0999999999999</v>
      </c>
    </row>
    <row r="33427" spans="3:4" ht="15" hidden="1" customHeight="1" x14ac:dyDescent="0.25">
      <c r="C33427" s="160" t="s">
        <v>547</v>
      </c>
      <c r="D33427" s="161">
        <v>166.08</v>
      </c>
    </row>
    <row r="33428" spans="3:4" ht="15" hidden="1" customHeight="1" x14ac:dyDescent="0.25">
      <c r="C33428" s="158" t="s">
        <v>546</v>
      </c>
      <c r="D33428" s="159">
        <v>1233.82</v>
      </c>
    </row>
    <row r="33429" spans="3:4" ht="15" hidden="1" customHeight="1" x14ac:dyDescent="0.25">
      <c r="C33429" s="160" t="s">
        <v>551</v>
      </c>
      <c r="D33429" s="161">
        <v>1012.92</v>
      </c>
    </row>
    <row r="33430" spans="3:4" ht="15" hidden="1" customHeight="1" x14ac:dyDescent="0.25">
      <c r="C33430" s="158" t="s">
        <v>312</v>
      </c>
      <c r="D33430" s="159">
        <v>1073.03</v>
      </c>
    </row>
    <row r="33431" spans="3:4" ht="15" hidden="1" customHeight="1" x14ac:dyDescent="0.25">
      <c r="C33431" s="160" t="s">
        <v>312</v>
      </c>
      <c r="D33431" s="161">
        <v>836.81</v>
      </c>
    </row>
    <row r="33432" spans="3:4" ht="15" hidden="1" customHeight="1" x14ac:dyDescent="0.25">
      <c r="C33432" s="158" t="s">
        <v>553</v>
      </c>
      <c r="D33432" s="159">
        <v>296.86</v>
      </c>
    </row>
    <row r="33433" spans="3:4" ht="15" hidden="1" customHeight="1" x14ac:dyDescent="0.25">
      <c r="C33433" s="160" t="s">
        <v>555</v>
      </c>
      <c r="D33433" s="161">
        <v>380.69</v>
      </c>
    </row>
    <row r="33434" spans="3:4" ht="15" hidden="1" customHeight="1" x14ac:dyDescent="0.25">
      <c r="C33434" s="158" t="s">
        <v>541</v>
      </c>
      <c r="D33434" s="159">
        <v>566.46</v>
      </c>
    </row>
    <row r="33435" spans="3:4" ht="15" hidden="1" customHeight="1" x14ac:dyDescent="0.25">
      <c r="C33435" s="160" t="s">
        <v>312</v>
      </c>
      <c r="D33435" s="161">
        <v>749.18</v>
      </c>
    </row>
    <row r="33436" spans="3:4" ht="15" hidden="1" customHeight="1" x14ac:dyDescent="0.25">
      <c r="C33436" s="158" t="s">
        <v>539</v>
      </c>
      <c r="D33436" s="159">
        <v>1292.06</v>
      </c>
    </row>
    <row r="33437" spans="3:4" ht="15" hidden="1" customHeight="1" x14ac:dyDescent="0.25">
      <c r="C33437" s="160" t="s">
        <v>543</v>
      </c>
      <c r="D33437" s="161">
        <v>514.84</v>
      </c>
    </row>
    <row r="33438" spans="3:4" ht="15" hidden="1" customHeight="1" x14ac:dyDescent="0.25">
      <c r="C33438" s="158" t="s">
        <v>546</v>
      </c>
      <c r="D33438" s="159">
        <v>1012.33</v>
      </c>
    </row>
    <row r="33439" spans="3:4" ht="15" hidden="1" customHeight="1" x14ac:dyDescent="0.25">
      <c r="C33439" s="160" t="s">
        <v>542</v>
      </c>
      <c r="D33439" s="161">
        <v>1249.1400000000001</v>
      </c>
    </row>
    <row r="33440" spans="3:4" ht="15" hidden="1" customHeight="1" x14ac:dyDescent="0.25">
      <c r="C33440" s="158" t="s">
        <v>549</v>
      </c>
      <c r="D33440" s="159">
        <v>1241.43</v>
      </c>
    </row>
    <row r="33441" spans="3:4" ht="15" hidden="1" customHeight="1" x14ac:dyDescent="0.25">
      <c r="C33441" s="160" t="s">
        <v>542</v>
      </c>
      <c r="D33441" s="161">
        <v>656.17</v>
      </c>
    </row>
    <row r="33442" spans="3:4" ht="15" hidden="1" customHeight="1" x14ac:dyDescent="0.25">
      <c r="C33442" s="158" t="s">
        <v>552</v>
      </c>
      <c r="D33442" s="159">
        <v>750.34</v>
      </c>
    </row>
    <row r="33443" spans="3:4" ht="15" hidden="1" customHeight="1" x14ac:dyDescent="0.25">
      <c r="C33443" s="160" t="s">
        <v>539</v>
      </c>
      <c r="D33443" s="161">
        <v>515.9</v>
      </c>
    </row>
    <row r="33444" spans="3:4" ht="15" hidden="1" customHeight="1" x14ac:dyDescent="0.25">
      <c r="C33444" s="158" t="s">
        <v>542</v>
      </c>
      <c r="D33444" s="159">
        <v>680.28</v>
      </c>
    </row>
    <row r="33445" spans="3:4" ht="15" hidden="1" customHeight="1" x14ac:dyDescent="0.25">
      <c r="C33445" s="160" t="s">
        <v>308</v>
      </c>
      <c r="D33445" s="161">
        <v>1250.69</v>
      </c>
    </row>
    <row r="33446" spans="3:4" ht="15" hidden="1" customHeight="1" x14ac:dyDescent="0.25">
      <c r="C33446" s="158" t="s">
        <v>553</v>
      </c>
      <c r="D33446" s="159">
        <v>242.5</v>
      </c>
    </row>
    <row r="33447" spans="3:4" ht="15" hidden="1" customHeight="1" x14ac:dyDescent="0.25">
      <c r="C33447" s="160" t="s">
        <v>556</v>
      </c>
      <c r="D33447" s="161">
        <v>969.1</v>
      </c>
    </row>
    <row r="33448" spans="3:4" ht="15" hidden="1" customHeight="1" x14ac:dyDescent="0.25">
      <c r="C33448" s="158" t="s">
        <v>309</v>
      </c>
      <c r="D33448" s="159">
        <v>497.43</v>
      </c>
    </row>
    <row r="33449" spans="3:4" ht="15" hidden="1" customHeight="1" x14ac:dyDescent="0.25">
      <c r="C33449" s="160" t="s">
        <v>545</v>
      </c>
      <c r="D33449" s="161">
        <v>444.09</v>
      </c>
    </row>
    <row r="33450" spans="3:4" ht="15" hidden="1" customHeight="1" x14ac:dyDescent="0.25">
      <c r="C33450" s="158" t="s">
        <v>549</v>
      </c>
      <c r="D33450" s="159">
        <v>1284.56</v>
      </c>
    </row>
    <row r="33451" spans="3:4" ht="15" hidden="1" customHeight="1" x14ac:dyDescent="0.25">
      <c r="C33451" s="160" t="s">
        <v>539</v>
      </c>
      <c r="D33451" s="161">
        <v>398.76</v>
      </c>
    </row>
    <row r="33452" spans="3:4" ht="15" hidden="1" customHeight="1" x14ac:dyDescent="0.25">
      <c r="C33452" s="158" t="s">
        <v>549</v>
      </c>
      <c r="D33452" s="159">
        <v>230.38</v>
      </c>
    </row>
    <row r="33453" spans="3:4" ht="15" hidden="1" customHeight="1" x14ac:dyDescent="0.25">
      <c r="C33453" s="160" t="s">
        <v>308</v>
      </c>
      <c r="D33453" s="161">
        <v>64.41</v>
      </c>
    </row>
    <row r="33454" spans="3:4" ht="15" hidden="1" customHeight="1" x14ac:dyDescent="0.25">
      <c r="C33454" s="158" t="s">
        <v>543</v>
      </c>
      <c r="D33454" s="159">
        <v>1270.31</v>
      </c>
    </row>
    <row r="33455" spans="3:4" ht="15" hidden="1" customHeight="1" x14ac:dyDescent="0.25">
      <c r="C33455" s="160" t="s">
        <v>308</v>
      </c>
      <c r="D33455" s="161">
        <v>835.08</v>
      </c>
    </row>
    <row r="33456" spans="3:4" ht="15" hidden="1" customHeight="1" x14ac:dyDescent="0.25">
      <c r="C33456" s="158" t="s">
        <v>549</v>
      </c>
      <c r="D33456" s="159">
        <v>1163.45</v>
      </c>
    </row>
    <row r="33457" spans="3:4" ht="15" hidden="1" customHeight="1" x14ac:dyDescent="0.25">
      <c r="C33457" s="160" t="s">
        <v>553</v>
      </c>
      <c r="D33457" s="161">
        <v>934.58</v>
      </c>
    </row>
    <row r="33458" spans="3:4" ht="15" hidden="1" customHeight="1" x14ac:dyDescent="0.25">
      <c r="C33458" s="158" t="s">
        <v>552</v>
      </c>
      <c r="D33458" s="159">
        <v>958.82</v>
      </c>
    </row>
    <row r="33459" spans="3:4" ht="15" hidden="1" customHeight="1" x14ac:dyDescent="0.25">
      <c r="C33459" s="160" t="s">
        <v>542</v>
      </c>
      <c r="D33459" s="161">
        <v>872.9</v>
      </c>
    </row>
    <row r="33460" spans="3:4" ht="15" hidden="1" customHeight="1" x14ac:dyDescent="0.25">
      <c r="C33460" s="158" t="s">
        <v>543</v>
      </c>
      <c r="D33460" s="159">
        <v>332.58</v>
      </c>
    </row>
    <row r="33461" spans="3:4" ht="15" hidden="1" customHeight="1" x14ac:dyDescent="0.25">
      <c r="C33461" s="160" t="s">
        <v>540</v>
      </c>
      <c r="D33461" s="161">
        <v>131.15</v>
      </c>
    </row>
    <row r="33462" spans="3:4" ht="15" hidden="1" customHeight="1" x14ac:dyDescent="0.25">
      <c r="C33462" s="158" t="s">
        <v>550</v>
      </c>
      <c r="D33462" s="159">
        <v>641.62</v>
      </c>
    </row>
    <row r="33463" spans="3:4" ht="15" hidden="1" customHeight="1" x14ac:dyDescent="0.25">
      <c r="C33463" s="160" t="s">
        <v>553</v>
      </c>
      <c r="D33463" s="161">
        <v>1289.55</v>
      </c>
    </row>
    <row r="33464" spans="3:4" ht="15" hidden="1" customHeight="1" x14ac:dyDescent="0.25">
      <c r="C33464" s="158" t="s">
        <v>552</v>
      </c>
      <c r="D33464" s="159">
        <v>1270.1600000000001</v>
      </c>
    </row>
    <row r="33465" spans="3:4" ht="15" hidden="1" customHeight="1" x14ac:dyDescent="0.25">
      <c r="C33465" s="160" t="s">
        <v>307</v>
      </c>
      <c r="D33465" s="161">
        <v>738</v>
      </c>
    </row>
    <row r="33466" spans="3:4" ht="15" hidden="1" customHeight="1" x14ac:dyDescent="0.25">
      <c r="C33466" s="158" t="s">
        <v>312</v>
      </c>
      <c r="D33466" s="159">
        <v>886.22</v>
      </c>
    </row>
    <row r="33467" spans="3:4" ht="15" hidden="1" customHeight="1" x14ac:dyDescent="0.25">
      <c r="C33467" s="160" t="s">
        <v>545</v>
      </c>
      <c r="D33467" s="161">
        <v>496.96</v>
      </c>
    </row>
    <row r="33468" spans="3:4" ht="15" hidden="1" customHeight="1" x14ac:dyDescent="0.25">
      <c r="C33468" s="158" t="s">
        <v>557</v>
      </c>
      <c r="D33468" s="159">
        <v>666.17</v>
      </c>
    </row>
    <row r="33469" spans="3:4" ht="15" hidden="1" customHeight="1" x14ac:dyDescent="0.25">
      <c r="C33469" s="160" t="s">
        <v>547</v>
      </c>
      <c r="D33469" s="161">
        <v>1229.26</v>
      </c>
    </row>
    <row r="33470" spans="3:4" ht="15" hidden="1" customHeight="1" x14ac:dyDescent="0.25">
      <c r="C33470" s="158" t="s">
        <v>309</v>
      </c>
      <c r="D33470" s="159">
        <v>1126.8900000000001</v>
      </c>
    </row>
    <row r="33471" spans="3:4" ht="15" hidden="1" customHeight="1" x14ac:dyDescent="0.25">
      <c r="C33471" s="160" t="s">
        <v>551</v>
      </c>
      <c r="D33471" s="161">
        <v>1060.47</v>
      </c>
    </row>
    <row r="33472" spans="3:4" ht="15" hidden="1" customHeight="1" x14ac:dyDescent="0.25">
      <c r="C33472" s="158" t="s">
        <v>550</v>
      </c>
      <c r="D33472" s="159">
        <v>236.08</v>
      </c>
    </row>
    <row r="33473" spans="3:4" ht="15" hidden="1" customHeight="1" x14ac:dyDescent="0.25">
      <c r="C33473" s="160" t="s">
        <v>312</v>
      </c>
      <c r="D33473" s="161">
        <v>851.65</v>
      </c>
    </row>
    <row r="33474" spans="3:4" ht="15" hidden="1" customHeight="1" x14ac:dyDescent="0.25">
      <c r="C33474" s="158" t="s">
        <v>540</v>
      </c>
      <c r="D33474" s="159">
        <v>814.85</v>
      </c>
    </row>
    <row r="33475" spans="3:4" ht="15" hidden="1" customHeight="1" x14ac:dyDescent="0.25">
      <c r="C33475" s="160" t="s">
        <v>551</v>
      </c>
      <c r="D33475" s="161">
        <v>670.11</v>
      </c>
    </row>
    <row r="33476" spans="3:4" ht="15" hidden="1" customHeight="1" x14ac:dyDescent="0.25">
      <c r="C33476" s="158" t="s">
        <v>547</v>
      </c>
      <c r="D33476" s="159">
        <v>559.95000000000005</v>
      </c>
    </row>
    <row r="33477" spans="3:4" ht="15" hidden="1" customHeight="1" x14ac:dyDescent="0.25">
      <c r="C33477" s="160" t="s">
        <v>553</v>
      </c>
      <c r="D33477" s="161">
        <v>328.55</v>
      </c>
    </row>
    <row r="33478" spans="3:4" ht="15" hidden="1" customHeight="1" x14ac:dyDescent="0.25">
      <c r="C33478" s="158" t="s">
        <v>547</v>
      </c>
      <c r="D33478" s="159">
        <v>695.64</v>
      </c>
    </row>
    <row r="33479" spans="3:4" ht="15" hidden="1" customHeight="1" x14ac:dyDescent="0.25">
      <c r="C33479" s="160" t="s">
        <v>542</v>
      </c>
      <c r="D33479" s="161">
        <v>1208.5999999999999</v>
      </c>
    </row>
    <row r="33480" spans="3:4" ht="15" hidden="1" customHeight="1" x14ac:dyDescent="0.25">
      <c r="C33480" s="158" t="s">
        <v>309</v>
      </c>
      <c r="D33480" s="159">
        <v>796.97</v>
      </c>
    </row>
    <row r="33481" spans="3:4" ht="15" hidden="1" customHeight="1" x14ac:dyDescent="0.25">
      <c r="C33481" s="160" t="s">
        <v>312</v>
      </c>
      <c r="D33481" s="161">
        <v>830.22</v>
      </c>
    </row>
    <row r="33482" spans="3:4" ht="15" hidden="1" customHeight="1" x14ac:dyDescent="0.25">
      <c r="C33482" s="158" t="s">
        <v>539</v>
      </c>
      <c r="D33482" s="159">
        <v>890.26</v>
      </c>
    </row>
    <row r="33483" spans="3:4" ht="15" hidden="1" customHeight="1" x14ac:dyDescent="0.25">
      <c r="C33483" s="160" t="s">
        <v>549</v>
      </c>
      <c r="D33483" s="161">
        <v>588.29999999999995</v>
      </c>
    </row>
    <row r="33484" spans="3:4" ht="15" hidden="1" customHeight="1" x14ac:dyDescent="0.25">
      <c r="C33484" s="158" t="s">
        <v>551</v>
      </c>
      <c r="D33484" s="159">
        <v>1001.28</v>
      </c>
    </row>
    <row r="33485" spans="3:4" ht="15" hidden="1" customHeight="1" x14ac:dyDescent="0.25">
      <c r="C33485" s="160" t="s">
        <v>309</v>
      </c>
      <c r="D33485" s="161">
        <v>945.72</v>
      </c>
    </row>
    <row r="33486" spans="3:4" ht="15" hidden="1" customHeight="1" x14ac:dyDescent="0.25">
      <c r="C33486" s="158" t="s">
        <v>545</v>
      </c>
      <c r="D33486" s="159">
        <v>907.78</v>
      </c>
    </row>
    <row r="33487" spans="3:4" ht="15" hidden="1" customHeight="1" x14ac:dyDescent="0.25">
      <c r="C33487" s="160" t="s">
        <v>307</v>
      </c>
      <c r="D33487" s="161">
        <v>682.53</v>
      </c>
    </row>
    <row r="33488" spans="3:4" ht="15" hidden="1" customHeight="1" x14ac:dyDescent="0.25">
      <c r="C33488" s="158" t="s">
        <v>540</v>
      </c>
      <c r="D33488" s="159">
        <v>234.02</v>
      </c>
    </row>
    <row r="33489" spans="3:4" ht="15" hidden="1" customHeight="1" x14ac:dyDescent="0.25">
      <c r="C33489" s="160" t="s">
        <v>557</v>
      </c>
      <c r="D33489" s="161">
        <v>73.75</v>
      </c>
    </row>
    <row r="33490" spans="3:4" ht="15" hidden="1" customHeight="1" x14ac:dyDescent="0.25">
      <c r="C33490" s="158" t="s">
        <v>539</v>
      </c>
      <c r="D33490" s="159">
        <v>912.93</v>
      </c>
    </row>
    <row r="33491" spans="3:4" ht="15" hidden="1" customHeight="1" x14ac:dyDescent="0.25">
      <c r="C33491" s="160" t="s">
        <v>552</v>
      </c>
      <c r="D33491" s="161">
        <v>643.79</v>
      </c>
    </row>
    <row r="33492" spans="3:4" ht="15" hidden="1" customHeight="1" x14ac:dyDescent="0.25">
      <c r="C33492" s="158" t="s">
        <v>557</v>
      </c>
      <c r="D33492" s="159">
        <v>734.27</v>
      </c>
    </row>
    <row r="33493" spans="3:4" ht="15" hidden="1" customHeight="1" x14ac:dyDescent="0.25">
      <c r="C33493" s="160" t="s">
        <v>547</v>
      </c>
      <c r="D33493" s="161">
        <v>685.9</v>
      </c>
    </row>
    <row r="33494" spans="3:4" ht="15" hidden="1" customHeight="1" x14ac:dyDescent="0.25">
      <c r="C33494" s="158" t="s">
        <v>547</v>
      </c>
      <c r="D33494" s="159">
        <v>127.88</v>
      </c>
    </row>
    <row r="33495" spans="3:4" ht="15" hidden="1" customHeight="1" x14ac:dyDescent="0.25">
      <c r="C33495" s="160" t="s">
        <v>546</v>
      </c>
      <c r="D33495" s="161">
        <v>347.3</v>
      </c>
    </row>
    <row r="33496" spans="3:4" ht="15" hidden="1" customHeight="1" x14ac:dyDescent="0.25">
      <c r="C33496" s="158" t="s">
        <v>547</v>
      </c>
      <c r="D33496" s="159">
        <v>419.05</v>
      </c>
    </row>
    <row r="33497" spans="3:4" ht="15" hidden="1" customHeight="1" x14ac:dyDescent="0.25">
      <c r="C33497" s="160" t="s">
        <v>549</v>
      </c>
      <c r="D33497" s="161">
        <v>1262.2</v>
      </c>
    </row>
    <row r="33498" spans="3:4" ht="15" hidden="1" customHeight="1" x14ac:dyDescent="0.25">
      <c r="C33498" s="158" t="s">
        <v>539</v>
      </c>
      <c r="D33498" s="159">
        <v>750.95</v>
      </c>
    </row>
    <row r="33499" spans="3:4" ht="15" hidden="1" customHeight="1" x14ac:dyDescent="0.25">
      <c r="C33499" s="160" t="s">
        <v>551</v>
      </c>
      <c r="D33499" s="161">
        <v>480.22</v>
      </c>
    </row>
    <row r="33500" spans="3:4" ht="15" hidden="1" customHeight="1" x14ac:dyDescent="0.25">
      <c r="C33500" s="158" t="s">
        <v>309</v>
      </c>
      <c r="D33500" s="159">
        <v>620.37</v>
      </c>
    </row>
    <row r="33501" spans="3:4" ht="15" hidden="1" customHeight="1" x14ac:dyDescent="0.25">
      <c r="C33501" s="160" t="s">
        <v>547</v>
      </c>
      <c r="D33501" s="161">
        <v>621.25</v>
      </c>
    </row>
    <row r="33502" spans="3:4" ht="15" hidden="1" customHeight="1" x14ac:dyDescent="0.25">
      <c r="C33502" s="158" t="s">
        <v>549</v>
      </c>
      <c r="D33502" s="159">
        <v>460.42</v>
      </c>
    </row>
    <row r="33503" spans="3:4" ht="15" hidden="1" customHeight="1" x14ac:dyDescent="0.25">
      <c r="C33503" s="160" t="s">
        <v>551</v>
      </c>
      <c r="D33503" s="161">
        <v>708.08</v>
      </c>
    </row>
    <row r="33504" spans="3:4" ht="15" hidden="1" customHeight="1" x14ac:dyDescent="0.25">
      <c r="C33504" s="158" t="s">
        <v>557</v>
      </c>
      <c r="D33504" s="159">
        <v>688.84</v>
      </c>
    </row>
    <row r="33505" spans="3:4" ht="15" hidden="1" customHeight="1" x14ac:dyDescent="0.25">
      <c r="C33505" s="160" t="s">
        <v>555</v>
      </c>
      <c r="D33505" s="161">
        <v>69.510000000000005</v>
      </c>
    </row>
    <row r="33506" spans="3:4" ht="15" hidden="1" customHeight="1" x14ac:dyDescent="0.25">
      <c r="C33506" s="158" t="s">
        <v>547</v>
      </c>
      <c r="D33506" s="159">
        <v>1112.8499999999999</v>
      </c>
    </row>
    <row r="33507" spans="3:4" ht="15" hidden="1" customHeight="1" x14ac:dyDescent="0.25">
      <c r="C33507" s="160" t="s">
        <v>545</v>
      </c>
      <c r="D33507" s="161">
        <v>797.62</v>
      </c>
    </row>
    <row r="33508" spans="3:4" ht="15" hidden="1" customHeight="1" x14ac:dyDescent="0.25">
      <c r="C33508" s="158" t="s">
        <v>557</v>
      </c>
      <c r="D33508" s="159">
        <v>543.9</v>
      </c>
    </row>
    <row r="33509" spans="3:4" ht="15" hidden="1" customHeight="1" x14ac:dyDescent="0.25">
      <c r="C33509" s="160" t="s">
        <v>545</v>
      </c>
      <c r="D33509" s="161">
        <v>1099.0899999999999</v>
      </c>
    </row>
    <row r="33510" spans="3:4" ht="15" hidden="1" customHeight="1" x14ac:dyDescent="0.25">
      <c r="C33510" s="158" t="s">
        <v>541</v>
      </c>
      <c r="D33510" s="159">
        <v>852.38</v>
      </c>
    </row>
    <row r="33511" spans="3:4" ht="15" hidden="1" customHeight="1" x14ac:dyDescent="0.25">
      <c r="C33511" s="160" t="s">
        <v>551</v>
      </c>
      <c r="D33511" s="161">
        <v>599.64</v>
      </c>
    </row>
    <row r="33512" spans="3:4" ht="15" hidden="1" customHeight="1" x14ac:dyDescent="0.25">
      <c r="C33512" s="158" t="s">
        <v>545</v>
      </c>
      <c r="D33512" s="159">
        <v>1085.54</v>
      </c>
    </row>
    <row r="33513" spans="3:4" ht="15" hidden="1" customHeight="1" x14ac:dyDescent="0.25">
      <c r="C33513" s="160" t="s">
        <v>553</v>
      </c>
      <c r="D33513" s="161">
        <v>860.25</v>
      </c>
    </row>
    <row r="33514" spans="3:4" ht="15" hidden="1" customHeight="1" x14ac:dyDescent="0.25">
      <c r="C33514" s="158" t="s">
        <v>558</v>
      </c>
      <c r="D33514" s="159">
        <v>70.22</v>
      </c>
    </row>
    <row r="33515" spans="3:4" ht="15" hidden="1" customHeight="1" x14ac:dyDescent="0.25">
      <c r="C33515" s="160" t="s">
        <v>551</v>
      </c>
      <c r="D33515" s="161">
        <v>298.27</v>
      </c>
    </row>
    <row r="33516" spans="3:4" ht="15" hidden="1" customHeight="1" x14ac:dyDescent="0.25">
      <c r="C33516" s="158" t="s">
        <v>550</v>
      </c>
      <c r="D33516" s="159">
        <v>404.36</v>
      </c>
    </row>
    <row r="33517" spans="3:4" ht="15" hidden="1" customHeight="1" x14ac:dyDescent="0.25">
      <c r="C33517" s="160" t="s">
        <v>546</v>
      </c>
      <c r="D33517" s="161">
        <v>219.85</v>
      </c>
    </row>
    <row r="33518" spans="3:4" ht="15" hidden="1" customHeight="1" x14ac:dyDescent="0.25">
      <c r="C33518" s="158" t="s">
        <v>539</v>
      </c>
      <c r="D33518" s="159">
        <v>451.76</v>
      </c>
    </row>
    <row r="33519" spans="3:4" ht="15" hidden="1" customHeight="1" x14ac:dyDescent="0.25">
      <c r="C33519" s="160" t="s">
        <v>548</v>
      </c>
      <c r="D33519" s="161">
        <v>1146.06</v>
      </c>
    </row>
    <row r="33520" spans="3:4" ht="15" hidden="1" customHeight="1" x14ac:dyDescent="0.25">
      <c r="C33520" s="158" t="s">
        <v>547</v>
      </c>
      <c r="D33520" s="159">
        <v>446.43</v>
      </c>
    </row>
    <row r="33521" spans="3:4" ht="15" hidden="1" customHeight="1" x14ac:dyDescent="0.25">
      <c r="C33521" s="160" t="s">
        <v>552</v>
      </c>
      <c r="D33521" s="161">
        <v>99.05</v>
      </c>
    </row>
    <row r="33522" spans="3:4" ht="15" hidden="1" customHeight="1" x14ac:dyDescent="0.25">
      <c r="C33522" s="158" t="s">
        <v>552</v>
      </c>
      <c r="D33522" s="159">
        <v>951.39</v>
      </c>
    </row>
    <row r="33523" spans="3:4" ht="15" hidden="1" customHeight="1" x14ac:dyDescent="0.25">
      <c r="C33523" s="160" t="s">
        <v>543</v>
      </c>
      <c r="D33523" s="161">
        <v>497.65</v>
      </c>
    </row>
    <row r="33524" spans="3:4" ht="15" hidden="1" customHeight="1" x14ac:dyDescent="0.25">
      <c r="C33524" s="158" t="s">
        <v>551</v>
      </c>
      <c r="D33524" s="159">
        <v>409.28</v>
      </c>
    </row>
    <row r="33525" spans="3:4" ht="15" hidden="1" customHeight="1" x14ac:dyDescent="0.25">
      <c r="C33525" s="160" t="s">
        <v>545</v>
      </c>
      <c r="D33525" s="161">
        <v>133.22999999999999</v>
      </c>
    </row>
    <row r="33526" spans="3:4" ht="15" hidden="1" customHeight="1" x14ac:dyDescent="0.25">
      <c r="C33526" s="158" t="s">
        <v>546</v>
      </c>
      <c r="D33526" s="159">
        <v>851.08</v>
      </c>
    </row>
    <row r="33527" spans="3:4" ht="15" hidden="1" customHeight="1" x14ac:dyDescent="0.25">
      <c r="C33527" s="160" t="s">
        <v>539</v>
      </c>
      <c r="D33527" s="161">
        <v>1087.52</v>
      </c>
    </row>
    <row r="33528" spans="3:4" ht="15" hidden="1" customHeight="1" x14ac:dyDescent="0.25">
      <c r="C33528" s="158" t="s">
        <v>308</v>
      </c>
      <c r="D33528" s="159">
        <v>521.15</v>
      </c>
    </row>
    <row r="33529" spans="3:4" ht="15" hidden="1" customHeight="1" x14ac:dyDescent="0.25">
      <c r="C33529" s="160" t="s">
        <v>542</v>
      </c>
      <c r="D33529" s="161">
        <v>880.1</v>
      </c>
    </row>
    <row r="33530" spans="3:4" ht="15" hidden="1" customHeight="1" x14ac:dyDescent="0.25">
      <c r="C33530" s="158" t="s">
        <v>547</v>
      </c>
      <c r="D33530" s="159">
        <v>1026.49</v>
      </c>
    </row>
    <row r="33531" spans="3:4" ht="15" hidden="1" customHeight="1" x14ac:dyDescent="0.25">
      <c r="C33531" s="160" t="s">
        <v>551</v>
      </c>
      <c r="D33531" s="161">
        <v>1022.24</v>
      </c>
    </row>
    <row r="33532" spans="3:4" ht="15" hidden="1" customHeight="1" x14ac:dyDescent="0.25">
      <c r="C33532" s="158" t="s">
        <v>558</v>
      </c>
      <c r="D33532" s="159">
        <v>1056.53</v>
      </c>
    </row>
    <row r="33533" spans="3:4" ht="15" hidden="1" customHeight="1" x14ac:dyDescent="0.25">
      <c r="C33533" s="160" t="s">
        <v>550</v>
      </c>
      <c r="D33533" s="161">
        <v>636.67999999999995</v>
      </c>
    </row>
    <row r="33534" spans="3:4" ht="15" hidden="1" customHeight="1" x14ac:dyDescent="0.25">
      <c r="C33534" s="158" t="s">
        <v>547</v>
      </c>
      <c r="D33534" s="159">
        <v>496.48</v>
      </c>
    </row>
    <row r="33535" spans="3:4" ht="15" hidden="1" customHeight="1" x14ac:dyDescent="0.25">
      <c r="C33535" s="160" t="s">
        <v>551</v>
      </c>
      <c r="D33535" s="161">
        <v>899.64</v>
      </c>
    </row>
    <row r="33536" spans="3:4" ht="15" hidden="1" customHeight="1" x14ac:dyDescent="0.25">
      <c r="C33536" s="158" t="s">
        <v>554</v>
      </c>
      <c r="D33536" s="159">
        <v>428.63</v>
      </c>
    </row>
    <row r="33537" spans="3:4" ht="15" hidden="1" customHeight="1" x14ac:dyDescent="0.25">
      <c r="C33537" s="160" t="s">
        <v>312</v>
      </c>
      <c r="D33537" s="161">
        <v>459.16</v>
      </c>
    </row>
    <row r="33538" spans="3:4" ht="15" hidden="1" customHeight="1" x14ac:dyDescent="0.25">
      <c r="C33538" s="158" t="s">
        <v>545</v>
      </c>
      <c r="D33538" s="159">
        <v>1014.72</v>
      </c>
    </row>
    <row r="33539" spans="3:4" ht="15" hidden="1" customHeight="1" x14ac:dyDescent="0.25">
      <c r="C33539" s="160" t="s">
        <v>309</v>
      </c>
      <c r="D33539" s="161">
        <v>521.66</v>
      </c>
    </row>
    <row r="33540" spans="3:4" ht="15" hidden="1" customHeight="1" x14ac:dyDescent="0.25">
      <c r="C33540" s="158" t="s">
        <v>552</v>
      </c>
      <c r="D33540" s="159">
        <v>848.89</v>
      </c>
    </row>
    <row r="33541" spans="3:4" ht="15" hidden="1" customHeight="1" x14ac:dyDescent="0.25">
      <c r="C33541" s="160" t="s">
        <v>551</v>
      </c>
      <c r="D33541" s="161">
        <v>1051.0899999999999</v>
      </c>
    </row>
    <row r="33542" spans="3:4" ht="15" hidden="1" customHeight="1" x14ac:dyDescent="0.25">
      <c r="C33542" s="158" t="s">
        <v>549</v>
      </c>
      <c r="D33542" s="159">
        <v>283.22000000000003</v>
      </c>
    </row>
    <row r="33543" spans="3:4" ht="15" hidden="1" customHeight="1" x14ac:dyDescent="0.25">
      <c r="C33543" s="160" t="s">
        <v>309</v>
      </c>
      <c r="D33543" s="161">
        <v>626.20000000000005</v>
      </c>
    </row>
    <row r="33544" spans="3:4" ht="15" hidden="1" customHeight="1" x14ac:dyDescent="0.25">
      <c r="C33544" s="158" t="s">
        <v>542</v>
      </c>
      <c r="D33544" s="159">
        <v>224.58</v>
      </c>
    </row>
    <row r="33545" spans="3:4" ht="15" hidden="1" customHeight="1" x14ac:dyDescent="0.25">
      <c r="C33545" s="160" t="s">
        <v>540</v>
      </c>
      <c r="D33545" s="161">
        <v>689.22</v>
      </c>
    </row>
    <row r="33546" spans="3:4" ht="15" hidden="1" customHeight="1" x14ac:dyDescent="0.25">
      <c r="C33546" s="158" t="s">
        <v>541</v>
      </c>
      <c r="D33546" s="159">
        <v>788.41</v>
      </c>
    </row>
    <row r="33547" spans="3:4" ht="15" hidden="1" customHeight="1" x14ac:dyDescent="0.25">
      <c r="C33547" s="160" t="s">
        <v>550</v>
      </c>
      <c r="D33547" s="161">
        <v>144.93</v>
      </c>
    </row>
    <row r="33548" spans="3:4" ht="15" hidden="1" customHeight="1" x14ac:dyDescent="0.25">
      <c r="C33548" s="158" t="s">
        <v>552</v>
      </c>
      <c r="D33548" s="159">
        <v>94.37</v>
      </c>
    </row>
    <row r="33549" spans="3:4" ht="15" hidden="1" customHeight="1" x14ac:dyDescent="0.25">
      <c r="C33549" s="160" t="s">
        <v>307</v>
      </c>
      <c r="D33549" s="161">
        <v>205.52</v>
      </c>
    </row>
    <row r="33550" spans="3:4" ht="15" hidden="1" customHeight="1" x14ac:dyDescent="0.25">
      <c r="C33550" s="158" t="s">
        <v>545</v>
      </c>
      <c r="D33550" s="159">
        <v>142.5</v>
      </c>
    </row>
    <row r="33551" spans="3:4" ht="15" hidden="1" customHeight="1" x14ac:dyDescent="0.25">
      <c r="C33551" s="160" t="s">
        <v>308</v>
      </c>
      <c r="D33551" s="161">
        <v>309.87</v>
      </c>
    </row>
    <row r="33552" spans="3:4" ht="15" hidden="1" customHeight="1" x14ac:dyDescent="0.25">
      <c r="C33552" s="158" t="s">
        <v>312</v>
      </c>
      <c r="D33552" s="159">
        <v>360.4</v>
      </c>
    </row>
    <row r="33553" spans="3:4" ht="15" hidden="1" customHeight="1" x14ac:dyDescent="0.25">
      <c r="C33553" s="160" t="s">
        <v>308</v>
      </c>
      <c r="D33553" s="161">
        <v>1124.1600000000001</v>
      </c>
    </row>
    <row r="33554" spans="3:4" ht="15" hidden="1" customHeight="1" x14ac:dyDescent="0.25">
      <c r="C33554" s="158" t="s">
        <v>551</v>
      </c>
      <c r="D33554" s="159">
        <v>960.32</v>
      </c>
    </row>
    <row r="33555" spans="3:4" ht="15" hidden="1" customHeight="1" x14ac:dyDescent="0.25">
      <c r="C33555" s="160" t="s">
        <v>542</v>
      </c>
      <c r="D33555" s="161">
        <v>106.59</v>
      </c>
    </row>
    <row r="33556" spans="3:4" ht="15" hidden="1" customHeight="1" x14ac:dyDescent="0.25">
      <c r="C33556" s="158" t="s">
        <v>539</v>
      </c>
      <c r="D33556" s="159">
        <v>860.9</v>
      </c>
    </row>
    <row r="33557" spans="3:4" ht="15" hidden="1" customHeight="1" x14ac:dyDescent="0.25">
      <c r="C33557" s="160" t="s">
        <v>557</v>
      </c>
      <c r="D33557" s="161">
        <v>1261.07</v>
      </c>
    </row>
    <row r="33558" spans="3:4" ht="15" hidden="1" customHeight="1" x14ac:dyDescent="0.25">
      <c r="C33558" s="158" t="s">
        <v>543</v>
      </c>
      <c r="D33558" s="159">
        <v>455.23</v>
      </c>
    </row>
    <row r="33559" spans="3:4" ht="15" hidden="1" customHeight="1" x14ac:dyDescent="0.25">
      <c r="C33559" s="160" t="s">
        <v>308</v>
      </c>
      <c r="D33559" s="161">
        <v>908.92</v>
      </c>
    </row>
    <row r="33560" spans="3:4" ht="15" hidden="1" customHeight="1" x14ac:dyDescent="0.25">
      <c r="C33560" s="158" t="s">
        <v>549</v>
      </c>
      <c r="D33560" s="159">
        <v>848.3</v>
      </c>
    </row>
    <row r="33561" spans="3:4" ht="15" hidden="1" customHeight="1" x14ac:dyDescent="0.25">
      <c r="C33561" s="160" t="s">
        <v>549</v>
      </c>
      <c r="D33561" s="161">
        <v>510.78</v>
      </c>
    </row>
    <row r="33562" spans="3:4" ht="15" hidden="1" customHeight="1" x14ac:dyDescent="0.25">
      <c r="C33562" s="158" t="s">
        <v>545</v>
      </c>
      <c r="D33562" s="159">
        <v>583.67999999999995</v>
      </c>
    </row>
    <row r="33563" spans="3:4" ht="15" hidden="1" customHeight="1" x14ac:dyDescent="0.25">
      <c r="C33563" s="160" t="s">
        <v>307</v>
      </c>
      <c r="D33563" s="161">
        <v>31.07</v>
      </c>
    </row>
    <row r="33564" spans="3:4" ht="15" hidden="1" customHeight="1" x14ac:dyDescent="0.25">
      <c r="C33564" s="158" t="s">
        <v>549</v>
      </c>
      <c r="D33564" s="159">
        <v>582.25</v>
      </c>
    </row>
    <row r="33565" spans="3:4" ht="15" hidden="1" customHeight="1" x14ac:dyDescent="0.25">
      <c r="C33565" s="160" t="s">
        <v>545</v>
      </c>
      <c r="D33565" s="161">
        <v>131.88</v>
      </c>
    </row>
    <row r="33566" spans="3:4" ht="15" hidden="1" customHeight="1" x14ac:dyDescent="0.25">
      <c r="C33566" s="158" t="s">
        <v>547</v>
      </c>
      <c r="D33566" s="159">
        <v>1256.76</v>
      </c>
    </row>
    <row r="33567" spans="3:4" ht="15" hidden="1" customHeight="1" x14ac:dyDescent="0.25">
      <c r="C33567" s="160" t="s">
        <v>545</v>
      </c>
      <c r="D33567" s="161">
        <v>805.34</v>
      </c>
    </row>
    <row r="33568" spans="3:4" ht="15" hidden="1" customHeight="1" x14ac:dyDescent="0.25">
      <c r="C33568" s="158" t="s">
        <v>551</v>
      </c>
      <c r="D33568" s="159">
        <v>57.07</v>
      </c>
    </row>
    <row r="33569" spans="3:4" ht="15" hidden="1" customHeight="1" x14ac:dyDescent="0.25">
      <c r="C33569" s="160" t="s">
        <v>307</v>
      </c>
      <c r="D33569" s="161">
        <v>1018.84</v>
      </c>
    </row>
    <row r="33570" spans="3:4" ht="15" hidden="1" customHeight="1" x14ac:dyDescent="0.25">
      <c r="C33570" s="158" t="s">
        <v>545</v>
      </c>
      <c r="D33570" s="159">
        <v>904.4</v>
      </c>
    </row>
    <row r="33571" spans="3:4" ht="15" hidden="1" customHeight="1" x14ac:dyDescent="0.25">
      <c r="C33571" s="160" t="s">
        <v>540</v>
      </c>
      <c r="D33571" s="161">
        <v>520.86</v>
      </c>
    </row>
    <row r="33572" spans="3:4" ht="15" hidden="1" customHeight="1" x14ac:dyDescent="0.25">
      <c r="C33572" s="158" t="s">
        <v>308</v>
      </c>
      <c r="D33572" s="159">
        <v>903.51</v>
      </c>
    </row>
    <row r="33573" spans="3:4" ht="15" hidden="1" customHeight="1" x14ac:dyDescent="0.25">
      <c r="C33573" s="160" t="s">
        <v>550</v>
      </c>
      <c r="D33573" s="161">
        <v>380.12</v>
      </c>
    </row>
    <row r="33574" spans="3:4" ht="15" hidden="1" customHeight="1" x14ac:dyDescent="0.25">
      <c r="C33574" s="158" t="s">
        <v>308</v>
      </c>
      <c r="D33574" s="159">
        <v>322.48</v>
      </c>
    </row>
    <row r="33575" spans="3:4" ht="15" hidden="1" customHeight="1" x14ac:dyDescent="0.25">
      <c r="C33575" s="160" t="s">
        <v>549</v>
      </c>
      <c r="D33575" s="161">
        <v>342.04</v>
      </c>
    </row>
    <row r="33576" spans="3:4" ht="15" hidden="1" customHeight="1" x14ac:dyDescent="0.25">
      <c r="C33576" s="158" t="s">
        <v>308</v>
      </c>
      <c r="D33576" s="159">
        <v>718.5</v>
      </c>
    </row>
    <row r="33577" spans="3:4" ht="15" hidden="1" customHeight="1" x14ac:dyDescent="0.25">
      <c r="C33577" s="160" t="s">
        <v>554</v>
      </c>
      <c r="D33577" s="161">
        <v>787.49</v>
      </c>
    </row>
    <row r="33578" spans="3:4" ht="15" hidden="1" customHeight="1" x14ac:dyDescent="0.25">
      <c r="C33578" s="158" t="s">
        <v>540</v>
      </c>
      <c r="D33578" s="159">
        <v>500.49</v>
      </c>
    </row>
    <row r="33579" spans="3:4" ht="15" hidden="1" customHeight="1" x14ac:dyDescent="0.25">
      <c r="C33579" s="160" t="s">
        <v>552</v>
      </c>
      <c r="D33579" s="161">
        <v>462.76</v>
      </c>
    </row>
    <row r="33580" spans="3:4" ht="15" hidden="1" customHeight="1" x14ac:dyDescent="0.25">
      <c r="C33580" s="158" t="s">
        <v>309</v>
      </c>
      <c r="D33580" s="159">
        <v>609.76</v>
      </c>
    </row>
    <row r="33581" spans="3:4" ht="15" hidden="1" customHeight="1" x14ac:dyDescent="0.25">
      <c r="C33581" s="160" t="s">
        <v>308</v>
      </c>
      <c r="D33581" s="161">
        <v>1183.96</v>
      </c>
    </row>
    <row r="33582" spans="3:4" ht="15" hidden="1" customHeight="1" x14ac:dyDescent="0.25">
      <c r="C33582" s="158" t="s">
        <v>550</v>
      </c>
      <c r="D33582" s="159">
        <v>1036.6500000000001</v>
      </c>
    </row>
    <row r="33583" spans="3:4" ht="15" hidden="1" customHeight="1" x14ac:dyDescent="0.25">
      <c r="C33583" s="160" t="s">
        <v>307</v>
      </c>
      <c r="D33583" s="161">
        <v>703.38</v>
      </c>
    </row>
    <row r="33584" spans="3:4" ht="15" hidden="1" customHeight="1" x14ac:dyDescent="0.25">
      <c r="C33584" s="158" t="s">
        <v>547</v>
      </c>
      <c r="D33584" s="159">
        <v>652.57000000000005</v>
      </c>
    </row>
    <row r="33585" spans="3:4" ht="15" hidden="1" customHeight="1" x14ac:dyDescent="0.25">
      <c r="C33585" s="160" t="s">
        <v>312</v>
      </c>
      <c r="D33585" s="161">
        <v>215.42</v>
      </c>
    </row>
    <row r="33586" spans="3:4" ht="15" hidden="1" customHeight="1" x14ac:dyDescent="0.25">
      <c r="C33586" s="158" t="s">
        <v>553</v>
      </c>
      <c r="D33586" s="159">
        <v>36.57</v>
      </c>
    </row>
    <row r="33587" spans="3:4" ht="15" hidden="1" customHeight="1" x14ac:dyDescent="0.25">
      <c r="C33587" s="160" t="s">
        <v>556</v>
      </c>
      <c r="D33587" s="161">
        <v>833.87</v>
      </c>
    </row>
    <row r="33588" spans="3:4" ht="15" hidden="1" customHeight="1" x14ac:dyDescent="0.25">
      <c r="C33588" s="158" t="s">
        <v>547</v>
      </c>
      <c r="D33588" s="159">
        <v>547.78</v>
      </c>
    </row>
    <row r="33589" spans="3:4" ht="15" hidden="1" customHeight="1" x14ac:dyDescent="0.25">
      <c r="C33589" s="160" t="s">
        <v>307</v>
      </c>
      <c r="D33589" s="161">
        <v>726.72</v>
      </c>
    </row>
    <row r="33590" spans="3:4" ht="15" hidden="1" customHeight="1" x14ac:dyDescent="0.25">
      <c r="C33590" s="158" t="s">
        <v>539</v>
      </c>
      <c r="D33590" s="159">
        <v>532.44000000000005</v>
      </c>
    </row>
    <row r="33591" spans="3:4" ht="15" hidden="1" customHeight="1" x14ac:dyDescent="0.25">
      <c r="C33591" s="160" t="s">
        <v>543</v>
      </c>
      <c r="D33591" s="161">
        <v>346.06</v>
      </c>
    </row>
    <row r="33592" spans="3:4" ht="15" hidden="1" customHeight="1" x14ac:dyDescent="0.25">
      <c r="C33592" s="158" t="s">
        <v>552</v>
      </c>
      <c r="D33592" s="159">
        <v>452.55</v>
      </c>
    </row>
    <row r="33593" spans="3:4" ht="15" hidden="1" customHeight="1" x14ac:dyDescent="0.25">
      <c r="C33593" s="160" t="s">
        <v>545</v>
      </c>
      <c r="D33593" s="161">
        <v>458.46</v>
      </c>
    </row>
    <row r="33594" spans="3:4" ht="15" hidden="1" customHeight="1" x14ac:dyDescent="0.25">
      <c r="C33594" s="158" t="s">
        <v>312</v>
      </c>
      <c r="D33594" s="159">
        <v>717.71</v>
      </c>
    </row>
    <row r="33595" spans="3:4" ht="15" hidden="1" customHeight="1" x14ac:dyDescent="0.25">
      <c r="C33595" s="160" t="s">
        <v>307</v>
      </c>
      <c r="D33595" s="161">
        <v>1019.7</v>
      </c>
    </row>
    <row r="33596" spans="3:4" ht="15" hidden="1" customHeight="1" x14ac:dyDescent="0.25">
      <c r="C33596" s="158" t="s">
        <v>308</v>
      </c>
      <c r="D33596" s="159">
        <v>50.89</v>
      </c>
    </row>
    <row r="33597" spans="3:4" ht="15" hidden="1" customHeight="1" x14ac:dyDescent="0.25">
      <c r="C33597" s="160" t="s">
        <v>546</v>
      </c>
      <c r="D33597" s="161">
        <v>13.36</v>
      </c>
    </row>
    <row r="33598" spans="3:4" ht="15" hidden="1" customHeight="1" x14ac:dyDescent="0.25">
      <c r="C33598" s="158" t="s">
        <v>551</v>
      </c>
      <c r="D33598" s="159">
        <v>748.44</v>
      </c>
    </row>
    <row r="33599" spans="3:4" ht="15" hidden="1" customHeight="1" x14ac:dyDescent="0.25">
      <c r="C33599" s="160" t="s">
        <v>552</v>
      </c>
      <c r="D33599" s="161">
        <v>730.24</v>
      </c>
    </row>
    <row r="33600" spans="3:4" ht="15" hidden="1" customHeight="1" x14ac:dyDescent="0.25">
      <c r="C33600" s="158" t="s">
        <v>542</v>
      </c>
      <c r="D33600" s="159">
        <v>539.99</v>
      </c>
    </row>
    <row r="33601" spans="3:4" ht="15" hidden="1" customHeight="1" x14ac:dyDescent="0.25">
      <c r="C33601" s="160" t="s">
        <v>547</v>
      </c>
      <c r="D33601" s="161">
        <v>123.69</v>
      </c>
    </row>
    <row r="33602" spans="3:4" ht="15" hidden="1" customHeight="1" x14ac:dyDescent="0.25">
      <c r="C33602" s="158" t="s">
        <v>553</v>
      </c>
      <c r="D33602" s="159">
        <v>473.61</v>
      </c>
    </row>
    <row r="33603" spans="3:4" ht="15" hidden="1" customHeight="1" x14ac:dyDescent="0.25">
      <c r="C33603" s="160" t="s">
        <v>546</v>
      </c>
      <c r="D33603" s="161">
        <v>459.7</v>
      </c>
    </row>
    <row r="33604" spans="3:4" ht="15" hidden="1" customHeight="1" x14ac:dyDescent="0.25">
      <c r="C33604" s="158" t="s">
        <v>547</v>
      </c>
      <c r="D33604" s="159">
        <v>1226.3</v>
      </c>
    </row>
    <row r="33605" spans="3:4" ht="15" hidden="1" customHeight="1" x14ac:dyDescent="0.25">
      <c r="C33605" s="160" t="s">
        <v>547</v>
      </c>
      <c r="D33605" s="161">
        <v>866.34</v>
      </c>
    </row>
    <row r="33606" spans="3:4" ht="15" hidden="1" customHeight="1" x14ac:dyDescent="0.25">
      <c r="C33606" s="158" t="s">
        <v>539</v>
      </c>
      <c r="D33606" s="159">
        <v>703.85</v>
      </c>
    </row>
    <row r="33607" spans="3:4" ht="15" hidden="1" customHeight="1" x14ac:dyDescent="0.25">
      <c r="C33607" s="160" t="s">
        <v>548</v>
      </c>
      <c r="D33607" s="161">
        <v>581.11</v>
      </c>
    </row>
    <row r="33608" spans="3:4" ht="15" hidden="1" customHeight="1" x14ac:dyDescent="0.25">
      <c r="C33608" s="158" t="s">
        <v>543</v>
      </c>
      <c r="D33608" s="159">
        <v>620.66999999999996</v>
      </c>
    </row>
    <row r="33609" spans="3:4" ht="15" hidden="1" customHeight="1" x14ac:dyDescent="0.25">
      <c r="C33609" s="160" t="s">
        <v>551</v>
      </c>
      <c r="D33609" s="161">
        <v>910.46</v>
      </c>
    </row>
    <row r="33610" spans="3:4" ht="15" hidden="1" customHeight="1" x14ac:dyDescent="0.25">
      <c r="C33610" s="158" t="s">
        <v>539</v>
      </c>
      <c r="D33610" s="159">
        <v>599.89</v>
      </c>
    </row>
    <row r="33611" spans="3:4" ht="15" hidden="1" customHeight="1" x14ac:dyDescent="0.25">
      <c r="C33611" s="160" t="s">
        <v>553</v>
      </c>
      <c r="D33611" s="161">
        <v>665.27</v>
      </c>
    </row>
    <row r="33612" spans="3:4" ht="15" hidden="1" customHeight="1" x14ac:dyDescent="0.25">
      <c r="C33612" s="158" t="s">
        <v>308</v>
      </c>
      <c r="D33612" s="159">
        <v>646.05999999999995</v>
      </c>
    </row>
    <row r="33613" spans="3:4" ht="15" hidden="1" customHeight="1" x14ac:dyDescent="0.25">
      <c r="C33613" s="160" t="s">
        <v>309</v>
      </c>
      <c r="D33613" s="161">
        <v>679.28</v>
      </c>
    </row>
    <row r="33614" spans="3:4" ht="15" hidden="1" customHeight="1" x14ac:dyDescent="0.25">
      <c r="C33614" s="158" t="s">
        <v>539</v>
      </c>
      <c r="D33614" s="159">
        <v>533.82000000000005</v>
      </c>
    </row>
    <row r="33615" spans="3:4" ht="15" hidden="1" customHeight="1" x14ac:dyDescent="0.25">
      <c r="C33615" s="160" t="s">
        <v>549</v>
      </c>
      <c r="D33615" s="161">
        <v>693.02</v>
      </c>
    </row>
    <row r="33616" spans="3:4" ht="15" hidden="1" customHeight="1" x14ac:dyDescent="0.25">
      <c r="C33616" s="158" t="s">
        <v>543</v>
      </c>
      <c r="D33616" s="159">
        <v>985.66</v>
      </c>
    </row>
    <row r="33617" spans="3:4" ht="15" hidden="1" customHeight="1" x14ac:dyDescent="0.25">
      <c r="C33617" s="160" t="s">
        <v>307</v>
      </c>
      <c r="D33617" s="161">
        <v>896.35</v>
      </c>
    </row>
    <row r="33618" spans="3:4" ht="15" hidden="1" customHeight="1" x14ac:dyDescent="0.25">
      <c r="C33618" s="158" t="s">
        <v>542</v>
      </c>
      <c r="D33618" s="159">
        <v>503.98</v>
      </c>
    </row>
    <row r="33619" spans="3:4" ht="15" hidden="1" customHeight="1" x14ac:dyDescent="0.25">
      <c r="C33619" s="160" t="s">
        <v>312</v>
      </c>
      <c r="D33619" s="161">
        <v>760.73</v>
      </c>
    </row>
    <row r="33620" spans="3:4" ht="15" hidden="1" customHeight="1" x14ac:dyDescent="0.25">
      <c r="C33620" s="158" t="s">
        <v>546</v>
      </c>
      <c r="D33620" s="159">
        <v>182.64</v>
      </c>
    </row>
    <row r="33621" spans="3:4" ht="15" hidden="1" customHeight="1" x14ac:dyDescent="0.25">
      <c r="C33621" s="160" t="s">
        <v>312</v>
      </c>
      <c r="D33621" s="161">
        <v>404.15</v>
      </c>
    </row>
    <row r="33622" spans="3:4" ht="15" hidden="1" customHeight="1" x14ac:dyDescent="0.25">
      <c r="C33622" s="158" t="s">
        <v>549</v>
      </c>
      <c r="D33622" s="159">
        <v>921.5</v>
      </c>
    </row>
    <row r="33623" spans="3:4" ht="15" hidden="1" customHeight="1" x14ac:dyDescent="0.25">
      <c r="C33623" s="160" t="s">
        <v>545</v>
      </c>
      <c r="D33623" s="161">
        <v>1209.8800000000001</v>
      </c>
    </row>
    <row r="33624" spans="3:4" ht="15" hidden="1" customHeight="1" x14ac:dyDescent="0.25">
      <c r="C33624" s="158" t="s">
        <v>553</v>
      </c>
      <c r="D33624" s="159">
        <v>110.74</v>
      </c>
    </row>
    <row r="33625" spans="3:4" ht="15" hidden="1" customHeight="1" x14ac:dyDescent="0.25">
      <c r="C33625" s="160" t="s">
        <v>555</v>
      </c>
      <c r="D33625" s="161">
        <v>604.07000000000005</v>
      </c>
    </row>
    <row r="33626" spans="3:4" ht="15" hidden="1" customHeight="1" x14ac:dyDescent="0.25">
      <c r="C33626" s="158" t="s">
        <v>307</v>
      </c>
      <c r="D33626" s="159">
        <v>580.65</v>
      </c>
    </row>
    <row r="33627" spans="3:4" ht="15" hidden="1" customHeight="1" x14ac:dyDescent="0.25">
      <c r="C33627" s="160" t="s">
        <v>555</v>
      </c>
      <c r="D33627" s="161">
        <v>1208.67</v>
      </c>
    </row>
    <row r="33628" spans="3:4" ht="15" hidden="1" customHeight="1" x14ac:dyDescent="0.25">
      <c r="C33628" s="158" t="s">
        <v>540</v>
      </c>
      <c r="D33628" s="159">
        <v>336.35</v>
      </c>
    </row>
    <row r="33629" spans="3:4" ht="15" hidden="1" customHeight="1" x14ac:dyDescent="0.25">
      <c r="C33629" s="160" t="s">
        <v>540</v>
      </c>
      <c r="D33629" s="161">
        <v>707.65</v>
      </c>
    </row>
    <row r="33630" spans="3:4" ht="15" hidden="1" customHeight="1" x14ac:dyDescent="0.25">
      <c r="C33630" s="158" t="s">
        <v>545</v>
      </c>
      <c r="D33630" s="159">
        <v>221.03</v>
      </c>
    </row>
    <row r="33631" spans="3:4" ht="15" hidden="1" customHeight="1" x14ac:dyDescent="0.25">
      <c r="C33631" s="160" t="s">
        <v>555</v>
      </c>
      <c r="D33631" s="161">
        <v>428.48</v>
      </c>
    </row>
    <row r="33632" spans="3:4" ht="15" hidden="1" customHeight="1" x14ac:dyDescent="0.25">
      <c r="C33632" s="158" t="s">
        <v>558</v>
      </c>
      <c r="D33632" s="159">
        <v>526.03</v>
      </c>
    </row>
    <row r="33633" spans="3:4" ht="15" hidden="1" customHeight="1" x14ac:dyDescent="0.25">
      <c r="C33633" s="160" t="s">
        <v>540</v>
      </c>
      <c r="D33633" s="161">
        <v>556.97</v>
      </c>
    </row>
    <row r="33634" spans="3:4" ht="15" hidden="1" customHeight="1" x14ac:dyDescent="0.25">
      <c r="C33634" s="158" t="s">
        <v>546</v>
      </c>
      <c r="D33634" s="159">
        <v>677.34</v>
      </c>
    </row>
    <row r="33635" spans="3:4" ht="15" hidden="1" customHeight="1" x14ac:dyDescent="0.25">
      <c r="C33635" s="160" t="s">
        <v>552</v>
      </c>
      <c r="D33635" s="161">
        <v>1060.9100000000001</v>
      </c>
    </row>
    <row r="33636" spans="3:4" ht="15" hidden="1" customHeight="1" x14ac:dyDescent="0.25">
      <c r="C33636" s="158" t="s">
        <v>542</v>
      </c>
      <c r="D33636" s="159">
        <v>488.86</v>
      </c>
    </row>
    <row r="33637" spans="3:4" ht="15" hidden="1" customHeight="1" x14ac:dyDescent="0.25">
      <c r="C33637" s="160" t="s">
        <v>543</v>
      </c>
      <c r="D33637" s="161">
        <v>179.31</v>
      </c>
    </row>
    <row r="33638" spans="3:4" ht="15" hidden="1" customHeight="1" x14ac:dyDescent="0.25">
      <c r="C33638" s="158" t="s">
        <v>307</v>
      </c>
      <c r="D33638" s="159">
        <v>966.96</v>
      </c>
    </row>
    <row r="33639" spans="3:4" ht="15" hidden="1" customHeight="1" x14ac:dyDescent="0.25">
      <c r="C33639" s="160" t="s">
        <v>552</v>
      </c>
      <c r="D33639" s="161">
        <v>336.06</v>
      </c>
    </row>
    <row r="33640" spans="3:4" ht="15" hidden="1" customHeight="1" x14ac:dyDescent="0.25">
      <c r="C33640" s="158" t="s">
        <v>539</v>
      </c>
      <c r="D33640" s="159">
        <v>477.09</v>
      </c>
    </row>
    <row r="33641" spans="3:4" ht="15" hidden="1" customHeight="1" x14ac:dyDescent="0.25">
      <c r="C33641" s="160" t="s">
        <v>540</v>
      </c>
      <c r="D33641" s="161">
        <v>469.32</v>
      </c>
    </row>
    <row r="33642" spans="3:4" ht="15" hidden="1" customHeight="1" x14ac:dyDescent="0.25">
      <c r="C33642" s="158" t="s">
        <v>308</v>
      </c>
      <c r="D33642" s="159">
        <v>619.24</v>
      </c>
    </row>
    <row r="33643" spans="3:4" ht="15" hidden="1" customHeight="1" x14ac:dyDescent="0.25">
      <c r="C33643" s="160" t="s">
        <v>553</v>
      </c>
      <c r="D33643" s="161">
        <v>871.23</v>
      </c>
    </row>
    <row r="33644" spans="3:4" ht="15" hidden="1" customHeight="1" x14ac:dyDescent="0.25">
      <c r="C33644" s="158" t="s">
        <v>546</v>
      </c>
      <c r="D33644" s="159">
        <v>529.13</v>
      </c>
    </row>
    <row r="33645" spans="3:4" ht="15" hidden="1" customHeight="1" x14ac:dyDescent="0.25">
      <c r="C33645" s="160" t="s">
        <v>540</v>
      </c>
      <c r="D33645" s="161">
        <v>814.37</v>
      </c>
    </row>
    <row r="33646" spans="3:4" ht="15" hidden="1" customHeight="1" x14ac:dyDescent="0.25">
      <c r="C33646" s="158" t="s">
        <v>542</v>
      </c>
      <c r="D33646" s="159">
        <v>801.94</v>
      </c>
    </row>
    <row r="33647" spans="3:4" ht="15" hidden="1" customHeight="1" x14ac:dyDescent="0.25">
      <c r="C33647" s="160" t="s">
        <v>552</v>
      </c>
      <c r="D33647" s="161">
        <v>1066.83</v>
      </c>
    </row>
    <row r="33648" spans="3:4" ht="15" hidden="1" customHeight="1" x14ac:dyDescent="0.25">
      <c r="C33648" s="158" t="s">
        <v>553</v>
      </c>
      <c r="D33648" s="159">
        <v>1169.82</v>
      </c>
    </row>
    <row r="33649" spans="3:4" ht="15" hidden="1" customHeight="1" x14ac:dyDescent="0.25">
      <c r="C33649" s="160" t="s">
        <v>307</v>
      </c>
      <c r="D33649" s="161">
        <v>65.39</v>
      </c>
    </row>
    <row r="33650" spans="3:4" ht="15" hidden="1" customHeight="1" x14ac:dyDescent="0.25">
      <c r="C33650" s="158" t="s">
        <v>308</v>
      </c>
      <c r="D33650" s="159">
        <v>1115.79</v>
      </c>
    </row>
    <row r="33651" spans="3:4" ht="15" hidden="1" customHeight="1" x14ac:dyDescent="0.25">
      <c r="C33651" s="160" t="s">
        <v>540</v>
      </c>
      <c r="D33651" s="161">
        <v>537.66</v>
      </c>
    </row>
    <row r="33652" spans="3:4" ht="15" hidden="1" customHeight="1" x14ac:dyDescent="0.25">
      <c r="C33652" s="158" t="s">
        <v>553</v>
      </c>
      <c r="D33652" s="159">
        <v>830.52</v>
      </c>
    </row>
    <row r="33653" spans="3:4" ht="15" hidden="1" customHeight="1" x14ac:dyDescent="0.25">
      <c r="C33653" s="160" t="s">
        <v>543</v>
      </c>
      <c r="D33653" s="161">
        <v>750.56</v>
      </c>
    </row>
    <row r="33654" spans="3:4" ht="15" hidden="1" customHeight="1" x14ac:dyDescent="0.25">
      <c r="C33654" s="158" t="s">
        <v>542</v>
      </c>
      <c r="D33654" s="159">
        <v>1250.54</v>
      </c>
    </row>
    <row r="33655" spans="3:4" ht="15" hidden="1" customHeight="1" x14ac:dyDescent="0.25">
      <c r="C33655" s="160" t="s">
        <v>552</v>
      </c>
      <c r="D33655" s="161">
        <v>670.71</v>
      </c>
    </row>
    <row r="33656" spans="3:4" ht="15" hidden="1" customHeight="1" x14ac:dyDescent="0.25">
      <c r="C33656" s="158" t="s">
        <v>539</v>
      </c>
      <c r="D33656" s="159">
        <v>1278.53</v>
      </c>
    </row>
    <row r="33657" spans="3:4" ht="15" hidden="1" customHeight="1" x14ac:dyDescent="0.25">
      <c r="C33657" s="160" t="s">
        <v>312</v>
      </c>
      <c r="D33657" s="161">
        <v>842.43</v>
      </c>
    </row>
    <row r="33658" spans="3:4" ht="15" hidden="1" customHeight="1" x14ac:dyDescent="0.25">
      <c r="C33658" s="158" t="s">
        <v>546</v>
      </c>
      <c r="D33658" s="159">
        <v>600.29999999999995</v>
      </c>
    </row>
    <row r="33659" spans="3:4" ht="15" hidden="1" customHeight="1" x14ac:dyDescent="0.25">
      <c r="C33659" s="160" t="s">
        <v>540</v>
      </c>
      <c r="D33659" s="161">
        <v>588.76</v>
      </c>
    </row>
    <row r="33660" spans="3:4" ht="15" hidden="1" customHeight="1" x14ac:dyDescent="0.25">
      <c r="C33660" s="158" t="s">
        <v>312</v>
      </c>
      <c r="D33660" s="159">
        <v>716.48</v>
      </c>
    </row>
    <row r="33661" spans="3:4" ht="15" hidden="1" customHeight="1" x14ac:dyDescent="0.25">
      <c r="C33661" s="160" t="s">
        <v>551</v>
      </c>
      <c r="D33661" s="161">
        <v>628.29</v>
      </c>
    </row>
    <row r="33662" spans="3:4" ht="15" hidden="1" customHeight="1" x14ac:dyDescent="0.25">
      <c r="C33662" s="158" t="s">
        <v>553</v>
      </c>
      <c r="D33662" s="159">
        <v>118.89</v>
      </c>
    </row>
    <row r="33663" spans="3:4" ht="15" hidden="1" customHeight="1" x14ac:dyDescent="0.25">
      <c r="C33663" s="160" t="s">
        <v>547</v>
      </c>
      <c r="D33663" s="161">
        <v>455.55</v>
      </c>
    </row>
    <row r="33664" spans="3:4" ht="15" hidden="1" customHeight="1" x14ac:dyDescent="0.25">
      <c r="C33664" s="158" t="s">
        <v>554</v>
      </c>
      <c r="D33664" s="159">
        <v>424.57</v>
      </c>
    </row>
    <row r="33665" spans="3:4" ht="15" hidden="1" customHeight="1" x14ac:dyDescent="0.25">
      <c r="C33665" s="160" t="s">
        <v>551</v>
      </c>
      <c r="D33665" s="161">
        <v>1032.75</v>
      </c>
    </row>
    <row r="33666" spans="3:4" ht="15" hidden="1" customHeight="1" x14ac:dyDescent="0.25">
      <c r="C33666" s="158" t="s">
        <v>312</v>
      </c>
      <c r="D33666" s="159">
        <v>849.07</v>
      </c>
    </row>
    <row r="33667" spans="3:4" ht="15" hidden="1" customHeight="1" x14ac:dyDescent="0.25">
      <c r="C33667" s="160" t="s">
        <v>541</v>
      </c>
      <c r="D33667" s="161">
        <v>96.76</v>
      </c>
    </row>
    <row r="33668" spans="3:4" ht="15" hidden="1" customHeight="1" x14ac:dyDescent="0.25">
      <c r="C33668" s="158" t="s">
        <v>557</v>
      </c>
      <c r="D33668" s="159">
        <v>695.53</v>
      </c>
    </row>
    <row r="33669" spans="3:4" ht="15" hidden="1" customHeight="1" x14ac:dyDescent="0.25">
      <c r="C33669" s="160" t="s">
        <v>540</v>
      </c>
      <c r="D33669" s="161">
        <v>299.92</v>
      </c>
    </row>
    <row r="33670" spans="3:4" ht="15" hidden="1" customHeight="1" x14ac:dyDescent="0.25">
      <c r="C33670" s="158" t="s">
        <v>552</v>
      </c>
      <c r="D33670" s="159">
        <v>320.57</v>
      </c>
    </row>
    <row r="33671" spans="3:4" ht="15" hidden="1" customHeight="1" x14ac:dyDescent="0.25">
      <c r="C33671" s="160" t="s">
        <v>551</v>
      </c>
      <c r="D33671" s="161">
        <v>291.22000000000003</v>
      </c>
    </row>
    <row r="33672" spans="3:4" ht="15" hidden="1" customHeight="1" x14ac:dyDescent="0.25">
      <c r="C33672" s="158" t="s">
        <v>545</v>
      </c>
      <c r="D33672" s="159">
        <v>106.24</v>
      </c>
    </row>
    <row r="33673" spans="3:4" ht="15" hidden="1" customHeight="1" x14ac:dyDescent="0.25">
      <c r="C33673" s="160" t="s">
        <v>553</v>
      </c>
      <c r="D33673" s="161">
        <v>41.26</v>
      </c>
    </row>
    <row r="33674" spans="3:4" ht="15" hidden="1" customHeight="1" x14ac:dyDescent="0.25">
      <c r="C33674" s="158" t="s">
        <v>549</v>
      </c>
      <c r="D33674" s="159">
        <v>467.32</v>
      </c>
    </row>
    <row r="33675" spans="3:4" ht="15" hidden="1" customHeight="1" x14ac:dyDescent="0.25">
      <c r="C33675" s="160" t="s">
        <v>551</v>
      </c>
      <c r="D33675" s="161">
        <v>235.8</v>
      </c>
    </row>
    <row r="33676" spans="3:4" ht="15" hidden="1" customHeight="1" x14ac:dyDescent="0.25">
      <c r="C33676" s="158" t="s">
        <v>547</v>
      </c>
      <c r="D33676" s="159">
        <v>1041.81</v>
      </c>
    </row>
    <row r="33677" spans="3:4" ht="15" hidden="1" customHeight="1" x14ac:dyDescent="0.25">
      <c r="C33677" s="160" t="s">
        <v>307</v>
      </c>
      <c r="D33677" s="161">
        <v>228.54</v>
      </c>
    </row>
    <row r="33678" spans="3:4" ht="15" hidden="1" customHeight="1" x14ac:dyDescent="0.25">
      <c r="C33678" s="158" t="s">
        <v>549</v>
      </c>
      <c r="D33678" s="159">
        <v>887.02</v>
      </c>
    </row>
    <row r="33679" spans="3:4" ht="15" hidden="1" customHeight="1" x14ac:dyDescent="0.25">
      <c r="C33679" s="160" t="s">
        <v>312</v>
      </c>
      <c r="D33679" s="161">
        <v>511.67</v>
      </c>
    </row>
    <row r="33680" spans="3:4" ht="15" hidden="1" customHeight="1" x14ac:dyDescent="0.25">
      <c r="C33680" s="158" t="s">
        <v>547</v>
      </c>
      <c r="D33680" s="159">
        <v>892.5</v>
      </c>
    </row>
    <row r="33681" spans="3:4" ht="15" hidden="1" customHeight="1" x14ac:dyDescent="0.25">
      <c r="C33681" s="160" t="s">
        <v>553</v>
      </c>
      <c r="D33681" s="161">
        <v>493.03</v>
      </c>
    </row>
    <row r="33682" spans="3:4" ht="15" hidden="1" customHeight="1" x14ac:dyDescent="0.25">
      <c r="C33682" s="158" t="s">
        <v>543</v>
      </c>
      <c r="D33682" s="159">
        <v>285.25</v>
      </c>
    </row>
    <row r="33683" spans="3:4" ht="15" hidden="1" customHeight="1" x14ac:dyDescent="0.25">
      <c r="C33683" s="160" t="s">
        <v>546</v>
      </c>
      <c r="D33683" s="161">
        <v>615.77</v>
      </c>
    </row>
    <row r="33684" spans="3:4" ht="15" hidden="1" customHeight="1" x14ac:dyDescent="0.25">
      <c r="C33684" s="158" t="s">
        <v>543</v>
      </c>
      <c r="D33684" s="159">
        <v>652.14</v>
      </c>
    </row>
    <row r="33685" spans="3:4" ht="15" hidden="1" customHeight="1" x14ac:dyDescent="0.25">
      <c r="C33685" s="160" t="s">
        <v>555</v>
      </c>
      <c r="D33685" s="161">
        <v>965.72</v>
      </c>
    </row>
    <row r="33686" spans="3:4" ht="15" hidden="1" customHeight="1" x14ac:dyDescent="0.25">
      <c r="C33686" s="158" t="s">
        <v>546</v>
      </c>
      <c r="D33686" s="159">
        <v>319.61</v>
      </c>
    </row>
    <row r="33687" spans="3:4" ht="15" hidden="1" customHeight="1" x14ac:dyDescent="0.25">
      <c r="C33687" s="160" t="s">
        <v>543</v>
      </c>
      <c r="D33687" s="161">
        <v>78.27</v>
      </c>
    </row>
    <row r="33688" spans="3:4" ht="15" hidden="1" customHeight="1" x14ac:dyDescent="0.25">
      <c r="C33688" s="158" t="s">
        <v>552</v>
      </c>
      <c r="D33688" s="159">
        <v>255.02</v>
      </c>
    </row>
    <row r="33689" spans="3:4" ht="15" hidden="1" customHeight="1" x14ac:dyDescent="0.25">
      <c r="C33689" s="160" t="s">
        <v>539</v>
      </c>
      <c r="D33689" s="161">
        <v>439.5</v>
      </c>
    </row>
    <row r="33690" spans="3:4" ht="15" hidden="1" customHeight="1" x14ac:dyDescent="0.25">
      <c r="C33690" s="158" t="s">
        <v>543</v>
      </c>
      <c r="D33690" s="159">
        <v>366.87</v>
      </c>
    </row>
    <row r="33691" spans="3:4" ht="15" hidden="1" customHeight="1" x14ac:dyDescent="0.25">
      <c r="C33691" s="160" t="s">
        <v>543</v>
      </c>
      <c r="D33691" s="161">
        <v>910.08</v>
      </c>
    </row>
    <row r="33692" spans="3:4" ht="15" hidden="1" customHeight="1" x14ac:dyDescent="0.25">
      <c r="C33692" s="158" t="s">
        <v>549</v>
      </c>
      <c r="D33692" s="159">
        <v>404.79</v>
      </c>
    </row>
    <row r="33693" spans="3:4" ht="15" hidden="1" customHeight="1" x14ac:dyDescent="0.25">
      <c r="C33693" s="160" t="s">
        <v>546</v>
      </c>
      <c r="D33693" s="161">
        <v>1041.1199999999999</v>
      </c>
    </row>
    <row r="33694" spans="3:4" ht="15" hidden="1" customHeight="1" x14ac:dyDescent="0.25">
      <c r="C33694" s="158" t="s">
        <v>543</v>
      </c>
      <c r="D33694" s="159">
        <v>619.04999999999995</v>
      </c>
    </row>
    <row r="33695" spans="3:4" ht="15" hidden="1" customHeight="1" x14ac:dyDescent="0.25">
      <c r="C33695" s="160" t="s">
        <v>549</v>
      </c>
      <c r="D33695" s="161">
        <v>70.97</v>
      </c>
    </row>
    <row r="33696" spans="3:4" ht="15" hidden="1" customHeight="1" x14ac:dyDescent="0.25">
      <c r="C33696" s="158" t="s">
        <v>551</v>
      </c>
      <c r="D33696" s="159">
        <v>1148.1099999999999</v>
      </c>
    </row>
    <row r="33697" spans="3:4" ht="15" hidden="1" customHeight="1" x14ac:dyDescent="0.25">
      <c r="C33697" s="160" t="s">
        <v>542</v>
      </c>
      <c r="D33697" s="161">
        <v>742.29</v>
      </c>
    </row>
    <row r="33698" spans="3:4" ht="15" hidden="1" customHeight="1" x14ac:dyDescent="0.25">
      <c r="C33698" s="158" t="s">
        <v>552</v>
      </c>
      <c r="D33698" s="159">
        <v>433.62</v>
      </c>
    </row>
    <row r="33699" spans="3:4" ht="15" hidden="1" customHeight="1" x14ac:dyDescent="0.25">
      <c r="C33699" s="160" t="s">
        <v>541</v>
      </c>
      <c r="D33699" s="161">
        <v>1127.97</v>
      </c>
    </row>
    <row r="33700" spans="3:4" ht="15" hidden="1" customHeight="1" x14ac:dyDescent="0.25">
      <c r="C33700" s="158" t="s">
        <v>540</v>
      </c>
      <c r="D33700" s="159">
        <v>700.67</v>
      </c>
    </row>
    <row r="33701" spans="3:4" ht="15" hidden="1" customHeight="1" x14ac:dyDescent="0.25">
      <c r="C33701" s="160" t="s">
        <v>546</v>
      </c>
      <c r="D33701" s="161">
        <v>554.17999999999995</v>
      </c>
    </row>
    <row r="33702" spans="3:4" ht="15" hidden="1" customHeight="1" x14ac:dyDescent="0.25">
      <c r="C33702" s="158" t="s">
        <v>552</v>
      </c>
      <c r="D33702" s="159">
        <v>197.94</v>
      </c>
    </row>
    <row r="33703" spans="3:4" ht="15" hidden="1" customHeight="1" x14ac:dyDescent="0.25">
      <c r="C33703" s="160" t="s">
        <v>543</v>
      </c>
      <c r="D33703" s="161">
        <v>107.56</v>
      </c>
    </row>
    <row r="33704" spans="3:4" ht="15" hidden="1" customHeight="1" x14ac:dyDescent="0.25">
      <c r="C33704" s="158" t="s">
        <v>558</v>
      </c>
      <c r="D33704" s="159">
        <v>152.86000000000001</v>
      </c>
    </row>
    <row r="33705" spans="3:4" ht="15" hidden="1" customHeight="1" x14ac:dyDescent="0.25">
      <c r="C33705" s="160" t="s">
        <v>553</v>
      </c>
      <c r="D33705" s="161">
        <v>1144.8699999999999</v>
      </c>
    </row>
    <row r="33706" spans="3:4" ht="15" hidden="1" customHeight="1" x14ac:dyDescent="0.25">
      <c r="C33706" s="158" t="s">
        <v>539</v>
      </c>
      <c r="D33706" s="159">
        <v>507.91</v>
      </c>
    </row>
    <row r="33707" spans="3:4" ht="15" hidden="1" customHeight="1" x14ac:dyDescent="0.25">
      <c r="C33707" s="160" t="s">
        <v>312</v>
      </c>
      <c r="D33707" s="161">
        <v>1153.43</v>
      </c>
    </row>
    <row r="33708" spans="3:4" ht="15" hidden="1" customHeight="1" x14ac:dyDescent="0.25">
      <c r="C33708" s="158" t="s">
        <v>308</v>
      </c>
      <c r="D33708" s="159">
        <v>212.28</v>
      </c>
    </row>
    <row r="33709" spans="3:4" ht="15" hidden="1" customHeight="1" x14ac:dyDescent="0.25">
      <c r="C33709" s="160" t="s">
        <v>545</v>
      </c>
      <c r="D33709" s="161">
        <v>989.7</v>
      </c>
    </row>
    <row r="33710" spans="3:4" ht="15" hidden="1" customHeight="1" x14ac:dyDescent="0.25">
      <c r="C33710" s="158" t="s">
        <v>551</v>
      </c>
      <c r="D33710" s="159">
        <v>737.15</v>
      </c>
    </row>
    <row r="33711" spans="3:4" ht="15" hidden="1" customHeight="1" x14ac:dyDescent="0.25">
      <c r="C33711" s="160" t="s">
        <v>543</v>
      </c>
      <c r="D33711" s="161">
        <v>810.61</v>
      </c>
    </row>
    <row r="33712" spans="3:4" ht="15" hidden="1" customHeight="1" x14ac:dyDescent="0.25">
      <c r="C33712" s="158" t="s">
        <v>312</v>
      </c>
      <c r="D33712" s="159">
        <v>693.64</v>
      </c>
    </row>
    <row r="33713" spans="3:4" ht="15" hidden="1" customHeight="1" x14ac:dyDescent="0.25">
      <c r="C33713" s="160" t="s">
        <v>553</v>
      </c>
      <c r="D33713" s="161">
        <v>589.33000000000004</v>
      </c>
    </row>
    <row r="33714" spans="3:4" ht="15" hidden="1" customHeight="1" x14ac:dyDescent="0.25">
      <c r="C33714" s="158" t="s">
        <v>539</v>
      </c>
      <c r="D33714" s="159">
        <v>485.68</v>
      </c>
    </row>
    <row r="33715" spans="3:4" ht="15" hidden="1" customHeight="1" x14ac:dyDescent="0.25">
      <c r="C33715" s="160" t="s">
        <v>552</v>
      </c>
      <c r="D33715" s="161">
        <v>594.58000000000004</v>
      </c>
    </row>
    <row r="33716" spans="3:4" ht="15" hidden="1" customHeight="1" x14ac:dyDescent="0.25">
      <c r="C33716" s="158" t="s">
        <v>545</v>
      </c>
      <c r="D33716" s="159">
        <v>889.01</v>
      </c>
    </row>
    <row r="33717" spans="3:4" ht="15" hidden="1" customHeight="1" x14ac:dyDescent="0.25">
      <c r="C33717" s="160" t="s">
        <v>551</v>
      </c>
      <c r="D33717" s="161">
        <v>126.55</v>
      </c>
    </row>
    <row r="33718" spans="3:4" ht="15" hidden="1" customHeight="1" x14ac:dyDescent="0.25">
      <c r="C33718" s="158" t="s">
        <v>309</v>
      </c>
      <c r="D33718" s="159">
        <v>826.62</v>
      </c>
    </row>
    <row r="33719" spans="3:4" ht="15" hidden="1" customHeight="1" x14ac:dyDescent="0.25">
      <c r="C33719" s="160" t="s">
        <v>543</v>
      </c>
      <c r="D33719" s="161">
        <v>677.72</v>
      </c>
    </row>
    <row r="33720" spans="3:4" ht="15" hidden="1" customHeight="1" x14ac:dyDescent="0.25">
      <c r="C33720" s="158" t="s">
        <v>307</v>
      </c>
      <c r="D33720" s="159">
        <v>985.47</v>
      </c>
    </row>
    <row r="33721" spans="3:4" ht="15" hidden="1" customHeight="1" x14ac:dyDescent="0.25">
      <c r="C33721" s="160" t="s">
        <v>550</v>
      </c>
      <c r="D33721" s="161">
        <v>763.99</v>
      </c>
    </row>
    <row r="33722" spans="3:4" ht="15" hidden="1" customHeight="1" x14ac:dyDescent="0.25">
      <c r="C33722" s="158" t="s">
        <v>550</v>
      </c>
      <c r="D33722" s="159">
        <v>1263.48</v>
      </c>
    </row>
    <row r="33723" spans="3:4" ht="15" hidden="1" customHeight="1" x14ac:dyDescent="0.25">
      <c r="C33723" s="160" t="s">
        <v>543</v>
      </c>
      <c r="D33723" s="161">
        <v>992.75</v>
      </c>
    </row>
    <row r="33724" spans="3:4" ht="15" hidden="1" customHeight="1" x14ac:dyDescent="0.25">
      <c r="C33724" s="158" t="s">
        <v>542</v>
      </c>
      <c r="D33724" s="159">
        <v>1037.95</v>
      </c>
    </row>
    <row r="33725" spans="3:4" ht="15" hidden="1" customHeight="1" x14ac:dyDescent="0.25">
      <c r="C33725" s="160" t="s">
        <v>541</v>
      </c>
      <c r="D33725" s="161">
        <v>745.06</v>
      </c>
    </row>
    <row r="33726" spans="3:4" ht="15" hidden="1" customHeight="1" x14ac:dyDescent="0.25">
      <c r="C33726" s="158" t="s">
        <v>539</v>
      </c>
      <c r="D33726" s="159">
        <v>658.46</v>
      </c>
    </row>
    <row r="33727" spans="3:4" ht="15" hidden="1" customHeight="1" x14ac:dyDescent="0.25">
      <c r="C33727" s="160" t="s">
        <v>540</v>
      </c>
      <c r="D33727" s="161">
        <v>650.6</v>
      </c>
    </row>
    <row r="33728" spans="3:4" ht="15" hidden="1" customHeight="1" x14ac:dyDescent="0.25">
      <c r="C33728" s="158" t="s">
        <v>546</v>
      </c>
      <c r="D33728" s="159">
        <v>1289.19</v>
      </c>
    </row>
    <row r="33729" spans="3:4" ht="15" hidden="1" customHeight="1" x14ac:dyDescent="0.25">
      <c r="C33729" s="160" t="s">
        <v>312</v>
      </c>
      <c r="D33729" s="161">
        <v>902.99</v>
      </c>
    </row>
    <row r="33730" spans="3:4" ht="15" hidden="1" customHeight="1" x14ac:dyDescent="0.25">
      <c r="C33730" s="158" t="s">
        <v>556</v>
      </c>
      <c r="D33730" s="159">
        <v>1169.55</v>
      </c>
    </row>
    <row r="33731" spans="3:4" ht="15" hidden="1" customHeight="1" x14ac:dyDescent="0.25">
      <c r="C33731" s="160" t="s">
        <v>540</v>
      </c>
      <c r="D33731" s="161">
        <v>693.01</v>
      </c>
    </row>
    <row r="33732" spans="3:4" ht="15" hidden="1" customHeight="1" x14ac:dyDescent="0.25">
      <c r="C33732" s="158" t="s">
        <v>540</v>
      </c>
      <c r="D33732" s="159">
        <v>586.35</v>
      </c>
    </row>
    <row r="33733" spans="3:4" ht="15" hidden="1" customHeight="1" x14ac:dyDescent="0.25">
      <c r="C33733" s="160" t="s">
        <v>540</v>
      </c>
      <c r="D33733" s="161">
        <v>795.61</v>
      </c>
    </row>
    <row r="33734" spans="3:4" ht="15" hidden="1" customHeight="1" x14ac:dyDescent="0.25">
      <c r="C33734" s="158" t="s">
        <v>540</v>
      </c>
      <c r="D33734" s="159">
        <v>77.38</v>
      </c>
    </row>
    <row r="33735" spans="3:4" ht="15" hidden="1" customHeight="1" x14ac:dyDescent="0.25">
      <c r="C33735" s="160" t="s">
        <v>312</v>
      </c>
      <c r="D33735" s="161">
        <v>20.18</v>
      </c>
    </row>
    <row r="33736" spans="3:4" ht="15" hidden="1" customHeight="1" x14ac:dyDescent="0.25">
      <c r="C33736" s="158" t="s">
        <v>556</v>
      </c>
      <c r="D33736" s="159">
        <v>840.54</v>
      </c>
    </row>
    <row r="33737" spans="3:4" ht="15" hidden="1" customHeight="1" x14ac:dyDescent="0.25">
      <c r="C33737" s="160" t="s">
        <v>545</v>
      </c>
      <c r="D33737" s="161">
        <v>158.9</v>
      </c>
    </row>
    <row r="33738" spans="3:4" ht="15" hidden="1" customHeight="1" x14ac:dyDescent="0.25">
      <c r="C33738" s="158" t="s">
        <v>539</v>
      </c>
      <c r="D33738" s="159">
        <v>1043.49</v>
      </c>
    </row>
    <row r="33739" spans="3:4" ht="15" hidden="1" customHeight="1" x14ac:dyDescent="0.25">
      <c r="C33739" s="160" t="s">
        <v>552</v>
      </c>
      <c r="D33739" s="161">
        <v>448.01</v>
      </c>
    </row>
    <row r="33740" spans="3:4" ht="15" hidden="1" customHeight="1" x14ac:dyDescent="0.25">
      <c r="C33740" s="158" t="s">
        <v>309</v>
      </c>
      <c r="D33740" s="159">
        <v>433.05</v>
      </c>
    </row>
    <row r="33741" spans="3:4" ht="15" hidden="1" customHeight="1" x14ac:dyDescent="0.25">
      <c r="C33741" s="160" t="s">
        <v>552</v>
      </c>
      <c r="D33741" s="161">
        <v>296.63</v>
      </c>
    </row>
    <row r="33742" spans="3:4" ht="15" hidden="1" customHeight="1" x14ac:dyDescent="0.25">
      <c r="C33742" s="158" t="s">
        <v>546</v>
      </c>
      <c r="D33742" s="159">
        <v>806.92</v>
      </c>
    </row>
    <row r="33743" spans="3:4" ht="15" hidden="1" customHeight="1" x14ac:dyDescent="0.25">
      <c r="C33743" s="160" t="s">
        <v>308</v>
      </c>
      <c r="D33743" s="161">
        <v>1285.04</v>
      </c>
    </row>
    <row r="33744" spans="3:4" ht="15" hidden="1" customHeight="1" x14ac:dyDescent="0.25">
      <c r="C33744" s="158" t="s">
        <v>552</v>
      </c>
      <c r="D33744" s="159">
        <v>102.38</v>
      </c>
    </row>
    <row r="33745" spans="3:4" ht="15" hidden="1" customHeight="1" x14ac:dyDescent="0.25">
      <c r="C33745" s="160" t="s">
        <v>541</v>
      </c>
      <c r="D33745" s="161">
        <v>1298.96</v>
      </c>
    </row>
    <row r="33746" spans="3:4" ht="15" hidden="1" customHeight="1" x14ac:dyDescent="0.25">
      <c r="C33746" s="158" t="s">
        <v>548</v>
      </c>
      <c r="D33746" s="159">
        <v>23.46</v>
      </c>
    </row>
    <row r="33747" spans="3:4" ht="15" hidden="1" customHeight="1" x14ac:dyDescent="0.25">
      <c r="C33747" s="160" t="s">
        <v>545</v>
      </c>
      <c r="D33747" s="161">
        <v>1204.58</v>
      </c>
    </row>
    <row r="33748" spans="3:4" ht="15" hidden="1" customHeight="1" x14ac:dyDescent="0.25">
      <c r="C33748" s="158" t="s">
        <v>545</v>
      </c>
      <c r="D33748" s="159">
        <v>944.7</v>
      </c>
    </row>
    <row r="33749" spans="3:4" ht="15" hidden="1" customHeight="1" x14ac:dyDescent="0.25">
      <c r="C33749" s="160" t="s">
        <v>553</v>
      </c>
      <c r="D33749" s="161">
        <v>693.53</v>
      </c>
    </row>
    <row r="33750" spans="3:4" ht="15" hidden="1" customHeight="1" x14ac:dyDescent="0.25">
      <c r="C33750" s="158" t="s">
        <v>312</v>
      </c>
      <c r="D33750" s="159">
        <v>876.88</v>
      </c>
    </row>
    <row r="33751" spans="3:4" ht="15" hidden="1" customHeight="1" x14ac:dyDescent="0.25">
      <c r="C33751" s="160" t="s">
        <v>548</v>
      </c>
      <c r="D33751" s="161">
        <v>680.66</v>
      </c>
    </row>
    <row r="33752" spans="3:4" ht="15" hidden="1" customHeight="1" x14ac:dyDescent="0.25">
      <c r="C33752" s="158" t="s">
        <v>540</v>
      </c>
      <c r="D33752" s="159">
        <v>789.28</v>
      </c>
    </row>
    <row r="33753" spans="3:4" ht="15" hidden="1" customHeight="1" x14ac:dyDescent="0.25">
      <c r="C33753" s="160" t="s">
        <v>548</v>
      </c>
      <c r="D33753" s="161">
        <v>608.39</v>
      </c>
    </row>
    <row r="33754" spans="3:4" ht="15" hidden="1" customHeight="1" x14ac:dyDescent="0.25">
      <c r="C33754" s="158" t="s">
        <v>540</v>
      </c>
      <c r="D33754" s="159">
        <v>95.03</v>
      </c>
    </row>
    <row r="33755" spans="3:4" ht="15" hidden="1" customHeight="1" x14ac:dyDescent="0.25">
      <c r="C33755" s="160" t="s">
        <v>549</v>
      </c>
      <c r="D33755" s="161">
        <v>520.69000000000005</v>
      </c>
    </row>
    <row r="33756" spans="3:4" ht="15" hidden="1" customHeight="1" x14ac:dyDescent="0.25">
      <c r="C33756" s="158" t="s">
        <v>546</v>
      </c>
      <c r="D33756" s="159">
        <v>1178.72</v>
      </c>
    </row>
    <row r="33757" spans="3:4" ht="15" hidden="1" customHeight="1" x14ac:dyDescent="0.25">
      <c r="C33757" s="160" t="s">
        <v>545</v>
      </c>
      <c r="D33757" s="161">
        <v>790.41</v>
      </c>
    </row>
    <row r="33758" spans="3:4" ht="15" hidden="1" customHeight="1" x14ac:dyDescent="0.25">
      <c r="C33758" s="158" t="s">
        <v>551</v>
      </c>
      <c r="D33758" s="159">
        <v>774.18</v>
      </c>
    </row>
    <row r="33759" spans="3:4" ht="15" hidden="1" customHeight="1" x14ac:dyDescent="0.25">
      <c r="C33759" s="160" t="s">
        <v>312</v>
      </c>
      <c r="D33759" s="161">
        <v>1115.27</v>
      </c>
    </row>
    <row r="33760" spans="3:4" ht="15" hidden="1" customHeight="1" x14ac:dyDescent="0.25">
      <c r="C33760" s="158" t="s">
        <v>544</v>
      </c>
      <c r="D33760" s="159">
        <v>696.71</v>
      </c>
    </row>
    <row r="33761" spans="3:4" ht="15" hidden="1" customHeight="1" x14ac:dyDescent="0.25">
      <c r="C33761" s="160" t="s">
        <v>549</v>
      </c>
      <c r="D33761" s="161">
        <v>597.23</v>
      </c>
    </row>
    <row r="33762" spans="3:4" ht="15" hidden="1" customHeight="1" x14ac:dyDescent="0.25">
      <c r="C33762" s="158" t="s">
        <v>553</v>
      </c>
      <c r="D33762" s="159">
        <v>411.93</v>
      </c>
    </row>
    <row r="33763" spans="3:4" ht="15" hidden="1" customHeight="1" x14ac:dyDescent="0.25">
      <c r="C33763" s="160" t="s">
        <v>308</v>
      </c>
      <c r="D33763" s="161">
        <v>1225.82</v>
      </c>
    </row>
    <row r="33764" spans="3:4" ht="15" hidden="1" customHeight="1" x14ac:dyDescent="0.25">
      <c r="C33764" s="158" t="s">
        <v>312</v>
      </c>
      <c r="D33764" s="159">
        <v>575.05999999999995</v>
      </c>
    </row>
    <row r="33765" spans="3:4" ht="15" hidden="1" customHeight="1" x14ac:dyDescent="0.25">
      <c r="C33765" s="160" t="s">
        <v>547</v>
      </c>
      <c r="D33765" s="161">
        <v>17.260000000000002</v>
      </c>
    </row>
    <row r="33766" spans="3:4" ht="15" hidden="1" customHeight="1" x14ac:dyDescent="0.25">
      <c r="C33766" s="158" t="s">
        <v>552</v>
      </c>
      <c r="D33766" s="159">
        <v>636.41999999999996</v>
      </c>
    </row>
    <row r="33767" spans="3:4" ht="15" hidden="1" customHeight="1" x14ac:dyDescent="0.25">
      <c r="C33767" s="160" t="s">
        <v>312</v>
      </c>
      <c r="D33767" s="161">
        <v>698.1</v>
      </c>
    </row>
    <row r="33768" spans="3:4" ht="15" hidden="1" customHeight="1" x14ac:dyDescent="0.25">
      <c r="C33768" s="158" t="s">
        <v>553</v>
      </c>
      <c r="D33768" s="159">
        <v>533.1</v>
      </c>
    </row>
    <row r="33769" spans="3:4" ht="15" hidden="1" customHeight="1" x14ac:dyDescent="0.25">
      <c r="C33769" s="160" t="s">
        <v>312</v>
      </c>
      <c r="D33769" s="161">
        <v>907.64</v>
      </c>
    </row>
    <row r="33770" spans="3:4" ht="15" hidden="1" customHeight="1" x14ac:dyDescent="0.25">
      <c r="C33770" s="158" t="s">
        <v>549</v>
      </c>
      <c r="D33770" s="159">
        <v>1207.1199999999999</v>
      </c>
    </row>
    <row r="33771" spans="3:4" ht="15" hidden="1" customHeight="1" x14ac:dyDescent="0.25">
      <c r="C33771" s="160" t="s">
        <v>312</v>
      </c>
      <c r="D33771" s="161">
        <v>851.69</v>
      </c>
    </row>
    <row r="33772" spans="3:4" ht="15" hidden="1" customHeight="1" x14ac:dyDescent="0.25">
      <c r="C33772" s="158" t="s">
        <v>553</v>
      </c>
      <c r="D33772" s="159">
        <v>72.150000000000006</v>
      </c>
    </row>
    <row r="33773" spans="3:4" ht="15" hidden="1" customHeight="1" x14ac:dyDescent="0.25">
      <c r="C33773" s="160" t="s">
        <v>546</v>
      </c>
      <c r="D33773" s="161">
        <v>206.85</v>
      </c>
    </row>
    <row r="33774" spans="3:4" ht="15" hidden="1" customHeight="1" x14ac:dyDescent="0.25">
      <c r="C33774" s="158" t="s">
        <v>309</v>
      </c>
      <c r="D33774" s="159">
        <v>900.43</v>
      </c>
    </row>
    <row r="33775" spans="3:4" ht="15" hidden="1" customHeight="1" x14ac:dyDescent="0.25">
      <c r="C33775" s="160" t="s">
        <v>542</v>
      </c>
      <c r="D33775" s="161">
        <v>1507.98</v>
      </c>
    </row>
    <row r="33776" spans="3:4" ht="15" hidden="1" customHeight="1" x14ac:dyDescent="0.25">
      <c r="C33776" s="158" t="s">
        <v>554</v>
      </c>
      <c r="D33776" s="159">
        <v>841.94</v>
      </c>
    </row>
    <row r="33777" spans="3:4" ht="15" hidden="1" customHeight="1" x14ac:dyDescent="0.25">
      <c r="C33777" s="160" t="s">
        <v>312</v>
      </c>
      <c r="D33777" s="161">
        <v>1135.26</v>
      </c>
    </row>
    <row r="33778" spans="3:4" ht="15" hidden="1" customHeight="1" x14ac:dyDescent="0.25">
      <c r="C33778" s="158" t="s">
        <v>308</v>
      </c>
      <c r="D33778" s="159">
        <v>566.22</v>
      </c>
    </row>
    <row r="33779" spans="3:4" ht="15" hidden="1" customHeight="1" x14ac:dyDescent="0.25">
      <c r="C33779" s="160" t="s">
        <v>542</v>
      </c>
      <c r="D33779" s="161">
        <v>752.34</v>
      </c>
    </row>
    <row r="33780" spans="3:4" ht="15" hidden="1" customHeight="1" x14ac:dyDescent="0.25">
      <c r="C33780" s="158" t="s">
        <v>552</v>
      </c>
      <c r="D33780" s="159">
        <v>607</v>
      </c>
    </row>
    <row r="33781" spans="3:4" ht="15" hidden="1" customHeight="1" x14ac:dyDescent="0.25">
      <c r="C33781" s="160" t="s">
        <v>547</v>
      </c>
      <c r="D33781" s="161">
        <v>969.43</v>
      </c>
    </row>
    <row r="33782" spans="3:4" ht="15" hidden="1" customHeight="1" x14ac:dyDescent="0.25">
      <c r="C33782" s="158" t="s">
        <v>539</v>
      </c>
      <c r="D33782" s="159">
        <v>1174.53</v>
      </c>
    </row>
    <row r="33783" spans="3:4" ht="15" hidden="1" customHeight="1" x14ac:dyDescent="0.25">
      <c r="C33783" s="160" t="s">
        <v>542</v>
      </c>
      <c r="D33783" s="161">
        <v>633.38</v>
      </c>
    </row>
    <row r="33784" spans="3:4" ht="15" hidden="1" customHeight="1" x14ac:dyDescent="0.25">
      <c r="C33784" s="158" t="s">
        <v>542</v>
      </c>
      <c r="D33784" s="159">
        <v>738.14</v>
      </c>
    </row>
    <row r="33785" spans="3:4" ht="15" hidden="1" customHeight="1" x14ac:dyDescent="0.25">
      <c r="C33785" s="160" t="s">
        <v>548</v>
      </c>
      <c r="D33785" s="161">
        <v>142.76</v>
      </c>
    </row>
    <row r="33786" spans="3:4" ht="15" hidden="1" customHeight="1" x14ac:dyDescent="0.25">
      <c r="C33786" s="158" t="s">
        <v>557</v>
      </c>
      <c r="D33786" s="159">
        <v>1215.9000000000001</v>
      </c>
    </row>
    <row r="33787" spans="3:4" ht="15" hidden="1" customHeight="1" x14ac:dyDescent="0.25">
      <c r="C33787" s="160" t="s">
        <v>549</v>
      </c>
      <c r="D33787" s="161">
        <v>1072.52</v>
      </c>
    </row>
    <row r="33788" spans="3:4" ht="15" hidden="1" customHeight="1" x14ac:dyDescent="0.25">
      <c r="C33788" s="158" t="s">
        <v>547</v>
      </c>
      <c r="D33788" s="159">
        <v>772.16</v>
      </c>
    </row>
    <row r="33789" spans="3:4" ht="15" hidden="1" customHeight="1" x14ac:dyDescent="0.25">
      <c r="C33789" s="160" t="s">
        <v>553</v>
      </c>
      <c r="D33789" s="161">
        <v>1163.76</v>
      </c>
    </row>
    <row r="33790" spans="3:4" ht="15" hidden="1" customHeight="1" x14ac:dyDescent="0.25">
      <c r="C33790" s="158" t="s">
        <v>542</v>
      </c>
      <c r="D33790" s="159">
        <v>1089.8699999999999</v>
      </c>
    </row>
    <row r="33791" spans="3:4" ht="15" hidden="1" customHeight="1" x14ac:dyDescent="0.25">
      <c r="C33791" s="160" t="s">
        <v>547</v>
      </c>
      <c r="D33791" s="161">
        <v>543.30999999999995</v>
      </c>
    </row>
    <row r="33792" spans="3:4" ht="15" hidden="1" customHeight="1" x14ac:dyDescent="0.25">
      <c r="C33792" s="158" t="s">
        <v>549</v>
      </c>
      <c r="D33792" s="159">
        <v>521.19000000000005</v>
      </c>
    </row>
    <row r="33793" spans="3:4" ht="15" hidden="1" customHeight="1" x14ac:dyDescent="0.25">
      <c r="C33793" s="160" t="s">
        <v>553</v>
      </c>
      <c r="D33793" s="161">
        <v>368.67</v>
      </c>
    </row>
    <row r="33794" spans="3:4" ht="15" hidden="1" customHeight="1" x14ac:dyDescent="0.25">
      <c r="C33794" s="158" t="s">
        <v>554</v>
      </c>
      <c r="D33794" s="159">
        <v>130.06</v>
      </c>
    </row>
    <row r="33795" spans="3:4" ht="15" hidden="1" customHeight="1" x14ac:dyDescent="0.25">
      <c r="C33795" s="160" t="s">
        <v>544</v>
      </c>
      <c r="D33795" s="161">
        <v>461.19</v>
      </c>
    </row>
    <row r="33796" spans="3:4" ht="15" hidden="1" customHeight="1" x14ac:dyDescent="0.25">
      <c r="C33796" s="158" t="s">
        <v>307</v>
      </c>
      <c r="D33796" s="159">
        <v>611.17999999999995</v>
      </c>
    </row>
    <row r="33797" spans="3:4" ht="15" hidden="1" customHeight="1" x14ac:dyDescent="0.25">
      <c r="C33797" s="160" t="s">
        <v>550</v>
      </c>
      <c r="D33797" s="161">
        <v>314.31</v>
      </c>
    </row>
    <row r="33798" spans="3:4" ht="15" hidden="1" customHeight="1" x14ac:dyDescent="0.25">
      <c r="C33798" s="158" t="s">
        <v>544</v>
      </c>
      <c r="D33798" s="159">
        <v>1136.83</v>
      </c>
    </row>
    <row r="33799" spans="3:4" ht="15" hidden="1" customHeight="1" x14ac:dyDescent="0.25">
      <c r="C33799" s="160" t="s">
        <v>540</v>
      </c>
      <c r="D33799" s="161">
        <v>418.44</v>
      </c>
    </row>
    <row r="33800" spans="3:4" ht="15" hidden="1" customHeight="1" x14ac:dyDescent="0.25">
      <c r="C33800" s="158" t="s">
        <v>308</v>
      </c>
      <c r="D33800" s="159">
        <v>157.16</v>
      </c>
    </row>
    <row r="33801" spans="3:4" ht="15" hidden="1" customHeight="1" x14ac:dyDescent="0.25">
      <c r="C33801" s="160" t="s">
        <v>553</v>
      </c>
      <c r="D33801" s="161">
        <v>239.18</v>
      </c>
    </row>
    <row r="33802" spans="3:4" ht="15" hidden="1" customHeight="1" x14ac:dyDescent="0.25">
      <c r="C33802" s="158" t="s">
        <v>546</v>
      </c>
      <c r="D33802" s="159">
        <v>552.78</v>
      </c>
    </row>
    <row r="33803" spans="3:4" ht="15" hidden="1" customHeight="1" x14ac:dyDescent="0.25">
      <c r="C33803" s="160" t="s">
        <v>549</v>
      </c>
      <c r="D33803" s="161">
        <v>504.76</v>
      </c>
    </row>
    <row r="33804" spans="3:4" ht="15" hidden="1" customHeight="1" x14ac:dyDescent="0.25">
      <c r="C33804" s="158" t="s">
        <v>554</v>
      </c>
      <c r="D33804" s="159">
        <v>548.66</v>
      </c>
    </row>
    <row r="33805" spans="3:4" ht="15" hidden="1" customHeight="1" x14ac:dyDescent="0.25">
      <c r="C33805" s="160" t="s">
        <v>545</v>
      </c>
      <c r="D33805" s="161">
        <v>873.77</v>
      </c>
    </row>
    <row r="33806" spans="3:4" ht="15" hidden="1" customHeight="1" x14ac:dyDescent="0.25">
      <c r="C33806" s="158" t="s">
        <v>546</v>
      </c>
      <c r="D33806" s="159">
        <v>949.93</v>
      </c>
    </row>
    <row r="33807" spans="3:4" ht="15" hidden="1" customHeight="1" x14ac:dyDescent="0.25">
      <c r="C33807" s="160" t="s">
        <v>542</v>
      </c>
      <c r="D33807" s="161">
        <v>630.61</v>
      </c>
    </row>
    <row r="33808" spans="3:4" ht="15" hidden="1" customHeight="1" x14ac:dyDescent="0.25">
      <c r="C33808" s="158" t="s">
        <v>548</v>
      </c>
      <c r="D33808" s="159">
        <v>454.39</v>
      </c>
    </row>
    <row r="33809" spans="3:4" ht="15" hidden="1" customHeight="1" x14ac:dyDescent="0.25">
      <c r="C33809" s="160" t="s">
        <v>312</v>
      </c>
      <c r="D33809" s="161">
        <v>307.81</v>
      </c>
    </row>
    <row r="33810" spans="3:4" ht="15" hidden="1" customHeight="1" x14ac:dyDescent="0.25">
      <c r="C33810" s="158" t="s">
        <v>552</v>
      </c>
      <c r="D33810" s="159">
        <v>275.95</v>
      </c>
    </row>
    <row r="33811" spans="3:4" ht="15" hidden="1" customHeight="1" x14ac:dyDescent="0.25">
      <c r="C33811" s="160" t="s">
        <v>558</v>
      </c>
      <c r="D33811" s="161">
        <v>410.43</v>
      </c>
    </row>
    <row r="33812" spans="3:4" ht="15" hidden="1" customHeight="1" x14ac:dyDescent="0.25">
      <c r="C33812" s="158" t="s">
        <v>312</v>
      </c>
      <c r="D33812" s="159">
        <v>641.88</v>
      </c>
    </row>
    <row r="33813" spans="3:4" ht="15" hidden="1" customHeight="1" x14ac:dyDescent="0.25">
      <c r="C33813" s="160" t="s">
        <v>552</v>
      </c>
      <c r="D33813" s="161">
        <v>1001.48</v>
      </c>
    </row>
    <row r="33814" spans="3:4" ht="15" hidden="1" customHeight="1" x14ac:dyDescent="0.25">
      <c r="C33814" s="158" t="s">
        <v>553</v>
      </c>
      <c r="D33814" s="159">
        <v>619.69000000000005</v>
      </c>
    </row>
    <row r="33815" spans="3:4" ht="15" hidden="1" customHeight="1" x14ac:dyDescent="0.25">
      <c r="C33815" s="160" t="s">
        <v>542</v>
      </c>
      <c r="D33815" s="161">
        <v>458.3</v>
      </c>
    </row>
    <row r="33816" spans="3:4" ht="15" hidden="1" customHeight="1" x14ac:dyDescent="0.25">
      <c r="C33816" s="158" t="s">
        <v>558</v>
      </c>
      <c r="D33816" s="159">
        <v>1121.28</v>
      </c>
    </row>
    <row r="33817" spans="3:4" ht="15" hidden="1" customHeight="1" x14ac:dyDescent="0.25">
      <c r="C33817" s="160" t="s">
        <v>307</v>
      </c>
      <c r="D33817" s="161">
        <v>1136.28</v>
      </c>
    </row>
    <row r="33818" spans="3:4" ht="15" hidden="1" customHeight="1" x14ac:dyDescent="0.25">
      <c r="C33818" s="158" t="s">
        <v>540</v>
      </c>
      <c r="D33818" s="159">
        <v>398.75</v>
      </c>
    </row>
    <row r="33819" spans="3:4" ht="15" hidden="1" customHeight="1" x14ac:dyDescent="0.25">
      <c r="C33819" s="160" t="s">
        <v>556</v>
      </c>
      <c r="D33819" s="161">
        <v>268.87</v>
      </c>
    </row>
    <row r="33820" spans="3:4" ht="15" hidden="1" customHeight="1" x14ac:dyDescent="0.25">
      <c r="C33820" s="158" t="s">
        <v>312</v>
      </c>
      <c r="D33820" s="159">
        <v>943.77</v>
      </c>
    </row>
    <row r="33821" spans="3:4" ht="15" hidden="1" customHeight="1" x14ac:dyDescent="0.25">
      <c r="C33821" s="160" t="s">
        <v>547</v>
      </c>
      <c r="D33821" s="161">
        <v>886.54</v>
      </c>
    </row>
    <row r="33822" spans="3:4" ht="15" hidden="1" customHeight="1" x14ac:dyDescent="0.25">
      <c r="C33822" s="158" t="s">
        <v>552</v>
      </c>
      <c r="D33822" s="159">
        <v>544.97</v>
      </c>
    </row>
    <row r="33823" spans="3:4" ht="15" hidden="1" customHeight="1" x14ac:dyDescent="0.25">
      <c r="C33823" s="160" t="s">
        <v>545</v>
      </c>
      <c r="D33823" s="161">
        <v>280.92</v>
      </c>
    </row>
    <row r="33824" spans="3:4" ht="15" hidden="1" customHeight="1" x14ac:dyDescent="0.25">
      <c r="C33824" s="158" t="s">
        <v>543</v>
      </c>
      <c r="D33824" s="159">
        <v>1298.22</v>
      </c>
    </row>
    <row r="33825" spans="3:4" ht="15" hidden="1" customHeight="1" x14ac:dyDescent="0.25">
      <c r="C33825" s="160" t="s">
        <v>544</v>
      </c>
      <c r="D33825" s="161">
        <v>645.35</v>
      </c>
    </row>
    <row r="33826" spans="3:4" ht="15" hidden="1" customHeight="1" x14ac:dyDescent="0.25">
      <c r="C33826" s="158" t="s">
        <v>540</v>
      </c>
      <c r="D33826" s="159">
        <v>364.19</v>
      </c>
    </row>
    <row r="33827" spans="3:4" ht="15" hidden="1" customHeight="1" x14ac:dyDescent="0.25">
      <c r="C33827" s="160" t="s">
        <v>545</v>
      </c>
      <c r="D33827" s="161">
        <v>966.49</v>
      </c>
    </row>
    <row r="33828" spans="3:4" ht="15" hidden="1" customHeight="1" x14ac:dyDescent="0.25">
      <c r="C33828" s="158" t="s">
        <v>542</v>
      </c>
      <c r="D33828" s="159">
        <v>1195.73</v>
      </c>
    </row>
    <row r="33829" spans="3:4" ht="15" hidden="1" customHeight="1" x14ac:dyDescent="0.25">
      <c r="C33829" s="160" t="s">
        <v>546</v>
      </c>
      <c r="D33829" s="161">
        <v>280.63</v>
      </c>
    </row>
    <row r="33830" spans="3:4" ht="15" hidden="1" customHeight="1" x14ac:dyDescent="0.25">
      <c r="C33830" s="158" t="s">
        <v>543</v>
      </c>
      <c r="D33830" s="159">
        <v>815.27</v>
      </c>
    </row>
    <row r="33831" spans="3:4" ht="15" hidden="1" customHeight="1" x14ac:dyDescent="0.25">
      <c r="C33831" s="160" t="s">
        <v>546</v>
      </c>
      <c r="D33831" s="161">
        <v>1061.17</v>
      </c>
    </row>
    <row r="33832" spans="3:4" ht="15" hidden="1" customHeight="1" x14ac:dyDescent="0.25">
      <c r="C33832" s="158" t="s">
        <v>552</v>
      </c>
      <c r="D33832" s="159">
        <v>476.27</v>
      </c>
    </row>
    <row r="33833" spans="3:4" ht="15" hidden="1" customHeight="1" x14ac:dyDescent="0.25">
      <c r="C33833" s="160" t="s">
        <v>543</v>
      </c>
      <c r="D33833" s="161">
        <v>202.66</v>
      </c>
    </row>
    <row r="33834" spans="3:4" ht="15" hidden="1" customHeight="1" x14ac:dyDescent="0.25">
      <c r="C33834" s="158" t="s">
        <v>308</v>
      </c>
      <c r="D33834" s="159">
        <v>662.55</v>
      </c>
    </row>
    <row r="33835" spans="3:4" ht="15" hidden="1" customHeight="1" x14ac:dyDescent="0.25">
      <c r="C33835" s="160" t="s">
        <v>546</v>
      </c>
      <c r="D33835" s="161">
        <v>230.92</v>
      </c>
    </row>
    <row r="33836" spans="3:4" ht="15" hidden="1" customHeight="1" x14ac:dyDescent="0.25">
      <c r="C33836" s="158" t="s">
        <v>308</v>
      </c>
      <c r="D33836" s="159">
        <v>633.74</v>
      </c>
    </row>
    <row r="33837" spans="3:4" ht="15" hidden="1" customHeight="1" x14ac:dyDescent="0.25">
      <c r="C33837" s="160" t="s">
        <v>312</v>
      </c>
      <c r="D33837" s="161">
        <v>580.41999999999996</v>
      </c>
    </row>
    <row r="33838" spans="3:4" ht="15" hidden="1" customHeight="1" x14ac:dyDescent="0.25">
      <c r="C33838" s="158" t="s">
        <v>553</v>
      </c>
      <c r="D33838" s="159">
        <v>840.12</v>
      </c>
    </row>
    <row r="33839" spans="3:4" ht="15" hidden="1" customHeight="1" x14ac:dyDescent="0.25">
      <c r="C33839" s="160" t="s">
        <v>309</v>
      </c>
      <c r="D33839" s="161">
        <v>391.73</v>
      </c>
    </row>
    <row r="33840" spans="3:4" ht="15" hidden="1" customHeight="1" x14ac:dyDescent="0.25">
      <c r="C33840" s="158" t="s">
        <v>542</v>
      </c>
      <c r="D33840" s="159">
        <v>994.02</v>
      </c>
    </row>
    <row r="33841" spans="3:4" ht="15" hidden="1" customHeight="1" x14ac:dyDescent="0.25">
      <c r="C33841" s="160" t="s">
        <v>541</v>
      </c>
      <c r="D33841" s="161">
        <v>628.4</v>
      </c>
    </row>
    <row r="33842" spans="3:4" ht="15" hidden="1" customHeight="1" x14ac:dyDescent="0.25">
      <c r="C33842" s="158" t="s">
        <v>556</v>
      </c>
      <c r="D33842" s="159">
        <v>1065.1300000000001</v>
      </c>
    </row>
    <row r="33843" spans="3:4" ht="15" hidden="1" customHeight="1" x14ac:dyDescent="0.25">
      <c r="C33843" s="160" t="s">
        <v>543</v>
      </c>
      <c r="D33843" s="161">
        <v>1007.66</v>
      </c>
    </row>
    <row r="33844" spans="3:4" ht="15" hidden="1" customHeight="1" x14ac:dyDescent="0.25">
      <c r="C33844" s="158" t="s">
        <v>545</v>
      </c>
      <c r="D33844" s="159">
        <v>811.74</v>
      </c>
    </row>
    <row r="33845" spans="3:4" ht="15" hidden="1" customHeight="1" x14ac:dyDescent="0.25">
      <c r="C33845" s="160" t="s">
        <v>556</v>
      </c>
      <c r="D33845" s="161">
        <v>1020.83</v>
      </c>
    </row>
    <row r="33846" spans="3:4" ht="15" hidden="1" customHeight="1" x14ac:dyDescent="0.25">
      <c r="C33846" s="158" t="s">
        <v>308</v>
      </c>
      <c r="D33846" s="159">
        <v>1249.58</v>
      </c>
    </row>
    <row r="33847" spans="3:4" ht="15" hidden="1" customHeight="1" x14ac:dyDescent="0.25">
      <c r="C33847" s="160" t="s">
        <v>307</v>
      </c>
      <c r="D33847" s="161">
        <v>579.54999999999995</v>
      </c>
    </row>
    <row r="33848" spans="3:4" ht="15" hidden="1" customHeight="1" x14ac:dyDescent="0.25">
      <c r="C33848" s="158" t="s">
        <v>309</v>
      </c>
      <c r="D33848" s="159">
        <v>700.16</v>
      </c>
    </row>
    <row r="33849" spans="3:4" ht="15" hidden="1" customHeight="1" x14ac:dyDescent="0.25">
      <c r="C33849" s="160" t="s">
        <v>309</v>
      </c>
      <c r="D33849" s="161">
        <v>531.98</v>
      </c>
    </row>
    <row r="33850" spans="3:4" ht="15" hidden="1" customHeight="1" x14ac:dyDescent="0.25">
      <c r="C33850" s="158" t="s">
        <v>546</v>
      </c>
      <c r="D33850" s="159">
        <v>183.41</v>
      </c>
    </row>
    <row r="33851" spans="3:4" ht="15" hidden="1" customHeight="1" x14ac:dyDescent="0.25">
      <c r="C33851" s="160" t="s">
        <v>312</v>
      </c>
      <c r="D33851" s="161">
        <v>1053.81</v>
      </c>
    </row>
    <row r="33852" spans="3:4" ht="15" hidden="1" customHeight="1" x14ac:dyDescent="0.25">
      <c r="C33852" s="158" t="s">
        <v>542</v>
      </c>
      <c r="D33852" s="159">
        <v>952.74</v>
      </c>
    </row>
    <row r="33853" spans="3:4" ht="15" hidden="1" customHeight="1" x14ac:dyDescent="0.25">
      <c r="C33853" s="160" t="s">
        <v>309</v>
      </c>
      <c r="D33853" s="161">
        <v>694.12</v>
      </c>
    </row>
    <row r="33854" spans="3:4" ht="15" hidden="1" customHeight="1" x14ac:dyDescent="0.25">
      <c r="C33854" s="158" t="s">
        <v>553</v>
      </c>
      <c r="D33854" s="159">
        <v>900.71</v>
      </c>
    </row>
    <row r="33855" spans="3:4" ht="15" hidden="1" customHeight="1" x14ac:dyDescent="0.25">
      <c r="C33855" s="160" t="s">
        <v>548</v>
      </c>
      <c r="D33855" s="161">
        <v>310.08</v>
      </c>
    </row>
    <row r="33856" spans="3:4" ht="15" hidden="1" customHeight="1" x14ac:dyDescent="0.25">
      <c r="C33856" s="158" t="s">
        <v>308</v>
      </c>
      <c r="D33856" s="159">
        <v>551.91</v>
      </c>
    </row>
    <row r="33857" spans="3:4" ht="15" hidden="1" customHeight="1" x14ac:dyDescent="0.25">
      <c r="C33857" s="160" t="s">
        <v>547</v>
      </c>
      <c r="D33857" s="161">
        <v>511.48</v>
      </c>
    </row>
    <row r="33858" spans="3:4" ht="15" hidden="1" customHeight="1" x14ac:dyDescent="0.25">
      <c r="C33858" s="158" t="s">
        <v>545</v>
      </c>
      <c r="D33858" s="159">
        <v>895.23</v>
      </c>
    </row>
    <row r="33859" spans="3:4" ht="15" hidden="1" customHeight="1" x14ac:dyDescent="0.25">
      <c r="C33859" s="160" t="s">
        <v>544</v>
      </c>
      <c r="D33859" s="161">
        <v>403.73</v>
      </c>
    </row>
    <row r="33860" spans="3:4" ht="15" hidden="1" customHeight="1" x14ac:dyDescent="0.25">
      <c r="C33860" s="158" t="s">
        <v>545</v>
      </c>
      <c r="D33860" s="159">
        <v>713.66</v>
      </c>
    </row>
    <row r="33861" spans="3:4" ht="15" hidden="1" customHeight="1" x14ac:dyDescent="0.25">
      <c r="C33861" s="160" t="s">
        <v>550</v>
      </c>
      <c r="D33861" s="161">
        <v>594.41</v>
      </c>
    </row>
    <row r="33862" spans="3:4" ht="15" hidden="1" customHeight="1" x14ac:dyDescent="0.25">
      <c r="C33862" s="158" t="s">
        <v>307</v>
      </c>
      <c r="D33862" s="159">
        <v>862.36</v>
      </c>
    </row>
    <row r="33863" spans="3:4" ht="15" hidden="1" customHeight="1" x14ac:dyDescent="0.25">
      <c r="C33863" s="160" t="s">
        <v>309</v>
      </c>
      <c r="D33863" s="161">
        <v>168.5</v>
      </c>
    </row>
    <row r="33864" spans="3:4" ht="15" hidden="1" customHeight="1" x14ac:dyDescent="0.25">
      <c r="C33864" s="158" t="s">
        <v>307</v>
      </c>
      <c r="D33864" s="159">
        <v>1019.39</v>
      </c>
    </row>
    <row r="33865" spans="3:4" ht="15" hidden="1" customHeight="1" x14ac:dyDescent="0.25">
      <c r="C33865" s="160" t="s">
        <v>312</v>
      </c>
      <c r="D33865" s="161">
        <v>859.81</v>
      </c>
    </row>
    <row r="33866" spans="3:4" ht="15" hidden="1" customHeight="1" x14ac:dyDescent="0.25">
      <c r="C33866" s="158" t="s">
        <v>307</v>
      </c>
      <c r="D33866" s="159">
        <v>1126.9000000000001</v>
      </c>
    </row>
    <row r="33867" spans="3:4" ht="15" hidden="1" customHeight="1" x14ac:dyDescent="0.25">
      <c r="C33867" s="160" t="s">
        <v>541</v>
      </c>
      <c r="D33867" s="161">
        <v>228.09</v>
      </c>
    </row>
    <row r="33868" spans="3:4" ht="15" hidden="1" customHeight="1" x14ac:dyDescent="0.25">
      <c r="C33868" s="158" t="s">
        <v>551</v>
      </c>
      <c r="D33868" s="159">
        <v>472.67</v>
      </c>
    </row>
    <row r="33869" spans="3:4" ht="15" hidden="1" customHeight="1" x14ac:dyDescent="0.25">
      <c r="C33869" s="160" t="s">
        <v>545</v>
      </c>
      <c r="D33869" s="161">
        <v>596.27</v>
      </c>
    </row>
    <row r="33870" spans="3:4" ht="15" hidden="1" customHeight="1" x14ac:dyDescent="0.25">
      <c r="C33870" s="158" t="s">
        <v>540</v>
      </c>
      <c r="D33870" s="159">
        <v>275.45</v>
      </c>
    </row>
    <row r="33871" spans="3:4" ht="15" hidden="1" customHeight="1" x14ac:dyDescent="0.25">
      <c r="C33871" s="160" t="s">
        <v>549</v>
      </c>
      <c r="D33871" s="161">
        <v>659.71</v>
      </c>
    </row>
    <row r="33872" spans="3:4" ht="15" hidden="1" customHeight="1" x14ac:dyDescent="0.25">
      <c r="C33872" s="158" t="s">
        <v>547</v>
      </c>
      <c r="D33872" s="159">
        <v>1050.1600000000001</v>
      </c>
    </row>
    <row r="33873" spans="3:4" ht="15" hidden="1" customHeight="1" x14ac:dyDescent="0.25">
      <c r="C33873" s="160" t="s">
        <v>307</v>
      </c>
      <c r="D33873" s="161">
        <v>563.63</v>
      </c>
    </row>
    <row r="33874" spans="3:4" ht="15" hidden="1" customHeight="1" x14ac:dyDescent="0.25">
      <c r="C33874" s="158" t="s">
        <v>556</v>
      </c>
      <c r="D33874" s="159">
        <v>665.54</v>
      </c>
    </row>
    <row r="33875" spans="3:4" ht="15" hidden="1" customHeight="1" x14ac:dyDescent="0.25">
      <c r="C33875" s="160" t="s">
        <v>549</v>
      </c>
      <c r="D33875" s="161">
        <v>634.17999999999995</v>
      </c>
    </row>
    <row r="33876" spans="3:4" ht="15" hidden="1" customHeight="1" x14ac:dyDescent="0.25">
      <c r="C33876" s="158" t="s">
        <v>551</v>
      </c>
      <c r="D33876" s="159">
        <v>988.7</v>
      </c>
    </row>
    <row r="33877" spans="3:4" ht="15" hidden="1" customHeight="1" x14ac:dyDescent="0.25">
      <c r="C33877" s="160" t="s">
        <v>312</v>
      </c>
      <c r="D33877" s="161">
        <v>946</v>
      </c>
    </row>
    <row r="33878" spans="3:4" ht="15" hidden="1" customHeight="1" x14ac:dyDescent="0.25">
      <c r="C33878" s="158" t="s">
        <v>309</v>
      </c>
      <c r="D33878" s="159">
        <v>23.62</v>
      </c>
    </row>
    <row r="33879" spans="3:4" ht="15" hidden="1" customHeight="1" x14ac:dyDescent="0.25">
      <c r="C33879" s="160" t="s">
        <v>552</v>
      </c>
      <c r="D33879" s="161">
        <v>276.69</v>
      </c>
    </row>
    <row r="33880" spans="3:4" ht="15" hidden="1" customHeight="1" x14ac:dyDescent="0.25">
      <c r="C33880" s="158" t="s">
        <v>552</v>
      </c>
      <c r="D33880" s="159">
        <v>329.39</v>
      </c>
    </row>
    <row r="33881" spans="3:4" ht="15" hidden="1" customHeight="1" x14ac:dyDescent="0.25">
      <c r="C33881" s="160" t="s">
        <v>552</v>
      </c>
      <c r="D33881" s="161">
        <v>145.44999999999999</v>
      </c>
    </row>
    <row r="33882" spans="3:4" ht="15" hidden="1" customHeight="1" x14ac:dyDescent="0.25">
      <c r="C33882" s="158" t="s">
        <v>545</v>
      </c>
      <c r="D33882" s="159">
        <v>445.9</v>
      </c>
    </row>
    <row r="33883" spans="3:4" ht="15" hidden="1" customHeight="1" x14ac:dyDescent="0.25">
      <c r="C33883" s="160" t="s">
        <v>312</v>
      </c>
      <c r="D33883" s="161">
        <v>848.21</v>
      </c>
    </row>
    <row r="33884" spans="3:4" ht="15" hidden="1" customHeight="1" x14ac:dyDescent="0.25">
      <c r="C33884" s="158" t="s">
        <v>555</v>
      </c>
      <c r="D33884" s="159">
        <v>923.56</v>
      </c>
    </row>
    <row r="33885" spans="3:4" ht="15" hidden="1" customHeight="1" x14ac:dyDescent="0.25">
      <c r="C33885" s="160" t="s">
        <v>549</v>
      </c>
      <c r="D33885" s="161">
        <v>521.14</v>
      </c>
    </row>
    <row r="33886" spans="3:4" ht="15" hidden="1" customHeight="1" x14ac:dyDescent="0.25">
      <c r="C33886" s="158" t="s">
        <v>545</v>
      </c>
      <c r="D33886" s="159">
        <v>1021.71</v>
      </c>
    </row>
    <row r="33887" spans="3:4" ht="15" hidden="1" customHeight="1" x14ac:dyDescent="0.25">
      <c r="C33887" s="160" t="s">
        <v>546</v>
      </c>
      <c r="D33887" s="161">
        <v>393.62</v>
      </c>
    </row>
    <row r="33888" spans="3:4" ht="15" hidden="1" customHeight="1" x14ac:dyDescent="0.25">
      <c r="C33888" s="158" t="s">
        <v>555</v>
      </c>
      <c r="D33888" s="159">
        <v>71.77</v>
      </c>
    </row>
    <row r="33889" spans="3:4" ht="15" hidden="1" customHeight="1" x14ac:dyDescent="0.25">
      <c r="C33889" s="160" t="s">
        <v>548</v>
      </c>
      <c r="D33889" s="161">
        <v>199.46</v>
      </c>
    </row>
    <row r="33890" spans="3:4" ht="15" hidden="1" customHeight="1" x14ac:dyDescent="0.25">
      <c r="C33890" s="158" t="s">
        <v>552</v>
      </c>
      <c r="D33890" s="159">
        <v>228.54</v>
      </c>
    </row>
    <row r="33891" spans="3:4" ht="15" hidden="1" customHeight="1" x14ac:dyDescent="0.25">
      <c r="C33891" s="160" t="s">
        <v>312</v>
      </c>
      <c r="D33891" s="161">
        <v>1018.37</v>
      </c>
    </row>
    <row r="33892" spans="3:4" ht="15" hidden="1" customHeight="1" x14ac:dyDescent="0.25">
      <c r="C33892" s="158" t="s">
        <v>544</v>
      </c>
      <c r="D33892" s="159">
        <v>84.73</v>
      </c>
    </row>
    <row r="33893" spans="3:4" ht="15" hidden="1" customHeight="1" x14ac:dyDescent="0.25">
      <c r="C33893" s="160" t="s">
        <v>546</v>
      </c>
      <c r="D33893" s="161">
        <v>545.35</v>
      </c>
    </row>
    <row r="33894" spans="3:4" ht="15" hidden="1" customHeight="1" x14ac:dyDescent="0.25">
      <c r="C33894" s="158" t="s">
        <v>540</v>
      </c>
      <c r="D33894" s="159">
        <v>635.20000000000005</v>
      </c>
    </row>
    <row r="33895" spans="3:4" ht="15" hidden="1" customHeight="1" x14ac:dyDescent="0.25">
      <c r="C33895" s="160" t="s">
        <v>542</v>
      </c>
      <c r="D33895" s="161">
        <v>18.25</v>
      </c>
    </row>
    <row r="33896" spans="3:4" ht="15" hidden="1" customHeight="1" x14ac:dyDescent="0.25">
      <c r="C33896" s="158" t="s">
        <v>542</v>
      </c>
      <c r="D33896" s="159">
        <v>1289.17</v>
      </c>
    </row>
    <row r="33897" spans="3:4" ht="15" hidden="1" customHeight="1" x14ac:dyDescent="0.25">
      <c r="C33897" s="160" t="s">
        <v>543</v>
      </c>
      <c r="D33897" s="161">
        <v>277.89</v>
      </c>
    </row>
    <row r="33898" spans="3:4" ht="15" hidden="1" customHeight="1" x14ac:dyDescent="0.25">
      <c r="C33898" s="158" t="s">
        <v>548</v>
      </c>
      <c r="D33898" s="159">
        <v>668.15</v>
      </c>
    </row>
    <row r="33899" spans="3:4" ht="15" hidden="1" customHeight="1" x14ac:dyDescent="0.25">
      <c r="C33899" s="160" t="s">
        <v>553</v>
      </c>
      <c r="D33899" s="161">
        <v>365.54</v>
      </c>
    </row>
    <row r="33900" spans="3:4" ht="15" hidden="1" customHeight="1" x14ac:dyDescent="0.25">
      <c r="C33900" s="158" t="s">
        <v>309</v>
      </c>
      <c r="D33900" s="159">
        <v>455.19</v>
      </c>
    </row>
    <row r="33901" spans="3:4" ht="15" hidden="1" customHeight="1" x14ac:dyDescent="0.25">
      <c r="C33901" s="160" t="s">
        <v>542</v>
      </c>
      <c r="D33901" s="161">
        <v>1007.15</v>
      </c>
    </row>
    <row r="33902" spans="3:4" ht="15" hidden="1" customHeight="1" x14ac:dyDescent="0.25">
      <c r="C33902" s="158" t="s">
        <v>552</v>
      </c>
      <c r="D33902" s="159">
        <v>717.28</v>
      </c>
    </row>
    <row r="33903" spans="3:4" ht="15" hidden="1" customHeight="1" x14ac:dyDescent="0.25">
      <c r="C33903" s="160" t="s">
        <v>543</v>
      </c>
      <c r="D33903" s="161">
        <v>431.8</v>
      </c>
    </row>
    <row r="33904" spans="3:4" ht="15" hidden="1" customHeight="1" x14ac:dyDescent="0.25">
      <c r="C33904" s="158" t="s">
        <v>540</v>
      </c>
      <c r="D33904" s="159">
        <v>706.82</v>
      </c>
    </row>
    <row r="33905" spans="3:4" ht="15" hidden="1" customHeight="1" x14ac:dyDescent="0.25">
      <c r="C33905" s="160" t="s">
        <v>557</v>
      </c>
      <c r="D33905" s="161">
        <v>668.78</v>
      </c>
    </row>
    <row r="33906" spans="3:4" ht="15" hidden="1" customHeight="1" x14ac:dyDescent="0.25">
      <c r="C33906" s="158" t="s">
        <v>540</v>
      </c>
      <c r="D33906" s="159">
        <v>540.23</v>
      </c>
    </row>
    <row r="33907" spans="3:4" ht="15" hidden="1" customHeight="1" x14ac:dyDescent="0.25">
      <c r="C33907" s="160" t="s">
        <v>309</v>
      </c>
      <c r="D33907" s="161">
        <v>562.41999999999996</v>
      </c>
    </row>
    <row r="33908" spans="3:4" ht="15" hidden="1" customHeight="1" x14ac:dyDescent="0.25">
      <c r="C33908" s="158" t="s">
        <v>551</v>
      </c>
      <c r="D33908" s="159">
        <v>696.27</v>
      </c>
    </row>
    <row r="33909" spans="3:4" ht="15" hidden="1" customHeight="1" x14ac:dyDescent="0.25">
      <c r="C33909" s="160" t="s">
        <v>556</v>
      </c>
      <c r="D33909" s="161">
        <v>549.94000000000005</v>
      </c>
    </row>
    <row r="33910" spans="3:4" ht="15" hidden="1" customHeight="1" x14ac:dyDescent="0.25">
      <c r="C33910" s="158" t="s">
        <v>540</v>
      </c>
      <c r="D33910" s="159">
        <v>568.59</v>
      </c>
    </row>
    <row r="33911" spans="3:4" ht="15" hidden="1" customHeight="1" x14ac:dyDescent="0.25">
      <c r="C33911" s="160" t="s">
        <v>542</v>
      </c>
      <c r="D33911" s="161">
        <v>813.99</v>
      </c>
    </row>
    <row r="33912" spans="3:4" ht="15" hidden="1" customHeight="1" x14ac:dyDescent="0.25">
      <c r="C33912" s="158" t="s">
        <v>545</v>
      </c>
      <c r="D33912" s="159">
        <v>1111.5</v>
      </c>
    </row>
    <row r="33913" spans="3:4" ht="15" hidden="1" customHeight="1" x14ac:dyDescent="0.25">
      <c r="C33913" s="160" t="s">
        <v>539</v>
      </c>
      <c r="D33913" s="161">
        <v>701.56</v>
      </c>
    </row>
    <row r="33914" spans="3:4" ht="15" hidden="1" customHeight="1" x14ac:dyDescent="0.25">
      <c r="C33914" s="158" t="s">
        <v>547</v>
      </c>
      <c r="D33914" s="159">
        <v>696.27</v>
      </c>
    </row>
    <row r="33915" spans="3:4" ht="15" hidden="1" customHeight="1" x14ac:dyDescent="0.25">
      <c r="C33915" s="160" t="s">
        <v>545</v>
      </c>
      <c r="D33915" s="161">
        <v>983.67</v>
      </c>
    </row>
    <row r="33916" spans="3:4" ht="15" hidden="1" customHeight="1" x14ac:dyDescent="0.25">
      <c r="C33916" s="158" t="s">
        <v>545</v>
      </c>
      <c r="D33916" s="159">
        <v>540.66</v>
      </c>
    </row>
    <row r="33917" spans="3:4" ht="15" hidden="1" customHeight="1" x14ac:dyDescent="0.25">
      <c r="C33917" s="160" t="s">
        <v>547</v>
      </c>
      <c r="D33917" s="161">
        <v>938.51</v>
      </c>
    </row>
    <row r="33918" spans="3:4" ht="15" hidden="1" customHeight="1" x14ac:dyDescent="0.25">
      <c r="C33918" s="158" t="s">
        <v>308</v>
      </c>
      <c r="D33918" s="159">
        <v>561.62</v>
      </c>
    </row>
    <row r="33919" spans="3:4" ht="15" hidden="1" customHeight="1" x14ac:dyDescent="0.25">
      <c r="C33919" s="160" t="s">
        <v>307</v>
      </c>
      <c r="D33919" s="161">
        <v>261.11</v>
      </c>
    </row>
    <row r="33920" spans="3:4" ht="15" hidden="1" customHeight="1" x14ac:dyDescent="0.25">
      <c r="C33920" s="158" t="s">
        <v>309</v>
      </c>
      <c r="D33920" s="159">
        <v>876.11</v>
      </c>
    </row>
    <row r="33921" spans="3:4" ht="15" hidden="1" customHeight="1" x14ac:dyDescent="0.25">
      <c r="C33921" s="160" t="s">
        <v>312</v>
      </c>
      <c r="D33921" s="161">
        <v>1278.6300000000001</v>
      </c>
    </row>
    <row r="33922" spans="3:4" ht="15" hidden="1" customHeight="1" x14ac:dyDescent="0.25">
      <c r="C33922" s="158" t="s">
        <v>545</v>
      </c>
      <c r="D33922" s="159">
        <v>1188.9000000000001</v>
      </c>
    </row>
    <row r="33923" spans="3:4" ht="15" hidden="1" customHeight="1" x14ac:dyDescent="0.25">
      <c r="C33923" s="160" t="s">
        <v>546</v>
      </c>
      <c r="D33923" s="161">
        <v>749</v>
      </c>
    </row>
    <row r="33924" spans="3:4" ht="15" hidden="1" customHeight="1" x14ac:dyDescent="0.25">
      <c r="C33924" s="158" t="s">
        <v>553</v>
      </c>
      <c r="D33924" s="159">
        <v>172.45</v>
      </c>
    </row>
    <row r="33925" spans="3:4" ht="15" hidden="1" customHeight="1" x14ac:dyDescent="0.25">
      <c r="C33925" s="160" t="s">
        <v>540</v>
      </c>
      <c r="D33925" s="161">
        <v>659.17</v>
      </c>
    </row>
    <row r="33926" spans="3:4" ht="15" hidden="1" customHeight="1" x14ac:dyDescent="0.25">
      <c r="C33926" s="158" t="s">
        <v>553</v>
      </c>
      <c r="D33926" s="159">
        <v>163.03</v>
      </c>
    </row>
    <row r="33927" spans="3:4" ht="15" hidden="1" customHeight="1" x14ac:dyDescent="0.25">
      <c r="C33927" s="160" t="s">
        <v>309</v>
      </c>
      <c r="D33927" s="161">
        <v>109.27</v>
      </c>
    </row>
    <row r="33928" spans="3:4" ht="15" hidden="1" customHeight="1" x14ac:dyDescent="0.25">
      <c r="C33928" s="158" t="s">
        <v>545</v>
      </c>
      <c r="D33928" s="159">
        <v>964.5</v>
      </c>
    </row>
    <row r="33929" spans="3:4" ht="15" hidden="1" customHeight="1" x14ac:dyDescent="0.25">
      <c r="C33929" s="160" t="s">
        <v>557</v>
      </c>
      <c r="D33929" s="161">
        <v>447.38</v>
      </c>
    </row>
    <row r="33930" spans="3:4" ht="15" hidden="1" customHeight="1" x14ac:dyDescent="0.25">
      <c r="C33930" s="158" t="s">
        <v>558</v>
      </c>
      <c r="D33930" s="159">
        <v>1054.17</v>
      </c>
    </row>
    <row r="33931" spans="3:4" ht="15" hidden="1" customHeight="1" x14ac:dyDescent="0.25">
      <c r="C33931" s="160" t="s">
        <v>555</v>
      </c>
      <c r="D33931" s="161">
        <v>784.54</v>
      </c>
    </row>
    <row r="33932" spans="3:4" ht="15" hidden="1" customHeight="1" x14ac:dyDescent="0.25">
      <c r="C33932" s="158" t="s">
        <v>553</v>
      </c>
      <c r="D33932" s="159">
        <v>715.04</v>
      </c>
    </row>
    <row r="33933" spans="3:4" ht="15" hidden="1" customHeight="1" x14ac:dyDescent="0.25">
      <c r="C33933" s="160" t="s">
        <v>551</v>
      </c>
      <c r="D33933" s="161">
        <v>953.57</v>
      </c>
    </row>
    <row r="33934" spans="3:4" ht="15" hidden="1" customHeight="1" x14ac:dyDescent="0.25">
      <c r="C33934" s="158" t="s">
        <v>308</v>
      </c>
      <c r="D33934" s="159">
        <v>772.95</v>
      </c>
    </row>
    <row r="33935" spans="3:4" ht="15" hidden="1" customHeight="1" x14ac:dyDescent="0.25">
      <c r="C33935" s="160" t="s">
        <v>549</v>
      </c>
      <c r="D33935" s="161">
        <v>495.73</v>
      </c>
    </row>
    <row r="33936" spans="3:4" ht="15" hidden="1" customHeight="1" x14ac:dyDescent="0.25">
      <c r="C33936" s="158" t="s">
        <v>547</v>
      </c>
      <c r="D33936" s="159">
        <v>897.46</v>
      </c>
    </row>
    <row r="33937" spans="3:4" ht="15" hidden="1" customHeight="1" x14ac:dyDescent="0.25">
      <c r="C33937" s="160" t="s">
        <v>307</v>
      </c>
      <c r="D33937" s="161">
        <v>20.11</v>
      </c>
    </row>
    <row r="33938" spans="3:4" ht="15" hidden="1" customHeight="1" x14ac:dyDescent="0.25">
      <c r="C33938" s="158" t="s">
        <v>556</v>
      </c>
      <c r="D33938" s="159">
        <v>188.36</v>
      </c>
    </row>
    <row r="33939" spans="3:4" ht="15" hidden="1" customHeight="1" x14ac:dyDescent="0.25">
      <c r="C33939" s="160" t="s">
        <v>540</v>
      </c>
      <c r="D33939" s="161">
        <v>647</v>
      </c>
    </row>
    <row r="33940" spans="3:4" ht="15" hidden="1" customHeight="1" x14ac:dyDescent="0.25">
      <c r="C33940" s="158" t="s">
        <v>551</v>
      </c>
      <c r="D33940" s="159">
        <v>626.44000000000005</v>
      </c>
    </row>
    <row r="33941" spans="3:4" ht="15" hidden="1" customHeight="1" x14ac:dyDescent="0.25">
      <c r="C33941" s="160" t="s">
        <v>553</v>
      </c>
      <c r="D33941" s="161">
        <v>469.65</v>
      </c>
    </row>
    <row r="33942" spans="3:4" ht="15" hidden="1" customHeight="1" x14ac:dyDescent="0.25">
      <c r="C33942" s="158" t="s">
        <v>307</v>
      </c>
      <c r="D33942" s="159">
        <v>1286.6300000000001</v>
      </c>
    </row>
    <row r="33943" spans="3:4" ht="15" hidden="1" customHeight="1" x14ac:dyDescent="0.25">
      <c r="C33943" s="160" t="s">
        <v>556</v>
      </c>
      <c r="D33943" s="161">
        <v>1287.95</v>
      </c>
    </row>
    <row r="33944" spans="3:4" ht="15" hidden="1" customHeight="1" x14ac:dyDescent="0.25">
      <c r="C33944" s="158" t="s">
        <v>542</v>
      </c>
      <c r="D33944" s="159">
        <v>24.35</v>
      </c>
    </row>
    <row r="33945" spans="3:4" ht="15" hidden="1" customHeight="1" x14ac:dyDescent="0.25">
      <c r="C33945" s="160" t="s">
        <v>551</v>
      </c>
      <c r="D33945" s="161">
        <v>1007.14</v>
      </c>
    </row>
    <row r="33946" spans="3:4" ht="15" hidden="1" customHeight="1" x14ac:dyDescent="0.25">
      <c r="C33946" s="158" t="s">
        <v>551</v>
      </c>
      <c r="D33946" s="159">
        <v>850.92</v>
      </c>
    </row>
    <row r="33947" spans="3:4" ht="15" hidden="1" customHeight="1" x14ac:dyDescent="0.25">
      <c r="C33947" s="160" t="s">
        <v>545</v>
      </c>
      <c r="D33947" s="161">
        <v>700.36</v>
      </c>
    </row>
    <row r="33948" spans="3:4" ht="15" hidden="1" customHeight="1" x14ac:dyDescent="0.25">
      <c r="C33948" s="158" t="s">
        <v>550</v>
      </c>
      <c r="D33948" s="159">
        <v>327.02999999999997</v>
      </c>
    </row>
    <row r="33949" spans="3:4" ht="15" hidden="1" customHeight="1" x14ac:dyDescent="0.25">
      <c r="C33949" s="160" t="s">
        <v>544</v>
      </c>
      <c r="D33949" s="161">
        <v>371.53</v>
      </c>
    </row>
    <row r="33950" spans="3:4" ht="15" hidden="1" customHeight="1" x14ac:dyDescent="0.25">
      <c r="C33950" s="158" t="s">
        <v>547</v>
      </c>
      <c r="D33950" s="159">
        <v>791.35</v>
      </c>
    </row>
    <row r="33951" spans="3:4" ht="15" hidden="1" customHeight="1" x14ac:dyDescent="0.25">
      <c r="C33951" s="160" t="s">
        <v>544</v>
      </c>
      <c r="D33951" s="161">
        <v>77</v>
      </c>
    </row>
    <row r="33952" spans="3:4" ht="15" hidden="1" customHeight="1" x14ac:dyDescent="0.25">
      <c r="C33952" s="158" t="s">
        <v>555</v>
      </c>
      <c r="D33952" s="159">
        <v>779.31</v>
      </c>
    </row>
    <row r="33953" spans="3:4" ht="15" hidden="1" customHeight="1" x14ac:dyDescent="0.25">
      <c r="C33953" s="160" t="s">
        <v>550</v>
      </c>
      <c r="D33953" s="161">
        <v>516.01</v>
      </c>
    </row>
    <row r="33954" spans="3:4" ht="15" hidden="1" customHeight="1" x14ac:dyDescent="0.25">
      <c r="C33954" s="158" t="s">
        <v>546</v>
      </c>
      <c r="D33954" s="159">
        <v>412.28</v>
      </c>
    </row>
    <row r="33955" spans="3:4" ht="15" hidden="1" customHeight="1" x14ac:dyDescent="0.25">
      <c r="C33955" s="160" t="s">
        <v>551</v>
      </c>
      <c r="D33955" s="161">
        <v>230.66</v>
      </c>
    </row>
    <row r="33956" spans="3:4" ht="15" hidden="1" customHeight="1" x14ac:dyDescent="0.25">
      <c r="C33956" s="158" t="s">
        <v>551</v>
      </c>
      <c r="D33956" s="159">
        <v>884.08</v>
      </c>
    </row>
    <row r="33957" spans="3:4" ht="15" hidden="1" customHeight="1" x14ac:dyDescent="0.25">
      <c r="C33957" s="160" t="s">
        <v>546</v>
      </c>
      <c r="D33957" s="161">
        <v>289.33</v>
      </c>
    </row>
    <row r="33958" spans="3:4" ht="15" hidden="1" customHeight="1" x14ac:dyDescent="0.25">
      <c r="C33958" s="158" t="s">
        <v>308</v>
      </c>
      <c r="D33958" s="159">
        <v>913.1</v>
      </c>
    </row>
    <row r="33959" spans="3:4" ht="15" hidden="1" customHeight="1" x14ac:dyDescent="0.25">
      <c r="C33959" s="160" t="s">
        <v>558</v>
      </c>
      <c r="D33959" s="161">
        <v>1122.77</v>
      </c>
    </row>
    <row r="33960" spans="3:4" ht="15" hidden="1" customHeight="1" x14ac:dyDescent="0.25">
      <c r="C33960" s="158" t="s">
        <v>539</v>
      </c>
      <c r="D33960" s="159">
        <v>858.21</v>
      </c>
    </row>
    <row r="33961" spans="3:4" ht="15" hidden="1" customHeight="1" x14ac:dyDescent="0.25">
      <c r="C33961" s="160" t="s">
        <v>543</v>
      </c>
      <c r="D33961" s="161">
        <v>460.48</v>
      </c>
    </row>
    <row r="33962" spans="3:4" ht="15" hidden="1" customHeight="1" x14ac:dyDescent="0.25">
      <c r="C33962" s="158" t="s">
        <v>553</v>
      </c>
      <c r="D33962" s="159">
        <v>728.05</v>
      </c>
    </row>
    <row r="33963" spans="3:4" ht="15" hidden="1" customHeight="1" x14ac:dyDescent="0.25">
      <c r="C33963" s="160" t="s">
        <v>543</v>
      </c>
      <c r="D33963" s="161">
        <v>1130.42</v>
      </c>
    </row>
    <row r="33964" spans="3:4" ht="15" hidden="1" customHeight="1" x14ac:dyDescent="0.25">
      <c r="C33964" s="158" t="s">
        <v>543</v>
      </c>
      <c r="D33964" s="159">
        <v>1180.24</v>
      </c>
    </row>
    <row r="33965" spans="3:4" ht="15" hidden="1" customHeight="1" x14ac:dyDescent="0.25">
      <c r="C33965" s="160" t="s">
        <v>542</v>
      </c>
      <c r="D33965" s="161">
        <v>1012.49</v>
      </c>
    </row>
    <row r="33966" spans="3:4" ht="15" hidden="1" customHeight="1" x14ac:dyDescent="0.25">
      <c r="C33966" s="158" t="s">
        <v>546</v>
      </c>
      <c r="D33966" s="159">
        <v>979.89</v>
      </c>
    </row>
    <row r="33967" spans="3:4" ht="15" hidden="1" customHeight="1" x14ac:dyDescent="0.25">
      <c r="C33967" s="160" t="s">
        <v>558</v>
      </c>
      <c r="D33967" s="161">
        <v>186.86</v>
      </c>
    </row>
    <row r="33968" spans="3:4" ht="15" hidden="1" customHeight="1" x14ac:dyDescent="0.25">
      <c r="C33968" s="158" t="s">
        <v>540</v>
      </c>
      <c r="D33968" s="159">
        <v>818.7</v>
      </c>
    </row>
    <row r="33969" spans="3:4" ht="15" hidden="1" customHeight="1" x14ac:dyDescent="0.25">
      <c r="C33969" s="160" t="s">
        <v>547</v>
      </c>
      <c r="D33969" s="161">
        <v>278.52999999999997</v>
      </c>
    </row>
    <row r="33970" spans="3:4" ht="15" hidden="1" customHeight="1" x14ac:dyDescent="0.25">
      <c r="C33970" s="158" t="s">
        <v>550</v>
      </c>
      <c r="D33970" s="159">
        <v>454.65</v>
      </c>
    </row>
    <row r="33971" spans="3:4" ht="15" hidden="1" customHeight="1" x14ac:dyDescent="0.25">
      <c r="C33971" s="160" t="s">
        <v>312</v>
      </c>
      <c r="D33971" s="161">
        <v>674.79</v>
      </c>
    </row>
    <row r="33972" spans="3:4" ht="15" hidden="1" customHeight="1" x14ac:dyDescent="0.25">
      <c r="C33972" s="158" t="s">
        <v>307</v>
      </c>
      <c r="D33972" s="159">
        <v>593.27</v>
      </c>
    </row>
    <row r="33973" spans="3:4" ht="15" hidden="1" customHeight="1" x14ac:dyDescent="0.25">
      <c r="C33973" s="160" t="s">
        <v>553</v>
      </c>
      <c r="D33973" s="161">
        <v>289.32</v>
      </c>
    </row>
    <row r="33974" spans="3:4" ht="15" hidden="1" customHeight="1" x14ac:dyDescent="0.25">
      <c r="C33974" s="158" t="s">
        <v>546</v>
      </c>
      <c r="D33974" s="159">
        <v>761.87</v>
      </c>
    </row>
    <row r="33975" spans="3:4" ht="15" hidden="1" customHeight="1" x14ac:dyDescent="0.25">
      <c r="C33975" s="160" t="s">
        <v>551</v>
      </c>
      <c r="D33975" s="161">
        <v>19.34</v>
      </c>
    </row>
    <row r="33976" spans="3:4" ht="15" hidden="1" customHeight="1" x14ac:dyDescent="0.25">
      <c r="C33976" s="158" t="s">
        <v>557</v>
      </c>
      <c r="D33976" s="159">
        <v>697.27</v>
      </c>
    </row>
    <row r="33977" spans="3:4" ht="15" hidden="1" customHeight="1" x14ac:dyDescent="0.25">
      <c r="C33977" s="160" t="s">
        <v>545</v>
      </c>
      <c r="D33977" s="161">
        <v>294.7</v>
      </c>
    </row>
    <row r="33978" spans="3:4" ht="15" hidden="1" customHeight="1" x14ac:dyDescent="0.25">
      <c r="C33978" s="158" t="s">
        <v>549</v>
      </c>
      <c r="D33978" s="159">
        <v>622.79999999999995</v>
      </c>
    </row>
    <row r="33979" spans="3:4" ht="15" hidden="1" customHeight="1" x14ac:dyDescent="0.25">
      <c r="C33979" s="160" t="s">
        <v>549</v>
      </c>
      <c r="D33979" s="161">
        <v>1293.1099999999999</v>
      </c>
    </row>
    <row r="33980" spans="3:4" ht="15" hidden="1" customHeight="1" x14ac:dyDescent="0.25">
      <c r="C33980" s="158" t="s">
        <v>546</v>
      </c>
      <c r="D33980" s="159">
        <v>1005.38</v>
      </c>
    </row>
    <row r="33981" spans="3:4" ht="15" hidden="1" customHeight="1" x14ac:dyDescent="0.25">
      <c r="C33981" s="160" t="s">
        <v>542</v>
      </c>
      <c r="D33981" s="161">
        <v>765.28</v>
      </c>
    </row>
    <row r="33982" spans="3:4" ht="15" hidden="1" customHeight="1" x14ac:dyDescent="0.25">
      <c r="C33982" s="158" t="s">
        <v>312</v>
      </c>
      <c r="D33982" s="159">
        <v>579.11</v>
      </c>
    </row>
    <row r="33983" spans="3:4" ht="15" hidden="1" customHeight="1" x14ac:dyDescent="0.25">
      <c r="C33983" s="160" t="s">
        <v>556</v>
      </c>
      <c r="D33983" s="161">
        <v>1194.0899999999999</v>
      </c>
    </row>
    <row r="33984" spans="3:4" ht="15" hidden="1" customHeight="1" x14ac:dyDescent="0.25">
      <c r="C33984" s="158" t="s">
        <v>547</v>
      </c>
      <c r="D33984" s="159">
        <v>544.72</v>
      </c>
    </row>
    <row r="33985" spans="3:4" ht="15" hidden="1" customHeight="1" x14ac:dyDescent="0.25">
      <c r="C33985" s="160" t="s">
        <v>542</v>
      </c>
      <c r="D33985" s="161">
        <v>407.1</v>
      </c>
    </row>
    <row r="33986" spans="3:4" ht="15" hidden="1" customHeight="1" x14ac:dyDescent="0.25">
      <c r="C33986" s="158" t="s">
        <v>546</v>
      </c>
      <c r="D33986" s="159">
        <v>746.36</v>
      </c>
    </row>
    <row r="33987" spans="3:4" ht="15" hidden="1" customHeight="1" x14ac:dyDescent="0.25">
      <c r="C33987" s="160" t="s">
        <v>549</v>
      </c>
      <c r="D33987" s="161">
        <v>54.61</v>
      </c>
    </row>
    <row r="33988" spans="3:4" ht="15" hidden="1" customHeight="1" x14ac:dyDescent="0.25">
      <c r="C33988" s="158" t="s">
        <v>543</v>
      </c>
      <c r="D33988" s="159">
        <v>226.35</v>
      </c>
    </row>
    <row r="33989" spans="3:4" ht="15" hidden="1" customHeight="1" x14ac:dyDescent="0.25">
      <c r="C33989" s="160" t="s">
        <v>556</v>
      </c>
      <c r="D33989" s="161">
        <v>227.97</v>
      </c>
    </row>
    <row r="33990" spans="3:4" ht="15" hidden="1" customHeight="1" x14ac:dyDescent="0.25">
      <c r="C33990" s="158" t="s">
        <v>542</v>
      </c>
      <c r="D33990" s="159">
        <v>722.84</v>
      </c>
    </row>
    <row r="33991" spans="3:4" ht="15" hidden="1" customHeight="1" x14ac:dyDescent="0.25">
      <c r="C33991" s="160" t="s">
        <v>542</v>
      </c>
      <c r="D33991" s="161">
        <v>893.34</v>
      </c>
    </row>
    <row r="33992" spans="3:4" ht="15" hidden="1" customHeight="1" x14ac:dyDescent="0.25">
      <c r="C33992" s="158" t="s">
        <v>543</v>
      </c>
      <c r="D33992" s="159">
        <v>344.72</v>
      </c>
    </row>
    <row r="33993" spans="3:4" ht="15" hidden="1" customHeight="1" x14ac:dyDescent="0.25">
      <c r="C33993" s="160" t="s">
        <v>552</v>
      </c>
      <c r="D33993" s="161">
        <v>1032.53</v>
      </c>
    </row>
    <row r="33994" spans="3:4" ht="15" hidden="1" customHeight="1" x14ac:dyDescent="0.25">
      <c r="C33994" s="158" t="s">
        <v>542</v>
      </c>
      <c r="D33994" s="159">
        <v>530.44000000000005</v>
      </c>
    </row>
    <row r="33995" spans="3:4" ht="15" hidden="1" customHeight="1" x14ac:dyDescent="0.25">
      <c r="C33995" s="160" t="s">
        <v>307</v>
      </c>
      <c r="D33995" s="161">
        <v>699</v>
      </c>
    </row>
    <row r="33996" spans="3:4" ht="15" hidden="1" customHeight="1" x14ac:dyDescent="0.25">
      <c r="C33996" s="158" t="s">
        <v>552</v>
      </c>
      <c r="D33996" s="159">
        <v>326.69</v>
      </c>
    </row>
    <row r="33997" spans="3:4" ht="15" hidden="1" customHeight="1" x14ac:dyDescent="0.25">
      <c r="C33997" s="160" t="s">
        <v>541</v>
      </c>
      <c r="D33997" s="161">
        <v>259.33999999999997</v>
      </c>
    </row>
    <row r="33998" spans="3:4" ht="15" hidden="1" customHeight="1" x14ac:dyDescent="0.25">
      <c r="C33998" s="158" t="s">
        <v>545</v>
      </c>
      <c r="D33998" s="159">
        <v>311.91000000000003</v>
      </c>
    </row>
    <row r="33999" spans="3:4" ht="15" hidden="1" customHeight="1" x14ac:dyDescent="0.25">
      <c r="C33999" s="160" t="s">
        <v>545</v>
      </c>
      <c r="D33999" s="161">
        <v>509.44</v>
      </c>
    </row>
    <row r="34000" spans="3:4" ht="15" hidden="1" customHeight="1" x14ac:dyDescent="0.25">
      <c r="C34000" s="158" t="s">
        <v>543</v>
      </c>
      <c r="D34000" s="159">
        <v>1216.31</v>
      </c>
    </row>
    <row r="34001" spans="3:4" ht="15" hidden="1" customHeight="1" x14ac:dyDescent="0.25">
      <c r="C34001" s="160" t="s">
        <v>541</v>
      </c>
      <c r="D34001" s="161">
        <v>370.96</v>
      </c>
    </row>
    <row r="34002" spans="3:4" ht="15" hidden="1" customHeight="1" x14ac:dyDescent="0.25">
      <c r="C34002" s="158" t="s">
        <v>557</v>
      </c>
      <c r="D34002" s="159">
        <v>724.72</v>
      </c>
    </row>
    <row r="34003" spans="3:4" ht="15" hidden="1" customHeight="1" x14ac:dyDescent="0.25">
      <c r="C34003" s="160" t="s">
        <v>545</v>
      </c>
      <c r="D34003" s="161">
        <v>876.31</v>
      </c>
    </row>
    <row r="34004" spans="3:4" ht="15" hidden="1" customHeight="1" x14ac:dyDescent="0.25">
      <c r="C34004" s="158" t="s">
        <v>539</v>
      </c>
      <c r="D34004" s="159">
        <v>40.97</v>
      </c>
    </row>
    <row r="34005" spans="3:4" ht="15" hidden="1" customHeight="1" x14ac:dyDescent="0.25">
      <c r="C34005" s="160" t="s">
        <v>539</v>
      </c>
      <c r="D34005" s="161">
        <v>535.94000000000005</v>
      </c>
    </row>
    <row r="34006" spans="3:4" ht="15" hidden="1" customHeight="1" x14ac:dyDescent="0.25">
      <c r="C34006" s="158" t="s">
        <v>555</v>
      </c>
      <c r="D34006" s="159">
        <v>946.01</v>
      </c>
    </row>
    <row r="34007" spans="3:4" ht="15" hidden="1" customHeight="1" x14ac:dyDescent="0.25">
      <c r="C34007" s="160" t="s">
        <v>542</v>
      </c>
      <c r="D34007" s="161">
        <v>13.51</v>
      </c>
    </row>
    <row r="34008" spans="3:4" ht="15" hidden="1" customHeight="1" x14ac:dyDescent="0.25">
      <c r="C34008" s="158" t="s">
        <v>539</v>
      </c>
      <c r="D34008" s="159">
        <v>410.34</v>
      </c>
    </row>
    <row r="34009" spans="3:4" ht="15" hidden="1" customHeight="1" x14ac:dyDescent="0.25">
      <c r="C34009" s="160" t="s">
        <v>550</v>
      </c>
      <c r="D34009" s="161">
        <v>37.54</v>
      </c>
    </row>
    <row r="34010" spans="3:4" ht="15" hidden="1" customHeight="1" x14ac:dyDescent="0.25">
      <c r="C34010" s="158" t="s">
        <v>543</v>
      </c>
      <c r="D34010" s="159">
        <v>130.88999999999999</v>
      </c>
    </row>
    <row r="34011" spans="3:4" ht="15" hidden="1" customHeight="1" x14ac:dyDescent="0.25">
      <c r="C34011" s="160" t="s">
        <v>541</v>
      </c>
      <c r="D34011" s="161">
        <v>589.05999999999995</v>
      </c>
    </row>
    <row r="34012" spans="3:4" ht="15" hidden="1" customHeight="1" x14ac:dyDescent="0.25">
      <c r="C34012" s="158" t="s">
        <v>309</v>
      </c>
      <c r="D34012" s="159">
        <v>368.63</v>
      </c>
    </row>
    <row r="34013" spans="3:4" ht="15" hidden="1" customHeight="1" x14ac:dyDescent="0.25">
      <c r="C34013" s="160" t="s">
        <v>548</v>
      </c>
      <c r="D34013" s="161">
        <v>686.38</v>
      </c>
    </row>
    <row r="34014" spans="3:4" ht="15" hidden="1" customHeight="1" x14ac:dyDescent="0.25">
      <c r="C34014" s="158" t="s">
        <v>558</v>
      </c>
      <c r="D34014" s="159">
        <v>523.16999999999996</v>
      </c>
    </row>
    <row r="34015" spans="3:4" ht="15" hidden="1" customHeight="1" x14ac:dyDescent="0.25">
      <c r="C34015" s="160" t="s">
        <v>307</v>
      </c>
      <c r="D34015" s="161">
        <v>71.03</v>
      </c>
    </row>
    <row r="34016" spans="3:4" ht="15" hidden="1" customHeight="1" x14ac:dyDescent="0.25">
      <c r="C34016" s="158" t="s">
        <v>543</v>
      </c>
      <c r="D34016" s="159">
        <v>573.37</v>
      </c>
    </row>
    <row r="34017" spans="3:4" ht="15" hidden="1" customHeight="1" x14ac:dyDescent="0.25">
      <c r="C34017" s="160" t="s">
        <v>542</v>
      </c>
      <c r="D34017" s="161">
        <v>1010.06</v>
      </c>
    </row>
    <row r="34018" spans="3:4" ht="15" hidden="1" customHeight="1" x14ac:dyDescent="0.25">
      <c r="C34018" s="158" t="s">
        <v>551</v>
      </c>
      <c r="D34018" s="159">
        <v>341.23</v>
      </c>
    </row>
    <row r="34019" spans="3:4" ht="15" hidden="1" customHeight="1" x14ac:dyDescent="0.25">
      <c r="C34019" s="160" t="s">
        <v>552</v>
      </c>
      <c r="D34019" s="161">
        <v>736.27</v>
      </c>
    </row>
    <row r="34020" spans="3:4" ht="15" hidden="1" customHeight="1" x14ac:dyDescent="0.25">
      <c r="C34020" s="158" t="s">
        <v>539</v>
      </c>
      <c r="D34020" s="159">
        <v>686.11</v>
      </c>
    </row>
    <row r="34021" spans="3:4" ht="15" hidden="1" customHeight="1" x14ac:dyDescent="0.25">
      <c r="C34021" s="160" t="s">
        <v>547</v>
      </c>
      <c r="D34021" s="161">
        <v>857.23</v>
      </c>
    </row>
    <row r="34022" spans="3:4" ht="15" hidden="1" customHeight="1" x14ac:dyDescent="0.25">
      <c r="C34022" s="158" t="s">
        <v>540</v>
      </c>
      <c r="D34022" s="159">
        <v>894.15</v>
      </c>
    </row>
    <row r="34023" spans="3:4" ht="15" hidden="1" customHeight="1" x14ac:dyDescent="0.25">
      <c r="C34023" s="160" t="s">
        <v>555</v>
      </c>
      <c r="D34023" s="161">
        <v>794.56</v>
      </c>
    </row>
    <row r="34024" spans="3:4" ht="15" hidden="1" customHeight="1" x14ac:dyDescent="0.25">
      <c r="C34024" s="158" t="s">
        <v>307</v>
      </c>
      <c r="D34024" s="159">
        <v>531.19000000000005</v>
      </c>
    </row>
    <row r="34025" spans="3:4" ht="15" hidden="1" customHeight="1" x14ac:dyDescent="0.25">
      <c r="C34025" s="160" t="s">
        <v>547</v>
      </c>
      <c r="D34025" s="161">
        <v>1054.94</v>
      </c>
    </row>
    <row r="34026" spans="3:4" ht="15" hidden="1" customHeight="1" x14ac:dyDescent="0.25">
      <c r="C34026" s="158" t="s">
        <v>309</v>
      </c>
      <c r="D34026" s="159">
        <v>323.25</v>
      </c>
    </row>
    <row r="34027" spans="3:4" ht="15" hidden="1" customHeight="1" x14ac:dyDescent="0.25">
      <c r="C34027" s="160" t="s">
        <v>545</v>
      </c>
      <c r="D34027" s="161">
        <v>1087</v>
      </c>
    </row>
    <row r="34028" spans="3:4" ht="15" hidden="1" customHeight="1" x14ac:dyDescent="0.25">
      <c r="C34028" s="158" t="s">
        <v>312</v>
      </c>
      <c r="D34028" s="159">
        <v>129.66999999999999</v>
      </c>
    </row>
    <row r="34029" spans="3:4" ht="15" hidden="1" customHeight="1" x14ac:dyDescent="0.25">
      <c r="C34029" s="160" t="s">
        <v>540</v>
      </c>
      <c r="D34029" s="161">
        <v>358.45</v>
      </c>
    </row>
    <row r="34030" spans="3:4" ht="15" hidden="1" customHeight="1" x14ac:dyDescent="0.25">
      <c r="C34030" s="158" t="s">
        <v>543</v>
      </c>
      <c r="D34030" s="159">
        <v>412.86</v>
      </c>
    </row>
    <row r="34031" spans="3:4" ht="15" hidden="1" customHeight="1" x14ac:dyDescent="0.25">
      <c r="C34031" s="160" t="s">
        <v>539</v>
      </c>
      <c r="D34031" s="161">
        <v>929.32</v>
      </c>
    </row>
    <row r="34032" spans="3:4" ht="15" hidden="1" customHeight="1" x14ac:dyDescent="0.25">
      <c r="C34032" s="158" t="s">
        <v>547</v>
      </c>
      <c r="D34032" s="159">
        <v>993.96</v>
      </c>
    </row>
    <row r="34033" spans="3:4" ht="15" hidden="1" customHeight="1" x14ac:dyDescent="0.25">
      <c r="C34033" s="160" t="s">
        <v>540</v>
      </c>
      <c r="D34033" s="161">
        <v>424.91</v>
      </c>
    </row>
    <row r="34034" spans="3:4" ht="15" hidden="1" customHeight="1" x14ac:dyDescent="0.25">
      <c r="C34034" s="158" t="s">
        <v>539</v>
      </c>
      <c r="D34034" s="159">
        <v>725.75</v>
      </c>
    </row>
    <row r="34035" spans="3:4" ht="15" hidden="1" customHeight="1" x14ac:dyDescent="0.25">
      <c r="C34035" s="160" t="s">
        <v>549</v>
      </c>
      <c r="D34035" s="161">
        <v>95.58</v>
      </c>
    </row>
    <row r="34036" spans="3:4" ht="15" hidden="1" customHeight="1" x14ac:dyDescent="0.25">
      <c r="C34036" s="158" t="s">
        <v>549</v>
      </c>
      <c r="D34036" s="159">
        <v>106.04</v>
      </c>
    </row>
    <row r="34037" spans="3:4" ht="15" hidden="1" customHeight="1" x14ac:dyDescent="0.25">
      <c r="C34037" s="160" t="s">
        <v>556</v>
      </c>
      <c r="D34037" s="161">
        <v>394.94</v>
      </c>
    </row>
    <row r="34038" spans="3:4" ht="15" hidden="1" customHeight="1" x14ac:dyDescent="0.25">
      <c r="C34038" s="158" t="s">
        <v>557</v>
      </c>
      <c r="D34038" s="159">
        <v>328.68</v>
      </c>
    </row>
    <row r="34039" spans="3:4" ht="15" hidden="1" customHeight="1" x14ac:dyDescent="0.25">
      <c r="C34039" s="160" t="s">
        <v>551</v>
      </c>
      <c r="D34039" s="161">
        <v>954.36</v>
      </c>
    </row>
    <row r="34040" spans="3:4" ht="15" hidden="1" customHeight="1" x14ac:dyDescent="0.25">
      <c r="C34040" s="158" t="s">
        <v>539</v>
      </c>
      <c r="D34040" s="159">
        <v>441.09</v>
      </c>
    </row>
    <row r="34041" spans="3:4" ht="15" hidden="1" customHeight="1" x14ac:dyDescent="0.25">
      <c r="C34041" s="160" t="s">
        <v>546</v>
      </c>
      <c r="D34041" s="161">
        <v>1040.07</v>
      </c>
    </row>
    <row r="34042" spans="3:4" ht="15" hidden="1" customHeight="1" x14ac:dyDescent="0.25">
      <c r="C34042" s="158" t="s">
        <v>307</v>
      </c>
      <c r="D34042" s="159">
        <v>735.59</v>
      </c>
    </row>
    <row r="34043" spans="3:4" ht="15" hidden="1" customHeight="1" x14ac:dyDescent="0.25">
      <c r="C34043" s="160" t="s">
        <v>309</v>
      </c>
      <c r="D34043" s="161">
        <v>393.44</v>
      </c>
    </row>
    <row r="34044" spans="3:4" ht="15" hidden="1" customHeight="1" x14ac:dyDescent="0.25">
      <c r="C34044" s="158" t="s">
        <v>309</v>
      </c>
      <c r="D34044" s="159">
        <v>13.52</v>
      </c>
    </row>
    <row r="34045" spans="3:4" ht="15" hidden="1" customHeight="1" x14ac:dyDescent="0.25">
      <c r="C34045" s="160" t="s">
        <v>543</v>
      </c>
      <c r="D34045" s="161">
        <v>276.14999999999998</v>
      </c>
    </row>
    <row r="34046" spans="3:4" ht="15" hidden="1" customHeight="1" x14ac:dyDescent="0.25">
      <c r="C34046" s="158" t="s">
        <v>554</v>
      </c>
      <c r="D34046" s="159">
        <v>794.37</v>
      </c>
    </row>
    <row r="34047" spans="3:4" ht="15" hidden="1" customHeight="1" x14ac:dyDescent="0.25">
      <c r="C34047" s="160" t="s">
        <v>551</v>
      </c>
      <c r="D34047" s="161">
        <v>953.08</v>
      </c>
    </row>
    <row r="34048" spans="3:4" ht="15" hidden="1" customHeight="1" x14ac:dyDescent="0.25">
      <c r="C34048" s="158" t="s">
        <v>552</v>
      </c>
      <c r="D34048" s="159">
        <v>11.81</v>
      </c>
    </row>
    <row r="34049" spans="3:4" ht="15" hidden="1" customHeight="1" x14ac:dyDescent="0.25">
      <c r="C34049" s="160" t="s">
        <v>557</v>
      </c>
      <c r="D34049" s="161">
        <v>353.9</v>
      </c>
    </row>
    <row r="34050" spans="3:4" ht="15" hidden="1" customHeight="1" x14ac:dyDescent="0.25">
      <c r="C34050" s="158" t="s">
        <v>542</v>
      </c>
      <c r="D34050" s="159">
        <v>559.65</v>
      </c>
    </row>
    <row r="34051" spans="3:4" ht="15" hidden="1" customHeight="1" x14ac:dyDescent="0.25">
      <c r="C34051" s="160" t="s">
        <v>543</v>
      </c>
      <c r="D34051" s="161">
        <v>320.83999999999997</v>
      </c>
    </row>
    <row r="34052" spans="3:4" ht="15" hidden="1" customHeight="1" x14ac:dyDescent="0.25">
      <c r="C34052" s="158" t="s">
        <v>554</v>
      </c>
      <c r="D34052" s="159">
        <v>422.26</v>
      </c>
    </row>
    <row r="34053" spans="3:4" ht="15" hidden="1" customHeight="1" x14ac:dyDescent="0.25">
      <c r="C34053" s="160" t="s">
        <v>543</v>
      </c>
      <c r="D34053" s="161">
        <v>669.45</v>
      </c>
    </row>
    <row r="34054" spans="3:4" ht="15" hidden="1" customHeight="1" x14ac:dyDescent="0.25">
      <c r="C34054" s="158" t="s">
        <v>549</v>
      </c>
      <c r="D34054" s="159">
        <v>655.09</v>
      </c>
    </row>
    <row r="34055" spans="3:4" ht="15" hidden="1" customHeight="1" x14ac:dyDescent="0.25">
      <c r="C34055" s="160" t="s">
        <v>545</v>
      </c>
      <c r="D34055" s="161">
        <v>844.69</v>
      </c>
    </row>
    <row r="34056" spans="3:4" ht="15" hidden="1" customHeight="1" x14ac:dyDescent="0.25">
      <c r="C34056" s="158" t="s">
        <v>551</v>
      </c>
      <c r="D34056" s="159">
        <v>1133.24</v>
      </c>
    </row>
    <row r="34057" spans="3:4" ht="15" hidden="1" customHeight="1" x14ac:dyDescent="0.25">
      <c r="C34057" s="160" t="s">
        <v>308</v>
      </c>
      <c r="D34057" s="161">
        <v>828.08</v>
      </c>
    </row>
    <row r="34058" spans="3:4" ht="15" hidden="1" customHeight="1" x14ac:dyDescent="0.25">
      <c r="C34058" s="158" t="s">
        <v>308</v>
      </c>
      <c r="D34058" s="159">
        <v>308.5</v>
      </c>
    </row>
    <row r="34059" spans="3:4" ht="15" hidden="1" customHeight="1" x14ac:dyDescent="0.25">
      <c r="C34059" s="160" t="s">
        <v>307</v>
      </c>
      <c r="D34059" s="161">
        <v>630.08000000000004</v>
      </c>
    </row>
    <row r="34060" spans="3:4" ht="15" hidden="1" customHeight="1" x14ac:dyDescent="0.25">
      <c r="C34060" s="158" t="s">
        <v>546</v>
      </c>
      <c r="D34060" s="159">
        <v>532.02</v>
      </c>
    </row>
    <row r="34061" spans="3:4" ht="15" hidden="1" customHeight="1" x14ac:dyDescent="0.25">
      <c r="C34061" s="160" t="s">
        <v>549</v>
      </c>
      <c r="D34061" s="161">
        <v>773.08</v>
      </c>
    </row>
    <row r="34062" spans="3:4" ht="15" hidden="1" customHeight="1" x14ac:dyDescent="0.25">
      <c r="C34062" s="158" t="s">
        <v>543</v>
      </c>
      <c r="D34062" s="159">
        <v>324.52</v>
      </c>
    </row>
    <row r="34063" spans="3:4" ht="15" hidden="1" customHeight="1" x14ac:dyDescent="0.25">
      <c r="C34063" s="160" t="s">
        <v>543</v>
      </c>
      <c r="D34063" s="161">
        <v>319.17</v>
      </c>
    </row>
    <row r="34064" spans="3:4" ht="15" hidden="1" customHeight="1" x14ac:dyDescent="0.25">
      <c r="C34064" s="158" t="s">
        <v>556</v>
      </c>
      <c r="D34064" s="159">
        <v>1104.3</v>
      </c>
    </row>
    <row r="34065" spans="3:4" ht="15" hidden="1" customHeight="1" x14ac:dyDescent="0.25">
      <c r="C34065" s="160" t="s">
        <v>546</v>
      </c>
      <c r="D34065" s="161">
        <v>725.72</v>
      </c>
    </row>
    <row r="34066" spans="3:4" ht="15" hidden="1" customHeight="1" x14ac:dyDescent="0.25">
      <c r="C34066" s="158" t="s">
        <v>542</v>
      </c>
      <c r="D34066" s="159">
        <v>1205.8699999999999</v>
      </c>
    </row>
    <row r="34067" spans="3:4" ht="15" hidden="1" customHeight="1" x14ac:dyDescent="0.25">
      <c r="C34067" s="160" t="s">
        <v>550</v>
      </c>
      <c r="D34067" s="161">
        <v>1208.1300000000001</v>
      </c>
    </row>
    <row r="34068" spans="3:4" ht="15" hidden="1" customHeight="1" x14ac:dyDescent="0.25">
      <c r="C34068" s="158" t="s">
        <v>547</v>
      </c>
      <c r="D34068" s="159">
        <v>62.93</v>
      </c>
    </row>
    <row r="34069" spans="3:4" ht="15" hidden="1" customHeight="1" x14ac:dyDescent="0.25">
      <c r="C34069" s="160" t="s">
        <v>307</v>
      </c>
      <c r="D34069" s="161">
        <v>970.93</v>
      </c>
    </row>
    <row r="34070" spans="3:4" ht="15" hidden="1" customHeight="1" x14ac:dyDescent="0.25">
      <c r="C34070" s="158" t="s">
        <v>308</v>
      </c>
      <c r="D34070" s="159">
        <v>451.24</v>
      </c>
    </row>
    <row r="34071" spans="3:4" ht="15" hidden="1" customHeight="1" x14ac:dyDescent="0.25">
      <c r="C34071" s="160" t="s">
        <v>558</v>
      </c>
      <c r="D34071" s="161">
        <v>489.62</v>
      </c>
    </row>
    <row r="34072" spans="3:4" ht="15" hidden="1" customHeight="1" x14ac:dyDescent="0.25">
      <c r="C34072" s="158" t="s">
        <v>540</v>
      </c>
      <c r="D34072" s="159">
        <v>98.75</v>
      </c>
    </row>
    <row r="34073" spans="3:4" ht="15" hidden="1" customHeight="1" x14ac:dyDescent="0.25">
      <c r="C34073" s="160" t="s">
        <v>308</v>
      </c>
      <c r="D34073" s="161">
        <v>776.22</v>
      </c>
    </row>
    <row r="34074" spans="3:4" ht="15" hidden="1" customHeight="1" x14ac:dyDescent="0.25">
      <c r="C34074" s="158" t="s">
        <v>539</v>
      </c>
      <c r="D34074" s="159">
        <v>798.76</v>
      </c>
    </row>
    <row r="34075" spans="3:4" ht="15" hidden="1" customHeight="1" x14ac:dyDescent="0.25">
      <c r="C34075" s="160" t="s">
        <v>309</v>
      </c>
      <c r="D34075" s="161">
        <v>460.95</v>
      </c>
    </row>
    <row r="34076" spans="3:4" ht="15" hidden="1" customHeight="1" x14ac:dyDescent="0.25">
      <c r="C34076" s="158" t="s">
        <v>553</v>
      </c>
      <c r="D34076" s="159">
        <v>457.08</v>
      </c>
    </row>
    <row r="34077" spans="3:4" ht="15" hidden="1" customHeight="1" x14ac:dyDescent="0.25">
      <c r="C34077" s="160" t="s">
        <v>547</v>
      </c>
      <c r="D34077" s="161">
        <v>1054.52</v>
      </c>
    </row>
    <row r="34078" spans="3:4" ht="15" hidden="1" customHeight="1" x14ac:dyDescent="0.25">
      <c r="C34078" s="158" t="s">
        <v>543</v>
      </c>
      <c r="D34078" s="159">
        <v>724.4</v>
      </c>
    </row>
    <row r="34079" spans="3:4" ht="15" hidden="1" customHeight="1" x14ac:dyDescent="0.25">
      <c r="C34079" s="160" t="s">
        <v>543</v>
      </c>
      <c r="D34079" s="161">
        <v>812.36</v>
      </c>
    </row>
    <row r="34080" spans="3:4" ht="15" hidden="1" customHeight="1" x14ac:dyDescent="0.25">
      <c r="C34080" s="158" t="s">
        <v>542</v>
      </c>
      <c r="D34080" s="159">
        <v>502.2</v>
      </c>
    </row>
    <row r="34081" spans="3:4" ht="15" hidden="1" customHeight="1" x14ac:dyDescent="0.25">
      <c r="C34081" s="160" t="s">
        <v>308</v>
      </c>
      <c r="D34081" s="161">
        <v>514.92999999999995</v>
      </c>
    </row>
    <row r="34082" spans="3:4" ht="15" hidden="1" customHeight="1" x14ac:dyDescent="0.25">
      <c r="C34082" s="158" t="s">
        <v>553</v>
      </c>
      <c r="D34082" s="159">
        <v>734.34</v>
      </c>
    </row>
    <row r="34083" spans="3:4" ht="15" hidden="1" customHeight="1" x14ac:dyDescent="0.25">
      <c r="C34083" s="160" t="s">
        <v>539</v>
      </c>
      <c r="D34083" s="161">
        <v>548.41999999999996</v>
      </c>
    </row>
    <row r="34084" spans="3:4" ht="15" hidden="1" customHeight="1" x14ac:dyDescent="0.25">
      <c r="C34084" s="158" t="s">
        <v>545</v>
      </c>
      <c r="D34084" s="159">
        <v>47.98</v>
      </c>
    </row>
    <row r="34085" spans="3:4" ht="15" hidden="1" customHeight="1" x14ac:dyDescent="0.25">
      <c r="C34085" s="160" t="s">
        <v>312</v>
      </c>
      <c r="D34085" s="161">
        <v>51.15</v>
      </c>
    </row>
    <row r="34086" spans="3:4" ht="15" hidden="1" customHeight="1" x14ac:dyDescent="0.25">
      <c r="C34086" s="158" t="s">
        <v>543</v>
      </c>
      <c r="D34086" s="159">
        <v>1242.68</v>
      </c>
    </row>
    <row r="34087" spans="3:4" ht="15" hidden="1" customHeight="1" x14ac:dyDescent="0.25">
      <c r="C34087" s="160" t="s">
        <v>550</v>
      </c>
      <c r="D34087" s="161">
        <v>1223.26</v>
      </c>
    </row>
    <row r="34088" spans="3:4" ht="15" hidden="1" customHeight="1" x14ac:dyDescent="0.25">
      <c r="C34088" s="158" t="s">
        <v>554</v>
      </c>
      <c r="D34088" s="159">
        <v>742.92</v>
      </c>
    </row>
    <row r="34089" spans="3:4" ht="15" hidden="1" customHeight="1" x14ac:dyDescent="0.25">
      <c r="C34089" s="160" t="s">
        <v>558</v>
      </c>
      <c r="D34089" s="161">
        <v>231.67</v>
      </c>
    </row>
    <row r="34090" spans="3:4" ht="15" hidden="1" customHeight="1" x14ac:dyDescent="0.25">
      <c r="C34090" s="158" t="s">
        <v>540</v>
      </c>
      <c r="D34090" s="159">
        <v>39.119999999999997</v>
      </c>
    </row>
    <row r="34091" spans="3:4" ht="15" hidden="1" customHeight="1" x14ac:dyDescent="0.25">
      <c r="C34091" s="160" t="s">
        <v>543</v>
      </c>
      <c r="D34091" s="161">
        <v>377.8</v>
      </c>
    </row>
    <row r="34092" spans="3:4" ht="15" hidden="1" customHeight="1" x14ac:dyDescent="0.25">
      <c r="C34092" s="158" t="s">
        <v>544</v>
      </c>
      <c r="D34092" s="159">
        <v>181.73</v>
      </c>
    </row>
    <row r="34093" spans="3:4" ht="15" hidden="1" customHeight="1" x14ac:dyDescent="0.25">
      <c r="C34093" s="160" t="s">
        <v>309</v>
      </c>
      <c r="D34093" s="161">
        <v>178.76</v>
      </c>
    </row>
    <row r="34094" spans="3:4" ht="15" hidden="1" customHeight="1" x14ac:dyDescent="0.25">
      <c r="C34094" s="158" t="s">
        <v>543</v>
      </c>
      <c r="D34094" s="159">
        <v>555.66</v>
      </c>
    </row>
    <row r="34095" spans="3:4" ht="15" hidden="1" customHeight="1" x14ac:dyDescent="0.25">
      <c r="C34095" s="160" t="s">
        <v>543</v>
      </c>
      <c r="D34095" s="161">
        <v>56.87</v>
      </c>
    </row>
    <row r="34096" spans="3:4" ht="15" hidden="1" customHeight="1" x14ac:dyDescent="0.25">
      <c r="C34096" s="158" t="s">
        <v>543</v>
      </c>
      <c r="D34096" s="159">
        <v>850.88</v>
      </c>
    </row>
    <row r="34097" spans="3:4" ht="15" hidden="1" customHeight="1" x14ac:dyDescent="0.25">
      <c r="C34097" s="160" t="s">
        <v>543</v>
      </c>
      <c r="D34097" s="161">
        <v>501.77</v>
      </c>
    </row>
    <row r="34098" spans="3:4" ht="15" hidden="1" customHeight="1" x14ac:dyDescent="0.25">
      <c r="C34098" s="158" t="s">
        <v>309</v>
      </c>
      <c r="D34098" s="159">
        <v>15.2</v>
      </c>
    </row>
    <row r="34099" spans="3:4" ht="15" hidden="1" customHeight="1" x14ac:dyDescent="0.25">
      <c r="C34099" s="160" t="s">
        <v>550</v>
      </c>
      <c r="D34099" s="161">
        <v>353.03</v>
      </c>
    </row>
    <row r="34100" spans="3:4" ht="15" hidden="1" customHeight="1" x14ac:dyDescent="0.25">
      <c r="C34100" s="158" t="s">
        <v>548</v>
      </c>
      <c r="D34100" s="159">
        <v>376.15</v>
      </c>
    </row>
    <row r="34101" spans="3:4" ht="15" hidden="1" customHeight="1" x14ac:dyDescent="0.25">
      <c r="C34101" s="160" t="s">
        <v>553</v>
      </c>
      <c r="D34101" s="161">
        <v>93.26</v>
      </c>
    </row>
    <row r="34102" spans="3:4" ht="15" hidden="1" customHeight="1" x14ac:dyDescent="0.25">
      <c r="C34102" s="158" t="s">
        <v>539</v>
      </c>
      <c r="D34102" s="159">
        <v>417.29</v>
      </c>
    </row>
    <row r="34103" spans="3:4" ht="15" hidden="1" customHeight="1" x14ac:dyDescent="0.25">
      <c r="C34103" s="160" t="s">
        <v>556</v>
      </c>
      <c r="D34103" s="161">
        <v>378.1</v>
      </c>
    </row>
    <row r="34104" spans="3:4" ht="15" hidden="1" customHeight="1" x14ac:dyDescent="0.25">
      <c r="C34104" s="158" t="s">
        <v>543</v>
      </c>
      <c r="D34104" s="159">
        <v>1115.8</v>
      </c>
    </row>
    <row r="34105" spans="3:4" ht="15" hidden="1" customHeight="1" x14ac:dyDescent="0.25">
      <c r="C34105" s="160" t="s">
        <v>312</v>
      </c>
      <c r="D34105" s="161">
        <v>824.1</v>
      </c>
    </row>
    <row r="34106" spans="3:4" ht="15" hidden="1" customHeight="1" x14ac:dyDescent="0.25">
      <c r="C34106" s="158" t="s">
        <v>551</v>
      </c>
      <c r="D34106" s="159">
        <v>201.83</v>
      </c>
    </row>
    <row r="34107" spans="3:4" ht="15" hidden="1" customHeight="1" x14ac:dyDescent="0.25">
      <c r="C34107" s="160" t="s">
        <v>308</v>
      </c>
      <c r="D34107" s="161">
        <v>814.49</v>
      </c>
    </row>
    <row r="34108" spans="3:4" ht="15" hidden="1" customHeight="1" x14ac:dyDescent="0.25">
      <c r="C34108" s="158" t="s">
        <v>550</v>
      </c>
      <c r="D34108" s="159">
        <v>114.56</v>
      </c>
    </row>
    <row r="34109" spans="3:4" ht="15" hidden="1" customHeight="1" x14ac:dyDescent="0.25">
      <c r="C34109" s="160" t="s">
        <v>312</v>
      </c>
      <c r="D34109" s="161">
        <v>769.73</v>
      </c>
    </row>
    <row r="34110" spans="3:4" ht="15" hidden="1" customHeight="1" x14ac:dyDescent="0.25">
      <c r="C34110" s="158" t="s">
        <v>547</v>
      </c>
      <c r="D34110" s="159">
        <v>530.42999999999995</v>
      </c>
    </row>
    <row r="34111" spans="3:4" ht="15" hidden="1" customHeight="1" x14ac:dyDescent="0.25">
      <c r="C34111" s="160" t="s">
        <v>540</v>
      </c>
      <c r="D34111" s="161">
        <v>748.64</v>
      </c>
    </row>
    <row r="34112" spans="3:4" ht="15" hidden="1" customHeight="1" x14ac:dyDescent="0.25">
      <c r="C34112" s="158" t="s">
        <v>553</v>
      </c>
      <c r="D34112" s="159">
        <v>203.41</v>
      </c>
    </row>
    <row r="34113" spans="3:4" ht="15" hidden="1" customHeight="1" x14ac:dyDescent="0.25">
      <c r="C34113" s="160" t="s">
        <v>312</v>
      </c>
      <c r="D34113" s="161">
        <v>785.87</v>
      </c>
    </row>
    <row r="34114" spans="3:4" ht="15" hidden="1" customHeight="1" x14ac:dyDescent="0.25">
      <c r="C34114" s="158" t="s">
        <v>308</v>
      </c>
      <c r="D34114" s="159">
        <v>217.63</v>
      </c>
    </row>
    <row r="34115" spans="3:4" ht="15" hidden="1" customHeight="1" x14ac:dyDescent="0.25">
      <c r="C34115" s="160" t="s">
        <v>544</v>
      </c>
      <c r="D34115" s="161">
        <v>861.04</v>
      </c>
    </row>
    <row r="34116" spans="3:4" ht="15" hidden="1" customHeight="1" x14ac:dyDescent="0.25">
      <c r="C34116" s="158" t="s">
        <v>309</v>
      </c>
      <c r="D34116" s="159">
        <v>507.12</v>
      </c>
    </row>
    <row r="34117" spans="3:4" ht="15" hidden="1" customHeight="1" x14ac:dyDescent="0.25">
      <c r="C34117" s="160" t="s">
        <v>307</v>
      </c>
      <c r="D34117" s="161">
        <v>121.59</v>
      </c>
    </row>
    <row r="34118" spans="3:4" ht="15" hidden="1" customHeight="1" x14ac:dyDescent="0.25">
      <c r="C34118" s="158" t="s">
        <v>544</v>
      </c>
      <c r="D34118" s="159">
        <v>637.75</v>
      </c>
    </row>
    <row r="34119" spans="3:4" ht="15" hidden="1" customHeight="1" x14ac:dyDescent="0.25">
      <c r="C34119" s="160" t="s">
        <v>549</v>
      </c>
      <c r="D34119" s="161">
        <v>475.82</v>
      </c>
    </row>
    <row r="34120" spans="3:4" ht="15" hidden="1" customHeight="1" x14ac:dyDescent="0.25">
      <c r="C34120" s="158" t="s">
        <v>543</v>
      </c>
      <c r="D34120" s="159">
        <v>888.39</v>
      </c>
    </row>
    <row r="34121" spans="3:4" ht="15" hidden="1" customHeight="1" x14ac:dyDescent="0.25">
      <c r="C34121" s="160" t="s">
        <v>547</v>
      </c>
      <c r="D34121" s="161">
        <v>513.67999999999995</v>
      </c>
    </row>
    <row r="34122" spans="3:4" ht="15" hidden="1" customHeight="1" x14ac:dyDescent="0.25">
      <c r="C34122" s="158" t="s">
        <v>544</v>
      </c>
      <c r="D34122" s="159">
        <v>640.49</v>
      </c>
    </row>
    <row r="34123" spans="3:4" ht="15" hidden="1" customHeight="1" x14ac:dyDescent="0.25">
      <c r="C34123" s="160" t="s">
        <v>544</v>
      </c>
      <c r="D34123" s="161">
        <v>444.12</v>
      </c>
    </row>
    <row r="34124" spans="3:4" ht="15" hidden="1" customHeight="1" x14ac:dyDescent="0.25">
      <c r="C34124" s="158" t="s">
        <v>539</v>
      </c>
      <c r="D34124" s="159">
        <v>1051.3</v>
      </c>
    </row>
    <row r="34125" spans="3:4" ht="15" hidden="1" customHeight="1" x14ac:dyDescent="0.25">
      <c r="C34125" s="160" t="s">
        <v>552</v>
      </c>
      <c r="D34125" s="161">
        <v>1053.8599999999999</v>
      </c>
    </row>
    <row r="34126" spans="3:4" ht="15" hidden="1" customHeight="1" x14ac:dyDescent="0.25">
      <c r="C34126" s="158" t="s">
        <v>312</v>
      </c>
      <c r="D34126" s="159">
        <v>1272.3800000000001</v>
      </c>
    </row>
    <row r="34127" spans="3:4" ht="15" hidden="1" customHeight="1" x14ac:dyDescent="0.25">
      <c r="C34127" s="160" t="s">
        <v>552</v>
      </c>
      <c r="D34127" s="161">
        <v>1256.83</v>
      </c>
    </row>
    <row r="34128" spans="3:4" ht="15" hidden="1" customHeight="1" x14ac:dyDescent="0.25">
      <c r="C34128" s="158" t="s">
        <v>556</v>
      </c>
      <c r="D34128" s="159">
        <v>478.47</v>
      </c>
    </row>
    <row r="34129" spans="3:4" ht="15" hidden="1" customHeight="1" x14ac:dyDescent="0.25">
      <c r="C34129" s="160" t="s">
        <v>553</v>
      </c>
      <c r="D34129" s="161">
        <v>322.37</v>
      </c>
    </row>
    <row r="34130" spans="3:4" ht="15" hidden="1" customHeight="1" x14ac:dyDescent="0.25">
      <c r="C34130" s="158" t="s">
        <v>542</v>
      </c>
      <c r="D34130" s="159">
        <v>1224.3</v>
      </c>
    </row>
    <row r="34131" spans="3:4" ht="15" hidden="1" customHeight="1" x14ac:dyDescent="0.25">
      <c r="C34131" s="160" t="s">
        <v>309</v>
      </c>
      <c r="D34131" s="161">
        <v>994.3</v>
      </c>
    </row>
    <row r="34132" spans="3:4" ht="15" hidden="1" customHeight="1" x14ac:dyDescent="0.25">
      <c r="C34132" s="158" t="s">
        <v>554</v>
      </c>
      <c r="D34132" s="159">
        <v>1055.69</v>
      </c>
    </row>
    <row r="34133" spans="3:4" ht="15" hidden="1" customHeight="1" x14ac:dyDescent="0.25">
      <c r="C34133" s="160" t="s">
        <v>552</v>
      </c>
      <c r="D34133" s="161">
        <v>882.12</v>
      </c>
    </row>
    <row r="34134" spans="3:4" ht="15" hidden="1" customHeight="1" x14ac:dyDescent="0.25">
      <c r="C34134" s="158" t="s">
        <v>543</v>
      </c>
      <c r="D34134" s="159">
        <v>1025.9000000000001</v>
      </c>
    </row>
    <row r="34135" spans="3:4" ht="15" hidden="1" customHeight="1" x14ac:dyDescent="0.25">
      <c r="C34135" s="160" t="s">
        <v>307</v>
      </c>
      <c r="D34135" s="161">
        <v>1068.1199999999999</v>
      </c>
    </row>
    <row r="34136" spans="3:4" ht="15" hidden="1" customHeight="1" x14ac:dyDescent="0.25">
      <c r="C34136" s="158" t="s">
        <v>545</v>
      </c>
      <c r="D34136" s="159">
        <v>177.83</v>
      </c>
    </row>
    <row r="34137" spans="3:4" ht="15" hidden="1" customHeight="1" x14ac:dyDescent="0.25">
      <c r="C34137" s="160" t="s">
        <v>546</v>
      </c>
      <c r="D34137" s="161">
        <v>1140.3699999999999</v>
      </c>
    </row>
    <row r="34138" spans="3:4" ht="15" hidden="1" customHeight="1" x14ac:dyDescent="0.25">
      <c r="C34138" s="158" t="s">
        <v>543</v>
      </c>
      <c r="D34138" s="159">
        <v>630.70000000000005</v>
      </c>
    </row>
    <row r="34139" spans="3:4" ht="15" hidden="1" customHeight="1" x14ac:dyDescent="0.25">
      <c r="C34139" s="160" t="s">
        <v>552</v>
      </c>
      <c r="D34139" s="161">
        <v>511.23</v>
      </c>
    </row>
    <row r="34140" spans="3:4" ht="15" hidden="1" customHeight="1" x14ac:dyDescent="0.25">
      <c r="C34140" s="158" t="s">
        <v>552</v>
      </c>
      <c r="D34140" s="159">
        <v>608.04</v>
      </c>
    </row>
    <row r="34141" spans="3:4" ht="15" hidden="1" customHeight="1" x14ac:dyDescent="0.25">
      <c r="C34141" s="160" t="s">
        <v>552</v>
      </c>
      <c r="D34141" s="161">
        <v>703.54</v>
      </c>
    </row>
    <row r="34142" spans="3:4" ht="15" hidden="1" customHeight="1" x14ac:dyDescent="0.25">
      <c r="C34142" s="158" t="s">
        <v>542</v>
      </c>
      <c r="D34142" s="159">
        <v>1297.96</v>
      </c>
    </row>
    <row r="34143" spans="3:4" ht="15" hidden="1" customHeight="1" x14ac:dyDescent="0.25">
      <c r="C34143" s="160" t="s">
        <v>312</v>
      </c>
      <c r="D34143" s="161">
        <v>694.23</v>
      </c>
    </row>
    <row r="34144" spans="3:4" ht="15" hidden="1" customHeight="1" x14ac:dyDescent="0.25">
      <c r="C34144" s="158" t="s">
        <v>540</v>
      </c>
      <c r="D34144" s="159">
        <v>324.81</v>
      </c>
    </row>
    <row r="34145" spans="3:4" ht="15" hidden="1" customHeight="1" x14ac:dyDescent="0.25">
      <c r="C34145" s="160" t="s">
        <v>547</v>
      </c>
      <c r="D34145" s="161">
        <v>496.64</v>
      </c>
    </row>
    <row r="34146" spans="3:4" ht="15" hidden="1" customHeight="1" x14ac:dyDescent="0.25">
      <c r="C34146" s="158" t="s">
        <v>552</v>
      </c>
      <c r="D34146" s="159">
        <v>420.68</v>
      </c>
    </row>
    <row r="34147" spans="3:4" ht="15" hidden="1" customHeight="1" x14ac:dyDescent="0.25">
      <c r="C34147" s="160" t="s">
        <v>312</v>
      </c>
      <c r="D34147" s="161">
        <v>1077.98</v>
      </c>
    </row>
    <row r="34148" spans="3:4" ht="15" hidden="1" customHeight="1" x14ac:dyDescent="0.25">
      <c r="C34148" s="158" t="s">
        <v>309</v>
      </c>
      <c r="D34148" s="159">
        <v>945.29</v>
      </c>
    </row>
    <row r="34149" spans="3:4" ht="15" hidden="1" customHeight="1" x14ac:dyDescent="0.25">
      <c r="C34149" s="160" t="s">
        <v>545</v>
      </c>
      <c r="D34149" s="161">
        <v>750.29</v>
      </c>
    </row>
    <row r="34150" spans="3:4" ht="15" hidden="1" customHeight="1" x14ac:dyDescent="0.25">
      <c r="C34150" s="158" t="s">
        <v>307</v>
      </c>
      <c r="D34150" s="159">
        <v>1250.8800000000001</v>
      </c>
    </row>
    <row r="34151" spans="3:4" ht="15" hidden="1" customHeight="1" x14ac:dyDescent="0.25">
      <c r="C34151" s="160" t="s">
        <v>543</v>
      </c>
      <c r="D34151" s="161">
        <v>1173.99</v>
      </c>
    </row>
    <row r="34152" spans="3:4" ht="15" hidden="1" customHeight="1" x14ac:dyDescent="0.25">
      <c r="C34152" s="158" t="s">
        <v>309</v>
      </c>
      <c r="D34152" s="159">
        <v>955.72</v>
      </c>
    </row>
    <row r="34153" spans="3:4" ht="15" hidden="1" customHeight="1" x14ac:dyDescent="0.25">
      <c r="C34153" s="160" t="s">
        <v>540</v>
      </c>
      <c r="D34153" s="161">
        <v>710.23</v>
      </c>
    </row>
    <row r="34154" spans="3:4" ht="15" hidden="1" customHeight="1" x14ac:dyDescent="0.25">
      <c r="C34154" s="158" t="s">
        <v>545</v>
      </c>
      <c r="D34154" s="159">
        <v>1087.8599999999999</v>
      </c>
    </row>
    <row r="34155" spans="3:4" ht="15" hidden="1" customHeight="1" x14ac:dyDescent="0.25">
      <c r="C34155" s="160" t="s">
        <v>554</v>
      </c>
      <c r="D34155" s="161">
        <v>598.79999999999995</v>
      </c>
    </row>
    <row r="34156" spans="3:4" ht="15" hidden="1" customHeight="1" x14ac:dyDescent="0.25">
      <c r="C34156" s="158" t="s">
        <v>552</v>
      </c>
      <c r="D34156" s="159">
        <v>582.35</v>
      </c>
    </row>
    <row r="34157" spans="3:4" ht="15" hidden="1" customHeight="1" x14ac:dyDescent="0.25">
      <c r="C34157" s="160" t="s">
        <v>308</v>
      </c>
      <c r="D34157" s="161">
        <v>437.94</v>
      </c>
    </row>
    <row r="34158" spans="3:4" ht="15" hidden="1" customHeight="1" x14ac:dyDescent="0.25">
      <c r="C34158" s="158" t="s">
        <v>551</v>
      </c>
      <c r="D34158" s="159">
        <v>105.56</v>
      </c>
    </row>
    <row r="34159" spans="3:4" ht="15" hidden="1" customHeight="1" x14ac:dyDescent="0.25">
      <c r="C34159" s="160" t="s">
        <v>541</v>
      </c>
      <c r="D34159" s="161">
        <v>988.31</v>
      </c>
    </row>
    <row r="34160" spans="3:4" ht="15" hidden="1" customHeight="1" x14ac:dyDescent="0.25">
      <c r="C34160" s="158" t="s">
        <v>308</v>
      </c>
      <c r="D34160" s="159">
        <v>677.69</v>
      </c>
    </row>
    <row r="34161" spans="3:4" ht="15" hidden="1" customHeight="1" x14ac:dyDescent="0.25">
      <c r="C34161" s="160" t="s">
        <v>542</v>
      </c>
      <c r="D34161" s="161">
        <v>952.01</v>
      </c>
    </row>
    <row r="34162" spans="3:4" ht="15" hidden="1" customHeight="1" x14ac:dyDescent="0.25">
      <c r="C34162" s="158" t="s">
        <v>557</v>
      </c>
      <c r="D34162" s="159">
        <v>23.57</v>
      </c>
    </row>
    <row r="34163" spans="3:4" ht="15" hidden="1" customHeight="1" x14ac:dyDescent="0.25">
      <c r="C34163" s="160" t="s">
        <v>550</v>
      </c>
      <c r="D34163" s="161">
        <v>349.63</v>
      </c>
    </row>
    <row r="34164" spans="3:4" ht="15" hidden="1" customHeight="1" x14ac:dyDescent="0.25">
      <c r="C34164" s="158" t="s">
        <v>308</v>
      </c>
      <c r="D34164" s="159">
        <v>567.15</v>
      </c>
    </row>
    <row r="34165" spans="3:4" ht="15" hidden="1" customHeight="1" x14ac:dyDescent="0.25">
      <c r="C34165" s="160" t="s">
        <v>556</v>
      </c>
      <c r="D34165" s="161">
        <v>622.65</v>
      </c>
    </row>
    <row r="34166" spans="3:4" ht="15" hidden="1" customHeight="1" x14ac:dyDescent="0.25">
      <c r="C34166" s="158" t="s">
        <v>543</v>
      </c>
      <c r="D34166" s="159">
        <v>371.08</v>
      </c>
    </row>
    <row r="34167" spans="3:4" ht="15" hidden="1" customHeight="1" x14ac:dyDescent="0.25">
      <c r="C34167" s="160" t="s">
        <v>541</v>
      </c>
      <c r="D34167" s="161">
        <v>1275.51</v>
      </c>
    </row>
    <row r="34168" spans="3:4" ht="15" hidden="1" customHeight="1" x14ac:dyDescent="0.25">
      <c r="C34168" s="158" t="s">
        <v>309</v>
      </c>
      <c r="D34168" s="159">
        <v>844.99</v>
      </c>
    </row>
    <row r="34169" spans="3:4" ht="15" hidden="1" customHeight="1" x14ac:dyDescent="0.25">
      <c r="C34169" s="160" t="s">
        <v>543</v>
      </c>
      <c r="D34169" s="161">
        <v>488.12</v>
      </c>
    </row>
    <row r="34170" spans="3:4" ht="15" hidden="1" customHeight="1" x14ac:dyDescent="0.25">
      <c r="C34170" s="158" t="s">
        <v>551</v>
      </c>
      <c r="D34170" s="159">
        <v>1078.3499999999999</v>
      </c>
    </row>
    <row r="34171" spans="3:4" ht="15" hidden="1" customHeight="1" x14ac:dyDescent="0.25">
      <c r="C34171" s="160" t="s">
        <v>547</v>
      </c>
      <c r="D34171" s="161">
        <v>780.3</v>
      </c>
    </row>
    <row r="34172" spans="3:4" ht="15" hidden="1" customHeight="1" x14ac:dyDescent="0.25">
      <c r="C34172" s="158" t="s">
        <v>549</v>
      </c>
      <c r="D34172" s="159">
        <v>664.6</v>
      </c>
    </row>
    <row r="34173" spans="3:4" ht="15" hidden="1" customHeight="1" x14ac:dyDescent="0.25">
      <c r="C34173" s="160" t="s">
        <v>307</v>
      </c>
      <c r="D34173" s="161">
        <v>717.68</v>
      </c>
    </row>
    <row r="34174" spans="3:4" ht="15" hidden="1" customHeight="1" x14ac:dyDescent="0.25">
      <c r="C34174" s="158" t="s">
        <v>553</v>
      </c>
      <c r="D34174" s="159">
        <v>959.92</v>
      </c>
    </row>
    <row r="34175" spans="3:4" ht="15" hidden="1" customHeight="1" x14ac:dyDescent="0.25">
      <c r="C34175" s="160" t="s">
        <v>312</v>
      </c>
      <c r="D34175" s="161">
        <v>410.55</v>
      </c>
    </row>
    <row r="34176" spans="3:4" ht="15" hidden="1" customHeight="1" x14ac:dyDescent="0.25">
      <c r="C34176" s="158" t="s">
        <v>556</v>
      </c>
      <c r="D34176" s="159">
        <v>475.37</v>
      </c>
    </row>
    <row r="34177" spans="3:4" ht="15" hidden="1" customHeight="1" x14ac:dyDescent="0.25">
      <c r="C34177" s="160" t="s">
        <v>545</v>
      </c>
      <c r="D34177" s="161">
        <v>625.07000000000005</v>
      </c>
    </row>
    <row r="34178" spans="3:4" ht="15" hidden="1" customHeight="1" x14ac:dyDescent="0.25">
      <c r="C34178" s="158" t="s">
        <v>552</v>
      </c>
      <c r="D34178" s="159">
        <v>1152.0999999999999</v>
      </c>
    </row>
    <row r="34179" spans="3:4" ht="15" hidden="1" customHeight="1" x14ac:dyDescent="0.25">
      <c r="C34179" s="160" t="s">
        <v>308</v>
      </c>
      <c r="D34179" s="161">
        <v>574.04999999999995</v>
      </c>
    </row>
    <row r="34180" spans="3:4" ht="15" hidden="1" customHeight="1" x14ac:dyDescent="0.25">
      <c r="C34180" s="158" t="s">
        <v>540</v>
      </c>
      <c r="D34180" s="159">
        <v>633.09</v>
      </c>
    </row>
    <row r="34181" spans="3:4" ht="15" hidden="1" customHeight="1" x14ac:dyDescent="0.25">
      <c r="C34181" s="160" t="s">
        <v>542</v>
      </c>
      <c r="D34181" s="161">
        <v>488.01</v>
      </c>
    </row>
    <row r="34182" spans="3:4" ht="15" hidden="1" customHeight="1" x14ac:dyDescent="0.25">
      <c r="C34182" s="158" t="s">
        <v>549</v>
      </c>
      <c r="D34182" s="159">
        <v>1024.9000000000001</v>
      </c>
    </row>
    <row r="34183" spans="3:4" ht="15" hidden="1" customHeight="1" x14ac:dyDescent="0.25">
      <c r="C34183" s="160" t="s">
        <v>546</v>
      </c>
      <c r="D34183" s="161">
        <v>445.86</v>
      </c>
    </row>
    <row r="34184" spans="3:4" ht="15" hidden="1" customHeight="1" x14ac:dyDescent="0.25">
      <c r="C34184" s="158" t="s">
        <v>543</v>
      </c>
      <c r="D34184" s="159">
        <v>45.28</v>
      </c>
    </row>
    <row r="34185" spans="3:4" ht="15" hidden="1" customHeight="1" x14ac:dyDescent="0.25">
      <c r="C34185" s="160" t="s">
        <v>542</v>
      </c>
      <c r="D34185" s="161">
        <v>824.18</v>
      </c>
    </row>
    <row r="34186" spans="3:4" ht="15" hidden="1" customHeight="1" x14ac:dyDescent="0.25">
      <c r="C34186" s="158" t="s">
        <v>309</v>
      </c>
      <c r="D34186" s="159">
        <v>618.64</v>
      </c>
    </row>
    <row r="34187" spans="3:4" ht="15" hidden="1" customHeight="1" x14ac:dyDescent="0.25">
      <c r="C34187" s="160" t="s">
        <v>551</v>
      </c>
      <c r="D34187" s="161">
        <v>322.43</v>
      </c>
    </row>
    <row r="34188" spans="3:4" ht="15" hidden="1" customHeight="1" x14ac:dyDescent="0.25">
      <c r="C34188" s="158" t="s">
        <v>557</v>
      </c>
      <c r="D34188" s="159">
        <v>358.71</v>
      </c>
    </row>
    <row r="34189" spans="3:4" ht="15" hidden="1" customHeight="1" x14ac:dyDescent="0.25">
      <c r="C34189" s="160" t="s">
        <v>557</v>
      </c>
      <c r="D34189" s="161">
        <v>829.11</v>
      </c>
    </row>
    <row r="34190" spans="3:4" ht="15" hidden="1" customHeight="1" x14ac:dyDescent="0.25">
      <c r="C34190" s="158" t="s">
        <v>539</v>
      </c>
      <c r="D34190" s="159">
        <v>542.41</v>
      </c>
    </row>
    <row r="34191" spans="3:4" ht="15" hidden="1" customHeight="1" x14ac:dyDescent="0.25">
      <c r="C34191" s="160" t="s">
        <v>540</v>
      </c>
      <c r="D34191" s="161">
        <v>1285.33</v>
      </c>
    </row>
    <row r="34192" spans="3:4" ht="15" hidden="1" customHeight="1" x14ac:dyDescent="0.25">
      <c r="C34192" s="158" t="s">
        <v>540</v>
      </c>
      <c r="D34192" s="159">
        <v>400.2</v>
      </c>
    </row>
    <row r="34193" spans="3:4" ht="15" hidden="1" customHeight="1" x14ac:dyDescent="0.25">
      <c r="C34193" s="160" t="s">
        <v>539</v>
      </c>
      <c r="D34193" s="161">
        <v>394.96</v>
      </c>
    </row>
    <row r="34194" spans="3:4" ht="15" hidden="1" customHeight="1" x14ac:dyDescent="0.25">
      <c r="C34194" s="158" t="s">
        <v>555</v>
      </c>
      <c r="D34194" s="159">
        <v>390.54</v>
      </c>
    </row>
    <row r="34195" spans="3:4" ht="15" hidden="1" customHeight="1" x14ac:dyDescent="0.25">
      <c r="C34195" s="160" t="s">
        <v>557</v>
      </c>
      <c r="D34195" s="161">
        <v>71.25</v>
      </c>
    </row>
    <row r="34196" spans="3:4" ht="15" hidden="1" customHeight="1" x14ac:dyDescent="0.25">
      <c r="C34196" s="158" t="s">
        <v>308</v>
      </c>
      <c r="D34196" s="159">
        <v>334.53</v>
      </c>
    </row>
    <row r="34197" spans="3:4" ht="15" hidden="1" customHeight="1" x14ac:dyDescent="0.25">
      <c r="C34197" s="160" t="s">
        <v>307</v>
      </c>
      <c r="D34197" s="161">
        <v>1013.5</v>
      </c>
    </row>
    <row r="34198" spans="3:4" ht="15" hidden="1" customHeight="1" x14ac:dyDescent="0.25">
      <c r="C34198" s="158" t="s">
        <v>551</v>
      </c>
      <c r="D34198" s="159">
        <v>809.17</v>
      </c>
    </row>
    <row r="34199" spans="3:4" ht="15" hidden="1" customHeight="1" x14ac:dyDescent="0.25">
      <c r="C34199" s="160" t="s">
        <v>539</v>
      </c>
      <c r="D34199" s="161">
        <v>470.42</v>
      </c>
    </row>
    <row r="34200" spans="3:4" ht="15" hidden="1" customHeight="1" x14ac:dyDescent="0.25">
      <c r="C34200" s="158" t="s">
        <v>551</v>
      </c>
      <c r="D34200" s="159">
        <v>918.2</v>
      </c>
    </row>
    <row r="34201" spans="3:4" ht="15" hidden="1" customHeight="1" x14ac:dyDescent="0.25">
      <c r="C34201" s="160" t="s">
        <v>543</v>
      </c>
      <c r="D34201" s="161">
        <v>199.32</v>
      </c>
    </row>
    <row r="34202" spans="3:4" ht="15" hidden="1" customHeight="1" x14ac:dyDescent="0.25">
      <c r="C34202" s="158" t="s">
        <v>548</v>
      </c>
      <c r="D34202" s="159">
        <v>438.45</v>
      </c>
    </row>
    <row r="34203" spans="3:4" ht="15" hidden="1" customHeight="1" x14ac:dyDescent="0.25">
      <c r="C34203" s="160" t="s">
        <v>540</v>
      </c>
      <c r="D34203" s="161">
        <v>1059.46</v>
      </c>
    </row>
    <row r="34204" spans="3:4" ht="15" hidden="1" customHeight="1" x14ac:dyDescent="0.25">
      <c r="C34204" s="158" t="s">
        <v>546</v>
      </c>
      <c r="D34204" s="159">
        <v>939.82</v>
      </c>
    </row>
    <row r="34205" spans="3:4" ht="15" hidden="1" customHeight="1" x14ac:dyDescent="0.25">
      <c r="C34205" s="160" t="s">
        <v>553</v>
      </c>
      <c r="D34205" s="161">
        <v>308.55</v>
      </c>
    </row>
    <row r="34206" spans="3:4" ht="15" hidden="1" customHeight="1" x14ac:dyDescent="0.25">
      <c r="C34206" s="158" t="s">
        <v>550</v>
      </c>
      <c r="D34206" s="159">
        <v>681.72</v>
      </c>
    </row>
    <row r="34207" spans="3:4" ht="15" hidden="1" customHeight="1" x14ac:dyDescent="0.25">
      <c r="C34207" s="160" t="s">
        <v>546</v>
      </c>
      <c r="D34207" s="161">
        <v>1043.44</v>
      </c>
    </row>
    <row r="34208" spans="3:4" ht="15" hidden="1" customHeight="1" x14ac:dyDescent="0.25">
      <c r="C34208" s="158" t="s">
        <v>309</v>
      </c>
      <c r="D34208" s="159">
        <v>1256.22</v>
      </c>
    </row>
    <row r="34209" spans="3:4" ht="15" hidden="1" customHeight="1" x14ac:dyDescent="0.25">
      <c r="C34209" s="160" t="s">
        <v>307</v>
      </c>
      <c r="D34209" s="161">
        <v>842.74</v>
      </c>
    </row>
    <row r="34210" spans="3:4" ht="15" hidden="1" customHeight="1" x14ac:dyDescent="0.25">
      <c r="C34210" s="158" t="s">
        <v>552</v>
      </c>
      <c r="D34210" s="159">
        <v>691.21</v>
      </c>
    </row>
    <row r="34211" spans="3:4" ht="15" hidden="1" customHeight="1" x14ac:dyDescent="0.25">
      <c r="C34211" s="160" t="s">
        <v>543</v>
      </c>
      <c r="D34211" s="161">
        <v>640.64</v>
      </c>
    </row>
    <row r="34212" spans="3:4" ht="15" hidden="1" customHeight="1" x14ac:dyDescent="0.25">
      <c r="C34212" s="158" t="s">
        <v>549</v>
      </c>
      <c r="D34212" s="159">
        <v>711.57</v>
      </c>
    </row>
    <row r="34213" spans="3:4" ht="15" hidden="1" customHeight="1" x14ac:dyDescent="0.25">
      <c r="C34213" s="160" t="s">
        <v>309</v>
      </c>
      <c r="D34213" s="161">
        <v>1209.3599999999999</v>
      </c>
    </row>
    <row r="34214" spans="3:4" ht="15" hidden="1" customHeight="1" x14ac:dyDescent="0.25">
      <c r="C34214" s="158" t="s">
        <v>540</v>
      </c>
      <c r="D34214" s="159">
        <v>127.17</v>
      </c>
    </row>
    <row r="34215" spans="3:4" ht="15" hidden="1" customHeight="1" x14ac:dyDescent="0.25">
      <c r="C34215" s="160" t="s">
        <v>553</v>
      </c>
      <c r="D34215" s="161">
        <v>616.57000000000005</v>
      </c>
    </row>
    <row r="34216" spans="3:4" ht="15" hidden="1" customHeight="1" x14ac:dyDescent="0.25">
      <c r="C34216" s="158" t="s">
        <v>309</v>
      </c>
      <c r="D34216" s="159">
        <v>1253.23</v>
      </c>
    </row>
    <row r="34217" spans="3:4" ht="15" hidden="1" customHeight="1" x14ac:dyDescent="0.25">
      <c r="C34217" s="160" t="s">
        <v>557</v>
      </c>
      <c r="D34217" s="161">
        <v>680.16</v>
      </c>
    </row>
    <row r="34218" spans="3:4" ht="15" hidden="1" customHeight="1" x14ac:dyDescent="0.25">
      <c r="C34218" s="158" t="s">
        <v>543</v>
      </c>
      <c r="D34218" s="159">
        <v>629.63</v>
      </c>
    </row>
    <row r="34219" spans="3:4" ht="15" hidden="1" customHeight="1" x14ac:dyDescent="0.25">
      <c r="C34219" s="160" t="s">
        <v>543</v>
      </c>
      <c r="D34219" s="161">
        <v>567.70000000000005</v>
      </c>
    </row>
    <row r="34220" spans="3:4" ht="15" hidden="1" customHeight="1" x14ac:dyDescent="0.25">
      <c r="C34220" s="158" t="s">
        <v>312</v>
      </c>
      <c r="D34220" s="159">
        <v>223.54</v>
      </c>
    </row>
    <row r="34221" spans="3:4" ht="15" hidden="1" customHeight="1" x14ac:dyDescent="0.25">
      <c r="C34221" s="160" t="s">
        <v>307</v>
      </c>
      <c r="D34221" s="161">
        <v>371.38</v>
      </c>
    </row>
    <row r="34222" spans="3:4" ht="15" hidden="1" customHeight="1" x14ac:dyDescent="0.25">
      <c r="C34222" s="158" t="s">
        <v>542</v>
      </c>
      <c r="D34222" s="159">
        <v>180.3</v>
      </c>
    </row>
    <row r="34223" spans="3:4" ht="15" hidden="1" customHeight="1" x14ac:dyDescent="0.25">
      <c r="C34223" s="160" t="s">
        <v>542</v>
      </c>
      <c r="D34223" s="161">
        <v>754.5</v>
      </c>
    </row>
    <row r="34224" spans="3:4" ht="15" hidden="1" customHeight="1" x14ac:dyDescent="0.25">
      <c r="C34224" s="158" t="s">
        <v>549</v>
      </c>
      <c r="D34224" s="159">
        <v>594.22</v>
      </c>
    </row>
    <row r="34225" spans="3:4" ht="15" hidden="1" customHeight="1" x14ac:dyDescent="0.25">
      <c r="C34225" s="160" t="s">
        <v>558</v>
      </c>
      <c r="D34225" s="161">
        <v>535.21</v>
      </c>
    </row>
    <row r="34226" spans="3:4" ht="15" hidden="1" customHeight="1" x14ac:dyDescent="0.25">
      <c r="C34226" s="158" t="s">
        <v>555</v>
      </c>
      <c r="D34226" s="159">
        <v>403.49</v>
      </c>
    </row>
    <row r="34227" spans="3:4" ht="15" hidden="1" customHeight="1" x14ac:dyDescent="0.25">
      <c r="C34227" s="160" t="s">
        <v>546</v>
      </c>
      <c r="D34227" s="161">
        <v>198.48</v>
      </c>
    </row>
    <row r="34228" spans="3:4" ht="15" hidden="1" customHeight="1" x14ac:dyDescent="0.25">
      <c r="C34228" s="158" t="s">
        <v>308</v>
      </c>
      <c r="D34228" s="159">
        <v>655.20000000000005</v>
      </c>
    </row>
    <row r="34229" spans="3:4" ht="15" hidden="1" customHeight="1" x14ac:dyDescent="0.25">
      <c r="C34229" s="160" t="s">
        <v>308</v>
      </c>
      <c r="D34229" s="161">
        <v>1091.1600000000001</v>
      </c>
    </row>
    <row r="34230" spans="3:4" ht="15" hidden="1" customHeight="1" x14ac:dyDescent="0.25">
      <c r="C34230" s="158" t="s">
        <v>546</v>
      </c>
      <c r="D34230" s="159">
        <v>413.29</v>
      </c>
    </row>
    <row r="34231" spans="3:4" ht="15" hidden="1" customHeight="1" x14ac:dyDescent="0.25">
      <c r="C34231" s="160" t="s">
        <v>309</v>
      </c>
      <c r="D34231" s="161">
        <v>997.28</v>
      </c>
    </row>
    <row r="34232" spans="3:4" ht="15" hidden="1" customHeight="1" x14ac:dyDescent="0.25">
      <c r="C34232" s="158" t="s">
        <v>549</v>
      </c>
      <c r="D34232" s="159">
        <v>857.99</v>
      </c>
    </row>
    <row r="34233" spans="3:4" ht="15" hidden="1" customHeight="1" x14ac:dyDescent="0.25">
      <c r="C34233" s="160" t="s">
        <v>312</v>
      </c>
      <c r="D34233" s="161">
        <v>762.68</v>
      </c>
    </row>
    <row r="34234" spans="3:4" ht="15" hidden="1" customHeight="1" x14ac:dyDescent="0.25">
      <c r="C34234" s="158" t="s">
        <v>558</v>
      </c>
      <c r="D34234" s="159">
        <v>880.6</v>
      </c>
    </row>
    <row r="34235" spans="3:4" ht="15" hidden="1" customHeight="1" x14ac:dyDescent="0.25">
      <c r="C34235" s="160" t="s">
        <v>542</v>
      </c>
      <c r="D34235" s="161">
        <v>915.68</v>
      </c>
    </row>
    <row r="34236" spans="3:4" ht="15" hidden="1" customHeight="1" x14ac:dyDescent="0.25">
      <c r="C34236" s="158" t="s">
        <v>547</v>
      </c>
      <c r="D34236" s="159">
        <v>1151.42</v>
      </c>
    </row>
    <row r="34237" spans="3:4" ht="15" hidden="1" customHeight="1" x14ac:dyDescent="0.25">
      <c r="C34237" s="160" t="s">
        <v>308</v>
      </c>
      <c r="D34237" s="161">
        <v>384.06</v>
      </c>
    </row>
    <row r="34238" spans="3:4" ht="15" hidden="1" customHeight="1" x14ac:dyDescent="0.25">
      <c r="C34238" s="158" t="s">
        <v>541</v>
      </c>
      <c r="D34238" s="159">
        <v>1098.56</v>
      </c>
    </row>
    <row r="34239" spans="3:4" ht="15" hidden="1" customHeight="1" x14ac:dyDescent="0.25">
      <c r="C34239" s="160" t="s">
        <v>312</v>
      </c>
      <c r="D34239" s="161">
        <v>1272.78</v>
      </c>
    </row>
    <row r="34240" spans="3:4" ht="15" hidden="1" customHeight="1" x14ac:dyDescent="0.25">
      <c r="C34240" s="158" t="s">
        <v>558</v>
      </c>
      <c r="D34240" s="159">
        <v>441.92</v>
      </c>
    </row>
    <row r="34241" spans="3:4" ht="15" hidden="1" customHeight="1" x14ac:dyDescent="0.25">
      <c r="C34241" s="160" t="s">
        <v>539</v>
      </c>
      <c r="D34241" s="161">
        <v>463.68</v>
      </c>
    </row>
    <row r="34242" spans="3:4" ht="15" hidden="1" customHeight="1" x14ac:dyDescent="0.25">
      <c r="C34242" s="158" t="s">
        <v>309</v>
      </c>
      <c r="D34242" s="159">
        <v>585.66999999999996</v>
      </c>
    </row>
    <row r="34243" spans="3:4" ht="15" hidden="1" customHeight="1" x14ac:dyDescent="0.25">
      <c r="C34243" s="160" t="s">
        <v>309</v>
      </c>
      <c r="D34243" s="161">
        <v>733.79</v>
      </c>
    </row>
    <row r="34244" spans="3:4" ht="15" hidden="1" customHeight="1" x14ac:dyDescent="0.25">
      <c r="C34244" s="158" t="s">
        <v>553</v>
      </c>
      <c r="D34244" s="159">
        <v>750.75</v>
      </c>
    </row>
    <row r="34245" spans="3:4" ht="15" hidden="1" customHeight="1" x14ac:dyDescent="0.25">
      <c r="C34245" s="160" t="s">
        <v>307</v>
      </c>
      <c r="D34245" s="161">
        <v>756.85</v>
      </c>
    </row>
    <row r="34246" spans="3:4" ht="15" hidden="1" customHeight="1" x14ac:dyDescent="0.25">
      <c r="C34246" s="158" t="s">
        <v>551</v>
      </c>
      <c r="D34246" s="159">
        <v>1268.6099999999999</v>
      </c>
    </row>
    <row r="34247" spans="3:4" ht="15" hidden="1" customHeight="1" x14ac:dyDescent="0.25">
      <c r="C34247" s="160" t="s">
        <v>549</v>
      </c>
      <c r="D34247" s="161">
        <v>176.67</v>
      </c>
    </row>
    <row r="34248" spans="3:4" ht="15" hidden="1" customHeight="1" x14ac:dyDescent="0.25">
      <c r="C34248" s="158" t="s">
        <v>307</v>
      </c>
      <c r="D34248" s="159">
        <v>412.1</v>
      </c>
    </row>
    <row r="34249" spans="3:4" ht="15" hidden="1" customHeight="1" x14ac:dyDescent="0.25">
      <c r="C34249" s="160" t="s">
        <v>542</v>
      </c>
      <c r="D34249" s="161">
        <v>927.8</v>
      </c>
    </row>
    <row r="34250" spans="3:4" ht="15" hidden="1" customHeight="1" x14ac:dyDescent="0.25">
      <c r="C34250" s="158" t="s">
        <v>308</v>
      </c>
      <c r="D34250" s="159">
        <v>598.98</v>
      </c>
    </row>
    <row r="34251" spans="3:4" ht="15" hidden="1" customHeight="1" x14ac:dyDescent="0.25">
      <c r="C34251" s="160" t="s">
        <v>552</v>
      </c>
      <c r="D34251" s="161">
        <v>1195.43</v>
      </c>
    </row>
    <row r="34252" spans="3:4" ht="15" hidden="1" customHeight="1" x14ac:dyDescent="0.25">
      <c r="C34252" s="158" t="s">
        <v>551</v>
      </c>
      <c r="D34252" s="159">
        <v>616.35</v>
      </c>
    </row>
    <row r="34253" spans="3:4" ht="15" hidden="1" customHeight="1" x14ac:dyDescent="0.25">
      <c r="C34253" s="160" t="s">
        <v>309</v>
      </c>
      <c r="D34253" s="161">
        <v>74.2</v>
      </c>
    </row>
    <row r="34254" spans="3:4" ht="15" hidden="1" customHeight="1" x14ac:dyDescent="0.25">
      <c r="C34254" s="158" t="s">
        <v>558</v>
      </c>
      <c r="D34254" s="159">
        <v>390.8</v>
      </c>
    </row>
    <row r="34255" spans="3:4" ht="15" hidden="1" customHeight="1" x14ac:dyDescent="0.25">
      <c r="C34255" s="160" t="s">
        <v>542</v>
      </c>
      <c r="D34255" s="161">
        <v>769.13</v>
      </c>
    </row>
    <row r="34256" spans="3:4" ht="15" hidden="1" customHeight="1" x14ac:dyDescent="0.25">
      <c r="C34256" s="158" t="s">
        <v>543</v>
      </c>
      <c r="D34256" s="159">
        <v>1067.53</v>
      </c>
    </row>
    <row r="34257" spans="3:4" ht="15" hidden="1" customHeight="1" x14ac:dyDescent="0.25">
      <c r="C34257" s="160" t="s">
        <v>558</v>
      </c>
      <c r="D34257" s="161">
        <v>875.98</v>
      </c>
    </row>
    <row r="34258" spans="3:4" ht="15" hidden="1" customHeight="1" x14ac:dyDescent="0.25">
      <c r="C34258" s="158" t="s">
        <v>545</v>
      </c>
      <c r="D34258" s="159">
        <v>542.52</v>
      </c>
    </row>
    <row r="34259" spans="3:4" ht="15" hidden="1" customHeight="1" x14ac:dyDescent="0.25">
      <c r="C34259" s="160" t="s">
        <v>558</v>
      </c>
      <c r="D34259" s="161">
        <v>26.25</v>
      </c>
    </row>
    <row r="34260" spans="3:4" ht="15" hidden="1" customHeight="1" x14ac:dyDescent="0.25">
      <c r="C34260" s="158" t="s">
        <v>543</v>
      </c>
      <c r="D34260" s="159">
        <v>257.06</v>
      </c>
    </row>
    <row r="34261" spans="3:4" ht="15" hidden="1" customHeight="1" x14ac:dyDescent="0.25">
      <c r="C34261" s="160" t="s">
        <v>546</v>
      </c>
      <c r="D34261" s="161">
        <v>774.03</v>
      </c>
    </row>
    <row r="34262" spans="3:4" ht="15" hidden="1" customHeight="1" x14ac:dyDescent="0.25">
      <c r="C34262" s="158" t="s">
        <v>550</v>
      </c>
      <c r="D34262" s="159">
        <v>1232.44</v>
      </c>
    </row>
    <row r="34263" spans="3:4" ht="15" hidden="1" customHeight="1" x14ac:dyDescent="0.25">
      <c r="C34263" s="160" t="s">
        <v>547</v>
      </c>
      <c r="D34263" s="161">
        <v>437.01</v>
      </c>
    </row>
    <row r="34264" spans="3:4" ht="15" hidden="1" customHeight="1" x14ac:dyDescent="0.25">
      <c r="C34264" s="158" t="s">
        <v>541</v>
      </c>
      <c r="D34264" s="159">
        <v>397.17</v>
      </c>
    </row>
    <row r="34265" spans="3:4" ht="15" hidden="1" customHeight="1" x14ac:dyDescent="0.25">
      <c r="C34265" s="160" t="s">
        <v>307</v>
      </c>
      <c r="D34265" s="161">
        <v>464.26</v>
      </c>
    </row>
    <row r="34266" spans="3:4" ht="15" hidden="1" customHeight="1" x14ac:dyDescent="0.25">
      <c r="C34266" s="158" t="s">
        <v>551</v>
      </c>
      <c r="D34266" s="159">
        <v>745.69</v>
      </c>
    </row>
    <row r="34267" spans="3:4" ht="15" hidden="1" customHeight="1" x14ac:dyDescent="0.25">
      <c r="C34267" s="160" t="s">
        <v>552</v>
      </c>
      <c r="D34267" s="161">
        <v>630.13</v>
      </c>
    </row>
    <row r="34268" spans="3:4" ht="15" hidden="1" customHeight="1" x14ac:dyDescent="0.25">
      <c r="C34268" s="158" t="s">
        <v>542</v>
      </c>
      <c r="D34268" s="159">
        <v>845.7</v>
      </c>
    </row>
    <row r="34269" spans="3:4" ht="15" hidden="1" customHeight="1" x14ac:dyDescent="0.25">
      <c r="C34269" s="160" t="s">
        <v>544</v>
      </c>
      <c r="D34269" s="161">
        <v>495.93</v>
      </c>
    </row>
    <row r="34270" spans="3:4" ht="15" hidden="1" customHeight="1" x14ac:dyDescent="0.25">
      <c r="C34270" s="158" t="s">
        <v>547</v>
      </c>
      <c r="D34270" s="159">
        <v>177.93</v>
      </c>
    </row>
    <row r="34271" spans="3:4" ht="15" hidden="1" customHeight="1" x14ac:dyDescent="0.25">
      <c r="C34271" s="160" t="s">
        <v>539</v>
      </c>
      <c r="D34271" s="161">
        <v>659.85</v>
      </c>
    </row>
    <row r="34272" spans="3:4" ht="15" hidden="1" customHeight="1" x14ac:dyDescent="0.25">
      <c r="C34272" s="158" t="s">
        <v>307</v>
      </c>
      <c r="D34272" s="159">
        <v>783.53</v>
      </c>
    </row>
    <row r="34273" spans="3:4" ht="15" hidden="1" customHeight="1" x14ac:dyDescent="0.25">
      <c r="C34273" s="160" t="s">
        <v>539</v>
      </c>
      <c r="D34273" s="161">
        <v>897.21</v>
      </c>
    </row>
    <row r="34274" spans="3:4" ht="15" hidden="1" customHeight="1" x14ac:dyDescent="0.25">
      <c r="C34274" s="158" t="s">
        <v>540</v>
      </c>
      <c r="D34274" s="159">
        <v>1045.1400000000001</v>
      </c>
    </row>
    <row r="34275" spans="3:4" ht="15" hidden="1" customHeight="1" x14ac:dyDescent="0.25">
      <c r="C34275" s="160" t="s">
        <v>552</v>
      </c>
      <c r="D34275" s="161">
        <v>1008.67</v>
      </c>
    </row>
    <row r="34276" spans="3:4" ht="15" hidden="1" customHeight="1" x14ac:dyDescent="0.25">
      <c r="C34276" s="158" t="s">
        <v>556</v>
      </c>
      <c r="D34276" s="159">
        <v>545.99</v>
      </c>
    </row>
    <row r="34277" spans="3:4" ht="15" hidden="1" customHeight="1" x14ac:dyDescent="0.25">
      <c r="C34277" s="160" t="s">
        <v>549</v>
      </c>
      <c r="D34277" s="161">
        <v>1111.07</v>
      </c>
    </row>
    <row r="34278" spans="3:4" ht="15" hidden="1" customHeight="1" x14ac:dyDescent="0.25">
      <c r="C34278" s="158" t="s">
        <v>549</v>
      </c>
      <c r="D34278" s="159">
        <v>496.37</v>
      </c>
    </row>
    <row r="34279" spans="3:4" ht="15" hidden="1" customHeight="1" x14ac:dyDescent="0.25">
      <c r="C34279" s="160" t="s">
        <v>309</v>
      </c>
      <c r="D34279" s="161">
        <v>355.47</v>
      </c>
    </row>
    <row r="34280" spans="3:4" ht="15" hidden="1" customHeight="1" x14ac:dyDescent="0.25">
      <c r="C34280" s="158" t="s">
        <v>309</v>
      </c>
      <c r="D34280" s="159">
        <v>747.69</v>
      </c>
    </row>
    <row r="34281" spans="3:4" ht="15" hidden="1" customHeight="1" x14ac:dyDescent="0.25">
      <c r="C34281" s="160" t="s">
        <v>540</v>
      </c>
      <c r="D34281" s="161">
        <v>227.72</v>
      </c>
    </row>
    <row r="34282" spans="3:4" ht="15" hidden="1" customHeight="1" x14ac:dyDescent="0.25">
      <c r="C34282" s="158" t="s">
        <v>308</v>
      </c>
      <c r="D34282" s="159">
        <v>372.94</v>
      </c>
    </row>
    <row r="34283" spans="3:4" ht="15" hidden="1" customHeight="1" x14ac:dyDescent="0.25">
      <c r="C34283" s="160" t="s">
        <v>307</v>
      </c>
      <c r="D34283" s="161">
        <v>1227.81</v>
      </c>
    </row>
    <row r="34284" spans="3:4" ht="15" hidden="1" customHeight="1" x14ac:dyDescent="0.25">
      <c r="C34284" s="158" t="s">
        <v>540</v>
      </c>
      <c r="D34284" s="159">
        <v>577.51</v>
      </c>
    </row>
    <row r="34285" spans="3:4" ht="15" hidden="1" customHeight="1" x14ac:dyDescent="0.25">
      <c r="C34285" s="160" t="s">
        <v>540</v>
      </c>
      <c r="D34285" s="161">
        <v>640.22</v>
      </c>
    </row>
    <row r="34286" spans="3:4" ht="15" hidden="1" customHeight="1" x14ac:dyDescent="0.25">
      <c r="C34286" s="158" t="s">
        <v>545</v>
      </c>
      <c r="D34286" s="159">
        <v>139.59</v>
      </c>
    </row>
    <row r="34287" spans="3:4" ht="15" hidden="1" customHeight="1" x14ac:dyDescent="0.25">
      <c r="C34287" s="160" t="s">
        <v>544</v>
      </c>
      <c r="D34287" s="161">
        <v>967.6</v>
      </c>
    </row>
    <row r="34288" spans="3:4" ht="15" hidden="1" customHeight="1" x14ac:dyDescent="0.25">
      <c r="C34288" s="158" t="s">
        <v>557</v>
      </c>
      <c r="D34288" s="159">
        <v>67.81</v>
      </c>
    </row>
    <row r="34289" spans="3:4" ht="15" hidden="1" customHeight="1" x14ac:dyDescent="0.25">
      <c r="C34289" s="160" t="s">
        <v>308</v>
      </c>
      <c r="D34289" s="161">
        <v>573.79999999999995</v>
      </c>
    </row>
    <row r="34290" spans="3:4" ht="15" hidden="1" customHeight="1" x14ac:dyDescent="0.25">
      <c r="C34290" s="158" t="s">
        <v>543</v>
      </c>
      <c r="D34290" s="159">
        <v>976.51</v>
      </c>
    </row>
    <row r="34291" spans="3:4" ht="15" hidden="1" customHeight="1" x14ac:dyDescent="0.25">
      <c r="C34291" s="160" t="s">
        <v>547</v>
      </c>
      <c r="D34291" s="161">
        <v>102.47</v>
      </c>
    </row>
    <row r="34292" spans="3:4" ht="15" hidden="1" customHeight="1" x14ac:dyDescent="0.25">
      <c r="C34292" s="158" t="s">
        <v>552</v>
      </c>
      <c r="D34292" s="159">
        <v>432.49</v>
      </c>
    </row>
    <row r="34293" spans="3:4" ht="15" hidden="1" customHeight="1" x14ac:dyDescent="0.25">
      <c r="C34293" s="160" t="s">
        <v>541</v>
      </c>
      <c r="D34293" s="161">
        <v>19.579999999999998</v>
      </c>
    </row>
    <row r="34294" spans="3:4" ht="15" hidden="1" customHeight="1" x14ac:dyDescent="0.25">
      <c r="C34294" s="158" t="s">
        <v>552</v>
      </c>
      <c r="D34294" s="159">
        <v>595.34</v>
      </c>
    </row>
    <row r="34295" spans="3:4" ht="15" hidden="1" customHeight="1" x14ac:dyDescent="0.25">
      <c r="C34295" s="160" t="s">
        <v>552</v>
      </c>
      <c r="D34295" s="161">
        <v>482.15</v>
      </c>
    </row>
    <row r="34296" spans="3:4" ht="15" hidden="1" customHeight="1" x14ac:dyDescent="0.25">
      <c r="C34296" s="158" t="s">
        <v>307</v>
      </c>
      <c r="D34296" s="159">
        <v>930.25</v>
      </c>
    </row>
    <row r="34297" spans="3:4" ht="15" hidden="1" customHeight="1" x14ac:dyDescent="0.25">
      <c r="C34297" s="160" t="s">
        <v>552</v>
      </c>
      <c r="D34297" s="161">
        <v>454.43</v>
      </c>
    </row>
    <row r="34298" spans="3:4" ht="15" hidden="1" customHeight="1" x14ac:dyDescent="0.25">
      <c r="C34298" s="158" t="s">
        <v>547</v>
      </c>
      <c r="D34298" s="159">
        <v>1100.3599999999999</v>
      </c>
    </row>
    <row r="34299" spans="3:4" ht="15" hidden="1" customHeight="1" x14ac:dyDescent="0.25">
      <c r="C34299" s="160" t="s">
        <v>545</v>
      </c>
      <c r="D34299" s="161">
        <v>983.93</v>
      </c>
    </row>
    <row r="34300" spans="3:4" ht="15" hidden="1" customHeight="1" x14ac:dyDescent="0.25">
      <c r="C34300" s="158" t="s">
        <v>312</v>
      </c>
      <c r="D34300" s="159">
        <v>118.91</v>
      </c>
    </row>
    <row r="34301" spans="3:4" ht="15" hidden="1" customHeight="1" x14ac:dyDescent="0.25">
      <c r="C34301" s="160" t="s">
        <v>558</v>
      </c>
      <c r="D34301" s="161">
        <v>668.62</v>
      </c>
    </row>
    <row r="34302" spans="3:4" ht="15" hidden="1" customHeight="1" x14ac:dyDescent="0.25">
      <c r="C34302" s="158" t="s">
        <v>312</v>
      </c>
      <c r="D34302" s="159">
        <v>1223.42</v>
      </c>
    </row>
    <row r="34303" spans="3:4" ht="15" hidden="1" customHeight="1" x14ac:dyDescent="0.25">
      <c r="C34303" s="160" t="s">
        <v>552</v>
      </c>
      <c r="D34303" s="161">
        <v>1216.5</v>
      </c>
    </row>
    <row r="34304" spans="3:4" ht="15" hidden="1" customHeight="1" x14ac:dyDescent="0.25">
      <c r="C34304" s="158" t="s">
        <v>541</v>
      </c>
      <c r="D34304" s="159">
        <v>520.07000000000005</v>
      </c>
    </row>
    <row r="34305" spans="3:4" ht="15" hidden="1" customHeight="1" x14ac:dyDescent="0.25">
      <c r="C34305" s="160" t="s">
        <v>551</v>
      </c>
      <c r="D34305" s="161">
        <v>947.82</v>
      </c>
    </row>
    <row r="34306" spans="3:4" ht="15" hidden="1" customHeight="1" x14ac:dyDescent="0.25">
      <c r="C34306" s="158" t="s">
        <v>539</v>
      </c>
      <c r="D34306" s="159">
        <v>408.52</v>
      </c>
    </row>
    <row r="34307" spans="3:4" ht="15" hidden="1" customHeight="1" x14ac:dyDescent="0.25">
      <c r="C34307" s="160" t="s">
        <v>554</v>
      </c>
      <c r="D34307" s="161">
        <v>734.7</v>
      </c>
    </row>
    <row r="34308" spans="3:4" ht="15" hidden="1" customHeight="1" x14ac:dyDescent="0.25">
      <c r="C34308" s="158" t="s">
        <v>557</v>
      </c>
      <c r="D34308" s="159">
        <v>708.49</v>
      </c>
    </row>
    <row r="34309" spans="3:4" ht="15" hidden="1" customHeight="1" x14ac:dyDescent="0.25">
      <c r="C34309" s="160" t="s">
        <v>543</v>
      </c>
      <c r="D34309" s="161">
        <v>1205.45</v>
      </c>
    </row>
    <row r="34310" spans="3:4" ht="15" hidden="1" customHeight="1" x14ac:dyDescent="0.25">
      <c r="C34310" s="158" t="s">
        <v>542</v>
      </c>
      <c r="D34310" s="159">
        <v>775.97</v>
      </c>
    </row>
    <row r="34311" spans="3:4" ht="15" hidden="1" customHeight="1" x14ac:dyDescent="0.25">
      <c r="C34311" s="160" t="s">
        <v>308</v>
      </c>
      <c r="D34311" s="161">
        <v>139.97</v>
      </c>
    </row>
    <row r="34312" spans="3:4" ht="15" hidden="1" customHeight="1" x14ac:dyDescent="0.25">
      <c r="C34312" s="158" t="s">
        <v>308</v>
      </c>
      <c r="D34312" s="159">
        <v>544.44000000000005</v>
      </c>
    </row>
    <row r="34313" spans="3:4" ht="15" hidden="1" customHeight="1" x14ac:dyDescent="0.25">
      <c r="C34313" s="160" t="s">
        <v>307</v>
      </c>
      <c r="D34313" s="161">
        <v>165.14</v>
      </c>
    </row>
    <row r="34314" spans="3:4" ht="15" hidden="1" customHeight="1" x14ac:dyDescent="0.25">
      <c r="C34314" s="158" t="s">
        <v>546</v>
      </c>
      <c r="D34314" s="159">
        <v>947.32</v>
      </c>
    </row>
    <row r="34315" spans="3:4" ht="15" hidden="1" customHeight="1" x14ac:dyDescent="0.25">
      <c r="C34315" s="160" t="s">
        <v>544</v>
      </c>
      <c r="D34315" s="161">
        <v>969.8</v>
      </c>
    </row>
    <row r="34316" spans="3:4" ht="15" hidden="1" customHeight="1" x14ac:dyDescent="0.25">
      <c r="C34316" s="158" t="s">
        <v>545</v>
      </c>
      <c r="D34316" s="159">
        <v>1037.5</v>
      </c>
    </row>
    <row r="34317" spans="3:4" ht="15" hidden="1" customHeight="1" x14ac:dyDescent="0.25">
      <c r="C34317" s="160" t="s">
        <v>308</v>
      </c>
      <c r="D34317" s="161">
        <v>241.72</v>
      </c>
    </row>
    <row r="34318" spans="3:4" ht="15" hidden="1" customHeight="1" x14ac:dyDescent="0.25">
      <c r="C34318" s="158" t="s">
        <v>309</v>
      </c>
      <c r="D34318" s="159">
        <v>981.54</v>
      </c>
    </row>
    <row r="34319" spans="3:4" ht="15" hidden="1" customHeight="1" x14ac:dyDescent="0.25">
      <c r="C34319" s="160" t="s">
        <v>543</v>
      </c>
      <c r="D34319" s="161">
        <v>257.60000000000002</v>
      </c>
    </row>
    <row r="34320" spans="3:4" ht="15" hidden="1" customHeight="1" x14ac:dyDescent="0.25">
      <c r="C34320" s="158" t="s">
        <v>309</v>
      </c>
      <c r="D34320" s="159">
        <v>570.79</v>
      </c>
    </row>
    <row r="34321" spans="3:4" ht="15" hidden="1" customHeight="1" x14ac:dyDescent="0.25">
      <c r="C34321" s="160" t="s">
        <v>308</v>
      </c>
      <c r="D34321" s="161">
        <v>1222.42</v>
      </c>
    </row>
    <row r="34322" spans="3:4" ht="15" hidden="1" customHeight="1" x14ac:dyDescent="0.25">
      <c r="C34322" s="158" t="s">
        <v>551</v>
      </c>
      <c r="D34322" s="159">
        <v>220.95</v>
      </c>
    </row>
    <row r="34323" spans="3:4" ht="15" hidden="1" customHeight="1" x14ac:dyDescent="0.25">
      <c r="C34323" s="160" t="s">
        <v>545</v>
      </c>
      <c r="D34323" s="161">
        <v>587.82000000000005</v>
      </c>
    </row>
    <row r="34324" spans="3:4" ht="15" hidden="1" customHeight="1" x14ac:dyDescent="0.25">
      <c r="C34324" s="158" t="s">
        <v>557</v>
      </c>
      <c r="D34324" s="159">
        <v>425.39</v>
      </c>
    </row>
    <row r="34325" spans="3:4" ht="15" hidden="1" customHeight="1" x14ac:dyDescent="0.25">
      <c r="C34325" s="160" t="s">
        <v>308</v>
      </c>
      <c r="D34325" s="161">
        <v>476.75</v>
      </c>
    </row>
    <row r="34326" spans="3:4" ht="15" hidden="1" customHeight="1" x14ac:dyDescent="0.25">
      <c r="C34326" s="158" t="s">
        <v>547</v>
      </c>
      <c r="D34326" s="159">
        <v>485.79</v>
      </c>
    </row>
    <row r="34327" spans="3:4" ht="15" hidden="1" customHeight="1" x14ac:dyDescent="0.25">
      <c r="C34327" s="160" t="s">
        <v>549</v>
      </c>
      <c r="D34327" s="161">
        <v>880.87</v>
      </c>
    </row>
    <row r="34328" spans="3:4" ht="15" hidden="1" customHeight="1" x14ac:dyDescent="0.25">
      <c r="C34328" s="158" t="s">
        <v>549</v>
      </c>
      <c r="D34328" s="159">
        <v>340.55</v>
      </c>
    </row>
    <row r="34329" spans="3:4" ht="15" hidden="1" customHeight="1" x14ac:dyDescent="0.25">
      <c r="C34329" s="160" t="s">
        <v>557</v>
      </c>
      <c r="D34329" s="161">
        <v>507.66</v>
      </c>
    </row>
    <row r="34330" spans="3:4" ht="15" hidden="1" customHeight="1" x14ac:dyDescent="0.25">
      <c r="C34330" s="158" t="s">
        <v>552</v>
      </c>
      <c r="D34330" s="159">
        <v>267.52</v>
      </c>
    </row>
    <row r="34331" spans="3:4" ht="15" hidden="1" customHeight="1" x14ac:dyDescent="0.25">
      <c r="C34331" s="160" t="s">
        <v>307</v>
      </c>
      <c r="D34331" s="161">
        <v>760.39</v>
      </c>
    </row>
    <row r="34332" spans="3:4" ht="15" hidden="1" customHeight="1" x14ac:dyDescent="0.25">
      <c r="C34332" s="158" t="s">
        <v>543</v>
      </c>
      <c r="D34332" s="159">
        <v>467.56</v>
      </c>
    </row>
    <row r="34333" spans="3:4" ht="15" hidden="1" customHeight="1" x14ac:dyDescent="0.25">
      <c r="C34333" s="160" t="s">
        <v>539</v>
      </c>
      <c r="D34333" s="161">
        <v>590.38</v>
      </c>
    </row>
    <row r="34334" spans="3:4" ht="15" hidden="1" customHeight="1" x14ac:dyDescent="0.25">
      <c r="C34334" s="158" t="s">
        <v>307</v>
      </c>
      <c r="D34334" s="159">
        <v>469.37</v>
      </c>
    </row>
    <row r="34335" spans="3:4" ht="15" hidden="1" customHeight="1" x14ac:dyDescent="0.25">
      <c r="C34335" s="160" t="s">
        <v>547</v>
      </c>
      <c r="D34335" s="161">
        <v>561.79999999999995</v>
      </c>
    </row>
    <row r="34336" spans="3:4" ht="15" hidden="1" customHeight="1" x14ac:dyDescent="0.25">
      <c r="C34336" s="158" t="s">
        <v>543</v>
      </c>
      <c r="D34336" s="159">
        <v>914.24</v>
      </c>
    </row>
    <row r="34337" spans="3:4" ht="15" hidden="1" customHeight="1" x14ac:dyDescent="0.25">
      <c r="C34337" s="160" t="s">
        <v>551</v>
      </c>
      <c r="D34337" s="161">
        <v>586.92999999999995</v>
      </c>
    </row>
    <row r="34338" spans="3:4" ht="15" hidden="1" customHeight="1" x14ac:dyDescent="0.25">
      <c r="C34338" s="158" t="s">
        <v>548</v>
      </c>
      <c r="D34338" s="159">
        <v>440.08</v>
      </c>
    </row>
    <row r="34339" spans="3:4" ht="15" hidden="1" customHeight="1" x14ac:dyDescent="0.25">
      <c r="C34339" s="160" t="s">
        <v>550</v>
      </c>
      <c r="D34339" s="161">
        <v>266.93</v>
      </c>
    </row>
    <row r="34340" spans="3:4" ht="15" hidden="1" customHeight="1" x14ac:dyDescent="0.25">
      <c r="C34340" s="158" t="s">
        <v>556</v>
      </c>
      <c r="D34340" s="159">
        <v>345.41</v>
      </c>
    </row>
    <row r="34341" spans="3:4" ht="15" hidden="1" customHeight="1" x14ac:dyDescent="0.25">
      <c r="C34341" s="160" t="s">
        <v>545</v>
      </c>
      <c r="D34341" s="161">
        <v>1170.98</v>
      </c>
    </row>
    <row r="34342" spans="3:4" ht="15" hidden="1" customHeight="1" x14ac:dyDescent="0.25">
      <c r="C34342" s="158" t="s">
        <v>540</v>
      </c>
      <c r="D34342" s="159">
        <v>502.7</v>
      </c>
    </row>
    <row r="34343" spans="3:4" ht="15" hidden="1" customHeight="1" x14ac:dyDescent="0.25">
      <c r="C34343" s="160" t="s">
        <v>552</v>
      </c>
      <c r="D34343" s="161">
        <v>708.22</v>
      </c>
    </row>
    <row r="34344" spans="3:4" ht="15" hidden="1" customHeight="1" x14ac:dyDescent="0.25">
      <c r="C34344" s="158" t="s">
        <v>539</v>
      </c>
      <c r="D34344" s="159">
        <v>342.28</v>
      </c>
    </row>
    <row r="34345" spans="3:4" ht="15" hidden="1" customHeight="1" x14ac:dyDescent="0.25">
      <c r="C34345" s="160" t="s">
        <v>547</v>
      </c>
      <c r="D34345" s="161">
        <v>803.92</v>
      </c>
    </row>
    <row r="34346" spans="3:4" ht="15" hidden="1" customHeight="1" x14ac:dyDescent="0.25">
      <c r="C34346" s="158" t="s">
        <v>544</v>
      </c>
      <c r="D34346" s="159">
        <v>87.12</v>
      </c>
    </row>
    <row r="34347" spans="3:4" ht="15" hidden="1" customHeight="1" x14ac:dyDescent="0.25">
      <c r="C34347" s="160" t="s">
        <v>543</v>
      </c>
      <c r="D34347" s="161">
        <v>356.22</v>
      </c>
    </row>
    <row r="34348" spans="3:4" ht="15" hidden="1" customHeight="1" x14ac:dyDescent="0.25">
      <c r="C34348" s="158" t="s">
        <v>543</v>
      </c>
      <c r="D34348" s="159">
        <v>1162.76</v>
      </c>
    </row>
    <row r="34349" spans="3:4" ht="15" hidden="1" customHeight="1" x14ac:dyDescent="0.25">
      <c r="C34349" s="160" t="s">
        <v>551</v>
      </c>
      <c r="D34349" s="161">
        <v>853.54</v>
      </c>
    </row>
    <row r="34350" spans="3:4" ht="15" hidden="1" customHeight="1" x14ac:dyDescent="0.25">
      <c r="C34350" s="158" t="s">
        <v>545</v>
      </c>
      <c r="D34350" s="159">
        <v>962.63</v>
      </c>
    </row>
    <row r="34351" spans="3:4" ht="15" hidden="1" customHeight="1" x14ac:dyDescent="0.25">
      <c r="C34351" s="160" t="s">
        <v>558</v>
      </c>
      <c r="D34351" s="161">
        <v>477.16</v>
      </c>
    </row>
    <row r="34352" spans="3:4" ht="15" hidden="1" customHeight="1" x14ac:dyDescent="0.25">
      <c r="C34352" s="158" t="s">
        <v>553</v>
      </c>
      <c r="D34352" s="159">
        <v>98.73</v>
      </c>
    </row>
    <row r="34353" spans="3:4" ht="15" hidden="1" customHeight="1" x14ac:dyDescent="0.25">
      <c r="C34353" s="160" t="s">
        <v>551</v>
      </c>
      <c r="D34353" s="161">
        <v>584.52</v>
      </c>
    </row>
    <row r="34354" spans="3:4" ht="15" hidden="1" customHeight="1" x14ac:dyDescent="0.25">
      <c r="C34354" s="158" t="s">
        <v>551</v>
      </c>
      <c r="D34354" s="159">
        <v>620.67999999999995</v>
      </c>
    </row>
    <row r="34355" spans="3:4" ht="15" hidden="1" customHeight="1" x14ac:dyDescent="0.25">
      <c r="C34355" s="160" t="s">
        <v>308</v>
      </c>
      <c r="D34355" s="161">
        <v>1160.51</v>
      </c>
    </row>
    <row r="34356" spans="3:4" ht="15" hidden="1" customHeight="1" x14ac:dyDescent="0.25">
      <c r="C34356" s="158" t="s">
        <v>542</v>
      </c>
      <c r="D34356" s="159">
        <v>62.26</v>
      </c>
    </row>
    <row r="34357" spans="3:4" ht="15" hidden="1" customHeight="1" x14ac:dyDescent="0.25">
      <c r="C34357" s="160" t="s">
        <v>549</v>
      </c>
      <c r="D34357" s="161">
        <v>470.18</v>
      </c>
    </row>
    <row r="34358" spans="3:4" ht="15" hidden="1" customHeight="1" x14ac:dyDescent="0.25">
      <c r="C34358" s="158" t="s">
        <v>307</v>
      </c>
      <c r="D34358" s="159">
        <v>518.05999999999995</v>
      </c>
    </row>
    <row r="34359" spans="3:4" ht="15" hidden="1" customHeight="1" x14ac:dyDescent="0.25">
      <c r="C34359" s="160" t="s">
        <v>547</v>
      </c>
      <c r="D34359" s="161">
        <v>1064.52</v>
      </c>
    </row>
    <row r="34360" spans="3:4" ht="15" hidden="1" customHeight="1" x14ac:dyDescent="0.25">
      <c r="C34360" s="158" t="s">
        <v>554</v>
      </c>
      <c r="D34360" s="159">
        <v>591.47</v>
      </c>
    </row>
    <row r="34361" spans="3:4" ht="15" hidden="1" customHeight="1" x14ac:dyDescent="0.25">
      <c r="C34361" s="160" t="s">
        <v>309</v>
      </c>
      <c r="D34361" s="161">
        <v>625.01</v>
      </c>
    </row>
    <row r="34362" spans="3:4" ht="15" hidden="1" customHeight="1" x14ac:dyDescent="0.25">
      <c r="C34362" s="158" t="s">
        <v>545</v>
      </c>
      <c r="D34362" s="159">
        <v>571.75</v>
      </c>
    </row>
    <row r="34363" spans="3:4" ht="15" hidden="1" customHeight="1" x14ac:dyDescent="0.25">
      <c r="C34363" s="160" t="s">
        <v>547</v>
      </c>
      <c r="D34363" s="161">
        <v>504.34</v>
      </c>
    </row>
    <row r="34364" spans="3:4" ht="15" hidden="1" customHeight="1" x14ac:dyDescent="0.25">
      <c r="C34364" s="158" t="s">
        <v>552</v>
      </c>
      <c r="D34364" s="159">
        <v>43.65</v>
      </c>
    </row>
    <row r="34365" spans="3:4" ht="15" hidden="1" customHeight="1" x14ac:dyDescent="0.25">
      <c r="C34365" s="160" t="s">
        <v>551</v>
      </c>
      <c r="D34365" s="161">
        <v>635</v>
      </c>
    </row>
    <row r="34366" spans="3:4" ht="15" hidden="1" customHeight="1" x14ac:dyDescent="0.25">
      <c r="C34366" s="158" t="s">
        <v>557</v>
      </c>
      <c r="D34366" s="159">
        <v>594.16999999999996</v>
      </c>
    </row>
    <row r="34367" spans="3:4" ht="15" hidden="1" customHeight="1" x14ac:dyDescent="0.25">
      <c r="C34367" s="160" t="s">
        <v>545</v>
      </c>
      <c r="D34367" s="161">
        <v>767.72</v>
      </c>
    </row>
    <row r="34368" spans="3:4" ht="15" hidden="1" customHeight="1" x14ac:dyDescent="0.25">
      <c r="C34368" s="158" t="s">
        <v>545</v>
      </c>
      <c r="D34368" s="159">
        <v>621.54</v>
      </c>
    </row>
    <row r="34369" spans="3:4" ht="15" hidden="1" customHeight="1" x14ac:dyDescent="0.25">
      <c r="C34369" s="160" t="s">
        <v>539</v>
      </c>
      <c r="D34369" s="161">
        <v>639.80999999999995</v>
      </c>
    </row>
    <row r="34370" spans="3:4" ht="15" hidden="1" customHeight="1" x14ac:dyDescent="0.25">
      <c r="C34370" s="158" t="s">
        <v>549</v>
      </c>
      <c r="D34370" s="159">
        <v>172.31</v>
      </c>
    </row>
    <row r="34371" spans="3:4" ht="15" hidden="1" customHeight="1" x14ac:dyDescent="0.25">
      <c r="C34371" s="160" t="s">
        <v>553</v>
      </c>
      <c r="D34371" s="161">
        <v>851.74</v>
      </c>
    </row>
    <row r="34372" spans="3:4" ht="15" hidden="1" customHeight="1" x14ac:dyDescent="0.25">
      <c r="C34372" s="158" t="s">
        <v>542</v>
      </c>
      <c r="D34372" s="159">
        <v>380.91</v>
      </c>
    </row>
    <row r="34373" spans="3:4" ht="15" hidden="1" customHeight="1" x14ac:dyDescent="0.25">
      <c r="C34373" s="160" t="s">
        <v>547</v>
      </c>
      <c r="D34373" s="161">
        <v>1045.5</v>
      </c>
    </row>
    <row r="34374" spans="3:4" ht="15" hidden="1" customHeight="1" x14ac:dyDescent="0.25">
      <c r="C34374" s="158" t="s">
        <v>543</v>
      </c>
      <c r="D34374" s="159">
        <v>791.54</v>
      </c>
    </row>
    <row r="34375" spans="3:4" ht="15" hidden="1" customHeight="1" x14ac:dyDescent="0.25">
      <c r="C34375" s="160" t="s">
        <v>558</v>
      </c>
      <c r="D34375" s="161">
        <v>1161.95</v>
      </c>
    </row>
    <row r="34376" spans="3:4" ht="15" hidden="1" customHeight="1" x14ac:dyDescent="0.25">
      <c r="C34376" s="158" t="s">
        <v>549</v>
      </c>
      <c r="D34376" s="159">
        <v>421.9</v>
      </c>
    </row>
    <row r="34377" spans="3:4" ht="15" hidden="1" customHeight="1" x14ac:dyDescent="0.25">
      <c r="C34377" s="160" t="s">
        <v>307</v>
      </c>
      <c r="D34377" s="161">
        <v>1150.8800000000001</v>
      </c>
    </row>
    <row r="34378" spans="3:4" ht="15" hidden="1" customHeight="1" x14ac:dyDescent="0.25">
      <c r="C34378" s="158" t="s">
        <v>542</v>
      </c>
      <c r="D34378" s="159">
        <v>815.84</v>
      </c>
    </row>
    <row r="34379" spans="3:4" ht="15" hidden="1" customHeight="1" x14ac:dyDescent="0.25">
      <c r="C34379" s="160" t="s">
        <v>543</v>
      </c>
      <c r="D34379" s="161">
        <v>283.95999999999998</v>
      </c>
    </row>
    <row r="34380" spans="3:4" ht="15" hidden="1" customHeight="1" x14ac:dyDescent="0.25">
      <c r="C34380" s="158" t="s">
        <v>558</v>
      </c>
      <c r="D34380" s="159">
        <v>1071.03</v>
      </c>
    </row>
    <row r="34381" spans="3:4" ht="15" hidden="1" customHeight="1" x14ac:dyDescent="0.25">
      <c r="C34381" s="160" t="s">
        <v>543</v>
      </c>
      <c r="D34381" s="161">
        <v>173.08</v>
      </c>
    </row>
    <row r="34382" spans="3:4" ht="15" hidden="1" customHeight="1" x14ac:dyDescent="0.25">
      <c r="C34382" s="158" t="s">
        <v>554</v>
      </c>
      <c r="D34382" s="159">
        <v>87.7</v>
      </c>
    </row>
    <row r="34383" spans="3:4" ht="15" hidden="1" customHeight="1" x14ac:dyDescent="0.25">
      <c r="C34383" s="160" t="s">
        <v>552</v>
      </c>
      <c r="D34383" s="161">
        <v>789.86</v>
      </c>
    </row>
    <row r="34384" spans="3:4" ht="15" hidden="1" customHeight="1" x14ac:dyDescent="0.25">
      <c r="C34384" s="158" t="s">
        <v>309</v>
      </c>
      <c r="D34384" s="159">
        <v>1229.1199999999999</v>
      </c>
    </row>
    <row r="34385" spans="3:4" ht="15" hidden="1" customHeight="1" x14ac:dyDescent="0.25">
      <c r="C34385" s="160" t="s">
        <v>308</v>
      </c>
      <c r="D34385" s="161">
        <v>563.72</v>
      </c>
    </row>
    <row r="34386" spans="3:4" ht="15" hidden="1" customHeight="1" x14ac:dyDescent="0.25">
      <c r="C34386" s="158" t="s">
        <v>550</v>
      </c>
      <c r="D34386" s="159">
        <v>535.57000000000005</v>
      </c>
    </row>
    <row r="34387" spans="3:4" ht="15" hidden="1" customHeight="1" x14ac:dyDescent="0.25">
      <c r="C34387" s="160" t="s">
        <v>546</v>
      </c>
      <c r="D34387" s="161">
        <v>1099.68</v>
      </c>
    </row>
    <row r="34388" spans="3:4" ht="15" hidden="1" customHeight="1" x14ac:dyDescent="0.25">
      <c r="C34388" s="158" t="s">
        <v>551</v>
      </c>
      <c r="D34388" s="159">
        <v>462.39</v>
      </c>
    </row>
    <row r="34389" spans="3:4" ht="15" hidden="1" customHeight="1" x14ac:dyDescent="0.25">
      <c r="C34389" s="160" t="s">
        <v>556</v>
      </c>
      <c r="D34389" s="161">
        <v>365.51</v>
      </c>
    </row>
    <row r="34390" spans="3:4" ht="15" hidden="1" customHeight="1" x14ac:dyDescent="0.25">
      <c r="C34390" s="158" t="s">
        <v>542</v>
      </c>
      <c r="D34390" s="159">
        <v>974.87</v>
      </c>
    </row>
    <row r="34391" spans="3:4" ht="15" hidden="1" customHeight="1" x14ac:dyDescent="0.25">
      <c r="C34391" s="160" t="s">
        <v>308</v>
      </c>
      <c r="D34391" s="161">
        <v>237.42</v>
      </c>
    </row>
    <row r="34392" spans="3:4" ht="15" hidden="1" customHeight="1" x14ac:dyDescent="0.25">
      <c r="C34392" s="158" t="s">
        <v>551</v>
      </c>
      <c r="D34392" s="159">
        <v>1142.49</v>
      </c>
    </row>
    <row r="34393" spans="3:4" ht="15" hidden="1" customHeight="1" x14ac:dyDescent="0.25">
      <c r="C34393" s="160" t="s">
        <v>540</v>
      </c>
      <c r="D34393" s="161">
        <v>539.85</v>
      </c>
    </row>
    <row r="34394" spans="3:4" ht="15" hidden="1" customHeight="1" x14ac:dyDescent="0.25">
      <c r="C34394" s="158" t="s">
        <v>552</v>
      </c>
      <c r="D34394" s="159">
        <v>1076.8499999999999</v>
      </c>
    </row>
    <row r="34395" spans="3:4" ht="15" hidden="1" customHeight="1" x14ac:dyDescent="0.25">
      <c r="C34395" s="160" t="s">
        <v>309</v>
      </c>
      <c r="D34395" s="161">
        <v>802.41</v>
      </c>
    </row>
    <row r="34396" spans="3:4" ht="15" hidden="1" customHeight="1" x14ac:dyDescent="0.25">
      <c r="C34396" s="158" t="s">
        <v>549</v>
      </c>
      <c r="D34396" s="159">
        <v>610.19000000000005</v>
      </c>
    </row>
    <row r="34397" spans="3:4" ht="15" hidden="1" customHeight="1" x14ac:dyDescent="0.25">
      <c r="C34397" s="160" t="s">
        <v>551</v>
      </c>
      <c r="D34397" s="161">
        <v>866.64</v>
      </c>
    </row>
    <row r="34398" spans="3:4" ht="15" hidden="1" customHeight="1" x14ac:dyDescent="0.25">
      <c r="C34398" s="158" t="s">
        <v>547</v>
      </c>
      <c r="D34398" s="159">
        <v>1004.36</v>
      </c>
    </row>
    <row r="34399" spans="3:4" ht="15" hidden="1" customHeight="1" x14ac:dyDescent="0.25">
      <c r="C34399" s="160" t="s">
        <v>308</v>
      </c>
      <c r="D34399" s="161">
        <v>755.69</v>
      </c>
    </row>
    <row r="34400" spans="3:4" ht="15" hidden="1" customHeight="1" x14ac:dyDescent="0.25">
      <c r="C34400" s="158" t="s">
        <v>544</v>
      </c>
      <c r="D34400" s="159">
        <v>473.82</v>
      </c>
    </row>
    <row r="34401" spans="3:4" ht="15" hidden="1" customHeight="1" x14ac:dyDescent="0.25">
      <c r="C34401" s="160" t="s">
        <v>542</v>
      </c>
      <c r="D34401" s="161">
        <v>589.41</v>
      </c>
    </row>
    <row r="34402" spans="3:4" ht="15" hidden="1" customHeight="1" x14ac:dyDescent="0.25">
      <c r="C34402" s="158" t="s">
        <v>308</v>
      </c>
      <c r="D34402" s="159">
        <v>656.8</v>
      </c>
    </row>
    <row r="34403" spans="3:4" ht="15" hidden="1" customHeight="1" x14ac:dyDescent="0.25">
      <c r="C34403" s="160" t="s">
        <v>545</v>
      </c>
      <c r="D34403" s="161">
        <v>574.39</v>
      </c>
    </row>
    <row r="34404" spans="3:4" ht="15" hidden="1" customHeight="1" x14ac:dyDescent="0.25">
      <c r="C34404" s="158" t="s">
        <v>309</v>
      </c>
      <c r="D34404" s="159">
        <v>345.61</v>
      </c>
    </row>
    <row r="34405" spans="3:4" ht="15" hidden="1" customHeight="1" x14ac:dyDescent="0.25">
      <c r="C34405" s="160" t="s">
        <v>547</v>
      </c>
      <c r="D34405" s="161">
        <v>868.73</v>
      </c>
    </row>
    <row r="34406" spans="3:4" ht="15" hidden="1" customHeight="1" x14ac:dyDescent="0.25">
      <c r="C34406" s="158" t="s">
        <v>539</v>
      </c>
      <c r="D34406" s="159">
        <v>643.69000000000005</v>
      </c>
    </row>
    <row r="34407" spans="3:4" ht="15" hidden="1" customHeight="1" x14ac:dyDescent="0.25">
      <c r="C34407" s="160" t="s">
        <v>546</v>
      </c>
      <c r="D34407" s="161">
        <v>1242.04</v>
      </c>
    </row>
    <row r="34408" spans="3:4" ht="15" hidden="1" customHeight="1" x14ac:dyDescent="0.25">
      <c r="C34408" s="158" t="s">
        <v>307</v>
      </c>
      <c r="D34408" s="159">
        <v>982.84</v>
      </c>
    </row>
    <row r="34409" spans="3:4" ht="15" hidden="1" customHeight="1" x14ac:dyDescent="0.25">
      <c r="C34409" s="160" t="s">
        <v>552</v>
      </c>
      <c r="D34409" s="161">
        <v>658.48</v>
      </c>
    </row>
    <row r="34410" spans="3:4" ht="15" hidden="1" customHeight="1" x14ac:dyDescent="0.25">
      <c r="C34410" s="158" t="s">
        <v>543</v>
      </c>
      <c r="D34410" s="159">
        <v>456.27</v>
      </c>
    </row>
    <row r="34411" spans="3:4" ht="15" hidden="1" customHeight="1" x14ac:dyDescent="0.25">
      <c r="C34411" s="160" t="s">
        <v>551</v>
      </c>
      <c r="D34411" s="161">
        <v>540.9</v>
      </c>
    </row>
    <row r="34412" spans="3:4" ht="15" hidden="1" customHeight="1" x14ac:dyDescent="0.25">
      <c r="C34412" s="158" t="s">
        <v>539</v>
      </c>
      <c r="D34412" s="159">
        <v>308.52999999999997</v>
      </c>
    </row>
    <row r="34413" spans="3:4" ht="15" hidden="1" customHeight="1" x14ac:dyDescent="0.25">
      <c r="C34413" s="160" t="s">
        <v>554</v>
      </c>
      <c r="D34413" s="161">
        <v>338.83</v>
      </c>
    </row>
    <row r="34414" spans="3:4" ht="15" hidden="1" customHeight="1" x14ac:dyDescent="0.25">
      <c r="C34414" s="158" t="s">
        <v>553</v>
      </c>
      <c r="D34414" s="159">
        <v>578.64</v>
      </c>
    </row>
    <row r="34415" spans="3:4" ht="15" hidden="1" customHeight="1" x14ac:dyDescent="0.25">
      <c r="C34415" s="160" t="s">
        <v>552</v>
      </c>
      <c r="D34415" s="161">
        <v>449.24</v>
      </c>
    </row>
    <row r="34416" spans="3:4" ht="15" hidden="1" customHeight="1" x14ac:dyDescent="0.25">
      <c r="C34416" s="158" t="s">
        <v>540</v>
      </c>
      <c r="D34416" s="159">
        <v>792.09</v>
      </c>
    </row>
    <row r="34417" spans="3:4" ht="15" hidden="1" customHeight="1" x14ac:dyDescent="0.25">
      <c r="C34417" s="160" t="s">
        <v>539</v>
      </c>
      <c r="D34417" s="161">
        <v>1003.9</v>
      </c>
    </row>
    <row r="34418" spans="3:4" ht="15" hidden="1" customHeight="1" x14ac:dyDescent="0.25">
      <c r="C34418" s="158" t="s">
        <v>309</v>
      </c>
      <c r="D34418" s="159">
        <v>514.69000000000005</v>
      </c>
    </row>
    <row r="34419" spans="3:4" ht="15" hidden="1" customHeight="1" x14ac:dyDescent="0.25">
      <c r="C34419" s="160" t="s">
        <v>556</v>
      </c>
      <c r="D34419" s="161">
        <v>92.51</v>
      </c>
    </row>
    <row r="34420" spans="3:4" ht="15" hidden="1" customHeight="1" x14ac:dyDescent="0.25">
      <c r="C34420" s="158" t="s">
        <v>551</v>
      </c>
      <c r="D34420" s="159">
        <v>138.86000000000001</v>
      </c>
    </row>
    <row r="34421" spans="3:4" ht="15" hidden="1" customHeight="1" x14ac:dyDescent="0.25">
      <c r="C34421" s="160" t="s">
        <v>312</v>
      </c>
      <c r="D34421" s="161">
        <v>1156.7</v>
      </c>
    </row>
    <row r="34422" spans="3:4" ht="15" hidden="1" customHeight="1" x14ac:dyDescent="0.25">
      <c r="C34422" s="158" t="s">
        <v>553</v>
      </c>
      <c r="D34422" s="159">
        <v>764.14</v>
      </c>
    </row>
    <row r="34423" spans="3:4" ht="15" hidden="1" customHeight="1" x14ac:dyDescent="0.25">
      <c r="C34423" s="160" t="s">
        <v>539</v>
      </c>
      <c r="D34423" s="161">
        <v>457.93</v>
      </c>
    </row>
    <row r="34424" spans="3:4" ht="15" hidden="1" customHeight="1" x14ac:dyDescent="0.25">
      <c r="C34424" s="158" t="s">
        <v>307</v>
      </c>
      <c r="D34424" s="159">
        <v>233.07</v>
      </c>
    </row>
    <row r="34425" spans="3:4" ht="15" hidden="1" customHeight="1" x14ac:dyDescent="0.25">
      <c r="C34425" s="160" t="s">
        <v>553</v>
      </c>
      <c r="D34425" s="161">
        <v>1242.68</v>
      </c>
    </row>
    <row r="34426" spans="3:4" ht="15" hidden="1" customHeight="1" x14ac:dyDescent="0.25">
      <c r="C34426" s="158" t="s">
        <v>543</v>
      </c>
      <c r="D34426" s="159">
        <v>452.99</v>
      </c>
    </row>
    <row r="34427" spans="3:4" ht="15" hidden="1" customHeight="1" x14ac:dyDescent="0.25">
      <c r="C34427" s="160" t="s">
        <v>542</v>
      </c>
      <c r="D34427" s="161">
        <v>956.69</v>
      </c>
    </row>
    <row r="34428" spans="3:4" ht="15" hidden="1" customHeight="1" x14ac:dyDescent="0.25">
      <c r="C34428" s="158" t="s">
        <v>309</v>
      </c>
      <c r="D34428" s="159">
        <v>1003.8</v>
      </c>
    </row>
    <row r="34429" spans="3:4" ht="15" hidden="1" customHeight="1" x14ac:dyDescent="0.25">
      <c r="C34429" s="160" t="s">
        <v>548</v>
      </c>
      <c r="D34429" s="161">
        <v>98.37</v>
      </c>
    </row>
    <row r="34430" spans="3:4" ht="15" hidden="1" customHeight="1" x14ac:dyDescent="0.25">
      <c r="C34430" s="158" t="s">
        <v>551</v>
      </c>
      <c r="D34430" s="159">
        <v>1116.76</v>
      </c>
    </row>
    <row r="34431" spans="3:4" ht="15" hidden="1" customHeight="1" x14ac:dyDescent="0.25">
      <c r="C34431" s="160" t="s">
        <v>545</v>
      </c>
      <c r="D34431" s="161">
        <v>741.89</v>
      </c>
    </row>
    <row r="34432" spans="3:4" ht="15" hidden="1" customHeight="1" x14ac:dyDescent="0.25">
      <c r="C34432" s="158" t="s">
        <v>552</v>
      </c>
      <c r="D34432" s="159">
        <v>139.88</v>
      </c>
    </row>
    <row r="34433" spans="3:4" ht="15" hidden="1" customHeight="1" x14ac:dyDescent="0.25">
      <c r="C34433" s="160" t="s">
        <v>307</v>
      </c>
      <c r="D34433" s="161">
        <v>141.68</v>
      </c>
    </row>
    <row r="34434" spans="3:4" ht="15" hidden="1" customHeight="1" x14ac:dyDescent="0.25">
      <c r="C34434" s="158" t="s">
        <v>543</v>
      </c>
      <c r="D34434" s="159">
        <v>604.62</v>
      </c>
    </row>
    <row r="34435" spans="3:4" ht="15" hidden="1" customHeight="1" x14ac:dyDescent="0.25">
      <c r="C34435" s="160" t="s">
        <v>539</v>
      </c>
      <c r="D34435" s="161">
        <v>910.43</v>
      </c>
    </row>
    <row r="34436" spans="3:4" ht="15" hidden="1" customHeight="1" x14ac:dyDescent="0.25">
      <c r="C34436" s="158" t="s">
        <v>540</v>
      </c>
      <c r="D34436" s="159">
        <v>1268.48</v>
      </c>
    </row>
    <row r="34437" spans="3:4" ht="15" hidden="1" customHeight="1" x14ac:dyDescent="0.25">
      <c r="C34437" s="160" t="s">
        <v>558</v>
      </c>
      <c r="D34437" s="161">
        <v>612.05999999999995</v>
      </c>
    </row>
    <row r="34438" spans="3:4" ht="15" hidden="1" customHeight="1" x14ac:dyDescent="0.25">
      <c r="C34438" s="158" t="s">
        <v>308</v>
      </c>
      <c r="D34438" s="159">
        <v>510.09</v>
      </c>
    </row>
    <row r="34439" spans="3:4" ht="15" hidden="1" customHeight="1" x14ac:dyDescent="0.25">
      <c r="C34439" s="160" t="s">
        <v>545</v>
      </c>
      <c r="D34439" s="161">
        <v>952.02</v>
      </c>
    </row>
    <row r="34440" spans="3:4" ht="15" hidden="1" customHeight="1" x14ac:dyDescent="0.25">
      <c r="C34440" s="158" t="s">
        <v>542</v>
      </c>
      <c r="D34440" s="159">
        <v>130.94</v>
      </c>
    </row>
    <row r="34441" spans="3:4" ht="15" hidden="1" customHeight="1" x14ac:dyDescent="0.25">
      <c r="C34441" s="160" t="s">
        <v>539</v>
      </c>
      <c r="D34441" s="161">
        <v>877.99</v>
      </c>
    </row>
    <row r="34442" spans="3:4" ht="15" hidden="1" customHeight="1" x14ac:dyDescent="0.25">
      <c r="C34442" s="158" t="s">
        <v>312</v>
      </c>
      <c r="D34442" s="159">
        <v>939.94</v>
      </c>
    </row>
    <row r="34443" spans="3:4" ht="15" hidden="1" customHeight="1" x14ac:dyDescent="0.25">
      <c r="C34443" s="160" t="s">
        <v>557</v>
      </c>
      <c r="D34443" s="161">
        <v>844.03</v>
      </c>
    </row>
    <row r="34444" spans="3:4" ht="15" hidden="1" customHeight="1" x14ac:dyDescent="0.25">
      <c r="C34444" s="158" t="s">
        <v>307</v>
      </c>
      <c r="D34444" s="159">
        <v>573.23</v>
      </c>
    </row>
    <row r="34445" spans="3:4" ht="15" hidden="1" customHeight="1" x14ac:dyDescent="0.25">
      <c r="C34445" s="160" t="s">
        <v>543</v>
      </c>
      <c r="D34445" s="161">
        <v>1065.1600000000001</v>
      </c>
    </row>
    <row r="34446" spans="3:4" ht="15" hidden="1" customHeight="1" x14ac:dyDescent="0.25">
      <c r="C34446" s="158" t="s">
        <v>540</v>
      </c>
      <c r="D34446" s="159">
        <v>672.78</v>
      </c>
    </row>
    <row r="34447" spans="3:4" ht="15" hidden="1" customHeight="1" x14ac:dyDescent="0.25">
      <c r="C34447" s="160" t="s">
        <v>552</v>
      </c>
      <c r="D34447" s="161">
        <v>1169.94</v>
      </c>
    </row>
    <row r="34448" spans="3:4" ht="15" hidden="1" customHeight="1" x14ac:dyDescent="0.25">
      <c r="C34448" s="158" t="s">
        <v>542</v>
      </c>
      <c r="D34448" s="159">
        <v>1053.67</v>
      </c>
    </row>
    <row r="34449" spans="3:4" ht="15" hidden="1" customHeight="1" x14ac:dyDescent="0.25">
      <c r="C34449" s="160" t="s">
        <v>547</v>
      </c>
      <c r="D34449" s="161">
        <v>1003.9</v>
      </c>
    </row>
    <row r="34450" spans="3:4" ht="15" hidden="1" customHeight="1" x14ac:dyDescent="0.25">
      <c r="C34450" s="158" t="s">
        <v>549</v>
      </c>
      <c r="D34450" s="159">
        <v>1186.0899999999999</v>
      </c>
    </row>
    <row r="34451" spans="3:4" ht="15" hidden="1" customHeight="1" x14ac:dyDescent="0.25">
      <c r="C34451" s="160" t="s">
        <v>540</v>
      </c>
      <c r="D34451" s="161">
        <v>206.61</v>
      </c>
    </row>
    <row r="34452" spans="3:4" ht="15" hidden="1" customHeight="1" x14ac:dyDescent="0.25">
      <c r="C34452" s="158" t="s">
        <v>540</v>
      </c>
      <c r="D34452" s="159">
        <v>560.79999999999995</v>
      </c>
    </row>
    <row r="34453" spans="3:4" ht="15" hidden="1" customHeight="1" x14ac:dyDescent="0.25">
      <c r="C34453" s="160" t="s">
        <v>543</v>
      </c>
      <c r="D34453" s="161">
        <v>412.78</v>
      </c>
    </row>
    <row r="34454" spans="3:4" ht="15" hidden="1" customHeight="1" x14ac:dyDescent="0.25">
      <c r="C34454" s="158" t="s">
        <v>554</v>
      </c>
      <c r="D34454" s="159">
        <v>137.38999999999999</v>
      </c>
    </row>
    <row r="34455" spans="3:4" ht="15" hidden="1" customHeight="1" x14ac:dyDescent="0.25">
      <c r="C34455" s="160" t="s">
        <v>308</v>
      </c>
      <c r="D34455" s="161">
        <v>409.47</v>
      </c>
    </row>
    <row r="34456" spans="3:4" ht="15" hidden="1" customHeight="1" x14ac:dyDescent="0.25">
      <c r="C34456" s="158" t="s">
        <v>542</v>
      </c>
      <c r="D34456" s="159">
        <v>714.19</v>
      </c>
    </row>
    <row r="34457" spans="3:4" ht="15" hidden="1" customHeight="1" x14ac:dyDescent="0.25">
      <c r="C34457" s="160" t="s">
        <v>547</v>
      </c>
      <c r="D34457" s="161">
        <v>488.81</v>
      </c>
    </row>
    <row r="34458" spans="3:4" ht="15" hidden="1" customHeight="1" x14ac:dyDescent="0.25">
      <c r="C34458" s="158" t="s">
        <v>540</v>
      </c>
      <c r="D34458" s="159">
        <v>401.37</v>
      </c>
    </row>
    <row r="34459" spans="3:4" ht="15" hidden="1" customHeight="1" x14ac:dyDescent="0.25">
      <c r="C34459" s="160" t="s">
        <v>546</v>
      </c>
      <c r="D34459" s="161">
        <v>122.9</v>
      </c>
    </row>
    <row r="34460" spans="3:4" ht="15" hidden="1" customHeight="1" x14ac:dyDescent="0.25">
      <c r="C34460" s="158" t="s">
        <v>553</v>
      </c>
      <c r="D34460" s="159">
        <v>799.24</v>
      </c>
    </row>
    <row r="34461" spans="3:4" ht="15" hidden="1" customHeight="1" x14ac:dyDescent="0.25">
      <c r="C34461" s="160" t="s">
        <v>309</v>
      </c>
      <c r="D34461" s="161">
        <v>790.9</v>
      </c>
    </row>
    <row r="34462" spans="3:4" ht="15" hidden="1" customHeight="1" x14ac:dyDescent="0.25">
      <c r="C34462" s="158" t="s">
        <v>543</v>
      </c>
      <c r="D34462" s="159">
        <v>587.37</v>
      </c>
    </row>
    <row r="34463" spans="3:4" ht="15" hidden="1" customHeight="1" x14ac:dyDescent="0.25">
      <c r="C34463" s="160" t="s">
        <v>556</v>
      </c>
      <c r="D34463" s="161">
        <v>946.38</v>
      </c>
    </row>
    <row r="34464" spans="3:4" ht="15" hidden="1" customHeight="1" x14ac:dyDescent="0.25">
      <c r="C34464" s="158" t="s">
        <v>553</v>
      </c>
      <c r="D34464" s="159">
        <v>325.79000000000002</v>
      </c>
    </row>
    <row r="34465" spans="3:4" ht="15" hidden="1" customHeight="1" x14ac:dyDescent="0.25">
      <c r="C34465" s="160" t="s">
        <v>543</v>
      </c>
      <c r="D34465" s="161">
        <v>500.94</v>
      </c>
    </row>
    <row r="34466" spans="3:4" ht="15" hidden="1" customHeight="1" x14ac:dyDescent="0.25">
      <c r="C34466" s="158" t="s">
        <v>547</v>
      </c>
      <c r="D34466" s="159">
        <v>627.44000000000005</v>
      </c>
    </row>
    <row r="34467" spans="3:4" ht="15" hidden="1" customHeight="1" x14ac:dyDescent="0.25">
      <c r="C34467" s="160" t="s">
        <v>309</v>
      </c>
      <c r="D34467" s="161">
        <v>707.34</v>
      </c>
    </row>
    <row r="34468" spans="3:4" ht="15" hidden="1" customHeight="1" x14ac:dyDescent="0.25">
      <c r="C34468" s="158" t="s">
        <v>545</v>
      </c>
      <c r="D34468" s="159">
        <v>342.08</v>
      </c>
    </row>
    <row r="34469" spans="3:4" ht="15" hidden="1" customHeight="1" x14ac:dyDescent="0.25">
      <c r="C34469" s="160" t="s">
        <v>550</v>
      </c>
      <c r="D34469" s="161">
        <v>689.01</v>
      </c>
    </row>
    <row r="34470" spans="3:4" ht="15" hidden="1" customHeight="1" x14ac:dyDescent="0.25">
      <c r="C34470" s="158" t="s">
        <v>541</v>
      </c>
      <c r="D34470" s="159">
        <v>580.28</v>
      </c>
    </row>
    <row r="34471" spans="3:4" ht="15" hidden="1" customHeight="1" x14ac:dyDescent="0.25">
      <c r="C34471" s="160" t="s">
        <v>539</v>
      </c>
      <c r="D34471" s="161">
        <v>326.67</v>
      </c>
    </row>
    <row r="34472" spans="3:4" ht="15" hidden="1" customHeight="1" x14ac:dyDescent="0.25">
      <c r="C34472" s="158" t="s">
        <v>555</v>
      </c>
      <c r="D34472" s="159">
        <v>279.32</v>
      </c>
    </row>
    <row r="34473" spans="3:4" ht="15" hidden="1" customHeight="1" x14ac:dyDescent="0.25">
      <c r="C34473" s="160" t="s">
        <v>549</v>
      </c>
      <c r="D34473" s="161">
        <v>402.05</v>
      </c>
    </row>
    <row r="34474" spans="3:4" ht="15" hidden="1" customHeight="1" x14ac:dyDescent="0.25">
      <c r="C34474" s="158" t="s">
        <v>539</v>
      </c>
      <c r="D34474" s="159">
        <v>546.05999999999995</v>
      </c>
    </row>
    <row r="34475" spans="3:4" ht="15" hidden="1" customHeight="1" x14ac:dyDescent="0.25">
      <c r="C34475" s="160" t="s">
        <v>543</v>
      </c>
      <c r="D34475" s="161">
        <v>609.79999999999995</v>
      </c>
    </row>
    <row r="34476" spans="3:4" ht="15" hidden="1" customHeight="1" x14ac:dyDescent="0.25">
      <c r="C34476" s="158" t="s">
        <v>540</v>
      </c>
      <c r="D34476" s="159">
        <v>822.3</v>
      </c>
    </row>
    <row r="34477" spans="3:4" ht="15" hidden="1" customHeight="1" x14ac:dyDescent="0.25">
      <c r="C34477" s="160" t="s">
        <v>308</v>
      </c>
      <c r="D34477" s="161">
        <v>472.59</v>
      </c>
    </row>
    <row r="34478" spans="3:4" ht="15" hidden="1" customHeight="1" x14ac:dyDescent="0.25">
      <c r="C34478" s="158" t="s">
        <v>539</v>
      </c>
      <c r="D34478" s="159">
        <v>891.64</v>
      </c>
    </row>
    <row r="34479" spans="3:4" ht="15" hidden="1" customHeight="1" x14ac:dyDescent="0.25">
      <c r="C34479" s="160" t="s">
        <v>543</v>
      </c>
      <c r="D34479" s="161">
        <v>497.31</v>
      </c>
    </row>
    <row r="34480" spans="3:4" ht="15" hidden="1" customHeight="1" x14ac:dyDescent="0.25">
      <c r="C34480" s="158" t="s">
        <v>554</v>
      </c>
      <c r="D34480" s="159">
        <v>260.24</v>
      </c>
    </row>
    <row r="34481" spans="3:4" ht="15" hidden="1" customHeight="1" x14ac:dyDescent="0.25">
      <c r="C34481" s="160" t="s">
        <v>552</v>
      </c>
      <c r="D34481" s="161">
        <v>583.66999999999996</v>
      </c>
    </row>
    <row r="34482" spans="3:4" ht="15" hidden="1" customHeight="1" x14ac:dyDescent="0.25">
      <c r="C34482" s="158" t="s">
        <v>551</v>
      </c>
      <c r="D34482" s="159">
        <v>56.67</v>
      </c>
    </row>
    <row r="34483" spans="3:4" ht="15" hidden="1" customHeight="1" x14ac:dyDescent="0.25">
      <c r="C34483" s="160" t="s">
        <v>312</v>
      </c>
      <c r="D34483" s="161">
        <v>49.35</v>
      </c>
    </row>
    <row r="34484" spans="3:4" ht="15" hidden="1" customHeight="1" x14ac:dyDescent="0.25">
      <c r="C34484" s="158" t="s">
        <v>308</v>
      </c>
      <c r="D34484" s="159">
        <v>1002.71</v>
      </c>
    </row>
    <row r="34485" spans="3:4" ht="15" hidden="1" customHeight="1" x14ac:dyDescent="0.25">
      <c r="C34485" s="160" t="s">
        <v>547</v>
      </c>
      <c r="D34485" s="161">
        <v>1037.1600000000001</v>
      </c>
    </row>
    <row r="34486" spans="3:4" ht="15" hidden="1" customHeight="1" x14ac:dyDescent="0.25">
      <c r="C34486" s="158" t="s">
        <v>309</v>
      </c>
      <c r="D34486" s="159">
        <v>657.75</v>
      </c>
    </row>
    <row r="34487" spans="3:4" ht="15" hidden="1" customHeight="1" x14ac:dyDescent="0.25">
      <c r="C34487" s="160" t="s">
        <v>555</v>
      </c>
      <c r="D34487" s="161">
        <v>1030.23</v>
      </c>
    </row>
    <row r="34488" spans="3:4" ht="15" hidden="1" customHeight="1" x14ac:dyDescent="0.25">
      <c r="C34488" s="158" t="s">
        <v>309</v>
      </c>
      <c r="D34488" s="159">
        <v>421.32</v>
      </c>
    </row>
    <row r="34489" spans="3:4" ht="15" hidden="1" customHeight="1" x14ac:dyDescent="0.25">
      <c r="C34489" s="160" t="s">
        <v>550</v>
      </c>
      <c r="D34489" s="161">
        <v>879.61</v>
      </c>
    </row>
    <row r="34490" spans="3:4" ht="15" hidden="1" customHeight="1" x14ac:dyDescent="0.25">
      <c r="C34490" s="158" t="s">
        <v>549</v>
      </c>
      <c r="D34490" s="159">
        <v>442.21</v>
      </c>
    </row>
    <row r="34491" spans="3:4" ht="15" hidden="1" customHeight="1" x14ac:dyDescent="0.25">
      <c r="C34491" s="160" t="s">
        <v>554</v>
      </c>
      <c r="D34491" s="161">
        <v>1249.51</v>
      </c>
    </row>
    <row r="34492" spans="3:4" ht="15" hidden="1" customHeight="1" x14ac:dyDescent="0.25">
      <c r="C34492" s="158" t="s">
        <v>553</v>
      </c>
      <c r="D34492" s="159">
        <v>504.56</v>
      </c>
    </row>
    <row r="34493" spans="3:4" ht="15" hidden="1" customHeight="1" x14ac:dyDescent="0.25">
      <c r="C34493" s="160" t="s">
        <v>543</v>
      </c>
      <c r="D34493" s="161">
        <v>21.27</v>
      </c>
    </row>
    <row r="34494" spans="3:4" ht="15" hidden="1" customHeight="1" x14ac:dyDescent="0.25">
      <c r="C34494" s="158" t="s">
        <v>551</v>
      </c>
      <c r="D34494" s="159">
        <v>737.46</v>
      </c>
    </row>
    <row r="34495" spans="3:4" ht="15" hidden="1" customHeight="1" x14ac:dyDescent="0.25">
      <c r="C34495" s="160" t="s">
        <v>545</v>
      </c>
      <c r="D34495" s="161">
        <v>918.52</v>
      </c>
    </row>
    <row r="34496" spans="3:4" ht="15" hidden="1" customHeight="1" x14ac:dyDescent="0.25">
      <c r="C34496" s="158" t="s">
        <v>552</v>
      </c>
      <c r="D34496" s="159">
        <v>390.08</v>
      </c>
    </row>
    <row r="34497" spans="3:4" ht="15" hidden="1" customHeight="1" x14ac:dyDescent="0.25">
      <c r="C34497" s="160" t="s">
        <v>542</v>
      </c>
      <c r="D34497" s="161">
        <v>1278.43</v>
      </c>
    </row>
    <row r="34498" spans="3:4" ht="15" hidden="1" customHeight="1" x14ac:dyDescent="0.25">
      <c r="C34498" s="158" t="s">
        <v>557</v>
      </c>
      <c r="D34498" s="159">
        <v>1188.6600000000001</v>
      </c>
    </row>
    <row r="34499" spans="3:4" ht="15" hidden="1" customHeight="1" x14ac:dyDescent="0.25">
      <c r="C34499" s="160" t="s">
        <v>555</v>
      </c>
      <c r="D34499" s="161">
        <v>305.77999999999997</v>
      </c>
    </row>
    <row r="34500" spans="3:4" ht="15" hidden="1" customHeight="1" x14ac:dyDescent="0.25">
      <c r="C34500" s="158" t="s">
        <v>307</v>
      </c>
      <c r="D34500" s="159">
        <v>699.45</v>
      </c>
    </row>
    <row r="34501" spans="3:4" ht="15" hidden="1" customHeight="1" x14ac:dyDescent="0.25">
      <c r="C34501" s="160" t="s">
        <v>539</v>
      </c>
      <c r="D34501" s="161">
        <v>561.11</v>
      </c>
    </row>
    <row r="34502" spans="3:4" ht="15" hidden="1" customHeight="1" x14ac:dyDescent="0.25">
      <c r="C34502" s="158" t="s">
        <v>547</v>
      </c>
      <c r="D34502" s="159">
        <v>551.25</v>
      </c>
    </row>
    <row r="34503" spans="3:4" ht="15" hidden="1" customHeight="1" x14ac:dyDescent="0.25">
      <c r="C34503" s="160" t="s">
        <v>542</v>
      </c>
      <c r="D34503" s="161">
        <v>918.83</v>
      </c>
    </row>
    <row r="34504" spans="3:4" ht="15" hidden="1" customHeight="1" x14ac:dyDescent="0.25">
      <c r="C34504" s="158" t="s">
        <v>539</v>
      </c>
      <c r="D34504" s="159">
        <v>778.88</v>
      </c>
    </row>
    <row r="34505" spans="3:4" ht="15" hidden="1" customHeight="1" x14ac:dyDescent="0.25">
      <c r="C34505" s="160" t="s">
        <v>540</v>
      </c>
      <c r="D34505" s="161">
        <v>705.9</v>
      </c>
    </row>
    <row r="34506" spans="3:4" ht="15" hidden="1" customHeight="1" x14ac:dyDescent="0.25">
      <c r="C34506" s="158" t="s">
        <v>543</v>
      </c>
      <c r="D34506" s="159">
        <v>1044.45</v>
      </c>
    </row>
    <row r="34507" spans="3:4" ht="15" hidden="1" customHeight="1" x14ac:dyDescent="0.25">
      <c r="C34507" s="160" t="s">
        <v>308</v>
      </c>
      <c r="D34507" s="161">
        <v>474.47</v>
      </c>
    </row>
    <row r="34508" spans="3:4" ht="15" hidden="1" customHeight="1" x14ac:dyDescent="0.25">
      <c r="C34508" s="158" t="s">
        <v>540</v>
      </c>
      <c r="D34508" s="159">
        <v>428.7</v>
      </c>
    </row>
    <row r="34509" spans="3:4" ht="15" hidden="1" customHeight="1" x14ac:dyDescent="0.25">
      <c r="C34509" s="160" t="s">
        <v>543</v>
      </c>
      <c r="D34509" s="161">
        <v>796.08</v>
      </c>
    </row>
    <row r="34510" spans="3:4" ht="15" hidden="1" customHeight="1" x14ac:dyDescent="0.25">
      <c r="C34510" s="158" t="s">
        <v>312</v>
      </c>
      <c r="D34510" s="159">
        <v>830.32</v>
      </c>
    </row>
    <row r="34511" spans="3:4" ht="15" hidden="1" customHeight="1" x14ac:dyDescent="0.25">
      <c r="C34511" s="160" t="s">
        <v>307</v>
      </c>
      <c r="D34511" s="161">
        <v>742.81</v>
      </c>
    </row>
    <row r="34512" spans="3:4" ht="15" hidden="1" customHeight="1" x14ac:dyDescent="0.25">
      <c r="C34512" s="158" t="s">
        <v>553</v>
      </c>
      <c r="D34512" s="159">
        <v>284.52999999999997</v>
      </c>
    </row>
    <row r="34513" spans="3:4" ht="15" hidden="1" customHeight="1" x14ac:dyDescent="0.25">
      <c r="C34513" s="160" t="s">
        <v>552</v>
      </c>
      <c r="D34513" s="161">
        <v>234.68</v>
      </c>
    </row>
    <row r="34514" spans="3:4" ht="15" hidden="1" customHeight="1" x14ac:dyDescent="0.25">
      <c r="C34514" s="158" t="s">
        <v>308</v>
      </c>
      <c r="D34514" s="159">
        <v>644.65</v>
      </c>
    </row>
    <row r="34515" spans="3:4" ht="15" hidden="1" customHeight="1" x14ac:dyDescent="0.25">
      <c r="C34515" s="160" t="s">
        <v>540</v>
      </c>
      <c r="D34515" s="161">
        <v>237.84</v>
      </c>
    </row>
    <row r="34516" spans="3:4" ht="15" hidden="1" customHeight="1" x14ac:dyDescent="0.25">
      <c r="C34516" s="158" t="s">
        <v>309</v>
      </c>
      <c r="D34516" s="159">
        <v>1204.52</v>
      </c>
    </row>
    <row r="34517" spans="3:4" ht="15" hidden="1" customHeight="1" x14ac:dyDescent="0.25">
      <c r="C34517" s="160" t="s">
        <v>558</v>
      </c>
      <c r="D34517" s="161">
        <v>642.24</v>
      </c>
    </row>
    <row r="34518" spans="3:4" ht="15" hidden="1" customHeight="1" x14ac:dyDescent="0.25">
      <c r="C34518" s="158" t="s">
        <v>549</v>
      </c>
      <c r="D34518" s="159">
        <v>654.02</v>
      </c>
    </row>
    <row r="34519" spans="3:4" ht="15" hidden="1" customHeight="1" x14ac:dyDescent="0.25">
      <c r="C34519" s="160" t="s">
        <v>555</v>
      </c>
      <c r="D34519" s="161">
        <v>858.2</v>
      </c>
    </row>
    <row r="34520" spans="3:4" ht="15" hidden="1" customHeight="1" x14ac:dyDescent="0.25">
      <c r="C34520" s="158" t="s">
        <v>550</v>
      </c>
      <c r="D34520" s="159">
        <v>880.02</v>
      </c>
    </row>
    <row r="34521" spans="3:4" ht="15" hidden="1" customHeight="1" x14ac:dyDescent="0.25">
      <c r="C34521" s="160" t="s">
        <v>554</v>
      </c>
      <c r="D34521" s="161">
        <v>603.6</v>
      </c>
    </row>
    <row r="34522" spans="3:4" ht="15" hidden="1" customHeight="1" x14ac:dyDescent="0.25">
      <c r="C34522" s="158" t="s">
        <v>552</v>
      </c>
      <c r="D34522" s="159">
        <v>616.16</v>
      </c>
    </row>
    <row r="34523" spans="3:4" ht="15" hidden="1" customHeight="1" x14ac:dyDescent="0.25">
      <c r="C34523" s="160" t="s">
        <v>307</v>
      </c>
      <c r="D34523" s="161">
        <v>771.82</v>
      </c>
    </row>
    <row r="34524" spans="3:4" ht="15" hidden="1" customHeight="1" x14ac:dyDescent="0.25">
      <c r="C34524" s="158" t="s">
        <v>541</v>
      </c>
      <c r="D34524" s="159">
        <v>84.26</v>
      </c>
    </row>
    <row r="34525" spans="3:4" ht="15" hidden="1" customHeight="1" x14ac:dyDescent="0.25">
      <c r="C34525" s="160" t="s">
        <v>540</v>
      </c>
      <c r="D34525" s="161">
        <v>552.6</v>
      </c>
    </row>
    <row r="34526" spans="3:4" ht="15" hidden="1" customHeight="1" x14ac:dyDescent="0.25">
      <c r="C34526" s="158" t="s">
        <v>308</v>
      </c>
      <c r="D34526" s="159">
        <v>1074.1300000000001</v>
      </c>
    </row>
    <row r="34527" spans="3:4" ht="15" hidden="1" customHeight="1" x14ac:dyDescent="0.25">
      <c r="C34527" s="160" t="s">
        <v>307</v>
      </c>
      <c r="D34527" s="161">
        <v>881.25</v>
      </c>
    </row>
    <row r="34528" spans="3:4" ht="15" hidden="1" customHeight="1" x14ac:dyDescent="0.25">
      <c r="C34528" s="158" t="s">
        <v>542</v>
      </c>
      <c r="D34528" s="159">
        <v>1210.95</v>
      </c>
    </row>
    <row r="34529" spans="3:4" ht="15" hidden="1" customHeight="1" x14ac:dyDescent="0.25">
      <c r="C34529" s="160" t="s">
        <v>543</v>
      </c>
      <c r="D34529" s="161">
        <v>473.66</v>
      </c>
    </row>
    <row r="34530" spans="3:4" ht="15" hidden="1" customHeight="1" x14ac:dyDescent="0.25">
      <c r="C34530" s="158" t="s">
        <v>552</v>
      </c>
      <c r="D34530" s="159">
        <v>749.66</v>
      </c>
    </row>
    <row r="34531" spans="3:4" ht="15" hidden="1" customHeight="1" x14ac:dyDescent="0.25">
      <c r="C34531" s="160" t="s">
        <v>540</v>
      </c>
      <c r="D34531" s="161">
        <v>669.66</v>
      </c>
    </row>
    <row r="34532" spans="3:4" ht="15" hidden="1" customHeight="1" x14ac:dyDescent="0.25">
      <c r="C34532" s="158" t="s">
        <v>312</v>
      </c>
      <c r="D34532" s="159">
        <v>690.48</v>
      </c>
    </row>
    <row r="34533" spans="3:4" ht="15" hidden="1" customHeight="1" x14ac:dyDescent="0.25">
      <c r="C34533" s="160" t="s">
        <v>557</v>
      </c>
      <c r="D34533" s="161">
        <v>247.02</v>
      </c>
    </row>
    <row r="34534" spans="3:4" ht="15" hidden="1" customHeight="1" x14ac:dyDescent="0.25">
      <c r="C34534" s="158" t="s">
        <v>549</v>
      </c>
      <c r="D34534" s="159">
        <v>590.49</v>
      </c>
    </row>
    <row r="34535" spans="3:4" ht="15" hidden="1" customHeight="1" x14ac:dyDescent="0.25">
      <c r="C34535" s="160" t="s">
        <v>557</v>
      </c>
      <c r="D34535" s="161">
        <v>338.57</v>
      </c>
    </row>
    <row r="34536" spans="3:4" ht="15" hidden="1" customHeight="1" x14ac:dyDescent="0.25">
      <c r="C34536" s="158" t="s">
        <v>551</v>
      </c>
      <c r="D34536" s="159">
        <v>643.4</v>
      </c>
    </row>
    <row r="34537" spans="3:4" ht="15" hidden="1" customHeight="1" x14ac:dyDescent="0.25">
      <c r="C34537" s="160" t="s">
        <v>552</v>
      </c>
      <c r="D34537" s="161">
        <v>641.01</v>
      </c>
    </row>
    <row r="34538" spans="3:4" ht="15" hidden="1" customHeight="1" x14ac:dyDescent="0.25">
      <c r="C34538" s="158" t="s">
        <v>551</v>
      </c>
      <c r="D34538" s="159">
        <v>814.01</v>
      </c>
    </row>
    <row r="34539" spans="3:4" ht="15" hidden="1" customHeight="1" x14ac:dyDescent="0.25">
      <c r="C34539" s="160" t="s">
        <v>557</v>
      </c>
      <c r="D34539" s="161">
        <v>789.33</v>
      </c>
    </row>
    <row r="34540" spans="3:4" ht="15" hidden="1" customHeight="1" x14ac:dyDescent="0.25">
      <c r="C34540" s="158" t="s">
        <v>309</v>
      </c>
      <c r="D34540" s="159">
        <v>542.46</v>
      </c>
    </row>
    <row r="34541" spans="3:4" ht="15" hidden="1" customHeight="1" x14ac:dyDescent="0.25">
      <c r="C34541" s="160" t="s">
        <v>545</v>
      </c>
      <c r="D34541" s="161">
        <v>799.09</v>
      </c>
    </row>
    <row r="34542" spans="3:4" ht="15" hidden="1" customHeight="1" x14ac:dyDescent="0.25">
      <c r="C34542" s="158" t="s">
        <v>554</v>
      </c>
      <c r="D34542" s="159">
        <v>1217.3800000000001</v>
      </c>
    </row>
    <row r="34543" spans="3:4" ht="15" hidden="1" customHeight="1" x14ac:dyDescent="0.25">
      <c r="C34543" s="160" t="s">
        <v>546</v>
      </c>
      <c r="D34543" s="161">
        <v>540.62</v>
      </c>
    </row>
    <row r="34544" spans="3:4" ht="15" hidden="1" customHeight="1" x14ac:dyDescent="0.25">
      <c r="C34544" s="158" t="s">
        <v>554</v>
      </c>
      <c r="D34544" s="159">
        <v>401.46</v>
      </c>
    </row>
    <row r="34545" spans="3:4" ht="15" hidden="1" customHeight="1" x14ac:dyDescent="0.25">
      <c r="C34545" s="160" t="s">
        <v>541</v>
      </c>
      <c r="D34545" s="161">
        <v>1151.3699999999999</v>
      </c>
    </row>
    <row r="34546" spans="3:4" ht="15" hidden="1" customHeight="1" x14ac:dyDescent="0.25">
      <c r="C34546" s="158" t="s">
        <v>543</v>
      </c>
      <c r="D34546" s="159">
        <v>88.65</v>
      </c>
    </row>
    <row r="34547" spans="3:4" ht="15" hidden="1" customHeight="1" x14ac:dyDescent="0.25">
      <c r="C34547" s="160" t="s">
        <v>557</v>
      </c>
      <c r="D34547" s="161">
        <v>370.73</v>
      </c>
    </row>
    <row r="34548" spans="3:4" ht="15" hidden="1" customHeight="1" x14ac:dyDescent="0.25">
      <c r="C34548" s="158" t="s">
        <v>555</v>
      </c>
      <c r="D34548" s="159">
        <v>326.63</v>
      </c>
    </row>
    <row r="34549" spans="3:4" ht="15" hidden="1" customHeight="1" x14ac:dyDescent="0.25">
      <c r="C34549" s="160" t="s">
        <v>549</v>
      </c>
      <c r="D34549" s="161">
        <v>593.05999999999995</v>
      </c>
    </row>
    <row r="34550" spans="3:4" ht="15" hidden="1" customHeight="1" x14ac:dyDescent="0.25">
      <c r="C34550" s="158" t="s">
        <v>542</v>
      </c>
      <c r="D34550" s="159">
        <v>931.51</v>
      </c>
    </row>
    <row r="34551" spans="3:4" ht="15" hidden="1" customHeight="1" x14ac:dyDescent="0.25">
      <c r="C34551" s="160" t="s">
        <v>550</v>
      </c>
      <c r="D34551" s="161">
        <v>473.12</v>
      </c>
    </row>
    <row r="34552" spans="3:4" ht="15" hidden="1" customHeight="1" x14ac:dyDescent="0.25">
      <c r="C34552" s="158" t="s">
        <v>540</v>
      </c>
      <c r="D34552" s="159">
        <v>560.80999999999995</v>
      </c>
    </row>
    <row r="34553" spans="3:4" ht="15" hidden="1" customHeight="1" x14ac:dyDescent="0.25">
      <c r="C34553" s="160" t="s">
        <v>543</v>
      </c>
      <c r="D34553" s="161">
        <v>262.81</v>
      </c>
    </row>
    <row r="34554" spans="3:4" ht="15" hidden="1" customHeight="1" x14ac:dyDescent="0.25">
      <c r="C34554" s="158" t="s">
        <v>307</v>
      </c>
      <c r="D34554" s="159">
        <v>1222.44</v>
      </c>
    </row>
    <row r="34555" spans="3:4" ht="15" hidden="1" customHeight="1" x14ac:dyDescent="0.25">
      <c r="C34555" s="160" t="s">
        <v>309</v>
      </c>
      <c r="D34555" s="161">
        <v>397.39</v>
      </c>
    </row>
    <row r="34556" spans="3:4" ht="15" hidden="1" customHeight="1" x14ac:dyDescent="0.25">
      <c r="C34556" s="158" t="s">
        <v>540</v>
      </c>
      <c r="D34556" s="159">
        <v>385.34</v>
      </c>
    </row>
    <row r="34557" spans="3:4" ht="15" hidden="1" customHeight="1" x14ac:dyDescent="0.25">
      <c r="C34557" s="160" t="s">
        <v>309</v>
      </c>
      <c r="D34557" s="161">
        <v>499.73</v>
      </c>
    </row>
    <row r="34558" spans="3:4" ht="15" hidden="1" customHeight="1" x14ac:dyDescent="0.25">
      <c r="C34558" s="158" t="s">
        <v>309</v>
      </c>
      <c r="D34558" s="159">
        <v>208.77</v>
      </c>
    </row>
    <row r="34559" spans="3:4" ht="15" hidden="1" customHeight="1" x14ac:dyDescent="0.25">
      <c r="C34559" s="160" t="s">
        <v>308</v>
      </c>
      <c r="D34559" s="161">
        <v>487.03</v>
      </c>
    </row>
    <row r="34560" spans="3:4" ht="15" hidden="1" customHeight="1" x14ac:dyDescent="0.25">
      <c r="C34560" s="158" t="s">
        <v>546</v>
      </c>
      <c r="D34560" s="159">
        <v>865.69</v>
      </c>
    </row>
    <row r="34561" spans="3:4" ht="15" hidden="1" customHeight="1" x14ac:dyDescent="0.25">
      <c r="C34561" s="160" t="s">
        <v>308</v>
      </c>
      <c r="D34561" s="161">
        <v>726.4</v>
      </c>
    </row>
    <row r="34562" spans="3:4" ht="15" hidden="1" customHeight="1" x14ac:dyDescent="0.25">
      <c r="C34562" s="158" t="s">
        <v>557</v>
      </c>
      <c r="D34562" s="159">
        <v>1123.3499999999999</v>
      </c>
    </row>
    <row r="34563" spans="3:4" ht="15" hidden="1" customHeight="1" x14ac:dyDescent="0.25">
      <c r="C34563" s="160" t="s">
        <v>550</v>
      </c>
      <c r="D34563" s="161">
        <v>136.27000000000001</v>
      </c>
    </row>
    <row r="34564" spans="3:4" ht="15" hidden="1" customHeight="1" x14ac:dyDescent="0.25">
      <c r="C34564" s="158" t="s">
        <v>312</v>
      </c>
      <c r="D34564" s="159">
        <v>669.58</v>
      </c>
    </row>
    <row r="34565" spans="3:4" ht="15" hidden="1" customHeight="1" x14ac:dyDescent="0.25">
      <c r="C34565" s="160" t="s">
        <v>539</v>
      </c>
      <c r="D34565" s="161">
        <v>1207.75</v>
      </c>
    </row>
    <row r="34566" spans="3:4" ht="15" hidden="1" customHeight="1" x14ac:dyDescent="0.25">
      <c r="C34566" s="158" t="s">
        <v>549</v>
      </c>
      <c r="D34566" s="159">
        <v>146.62</v>
      </c>
    </row>
    <row r="34567" spans="3:4" ht="15" hidden="1" customHeight="1" x14ac:dyDescent="0.25">
      <c r="C34567" s="160" t="s">
        <v>539</v>
      </c>
      <c r="D34567" s="161">
        <v>477.43</v>
      </c>
    </row>
    <row r="34568" spans="3:4" ht="15" hidden="1" customHeight="1" x14ac:dyDescent="0.25">
      <c r="C34568" s="158" t="s">
        <v>553</v>
      </c>
      <c r="D34568" s="159">
        <v>1231.57</v>
      </c>
    </row>
    <row r="34569" spans="3:4" ht="15" hidden="1" customHeight="1" x14ac:dyDescent="0.25">
      <c r="C34569" s="160" t="s">
        <v>554</v>
      </c>
      <c r="D34569" s="161">
        <v>708.62</v>
      </c>
    </row>
    <row r="34570" spans="3:4" ht="15" hidden="1" customHeight="1" x14ac:dyDescent="0.25">
      <c r="C34570" s="158" t="s">
        <v>541</v>
      </c>
      <c r="D34570" s="159">
        <v>323.33999999999997</v>
      </c>
    </row>
    <row r="34571" spans="3:4" ht="15" hidden="1" customHeight="1" x14ac:dyDescent="0.25">
      <c r="C34571" s="160" t="s">
        <v>543</v>
      </c>
      <c r="D34571" s="161">
        <v>1140.82</v>
      </c>
    </row>
    <row r="34572" spans="3:4" ht="15" hidden="1" customHeight="1" x14ac:dyDescent="0.25">
      <c r="C34572" s="158" t="s">
        <v>541</v>
      </c>
      <c r="D34572" s="159">
        <v>819.23</v>
      </c>
    </row>
    <row r="34573" spans="3:4" ht="15" hidden="1" customHeight="1" x14ac:dyDescent="0.25">
      <c r="C34573" s="160" t="s">
        <v>540</v>
      </c>
      <c r="D34573" s="161">
        <v>105.18</v>
      </c>
    </row>
    <row r="34574" spans="3:4" ht="15" hidden="1" customHeight="1" x14ac:dyDescent="0.25">
      <c r="C34574" s="158" t="s">
        <v>546</v>
      </c>
      <c r="D34574" s="159">
        <v>147.06</v>
      </c>
    </row>
    <row r="34575" spans="3:4" ht="15" hidden="1" customHeight="1" x14ac:dyDescent="0.25">
      <c r="C34575" s="160" t="s">
        <v>307</v>
      </c>
      <c r="D34575" s="161">
        <v>732.12</v>
      </c>
    </row>
    <row r="34576" spans="3:4" ht="15" hidden="1" customHeight="1" x14ac:dyDescent="0.25">
      <c r="C34576" s="158" t="s">
        <v>548</v>
      </c>
      <c r="D34576" s="159">
        <v>1159.68</v>
      </c>
    </row>
    <row r="34577" spans="3:4" ht="15" hidden="1" customHeight="1" x14ac:dyDescent="0.25">
      <c r="C34577" s="160" t="s">
        <v>309</v>
      </c>
      <c r="D34577" s="161">
        <v>646.42999999999995</v>
      </c>
    </row>
    <row r="34578" spans="3:4" ht="15" hidden="1" customHeight="1" x14ac:dyDescent="0.25">
      <c r="C34578" s="158" t="s">
        <v>539</v>
      </c>
      <c r="D34578" s="159">
        <v>559.33000000000004</v>
      </c>
    </row>
    <row r="34579" spans="3:4" ht="15" hidden="1" customHeight="1" x14ac:dyDescent="0.25">
      <c r="C34579" s="160" t="s">
        <v>539</v>
      </c>
      <c r="D34579" s="161">
        <v>580.58000000000004</v>
      </c>
    </row>
    <row r="34580" spans="3:4" ht="15" hidden="1" customHeight="1" x14ac:dyDescent="0.25">
      <c r="C34580" s="158" t="s">
        <v>552</v>
      </c>
      <c r="D34580" s="159">
        <v>1264.51</v>
      </c>
    </row>
    <row r="34581" spans="3:4" ht="15" hidden="1" customHeight="1" x14ac:dyDescent="0.25">
      <c r="C34581" s="160" t="s">
        <v>546</v>
      </c>
      <c r="D34581" s="161">
        <v>1009.44</v>
      </c>
    </row>
    <row r="34582" spans="3:4" ht="15" hidden="1" customHeight="1" x14ac:dyDescent="0.25">
      <c r="C34582" s="158" t="s">
        <v>552</v>
      </c>
      <c r="D34582" s="159">
        <v>363.6</v>
      </c>
    </row>
    <row r="34583" spans="3:4" ht="15" hidden="1" customHeight="1" x14ac:dyDescent="0.25">
      <c r="C34583" s="160" t="s">
        <v>539</v>
      </c>
      <c r="D34583" s="161">
        <v>131.44</v>
      </c>
    </row>
    <row r="34584" spans="3:4" ht="15" hidden="1" customHeight="1" x14ac:dyDescent="0.25">
      <c r="C34584" s="158" t="s">
        <v>307</v>
      </c>
      <c r="D34584" s="159">
        <v>1270.01</v>
      </c>
    </row>
    <row r="34585" spans="3:4" ht="15" hidden="1" customHeight="1" x14ac:dyDescent="0.25">
      <c r="C34585" s="160" t="s">
        <v>551</v>
      </c>
      <c r="D34585" s="161">
        <v>1231.57</v>
      </c>
    </row>
    <row r="34586" spans="3:4" ht="15" hidden="1" customHeight="1" x14ac:dyDescent="0.25">
      <c r="C34586" s="158" t="s">
        <v>547</v>
      </c>
      <c r="D34586" s="159">
        <v>548.72</v>
      </c>
    </row>
    <row r="34587" spans="3:4" ht="15" hidden="1" customHeight="1" x14ac:dyDescent="0.25">
      <c r="C34587" s="160" t="s">
        <v>539</v>
      </c>
      <c r="D34587" s="161">
        <v>641.78</v>
      </c>
    </row>
    <row r="34588" spans="3:4" ht="15" hidden="1" customHeight="1" x14ac:dyDescent="0.25">
      <c r="C34588" s="158" t="s">
        <v>309</v>
      </c>
      <c r="D34588" s="159">
        <v>739.44</v>
      </c>
    </row>
    <row r="34589" spans="3:4" ht="15" hidden="1" customHeight="1" x14ac:dyDescent="0.25">
      <c r="C34589" s="160" t="s">
        <v>547</v>
      </c>
      <c r="D34589" s="161">
        <v>1110.74</v>
      </c>
    </row>
    <row r="34590" spans="3:4" ht="15" hidden="1" customHeight="1" x14ac:dyDescent="0.25">
      <c r="C34590" s="158" t="s">
        <v>307</v>
      </c>
      <c r="D34590" s="159">
        <v>918.98</v>
      </c>
    </row>
    <row r="34591" spans="3:4" ht="15" hidden="1" customHeight="1" x14ac:dyDescent="0.25">
      <c r="C34591" s="160" t="s">
        <v>307</v>
      </c>
      <c r="D34591" s="161">
        <v>297.74</v>
      </c>
    </row>
    <row r="34592" spans="3:4" ht="15" hidden="1" customHeight="1" x14ac:dyDescent="0.25">
      <c r="C34592" s="158" t="s">
        <v>545</v>
      </c>
      <c r="D34592" s="159">
        <v>973.66</v>
      </c>
    </row>
    <row r="34593" spans="3:4" ht="15" hidden="1" customHeight="1" x14ac:dyDescent="0.25">
      <c r="C34593" s="160" t="s">
        <v>558</v>
      </c>
      <c r="D34593" s="161">
        <v>623.70000000000005</v>
      </c>
    </row>
    <row r="34594" spans="3:4" ht="15" hidden="1" customHeight="1" x14ac:dyDescent="0.25">
      <c r="C34594" s="158" t="s">
        <v>308</v>
      </c>
      <c r="D34594" s="159">
        <v>274.91000000000003</v>
      </c>
    </row>
    <row r="34595" spans="3:4" ht="15" hidden="1" customHeight="1" x14ac:dyDescent="0.25">
      <c r="C34595" s="160" t="s">
        <v>544</v>
      </c>
      <c r="D34595" s="161">
        <v>1254.8599999999999</v>
      </c>
    </row>
    <row r="34596" spans="3:4" ht="15" hidden="1" customHeight="1" x14ac:dyDescent="0.25">
      <c r="C34596" s="158" t="s">
        <v>547</v>
      </c>
      <c r="D34596" s="159">
        <v>475.27</v>
      </c>
    </row>
    <row r="34597" spans="3:4" ht="15" hidden="1" customHeight="1" x14ac:dyDescent="0.25">
      <c r="C34597" s="160" t="s">
        <v>544</v>
      </c>
      <c r="D34597" s="161">
        <v>987.52</v>
      </c>
    </row>
    <row r="34598" spans="3:4" ht="15" hidden="1" customHeight="1" x14ac:dyDescent="0.25">
      <c r="C34598" s="158" t="s">
        <v>308</v>
      </c>
      <c r="D34598" s="159">
        <v>1258.44</v>
      </c>
    </row>
    <row r="34599" spans="3:4" ht="15" hidden="1" customHeight="1" x14ac:dyDescent="0.25">
      <c r="C34599" s="160" t="s">
        <v>558</v>
      </c>
      <c r="D34599" s="161">
        <v>855.61</v>
      </c>
    </row>
    <row r="34600" spans="3:4" ht="15" hidden="1" customHeight="1" x14ac:dyDescent="0.25">
      <c r="C34600" s="158" t="s">
        <v>312</v>
      </c>
      <c r="D34600" s="159">
        <v>872.88</v>
      </c>
    </row>
    <row r="34601" spans="3:4" ht="15" hidden="1" customHeight="1" x14ac:dyDescent="0.25">
      <c r="C34601" s="160" t="s">
        <v>307</v>
      </c>
      <c r="D34601" s="161">
        <v>332.65</v>
      </c>
    </row>
    <row r="34602" spans="3:4" ht="15" hidden="1" customHeight="1" x14ac:dyDescent="0.25">
      <c r="C34602" s="158" t="s">
        <v>308</v>
      </c>
      <c r="D34602" s="159">
        <v>1294.4000000000001</v>
      </c>
    </row>
    <row r="34603" spans="3:4" ht="15" hidden="1" customHeight="1" x14ac:dyDescent="0.25">
      <c r="C34603" s="160" t="s">
        <v>539</v>
      </c>
      <c r="D34603" s="161">
        <v>1026.79</v>
      </c>
    </row>
    <row r="34604" spans="3:4" ht="15" hidden="1" customHeight="1" x14ac:dyDescent="0.25">
      <c r="C34604" s="158" t="s">
        <v>309</v>
      </c>
      <c r="D34604" s="159">
        <v>853.61</v>
      </c>
    </row>
    <row r="34605" spans="3:4" ht="15" hidden="1" customHeight="1" x14ac:dyDescent="0.25">
      <c r="C34605" s="160" t="s">
        <v>544</v>
      </c>
      <c r="D34605" s="161">
        <v>571.54</v>
      </c>
    </row>
    <row r="34606" spans="3:4" ht="15" hidden="1" customHeight="1" x14ac:dyDescent="0.25">
      <c r="C34606" s="158" t="s">
        <v>539</v>
      </c>
      <c r="D34606" s="159">
        <v>1162.9100000000001</v>
      </c>
    </row>
    <row r="34607" spans="3:4" ht="15" hidden="1" customHeight="1" x14ac:dyDescent="0.25">
      <c r="C34607" s="160" t="s">
        <v>546</v>
      </c>
      <c r="D34607" s="161">
        <v>337.21</v>
      </c>
    </row>
    <row r="34608" spans="3:4" ht="15" hidden="1" customHeight="1" x14ac:dyDescent="0.25">
      <c r="C34608" s="158" t="s">
        <v>546</v>
      </c>
      <c r="D34608" s="159">
        <v>581.13</v>
      </c>
    </row>
    <row r="34609" spans="3:4" ht="15" hidden="1" customHeight="1" x14ac:dyDescent="0.25">
      <c r="C34609" s="160" t="s">
        <v>545</v>
      </c>
      <c r="D34609" s="161">
        <v>383.58</v>
      </c>
    </row>
    <row r="34610" spans="3:4" ht="15" hidden="1" customHeight="1" x14ac:dyDescent="0.25">
      <c r="C34610" s="158" t="s">
        <v>546</v>
      </c>
      <c r="D34610" s="159">
        <v>551.16999999999996</v>
      </c>
    </row>
    <row r="34611" spans="3:4" ht="15" hidden="1" customHeight="1" x14ac:dyDescent="0.25">
      <c r="C34611" s="160" t="s">
        <v>551</v>
      </c>
      <c r="D34611" s="161">
        <v>167.24</v>
      </c>
    </row>
    <row r="34612" spans="3:4" ht="15" hidden="1" customHeight="1" x14ac:dyDescent="0.25">
      <c r="C34612" s="158" t="s">
        <v>554</v>
      </c>
      <c r="D34612" s="159">
        <v>688.09</v>
      </c>
    </row>
    <row r="34613" spans="3:4" ht="15" hidden="1" customHeight="1" x14ac:dyDescent="0.25">
      <c r="C34613" s="160" t="s">
        <v>312</v>
      </c>
      <c r="D34613" s="161">
        <v>915.4</v>
      </c>
    </row>
    <row r="34614" spans="3:4" ht="15" hidden="1" customHeight="1" x14ac:dyDescent="0.25">
      <c r="C34614" s="158" t="s">
        <v>309</v>
      </c>
      <c r="D34614" s="159">
        <v>483.32</v>
      </c>
    </row>
    <row r="34615" spans="3:4" ht="15" hidden="1" customHeight="1" x14ac:dyDescent="0.25">
      <c r="C34615" s="160" t="s">
        <v>551</v>
      </c>
      <c r="D34615" s="161">
        <v>1090.28</v>
      </c>
    </row>
    <row r="34616" spans="3:4" ht="15" hidden="1" customHeight="1" x14ac:dyDescent="0.25">
      <c r="C34616" s="158" t="s">
        <v>312</v>
      </c>
      <c r="D34616" s="159">
        <v>1130.56</v>
      </c>
    </row>
    <row r="34617" spans="3:4" ht="15" hidden="1" customHeight="1" x14ac:dyDescent="0.25">
      <c r="C34617" s="160" t="s">
        <v>312</v>
      </c>
      <c r="D34617" s="161">
        <v>54.58</v>
      </c>
    </row>
    <row r="34618" spans="3:4" ht="15" hidden="1" customHeight="1" x14ac:dyDescent="0.25">
      <c r="C34618" s="158" t="s">
        <v>556</v>
      </c>
      <c r="D34618" s="159">
        <v>147.01</v>
      </c>
    </row>
    <row r="34619" spans="3:4" ht="15" hidden="1" customHeight="1" x14ac:dyDescent="0.25">
      <c r="C34619" s="160" t="s">
        <v>309</v>
      </c>
      <c r="D34619" s="161">
        <v>405.41</v>
      </c>
    </row>
    <row r="34620" spans="3:4" ht="15" hidden="1" customHeight="1" x14ac:dyDescent="0.25">
      <c r="C34620" s="158" t="s">
        <v>543</v>
      </c>
      <c r="D34620" s="159">
        <v>393.27</v>
      </c>
    </row>
    <row r="34621" spans="3:4" ht="15" hidden="1" customHeight="1" x14ac:dyDescent="0.25">
      <c r="C34621" s="160" t="s">
        <v>542</v>
      </c>
      <c r="D34621" s="161">
        <v>726.07</v>
      </c>
    </row>
    <row r="34622" spans="3:4" ht="15" hidden="1" customHeight="1" x14ac:dyDescent="0.25">
      <c r="C34622" s="158" t="s">
        <v>547</v>
      </c>
      <c r="D34622" s="159">
        <v>993.72</v>
      </c>
    </row>
    <row r="34623" spans="3:4" ht="15" hidden="1" customHeight="1" x14ac:dyDescent="0.25">
      <c r="C34623" s="160" t="s">
        <v>312</v>
      </c>
      <c r="D34623" s="161">
        <v>942.63</v>
      </c>
    </row>
    <row r="34624" spans="3:4" ht="15" hidden="1" customHeight="1" x14ac:dyDescent="0.25">
      <c r="C34624" s="158" t="s">
        <v>553</v>
      </c>
      <c r="D34624" s="159">
        <v>825.86</v>
      </c>
    </row>
    <row r="34625" spans="3:4" ht="15" hidden="1" customHeight="1" x14ac:dyDescent="0.25">
      <c r="C34625" s="160" t="s">
        <v>545</v>
      </c>
      <c r="D34625" s="161">
        <v>558.91</v>
      </c>
    </row>
    <row r="34626" spans="3:4" ht="15" hidden="1" customHeight="1" x14ac:dyDescent="0.25">
      <c r="C34626" s="158" t="s">
        <v>549</v>
      </c>
      <c r="D34626" s="159">
        <v>178.88</v>
      </c>
    </row>
    <row r="34627" spans="3:4" ht="15" hidden="1" customHeight="1" x14ac:dyDescent="0.25">
      <c r="C34627" s="160" t="s">
        <v>544</v>
      </c>
      <c r="D34627" s="161">
        <v>251.3</v>
      </c>
    </row>
    <row r="34628" spans="3:4" ht="15" hidden="1" customHeight="1" x14ac:dyDescent="0.25">
      <c r="C34628" s="158" t="s">
        <v>546</v>
      </c>
      <c r="D34628" s="159">
        <v>532.83000000000004</v>
      </c>
    </row>
    <row r="34629" spans="3:4" ht="15" hidden="1" customHeight="1" x14ac:dyDescent="0.25">
      <c r="C34629" s="160" t="s">
        <v>547</v>
      </c>
      <c r="D34629" s="161">
        <v>459.41</v>
      </c>
    </row>
    <row r="34630" spans="3:4" ht="15" hidden="1" customHeight="1" x14ac:dyDescent="0.25">
      <c r="C34630" s="158" t="s">
        <v>543</v>
      </c>
      <c r="D34630" s="159">
        <v>548.16999999999996</v>
      </c>
    </row>
    <row r="34631" spans="3:4" ht="15" hidden="1" customHeight="1" x14ac:dyDescent="0.25">
      <c r="C34631" s="160" t="s">
        <v>547</v>
      </c>
      <c r="D34631" s="161">
        <v>379.1</v>
      </c>
    </row>
    <row r="34632" spans="3:4" ht="15" hidden="1" customHeight="1" x14ac:dyDescent="0.25">
      <c r="C34632" s="158" t="s">
        <v>555</v>
      </c>
      <c r="D34632" s="159">
        <v>461.42</v>
      </c>
    </row>
    <row r="34633" spans="3:4" ht="15" hidden="1" customHeight="1" x14ac:dyDescent="0.25">
      <c r="C34633" s="160" t="s">
        <v>553</v>
      </c>
      <c r="D34633" s="161">
        <v>601.79</v>
      </c>
    </row>
    <row r="34634" spans="3:4" ht="15" hidden="1" customHeight="1" x14ac:dyDescent="0.25">
      <c r="C34634" s="158" t="s">
        <v>555</v>
      </c>
      <c r="D34634" s="159">
        <v>388.22</v>
      </c>
    </row>
    <row r="34635" spans="3:4" ht="15" hidden="1" customHeight="1" x14ac:dyDescent="0.25">
      <c r="C34635" s="160" t="s">
        <v>542</v>
      </c>
      <c r="D34635" s="161">
        <v>877.38</v>
      </c>
    </row>
    <row r="34636" spans="3:4" ht="15" hidden="1" customHeight="1" x14ac:dyDescent="0.25">
      <c r="C34636" s="158" t="s">
        <v>553</v>
      </c>
      <c r="D34636" s="159">
        <v>560.84</v>
      </c>
    </row>
    <row r="34637" spans="3:4" ht="15" hidden="1" customHeight="1" x14ac:dyDescent="0.25">
      <c r="C34637" s="160" t="s">
        <v>541</v>
      </c>
      <c r="D34637" s="161">
        <v>688.68</v>
      </c>
    </row>
    <row r="34638" spans="3:4" ht="15" hidden="1" customHeight="1" x14ac:dyDescent="0.25">
      <c r="C34638" s="158" t="s">
        <v>540</v>
      </c>
      <c r="D34638" s="159">
        <v>525.54</v>
      </c>
    </row>
    <row r="34639" spans="3:4" ht="15" hidden="1" customHeight="1" x14ac:dyDescent="0.25">
      <c r="C34639" s="160" t="s">
        <v>549</v>
      </c>
      <c r="D34639" s="161">
        <v>168.66</v>
      </c>
    </row>
    <row r="34640" spans="3:4" ht="15" hidden="1" customHeight="1" x14ac:dyDescent="0.25">
      <c r="C34640" s="158" t="s">
        <v>312</v>
      </c>
      <c r="D34640" s="159">
        <v>789.55</v>
      </c>
    </row>
    <row r="34641" spans="3:4" ht="15" hidden="1" customHeight="1" x14ac:dyDescent="0.25">
      <c r="C34641" s="160" t="s">
        <v>546</v>
      </c>
      <c r="D34641" s="161">
        <v>967.16</v>
      </c>
    </row>
    <row r="34642" spans="3:4" ht="15" hidden="1" customHeight="1" x14ac:dyDescent="0.25">
      <c r="C34642" s="158" t="s">
        <v>309</v>
      </c>
      <c r="D34642" s="159">
        <v>754.97</v>
      </c>
    </row>
    <row r="34643" spans="3:4" ht="15" hidden="1" customHeight="1" x14ac:dyDescent="0.25">
      <c r="C34643" s="160" t="s">
        <v>308</v>
      </c>
      <c r="D34643" s="161">
        <v>420.79</v>
      </c>
    </row>
    <row r="34644" spans="3:4" ht="15" hidden="1" customHeight="1" x14ac:dyDescent="0.25">
      <c r="C34644" s="158" t="s">
        <v>540</v>
      </c>
      <c r="D34644" s="159">
        <v>133.66999999999999</v>
      </c>
    </row>
    <row r="34645" spans="3:4" ht="15" hidden="1" customHeight="1" x14ac:dyDescent="0.25">
      <c r="C34645" s="160" t="s">
        <v>553</v>
      </c>
      <c r="D34645" s="161">
        <v>113.24</v>
      </c>
    </row>
    <row r="34646" spans="3:4" ht="15" hidden="1" customHeight="1" x14ac:dyDescent="0.25">
      <c r="C34646" s="158" t="s">
        <v>539</v>
      </c>
      <c r="D34646" s="159">
        <v>1157.95</v>
      </c>
    </row>
    <row r="34647" spans="3:4" ht="15" hidden="1" customHeight="1" x14ac:dyDescent="0.25">
      <c r="C34647" s="160" t="s">
        <v>551</v>
      </c>
      <c r="D34647" s="161">
        <v>61.08</v>
      </c>
    </row>
    <row r="34648" spans="3:4" ht="15" hidden="1" customHeight="1" x14ac:dyDescent="0.25">
      <c r="C34648" s="158" t="s">
        <v>543</v>
      </c>
      <c r="D34648" s="159">
        <v>1266.43</v>
      </c>
    </row>
    <row r="34649" spans="3:4" ht="15" hidden="1" customHeight="1" x14ac:dyDescent="0.25">
      <c r="C34649" s="160" t="s">
        <v>312</v>
      </c>
      <c r="D34649" s="161">
        <v>1123.0899999999999</v>
      </c>
    </row>
    <row r="34650" spans="3:4" ht="15" hidden="1" customHeight="1" x14ac:dyDescent="0.25">
      <c r="C34650" s="158" t="s">
        <v>312</v>
      </c>
      <c r="D34650" s="159">
        <v>783.14</v>
      </c>
    </row>
    <row r="34651" spans="3:4" ht="15" hidden="1" customHeight="1" x14ac:dyDescent="0.25">
      <c r="C34651" s="160" t="s">
        <v>307</v>
      </c>
      <c r="D34651" s="161">
        <v>337.6</v>
      </c>
    </row>
    <row r="34652" spans="3:4" ht="15" hidden="1" customHeight="1" x14ac:dyDescent="0.25">
      <c r="C34652" s="158" t="s">
        <v>553</v>
      </c>
      <c r="D34652" s="159">
        <v>697.99</v>
      </c>
    </row>
    <row r="34653" spans="3:4" ht="15" hidden="1" customHeight="1" x14ac:dyDescent="0.25">
      <c r="C34653" s="160" t="s">
        <v>549</v>
      </c>
      <c r="D34653" s="161">
        <v>514.29</v>
      </c>
    </row>
    <row r="34654" spans="3:4" ht="15" hidden="1" customHeight="1" x14ac:dyDescent="0.25">
      <c r="C34654" s="158" t="s">
        <v>309</v>
      </c>
      <c r="D34654" s="159">
        <v>1098.24</v>
      </c>
    </row>
    <row r="34655" spans="3:4" ht="15" hidden="1" customHeight="1" x14ac:dyDescent="0.25">
      <c r="C34655" s="160" t="s">
        <v>309</v>
      </c>
      <c r="D34655" s="161">
        <v>297.19</v>
      </c>
    </row>
    <row r="34656" spans="3:4" ht="15" hidden="1" customHeight="1" x14ac:dyDescent="0.25">
      <c r="C34656" s="158" t="s">
        <v>543</v>
      </c>
      <c r="D34656" s="159">
        <v>501.13</v>
      </c>
    </row>
    <row r="34657" spans="3:4" ht="15" hidden="1" customHeight="1" x14ac:dyDescent="0.25">
      <c r="C34657" s="160" t="s">
        <v>551</v>
      </c>
      <c r="D34657" s="161">
        <v>151.08000000000001</v>
      </c>
    </row>
    <row r="34658" spans="3:4" ht="15" hidden="1" customHeight="1" x14ac:dyDescent="0.25">
      <c r="C34658" s="158" t="s">
        <v>552</v>
      </c>
      <c r="D34658" s="159">
        <v>928.54</v>
      </c>
    </row>
    <row r="34659" spans="3:4" ht="15" hidden="1" customHeight="1" x14ac:dyDescent="0.25">
      <c r="C34659" s="160" t="s">
        <v>546</v>
      </c>
      <c r="D34659" s="161">
        <v>213.47</v>
      </c>
    </row>
    <row r="34660" spans="3:4" ht="15" hidden="1" customHeight="1" x14ac:dyDescent="0.25">
      <c r="C34660" s="158" t="s">
        <v>557</v>
      </c>
      <c r="D34660" s="159">
        <v>360.76</v>
      </c>
    </row>
    <row r="34661" spans="3:4" ht="15" hidden="1" customHeight="1" x14ac:dyDescent="0.25">
      <c r="C34661" s="160" t="s">
        <v>309</v>
      </c>
      <c r="D34661" s="161">
        <v>462.39</v>
      </c>
    </row>
    <row r="34662" spans="3:4" ht="15" hidden="1" customHeight="1" x14ac:dyDescent="0.25">
      <c r="C34662" s="158" t="s">
        <v>542</v>
      </c>
      <c r="D34662" s="159">
        <v>1064.77</v>
      </c>
    </row>
    <row r="34663" spans="3:4" ht="15" hidden="1" customHeight="1" x14ac:dyDescent="0.25">
      <c r="C34663" s="160" t="s">
        <v>557</v>
      </c>
      <c r="D34663" s="161">
        <v>499.65</v>
      </c>
    </row>
    <row r="34664" spans="3:4" ht="15" hidden="1" customHeight="1" x14ac:dyDescent="0.25">
      <c r="C34664" s="158" t="s">
        <v>307</v>
      </c>
      <c r="D34664" s="159">
        <v>803.48</v>
      </c>
    </row>
    <row r="34665" spans="3:4" ht="15" hidden="1" customHeight="1" x14ac:dyDescent="0.25">
      <c r="C34665" s="160" t="s">
        <v>549</v>
      </c>
      <c r="D34665" s="161">
        <v>333.85</v>
      </c>
    </row>
    <row r="34666" spans="3:4" ht="15" hidden="1" customHeight="1" x14ac:dyDescent="0.25">
      <c r="C34666" s="158" t="s">
        <v>546</v>
      </c>
      <c r="D34666" s="159">
        <v>131.31</v>
      </c>
    </row>
    <row r="34667" spans="3:4" ht="15" hidden="1" customHeight="1" x14ac:dyDescent="0.25">
      <c r="C34667" s="160" t="s">
        <v>307</v>
      </c>
      <c r="D34667" s="161">
        <v>33.08</v>
      </c>
    </row>
    <row r="34668" spans="3:4" ht="15" hidden="1" customHeight="1" x14ac:dyDescent="0.25">
      <c r="C34668" s="158" t="s">
        <v>543</v>
      </c>
      <c r="D34668" s="159">
        <v>531.49</v>
      </c>
    </row>
    <row r="34669" spans="3:4" ht="15" hidden="1" customHeight="1" x14ac:dyDescent="0.25">
      <c r="C34669" s="160" t="s">
        <v>309</v>
      </c>
      <c r="D34669" s="161">
        <v>695.57</v>
      </c>
    </row>
    <row r="34670" spans="3:4" ht="15" hidden="1" customHeight="1" x14ac:dyDescent="0.25">
      <c r="C34670" s="158" t="s">
        <v>555</v>
      </c>
      <c r="D34670" s="159">
        <v>646.36</v>
      </c>
    </row>
    <row r="34671" spans="3:4" ht="15" hidden="1" customHeight="1" x14ac:dyDescent="0.25">
      <c r="C34671" s="160" t="s">
        <v>540</v>
      </c>
      <c r="D34671" s="161">
        <v>411.36</v>
      </c>
    </row>
    <row r="34672" spans="3:4" ht="15" hidden="1" customHeight="1" x14ac:dyDescent="0.25">
      <c r="C34672" s="158" t="s">
        <v>542</v>
      </c>
      <c r="D34672" s="159">
        <v>744.32</v>
      </c>
    </row>
    <row r="34673" spans="3:4" ht="15" hidden="1" customHeight="1" x14ac:dyDescent="0.25">
      <c r="C34673" s="160" t="s">
        <v>551</v>
      </c>
      <c r="D34673" s="161">
        <v>493.59</v>
      </c>
    </row>
    <row r="34674" spans="3:4" ht="15" hidden="1" customHeight="1" x14ac:dyDescent="0.25">
      <c r="C34674" s="158" t="s">
        <v>549</v>
      </c>
      <c r="D34674" s="159">
        <v>1250.78</v>
      </c>
    </row>
    <row r="34675" spans="3:4" ht="15" hidden="1" customHeight="1" x14ac:dyDescent="0.25">
      <c r="C34675" s="160" t="s">
        <v>543</v>
      </c>
      <c r="D34675" s="161">
        <v>1147.23</v>
      </c>
    </row>
    <row r="34676" spans="3:4" ht="15" hidden="1" customHeight="1" x14ac:dyDescent="0.25">
      <c r="C34676" s="158" t="s">
        <v>552</v>
      </c>
      <c r="D34676" s="159">
        <v>918.81</v>
      </c>
    </row>
    <row r="34677" spans="3:4" ht="15" hidden="1" customHeight="1" x14ac:dyDescent="0.25">
      <c r="C34677" s="160" t="s">
        <v>543</v>
      </c>
      <c r="D34677" s="161">
        <v>84.23</v>
      </c>
    </row>
    <row r="34678" spans="3:4" ht="15" hidden="1" customHeight="1" x14ac:dyDescent="0.25">
      <c r="C34678" s="158" t="s">
        <v>549</v>
      </c>
      <c r="D34678" s="159">
        <v>1002.72</v>
      </c>
    </row>
    <row r="34679" spans="3:4" ht="15" hidden="1" customHeight="1" x14ac:dyDescent="0.25">
      <c r="C34679" s="160" t="s">
        <v>547</v>
      </c>
      <c r="D34679" s="161">
        <v>649.32000000000005</v>
      </c>
    </row>
    <row r="34680" spans="3:4" ht="15" hidden="1" customHeight="1" x14ac:dyDescent="0.25">
      <c r="C34680" s="158" t="s">
        <v>556</v>
      </c>
      <c r="D34680" s="159">
        <v>1256.1600000000001</v>
      </c>
    </row>
    <row r="34681" spans="3:4" ht="15" hidden="1" customHeight="1" x14ac:dyDescent="0.25">
      <c r="C34681" s="160" t="s">
        <v>309</v>
      </c>
      <c r="D34681" s="161">
        <v>1025.56</v>
      </c>
    </row>
    <row r="34682" spans="3:4" ht="15" hidden="1" customHeight="1" x14ac:dyDescent="0.25">
      <c r="C34682" s="158" t="s">
        <v>539</v>
      </c>
      <c r="D34682" s="159">
        <v>593.96</v>
      </c>
    </row>
    <row r="34683" spans="3:4" ht="15" hidden="1" customHeight="1" x14ac:dyDescent="0.25">
      <c r="C34683" s="160" t="s">
        <v>550</v>
      </c>
      <c r="D34683" s="161">
        <v>88.81</v>
      </c>
    </row>
    <row r="34684" spans="3:4" ht="15" hidden="1" customHeight="1" x14ac:dyDescent="0.25">
      <c r="C34684" s="158" t="s">
        <v>552</v>
      </c>
      <c r="D34684" s="159">
        <v>672.95</v>
      </c>
    </row>
    <row r="34685" spans="3:4" ht="15" hidden="1" customHeight="1" x14ac:dyDescent="0.25">
      <c r="C34685" s="160" t="s">
        <v>308</v>
      </c>
      <c r="D34685" s="161">
        <v>242.42</v>
      </c>
    </row>
    <row r="34686" spans="3:4" ht="15" hidden="1" customHeight="1" x14ac:dyDescent="0.25">
      <c r="C34686" s="158" t="s">
        <v>309</v>
      </c>
      <c r="D34686" s="159">
        <v>1161.5</v>
      </c>
    </row>
    <row r="34687" spans="3:4" ht="15" hidden="1" customHeight="1" x14ac:dyDescent="0.25">
      <c r="C34687" s="160" t="s">
        <v>551</v>
      </c>
      <c r="D34687" s="161">
        <v>641.51</v>
      </c>
    </row>
    <row r="34688" spans="3:4" ht="15" hidden="1" customHeight="1" x14ac:dyDescent="0.25">
      <c r="C34688" s="158" t="s">
        <v>312</v>
      </c>
      <c r="D34688" s="159">
        <v>264.52999999999997</v>
      </c>
    </row>
    <row r="34689" spans="3:4" ht="15" hidden="1" customHeight="1" x14ac:dyDescent="0.25">
      <c r="C34689" s="160" t="s">
        <v>552</v>
      </c>
      <c r="D34689" s="161">
        <v>1226.5</v>
      </c>
    </row>
    <row r="34690" spans="3:4" ht="15" hidden="1" customHeight="1" x14ac:dyDescent="0.25">
      <c r="C34690" s="158" t="s">
        <v>543</v>
      </c>
      <c r="D34690" s="159">
        <v>366.32</v>
      </c>
    </row>
    <row r="34691" spans="3:4" ht="15" hidden="1" customHeight="1" x14ac:dyDescent="0.25">
      <c r="C34691" s="160" t="s">
        <v>553</v>
      </c>
      <c r="D34691" s="161">
        <v>342.95</v>
      </c>
    </row>
    <row r="34692" spans="3:4" ht="15" hidden="1" customHeight="1" x14ac:dyDescent="0.25">
      <c r="C34692" s="158" t="s">
        <v>542</v>
      </c>
      <c r="D34692" s="159">
        <v>1049.1199999999999</v>
      </c>
    </row>
    <row r="34693" spans="3:4" ht="15" hidden="1" customHeight="1" x14ac:dyDescent="0.25">
      <c r="C34693" s="160" t="s">
        <v>540</v>
      </c>
      <c r="D34693" s="161">
        <v>487.68</v>
      </c>
    </row>
    <row r="34694" spans="3:4" ht="15" hidden="1" customHeight="1" x14ac:dyDescent="0.25">
      <c r="C34694" s="158" t="s">
        <v>308</v>
      </c>
      <c r="D34694" s="159">
        <v>509.7</v>
      </c>
    </row>
    <row r="34695" spans="3:4" ht="15" hidden="1" customHeight="1" x14ac:dyDescent="0.25">
      <c r="C34695" s="160" t="s">
        <v>548</v>
      </c>
      <c r="D34695" s="161">
        <v>316.47000000000003</v>
      </c>
    </row>
    <row r="34696" spans="3:4" ht="15" hidden="1" customHeight="1" x14ac:dyDescent="0.25">
      <c r="C34696" s="158" t="s">
        <v>546</v>
      </c>
      <c r="D34696" s="159">
        <v>655.1</v>
      </c>
    </row>
    <row r="34697" spans="3:4" ht="15" hidden="1" customHeight="1" x14ac:dyDescent="0.25">
      <c r="C34697" s="160" t="s">
        <v>546</v>
      </c>
      <c r="D34697" s="161">
        <v>248.57</v>
      </c>
    </row>
    <row r="34698" spans="3:4" ht="15" hidden="1" customHeight="1" x14ac:dyDescent="0.25">
      <c r="C34698" s="158" t="s">
        <v>545</v>
      </c>
      <c r="D34698" s="159">
        <v>23.11</v>
      </c>
    </row>
    <row r="34699" spans="3:4" ht="15" hidden="1" customHeight="1" x14ac:dyDescent="0.25">
      <c r="C34699" s="160" t="s">
        <v>546</v>
      </c>
      <c r="D34699" s="161">
        <v>978.66</v>
      </c>
    </row>
    <row r="34700" spans="3:4" ht="15" hidden="1" customHeight="1" x14ac:dyDescent="0.25">
      <c r="C34700" s="158" t="s">
        <v>543</v>
      </c>
      <c r="D34700" s="159">
        <v>843.59</v>
      </c>
    </row>
    <row r="34701" spans="3:4" ht="15" hidden="1" customHeight="1" x14ac:dyDescent="0.25">
      <c r="C34701" s="160" t="s">
        <v>552</v>
      </c>
      <c r="D34701" s="161">
        <v>1010.15</v>
      </c>
    </row>
    <row r="34702" spans="3:4" ht="15" hidden="1" customHeight="1" x14ac:dyDescent="0.25">
      <c r="C34702" s="158" t="s">
        <v>558</v>
      </c>
      <c r="D34702" s="159">
        <v>629.05999999999995</v>
      </c>
    </row>
    <row r="34703" spans="3:4" ht="15" hidden="1" customHeight="1" x14ac:dyDescent="0.25">
      <c r="C34703" s="160" t="s">
        <v>543</v>
      </c>
      <c r="D34703" s="161">
        <v>401.85</v>
      </c>
    </row>
    <row r="34704" spans="3:4" ht="15" hidden="1" customHeight="1" x14ac:dyDescent="0.25">
      <c r="C34704" s="158" t="s">
        <v>549</v>
      </c>
      <c r="D34704" s="159">
        <v>964.13</v>
      </c>
    </row>
    <row r="34705" spans="3:4" ht="15" hidden="1" customHeight="1" x14ac:dyDescent="0.25">
      <c r="C34705" s="160" t="s">
        <v>308</v>
      </c>
      <c r="D34705" s="161">
        <v>154.71</v>
      </c>
    </row>
    <row r="34706" spans="3:4" ht="15" hidden="1" customHeight="1" x14ac:dyDescent="0.25">
      <c r="C34706" s="158" t="s">
        <v>543</v>
      </c>
      <c r="D34706" s="159">
        <v>43.99</v>
      </c>
    </row>
    <row r="34707" spans="3:4" ht="15" hidden="1" customHeight="1" x14ac:dyDescent="0.25">
      <c r="C34707" s="160" t="s">
        <v>542</v>
      </c>
      <c r="D34707" s="161">
        <v>47.42</v>
      </c>
    </row>
    <row r="34708" spans="3:4" ht="15" hidden="1" customHeight="1" x14ac:dyDescent="0.25">
      <c r="C34708" s="158" t="s">
        <v>557</v>
      </c>
      <c r="D34708" s="159">
        <v>1078.9100000000001</v>
      </c>
    </row>
    <row r="34709" spans="3:4" ht="15" hidden="1" customHeight="1" x14ac:dyDescent="0.25">
      <c r="C34709" s="160" t="s">
        <v>547</v>
      </c>
      <c r="D34709" s="161">
        <v>595.14</v>
      </c>
    </row>
    <row r="34710" spans="3:4" ht="15" hidden="1" customHeight="1" x14ac:dyDescent="0.25">
      <c r="C34710" s="158" t="s">
        <v>549</v>
      </c>
      <c r="D34710" s="159">
        <v>837.48</v>
      </c>
    </row>
    <row r="34711" spans="3:4" ht="15" hidden="1" customHeight="1" x14ac:dyDescent="0.25">
      <c r="C34711" s="160" t="s">
        <v>548</v>
      </c>
      <c r="D34711" s="161">
        <v>692.52</v>
      </c>
    </row>
    <row r="34712" spans="3:4" ht="15" hidden="1" customHeight="1" x14ac:dyDescent="0.25">
      <c r="C34712" s="158" t="s">
        <v>548</v>
      </c>
      <c r="D34712" s="159">
        <v>390.37</v>
      </c>
    </row>
    <row r="34713" spans="3:4" ht="15" hidden="1" customHeight="1" x14ac:dyDescent="0.25">
      <c r="C34713" s="160" t="s">
        <v>542</v>
      </c>
      <c r="D34713" s="161">
        <v>137.16</v>
      </c>
    </row>
    <row r="34714" spans="3:4" ht="15" hidden="1" customHeight="1" x14ac:dyDescent="0.25">
      <c r="C34714" s="158" t="s">
        <v>540</v>
      </c>
      <c r="D34714" s="159">
        <v>701.93</v>
      </c>
    </row>
    <row r="34715" spans="3:4" ht="15" hidden="1" customHeight="1" x14ac:dyDescent="0.25">
      <c r="C34715" s="160" t="s">
        <v>549</v>
      </c>
      <c r="D34715" s="161">
        <v>720.87</v>
      </c>
    </row>
    <row r="34716" spans="3:4" ht="15" hidden="1" customHeight="1" x14ac:dyDescent="0.25">
      <c r="C34716" s="158" t="s">
        <v>539</v>
      </c>
      <c r="D34716" s="159">
        <v>1249.69</v>
      </c>
    </row>
    <row r="34717" spans="3:4" ht="15" hidden="1" customHeight="1" x14ac:dyDescent="0.25">
      <c r="C34717" s="160" t="s">
        <v>546</v>
      </c>
      <c r="D34717" s="161">
        <v>405.99</v>
      </c>
    </row>
    <row r="34718" spans="3:4" ht="15" hidden="1" customHeight="1" x14ac:dyDescent="0.25">
      <c r="C34718" s="158" t="s">
        <v>550</v>
      </c>
      <c r="D34718" s="159">
        <v>1269.42</v>
      </c>
    </row>
    <row r="34719" spans="3:4" ht="15" hidden="1" customHeight="1" x14ac:dyDescent="0.25">
      <c r="C34719" s="160" t="s">
        <v>549</v>
      </c>
      <c r="D34719" s="161">
        <v>482.59</v>
      </c>
    </row>
    <row r="34720" spans="3:4" ht="15" hidden="1" customHeight="1" x14ac:dyDescent="0.25">
      <c r="C34720" s="158" t="s">
        <v>546</v>
      </c>
      <c r="D34720" s="159">
        <v>1125.95</v>
      </c>
    </row>
    <row r="34721" spans="3:4" ht="15" hidden="1" customHeight="1" x14ac:dyDescent="0.25">
      <c r="C34721" s="160" t="s">
        <v>308</v>
      </c>
      <c r="D34721" s="161">
        <v>1291.1400000000001</v>
      </c>
    </row>
    <row r="34722" spans="3:4" ht="15" hidden="1" customHeight="1" x14ac:dyDescent="0.25">
      <c r="C34722" s="158" t="s">
        <v>539</v>
      </c>
      <c r="D34722" s="159">
        <v>750.3</v>
      </c>
    </row>
    <row r="34723" spans="3:4" ht="15" hidden="1" customHeight="1" x14ac:dyDescent="0.25">
      <c r="C34723" s="160" t="s">
        <v>309</v>
      </c>
      <c r="D34723" s="161">
        <v>603.14</v>
      </c>
    </row>
    <row r="34724" spans="3:4" ht="15" hidden="1" customHeight="1" x14ac:dyDescent="0.25">
      <c r="C34724" s="158" t="s">
        <v>547</v>
      </c>
      <c r="D34724" s="159">
        <v>1007.48</v>
      </c>
    </row>
    <row r="34725" spans="3:4" ht="15" hidden="1" customHeight="1" x14ac:dyDescent="0.25">
      <c r="C34725" s="160" t="s">
        <v>555</v>
      </c>
      <c r="D34725" s="161">
        <v>373.9</v>
      </c>
    </row>
    <row r="34726" spans="3:4" ht="15" hidden="1" customHeight="1" x14ac:dyDescent="0.25">
      <c r="C34726" s="158" t="s">
        <v>545</v>
      </c>
      <c r="D34726" s="159">
        <v>933.56</v>
      </c>
    </row>
    <row r="34727" spans="3:4" ht="15" hidden="1" customHeight="1" x14ac:dyDescent="0.25">
      <c r="C34727" s="160" t="s">
        <v>312</v>
      </c>
      <c r="D34727" s="161">
        <v>409.94</v>
      </c>
    </row>
    <row r="34728" spans="3:4" ht="15" hidden="1" customHeight="1" x14ac:dyDescent="0.25">
      <c r="C34728" s="158" t="s">
        <v>307</v>
      </c>
      <c r="D34728" s="159">
        <v>1131.02</v>
      </c>
    </row>
    <row r="34729" spans="3:4" ht="15" hidden="1" customHeight="1" x14ac:dyDescent="0.25">
      <c r="C34729" s="160" t="s">
        <v>312</v>
      </c>
      <c r="D34729" s="161">
        <v>957.23</v>
      </c>
    </row>
    <row r="34730" spans="3:4" ht="15" hidden="1" customHeight="1" x14ac:dyDescent="0.25">
      <c r="C34730" s="158" t="s">
        <v>550</v>
      </c>
      <c r="D34730" s="159">
        <v>376.96</v>
      </c>
    </row>
    <row r="34731" spans="3:4" ht="15" hidden="1" customHeight="1" x14ac:dyDescent="0.25">
      <c r="C34731" s="160" t="s">
        <v>549</v>
      </c>
      <c r="D34731" s="161">
        <v>220.65</v>
      </c>
    </row>
    <row r="34732" spans="3:4" ht="15" hidden="1" customHeight="1" x14ac:dyDescent="0.25">
      <c r="C34732" s="158" t="s">
        <v>553</v>
      </c>
      <c r="D34732" s="159">
        <v>1247.01</v>
      </c>
    </row>
    <row r="34733" spans="3:4" ht="15" hidden="1" customHeight="1" x14ac:dyDescent="0.25">
      <c r="C34733" s="160" t="s">
        <v>558</v>
      </c>
      <c r="D34733" s="161">
        <v>455.8</v>
      </c>
    </row>
    <row r="34734" spans="3:4" ht="15" hidden="1" customHeight="1" x14ac:dyDescent="0.25">
      <c r="C34734" s="158" t="s">
        <v>543</v>
      </c>
      <c r="D34734" s="159">
        <v>195.32</v>
      </c>
    </row>
    <row r="34735" spans="3:4" ht="15" hidden="1" customHeight="1" x14ac:dyDescent="0.25">
      <c r="C34735" s="160" t="s">
        <v>308</v>
      </c>
      <c r="D34735" s="161">
        <v>290.64</v>
      </c>
    </row>
    <row r="34736" spans="3:4" ht="15" hidden="1" customHeight="1" x14ac:dyDescent="0.25">
      <c r="C34736" s="158" t="s">
        <v>555</v>
      </c>
      <c r="D34736" s="159">
        <v>1010.85</v>
      </c>
    </row>
    <row r="34737" spans="3:4" ht="15" hidden="1" customHeight="1" x14ac:dyDescent="0.25">
      <c r="C34737" s="160" t="s">
        <v>550</v>
      </c>
      <c r="D34737" s="161">
        <v>935.81</v>
      </c>
    </row>
    <row r="34738" spans="3:4" ht="15" hidden="1" customHeight="1" x14ac:dyDescent="0.25">
      <c r="C34738" s="158" t="s">
        <v>544</v>
      </c>
      <c r="D34738" s="159">
        <v>471.02</v>
      </c>
    </row>
    <row r="34739" spans="3:4" ht="15" hidden="1" customHeight="1" x14ac:dyDescent="0.25">
      <c r="C34739" s="160" t="s">
        <v>539</v>
      </c>
      <c r="D34739" s="161">
        <v>1051.6199999999999</v>
      </c>
    </row>
    <row r="34740" spans="3:4" ht="15" hidden="1" customHeight="1" x14ac:dyDescent="0.25">
      <c r="C34740" s="158" t="s">
        <v>556</v>
      </c>
      <c r="D34740" s="159">
        <v>515.19000000000005</v>
      </c>
    </row>
    <row r="34741" spans="3:4" ht="15" hidden="1" customHeight="1" x14ac:dyDescent="0.25">
      <c r="C34741" s="160" t="s">
        <v>549</v>
      </c>
      <c r="D34741" s="161">
        <v>514.77</v>
      </c>
    </row>
    <row r="34742" spans="3:4" ht="15" hidden="1" customHeight="1" x14ac:dyDescent="0.25">
      <c r="C34742" s="158" t="s">
        <v>557</v>
      </c>
      <c r="D34742" s="159">
        <v>1271.47</v>
      </c>
    </row>
    <row r="34743" spans="3:4" ht="15" hidden="1" customHeight="1" x14ac:dyDescent="0.25">
      <c r="C34743" s="160" t="s">
        <v>547</v>
      </c>
      <c r="D34743" s="161">
        <v>427.34</v>
      </c>
    </row>
    <row r="34744" spans="3:4" ht="15" hidden="1" customHeight="1" x14ac:dyDescent="0.25">
      <c r="C34744" s="158" t="s">
        <v>553</v>
      </c>
      <c r="D34744" s="159">
        <v>1274.81</v>
      </c>
    </row>
    <row r="34745" spans="3:4" ht="15" hidden="1" customHeight="1" x14ac:dyDescent="0.25">
      <c r="C34745" s="160" t="s">
        <v>553</v>
      </c>
      <c r="D34745" s="161">
        <v>390.8</v>
      </c>
    </row>
    <row r="34746" spans="3:4" ht="15" hidden="1" customHeight="1" x14ac:dyDescent="0.25">
      <c r="C34746" s="158" t="s">
        <v>542</v>
      </c>
      <c r="D34746" s="159">
        <v>106.4</v>
      </c>
    </row>
    <row r="34747" spans="3:4" ht="15" hidden="1" customHeight="1" x14ac:dyDescent="0.25">
      <c r="C34747" s="160" t="s">
        <v>308</v>
      </c>
      <c r="D34747" s="161">
        <v>1083.02</v>
      </c>
    </row>
    <row r="34748" spans="3:4" ht="15" hidden="1" customHeight="1" x14ac:dyDescent="0.25">
      <c r="C34748" s="158" t="s">
        <v>308</v>
      </c>
      <c r="D34748" s="159">
        <v>851.46</v>
      </c>
    </row>
    <row r="34749" spans="3:4" ht="15" hidden="1" customHeight="1" x14ac:dyDescent="0.25">
      <c r="C34749" s="160" t="s">
        <v>312</v>
      </c>
      <c r="D34749" s="161">
        <v>1211.92</v>
      </c>
    </row>
    <row r="34750" spans="3:4" ht="15" hidden="1" customHeight="1" x14ac:dyDescent="0.25">
      <c r="C34750" s="158" t="s">
        <v>555</v>
      </c>
      <c r="D34750" s="159">
        <v>1123.81</v>
      </c>
    </row>
    <row r="34751" spans="3:4" ht="15" hidden="1" customHeight="1" x14ac:dyDescent="0.25">
      <c r="C34751" s="160" t="s">
        <v>542</v>
      </c>
      <c r="D34751" s="161">
        <v>1253.93</v>
      </c>
    </row>
    <row r="34752" spans="3:4" ht="15" hidden="1" customHeight="1" x14ac:dyDescent="0.25">
      <c r="C34752" s="158" t="s">
        <v>549</v>
      </c>
      <c r="D34752" s="159">
        <v>321.89999999999998</v>
      </c>
    </row>
    <row r="34753" spans="3:4" ht="15" hidden="1" customHeight="1" x14ac:dyDescent="0.25">
      <c r="C34753" s="160" t="s">
        <v>539</v>
      </c>
      <c r="D34753" s="161">
        <v>696.9</v>
      </c>
    </row>
    <row r="34754" spans="3:4" ht="15" hidden="1" customHeight="1" x14ac:dyDescent="0.25">
      <c r="C34754" s="158" t="s">
        <v>307</v>
      </c>
      <c r="D34754" s="159">
        <v>706.88</v>
      </c>
    </row>
    <row r="34755" spans="3:4" ht="15" hidden="1" customHeight="1" x14ac:dyDescent="0.25">
      <c r="C34755" s="160" t="s">
        <v>307</v>
      </c>
      <c r="D34755" s="161">
        <v>1075.78</v>
      </c>
    </row>
    <row r="34756" spans="3:4" ht="15" hidden="1" customHeight="1" x14ac:dyDescent="0.25">
      <c r="C34756" s="158" t="s">
        <v>308</v>
      </c>
      <c r="D34756" s="159">
        <v>356.17</v>
      </c>
    </row>
    <row r="34757" spans="3:4" ht="15" hidden="1" customHeight="1" x14ac:dyDescent="0.25">
      <c r="C34757" s="160" t="s">
        <v>312</v>
      </c>
      <c r="D34757" s="161">
        <v>510.23</v>
      </c>
    </row>
    <row r="34758" spans="3:4" ht="15" hidden="1" customHeight="1" x14ac:dyDescent="0.25">
      <c r="C34758" s="158" t="s">
        <v>545</v>
      </c>
      <c r="D34758" s="159">
        <v>31.52</v>
      </c>
    </row>
    <row r="34759" spans="3:4" ht="15" hidden="1" customHeight="1" x14ac:dyDescent="0.25">
      <c r="C34759" s="160" t="s">
        <v>542</v>
      </c>
      <c r="D34759" s="161">
        <v>922.2</v>
      </c>
    </row>
    <row r="34760" spans="3:4" ht="15" hidden="1" customHeight="1" x14ac:dyDescent="0.25">
      <c r="C34760" s="158" t="s">
        <v>312</v>
      </c>
      <c r="D34760" s="159">
        <v>412.81</v>
      </c>
    </row>
    <row r="34761" spans="3:4" ht="15" hidden="1" customHeight="1" x14ac:dyDescent="0.25">
      <c r="C34761" s="160" t="s">
        <v>551</v>
      </c>
      <c r="D34761" s="161">
        <v>1030.57</v>
      </c>
    </row>
    <row r="34762" spans="3:4" ht="15" hidden="1" customHeight="1" x14ac:dyDescent="0.25">
      <c r="C34762" s="158" t="s">
        <v>545</v>
      </c>
      <c r="D34762" s="159">
        <v>985.7</v>
      </c>
    </row>
    <row r="34763" spans="3:4" ht="15" hidden="1" customHeight="1" x14ac:dyDescent="0.25">
      <c r="C34763" s="160" t="s">
        <v>555</v>
      </c>
      <c r="D34763" s="161">
        <v>110.4</v>
      </c>
    </row>
    <row r="34764" spans="3:4" ht="15" hidden="1" customHeight="1" x14ac:dyDescent="0.25">
      <c r="C34764" s="158" t="s">
        <v>546</v>
      </c>
      <c r="D34764" s="159">
        <v>246.18</v>
      </c>
    </row>
    <row r="34765" spans="3:4" ht="15" hidden="1" customHeight="1" x14ac:dyDescent="0.25">
      <c r="C34765" s="160" t="s">
        <v>549</v>
      </c>
      <c r="D34765" s="161">
        <v>444.91</v>
      </c>
    </row>
    <row r="34766" spans="3:4" ht="15" hidden="1" customHeight="1" x14ac:dyDescent="0.25">
      <c r="C34766" s="158" t="s">
        <v>308</v>
      </c>
      <c r="D34766" s="159">
        <v>343.44</v>
      </c>
    </row>
    <row r="34767" spans="3:4" ht="15" hidden="1" customHeight="1" x14ac:dyDescent="0.25">
      <c r="C34767" s="160" t="s">
        <v>551</v>
      </c>
      <c r="D34767" s="161">
        <v>1050.94</v>
      </c>
    </row>
    <row r="34768" spans="3:4" ht="15" hidden="1" customHeight="1" x14ac:dyDescent="0.25">
      <c r="C34768" s="158" t="s">
        <v>553</v>
      </c>
      <c r="D34768" s="159">
        <v>428.59</v>
      </c>
    </row>
    <row r="34769" spans="3:4" ht="15" hidden="1" customHeight="1" x14ac:dyDescent="0.25">
      <c r="C34769" s="160" t="s">
        <v>542</v>
      </c>
      <c r="D34769" s="161">
        <v>557.02</v>
      </c>
    </row>
    <row r="34770" spans="3:4" ht="15" hidden="1" customHeight="1" x14ac:dyDescent="0.25">
      <c r="C34770" s="158" t="s">
        <v>548</v>
      </c>
      <c r="D34770" s="159">
        <v>98.22</v>
      </c>
    </row>
    <row r="34771" spans="3:4" ht="15" hidden="1" customHeight="1" x14ac:dyDescent="0.25">
      <c r="C34771" s="160" t="s">
        <v>548</v>
      </c>
      <c r="D34771" s="161">
        <v>619.85</v>
      </c>
    </row>
    <row r="34772" spans="3:4" ht="15" hidden="1" customHeight="1" x14ac:dyDescent="0.25">
      <c r="C34772" s="158" t="s">
        <v>546</v>
      </c>
      <c r="D34772" s="159">
        <v>630.14</v>
      </c>
    </row>
    <row r="34773" spans="3:4" ht="15" hidden="1" customHeight="1" x14ac:dyDescent="0.25">
      <c r="C34773" s="160" t="s">
        <v>540</v>
      </c>
      <c r="D34773" s="161">
        <v>175.48</v>
      </c>
    </row>
    <row r="34774" spans="3:4" ht="15" hidden="1" customHeight="1" x14ac:dyDescent="0.25">
      <c r="C34774" s="158" t="s">
        <v>549</v>
      </c>
      <c r="D34774" s="159">
        <v>854.13</v>
      </c>
    </row>
    <row r="34775" spans="3:4" ht="15" hidden="1" customHeight="1" x14ac:dyDescent="0.25">
      <c r="C34775" s="160" t="s">
        <v>552</v>
      </c>
      <c r="D34775" s="161">
        <v>549.49</v>
      </c>
    </row>
    <row r="34776" spans="3:4" ht="15" hidden="1" customHeight="1" x14ac:dyDescent="0.25">
      <c r="C34776" s="158" t="s">
        <v>552</v>
      </c>
      <c r="D34776" s="159">
        <v>429.16</v>
      </c>
    </row>
    <row r="34777" spans="3:4" ht="15" hidden="1" customHeight="1" x14ac:dyDescent="0.25">
      <c r="C34777" s="160" t="s">
        <v>547</v>
      </c>
      <c r="D34777" s="161">
        <v>1104.2</v>
      </c>
    </row>
    <row r="34778" spans="3:4" ht="15" hidden="1" customHeight="1" x14ac:dyDescent="0.25">
      <c r="C34778" s="158" t="s">
        <v>540</v>
      </c>
      <c r="D34778" s="159">
        <v>143.94999999999999</v>
      </c>
    </row>
    <row r="34779" spans="3:4" ht="15" hidden="1" customHeight="1" x14ac:dyDescent="0.25">
      <c r="C34779" s="160" t="s">
        <v>545</v>
      </c>
      <c r="D34779" s="161">
        <v>880.16</v>
      </c>
    </row>
    <row r="34780" spans="3:4" ht="15" hidden="1" customHeight="1" x14ac:dyDescent="0.25">
      <c r="C34780" s="158" t="s">
        <v>551</v>
      </c>
      <c r="D34780" s="159">
        <v>493.29</v>
      </c>
    </row>
    <row r="34781" spans="3:4" ht="15" hidden="1" customHeight="1" x14ac:dyDescent="0.25">
      <c r="C34781" s="160" t="s">
        <v>543</v>
      </c>
      <c r="D34781" s="161">
        <v>775.58</v>
      </c>
    </row>
    <row r="34782" spans="3:4" ht="15" hidden="1" customHeight="1" x14ac:dyDescent="0.25">
      <c r="C34782" s="158" t="s">
        <v>552</v>
      </c>
      <c r="D34782" s="159">
        <v>1190.71</v>
      </c>
    </row>
    <row r="34783" spans="3:4" ht="15" hidden="1" customHeight="1" x14ac:dyDescent="0.25">
      <c r="C34783" s="160" t="s">
        <v>542</v>
      </c>
      <c r="D34783" s="161">
        <v>214.54</v>
      </c>
    </row>
    <row r="34784" spans="3:4" ht="15" hidden="1" customHeight="1" x14ac:dyDescent="0.25">
      <c r="C34784" s="158" t="s">
        <v>545</v>
      </c>
      <c r="D34784" s="159">
        <v>658.01</v>
      </c>
    </row>
    <row r="34785" spans="3:4" ht="15" hidden="1" customHeight="1" x14ac:dyDescent="0.25">
      <c r="C34785" s="160" t="s">
        <v>308</v>
      </c>
      <c r="D34785" s="161">
        <v>226.71</v>
      </c>
    </row>
    <row r="34786" spans="3:4" ht="15" hidden="1" customHeight="1" x14ac:dyDescent="0.25">
      <c r="C34786" s="158" t="s">
        <v>553</v>
      </c>
      <c r="D34786" s="159">
        <v>410.6</v>
      </c>
    </row>
    <row r="34787" spans="3:4" ht="15" hidden="1" customHeight="1" x14ac:dyDescent="0.25">
      <c r="C34787" s="160" t="s">
        <v>551</v>
      </c>
      <c r="D34787" s="161">
        <v>198.65</v>
      </c>
    </row>
    <row r="34788" spans="3:4" ht="15" hidden="1" customHeight="1" x14ac:dyDescent="0.25">
      <c r="C34788" s="158" t="s">
        <v>540</v>
      </c>
      <c r="D34788" s="159">
        <v>595.54</v>
      </c>
    </row>
    <row r="34789" spans="3:4" ht="15" hidden="1" customHeight="1" x14ac:dyDescent="0.25">
      <c r="C34789" s="160" t="s">
        <v>556</v>
      </c>
      <c r="D34789" s="161">
        <v>1092.6099999999999</v>
      </c>
    </row>
    <row r="34790" spans="3:4" ht="15" hidden="1" customHeight="1" x14ac:dyDescent="0.25">
      <c r="C34790" s="158" t="s">
        <v>308</v>
      </c>
      <c r="D34790" s="159">
        <v>810.96</v>
      </c>
    </row>
    <row r="34791" spans="3:4" ht="15" hidden="1" customHeight="1" x14ac:dyDescent="0.25">
      <c r="C34791" s="160" t="s">
        <v>549</v>
      </c>
      <c r="D34791" s="161">
        <v>539.95000000000005</v>
      </c>
    </row>
    <row r="34792" spans="3:4" ht="15" hidden="1" customHeight="1" x14ac:dyDescent="0.25">
      <c r="C34792" s="158" t="s">
        <v>554</v>
      </c>
      <c r="D34792" s="159">
        <v>260.07</v>
      </c>
    </row>
    <row r="34793" spans="3:4" ht="15" hidden="1" customHeight="1" x14ac:dyDescent="0.25">
      <c r="C34793" s="160" t="s">
        <v>308</v>
      </c>
      <c r="D34793" s="161">
        <v>951.59</v>
      </c>
    </row>
    <row r="34794" spans="3:4" ht="15" hidden="1" customHeight="1" x14ac:dyDescent="0.25">
      <c r="C34794" s="158" t="s">
        <v>546</v>
      </c>
      <c r="D34794" s="159">
        <v>691.57</v>
      </c>
    </row>
    <row r="34795" spans="3:4" ht="15" hidden="1" customHeight="1" x14ac:dyDescent="0.25">
      <c r="C34795" s="160" t="s">
        <v>543</v>
      </c>
      <c r="D34795" s="161">
        <v>301.42</v>
      </c>
    </row>
    <row r="34796" spans="3:4" ht="15" hidden="1" customHeight="1" x14ac:dyDescent="0.25">
      <c r="C34796" s="158" t="s">
        <v>540</v>
      </c>
      <c r="D34796" s="159">
        <v>441.1</v>
      </c>
    </row>
    <row r="34797" spans="3:4" ht="15" hidden="1" customHeight="1" x14ac:dyDescent="0.25">
      <c r="C34797" s="160" t="s">
        <v>545</v>
      </c>
      <c r="D34797" s="161">
        <v>1172.18</v>
      </c>
    </row>
    <row r="34798" spans="3:4" ht="15" hidden="1" customHeight="1" x14ac:dyDescent="0.25">
      <c r="C34798" s="158" t="s">
        <v>556</v>
      </c>
      <c r="D34798" s="159">
        <v>371.42</v>
      </c>
    </row>
    <row r="34799" spans="3:4" ht="15" hidden="1" customHeight="1" x14ac:dyDescent="0.25">
      <c r="C34799" s="160" t="s">
        <v>549</v>
      </c>
      <c r="D34799" s="161">
        <v>1117.6500000000001</v>
      </c>
    </row>
    <row r="34800" spans="3:4" ht="15" hidden="1" customHeight="1" x14ac:dyDescent="0.25">
      <c r="C34800" s="158" t="s">
        <v>543</v>
      </c>
      <c r="D34800" s="159">
        <v>72.19</v>
      </c>
    </row>
    <row r="34801" spans="3:4" ht="15" hidden="1" customHeight="1" x14ac:dyDescent="0.25">
      <c r="C34801" s="160" t="s">
        <v>545</v>
      </c>
      <c r="D34801" s="161">
        <v>308.60000000000002</v>
      </c>
    </row>
    <row r="34802" spans="3:4" ht="15" hidden="1" customHeight="1" x14ac:dyDescent="0.25">
      <c r="C34802" s="158" t="s">
        <v>539</v>
      </c>
      <c r="D34802" s="159">
        <v>789.12</v>
      </c>
    </row>
    <row r="34803" spans="3:4" ht="15" hidden="1" customHeight="1" x14ac:dyDescent="0.25">
      <c r="C34803" s="160" t="s">
        <v>547</v>
      </c>
      <c r="D34803" s="161">
        <v>642.39</v>
      </c>
    </row>
    <row r="34804" spans="3:4" ht="15" hidden="1" customHeight="1" x14ac:dyDescent="0.25">
      <c r="C34804" s="158" t="s">
        <v>550</v>
      </c>
      <c r="D34804" s="159">
        <v>405.18</v>
      </c>
    </row>
    <row r="34805" spans="3:4" ht="15" hidden="1" customHeight="1" x14ac:dyDescent="0.25">
      <c r="C34805" s="160" t="s">
        <v>545</v>
      </c>
      <c r="D34805" s="161">
        <v>1022.08</v>
      </c>
    </row>
    <row r="34806" spans="3:4" ht="15" hidden="1" customHeight="1" x14ac:dyDescent="0.25">
      <c r="C34806" s="158" t="s">
        <v>308</v>
      </c>
      <c r="D34806" s="159">
        <v>791.38</v>
      </c>
    </row>
    <row r="34807" spans="3:4" ht="15" hidden="1" customHeight="1" x14ac:dyDescent="0.25">
      <c r="C34807" s="160" t="s">
        <v>309</v>
      </c>
      <c r="D34807" s="161">
        <v>1015.67</v>
      </c>
    </row>
    <row r="34808" spans="3:4" ht="15" hidden="1" customHeight="1" x14ac:dyDescent="0.25">
      <c r="C34808" s="158" t="s">
        <v>545</v>
      </c>
      <c r="D34808" s="159">
        <v>803.51</v>
      </c>
    </row>
    <row r="34809" spans="3:4" ht="15" hidden="1" customHeight="1" x14ac:dyDescent="0.25">
      <c r="C34809" s="160" t="s">
        <v>543</v>
      </c>
      <c r="D34809" s="161">
        <v>982.2</v>
      </c>
    </row>
    <row r="34810" spans="3:4" ht="15" hidden="1" customHeight="1" x14ac:dyDescent="0.25">
      <c r="C34810" s="158" t="s">
        <v>543</v>
      </c>
      <c r="D34810" s="159">
        <v>391.69</v>
      </c>
    </row>
    <row r="34811" spans="3:4" ht="15" hidden="1" customHeight="1" x14ac:dyDescent="0.25">
      <c r="C34811" s="160" t="s">
        <v>308</v>
      </c>
      <c r="D34811" s="161">
        <v>590.47</v>
      </c>
    </row>
    <row r="34812" spans="3:4" ht="15" hidden="1" customHeight="1" x14ac:dyDescent="0.25">
      <c r="C34812" s="158" t="s">
        <v>542</v>
      </c>
      <c r="D34812" s="159">
        <v>516.94000000000005</v>
      </c>
    </row>
    <row r="34813" spans="3:4" ht="15" hidden="1" customHeight="1" x14ac:dyDescent="0.25">
      <c r="C34813" s="160" t="s">
        <v>543</v>
      </c>
      <c r="D34813" s="161">
        <v>466.46</v>
      </c>
    </row>
    <row r="34814" spans="3:4" ht="15" hidden="1" customHeight="1" x14ac:dyDescent="0.25">
      <c r="C34814" s="158" t="s">
        <v>549</v>
      </c>
      <c r="D34814" s="159">
        <v>72.84</v>
      </c>
    </row>
    <row r="34815" spans="3:4" ht="15" hidden="1" customHeight="1" x14ac:dyDescent="0.25">
      <c r="C34815" s="160" t="s">
        <v>309</v>
      </c>
      <c r="D34815" s="161">
        <v>770.79</v>
      </c>
    </row>
    <row r="34816" spans="3:4" ht="15" hidden="1" customHeight="1" x14ac:dyDescent="0.25">
      <c r="C34816" s="158" t="s">
        <v>539</v>
      </c>
      <c r="D34816" s="159">
        <v>351.8</v>
      </c>
    </row>
    <row r="34817" spans="3:4" ht="15" hidden="1" customHeight="1" x14ac:dyDescent="0.25">
      <c r="C34817" s="160" t="s">
        <v>545</v>
      </c>
      <c r="D34817" s="161">
        <v>658.17</v>
      </c>
    </row>
    <row r="34818" spans="3:4" ht="15" hidden="1" customHeight="1" x14ac:dyDescent="0.25">
      <c r="C34818" s="158" t="s">
        <v>312</v>
      </c>
      <c r="D34818" s="159">
        <v>438.88</v>
      </c>
    </row>
    <row r="34819" spans="3:4" ht="15" hidden="1" customHeight="1" x14ac:dyDescent="0.25">
      <c r="C34819" s="160" t="s">
        <v>551</v>
      </c>
      <c r="D34819" s="161">
        <v>1106.01</v>
      </c>
    </row>
    <row r="34820" spans="3:4" ht="15" hidden="1" customHeight="1" x14ac:dyDescent="0.25">
      <c r="C34820" s="158" t="s">
        <v>553</v>
      </c>
      <c r="D34820" s="159">
        <v>713.28</v>
      </c>
    </row>
    <row r="34821" spans="3:4" ht="15" hidden="1" customHeight="1" x14ac:dyDescent="0.25">
      <c r="C34821" s="160" t="s">
        <v>312</v>
      </c>
      <c r="D34821" s="161">
        <v>1016.04</v>
      </c>
    </row>
    <row r="34822" spans="3:4" ht="15" hidden="1" customHeight="1" x14ac:dyDescent="0.25">
      <c r="C34822" s="158" t="s">
        <v>551</v>
      </c>
      <c r="D34822" s="159">
        <v>518.82000000000005</v>
      </c>
    </row>
    <row r="34823" spans="3:4" ht="15" hidden="1" customHeight="1" x14ac:dyDescent="0.25">
      <c r="C34823" s="160" t="s">
        <v>547</v>
      </c>
      <c r="D34823" s="161">
        <v>25.7</v>
      </c>
    </row>
    <row r="34824" spans="3:4" ht="15" hidden="1" customHeight="1" x14ac:dyDescent="0.25">
      <c r="C34824" s="158" t="s">
        <v>546</v>
      </c>
      <c r="D34824" s="159">
        <v>1136.82</v>
      </c>
    </row>
    <row r="34825" spans="3:4" ht="15" hidden="1" customHeight="1" x14ac:dyDescent="0.25">
      <c r="C34825" s="160" t="s">
        <v>309</v>
      </c>
      <c r="D34825" s="161">
        <v>570.51</v>
      </c>
    </row>
    <row r="34826" spans="3:4" ht="15" hidden="1" customHeight="1" x14ac:dyDescent="0.25">
      <c r="C34826" s="158" t="s">
        <v>551</v>
      </c>
      <c r="D34826" s="159">
        <v>820.08</v>
      </c>
    </row>
    <row r="34827" spans="3:4" ht="15" hidden="1" customHeight="1" x14ac:dyDescent="0.25">
      <c r="C34827" s="160" t="s">
        <v>540</v>
      </c>
      <c r="D34827" s="161">
        <v>1159.22</v>
      </c>
    </row>
    <row r="34828" spans="3:4" ht="15" hidden="1" customHeight="1" x14ac:dyDescent="0.25">
      <c r="C34828" s="158" t="s">
        <v>552</v>
      </c>
      <c r="D34828" s="159">
        <v>241.08</v>
      </c>
    </row>
    <row r="34829" spans="3:4" ht="15" hidden="1" customHeight="1" x14ac:dyDescent="0.25">
      <c r="C34829" s="160" t="s">
        <v>543</v>
      </c>
      <c r="D34829" s="161">
        <v>646.54</v>
      </c>
    </row>
    <row r="34830" spans="3:4" ht="15" hidden="1" customHeight="1" x14ac:dyDescent="0.25">
      <c r="C34830" s="158" t="s">
        <v>557</v>
      </c>
      <c r="D34830" s="159">
        <v>324.07</v>
      </c>
    </row>
    <row r="34831" spans="3:4" ht="15" hidden="1" customHeight="1" x14ac:dyDescent="0.25">
      <c r="C34831" s="160" t="s">
        <v>557</v>
      </c>
      <c r="D34831" s="161">
        <v>733.99</v>
      </c>
    </row>
    <row r="34832" spans="3:4" ht="15" hidden="1" customHeight="1" x14ac:dyDescent="0.25">
      <c r="C34832" s="158" t="s">
        <v>555</v>
      </c>
      <c r="D34832" s="159">
        <v>724.22</v>
      </c>
    </row>
    <row r="34833" spans="3:4" ht="15" hidden="1" customHeight="1" x14ac:dyDescent="0.25">
      <c r="C34833" s="160" t="s">
        <v>544</v>
      </c>
      <c r="D34833" s="161">
        <v>910.35</v>
      </c>
    </row>
    <row r="34834" spans="3:4" ht="15" hidden="1" customHeight="1" x14ac:dyDescent="0.25">
      <c r="C34834" s="158" t="s">
        <v>546</v>
      </c>
      <c r="D34834" s="159">
        <v>1053.9000000000001</v>
      </c>
    </row>
    <row r="34835" spans="3:4" ht="15" hidden="1" customHeight="1" x14ac:dyDescent="0.25">
      <c r="C34835" s="160" t="s">
        <v>540</v>
      </c>
      <c r="D34835" s="161">
        <v>429.97</v>
      </c>
    </row>
    <row r="34836" spans="3:4" ht="15" hidden="1" customHeight="1" x14ac:dyDescent="0.25">
      <c r="C34836" s="158" t="s">
        <v>546</v>
      </c>
      <c r="D34836" s="159">
        <v>623.02</v>
      </c>
    </row>
    <row r="34837" spans="3:4" ht="15" hidden="1" customHeight="1" x14ac:dyDescent="0.25">
      <c r="C34837" s="160" t="s">
        <v>545</v>
      </c>
      <c r="D34837" s="161">
        <v>895.5</v>
      </c>
    </row>
    <row r="34838" spans="3:4" ht="15" hidden="1" customHeight="1" x14ac:dyDescent="0.25">
      <c r="C34838" s="158" t="s">
        <v>543</v>
      </c>
      <c r="D34838" s="159">
        <v>1112.1300000000001</v>
      </c>
    </row>
    <row r="34839" spans="3:4" ht="15" hidden="1" customHeight="1" x14ac:dyDescent="0.25">
      <c r="C34839" s="160" t="s">
        <v>551</v>
      </c>
      <c r="D34839" s="161">
        <v>1104.51</v>
      </c>
    </row>
    <row r="34840" spans="3:4" ht="15" hidden="1" customHeight="1" x14ac:dyDescent="0.25">
      <c r="C34840" s="158" t="s">
        <v>549</v>
      </c>
      <c r="D34840" s="159">
        <v>743.49</v>
      </c>
    </row>
    <row r="34841" spans="3:4" ht="15" hidden="1" customHeight="1" x14ac:dyDescent="0.25">
      <c r="C34841" s="160" t="s">
        <v>549</v>
      </c>
      <c r="D34841" s="161">
        <v>213.4</v>
      </c>
    </row>
    <row r="34842" spans="3:4" ht="15" hidden="1" customHeight="1" x14ac:dyDescent="0.25">
      <c r="C34842" s="158" t="s">
        <v>547</v>
      </c>
      <c r="D34842" s="159">
        <v>935.76</v>
      </c>
    </row>
    <row r="34843" spans="3:4" ht="15" hidden="1" customHeight="1" x14ac:dyDescent="0.25">
      <c r="C34843" s="160" t="s">
        <v>551</v>
      </c>
      <c r="D34843" s="161">
        <v>1110.79</v>
      </c>
    </row>
    <row r="34844" spans="3:4" ht="15" hidden="1" customHeight="1" x14ac:dyDescent="0.25">
      <c r="C34844" s="158" t="s">
        <v>312</v>
      </c>
      <c r="D34844" s="159">
        <v>114.08</v>
      </c>
    </row>
    <row r="34845" spans="3:4" ht="15" hidden="1" customHeight="1" x14ac:dyDescent="0.25">
      <c r="C34845" s="160" t="s">
        <v>554</v>
      </c>
      <c r="D34845" s="161">
        <v>186.11</v>
      </c>
    </row>
    <row r="34846" spans="3:4" ht="15" hidden="1" customHeight="1" x14ac:dyDescent="0.25">
      <c r="C34846" s="158" t="s">
        <v>551</v>
      </c>
      <c r="D34846" s="159">
        <v>846.86</v>
      </c>
    </row>
    <row r="34847" spans="3:4" ht="15" hidden="1" customHeight="1" x14ac:dyDescent="0.25">
      <c r="C34847" s="160" t="s">
        <v>539</v>
      </c>
      <c r="D34847" s="161">
        <v>162.28</v>
      </c>
    </row>
    <row r="34848" spans="3:4" ht="15" hidden="1" customHeight="1" x14ac:dyDescent="0.25">
      <c r="C34848" s="158" t="s">
        <v>541</v>
      </c>
      <c r="D34848" s="159">
        <v>30.84</v>
      </c>
    </row>
    <row r="34849" spans="3:4" ht="15" hidden="1" customHeight="1" x14ac:dyDescent="0.25">
      <c r="C34849" s="160" t="s">
        <v>553</v>
      </c>
      <c r="D34849" s="161">
        <v>1095.9100000000001</v>
      </c>
    </row>
    <row r="34850" spans="3:4" ht="15" hidden="1" customHeight="1" x14ac:dyDescent="0.25">
      <c r="C34850" s="158" t="s">
        <v>548</v>
      </c>
      <c r="D34850" s="159">
        <v>916.83</v>
      </c>
    </row>
    <row r="34851" spans="3:4" ht="15" hidden="1" customHeight="1" x14ac:dyDescent="0.25">
      <c r="C34851" s="160" t="s">
        <v>546</v>
      </c>
      <c r="D34851" s="161">
        <v>610.32000000000005</v>
      </c>
    </row>
    <row r="34852" spans="3:4" ht="15" hidden="1" customHeight="1" x14ac:dyDescent="0.25">
      <c r="C34852" s="158" t="s">
        <v>544</v>
      </c>
      <c r="D34852" s="159">
        <v>534.39</v>
      </c>
    </row>
    <row r="34853" spans="3:4" ht="15" hidden="1" customHeight="1" x14ac:dyDescent="0.25">
      <c r="C34853" s="160" t="s">
        <v>558</v>
      </c>
      <c r="D34853" s="161">
        <v>880.7</v>
      </c>
    </row>
    <row r="34854" spans="3:4" ht="15" hidden="1" customHeight="1" x14ac:dyDescent="0.25">
      <c r="C34854" s="158" t="s">
        <v>551</v>
      </c>
      <c r="D34854" s="159">
        <v>448.22</v>
      </c>
    </row>
    <row r="34855" spans="3:4" ht="15" hidden="1" customHeight="1" x14ac:dyDescent="0.25">
      <c r="C34855" s="160" t="s">
        <v>547</v>
      </c>
      <c r="D34855" s="161">
        <v>482.28</v>
      </c>
    </row>
    <row r="34856" spans="3:4" ht="15" hidden="1" customHeight="1" x14ac:dyDescent="0.25">
      <c r="C34856" s="158" t="s">
        <v>546</v>
      </c>
      <c r="D34856" s="159">
        <v>786.02</v>
      </c>
    </row>
    <row r="34857" spans="3:4" ht="15" hidden="1" customHeight="1" x14ac:dyDescent="0.25">
      <c r="C34857" s="160" t="s">
        <v>543</v>
      </c>
      <c r="D34857" s="161">
        <v>544.76</v>
      </c>
    </row>
    <row r="34858" spans="3:4" ht="15" hidden="1" customHeight="1" x14ac:dyDescent="0.25">
      <c r="C34858" s="158" t="s">
        <v>548</v>
      </c>
      <c r="D34858" s="159">
        <v>1216.6400000000001</v>
      </c>
    </row>
    <row r="34859" spans="3:4" ht="15" hidden="1" customHeight="1" x14ac:dyDescent="0.25">
      <c r="C34859" s="160" t="s">
        <v>550</v>
      </c>
      <c r="D34859" s="161">
        <v>988.09</v>
      </c>
    </row>
    <row r="34860" spans="3:4" ht="15" hidden="1" customHeight="1" x14ac:dyDescent="0.25">
      <c r="C34860" s="158" t="s">
        <v>553</v>
      </c>
      <c r="D34860" s="159">
        <v>122.21</v>
      </c>
    </row>
    <row r="34861" spans="3:4" ht="15" hidden="1" customHeight="1" x14ac:dyDescent="0.25">
      <c r="C34861" s="160" t="s">
        <v>307</v>
      </c>
      <c r="D34861" s="161">
        <v>221.78</v>
      </c>
    </row>
    <row r="34862" spans="3:4" ht="15" hidden="1" customHeight="1" x14ac:dyDescent="0.25">
      <c r="C34862" s="158" t="s">
        <v>557</v>
      </c>
      <c r="D34862" s="159">
        <v>40.159999999999997</v>
      </c>
    </row>
    <row r="34863" spans="3:4" ht="15" hidden="1" customHeight="1" x14ac:dyDescent="0.25">
      <c r="C34863" s="160" t="s">
        <v>544</v>
      </c>
      <c r="D34863" s="161">
        <v>176.01</v>
      </c>
    </row>
    <row r="34864" spans="3:4" ht="15" hidden="1" customHeight="1" x14ac:dyDescent="0.25">
      <c r="C34864" s="158" t="s">
        <v>308</v>
      </c>
      <c r="D34864" s="159">
        <v>780.81</v>
      </c>
    </row>
    <row r="34865" spans="3:4" ht="15" hidden="1" customHeight="1" x14ac:dyDescent="0.25">
      <c r="C34865" s="160" t="s">
        <v>546</v>
      </c>
      <c r="D34865" s="161">
        <v>581.94000000000005</v>
      </c>
    </row>
    <row r="34866" spans="3:4" ht="15" hidden="1" customHeight="1" x14ac:dyDescent="0.25">
      <c r="C34866" s="158" t="s">
        <v>312</v>
      </c>
      <c r="D34866" s="159">
        <v>912.12</v>
      </c>
    </row>
    <row r="34867" spans="3:4" ht="15" hidden="1" customHeight="1" x14ac:dyDescent="0.25">
      <c r="C34867" s="160" t="s">
        <v>543</v>
      </c>
      <c r="D34867" s="161">
        <v>676.67</v>
      </c>
    </row>
    <row r="34868" spans="3:4" ht="15" hidden="1" customHeight="1" x14ac:dyDescent="0.25">
      <c r="C34868" s="158" t="s">
        <v>308</v>
      </c>
      <c r="D34868" s="159">
        <v>474.56</v>
      </c>
    </row>
    <row r="34869" spans="3:4" ht="15" hidden="1" customHeight="1" x14ac:dyDescent="0.25">
      <c r="C34869" s="160" t="s">
        <v>541</v>
      </c>
      <c r="D34869" s="161">
        <v>164.29</v>
      </c>
    </row>
    <row r="34870" spans="3:4" ht="15" hidden="1" customHeight="1" x14ac:dyDescent="0.25">
      <c r="C34870" s="158" t="s">
        <v>543</v>
      </c>
      <c r="D34870" s="159">
        <v>105.13</v>
      </c>
    </row>
    <row r="34871" spans="3:4" ht="15" hidden="1" customHeight="1" x14ac:dyDescent="0.25">
      <c r="C34871" s="160" t="s">
        <v>541</v>
      </c>
      <c r="D34871" s="161">
        <v>781.18</v>
      </c>
    </row>
    <row r="34872" spans="3:4" ht="15" hidden="1" customHeight="1" x14ac:dyDescent="0.25">
      <c r="C34872" s="158" t="s">
        <v>544</v>
      </c>
      <c r="D34872" s="159">
        <v>345.47</v>
      </c>
    </row>
    <row r="34873" spans="3:4" ht="15" hidden="1" customHeight="1" x14ac:dyDescent="0.25">
      <c r="C34873" s="160" t="s">
        <v>543</v>
      </c>
      <c r="D34873" s="161">
        <v>743.07</v>
      </c>
    </row>
    <row r="34874" spans="3:4" ht="15" hidden="1" customHeight="1" x14ac:dyDescent="0.25">
      <c r="C34874" s="158" t="s">
        <v>549</v>
      </c>
      <c r="D34874" s="159">
        <v>534.66999999999996</v>
      </c>
    </row>
    <row r="34875" spans="3:4" ht="15" hidden="1" customHeight="1" x14ac:dyDescent="0.25">
      <c r="C34875" s="160" t="s">
        <v>551</v>
      </c>
      <c r="D34875" s="161">
        <v>332.51</v>
      </c>
    </row>
    <row r="34876" spans="3:4" ht="15" hidden="1" customHeight="1" x14ac:dyDescent="0.25">
      <c r="C34876" s="158" t="s">
        <v>554</v>
      </c>
      <c r="D34876" s="159">
        <v>61.58</v>
      </c>
    </row>
    <row r="34877" spans="3:4" ht="15" hidden="1" customHeight="1" x14ac:dyDescent="0.25">
      <c r="C34877" s="160" t="s">
        <v>555</v>
      </c>
      <c r="D34877" s="161">
        <v>701.81</v>
      </c>
    </row>
    <row r="34878" spans="3:4" ht="15" hidden="1" customHeight="1" x14ac:dyDescent="0.25">
      <c r="C34878" s="158" t="s">
        <v>554</v>
      </c>
      <c r="D34878" s="159">
        <v>1108.45</v>
      </c>
    </row>
    <row r="34879" spans="3:4" ht="15" hidden="1" customHeight="1" x14ac:dyDescent="0.25">
      <c r="C34879" s="160" t="s">
        <v>312</v>
      </c>
      <c r="D34879" s="161">
        <v>617.01</v>
      </c>
    </row>
    <row r="34880" spans="3:4" ht="15" hidden="1" customHeight="1" x14ac:dyDescent="0.25">
      <c r="C34880" s="158" t="s">
        <v>553</v>
      </c>
      <c r="D34880" s="159">
        <v>1076.6099999999999</v>
      </c>
    </row>
    <row r="34881" spans="3:4" ht="15" hidden="1" customHeight="1" x14ac:dyDescent="0.25">
      <c r="C34881" s="160" t="s">
        <v>555</v>
      </c>
      <c r="D34881" s="161">
        <v>657.29</v>
      </c>
    </row>
    <row r="34882" spans="3:4" ht="15" hidden="1" customHeight="1" x14ac:dyDescent="0.25">
      <c r="C34882" s="158" t="s">
        <v>550</v>
      </c>
      <c r="D34882" s="159">
        <v>294.61</v>
      </c>
    </row>
    <row r="34883" spans="3:4" ht="15" hidden="1" customHeight="1" x14ac:dyDescent="0.25">
      <c r="C34883" s="160" t="s">
        <v>309</v>
      </c>
      <c r="D34883" s="161">
        <v>594.64</v>
      </c>
    </row>
    <row r="34884" spans="3:4" ht="15" hidden="1" customHeight="1" x14ac:dyDescent="0.25">
      <c r="C34884" s="158" t="s">
        <v>548</v>
      </c>
      <c r="D34884" s="159">
        <v>227.6</v>
      </c>
    </row>
    <row r="34885" spans="3:4" ht="15" hidden="1" customHeight="1" x14ac:dyDescent="0.25">
      <c r="C34885" s="160" t="s">
        <v>558</v>
      </c>
      <c r="D34885" s="161">
        <v>243.61</v>
      </c>
    </row>
    <row r="34886" spans="3:4" ht="15" hidden="1" customHeight="1" x14ac:dyDescent="0.25">
      <c r="C34886" s="158" t="s">
        <v>553</v>
      </c>
      <c r="D34886" s="159">
        <v>184.15</v>
      </c>
    </row>
    <row r="34887" spans="3:4" ht="15" hidden="1" customHeight="1" x14ac:dyDescent="0.25">
      <c r="C34887" s="160" t="s">
        <v>542</v>
      </c>
      <c r="D34887" s="161">
        <v>1267.95</v>
      </c>
    </row>
    <row r="34888" spans="3:4" ht="15" hidden="1" customHeight="1" x14ac:dyDescent="0.25">
      <c r="C34888" s="158" t="s">
        <v>539</v>
      </c>
      <c r="D34888" s="159">
        <v>287.87</v>
      </c>
    </row>
    <row r="34889" spans="3:4" ht="15" hidden="1" customHeight="1" x14ac:dyDescent="0.25">
      <c r="C34889" s="160" t="s">
        <v>548</v>
      </c>
      <c r="D34889" s="161">
        <v>772.62</v>
      </c>
    </row>
    <row r="34890" spans="3:4" ht="15" hidden="1" customHeight="1" x14ac:dyDescent="0.25">
      <c r="C34890" s="158" t="s">
        <v>553</v>
      </c>
      <c r="D34890" s="159">
        <v>136.46</v>
      </c>
    </row>
    <row r="34891" spans="3:4" ht="15" hidden="1" customHeight="1" x14ac:dyDescent="0.25">
      <c r="C34891" s="160" t="s">
        <v>553</v>
      </c>
      <c r="D34891" s="161">
        <v>173.84</v>
      </c>
    </row>
    <row r="34892" spans="3:4" ht="15" hidden="1" customHeight="1" x14ac:dyDescent="0.25">
      <c r="C34892" s="158" t="s">
        <v>541</v>
      </c>
      <c r="D34892" s="159">
        <v>491.41</v>
      </c>
    </row>
    <row r="34893" spans="3:4" ht="15" hidden="1" customHeight="1" x14ac:dyDescent="0.25">
      <c r="C34893" s="160" t="s">
        <v>552</v>
      </c>
      <c r="D34893" s="161">
        <v>836.44</v>
      </c>
    </row>
    <row r="34894" spans="3:4" ht="15" hidden="1" customHeight="1" x14ac:dyDescent="0.25">
      <c r="C34894" s="158" t="s">
        <v>309</v>
      </c>
      <c r="D34894" s="159">
        <v>1123.46</v>
      </c>
    </row>
    <row r="34895" spans="3:4" ht="15" hidden="1" customHeight="1" x14ac:dyDescent="0.25">
      <c r="C34895" s="160" t="s">
        <v>312</v>
      </c>
      <c r="D34895" s="161">
        <v>1017.82</v>
      </c>
    </row>
    <row r="34896" spans="3:4" ht="15" hidden="1" customHeight="1" x14ac:dyDescent="0.25">
      <c r="C34896" s="158" t="s">
        <v>307</v>
      </c>
      <c r="D34896" s="159">
        <v>393.69</v>
      </c>
    </row>
    <row r="34897" spans="3:4" ht="15" hidden="1" customHeight="1" x14ac:dyDescent="0.25">
      <c r="C34897" s="160" t="s">
        <v>558</v>
      </c>
      <c r="D34897" s="161">
        <v>455.72</v>
      </c>
    </row>
    <row r="34898" spans="3:4" ht="15" hidden="1" customHeight="1" x14ac:dyDescent="0.25">
      <c r="C34898" s="158" t="s">
        <v>543</v>
      </c>
      <c r="D34898" s="159">
        <v>867.29</v>
      </c>
    </row>
    <row r="34899" spans="3:4" ht="15" hidden="1" customHeight="1" x14ac:dyDescent="0.25">
      <c r="C34899" s="160" t="s">
        <v>541</v>
      </c>
      <c r="D34899" s="161">
        <v>767.11</v>
      </c>
    </row>
    <row r="34900" spans="3:4" ht="15" hidden="1" customHeight="1" x14ac:dyDescent="0.25">
      <c r="C34900" s="158" t="s">
        <v>558</v>
      </c>
      <c r="D34900" s="159">
        <v>591.98</v>
      </c>
    </row>
    <row r="34901" spans="3:4" ht="15" hidden="1" customHeight="1" x14ac:dyDescent="0.25">
      <c r="C34901" s="160" t="s">
        <v>542</v>
      </c>
      <c r="D34901" s="161">
        <v>1162.57</v>
      </c>
    </row>
    <row r="34902" spans="3:4" ht="15" hidden="1" customHeight="1" x14ac:dyDescent="0.25">
      <c r="C34902" s="158" t="s">
        <v>552</v>
      </c>
      <c r="D34902" s="159">
        <v>417.84</v>
      </c>
    </row>
    <row r="34903" spans="3:4" ht="15" hidden="1" customHeight="1" x14ac:dyDescent="0.25">
      <c r="C34903" s="160" t="s">
        <v>540</v>
      </c>
      <c r="D34903" s="161">
        <v>254.34</v>
      </c>
    </row>
    <row r="34904" spans="3:4" ht="15" hidden="1" customHeight="1" x14ac:dyDescent="0.25">
      <c r="C34904" s="158" t="s">
        <v>539</v>
      </c>
      <c r="D34904" s="159">
        <v>813.48</v>
      </c>
    </row>
    <row r="34905" spans="3:4" ht="15" hidden="1" customHeight="1" x14ac:dyDescent="0.25">
      <c r="C34905" s="160" t="s">
        <v>552</v>
      </c>
      <c r="D34905" s="161">
        <v>677.58</v>
      </c>
    </row>
    <row r="34906" spans="3:4" ht="15" hidden="1" customHeight="1" x14ac:dyDescent="0.25">
      <c r="C34906" s="158" t="s">
        <v>542</v>
      </c>
      <c r="D34906" s="159">
        <v>956.38</v>
      </c>
    </row>
    <row r="34907" spans="3:4" ht="15" hidden="1" customHeight="1" x14ac:dyDescent="0.25">
      <c r="C34907" s="160" t="s">
        <v>543</v>
      </c>
      <c r="D34907" s="161">
        <v>520.54</v>
      </c>
    </row>
    <row r="34908" spans="3:4" ht="15" hidden="1" customHeight="1" x14ac:dyDescent="0.25">
      <c r="C34908" s="158" t="s">
        <v>309</v>
      </c>
      <c r="D34908" s="159">
        <v>344.16</v>
      </c>
    </row>
    <row r="34909" spans="3:4" ht="15" hidden="1" customHeight="1" x14ac:dyDescent="0.25">
      <c r="C34909" s="160" t="s">
        <v>539</v>
      </c>
      <c r="D34909" s="161">
        <v>294.06</v>
      </c>
    </row>
    <row r="34910" spans="3:4" ht="15" hidden="1" customHeight="1" x14ac:dyDescent="0.25">
      <c r="C34910" s="158" t="s">
        <v>546</v>
      </c>
      <c r="D34910" s="159">
        <v>908.54</v>
      </c>
    </row>
    <row r="34911" spans="3:4" ht="15" hidden="1" customHeight="1" x14ac:dyDescent="0.25">
      <c r="C34911" s="160" t="s">
        <v>547</v>
      </c>
      <c r="D34911" s="161">
        <v>583.38</v>
      </c>
    </row>
    <row r="34912" spans="3:4" ht="15" hidden="1" customHeight="1" x14ac:dyDescent="0.25">
      <c r="C34912" s="158" t="s">
        <v>539</v>
      </c>
      <c r="D34912" s="159">
        <v>391.85</v>
      </c>
    </row>
    <row r="34913" spans="3:4" ht="15" hidden="1" customHeight="1" x14ac:dyDescent="0.25">
      <c r="C34913" s="160" t="s">
        <v>553</v>
      </c>
      <c r="D34913" s="161">
        <v>141.38999999999999</v>
      </c>
    </row>
    <row r="34914" spans="3:4" ht="15" hidden="1" customHeight="1" x14ac:dyDescent="0.25">
      <c r="C34914" s="158" t="s">
        <v>555</v>
      </c>
      <c r="D34914" s="159">
        <v>1221.94</v>
      </c>
    </row>
    <row r="34915" spans="3:4" ht="15" hidden="1" customHeight="1" x14ac:dyDescent="0.25">
      <c r="C34915" s="160" t="s">
        <v>546</v>
      </c>
      <c r="D34915" s="161">
        <v>1148.54</v>
      </c>
    </row>
    <row r="34916" spans="3:4" ht="15" hidden="1" customHeight="1" x14ac:dyDescent="0.25">
      <c r="C34916" s="158" t="s">
        <v>551</v>
      </c>
      <c r="D34916" s="159">
        <v>901.79</v>
      </c>
    </row>
    <row r="34917" spans="3:4" ht="15" hidden="1" customHeight="1" x14ac:dyDescent="0.25">
      <c r="C34917" s="160" t="s">
        <v>307</v>
      </c>
      <c r="D34917" s="161">
        <v>641.38</v>
      </c>
    </row>
    <row r="34918" spans="3:4" ht="15" hidden="1" customHeight="1" x14ac:dyDescent="0.25">
      <c r="C34918" s="158" t="s">
        <v>542</v>
      </c>
      <c r="D34918" s="159">
        <v>842.71</v>
      </c>
    </row>
    <row r="34919" spans="3:4" ht="15" hidden="1" customHeight="1" x14ac:dyDescent="0.25">
      <c r="C34919" s="160" t="s">
        <v>551</v>
      </c>
      <c r="D34919" s="161">
        <v>817.96</v>
      </c>
    </row>
    <row r="34920" spans="3:4" ht="15" hidden="1" customHeight="1" x14ac:dyDescent="0.25">
      <c r="C34920" s="158" t="s">
        <v>552</v>
      </c>
      <c r="D34920" s="159">
        <v>730.67</v>
      </c>
    </row>
    <row r="34921" spans="3:4" ht="15" hidden="1" customHeight="1" x14ac:dyDescent="0.25">
      <c r="C34921" s="160" t="s">
        <v>308</v>
      </c>
      <c r="D34921" s="161">
        <v>1035.3699999999999</v>
      </c>
    </row>
    <row r="34922" spans="3:4" ht="15" hidden="1" customHeight="1" x14ac:dyDescent="0.25">
      <c r="C34922" s="158" t="s">
        <v>548</v>
      </c>
      <c r="D34922" s="159">
        <v>582.24</v>
      </c>
    </row>
    <row r="34923" spans="3:4" ht="15" hidden="1" customHeight="1" x14ac:dyDescent="0.25">
      <c r="C34923" s="160" t="s">
        <v>547</v>
      </c>
      <c r="D34923" s="161">
        <v>636.03</v>
      </c>
    </row>
    <row r="34924" spans="3:4" ht="15" hidden="1" customHeight="1" x14ac:dyDescent="0.25">
      <c r="C34924" s="158" t="s">
        <v>546</v>
      </c>
      <c r="D34924" s="159">
        <v>316.89999999999998</v>
      </c>
    </row>
    <row r="34925" spans="3:4" ht="15" hidden="1" customHeight="1" x14ac:dyDescent="0.25">
      <c r="C34925" s="160" t="s">
        <v>555</v>
      </c>
      <c r="D34925" s="161">
        <v>88.54</v>
      </c>
    </row>
    <row r="34926" spans="3:4" ht="15" hidden="1" customHeight="1" x14ac:dyDescent="0.25">
      <c r="C34926" s="158" t="s">
        <v>551</v>
      </c>
      <c r="D34926" s="159">
        <v>276.22000000000003</v>
      </c>
    </row>
    <row r="34927" spans="3:4" ht="15" hidden="1" customHeight="1" x14ac:dyDescent="0.25">
      <c r="C34927" s="160" t="s">
        <v>547</v>
      </c>
      <c r="D34927" s="161">
        <v>1111.95</v>
      </c>
    </row>
    <row r="34928" spans="3:4" ht="15" hidden="1" customHeight="1" x14ac:dyDescent="0.25">
      <c r="C34928" s="158" t="s">
        <v>552</v>
      </c>
      <c r="D34928" s="159">
        <v>457.73</v>
      </c>
    </row>
    <row r="34929" spans="3:4" ht="15" hidden="1" customHeight="1" x14ac:dyDescent="0.25">
      <c r="C34929" s="160" t="s">
        <v>549</v>
      </c>
      <c r="D34929" s="161">
        <v>403.79</v>
      </c>
    </row>
    <row r="34930" spans="3:4" ht="15" hidden="1" customHeight="1" x14ac:dyDescent="0.25">
      <c r="C34930" s="158" t="s">
        <v>541</v>
      </c>
      <c r="D34930" s="159">
        <v>894.44</v>
      </c>
    </row>
    <row r="34931" spans="3:4" ht="15" hidden="1" customHeight="1" x14ac:dyDescent="0.25">
      <c r="C34931" s="160" t="s">
        <v>552</v>
      </c>
      <c r="D34931" s="161">
        <v>607.96</v>
      </c>
    </row>
    <row r="34932" spans="3:4" ht="15" hidden="1" customHeight="1" x14ac:dyDescent="0.25">
      <c r="C34932" s="158" t="s">
        <v>312</v>
      </c>
      <c r="D34932" s="159">
        <v>564.59</v>
      </c>
    </row>
    <row r="34933" spans="3:4" ht="15" hidden="1" customHeight="1" x14ac:dyDescent="0.25">
      <c r="C34933" s="160" t="s">
        <v>547</v>
      </c>
      <c r="D34933" s="161">
        <v>565.69000000000005</v>
      </c>
    </row>
    <row r="34934" spans="3:4" ht="15" hidden="1" customHeight="1" x14ac:dyDescent="0.25">
      <c r="C34934" s="158" t="s">
        <v>558</v>
      </c>
      <c r="D34934" s="159">
        <v>986.34</v>
      </c>
    </row>
    <row r="34935" spans="3:4" ht="15" hidden="1" customHeight="1" x14ac:dyDescent="0.25">
      <c r="C34935" s="160" t="s">
        <v>544</v>
      </c>
      <c r="D34935" s="161">
        <v>767.87</v>
      </c>
    </row>
    <row r="34936" spans="3:4" ht="15" hidden="1" customHeight="1" x14ac:dyDescent="0.25">
      <c r="C34936" s="158" t="s">
        <v>547</v>
      </c>
      <c r="D34936" s="159">
        <v>687</v>
      </c>
    </row>
    <row r="34937" spans="3:4" ht="15" hidden="1" customHeight="1" x14ac:dyDescent="0.25">
      <c r="C34937" s="160" t="s">
        <v>546</v>
      </c>
      <c r="D34937" s="161">
        <v>665.73</v>
      </c>
    </row>
    <row r="34938" spans="3:4" ht="15" hidden="1" customHeight="1" x14ac:dyDescent="0.25">
      <c r="C34938" s="158" t="s">
        <v>307</v>
      </c>
      <c r="D34938" s="159">
        <v>406.53</v>
      </c>
    </row>
    <row r="34939" spans="3:4" ht="15" hidden="1" customHeight="1" x14ac:dyDescent="0.25">
      <c r="C34939" s="160" t="s">
        <v>547</v>
      </c>
      <c r="D34939" s="161">
        <v>327.35000000000002</v>
      </c>
    </row>
    <row r="34940" spans="3:4" ht="15" hidden="1" customHeight="1" x14ac:dyDescent="0.25">
      <c r="C34940" s="158" t="s">
        <v>308</v>
      </c>
      <c r="D34940" s="159">
        <v>877.05</v>
      </c>
    </row>
    <row r="34941" spans="3:4" ht="15" hidden="1" customHeight="1" x14ac:dyDescent="0.25">
      <c r="C34941" s="160" t="s">
        <v>543</v>
      </c>
      <c r="D34941" s="161">
        <v>1176.3699999999999</v>
      </c>
    </row>
    <row r="34942" spans="3:4" ht="15" hidden="1" customHeight="1" x14ac:dyDescent="0.25">
      <c r="C34942" s="158" t="s">
        <v>551</v>
      </c>
      <c r="D34942" s="159">
        <v>806.82</v>
      </c>
    </row>
    <row r="34943" spans="3:4" ht="15" hidden="1" customHeight="1" x14ac:dyDescent="0.25">
      <c r="C34943" s="160" t="s">
        <v>540</v>
      </c>
      <c r="D34943" s="161">
        <v>455.41</v>
      </c>
    </row>
    <row r="34944" spans="3:4" ht="15" hidden="1" customHeight="1" x14ac:dyDescent="0.25">
      <c r="C34944" s="158" t="s">
        <v>539</v>
      </c>
      <c r="D34944" s="159">
        <v>941.15</v>
      </c>
    </row>
    <row r="34945" spans="3:4" ht="15" hidden="1" customHeight="1" x14ac:dyDescent="0.25">
      <c r="C34945" s="160" t="s">
        <v>541</v>
      </c>
      <c r="D34945" s="161">
        <v>31.59</v>
      </c>
    </row>
    <row r="34946" spans="3:4" ht="15" hidden="1" customHeight="1" x14ac:dyDescent="0.25">
      <c r="C34946" s="158" t="s">
        <v>548</v>
      </c>
      <c r="D34946" s="159">
        <v>83.8</v>
      </c>
    </row>
    <row r="34947" spans="3:4" ht="15" hidden="1" customHeight="1" x14ac:dyDescent="0.25">
      <c r="C34947" s="160" t="s">
        <v>539</v>
      </c>
      <c r="D34947" s="161">
        <v>1160.54</v>
      </c>
    </row>
    <row r="34948" spans="3:4" ht="15" hidden="1" customHeight="1" x14ac:dyDescent="0.25">
      <c r="C34948" s="158" t="s">
        <v>542</v>
      </c>
      <c r="D34948" s="159">
        <v>359.68</v>
      </c>
    </row>
    <row r="34949" spans="3:4" ht="15" hidden="1" customHeight="1" x14ac:dyDescent="0.25">
      <c r="C34949" s="160" t="s">
        <v>540</v>
      </c>
      <c r="D34949" s="161">
        <v>784.53</v>
      </c>
    </row>
    <row r="34950" spans="3:4" ht="15" hidden="1" customHeight="1" x14ac:dyDescent="0.25">
      <c r="C34950" s="158" t="s">
        <v>547</v>
      </c>
      <c r="D34950" s="159">
        <v>861.19</v>
      </c>
    </row>
    <row r="34951" spans="3:4" ht="15" hidden="1" customHeight="1" x14ac:dyDescent="0.25">
      <c r="C34951" s="160" t="s">
        <v>548</v>
      </c>
      <c r="D34951" s="161">
        <v>578.88</v>
      </c>
    </row>
    <row r="34952" spans="3:4" ht="15" hidden="1" customHeight="1" x14ac:dyDescent="0.25">
      <c r="C34952" s="158" t="s">
        <v>549</v>
      </c>
      <c r="D34952" s="159">
        <v>202.44</v>
      </c>
    </row>
    <row r="34953" spans="3:4" ht="15" hidden="1" customHeight="1" x14ac:dyDescent="0.25">
      <c r="C34953" s="160" t="s">
        <v>543</v>
      </c>
      <c r="D34953" s="161">
        <v>1083.24</v>
      </c>
    </row>
    <row r="34954" spans="3:4" ht="15" hidden="1" customHeight="1" x14ac:dyDescent="0.25">
      <c r="C34954" s="158" t="s">
        <v>543</v>
      </c>
      <c r="D34954" s="159">
        <v>269.08</v>
      </c>
    </row>
    <row r="34955" spans="3:4" ht="15" hidden="1" customHeight="1" x14ac:dyDescent="0.25">
      <c r="C34955" s="160" t="s">
        <v>546</v>
      </c>
      <c r="D34955" s="161">
        <v>641.29</v>
      </c>
    </row>
    <row r="34956" spans="3:4" ht="15" hidden="1" customHeight="1" x14ac:dyDescent="0.25">
      <c r="C34956" s="158" t="s">
        <v>551</v>
      </c>
      <c r="D34956" s="159">
        <v>625.96</v>
      </c>
    </row>
    <row r="34957" spans="3:4" ht="15" hidden="1" customHeight="1" x14ac:dyDescent="0.25">
      <c r="C34957" s="160" t="s">
        <v>539</v>
      </c>
      <c r="D34957" s="161">
        <v>593.24</v>
      </c>
    </row>
    <row r="34958" spans="3:4" ht="15" hidden="1" customHeight="1" x14ac:dyDescent="0.25">
      <c r="C34958" s="158" t="s">
        <v>556</v>
      </c>
      <c r="D34958" s="159">
        <v>98.1</v>
      </c>
    </row>
    <row r="34959" spans="3:4" ht="15" hidden="1" customHeight="1" x14ac:dyDescent="0.25">
      <c r="C34959" s="160" t="s">
        <v>307</v>
      </c>
      <c r="D34959" s="161">
        <v>90.65</v>
      </c>
    </row>
    <row r="34960" spans="3:4" ht="15" hidden="1" customHeight="1" x14ac:dyDescent="0.25">
      <c r="C34960" s="158" t="s">
        <v>556</v>
      </c>
      <c r="D34960" s="159">
        <v>172.68</v>
      </c>
    </row>
    <row r="34961" spans="3:4" ht="15" hidden="1" customHeight="1" x14ac:dyDescent="0.25">
      <c r="C34961" s="160" t="s">
        <v>539</v>
      </c>
      <c r="D34961" s="161">
        <v>764.49</v>
      </c>
    </row>
    <row r="34962" spans="3:4" ht="15" hidden="1" customHeight="1" x14ac:dyDescent="0.25">
      <c r="C34962" s="158" t="s">
        <v>544</v>
      </c>
      <c r="D34962" s="159">
        <v>1226.18</v>
      </c>
    </row>
    <row r="34963" spans="3:4" ht="15" hidden="1" customHeight="1" x14ac:dyDescent="0.25">
      <c r="C34963" s="160" t="s">
        <v>540</v>
      </c>
      <c r="D34963" s="161">
        <v>174.43</v>
      </c>
    </row>
    <row r="34964" spans="3:4" ht="15" hidden="1" customHeight="1" x14ac:dyDescent="0.25">
      <c r="C34964" s="158" t="s">
        <v>558</v>
      </c>
      <c r="D34964" s="159">
        <v>365.17</v>
      </c>
    </row>
    <row r="34965" spans="3:4" ht="15" hidden="1" customHeight="1" x14ac:dyDescent="0.25">
      <c r="C34965" s="160" t="s">
        <v>307</v>
      </c>
      <c r="D34965" s="161">
        <v>498.94</v>
      </c>
    </row>
    <row r="34966" spans="3:4" ht="15" hidden="1" customHeight="1" x14ac:dyDescent="0.25">
      <c r="C34966" s="158" t="s">
        <v>539</v>
      </c>
      <c r="D34966" s="159">
        <v>515.62</v>
      </c>
    </row>
    <row r="34967" spans="3:4" ht="15" hidden="1" customHeight="1" x14ac:dyDescent="0.25">
      <c r="C34967" s="160" t="s">
        <v>545</v>
      </c>
      <c r="D34967" s="161">
        <v>253.69</v>
      </c>
    </row>
    <row r="34968" spans="3:4" ht="15" hidden="1" customHeight="1" x14ac:dyDescent="0.25">
      <c r="C34968" s="158" t="s">
        <v>543</v>
      </c>
      <c r="D34968" s="159">
        <v>412.32</v>
      </c>
    </row>
    <row r="34969" spans="3:4" ht="15" hidden="1" customHeight="1" x14ac:dyDescent="0.25">
      <c r="C34969" s="160" t="s">
        <v>312</v>
      </c>
      <c r="D34969" s="161">
        <v>753.43</v>
      </c>
    </row>
    <row r="34970" spans="3:4" ht="15" hidden="1" customHeight="1" x14ac:dyDescent="0.25">
      <c r="C34970" s="158" t="s">
        <v>551</v>
      </c>
      <c r="D34970" s="159">
        <v>1243.45</v>
      </c>
    </row>
    <row r="34971" spans="3:4" ht="15" hidden="1" customHeight="1" x14ac:dyDescent="0.25">
      <c r="C34971" s="160" t="s">
        <v>542</v>
      </c>
      <c r="D34971" s="161">
        <v>788.59</v>
      </c>
    </row>
    <row r="34972" spans="3:4" ht="15" hidden="1" customHeight="1" x14ac:dyDescent="0.25">
      <c r="C34972" s="158" t="s">
        <v>546</v>
      </c>
      <c r="D34972" s="159">
        <v>764.41</v>
      </c>
    </row>
    <row r="34973" spans="3:4" ht="15" hidden="1" customHeight="1" x14ac:dyDescent="0.25">
      <c r="C34973" s="160" t="s">
        <v>542</v>
      </c>
      <c r="D34973" s="161">
        <v>285.74</v>
      </c>
    </row>
    <row r="34974" spans="3:4" ht="15" hidden="1" customHeight="1" x14ac:dyDescent="0.25">
      <c r="C34974" s="158" t="s">
        <v>547</v>
      </c>
      <c r="D34974" s="159">
        <v>503.05</v>
      </c>
    </row>
    <row r="34975" spans="3:4" ht="15" hidden="1" customHeight="1" x14ac:dyDescent="0.25">
      <c r="C34975" s="160" t="s">
        <v>309</v>
      </c>
      <c r="D34975" s="161">
        <v>306.25</v>
      </c>
    </row>
    <row r="34976" spans="3:4" ht="15" hidden="1" customHeight="1" x14ac:dyDescent="0.25">
      <c r="C34976" s="158" t="s">
        <v>543</v>
      </c>
      <c r="D34976" s="159">
        <v>546.96</v>
      </c>
    </row>
    <row r="34977" spans="3:4" ht="15" hidden="1" customHeight="1" x14ac:dyDescent="0.25">
      <c r="C34977" s="160" t="s">
        <v>550</v>
      </c>
      <c r="D34977" s="161">
        <v>1205.1300000000001</v>
      </c>
    </row>
    <row r="34978" spans="3:4" ht="15" hidden="1" customHeight="1" x14ac:dyDescent="0.25">
      <c r="C34978" s="158" t="s">
        <v>549</v>
      </c>
      <c r="D34978" s="159">
        <v>409.46</v>
      </c>
    </row>
    <row r="34979" spans="3:4" ht="15" hidden="1" customHeight="1" x14ac:dyDescent="0.25">
      <c r="C34979" s="160" t="s">
        <v>553</v>
      </c>
      <c r="D34979" s="161">
        <v>925.25</v>
      </c>
    </row>
    <row r="34980" spans="3:4" ht="15" hidden="1" customHeight="1" x14ac:dyDescent="0.25">
      <c r="C34980" s="158" t="s">
        <v>540</v>
      </c>
      <c r="D34980" s="159">
        <v>1048.04</v>
      </c>
    </row>
    <row r="34981" spans="3:4" ht="15" hidden="1" customHeight="1" x14ac:dyDescent="0.25">
      <c r="C34981" s="160" t="s">
        <v>553</v>
      </c>
      <c r="D34981" s="161">
        <v>1229.23</v>
      </c>
    </row>
    <row r="34982" spans="3:4" ht="15" hidden="1" customHeight="1" x14ac:dyDescent="0.25">
      <c r="C34982" s="158" t="s">
        <v>309</v>
      </c>
      <c r="D34982" s="159">
        <v>633.77</v>
      </c>
    </row>
    <row r="34983" spans="3:4" ht="15" hidden="1" customHeight="1" x14ac:dyDescent="0.25">
      <c r="C34983" s="160" t="s">
        <v>549</v>
      </c>
      <c r="D34983" s="161">
        <v>1110.8699999999999</v>
      </c>
    </row>
    <row r="34984" spans="3:4" ht="15" hidden="1" customHeight="1" x14ac:dyDescent="0.25">
      <c r="C34984" s="158" t="s">
        <v>555</v>
      </c>
      <c r="D34984" s="159">
        <v>1219.6400000000001</v>
      </c>
    </row>
    <row r="34985" spans="3:4" ht="15" hidden="1" customHeight="1" x14ac:dyDescent="0.25">
      <c r="C34985" s="160" t="s">
        <v>540</v>
      </c>
      <c r="D34985" s="161">
        <v>439.09</v>
      </c>
    </row>
    <row r="34986" spans="3:4" ht="15" hidden="1" customHeight="1" x14ac:dyDescent="0.25">
      <c r="C34986" s="158" t="s">
        <v>546</v>
      </c>
      <c r="D34986" s="159">
        <v>1139.97</v>
      </c>
    </row>
    <row r="34987" spans="3:4" ht="15" hidden="1" customHeight="1" x14ac:dyDescent="0.25">
      <c r="C34987" s="160" t="s">
        <v>308</v>
      </c>
      <c r="D34987" s="161">
        <v>658.38</v>
      </c>
    </row>
    <row r="34988" spans="3:4" ht="15" hidden="1" customHeight="1" x14ac:dyDescent="0.25">
      <c r="C34988" s="158" t="s">
        <v>542</v>
      </c>
      <c r="D34988" s="159">
        <v>1165.1600000000001</v>
      </c>
    </row>
    <row r="34989" spans="3:4" ht="15" hidden="1" customHeight="1" x14ac:dyDescent="0.25">
      <c r="C34989" s="160" t="s">
        <v>551</v>
      </c>
      <c r="D34989" s="161">
        <v>500.64</v>
      </c>
    </row>
    <row r="34990" spans="3:4" ht="15" hidden="1" customHeight="1" x14ac:dyDescent="0.25">
      <c r="C34990" s="158" t="s">
        <v>540</v>
      </c>
      <c r="D34990" s="159">
        <v>743.6</v>
      </c>
    </row>
    <row r="34991" spans="3:4" ht="15" hidden="1" customHeight="1" x14ac:dyDescent="0.25">
      <c r="C34991" s="160" t="s">
        <v>550</v>
      </c>
      <c r="D34991" s="161">
        <v>10.1</v>
      </c>
    </row>
    <row r="34992" spans="3:4" ht="15" hidden="1" customHeight="1" x14ac:dyDescent="0.25">
      <c r="C34992" s="158" t="s">
        <v>540</v>
      </c>
      <c r="D34992" s="159">
        <v>390.55</v>
      </c>
    </row>
    <row r="34993" spans="3:4" ht="15" hidden="1" customHeight="1" x14ac:dyDescent="0.25">
      <c r="C34993" s="160" t="s">
        <v>551</v>
      </c>
      <c r="D34993" s="161">
        <v>104.5</v>
      </c>
    </row>
    <row r="34994" spans="3:4" ht="15" hidden="1" customHeight="1" x14ac:dyDescent="0.25">
      <c r="C34994" s="158" t="s">
        <v>545</v>
      </c>
      <c r="D34994" s="159">
        <v>884.63</v>
      </c>
    </row>
    <row r="34995" spans="3:4" ht="15" hidden="1" customHeight="1" x14ac:dyDescent="0.25">
      <c r="C34995" s="160" t="s">
        <v>540</v>
      </c>
      <c r="D34995" s="161">
        <v>674.64</v>
      </c>
    </row>
    <row r="34996" spans="3:4" ht="15" hidden="1" customHeight="1" x14ac:dyDescent="0.25">
      <c r="C34996" s="158" t="s">
        <v>543</v>
      </c>
      <c r="D34996" s="159">
        <v>458.1</v>
      </c>
    </row>
    <row r="34997" spans="3:4" ht="15" hidden="1" customHeight="1" x14ac:dyDescent="0.25">
      <c r="C34997" s="160" t="s">
        <v>558</v>
      </c>
      <c r="D34997" s="161">
        <v>498.25</v>
      </c>
    </row>
    <row r="34998" spans="3:4" ht="15" hidden="1" customHeight="1" x14ac:dyDescent="0.25">
      <c r="C34998" s="158" t="s">
        <v>551</v>
      </c>
      <c r="D34998" s="159">
        <v>477.52</v>
      </c>
    </row>
    <row r="34999" spans="3:4" ht="15" hidden="1" customHeight="1" x14ac:dyDescent="0.25">
      <c r="C34999" s="160" t="s">
        <v>539</v>
      </c>
      <c r="D34999" s="161">
        <v>812.89</v>
      </c>
    </row>
    <row r="35000" spans="3:4" ht="15" hidden="1" customHeight="1" x14ac:dyDescent="0.25">
      <c r="C35000" s="158" t="s">
        <v>553</v>
      </c>
      <c r="D35000" s="159">
        <v>23.98</v>
      </c>
    </row>
    <row r="35001" spans="3:4" ht="15" hidden="1" customHeight="1" x14ac:dyDescent="0.25">
      <c r="C35001" s="160" t="s">
        <v>545</v>
      </c>
      <c r="D35001" s="161">
        <v>102.51</v>
      </c>
    </row>
    <row r="35002" spans="3:4" ht="15" hidden="1" customHeight="1" x14ac:dyDescent="0.25">
      <c r="C35002" s="158" t="s">
        <v>556</v>
      </c>
      <c r="D35002" s="159">
        <v>518.51</v>
      </c>
    </row>
    <row r="35003" spans="3:4" ht="15" hidden="1" customHeight="1" x14ac:dyDescent="0.25">
      <c r="C35003" s="160" t="s">
        <v>312</v>
      </c>
      <c r="D35003" s="161">
        <v>93.51</v>
      </c>
    </row>
    <row r="35004" spans="3:4" ht="15" hidden="1" customHeight="1" x14ac:dyDescent="0.25">
      <c r="C35004" s="158" t="s">
        <v>542</v>
      </c>
      <c r="D35004" s="159">
        <v>357.73</v>
      </c>
    </row>
    <row r="35005" spans="3:4" ht="15" hidden="1" customHeight="1" x14ac:dyDescent="0.25">
      <c r="C35005" s="160" t="s">
        <v>545</v>
      </c>
      <c r="D35005" s="161">
        <v>976.06</v>
      </c>
    </row>
    <row r="35006" spans="3:4" ht="15" hidden="1" customHeight="1" x14ac:dyDescent="0.25">
      <c r="C35006" s="158" t="s">
        <v>309</v>
      </c>
      <c r="D35006" s="159">
        <v>209.21</v>
      </c>
    </row>
    <row r="35007" spans="3:4" ht="15" hidden="1" customHeight="1" x14ac:dyDescent="0.25">
      <c r="C35007" s="160" t="s">
        <v>550</v>
      </c>
      <c r="D35007" s="161">
        <v>904.36</v>
      </c>
    </row>
    <row r="35008" spans="3:4" ht="15" hidden="1" customHeight="1" x14ac:dyDescent="0.25">
      <c r="C35008" s="158" t="s">
        <v>553</v>
      </c>
      <c r="D35008" s="159">
        <v>1238.01</v>
      </c>
    </row>
    <row r="35009" spans="3:4" ht="15" hidden="1" customHeight="1" x14ac:dyDescent="0.25">
      <c r="C35009" s="160" t="s">
        <v>555</v>
      </c>
      <c r="D35009" s="161">
        <v>37.479999999999997</v>
      </c>
    </row>
    <row r="35010" spans="3:4" ht="15" hidden="1" customHeight="1" x14ac:dyDescent="0.25">
      <c r="C35010" s="158" t="s">
        <v>553</v>
      </c>
      <c r="D35010" s="159">
        <v>862.28</v>
      </c>
    </row>
    <row r="35011" spans="3:4" ht="15" hidden="1" customHeight="1" x14ac:dyDescent="0.25">
      <c r="C35011" s="160" t="s">
        <v>548</v>
      </c>
      <c r="D35011" s="161">
        <v>199.61</v>
      </c>
    </row>
    <row r="35012" spans="3:4" ht="15" hidden="1" customHeight="1" x14ac:dyDescent="0.25">
      <c r="C35012" s="158" t="s">
        <v>307</v>
      </c>
      <c r="D35012" s="159">
        <v>487.53</v>
      </c>
    </row>
    <row r="35013" spans="3:4" ht="15" hidden="1" customHeight="1" x14ac:dyDescent="0.25">
      <c r="C35013" s="160" t="s">
        <v>309</v>
      </c>
      <c r="D35013" s="161">
        <v>422.46</v>
      </c>
    </row>
    <row r="35014" spans="3:4" ht="15" hidden="1" customHeight="1" x14ac:dyDescent="0.25">
      <c r="C35014" s="158" t="s">
        <v>555</v>
      </c>
      <c r="D35014" s="159">
        <v>638.38</v>
      </c>
    </row>
    <row r="35015" spans="3:4" ht="15" hidden="1" customHeight="1" x14ac:dyDescent="0.25">
      <c r="C35015" s="160" t="s">
        <v>539</v>
      </c>
      <c r="D35015" s="161">
        <v>479.99</v>
      </c>
    </row>
    <row r="35016" spans="3:4" ht="15" hidden="1" customHeight="1" x14ac:dyDescent="0.25">
      <c r="C35016" s="158" t="s">
        <v>540</v>
      </c>
      <c r="D35016" s="159">
        <v>1253.48</v>
      </c>
    </row>
    <row r="35017" spans="3:4" ht="15" hidden="1" customHeight="1" x14ac:dyDescent="0.25">
      <c r="C35017" s="160" t="s">
        <v>556</v>
      </c>
      <c r="D35017" s="161">
        <v>408.64</v>
      </c>
    </row>
    <row r="35018" spans="3:4" ht="15" hidden="1" customHeight="1" x14ac:dyDescent="0.25">
      <c r="C35018" s="158" t="s">
        <v>545</v>
      </c>
      <c r="D35018" s="159">
        <v>308.98</v>
      </c>
    </row>
    <row r="35019" spans="3:4" ht="15" hidden="1" customHeight="1" x14ac:dyDescent="0.25">
      <c r="C35019" s="160" t="s">
        <v>548</v>
      </c>
      <c r="D35019" s="161">
        <v>207.17</v>
      </c>
    </row>
    <row r="35020" spans="3:4" ht="15" hidden="1" customHeight="1" x14ac:dyDescent="0.25">
      <c r="C35020" s="158" t="s">
        <v>542</v>
      </c>
      <c r="D35020" s="159">
        <v>1112.6500000000001</v>
      </c>
    </row>
    <row r="35021" spans="3:4" ht="15" hidden="1" customHeight="1" x14ac:dyDescent="0.25">
      <c r="C35021" s="160" t="s">
        <v>552</v>
      </c>
      <c r="D35021" s="161">
        <v>543.25</v>
      </c>
    </row>
    <row r="35022" spans="3:4" ht="15" hidden="1" customHeight="1" x14ac:dyDescent="0.25">
      <c r="C35022" s="158" t="s">
        <v>545</v>
      </c>
      <c r="D35022" s="159">
        <v>299.32</v>
      </c>
    </row>
    <row r="35023" spans="3:4" ht="15" hidden="1" customHeight="1" x14ac:dyDescent="0.25">
      <c r="C35023" s="160" t="s">
        <v>543</v>
      </c>
      <c r="D35023" s="161">
        <v>585.23</v>
      </c>
    </row>
    <row r="35024" spans="3:4" ht="15" hidden="1" customHeight="1" x14ac:dyDescent="0.25">
      <c r="C35024" s="158" t="s">
        <v>547</v>
      </c>
      <c r="D35024" s="159">
        <v>788.96</v>
      </c>
    </row>
    <row r="35025" spans="3:4" ht="15" hidden="1" customHeight="1" x14ac:dyDescent="0.25">
      <c r="C35025" s="160" t="s">
        <v>549</v>
      </c>
      <c r="D35025" s="161">
        <v>344.68</v>
      </c>
    </row>
    <row r="35026" spans="3:4" ht="15" hidden="1" customHeight="1" x14ac:dyDescent="0.25">
      <c r="C35026" s="158" t="s">
        <v>307</v>
      </c>
      <c r="D35026" s="159">
        <v>1201.31</v>
      </c>
    </row>
    <row r="35027" spans="3:4" ht="15" hidden="1" customHeight="1" x14ac:dyDescent="0.25">
      <c r="C35027" s="160" t="s">
        <v>551</v>
      </c>
      <c r="D35027" s="161">
        <v>1120.53</v>
      </c>
    </row>
    <row r="35028" spans="3:4" ht="15" hidden="1" customHeight="1" x14ac:dyDescent="0.25">
      <c r="C35028" s="158" t="s">
        <v>551</v>
      </c>
      <c r="D35028" s="159">
        <v>1281.24</v>
      </c>
    </row>
    <row r="35029" spans="3:4" ht="15" hidden="1" customHeight="1" x14ac:dyDescent="0.25">
      <c r="C35029" s="160" t="s">
        <v>545</v>
      </c>
      <c r="D35029" s="161">
        <v>603.34</v>
      </c>
    </row>
    <row r="35030" spans="3:4" ht="15" hidden="1" customHeight="1" x14ac:dyDescent="0.25">
      <c r="C35030" s="158" t="s">
        <v>539</v>
      </c>
      <c r="D35030" s="159">
        <v>523.5</v>
      </c>
    </row>
    <row r="35031" spans="3:4" ht="15" hidden="1" customHeight="1" x14ac:dyDescent="0.25">
      <c r="C35031" s="160" t="s">
        <v>556</v>
      </c>
      <c r="D35031" s="161">
        <v>669.15</v>
      </c>
    </row>
    <row r="35032" spans="3:4" ht="15" hidden="1" customHeight="1" x14ac:dyDescent="0.25">
      <c r="C35032" s="158" t="s">
        <v>308</v>
      </c>
      <c r="D35032" s="159">
        <v>616.63</v>
      </c>
    </row>
    <row r="35033" spans="3:4" ht="15" hidden="1" customHeight="1" x14ac:dyDescent="0.25">
      <c r="C35033" s="160" t="s">
        <v>549</v>
      </c>
      <c r="D35033" s="161">
        <v>1298.1199999999999</v>
      </c>
    </row>
    <row r="35034" spans="3:4" ht="15" hidden="1" customHeight="1" x14ac:dyDescent="0.25">
      <c r="C35034" s="158" t="s">
        <v>553</v>
      </c>
      <c r="D35034" s="159">
        <v>702.9</v>
      </c>
    </row>
    <row r="35035" spans="3:4" ht="15" hidden="1" customHeight="1" x14ac:dyDescent="0.25">
      <c r="C35035" s="160" t="s">
        <v>542</v>
      </c>
      <c r="D35035" s="161">
        <v>534.79</v>
      </c>
    </row>
    <row r="35036" spans="3:4" ht="15" hidden="1" customHeight="1" x14ac:dyDescent="0.25">
      <c r="C35036" s="158" t="s">
        <v>551</v>
      </c>
      <c r="D35036" s="159">
        <v>1159.8599999999999</v>
      </c>
    </row>
    <row r="35037" spans="3:4" ht="15" hidden="1" customHeight="1" x14ac:dyDescent="0.25">
      <c r="C35037" s="160" t="s">
        <v>546</v>
      </c>
      <c r="D35037" s="161">
        <v>498.27</v>
      </c>
    </row>
    <row r="35038" spans="3:4" ht="15" hidden="1" customHeight="1" x14ac:dyDescent="0.25">
      <c r="C35038" s="158" t="s">
        <v>550</v>
      </c>
      <c r="D35038" s="159">
        <v>11.31</v>
      </c>
    </row>
    <row r="35039" spans="3:4" ht="15" hidden="1" customHeight="1" x14ac:dyDescent="0.25">
      <c r="C35039" s="160" t="s">
        <v>552</v>
      </c>
      <c r="D35039" s="161">
        <v>885.49</v>
      </c>
    </row>
    <row r="35040" spans="3:4" ht="15" hidden="1" customHeight="1" x14ac:dyDescent="0.25">
      <c r="C35040" s="158" t="s">
        <v>552</v>
      </c>
      <c r="D35040" s="159">
        <v>317.06</v>
      </c>
    </row>
    <row r="35041" spans="3:4" ht="15" hidden="1" customHeight="1" x14ac:dyDescent="0.25">
      <c r="C35041" s="160" t="s">
        <v>308</v>
      </c>
      <c r="D35041" s="161">
        <v>357.4</v>
      </c>
    </row>
    <row r="35042" spans="3:4" ht="15" hidden="1" customHeight="1" x14ac:dyDescent="0.25">
      <c r="C35042" s="158" t="s">
        <v>307</v>
      </c>
      <c r="D35042" s="159">
        <v>258.68</v>
      </c>
    </row>
    <row r="35043" spans="3:4" ht="15" hidden="1" customHeight="1" x14ac:dyDescent="0.25">
      <c r="C35043" s="160" t="s">
        <v>557</v>
      </c>
      <c r="D35043" s="161">
        <v>251.46</v>
      </c>
    </row>
    <row r="35044" spans="3:4" ht="15" hidden="1" customHeight="1" x14ac:dyDescent="0.25">
      <c r="C35044" s="158" t="s">
        <v>543</v>
      </c>
      <c r="D35044" s="159">
        <v>570.96</v>
      </c>
    </row>
    <row r="35045" spans="3:4" ht="15" hidden="1" customHeight="1" x14ac:dyDescent="0.25">
      <c r="C35045" s="160" t="s">
        <v>551</v>
      </c>
      <c r="D35045" s="161">
        <v>332.87</v>
      </c>
    </row>
    <row r="35046" spans="3:4" ht="15" hidden="1" customHeight="1" x14ac:dyDescent="0.25">
      <c r="C35046" s="158" t="s">
        <v>548</v>
      </c>
      <c r="D35046" s="159">
        <v>1297.1600000000001</v>
      </c>
    </row>
    <row r="35047" spans="3:4" ht="15" hidden="1" customHeight="1" x14ac:dyDescent="0.25">
      <c r="C35047" s="160" t="s">
        <v>539</v>
      </c>
      <c r="D35047" s="161">
        <v>1167.96</v>
      </c>
    </row>
    <row r="35048" spans="3:4" ht="15" hidden="1" customHeight="1" x14ac:dyDescent="0.25">
      <c r="C35048" s="158" t="s">
        <v>543</v>
      </c>
      <c r="D35048" s="159">
        <v>265.5</v>
      </c>
    </row>
    <row r="35049" spans="3:4" ht="15" hidden="1" customHeight="1" x14ac:dyDescent="0.25">
      <c r="C35049" s="160" t="s">
        <v>543</v>
      </c>
      <c r="D35049" s="161">
        <v>987.39</v>
      </c>
    </row>
    <row r="35050" spans="3:4" ht="15" hidden="1" customHeight="1" x14ac:dyDescent="0.25">
      <c r="C35050" s="158" t="s">
        <v>551</v>
      </c>
      <c r="D35050" s="159">
        <v>119.04</v>
      </c>
    </row>
    <row r="35051" spans="3:4" ht="15" hidden="1" customHeight="1" x14ac:dyDescent="0.25">
      <c r="C35051" s="160" t="s">
        <v>545</v>
      </c>
      <c r="D35051" s="161">
        <v>756.33</v>
      </c>
    </row>
    <row r="35052" spans="3:4" ht="15" hidden="1" customHeight="1" x14ac:dyDescent="0.25">
      <c r="C35052" s="158" t="s">
        <v>555</v>
      </c>
      <c r="D35052" s="159">
        <v>98.62</v>
      </c>
    </row>
    <row r="35053" spans="3:4" ht="15" hidden="1" customHeight="1" x14ac:dyDescent="0.25">
      <c r="C35053" s="160" t="s">
        <v>552</v>
      </c>
      <c r="D35053" s="161">
        <v>82.1</v>
      </c>
    </row>
    <row r="35054" spans="3:4" ht="15" hidden="1" customHeight="1" x14ac:dyDescent="0.25">
      <c r="C35054" s="158" t="s">
        <v>539</v>
      </c>
      <c r="D35054" s="159">
        <v>1121.42</v>
      </c>
    </row>
    <row r="35055" spans="3:4" ht="15" hidden="1" customHeight="1" x14ac:dyDescent="0.25">
      <c r="C35055" s="160" t="s">
        <v>545</v>
      </c>
      <c r="D35055" s="161">
        <v>1081.8699999999999</v>
      </c>
    </row>
    <row r="35056" spans="3:4" ht="15" hidden="1" customHeight="1" x14ac:dyDescent="0.25">
      <c r="C35056" s="158" t="s">
        <v>557</v>
      </c>
      <c r="D35056" s="159">
        <v>638.4</v>
      </c>
    </row>
    <row r="35057" spans="3:4" ht="15" hidden="1" customHeight="1" x14ac:dyDescent="0.25">
      <c r="C35057" s="160" t="s">
        <v>553</v>
      </c>
      <c r="D35057" s="161">
        <v>1115.74</v>
      </c>
    </row>
    <row r="35058" spans="3:4" ht="15" hidden="1" customHeight="1" x14ac:dyDescent="0.25">
      <c r="C35058" s="158" t="s">
        <v>552</v>
      </c>
      <c r="D35058" s="159">
        <v>75.36</v>
      </c>
    </row>
    <row r="35059" spans="3:4" ht="15" hidden="1" customHeight="1" x14ac:dyDescent="0.25">
      <c r="C35059" s="160" t="s">
        <v>551</v>
      </c>
      <c r="D35059" s="161">
        <v>579.41999999999996</v>
      </c>
    </row>
    <row r="35060" spans="3:4" ht="15" hidden="1" customHeight="1" x14ac:dyDescent="0.25">
      <c r="C35060" s="158" t="s">
        <v>547</v>
      </c>
      <c r="D35060" s="159">
        <v>629.08000000000004</v>
      </c>
    </row>
    <row r="35061" spans="3:4" ht="15" hidden="1" customHeight="1" x14ac:dyDescent="0.25">
      <c r="C35061" s="160" t="s">
        <v>546</v>
      </c>
      <c r="D35061" s="161">
        <v>223.79</v>
      </c>
    </row>
    <row r="35062" spans="3:4" ht="15" hidden="1" customHeight="1" x14ac:dyDescent="0.25">
      <c r="C35062" s="158" t="s">
        <v>307</v>
      </c>
      <c r="D35062" s="159">
        <v>1011.1</v>
      </c>
    </row>
    <row r="35063" spans="3:4" ht="15" hidden="1" customHeight="1" x14ac:dyDescent="0.25">
      <c r="C35063" s="160" t="s">
        <v>547</v>
      </c>
      <c r="D35063" s="161">
        <v>927.65</v>
      </c>
    </row>
    <row r="35064" spans="3:4" ht="15" hidden="1" customHeight="1" x14ac:dyDescent="0.25">
      <c r="C35064" s="158" t="s">
        <v>553</v>
      </c>
      <c r="D35064" s="159">
        <v>692.12</v>
      </c>
    </row>
    <row r="35065" spans="3:4" ht="15" hidden="1" customHeight="1" x14ac:dyDescent="0.25">
      <c r="C35065" s="160" t="s">
        <v>543</v>
      </c>
      <c r="D35065" s="161">
        <v>901.64</v>
      </c>
    </row>
    <row r="35066" spans="3:4" ht="15" hidden="1" customHeight="1" x14ac:dyDescent="0.25">
      <c r="C35066" s="158" t="s">
        <v>546</v>
      </c>
      <c r="D35066" s="159">
        <v>613.45000000000005</v>
      </c>
    </row>
    <row r="35067" spans="3:4" ht="15" hidden="1" customHeight="1" x14ac:dyDescent="0.25">
      <c r="C35067" s="160" t="s">
        <v>546</v>
      </c>
      <c r="D35067" s="161">
        <v>710.91</v>
      </c>
    </row>
    <row r="35068" spans="3:4" ht="15" hidden="1" customHeight="1" x14ac:dyDescent="0.25">
      <c r="C35068" s="158" t="s">
        <v>312</v>
      </c>
      <c r="D35068" s="159">
        <v>767.01</v>
      </c>
    </row>
    <row r="35069" spans="3:4" ht="15" hidden="1" customHeight="1" x14ac:dyDescent="0.25">
      <c r="C35069" s="160" t="s">
        <v>544</v>
      </c>
      <c r="D35069" s="161">
        <v>1216.8399999999999</v>
      </c>
    </row>
    <row r="35070" spans="3:4" ht="15" hidden="1" customHeight="1" x14ac:dyDescent="0.25">
      <c r="C35070" s="158" t="s">
        <v>549</v>
      </c>
      <c r="D35070" s="159">
        <v>595.82000000000005</v>
      </c>
    </row>
    <row r="35071" spans="3:4" ht="15" hidden="1" customHeight="1" x14ac:dyDescent="0.25">
      <c r="C35071" s="160" t="s">
        <v>549</v>
      </c>
      <c r="D35071" s="161">
        <v>1005.5</v>
      </c>
    </row>
    <row r="35072" spans="3:4" ht="15" hidden="1" customHeight="1" x14ac:dyDescent="0.25">
      <c r="C35072" s="158" t="s">
        <v>546</v>
      </c>
      <c r="D35072" s="159">
        <v>559.69000000000005</v>
      </c>
    </row>
    <row r="35073" spans="3:4" ht="15" hidden="1" customHeight="1" x14ac:dyDescent="0.25">
      <c r="C35073" s="160" t="s">
        <v>545</v>
      </c>
      <c r="D35073" s="161">
        <v>1083.0899999999999</v>
      </c>
    </row>
    <row r="35074" spans="3:4" ht="15" hidden="1" customHeight="1" x14ac:dyDescent="0.25">
      <c r="C35074" s="158" t="s">
        <v>312</v>
      </c>
      <c r="D35074" s="159">
        <v>780.36</v>
      </c>
    </row>
    <row r="35075" spans="3:4" ht="15" hidden="1" customHeight="1" x14ac:dyDescent="0.25">
      <c r="C35075" s="160" t="s">
        <v>549</v>
      </c>
      <c r="D35075" s="161">
        <v>1058.5</v>
      </c>
    </row>
    <row r="35076" spans="3:4" ht="15" hidden="1" customHeight="1" x14ac:dyDescent="0.25">
      <c r="C35076" s="158" t="s">
        <v>547</v>
      </c>
      <c r="D35076" s="159">
        <v>1248.8599999999999</v>
      </c>
    </row>
    <row r="35077" spans="3:4" ht="15" hidden="1" customHeight="1" x14ac:dyDescent="0.25">
      <c r="C35077" s="160" t="s">
        <v>539</v>
      </c>
      <c r="D35077" s="161">
        <v>681.8</v>
      </c>
    </row>
    <row r="35078" spans="3:4" ht="15" hidden="1" customHeight="1" x14ac:dyDescent="0.25">
      <c r="C35078" s="158" t="s">
        <v>545</v>
      </c>
      <c r="D35078" s="159">
        <v>1256.77</v>
      </c>
    </row>
    <row r="35079" spans="3:4" ht="15" hidden="1" customHeight="1" x14ac:dyDescent="0.25">
      <c r="C35079" s="160" t="s">
        <v>312</v>
      </c>
      <c r="D35079" s="161">
        <v>1040.5899999999999</v>
      </c>
    </row>
    <row r="35080" spans="3:4" ht="15" hidden="1" customHeight="1" x14ac:dyDescent="0.25">
      <c r="C35080" s="158" t="s">
        <v>555</v>
      </c>
      <c r="D35080" s="159">
        <v>522.42999999999995</v>
      </c>
    </row>
    <row r="35081" spans="3:4" ht="15" hidden="1" customHeight="1" x14ac:dyDescent="0.25">
      <c r="C35081" s="160" t="s">
        <v>553</v>
      </c>
      <c r="D35081" s="161">
        <v>480.75</v>
      </c>
    </row>
    <row r="35082" spans="3:4" ht="15" hidden="1" customHeight="1" x14ac:dyDescent="0.25">
      <c r="C35082" s="158" t="s">
        <v>312</v>
      </c>
      <c r="D35082" s="159">
        <v>728.14</v>
      </c>
    </row>
    <row r="35083" spans="3:4" ht="15" hidden="1" customHeight="1" x14ac:dyDescent="0.25">
      <c r="C35083" s="160" t="s">
        <v>540</v>
      </c>
      <c r="D35083" s="161">
        <v>1290.6300000000001</v>
      </c>
    </row>
    <row r="35084" spans="3:4" ht="15" hidden="1" customHeight="1" x14ac:dyDescent="0.25">
      <c r="C35084" s="158" t="s">
        <v>549</v>
      </c>
      <c r="D35084" s="159">
        <v>497.4</v>
      </c>
    </row>
    <row r="35085" spans="3:4" ht="15" hidden="1" customHeight="1" x14ac:dyDescent="0.25">
      <c r="C35085" s="160" t="s">
        <v>552</v>
      </c>
      <c r="D35085" s="161">
        <v>965.17</v>
      </c>
    </row>
    <row r="35086" spans="3:4" ht="15" hidden="1" customHeight="1" x14ac:dyDescent="0.25">
      <c r="C35086" s="158" t="s">
        <v>546</v>
      </c>
      <c r="D35086" s="159">
        <v>1082.42</v>
      </c>
    </row>
    <row r="35087" spans="3:4" ht="15" hidden="1" customHeight="1" x14ac:dyDescent="0.25">
      <c r="C35087" s="160" t="s">
        <v>539</v>
      </c>
      <c r="D35087" s="161">
        <v>363.79</v>
      </c>
    </row>
    <row r="35088" spans="3:4" ht="15" hidden="1" customHeight="1" x14ac:dyDescent="0.25">
      <c r="C35088" s="158" t="s">
        <v>542</v>
      </c>
      <c r="D35088" s="159">
        <v>79.319999999999993</v>
      </c>
    </row>
    <row r="35089" spans="3:4" ht="15" hidden="1" customHeight="1" x14ac:dyDescent="0.25">
      <c r="C35089" s="160" t="s">
        <v>549</v>
      </c>
      <c r="D35089" s="161">
        <v>1200.3399999999999</v>
      </c>
    </row>
    <row r="35090" spans="3:4" ht="15" hidden="1" customHeight="1" x14ac:dyDescent="0.25">
      <c r="C35090" s="158" t="s">
        <v>539</v>
      </c>
      <c r="D35090" s="159">
        <v>895.48</v>
      </c>
    </row>
    <row r="35091" spans="3:4" ht="15" hidden="1" customHeight="1" x14ac:dyDescent="0.25">
      <c r="C35091" s="160" t="s">
        <v>548</v>
      </c>
      <c r="D35091" s="161">
        <v>1113.21</v>
      </c>
    </row>
    <row r="35092" spans="3:4" ht="15" hidden="1" customHeight="1" x14ac:dyDescent="0.25">
      <c r="C35092" s="158" t="s">
        <v>543</v>
      </c>
      <c r="D35092" s="159">
        <v>261.20999999999998</v>
      </c>
    </row>
    <row r="35093" spans="3:4" ht="15" hidden="1" customHeight="1" x14ac:dyDescent="0.25">
      <c r="C35093" s="160" t="s">
        <v>308</v>
      </c>
      <c r="D35093" s="161">
        <v>806.43</v>
      </c>
    </row>
    <row r="35094" spans="3:4" ht="15" hidden="1" customHeight="1" x14ac:dyDescent="0.25">
      <c r="C35094" s="158" t="s">
        <v>540</v>
      </c>
      <c r="D35094" s="159">
        <v>375.5</v>
      </c>
    </row>
    <row r="35095" spans="3:4" ht="15" hidden="1" customHeight="1" x14ac:dyDescent="0.25">
      <c r="C35095" s="160" t="s">
        <v>309</v>
      </c>
      <c r="D35095" s="161">
        <v>670.07</v>
      </c>
    </row>
    <row r="35096" spans="3:4" ht="15" hidden="1" customHeight="1" x14ac:dyDescent="0.25">
      <c r="C35096" s="158" t="s">
        <v>549</v>
      </c>
      <c r="D35096" s="159">
        <v>119.24</v>
      </c>
    </row>
    <row r="35097" spans="3:4" ht="15" hidden="1" customHeight="1" x14ac:dyDescent="0.25">
      <c r="C35097" s="160" t="s">
        <v>549</v>
      </c>
      <c r="D35097" s="161">
        <v>408.24</v>
      </c>
    </row>
    <row r="35098" spans="3:4" ht="15" hidden="1" customHeight="1" x14ac:dyDescent="0.25">
      <c r="C35098" s="158" t="s">
        <v>551</v>
      </c>
      <c r="D35098" s="159">
        <v>695.49</v>
      </c>
    </row>
    <row r="35099" spans="3:4" ht="15" hidden="1" customHeight="1" x14ac:dyDescent="0.25">
      <c r="C35099" s="160" t="s">
        <v>540</v>
      </c>
      <c r="D35099" s="161">
        <v>677.33</v>
      </c>
    </row>
    <row r="35100" spans="3:4" ht="15" hidden="1" customHeight="1" x14ac:dyDescent="0.25">
      <c r="C35100" s="158" t="s">
        <v>543</v>
      </c>
      <c r="D35100" s="159">
        <v>1212.43</v>
      </c>
    </row>
    <row r="35101" spans="3:4" ht="15" hidden="1" customHeight="1" x14ac:dyDescent="0.25">
      <c r="C35101" s="160" t="s">
        <v>546</v>
      </c>
      <c r="D35101" s="161">
        <v>599</v>
      </c>
    </row>
    <row r="35102" spans="3:4" ht="15" hidden="1" customHeight="1" x14ac:dyDescent="0.25">
      <c r="C35102" s="158" t="s">
        <v>552</v>
      </c>
      <c r="D35102" s="159">
        <v>709.45</v>
      </c>
    </row>
    <row r="35103" spans="3:4" ht="15" hidden="1" customHeight="1" x14ac:dyDescent="0.25">
      <c r="C35103" s="160" t="s">
        <v>540</v>
      </c>
      <c r="D35103" s="161">
        <v>97.25</v>
      </c>
    </row>
    <row r="35104" spans="3:4" ht="15" hidden="1" customHeight="1" x14ac:dyDescent="0.25">
      <c r="C35104" s="158" t="s">
        <v>307</v>
      </c>
      <c r="D35104" s="159">
        <v>656.72</v>
      </c>
    </row>
    <row r="35105" spans="3:4" ht="15" hidden="1" customHeight="1" x14ac:dyDescent="0.25">
      <c r="C35105" s="160" t="s">
        <v>539</v>
      </c>
      <c r="D35105" s="161">
        <v>827.8</v>
      </c>
    </row>
    <row r="35106" spans="3:4" ht="15" hidden="1" customHeight="1" x14ac:dyDescent="0.25">
      <c r="C35106" s="158" t="s">
        <v>309</v>
      </c>
      <c r="D35106" s="159">
        <v>464.79</v>
      </c>
    </row>
    <row r="35107" spans="3:4" ht="15" hidden="1" customHeight="1" x14ac:dyDescent="0.25">
      <c r="C35107" s="160" t="s">
        <v>551</v>
      </c>
      <c r="D35107" s="161">
        <v>243.4</v>
      </c>
    </row>
    <row r="35108" spans="3:4" ht="15" hidden="1" customHeight="1" x14ac:dyDescent="0.25">
      <c r="C35108" s="158" t="s">
        <v>546</v>
      </c>
      <c r="D35108" s="159">
        <v>409.28</v>
      </c>
    </row>
    <row r="35109" spans="3:4" ht="15" hidden="1" customHeight="1" x14ac:dyDescent="0.25">
      <c r="C35109" s="160" t="s">
        <v>549</v>
      </c>
      <c r="D35109" s="161">
        <v>589.64</v>
      </c>
    </row>
    <row r="35110" spans="3:4" ht="15" hidden="1" customHeight="1" x14ac:dyDescent="0.25">
      <c r="C35110" s="158" t="s">
        <v>547</v>
      </c>
      <c r="D35110" s="159">
        <v>748.49</v>
      </c>
    </row>
    <row r="35111" spans="3:4" ht="15" hidden="1" customHeight="1" x14ac:dyDescent="0.25">
      <c r="C35111" s="160" t="s">
        <v>551</v>
      </c>
      <c r="D35111" s="161">
        <v>599.15</v>
      </c>
    </row>
    <row r="35112" spans="3:4" ht="15" hidden="1" customHeight="1" x14ac:dyDescent="0.25">
      <c r="C35112" s="158" t="s">
        <v>549</v>
      </c>
      <c r="D35112" s="159">
        <v>829.04</v>
      </c>
    </row>
    <row r="35113" spans="3:4" ht="15" hidden="1" customHeight="1" x14ac:dyDescent="0.25">
      <c r="C35113" s="160" t="s">
        <v>545</v>
      </c>
      <c r="D35113" s="161">
        <v>319.39</v>
      </c>
    </row>
    <row r="35114" spans="3:4" ht="15" hidden="1" customHeight="1" x14ac:dyDescent="0.25">
      <c r="C35114" s="158" t="s">
        <v>551</v>
      </c>
      <c r="D35114" s="159">
        <v>306.55</v>
      </c>
    </row>
    <row r="35115" spans="3:4" ht="15" hidden="1" customHeight="1" x14ac:dyDescent="0.25">
      <c r="C35115" s="160" t="s">
        <v>541</v>
      </c>
      <c r="D35115" s="161">
        <v>692.88</v>
      </c>
    </row>
    <row r="35116" spans="3:4" ht="15" hidden="1" customHeight="1" x14ac:dyDescent="0.25">
      <c r="C35116" s="158" t="s">
        <v>558</v>
      </c>
      <c r="D35116" s="159">
        <v>1222.98</v>
      </c>
    </row>
    <row r="35117" spans="3:4" ht="15" hidden="1" customHeight="1" x14ac:dyDescent="0.25">
      <c r="C35117" s="160" t="s">
        <v>546</v>
      </c>
      <c r="D35117" s="161">
        <v>680.31</v>
      </c>
    </row>
    <row r="35118" spans="3:4" ht="15" hidden="1" customHeight="1" x14ac:dyDescent="0.25">
      <c r="C35118" s="158" t="s">
        <v>553</v>
      </c>
      <c r="D35118" s="159">
        <v>1144.21</v>
      </c>
    </row>
    <row r="35119" spans="3:4" ht="15" hidden="1" customHeight="1" x14ac:dyDescent="0.25">
      <c r="C35119" s="160" t="s">
        <v>545</v>
      </c>
      <c r="D35119" s="161">
        <v>1067.48</v>
      </c>
    </row>
    <row r="35120" spans="3:4" ht="15" hidden="1" customHeight="1" x14ac:dyDescent="0.25">
      <c r="C35120" s="158" t="s">
        <v>308</v>
      </c>
      <c r="D35120" s="159">
        <v>724.8</v>
      </c>
    </row>
    <row r="35121" spans="3:4" ht="15" hidden="1" customHeight="1" x14ac:dyDescent="0.25">
      <c r="C35121" s="160" t="s">
        <v>545</v>
      </c>
      <c r="D35121" s="161">
        <v>1021.51</v>
      </c>
    </row>
    <row r="35122" spans="3:4" ht="15" hidden="1" customHeight="1" x14ac:dyDescent="0.25">
      <c r="C35122" s="158" t="s">
        <v>551</v>
      </c>
      <c r="D35122" s="159">
        <v>56.4</v>
      </c>
    </row>
    <row r="35123" spans="3:4" ht="15" hidden="1" customHeight="1" x14ac:dyDescent="0.25">
      <c r="C35123" s="160" t="s">
        <v>541</v>
      </c>
      <c r="D35123" s="161">
        <v>1032.25</v>
      </c>
    </row>
    <row r="35124" spans="3:4" ht="15" hidden="1" customHeight="1" x14ac:dyDescent="0.25">
      <c r="C35124" s="158" t="s">
        <v>553</v>
      </c>
      <c r="D35124" s="159">
        <v>581.69000000000005</v>
      </c>
    </row>
    <row r="35125" spans="3:4" ht="15" hidden="1" customHeight="1" x14ac:dyDescent="0.25">
      <c r="C35125" s="160" t="s">
        <v>541</v>
      </c>
      <c r="D35125" s="161">
        <v>987.4</v>
      </c>
    </row>
    <row r="35126" spans="3:4" ht="15" hidden="1" customHeight="1" x14ac:dyDescent="0.25">
      <c r="C35126" s="158" t="s">
        <v>547</v>
      </c>
      <c r="D35126" s="159">
        <v>530.54999999999995</v>
      </c>
    </row>
    <row r="35127" spans="3:4" ht="15" hidden="1" customHeight="1" x14ac:dyDescent="0.25">
      <c r="C35127" s="160" t="s">
        <v>556</v>
      </c>
      <c r="D35127" s="161">
        <v>1064.77</v>
      </c>
    </row>
    <row r="35128" spans="3:4" ht="15" hidden="1" customHeight="1" x14ac:dyDescent="0.25">
      <c r="C35128" s="158" t="s">
        <v>549</v>
      </c>
      <c r="D35128" s="159">
        <v>610.15</v>
      </c>
    </row>
    <row r="35129" spans="3:4" ht="15" hidden="1" customHeight="1" x14ac:dyDescent="0.25">
      <c r="C35129" s="160" t="s">
        <v>545</v>
      </c>
      <c r="D35129" s="161">
        <v>479.36</v>
      </c>
    </row>
    <row r="35130" spans="3:4" ht="15" hidden="1" customHeight="1" x14ac:dyDescent="0.25">
      <c r="C35130" s="158" t="s">
        <v>551</v>
      </c>
      <c r="D35130" s="159">
        <v>239.03</v>
      </c>
    </row>
    <row r="35131" spans="3:4" ht="15" hidden="1" customHeight="1" x14ac:dyDescent="0.25">
      <c r="C35131" s="160" t="s">
        <v>312</v>
      </c>
      <c r="D35131" s="161">
        <v>680.37</v>
      </c>
    </row>
    <row r="35132" spans="3:4" ht="15" hidden="1" customHeight="1" x14ac:dyDescent="0.25">
      <c r="C35132" s="158" t="s">
        <v>539</v>
      </c>
      <c r="D35132" s="159">
        <v>1004.74</v>
      </c>
    </row>
    <row r="35133" spans="3:4" ht="15" hidden="1" customHeight="1" x14ac:dyDescent="0.25">
      <c r="C35133" s="160" t="s">
        <v>545</v>
      </c>
      <c r="D35133" s="161">
        <v>1025.81</v>
      </c>
    </row>
    <row r="35134" spans="3:4" ht="15" hidden="1" customHeight="1" x14ac:dyDescent="0.25">
      <c r="C35134" s="158" t="s">
        <v>547</v>
      </c>
      <c r="D35134" s="159">
        <v>668.09</v>
      </c>
    </row>
    <row r="35135" spans="3:4" ht="15" hidden="1" customHeight="1" x14ac:dyDescent="0.25">
      <c r="C35135" s="160" t="s">
        <v>545</v>
      </c>
      <c r="D35135" s="161">
        <v>665.51</v>
      </c>
    </row>
    <row r="35136" spans="3:4" ht="15" hidden="1" customHeight="1" x14ac:dyDescent="0.25">
      <c r="C35136" s="158" t="s">
        <v>549</v>
      </c>
      <c r="D35136" s="159">
        <v>574.30999999999995</v>
      </c>
    </row>
    <row r="35137" spans="3:4" ht="15" hidden="1" customHeight="1" x14ac:dyDescent="0.25">
      <c r="C35137" s="160" t="s">
        <v>312</v>
      </c>
      <c r="D35137" s="161">
        <v>1069.82</v>
      </c>
    </row>
    <row r="35138" spans="3:4" ht="15" hidden="1" customHeight="1" x14ac:dyDescent="0.25">
      <c r="C35138" s="158" t="s">
        <v>543</v>
      </c>
      <c r="D35138" s="159">
        <v>613.87</v>
      </c>
    </row>
    <row r="35139" spans="3:4" ht="15" hidden="1" customHeight="1" x14ac:dyDescent="0.25">
      <c r="C35139" s="160" t="s">
        <v>553</v>
      </c>
      <c r="D35139" s="161">
        <v>16.2</v>
      </c>
    </row>
    <row r="35140" spans="3:4" ht="15" hidden="1" customHeight="1" x14ac:dyDescent="0.25">
      <c r="C35140" s="158" t="s">
        <v>308</v>
      </c>
      <c r="D35140" s="159">
        <v>401.09</v>
      </c>
    </row>
    <row r="35141" spans="3:4" ht="15" hidden="1" customHeight="1" x14ac:dyDescent="0.25">
      <c r="C35141" s="160" t="s">
        <v>312</v>
      </c>
      <c r="D35141" s="161">
        <v>801.71</v>
      </c>
    </row>
    <row r="35142" spans="3:4" ht="15" hidden="1" customHeight="1" x14ac:dyDescent="0.25">
      <c r="C35142" s="158" t="s">
        <v>555</v>
      </c>
      <c r="D35142" s="159">
        <v>888.26</v>
      </c>
    </row>
    <row r="35143" spans="3:4" ht="15" hidden="1" customHeight="1" x14ac:dyDescent="0.25">
      <c r="C35143" s="160" t="s">
        <v>546</v>
      </c>
      <c r="D35143" s="161">
        <v>765.97</v>
      </c>
    </row>
    <row r="35144" spans="3:4" ht="15" hidden="1" customHeight="1" x14ac:dyDescent="0.25">
      <c r="C35144" s="158" t="s">
        <v>312</v>
      </c>
      <c r="D35144" s="159">
        <v>107.74</v>
      </c>
    </row>
    <row r="35145" spans="3:4" ht="15" hidden="1" customHeight="1" x14ac:dyDescent="0.25">
      <c r="C35145" s="160" t="s">
        <v>549</v>
      </c>
      <c r="D35145" s="161">
        <v>268.19</v>
      </c>
    </row>
    <row r="35146" spans="3:4" ht="15" hidden="1" customHeight="1" x14ac:dyDescent="0.25">
      <c r="C35146" s="158" t="s">
        <v>550</v>
      </c>
      <c r="D35146" s="159">
        <v>134.35</v>
      </c>
    </row>
    <row r="35147" spans="3:4" ht="15" hidden="1" customHeight="1" x14ac:dyDescent="0.25">
      <c r="C35147" s="160" t="s">
        <v>546</v>
      </c>
      <c r="D35147" s="161">
        <v>302.11</v>
      </c>
    </row>
    <row r="35148" spans="3:4" ht="15" hidden="1" customHeight="1" x14ac:dyDescent="0.25">
      <c r="C35148" s="158" t="s">
        <v>551</v>
      </c>
      <c r="D35148" s="159">
        <v>1256.03</v>
      </c>
    </row>
    <row r="35149" spans="3:4" ht="15" hidden="1" customHeight="1" x14ac:dyDescent="0.25">
      <c r="C35149" s="160" t="s">
        <v>553</v>
      </c>
      <c r="D35149" s="161">
        <v>394.13</v>
      </c>
    </row>
    <row r="35150" spans="3:4" ht="15" hidden="1" customHeight="1" x14ac:dyDescent="0.25">
      <c r="C35150" s="158" t="s">
        <v>545</v>
      </c>
      <c r="D35150" s="159">
        <v>380.61</v>
      </c>
    </row>
    <row r="35151" spans="3:4" ht="15" hidden="1" customHeight="1" x14ac:dyDescent="0.25">
      <c r="C35151" s="160" t="s">
        <v>553</v>
      </c>
      <c r="D35151" s="161">
        <v>667.55</v>
      </c>
    </row>
    <row r="35152" spans="3:4" ht="15" hidden="1" customHeight="1" x14ac:dyDescent="0.25">
      <c r="C35152" s="158" t="s">
        <v>552</v>
      </c>
      <c r="D35152" s="159">
        <v>499.89</v>
      </c>
    </row>
    <row r="35153" spans="3:4" ht="15" hidden="1" customHeight="1" x14ac:dyDescent="0.25">
      <c r="C35153" s="160" t="s">
        <v>550</v>
      </c>
      <c r="D35153" s="161">
        <v>190.6</v>
      </c>
    </row>
    <row r="35154" spans="3:4" ht="15" hidden="1" customHeight="1" x14ac:dyDescent="0.25">
      <c r="C35154" s="158" t="s">
        <v>540</v>
      </c>
      <c r="D35154" s="159">
        <v>421.51</v>
      </c>
    </row>
    <row r="35155" spans="3:4" ht="15" hidden="1" customHeight="1" x14ac:dyDescent="0.25">
      <c r="C35155" s="160" t="s">
        <v>553</v>
      </c>
      <c r="D35155" s="161">
        <v>408.89</v>
      </c>
    </row>
    <row r="35156" spans="3:4" ht="15" hidden="1" customHeight="1" x14ac:dyDescent="0.25">
      <c r="C35156" s="158" t="s">
        <v>309</v>
      </c>
      <c r="D35156" s="159">
        <v>659.84</v>
      </c>
    </row>
    <row r="35157" spans="3:4" ht="15" hidden="1" customHeight="1" x14ac:dyDescent="0.25">
      <c r="C35157" s="160" t="s">
        <v>548</v>
      </c>
      <c r="D35157" s="161">
        <v>1143.0899999999999</v>
      </c>
    </row>
    <row r="35158" spans="3:4" ht="15" hidden="1" customHeight="1" x14ac:dyDescent="0.25">
      <c r="C35158" s="158" t="s">
        <v>551</v>
      </c>
      <c r="D35158" s="159">
        <v>634.99</v>
      </c>
    </row>
    <row r="35159" spans="3:4" ht="15" hidden="1" customHeight="1" x14ac:dyDescent="0.25">
      <c r="C35159" s="160" t="s">
        <v>549</v>
      </c>
      <c r="D35159" s="161">
        <v>15.38</v>
      </c>
    </row>
    <row r="35160" spans="3:4" ht="15" hidden="1" customHeight="1" x14ac:dyDescent="0.25">
      <c r="C35160" s="158" t="s">
        <v>553</v>
      </c>
      <c r="D35160" s="159">
        <v>950.9</v>
      </c>
    </row>
    <row r="35161" spans="3:4" ht="15" hidden="1" customHeight="1" x14ac:dyDescent="0.25">
      <c r="C35161" s="160" t="s">
        <v>551</v>
      </c>
      <c r="D35161" s="161">
        <v>236.62</v>
      </c>
    </row>
    <row r="35162" spans="3:4" ht="15" hidden="1" customHeight="1" x14ac:dyDescent="0.25">
      <c r="C35162" s="158" t="s">
        <v>539</v>
      </c>
      <c r="D35162" s="159">
        <v>605.29999999999995</v>
      </c>
    </row>
    <row r="35163" spans="3:4" ht="15" hidden="1" customHeight="1" x14ac:dyDescent="0.25">
      <c r="C35163" s="160" t="s">
        <v>552</v>
      </c>
      <c r="D35163" s="161">
        <v>1010.76</v>
      </c>
    </row>
    <row r="35164" spans="3:4" ht="15" hidden="1" customHeight="1" x14ac:dyDescent="0.25">
      <c r="C35164" s="158" t="s">
        <v>553</v>
      </c>
      <c r="D35164" s="159">
        <v>97.63</v>
      </c>
    </row>
    <row r="35165" spans="3:4" ht="15" hidden="1" customHeight="1" x14ac:dyDescent="0.25">
      <c r="C35165" s="160" t="s">
        <v>547</v>
      </c>
      <c r="D35165" s="161">
        <v>1233.29</v>
      </c>
    </row>
    <row r="35166" spans="3:4" ht="15" hidden="1" customHeight="1" x14ac:dyDescent="0.25">
      <c r="C35166" s="158" t="s">
        <v>551</v>
      </c>
      <c r="D35166" s="159">
        <v>990.05</v>
      </c>
    </row>
    <row r="35167" spans="3:4" ht="15" hidden="1" customHeight="1" x14ac:dyDescent="0.25">
      <c r="C35167" s="160" t="s">
        <v>552</v>
      </c>
      <c r="D35167" s="161">
        <v>1020.45</v>
      </c>
    </row>
    <row r="35168" spans="3:4" ht="15" hidden="1" customHeight="1" x14ac:dyDescent="0.25">
      <c r="C35168" s="158" t="s">
        <v>549</v>
      </c>
      <c r="D35168" s="159">
        <v>439.3</v>
      </c>
    </row>
    <row r="35169" spans="3:4" ht="15" hidden="1" customHeight="1" x14ac:dyDescent="0.25">
      <c r="C35169" s="160" t="s">
        <v>552</v>
      </c>
      <c r="D35169" s="161">
        <v>866.57</v>
      </c>
    </row>
    <row r="35170" spans="3:4" ht="15" hidden="1" customHeight="1" x14ac:dyDescent="0.25">
      <c r="C35170" s="158" t="s">
        <v>553</v>
      </c>
      <c r="D35170" s="159">
        <v>423.94</v>
      </c>
    </row>
    <row r="35171" spans="3:4" ht="15" hidden="1" customHeight="1" x14ac:dyDescent="0.25">
      <c r="C35171" s="160" t="s">
        <v>554</v>
      </c>
      <c r="D35171" s="161">
        <v>915.84</v>
      </c>
    </row>
    <row r="35172" spans="3:4" ht="15" hidden="1" customHeight="1" x14ac:dyDescent="0.25">
      <c r="C35172" s="158" t="s">
        <v>545</v>
      </c>
      <c r="D35172" s="159">
        <v>993.45</v>
      </c>
    </row>
    <row r="35173" spans="3:4" ht="15" hidden="1" customHeight="1" x14ac:dyDescent="0.25">
      <c r="C35173" s="160" t="s">
        <v>551</v>
      </c>
      <c r="D35173" s="161">
        <v>1174.27</v>
      </c>
    </row>
    <row r="35174" spans="3:4" ht="15" hidden="1" customHeight="1" x14ac:dyDescent="0.25">
      <c r="C35174" s="158" t="s">
        <v>542</v>
      </c>
      <c r="D35174" s="159">
        <v>478.87</v>
      </c>
    </row>
    <row r="35175" spans="3:4" ht="15" hidden="1" customHeight="1" x14ac:dyDescent="0.25">
      <c r="C35175" s="160" t="s">
        <v>548</v>
      </c>
      <c r="D35175" s="161">
        <v>779.58</v>
      </c>
    </row>
    <row r="35176" spans="3:4" ht="15" hidden="1" customHeight="1" x14ac:dyDescent="0.25">
      <c r="C35176" s="158" t="s">
        <v>309</v>
      </c>
      <c r="D35176" s="159">
        <v>153.94</v>
      </c>
    </row>
    <row r="35177" spans="3:4" ht="15" hidden="1" customHeight="1" x14ac:dyDescent="0.25">
      <c r="C35177" s="160" t="s">
        <v>542</v>
      </c>
      <c r="D35177" s="161">
        <v>434.87</v>
      </c>
    </row>
    <row r="35178" spans="3:4" ht="15" hidden="1" customHeight="1" x14ac:dyDescent="0.25">
      <c r="C35178" s="158" t="s">
        <v>557</v>
      </c>
      <c r="D35178" s="159">
        <v>517.48</v>
      </c>
    </row>
    <row r="35179" spans="3:4" ht="15" hidden="1" customHeight="1" x14ac:dyDescent="0.25">
      <c r="C35179" s="160" t="s">
        <v>546</v>
      </c>
      <c r="D35179" s="161">
        <v>554.1</v>
      </c>
    </row>
    <row r="35180" spans="3:4" ht="15" hidden="1" customHeight="1" x14ac:dyDescent="0.25">
      <c r="C35180" s="158" t="s">
        <v>308</v>
      </c>
      <c r="D35180" s="159">
        <v>1145.53</v>
      </c>
    </row>
    <row r="35181" spans="3:4" ht="15" hidden="1" customHeight="1" x14ac:dyDescent="0.25">
      <c r="C35181" s="160" t="s">
        <v>309</v>
      </c>
      <c r="D35181" s="161">
        <v>437.27</v>
      </c>
    </row>
    <row r="35182" spans="3:4" ht="15" hidden="1" customHeight="1" x14ac:dyDescent="0.25">
      <c r="C35182" s="158" t="s">
        <v>546</v>
      </c>
      <c r="D35182" s="159">
        <v>149.52000000000001</v>
      </c>
    </row>
    <row r="35183" spans="3:4" ht="15" hidden="1" customHeight="1" x14ac:dyDescent="0.25">
      <c r="C35183" s="160" t="s">
        <v>546</v>
      </c>
      <c r="D35183" s="161">
        <v>343.85</v>
      </c>
    </row>
    <row r="35184" spans="3:4" ht="15" hidden="1" customHeight="1" x14ac:dyDescent="0.25">
      <c r="C35184" s="158" t="s">
        <v>549</v>
      </c>
      <c r="D35184" s="159">
        <v>134.83000000000001</v>
      </c>
    </row>
    <row r="35185" spans="3:4" ht="15" hidden="1" customHeight="1" x14ac:dyDescent="0.25">
      <c r="C35185" s="160" t="s">
        <v>542</v>
      </c>
      <c r="D35185" s="161">
        <v>208.8</v>
      </c>
    </row>
    <row r="35186" spans="3:4" ht="15" hidden="1" customHeight="1" x14ac:dyDescent="0.25">
      <c r="C35186" s="158" t="s">
        <v>553</v>
      </c>
      <c r="D35186" s="159">
        <v>1288.3699999999999</v>
      </c>
    </row>
    <row r="35187" spans="3:4" ht="15" hidden="1" customHeight="1" x14ac:dyDescent="0.25">
      <c r="C35187" s="160" t="s">
        <v>546</v>
      </c>
      <c r="D35187" s="161">
        <v>424.89</v>
      </c>
    </row>
    <row r="35188" spans="3:4" ht="15" hidden="1" customHeight="1" x14ac:dyDescent="0.25">
      <c r="C35188" s="158" t="s">
        <v>543</v>
      </c>
      <c r="D35188" s="159">
        <v>946.77</v>
      </c>
    </row>
    <row r="35189" spans="3:4" ht="15" hidden="1" customHeight="1" x14ac:dyDescent="0.25">
      <c r="C35189" s="160" t="s">
        <v>308</v>
      </c>
      <c r="D35189" s="161">
        <v>516.44000000000005</v>
      </c>
    </row>
    <row r="35190" spans="3:4" ht="15" hidden="1" customHeight="1" x14ac:dyDescent="0.25">
      <c r="C35190" s="158" t="s">
        <v>553</v>
      </c>
      <c r="D35190" s="159">
        <v>21.88</v>
      </c>
    </row>
    <row r="35191" spans="3:4" ht="15" hidden="1" customHeight="1" x14ac:dyDescent="0.25">
      <c r="C35191" s="160" t="s">
        <v>542</v>
      </c>
      <c r="D35191" s="161">
        <v>1139.77</v>
      </c>
    </row>
    <row r="35192" spans="3:4" ht="15" hidden="1" customHeight="1" x14ac:dyDescent="0.25">
      <c r="C35192" s="158" t="s">
        <v>542</v>
      </c>
      <c r="D35192" s="159">
        <v>881.19</v>
      </c>
    </row>
    <row r="35193" spans="3:4" ht="15" hidden="1" customHeight="1" x14ac:dyDescent="0.25">
      <c r="C35193" s="160" t="s">
        <v>307</v>
      </c>
      <c r="D35193" s="161">
        <v>337.22</v>
      </c>
    </row>
    <row r="35194" spans="3:4" ht="15" hidden="1" customHeight="1" x14ac:dyDescent="0.25">
      <c r="C35194" s="158" t="s">
        <v>539</v>
      </c>
      <c r="D35194" s="159">
        <v>360.79</v>
      </c>
    </row>
    <row r="35195" spans="3:4" ht="15" hidden="1" customHeight="1" x14ac:dyDescent="0.25">
      <c r="C35195" s="160" t="s">
        <v>551</v>
      </c>
      <c r="D35195" s="161">
        <v>910.65</v>
      </c>
    </row>
    <row r="35196" spans="3:4" ht="15" hidden="1" customHeight="1" x14ac:dyDescent="0.25">
      <c r="C35196" s="158" t="s">
        <v>546</v>
      </c>
      <c r="D35196" s="159">
        <v>1281.04</v>
      </c>
    </row>
    <row r="35197" spans="3:4" ht="15" hidden="1" customHeight="1" x14ac:dyDescent="0.25">
      <c r="C35197" s="160" t="s">
        <v>558</v>
      </c>
      <c r="D35197" s="161">
        <v>513.35</v>
      </c>
    </row>
    <row r="35198" spans="3:4" ht="15" hidden="1" customHeight="1" x14ac:dyDescent="0.25">
      <c r="C35198" s="158" t="s">
        <v>553</v>
      </c>
      <c r="D35198" s="159">
        <v>626.67999999999995</v>
      </c>
    </row>
    <row r="35199" spans="3:4" ht="15" hidden="1" customHeight="1" x14ac:dyDescent="0.25">
      <c r="C35199" s="160" t="s">
        <v>539</v>
      </c>
      <c r="D35199" s="161">
        <v>370.52</v>
      </c>
    </row>
    <row r="35200" spans="3:4" ht="15" hidden="1" customHeight="1" x14ac:dyDescent="0.25">
      <c r="C35200" s="158" t="s">
        <v>551</v>
      </c>
      <c r="D35200" s="159">
        <v>529.37</v>
      </c>
    </row>
    <row r="35201" spans="3:4" ht="15" hidden="1" customHeight="1" x14ac:dyDescent="0.25">
      <c r="C35201" s="160" t="s">
        <v>308</v>
      </c>
      <c r="D35201" s="161">
        <v>549.5</v>
      </c>
    </row>
    <row r="35202" spans="3:4" ht="15" hidden="1" customHeight="1" x14ac:dyDescent="0.25">
      <c r="C35202" s="158" t="s">
        <v>545</v>
      </c>
      <c r="D35202" s="159">
        <v>1142.18</v>
      </c>
    </row>
    <row r="35203" spans="3:4" ht="15" hidden="1" customHeight="1" x14ac:dyDescent="0.25">
      <c r="C35203" s="160" t="s">
        <v>546</v>
      </c>
      <c r="D35203" s="161">
        <v>451.42</v>
      </c>
    </row>
    <row r="35204" spans="3:4" ht="15" hidden="1" customHeight="1" x14ac:dyDescent="0.25">
      <c r="C35204" s="158" t="s">
        <v>539</v>
      </c>
      <c r="D35204" s="159">
        <v>335.87</v>
      </c>
    </row>
    <row r="35205" spans="3:4" ht="15" hidden="1" customHeight="1" x14ac:dyDescent="0.25">
      <c r="C35205" s="160" t="s">
        <v>312</v>
      </c>
      <c r="D35205" s="161">
        <v>357.96</v>
      </c>
    </row>
    <row r="35206" spans="3:4" ht="15" hidden="1" customHeight="1" x14ac:dyDescent="0.25">
      <c r="C35206" s="158" t="s">
        <v>557</v>
      </c>
      <c r="D35206" s="159">
        <v>564.41</v>
      </c>
    </row>
    <row r="35207" spans="3:4" ht="15" hidden="1" customHeight="1" x14ac:dyDescent="0.25">
      <c r="C35207" s="160" t="s">
        <v>309</v>
      </c>
      <c r="D35207" s="161">
        <v>594</v>
      </c>
    </row>
    <row r="35208" spans="3:4" ht="15" hidden="1" customHeight="1" x14ac:dyDescent="0.25">
      <c r="C35208" s="158" t="s">
        <v>307</v>
      </c>
      <c r="D35208" s="159">
        <v>689.84</v>
      </c>
    </row>
    <row r="35209" spans="3:4" ht="15" hidden="1" customHeight="1" x14ac:dyDescent="0.25">
      <c r="C35209" s="160" t="s">
        <v>546</v>
      </c>
      <c r="D35209" s="161">
        <v>29.45</v>
      </c>
    </row>
    <row r="35210" spans="3:4" ht="15" hidden="1" customHeight="1" x14ac:dyDescent="0.25">
      <c r="C35210" s="158" t="s">
        <v>542</v>
      </c>
      <c r="D35210" s="159">
        <v>99.93</v>
      </c>
    </row>
    <row r="35211" spans="3:4" ht="15" hidden="1" customHeight="1" x14ac:dyDescent="0.25">
      <c r="C35211" s="160" t="s">
        <v>552</v>
      </c>
      <c r="D35211" s="161">
        <v>386.68</v>
      </c>
    </row>
    <row r="35212" spans="3:4" ht="15" hidden="1" customHeight="1" x14ac:dyDescent="0.25">
      <c r="C35212" s="158" t="s">
        <v>553</v>
      </c>
      <c r="D35212" s="159">
        <v>145.96</v>
      </c>
    </row>
    <row r="35213" spans="3:4" ht="15" hidden="1" customHeight="1" x14ac:dyDescent="0.25">
      <c r="C35213" s="160" t="s">
        <v>540</v>
      </c>
      <c r="D35213" s="161">
        <v>462.09</v>
      </c>
    </row>
    <row r="35214" spans="3:4" ht="15" hidden="1" customHeight="1" x14ac:dyDescent="0.25">
      <c r="C35214" s="158" t="s">
        <v>307</v>
      </c>
      <c r="D35214" s="159">
        <v>1253.3900000000001</v>
      </c>
    </row>
    <row r="35215" spans="3:4" ht="15" hidden="1" customHeight="1" x14ac:dyDescent="0.25">
      <c r="C35215" s="160" t="s">
        <v>307</v>
      </c>
      <c r="D35215" s="161">
        <v>895.14</v>
      </c>
    </row>
    <row r="35216" spans="3:4" ht="15" hidden="1" customHeight="1" x14ac:dyDescent="0.25">
      <c r="C35216" s="158" t="s">
        <v>547</v>
      </c>
      <c r="D35216" s="159">
        <v>967.2</v>
      </c>
    </row>
    <row r="35217" spans="3:4" ht="15" hidden="1" customHeight="1" x14ac:dyDescent="0.25">
      <c r="C35217" s="160" t="s">
        <v>307</v>
      </c>
      <c r="D35217" s="161">
        <v>14.21</v>
      </c>
    </row>
    <row r="35218" spans="3:4" ht="15" hidden="1" customHeight="1" x14ac:dyDescent="0.25">
      <c r="C35218" s="158" t="s">
        <v>539</v>
      </c>
      <c r="D35218" s="159">
        <v>360.35</v>
      </c>
    </row>
    <row r="35219" spans="3:4" ht="15" hidden="1" customHeight="1" x14ac:dyDescent="0.25">
      <c r="C35219" s="160" t="s">
        <v>539</v>
      </c>
      <c r="D35219" s="161">
        <v>660.34</v>
      </c>
    </row>
    <row r="35220" spans="3:4" ht="15" hidden="1" customHeight="1" x14ac:dyDescent="0.25">
      <c r="C35220" s="158" t="s">
        <v>541</v>
      </c>
      <c r="D35220" s="159">
        <v>715.27</v>
      </c>
    </row>
    <row r="35221" spans="3:4" ht="15" hidden="1" customHeight="1" x14ac:dyDescent="0.25">
      <c r="C35221" s="160" t="s">
        <v>552</v>
      </c>
      <c r="D35221" s="161">
        <v>731.62</v>
      </c>
    </row>
    <row r="35222" spans="3:4" ht="15" hidden="1" customHeight="1" x14ac:dyDescent="0.25">
      <c r="C35222" s="158" t="s">
        <v>554</v>
      </c>
      <c r="D35222" s="159">
        <v>641.63</v>
      </c>
    </row>
    <row r="35223" spans="3:4" ht="15" hidden="1" customHeight="1" x14ac:dyDescent="0.25">
      <c r="C35223" s="160" t="s">
        <v>308</v>
      </c>
      <c r="D35223" s="161">
        <v>1171.8399999999999</v>
      </c>
    </row>
    <row r="35224" spans="3:4" ht="15" hidden="1" customHeight="1" x14ac:dyDescent="0.25">
      <c r="C35224" s="158" t="s">
        <v>547</v>
      </c>
      <c r="D35224" s="159">
        <v>882.57</v>
      </c>
    </row>
    <row r="35225" spans="3:4" ht="15" hidden="1" customHeight="1" x14ac:dyDescent="0.25">
      <c r="C35225" s="160" t="s">
        <v>546</v>
      </c>
      <c r="D35225" s="161">
        <v>804.52</v>
      </c>
    </row>
    <row r="35226" spans="3:4" ht="15" hidden="1" customHeight="1" x14ac:dyDescent="0.25">
      <c r="C35226" s="158" t="s">
        <v>549</v>
      </c>
      <c r="D35226" s="159">
        <v>631.98</v>
      </c>
    </row>
    <row r="35227" spans="3:4" ht="15" hidden="1" customHeight="1" x14ac:dyDescent="0.25">
      <c r="C35227" s="160" t="s">
        <v>312</v>
      </c>
      <c r="D35227" s="161">
        <v>611.86</v>
      </c>
    </row>
    <row r="35228" spans="3:4" ht="15" hidden="1" customHeight="1" x14ac:dyDescent="0.25">
      <c r="C35228" s="158" t="s">
        <v>547</v>
      </c>
      <c r="D35228" s="159">
        <v>534.54999999999995</v>
      </c>
    </row>
    <row r="35229" spans="3:4" ht="15" hidden="1" customHeight="1" x14ac:dyDescent="0.25">
      <c r="C35229" s="160" t="s">
        <v>307</v>
      </c>
      <c r="D35229" s="161">
        <v>676.49</v>
      </c>
    </row>
    <row r="35230" spans="3:4" ht="15" hidden="1" customHeight="1" x14ac:dyDescent="0.25">
      <c r="C35230" s="158" t="s">
        <v>539</v>
      </c>
      <c r="D35230" s="159">
        <v>172.53</v>
      </c>
    </row>
    <row r="35231" spans="3:4" ht="15" hidden="1" customHeight="1" x14ac:dyDescent="0.25">
      <c r="C35231" s="160" t="s">
        <v>539</v>
      </c>
      <c r="D35231" s="161">
        <v>556.39</v>
      </c>
    </row>
    <row r="35232" spans="3:4" ht="15" hidden="1" customHeight="1" x14ac:dyDescent="0.25">
      <c r="C35232" s="158" t="s">
        <v>540</v>
      </c>
      <c r="D35232" s="159">
        <v>752.92</v>
      </c>
    </row>
    <row r="35233" spans="3:4" ht="15" hidden="1" customHeight="1" x14ac:dyDescent="0.25">
      <c r="C35233" s="160" t="s">
        <v>549</v>
      </c>
      <c r="D35233" s="161">
        <v>772.23</v>
      </c>
    </row>
    <row r="35234" spans="3:4" ht="15" hidden="1" customHeight="1" x14ac:dyDescent="0.25">
      <c r="C35234" s="158" t="s">
        <v>542</v>
      </c>
      <c r="D35234" s="159">
        <v>419.47</v>
      </c>
    </row>
    <row r="35235" spans="3:4" ht="15" hidden="1" customHeight="1" x14ac:dyDescent="0.25">
      <c r="C35235" s="160" t="s">
        <v>546</v>
      </c>
      <c r="D35235" s="161">
        <v>289.56</v>
      </c>
    </row>
    <row r="35236" spans="3:4" ht="15" hidden="1" customHeight="1" x14ac:dyDescent="0.25">
      <c r="C35236" s="158" t="s">
        <v>552</v>
      </c>
      <c r="D35236" s="159">
        <v>437.82</v>
      </c>
    </row>
    <row r="35237" spans="3:4" ht="15" hidden="1" customHeight="1" x14ac:dyDescent="0.25">
      <c r="C35237" s="160" t="s">
        <v>549</v>
      </c>
      <c r="D35237" s="161">
        <v>574.19000000000005</v>
      </c>
    </row>
    <row r="35238" spans="3:4" ht="15" hidden="1" customHeight="1" x14ac:dyDescent="0.25">
      <c r="C35238" s="158" t="s">
        <v>543</v>
      </c>
      <c r="D35238" s="159">
        <v>351.93</v>
      </c>
    </row>
    <row r="35239" spans="3:4" ht="15" hidden="1" customHeight="1" x14ac:dyDescent="0.25">
      <c r="C35239" s="160" t="s">
        <v>552</v>
      </c>
      <c r="D35239" s="161">
        <v>56.71</v>
      </c>
    </row>
    <row r="35240" spans="3:4" ht="15" hidden="1" customHeight="1" x14ac:dyDescent="0.25">
      <c r="C35240" s="158" t="s">
        <v>550</v>
      </c>
      <c r="D35240" s="159">
        <v>1203.53</v>
      </c>
    </row>
    <row r="35241" spans="3:4" ht="15" hidden="1" customHeight="1" x14ac:dyDescent="0.25">
      <c r="C35241" s="160" t="s">
        <v>551</v>
      </c>
      <c r="D35241" s="161">
        <v>530.29</v>
      </c>
    </row>
    <row r="35242" spans="3:4" ht="15" hidden="1" customHeight="1" x14ac:dyDescent="0.25">
      <c r="C35242" s="158" t="s">
        <v>539</v>
      </c>
      <c r="D35242" s="159">
        <v>1035.49</v>
      </c>
    </row>
    <row r="35243" spans="3:4" ht="15" hidden="1" customHeight="1" x14ac:dyDescent="0.25">
      <c r="C35243" s="160" t="s">
        <v>555</v>
      </c>
      <c r="D35243" s="161">
        <v>1001.21</v>
      </c>
    </row>
    <row r="35244" spans="3:4" ht="15" hidden="1" customHeight="1" x14ac:dyDescent="0.25">
      <c r="C35244" s="158" t="s">
        <v>545</v>
      </c>
      <c r="D35244" s="159">
        <v>1182.71</v>
      </c>
    </row>
    <row r="35245" spans="3:4" ht="15" hidden="1" customHeight="1" x14ac:dyDescent="0.25">
      <c r="C35245" s="160" t="s">
        <v>551</v>
      </c>
      <c r="D35245" s="161">
        <v>613.77</v>
      </c>
    </row>
    <row r="35246" spans="3:4" ht="15" hidden="1" customHeight="1" x14ac:dyDescent="0.25">
      <c r="C35246" s="158" t="s">
        <v>544</v>
      </c>
      <c r="D35246" s="159">
        <v>1014.53</v>
      </c>
    </row>
    <row r="35247" spans="3:4" ht="15" hidden="1" customHeight="1" x14ac:dyDescent="0.25">
      <c r="C35247" s="160" t="s">
        <v>307</v>
      </c>
      <c r="D35247" s="161">
        <v>1087.06</v>
      </c>
    </row>
    <row r="35248" spans="3:4" ht="15" hidden="1" customHeight="1" x14ac:dyDescent="0.25">
      <c r="C35248" s="158" t="s">
        <v>547</v>
      </c>
      <c r="D35248" s="159">
        <v>47.92</v>
      </c>
    </row>
    <row r="35249" spans="3:4" ht="15" hidden="1" customHeight="1" x14ac:dyDescent="0.25">
      <c r="C35249" s="160" t="s">
        <v>541</v>
      </c>
      <c r="D35249" s="161">
        <v>1039.01</v>
      </c>
    </row>
    <row r="35250" spans="3:4" ht="15" hidden="1" customHeight="1" x14ac:dyDescent="0.25">
      <c r="C35250" s="158" t="s">
        <v>558</v>
      </c>
      <c r="D35250" s="159">
        <v>471.31</v>
      </c>
    </row>
    <row r="35251" spans="3:4" ht="15" hidden="1" customHeight="1" x14ac:dyDescent="0.25">
      <c r="C35251" s="160" t="s">
        <v>547</v>
      </c>
      <c r="D35251" s="161">
        <v>805.98</v>
      </c>
    </row>
    <row r="35252" spans="3:4" ht="15" hidden="1" customHeight="1" x14ac:dyDescent="0.25">
      <c r="C35252" s="158" t="s">
        <v>550</v>
      </c>
      <c r="D35252" s="159">
        <v>286</v>
      </c>
    </row>
    <row r="35253" spans="3:4" ht="15" hidden="1" customHeight="1" x14ac:dyDescent="0.25">
      <c r="C35253" s="160" t="s">
        <v>307</v>
      </c>
      <c r="D35253" s="161">
        <v>874.42</v>
      </c>
    </row>
    <row r="35254" spans="3:4" ht="15" hidden="1" customHeight="1" x14ac:dyDescent="0.25">
      <c r="C35254" s="158" t="s">
        <v>542</v>
      </c>
      <c r="D35254" s="159">
        <v>648.35</v>
      </c>
    </row>
    <row r="35255" spans="3:4" ht="15" hidden="1" customHeight="1" x14ac:dyDescent="0.25">
      <c r="C35255" s="160" t="s">
        <v>539</v>
      </c>
      <c r="D35255" s="161">
        <v>372.41</v>
      </c>
    </row>
    <row r="35256" spans="3:4" ht="15" hidden="1" customHeight="1" x14ac:dyDescent="0.25">
      <c r="C35256" s="158" t="s">
        <v>548</v>
      </c>
      <c r="D35256" s="159">
        <v>766.34</v>
      </c>
    </row>
    <row r="35257" spans="3:4" ht="15" hidden="1" customHeight="1" x14ac:dyDescent="0.25">
      <c r="C35257" s="160" t="s">
        <v>544</v>
      </c>
      <c r="D35257" s="161">
        <v>714.62</v>
      </c>
    </row>
    <row r="35258" spans="3:4" ht="15" hidden="1" customHeight="1" x14ac:dyDescent="0.25">
      <c r="C35258" s="158" t="s">
        <v>546</v>
      </c>
      <c r="D35258" s="159">
        <v>502.14</v>
      </c>
    </row>
    <row r="35259" spans="3:4" ht="15" hidden="1" customHeight="1" x14ac:dyDescent="0.25">
      <c r="C35259" s="160" t="s">
        <v>551</v>
      </c>
      <c r="D35259" s="161">
        <v>831</v>
      </c>
    </row>
    <row r="35260" spans="3:4" ht="15" hidden="1" customHeight="1" x14ac:dyDescent="0.25">
      <c r="C35260" s="158" t="s">
        <v>555</v>
      </c>
      <c r="D35260" s="159">
        <v>682.5</v>
      </c>
    </row>
    <row r="35261" spans="3:4" ht="15" hidden="1" customHeight="1" x14ac:dyDescent="0.25">
      <c r="C35261" s="160" t="s">
        <v>552</v>
      </c>
      <c r="D35261" s="161">
        <v>674.77</v>
      </c>
    </row>
    <row r="35262" spans="3:4" ht="15" hidden="1" customHeight="1" x14ac:dyDescent="0.25">
      <c r="C35262" s="158" t="s">
        <v>307</v>
      </c>
      <c r="D35262" s="159">
        <v>87.07</v>
      </c>
    </row>
    <row r="35263" spans="3:4" ht="15" hidden="1" customHeight="1" x14ac:dyDescent="0.25">
      <c r="C35263" s="160" t="s">
        <v>539</v>
      </c>
      <c r="D35263" s="161">
        <v>639.14</v>
      </c>
    </row>
    <row r="35264" spans="3:4" ht="15" hidden="1" customHeight="1" x14ac:dyDescent="0.25">
      <c r="C35264" s="158" t="s">
        <v>547</v>
      </c>
      <c r="D35264" s="159">
        <v>72.58</v>
      </c>
    </row>
    <row r="35265" spans="3:4" ht="15" hidden="1" customHeight="1" x14ac:dyDescent="0.25">
      <c r="C35265" s="160" t="s">
        <v>541</v>
      </c>
      <c r="D35265" s="161">
        <v>522.08000000000004</v>
      </c>
    </row>
    <row r="35266" spans="3:4" ht="15" hidden="1" customHeight="1" x14ac:dyDescent="0.25">
      <c r="C35266" s="158" t="s">
        <v>542</v>
      </c>
      <c r="D35266" s="159">
        <v>817.67</v>
      </c>
    </row>
    <row r="35267" spans="3:4" ht="15" hidden="1" customHeight="1" x14ac:dyDescent="0.25">
      <c r="C35267" s="160" t="s">
        <v>542</v>
      </c>
      <c r="D35267" s="161">
        <v>660.68</v>
      </c>
    </row>
    <row r="35268" spans="3:4" ht="15" hidden="1" customHeight="1" x14ac:dyDescent="0.25">
      <c r="C35268" s="158" t="s">
        <v>550</v>
      </c>
      <c r="D35268" s="159">
        <v>108.01</v>
      </c>
    </row>
    <row r="35269" spans="3:4" ht="15" hidden="1" customHeight="1" x14ac:dyDescent="0.25">
      <c r="C35269" s="160" t="s">
        <v>543</v>
      </c>
      <c r="D35269" s="161">
        <v>402.06</v>
      </c>
    </row>
    <row r="35270" spans="3:4" ht="15" hidden="1" customHeight="1" x14ac:dyDescent="0.25">
      <c r="C35270" s="158" t="s">
        <v>543</v>
      </c>
      <c r="D35270" s="159">
        <v>590.36</v>
      </c>
    </row>
    <row r="35271" spans="3:4" ht="15" hidden="1" customHeight="1" x14ac:dyDescent="0.25">
      <c r="C35271" s="160" t="s">
        <v>307</v>
      </c>
      <c r="D35271" s="161">
        <v>844.67</v>
      </c>
    </row>
    <row r="35272" spans="3:4" ht="15" hidden="1" customHeight="1" x14ac:dyDescent="0.25">
      <c r="C35272" s="158" t="s">
        <v>553</v>
      </c>
      <c r="D35272" s="159">
        <v>660.08</v>
      </c>
    </row>
    <row r="35273" spans="3:4" ht="15" hidden="1" customHeight="1" x14ac:dyDescent="0.25">
      <c r="C35273" s="160" t="s">
        <v>540</v>
      </c>
      <c r="D35273" s="161">
        <v>348.73</v>
      </c>
    </row>
    <row r="35274" spans="3:4" ht="15" hidden="1" customHeight="1" x14ac:dyDescent="0.25">
      <c r="C35274" s="158" t="s">
        <v>556</v>
      </c>
      <c r="D35274" s="159">
        <v>346.79</v>
      </c>
    </row>
    <row r="35275" spans="3:4" ht="15" hidden="1" customHeight="1" x14ac:dyDescent="0.25">
      <c r="C35275" s="160" t="s">
        <v>547</v>
      </c>
      <c r="D35275" s="161">
        <v>1200.83</v>
      </c>
    </row>
    <row r="35276" spans="3:4" ht="15" hidden="1" customHeight="1" x14ac:dyDescent="0.25">
      <c r="C35276" s="158" t="s">
        <v>548</v>
      </c>
      <c r="D35276" s="159">
        <v>379.42</v>
      </c>
    </row>
    <row r="35277" spans="3:4" ht="15" hidden="1" customHeight="1" x14ac:dyDescent="0.25">
      <c r="C35277" s="160" t="s">
        <v>309</v>
      </c>
      <c r="D35277" s="161">
        <v>788.43</v>
      </c>
    </row>
    <row r="35278" spans="3:4" ht="15" hidden="1" customHeight="1" x14ac:dyDescent="0.25">
      <c r="C35278" s="158" t="s">
        <v>308</v>
      </c>
      <c r="D35278" s="159">
        <v>544.01</v>
      </c>
    </row>
    <row r="35279" spans="3:4" ht="15" hidden="1" customHeight="1" x14ac:dyDescent="0.25">
      <c r="C35279" s="160" t="s">
        <v>308</v>
      </c>
      <c r="D35279" s="161">
        <v>171.32</v>
      </c>
    </row>
    <row r="35280" spans="3:4" ht="15" hidden="1" customHeight="1" x14ac:dyDescent="0.25">
      <c r="C35280" s="158" t="s">
        <v>539</v>
      </c>
      <c r="D35280" s="159">
        <v>522.74</v>
      </c>
    </row>
    <row r="35281" spans="3:4" ht="15" hidden="1" customHeight="1" x14ac:dyDescent="0.25">
      <c r="C35281" s="160" t="s">
        <v>557</v>
      </c>
      <c r="D35281" s="161">
        <v>1049.8699999999999</v>
      </c>
    </row>
    <row r="35282" spans="3:4" ht="15" hidden="1" customHeight="1" x14ac:dyDescent="0.25">
      <c r="C35282" s="158" t="s">
        <v>541</v>
      </c>
      <c r="D35282" s="159">
        <v>1257.99</v>
      </c>
    </row>
    <row r="35283" spans="3:4" ht="15" hidden="1" customHeight="1" x14ac:dyDescent="0.25">
      <c r="C35283" s="160" t="s">
        <v>549</v>
      </c>
      <c r="D35283" s="161">
        <v>819.88</v>
      </c>
    </row>
    <row r="35284" spans="3:4" ht="15" hidden="1" customHeight="1" x14ac:dyDescent="0.25">
      <c r="C35284" s="158" t="s">
        <v>308</v>
      </c>
      <c r="D35284" s="159">
        <v>883.03</v>
      </c>
    </row>
    <row r="35285" spans="3:4" ht="15" hidden="1" customHeight="1" x14ac:dyDescent="0.25">
      <c r="C35285" s="160" t="s">
        <v>308</v>
      </c>
      <c r="D35285" s="161">
        <v>816.35</v>
      </c>
    </row>
    <row r="35286" spans="3:4" ht="15" hidden="1" customHeight="1" x14ac:dyDescent="0.25">
      <c r="C35286" s="158" t="s">
        <v>551</v>
      </c>
      <c r="D35286" s="159">
        <v>427.35</v>
      </c>
    </row>
    <row r="35287" spans="3:4" ht="15" hidden="1" customHeight="1" x14ac:dyDescent="0.25">
      <c r="C35287" s="160" t="s">
        <v>540</v>
      </c>
      <c r="D35287" s="161">
        <v>1200.1199999999999</v>
      </c>
    </row>
    <row r="35288" spans="3:4" ht="15" hidden="1" customHeight="1" x14ac:dyDescent="0.25">
      <c r="C35288" s="158" t="s">
        <v>553</v>
      </c>
      <c r="D35288" s="159">
        <v>1061.5999999999999</v>
      </c>
    </row>
    <row r="35289" spans="3:4" ht="15" hidden="1" customHeight="1" x14ac:dyDescent="0.25">
      <c r="C35289" s="160" t="s">
        <v>547</v>
      </c>
      <c r="D35289" s="161">
        <v>613.32000000000005</v>
      </c>
    </row>
    <row r="35290" spans="3:4" ht="15" hidden="1" customHeight="1" x14ac:dyDescent="0.25">
      <c r="C35290" s="158" t="s">
        <v>553</v>
      </c>
      <c r="D35290" s="159">
        <v>798.55</v>
      </c>
    </row>
    <row r="35291" spans="3:4" ht="15" hidden="1" customHeight="1" x14ac:dyDescent="0.25">
      <c r="C35291" s="160" t="s">
        <v>547</v>
      </c>
      <c r="D35291" s="161">
        <v>310.17</v>
      </c>
    </row>
    <row r="35292" spans="3:4" ht="15" hidden="1" customHeight="1" x14ac:dyDescent="0.25">
      <c r="C35292" s="158" t="s">
        <v>552</v>
      </c>
      <c r="D35292" s="159">
        <v>721.98</v>
      </c>
    </row>
    <row r="35293" spans="3:4" ht="15" hidden="1" customHeight="1" x14ac:dyDescent="0.25">
      <c r="C35293" s="160" t="s">
        <v>544</v>
      </c>
      <c r="D35293" s="161">
        <v>30.54</v>
      </c>
    </row>
    <row r="35294" spans="3:4" ht="15" hidden="1" customHeight="1" x14ac:dyDescent="0.25">
      <c r="C35294" s="158" t="s">
        <v>540</v>
      </c>
      <c r="D35294" s="159">
        <v>477.23</v>
      </c>
    </row>
    <row r="35295" spans="3:4" ht="15" hidden="1" customHeight="1" x14ac:dyDescent="0.25">
      <c r="C35295" s="160" t="s">
        <v>541</v>
      </c>
      <c r="D35295" s="161">
        <v>1258.6300000000001</v>
      </c>
    </row>
    <row r="35296" spans="3:4" ht="15" hidden="1" customHeight="1" x14ac:dyDescent="0.25">
      <c r="C35296" s="158" t="s">
        <v>552</v>
      </c>
      <c r="D35296" s="159">
        <v>525.34</v>
      </c>
    </row>
    <row r="35297" spans="3:4" ht="15" hidden="1" customHeight="1" x14ac:dyDescent="0.25">
      <c r="C35297" s="160" t="s">
        <v>557</v>
      </c>
      <c r="D35297" s="161">
        <v>444.73</v>
      </c>
    </row>
    <row r="35298" spans="3:4" ht="15" hidden="1" customHeight="1" x14ac:dyDescent="0.25">
      <c r="C35298" s="158" t="s">
        <v>308</v>
      </c>
      <c r="D35298" s="159">
        <v>1200.0999999999999</v>
      </c>
    </row>
    <row r="35299" spans="3:4" ht="15" hidden="1" customHeight="1" x14ac:dyDescent="0.25">
      <c r="C35299" s="160" t="s">
        <v>545</v>
      </c>
      <c r="D35299" s="161">
        <v>1114.6300000000001</v>
      </c>
    </row>
    <row r="35300" spans="3:4" ht="15" hidden="1" customHeight="1" x14ac:dyDescent="0.25">
      <c r="C35300" s="158" t="s">
        <v>539</v>
      </c>
      <c r="D35300" s="159">
        <v>11.82</v>
      </c>
    </row>
    <row r="35301" spans="3:4" ht="15" hidden="1" customHeight="1" x14ac:dyDescent="0.25">
      <c r="C35301" s="160" t="s">
        <v>547</v>
      </c>
      <c r="D35301" s="161">
        <v>1289.3599999999999</v>
      </c>
    </row>
    <row r="35302" spans="3:4" ht="15" hidden="1" customHeight="1" x14ac:dyDescent="0.25">
      <c r="C35302" s="158" t="s">
        <v>549</v>
      </c>
      <c r="D35302" s="159">
        <v>1126.8900000000001</v>
      </c>
    </row>
    <row r="35303" spans="3:4" ht="15" hidden="1" customHeight="1" x14ac:dyDescent="0.25">
      <c r="C35303" s="160" t="s">
        <v>549</v>
      </c>
      <c r="D35303" s="161">
        <v>647</v>
      </c>
    </row>
    <row r="35304" spans="3:4" ht="15" hidden="1" customHeight="1" x14ac:dyDescent="0.25">
      <c r="C35304" s="158" t="s">
        <v>551</v>
      </c>
      <c r="D35304" s="159">
        <v>1025.54</v>
      </c>
    </row>
    <row r="35305" spans="3:4" ht="15" hidden="1" customHeight="1" x14ac:dyDescent="0.25">
      <c r="C35305" s="160" t="s">
        <v>541</v>
      </c>
      <c r="D35305" s="161">
        <v>235.85</v>
      </c>
    </row>
    <row r="35306" spans="3:4" ht="15" hidden="1" customHeight="1" x14ac:dyDescent="0.25">
      <c r="C35306" s="158" t="s">
        <v>552</v>
      </c>
      <c r="D35306" s="159">
        <v>636.23</v>
      </c>
    </row>
    <row r="35307" spans="3:4" ht="15" hidden="1" customHeight="1" x14ac:dyDescent="0.25">
      <c r="C35307" s="160" t="s">
        <v>549</v>
      </c>
      <c r="D35307" s="161">
        <v>516.63</v>
      </c>
    </row>
    <row r="35308" spans="3:4" ht="15" hidden="1" customHeight="1" x14ac:dyDescent="0.25">
      <c r="C35308" s="158" t="s">
        <v>548</v>
      </c>
      <c r="D35308" s="159">
        <v>382.69</v>
      </c>
    </row>
    <row r="35309" spans="3:4" ht="15" hidden="1" customHeight="1" x14ac:dyDescent="0.25">
      <c r="C35309" s="160" t="s">
        <v>546</v>
      </c>
      <c r="D35309" s="161">
        <v>529.12</v>
      </c>
    </row>
    <row r="35310" spans="3:4" ht="15" hidden="1" customHeight="1" x14ac:dyDescent="0.25">
      <c r="C35310" s="158" t="s">
        <v>546</v>
      </c>
      <c r="D35310" s="159">
        <v>831.83</v>
      </c>
    </row>
    <row r="35311" spans="3:4" ht="15" hidden="1" customHeight="1" x14ac:dyDescent="0.25">
      <c r="C35311" s="160" t="s">
        <v>307</v>
      </c>
      <c r="D35311" s="161">
        <v>802.83</v>
      </c>
    </row>
    <row r="35312" spans="3:4" ht="15" hidden="1" customHeight="1" x14ac:dyDescent="0.25">
      <c r="C35312" s="158" t="s">
        <v>309</v>
      </c>
      <c r="D35312" s="159">
        <v>563.79</v>
      </c>
    </row>
    <row r="35313" spans="3:4" ht="15" hidden="1" customHeight="1" x14ac:dyDescent="0.25">
      <c r="C35313" s="160" t="s">
        <v>552</v>
      </c>
      <c r="D35313" s="161">
        <v>103.57</v>
      </c>
    </row>
    <row r="35314" spans="3:4" ht="15" hidden="1" customHeight="1" x14ac:dyDescent="0.25">
      <c r="C35314" s="158" t="s">
        <v>309</v>
      </c>
      <c r="D35314" s="159">
        <v>1116.24</v>
      </c>
    </row>
    <row r="35315" spans="3:4" ht="15" hidden="1" customHeight="1" x14ac:dyDescent="0.25">
      <c r="C35315" s="160" t="s">
        <v>312</v>
      </c>
      <c r="D35315" s="161">
        <v>647.86</v>
      </c>
    </row>
    <row r="35316" spans="3:4" ht="15" hidden="1" customHeight="1" x14ac:dyDescent="0.25">
      <c r="C35316" s="158" t="s">
        <v>547</v>
      </c>
      <c r="D35316" s="159">
        <v>610.07000000000005</v>
      </c>
    </row>
    <row r="35317" spans="3:4" ht="15" hidden="1" customHeight="1" x14ac:dyDescent="0.25">
      <c r="C35317" s="160" t="s">
        <v>544</v>
      </c>
      <c r="D35317" s="161">
        <v>218.84</v>
      </c>
    </row>
    <row r="35318" spans="3:4" ht="15" hidden="1" customHeight="1" x14ac:dyDescent="0.25">
      <c r="C35318" s="158" t="s">
        <v>549</v>
      </c>
      <c r="D35318" s="159">
        <v>357.59</v>
      </c>
    </row>
    <row r="35319" spans="3:4" ht="15" hidden="1" customHeight="1" x14ac:dyDescent="0.25">
      <c r="C35319" s="160" t="s">
        <v>544</v>
      </c>
      <c r="D35319" s="161">
        <v>387.02</v>
      </c>
    </row>
    <row r="35320" spans="3:4" ht="15" hidden="1" customHeight="1" x14ac:dyDescent="0.25">
      <c r="C35320" s="158" t="s">
        <v>309</v>
      </c>
      <c r="D35320" s="159">
        <v>1226.83</v>
      </c>
    </row>
    <row r="35321" spans="3:4" ht="15" hidden="1" customHeight="1" x14ac:dyDescent="0.25">
      <c r="C35321" s="160" t="s">
        <v>556</v>
      </c>
      <c r="D35321" s="161">
        <v>638.77</v>
      </c>
    </row>
    <row r="35322" spans="3:4" ht="15" hidden="1" customHeight="1" x14ac:dyDescent="0.25">
      <c r="C35322" s="158" t="s">
        <v>544</v>
      </c>
      <c r="D35322" s="159">
        <v>213.57</v>
      </c>
    </row>
    <row r="35323" spans="3:4" ht="15" hidden="1" customHeight="1" x14ac:dyDescent="0.25">
      <c r="C35323" s="160" t="s">
        <v>312</v>
      </c>
      <c r="D35323" s="161">
        <v>1054.67</v>
      </c>
    </row>
    <row r="35324" spans="3:4" ht="15" hidden="1" customHeight="1" x14ac:dyDescent="0.25">
      <c r="C35324" s="158" t="s">
        <v>553</v>
      </c>
      <c r="D35324" s="159">
        <v>333.41</v>
      </c>
    </row>
    <row r="35325" spans="3:4" ht="15" hidden="1" customHeight="1" x14ac:dyDescent="0.25">
      <c r="C35325" s="160" t="s">
        <v>546</v>
      </c>
      <c r="D35325" s="161">
        <v>237.58</v>
      </c>
    </row>
    <row r="35326" spans="3:4" ht="15" hidden="1" customHeight="1" x14ac:dyDescent="0.25">
      <c r="C35326" s="158" t="s">
        <v>540</v>
      </c>
      <c r="D35326" s="159">
        <v>589.61</v>
      </c>
    </row>
    <row r="35327" spans="3:4" ht="15" hidden="1" customHeight="1" x14ac:dyDescent="0.25">
      <c r="C35327" s="160" t="s">
        <v>556</v>
      </c>
      <c r="D35327" s="161">
        <v>443.71</v>
      </c>
    </row>
    <row r="35328" spans="3:4" ht="15" hidden="1" customHeight="1" x14ac:dyDescent="0.25">
      <c r="C35328" s="158" t="s">
        <v>543</v>
      </c>
      <c r="D35328" s="159">
        <v>555.35</v>
      </c>
    </row>
    <row r="35329" spans="3:4" ht="15" hidden="1" customHeight="1" x14ac:dyDescent="0.25">
      <c r="C35329" s="160" t="s">
        <v>307</v>
      </c>
      <c r="D35329" s="161">
        <v>581.38</v>
      </c>
    </row>
    <row r="35330" spans="3:4" ht="15" hidden="1" customHeight="1" x14ac:dyDescent="0.25">
      <c r="C35330" s="158" t="s">
        <v>542</v>
      </c>
      <c r="D35330" s="159">
        <v>1061.9000000000001</v>
      </c>
    </row>
    <row r="35331" spans="3:4" ht="15" hidden="1" customHeight="1" x14ac:dyDescent="0.25">
      <c r="C35331" s="160" t="s">
        <v>545</v>
      </c>
      <c r="D35331" s="161">
        <v>364.66</v>
      </c>
    </row>
    <row r="35332" spans="3:4" ht="15" hidden="1" customHeight="1" x14ac:dyDescent="0.25">
      <c r="C35332" s="158" t="s">
        <v>308</v>
      </c>
      <c r="D35332" s="159">
        <v>499.74</v>
      </c>
    </row>
    <row r="35333" spans="3:4" ht="15" hidden="1" customHeight="1" x14ac:dyDescent="0.25">
      <c r="C35333" s="160" t="s">
        <v>546</v>
      </c>
      <c r="D35333" s="161">
        <v>758.29</v>
      </c>
    </row>
    <row r="35334" spans="3:4" ht="15" hidden="1" customHeight="1" x14ac:dyDescent="0.25">
      <c r="C35334" s="158" t="s">
        <v>312</v>
      </c>
      <c r="D35334" s="159">
        <v>345.71</v>
      </c>
    </row>
    <row r="35335" spans="3:4" ht="15" hidden="1" customHeight="1" x14ac:dyDescent="0.25">
      <c r="C35335" s="160" t="s">
        <v>551</v>
      </c>
      <c r="D35335" s="161">
        <v>878.11</v>
      </c>
    </row>
    <row r="35336" spans="3:4" ht="15" hidden="1" customHeight="1" x14ac:dyDescent="0.25">
      <c r="C35336" s="158" t="s">
        <v>542</v>
      </c>
      <c r="D35336" s="159">
        <v>1135.6400000000001</v>
      </c>
    </row>
    <row r="35337" spans="3:4" ht="15" hidden="1" customHeight="1" x14ac:dyDescent="0.25">
      <c r="C35337" s="160" t="s">
        <v>539</v>
      </c>
      <c r="D35337" s="161">
        <v>529.88</v>
      </c>
    </row>
    <row r="35338" spans="3:4" ht="15" hidden="1" customHeight="1" x14ac:dyDescent="0.25">
      <c r="C35338" s="158" t="s">
        <v>553</v>
      </c>
      <c r="D35338" s="159">
        <v>83.77</v>
      </c>
    </row>
    <row r="35339" spans="3:4" ht="15" hidden="1" customHeight="1" x14ac:dyDescent="0.25">
      <c r="C35339" s="160" t="s">
        <v>542</v>
      </c>
      <c r="D35339" s="161">
        <v>851.76</v>
      </c>
    </row>
    <row r="35340" spans="3:4" ht="15" hidden="1" customHeight="1" x14ac:dyDescent="0.25">
      <c r="C35340" s="158" t="s">
        <v>557</v>
      </c>
      <c r="D35340" s="159">
        <v>48.14</v>
      </c>
    </row>
    <row r="35341" spans="3:4" ht="15" hidden="1" customHeight="1" x14ac:dyDescent="0.25">
      <c r="C35341" s="160" t="s">
        <v>312</v>
      </c>
      <c r="D35341" s="161">
        <v>1166.83</v>
      </c>
    </row>
    <row r="35342" spans="3:4" ht="15" hidden="1" customHeight="1" x14ac:dyDescent="0.25">
      <c r="C35342" s="158" t="s">
        <v>312</v>
      </c>
      <c r="D35342" s="159">
        <v>1222.51</v>
      </c>
    </row>
    <row r="35343" spans="3:4" ht="15" hidden="1" customHeight="1" x14ac:dyDescent="0.25">
      <c r="C35343" s="160" t="s">
        <v>543</v>
      </c>
      <c r="D35343" s="161">
        <v>633.84</v>
      </c>
    </row>
    <row r="35344" spans="3:4" ht="15" hidden="1" customHeight="1" x14ac:dyDescent="0.25">
      <c r="C35344" s="158" t="s">
        <v>544</v>
      </c>
      <c r="D35344" s="159">
        <v>583.69000000000005</v>
      </c>
    </row>
    <row r="35345" spans="3:4" ht="15" hidden="1" customHeight="1" x14ac:dyDescent="0.25">
      <c r="C35345" s="160" t="s">
        <v>312</v>
      </c>
      <c r="D35345" s="161">
        <v>878.02</v>
      </c>
    </row>
    <row r="35346" spans="3:4" ht="15" hidden="1" customHeight="1" x14ac:dyDescent="0.25">
      <c r="C35346" s="158" t="s">
        <v>545</v>
      </c>
      <c r="D35346" s="159">
        <v>435.31</v>
      </c>
    </row>
    <row r="35347" spans="3:4" ht="15" hidden="1" customHeight="1" x14ac:dyDescent="0.25">
      <c r="C35347" s="160" t="s">
        <v>539</v>
      </c>
      <c r="D35347" s="161">
        <v>84.84</v>
      </c>
    </row>
    <row r="35348" spans="3:4" ht="15" hidden="1" customHeight="1" x14ac:dyDescent="0.25">
      <c r="C35348" s="158" t="s">
        <v>546</v>
      </c>
      <c r="D35348" s="159">
        <v>1173.46</v>
      </c>
    </row>
    <row r="35349" spans="3:4" ht="15" hidden="1" customHeight="1" x14ac:dyDescent="0.25">
      <c r="C35349" s="160" t="s">
        <v>552</v>
      </c>
      <c r="D35349" s="161">
        <v>205.97</v>
      </c>
    </row>
    <row r="35350" spans="3:4" ht="15" hidden="1" customHeight="1" x14ac:dyDescent="0.25">
      <c r="C35350" s="158" t="s">
        <v>540</v>
      </c>
      <c r="D35350" s="159">
        <v>400.77</v>
      </c>
    </row>
    <row r="35351" spans="3:4" ht="15" hidden="1" customHeight="1" x14ac:dyDescent="0.25">
      <c r="C35351" s="160" t="s">
        <v>553</v>
      </c>
      <c r="D35351" s="161">
        <v>692.48</v>
      </c>
    </row>
    <row r="35352" spans="3:4" ht="15" hidden="1" customHeight="1" x14ac:dyDescent="0.25">
      <c r="C35352" s="158" t="s">
        <v>539</v>
      </c>
      <c r="D35352" s="159">
        <v>194.85</v>
      </c>
    </row>
    <row r="35353" spans="3:4" ht="15" hidden="1" customHeight="1" x14ac:dyDescent="0.25">
      <c r="C35353" s="160" t="s">
        <v>547</v>
      </c>
      <c r="D35353" s="161">
        <v>777.16</v>
      </c>
    </row>
    <row r="35354" spans="3:4" ht="15" hidden="1" customHeight="1" x14ac:dyDescent="0.25">
      <c r="C35354" s="158" t="s">
        <v>552</v>
      </c>
      <c r="D35354" s="159">
        <v>725.29</v>
      </c>
    </row>
    <row r="35355" spans="3:4" ht="15" hidden="1" customHeight="1" x14ac:dyDescent="0.25">
      <c r="C35355" s="160" t="s">
        <v>541</v>
      </c>
      <c r="D35355" s="161">
        <v>120.14</v>
      </c>
    </row>
    <row r="35356" spans="3:4" ht="15" hidden="1" customHeight="1" x14ac:dyDescent="0.25">
      <c r="C35356" s="158" t="s">
        <v>544</v>
      </c>
      <c r="D35356" s="159">
        <v>1250.0899999999999</v>
      </c>
    </row>
    <row r="35357" spans="3:4" ht="15" hidden="1" customHeight="1" x14ac:dyDescent="0.25">
      <c r="C35357" s="160" t="s">
        <v>551</v>
      </c>
      <c r="D35357" s="161">
        <v>974.94</v>
      </c>
    </row>
    <row r="35358" spans="3:4" ht="15" hidden="1" customHeight="1" x14ac:dyDescent="0.25">
      <c r="C35358" s="158" t="s">
        <v>542</v>
      </c>
      <c r="D35358" s="159">
        <v>622.32000000000005</v>
      </c>
    </row>
    <row r="35359" spans="3:4" ht="15" hidden="1" customHeight="1" x14ac:dyDescent="0.25">
      <c r="C35359" s="160" t="s">
        <v>547</v>
      </c>
      <c r="D35359" s="161">
        <v>49.91</v>
      </c>
    </row>
    <row r="35360" spans="3:4" ht="15" hidden="1" customHeight="1" x14ac:dyDescent="0.25">
      <c r="C35360" s="158" t="s">
        <v>551</v>
      </c>
      <c r="D35360" s="159">
        <v>290.66000000000003</v>
      </c>
    </row>
    <row r="35361" spans="3:4" ht="15" hidden="1" customHeight="1" x14ac:dyDescent="0.25">
      <c r="C35361" s="160" t="s">
        <v>550</v>
      </c>
      <c r="D35361" s="161">
        <v>448.34</v>
      </c>
    </row>
    <row r="35362" spans="3:4" ht="15" hidden="1" customHeight="1" x14ac:dyDescent="0.25">
      <c r="C35362" s="158" t="s">
        <v>309</v>
      </c>
      <c r="D35362" s="159">
        <v>799.77</v>
      </c>
    </row>
    <row r="35363" spans="3:4" ht="15" hidden="1" customHeight="1" x14ac:dyDescent="0.25">
      <c r="C35363" s="160" t="s">
        <v>308</v>
      </c>
      <c r="D35363" s="161">
        <v>1197.68</v>
      </c>
    </row>
    <row r="35364" spans="3:4" ht="15" hidden="1" customHeight="1" x14ac:dyDescent="0.25">
      <c r="C35364" s="158" t="s">
        <v>309</v>
      </c>
      <c r="D35364" s="159">
        <v>433.65</v>
      </c>
    </row>
    <row r="35365" spans="3:4" ht="15" hidden="1" customHeight="1" x14ac:dyDescent="0.25">
      <c r="C35365" s="160" t="s">
        <v>312</v>
      </c>
      <c r="D35365" s="161">
        <v>683.37</v>
      </c>
    </row>
    <row r="35366" spans="3:4" ht="15" hidden="1" customHeight="1" x14ac:dyDescent="0.25">
      <c r="C35366" s="158" t="s">
        <v>555</v>
      </c>
      <c r="D35366" s="159">
        <v>594.14</v>
      </c>
    </row>
    <row r="35367" spans="3:4" ht="15" hidden="1" customHeight="1" x14ac:dyDescent="0.25">
      <c r="C35367" s="160" t="s">
        <v>555</v>
      </c>
      <c r="D35367" s="161">
        <v>1063.17</v>
      </c>
    </row>
    <row r="35368" spans="3:4" ht="15" hidden="1" customHeight="1" x14ac:dyDescent="0.25">
      <c r="C35368" s="158" t="s">
        <v>546</v>
      </c>
      <c r="D35368" s="159">
        <v>863.93</v>
      </c>
    </row>
    <row r="35369" spans="3:4" ht="15" hidden="1" customHeight="1" x14ac:dyDescent="0.25">
      <c r="C35369" s="160" t="s">
        <v>543</v>
      </c>
      <c r="D35369" s="161">
        <v>528.89</v>
      </c>
    </row>
    <row r="35370" spans="3:4" ht="15" hidden="1" customHeight="1" x14ac:dyDescent="0.25">
      <c r="C35370" s="158" t="s">
        <v>551</v>
      </c>
      <c r="D35370" s="159">
        <v>767.56</v>
      </c>
    </row>
    <row r="35371" spans="3:4" ht="15" hidden="1" customHeight="1" x14ac:dyDescent="0.25">
      <c r="C35371" s="160" t="s">
        <v>548</v>
      </c>
      <c r="D35371" s="161">
        <v>1180.49</v>
      </c>
    </row>
    <row r="35372" spans="3:4" ht="15" hidden="1" customHeight="1" x14ac:dyDescent="0.25">
      <c r="C35372" s="158" t="s">
        <v>542</v>
      </c>
      <c r="D35372" s="159">
        <v>627.54</v>
      </c>
    </row>
    <row r="35373" spans="3:4" ht="15" hidden="1" customHeight="1" x14ac:dyDescent="0.25">
      <c r="C35373" s="160" t="s">
        <v>551</v>
      </c>
      <c r="D35373" s="161">
        <v>840.75</v>
      </c>
    </row>
    <row r="35374" spans="3:4" ht="15" hidden="1" customHeight="1" x14ac:dyDescent="0.25">
      <c r="C35374" s="158" t="s">
        <v>541</v>
      </c>
      <c r="D35374" s="159">
        <v>565.52</v>
      </c>
    </row>
    <row r="35375" spans="3:4" ht="15" hidden="1" customHeight="1" x14ac:dyDescent="0.25">
      <c r="C35375" s="160" t="s">
        <v>542</v>
      </c>
      <c r="D35375" s="161">
        <v>739.6</v>
      </c>
    </row>
    <row r="35376" spans="3:4" ht="15" hidden="1" customHeight="1" x14ac:dyDescent="0.25">
      <c r="C35376" s="158" t="s">
        <v>307</v>
      </c>
      <c r="D35376" s="159">
        <v>769.98</v>
      </c>
    </row>
    <row r="35377" spans="3:4" ht="15" hidden="1" customHeight="1" x14ac:dyDescent="0.25">
      <c r="C35377" s="160" t="s">
        <v>543</v>
      </c>
      <c r="D35377" s="161">
        <v>1153.78</v>
      </c>
    </row>
    <row r="35378" spans="3:4" ht="15" hidden="1" customHeight="1" x14ac:dyDescent="0.25">
      <c r="C35378" s="158" t="s">
        <v>546</v>
      </c>
      <c r="D35378" s="159">
        <v>871.22</v>
      </c>
    </row>
    <row r="35379" spans="3:4" ht="15" hidden="1" customHeight="1" x14ac:dyDescent="0.25">
      <c r="C35379" s="160" t="s">
        <v>543</v>
      </c>
      <c r="D35379" s="161">
        <v>1055.53</v>
      </c>
    </row>
    <row r="35380" spans="3:4" ht="15" hidden="1" customHeight="1" x14ac:dyDescent="0.25">
      <c r="C35380" s="158" t="s">
        <v>545</v>
      </c>
      <c r="D35380" s="159">
        <v>789.96</v>
      </c>
    </row>
    <row r="35381" spans="3:4" ht="15" hidden="1" customHeight="1" x14ac:dyDescent="0.25">
      <c r="C35381" s="160" t="s">
        <v>546</v>
      </c>
      <c r="D35381" s="161">
        <v>299.76</v>
      </c>
    </row>
    <row r="35382" spans="3:4" ht="15" hidden="1" customHeight="1" x14ac:dyDescent="0.25">
      <c r="C35382" s="158" t="s">
        <v>540</v>
      </c>
      <c r="D35382" s="159">
        <v>285.01</v>
      </c>
    </row>
    <row r="35383" spans="3:4" ht="15" hidden="1" customHeight="1" x14ac:dyDescent="0.25">
      <c r="C35383" s="160" t="s">
        <v>551</v>
      </c>
      <c r="D35383" s="161">
        <v>422.67</v>
      </c>
    </row>
    <row r="35384" spans="3:4" ht="15" hidden="1" customHeight="1" x14ac:dyDescent="0.25">
      <c r="C35384" s="158" t="s">
        <v>307</v>
      </c>
      <c r="D35384" s="159">
        <v>83.03</v>
      </c>
    </row>
    <row r="35385" spans="3:4" ht="15" hidden="1" customHeight="1" x14ac:dyDescent="0.25">
      <c r="C35385" s="160" t="s">
        <v>543</v>
      </c>
      <c r="D35385" s="161">
        <v>1218.6300000000001</v>
      </c>
    </row>
    <row r="35386" spans="3:4" ht="15" hidden="1" customHeight="1" x14ac:dyDescent="0.25">
      <c r="C35386" s="158" t="s">
        <v>558</v>
      </c>
      <c r="D35386" s="159">
        <v>417.16</v>
      </c>
    </row>
    <row r="35387" spans="3:4" ht="15" hidden="1" customHeight="1" x14ac:dyDescent="0.25">
      <c r="C35387" s="160" t="s">
        <v>558</v>
      </c>
      <c r="D35387" s="161">
        <v>1127.21</v>
      </c>
    </row>
    <row r="35388" spans="3:4" ht="15" hidden="1" customHeight="1" x14ac:dyDescent="0.25">
      <c r="C35388" s="158" t="s">
        <v>308</v>
      </c>
      <c r="D35388" s="159">
        <v>1090.6600000000001</v>
      </c>
    </row>
    <row r="35389" spans="3:4" ht="15" hidden="1" customHeight="1" x14ac:dyDescent="0.25">
      <c r="C35389" s="160" t="s">
        <v>309</v>
      </c>
      <c r="D35389" s="161">
        <v>433.9</v>
      </c>
    </row>
    <row r="35390" spans="3:4" ht="15" hidden="1" customHeight="1" x14ac:dyDescent="0.25">
      <c r="C35390" s="158" t="s">
        <v>553</v>
      </c>
      <c r="D35390" s="159">
        <v>324.02</v>
      </c>
    </row>
    <row r="35391" spans="3:4" ht="15" hidden="1" customHeight="1" x14ac:dyDescent="0.25">
      <c r="C35391" s="160" t="s">
        <v>312</v>
      </c>
      <c r="D35391" s="161">
        <v>1072.78</v>
      </c>
    </row>
    <row r="35392" spans="3:4" ht="15" hidden="1" customHeight="1" x14ac:dyDescent="0.25">
      <c r="C35392" s="158" t="s">
        <v>307</v>
      </c>
      <c r="D35392" s="159">
        <v>538.65</v>
      </c>
    </row>
    <row r="35393" spans="3:4" ht="15" hidden="1" customHeight="1" x14ac:dyDescent="0.25">
      <c r="C35393" s="160" t="s">
        <v>557</v>
      </c>
      <c r="D35393" s="161">
        <v>392.23</v>
      </c>
    </row>
    <row r="35394" spans="3:4" ht="15" hidden="1" customHeight="1" x14ac:dyDescent="0.25">
      <c r="C35394" s="158" t="s">
        <v>542</v>
      </c>
      <c r="D35394" s="159">
        <v>1148.3800000000001</v>
      </c>
    </row>
    <row r="35395" spans="3:4" ht="15" hidden="1" customHeight="1" x14ac:dyDescent="0.25">
      <c r="C35395" s="160" t="s">
        <v>551</v>
      </c>
      <c r="D35395" s="161">
        <v>1045.8</v>
      </c>
    </row>
    <row r="35396" spans="3:4" ht="15" hidden="1" customHeight="1" x14ac:dyDescent="0.25">
      <c r="C35396" s="158" t="s">
        <v>545</v>
      </c>
      <c r="D35396" s="159">
        <v>314.99</v>
      </c>
    </row>
    <row r="35397" spans="3:4" ht="15" hidden="1" customHeight="1" x14ac:dyDescent="0.25">
      <c r="C35397" s="160" t="s">
        <v>558</v>
      </c>
      <c r="D35397" s="161">
        <v>555.37</v>
      </c>
    </row>
    <row r="35398" spans="3:4" ht="15" hidden="1" customHeight="1" x14ac:dyDescent="0.25">
      <c r="C35398" s="158" t="s">
        <v>557</v>
      </c>
      <c r="D35398" s="159">
        <v>1155.0999999999999</v>
      </c>
    </row>
    <row r="35399" spans="3:4" ht="15" hidden="1" customHeight="1" x14ac:dyDescent="0.25">
      <c r="C35399" s="160" t="s">
        <v>554</v>
      </c>
      <c r="D35399" s="161">
        <v>1200.06</v>
      </c>
    </row>
    <row r="35400" spans="3:4" ht="15" hidden="1" customHeight="1" x14ac:dyDescent="0.25">
      <c r="C35400" s="158" t="s">
        <v>552</v>
      </c>
      <c r="D35400" s="159">
        <v>1060.49</v>
      </c>
    </row>
    <row r="35401" spans="3:4" ht="15" hidden="1" customHeight="1" x14ac:dyDescent="0.25">
      <c r="C35401" s="160" t="s">
        <v>546</v>
      </c>
      <c r="D35401" s="161">
        <v>261.24</v>
      </c>
    </row>
    <row r="35402" spans="3:4" ht="15" hidden="1" customHeight="1" x14ac:dyDescent="0.25">
      <c r="C35402" s="158" t="s">
        <v>544</v>
      </c>
      <c r="D35402" s="159">
        <v>18.95</v>
      </c>
    </row>
    <row r="35403" spans="3:4" ht="15" hidden="1" customHeight="1" x14ac:dyDescent="0.25">
      <c r="C35403" s="160" t="s">
        <v>549</v>
      </c>
      <c r="D35403" s="161">
        <v>11.09</v>
      </c>
    </row>
    <row r="35404" spans="3:4" ht="15" hidden="1" customHeight="1" x14ac:dyDescent="0.25">
      <c r="C35404" s="158" t="s">
        <v>540</v>
      </c>
      <c r="D35404" s="159">
        <v>811.99</v>
      </c>
    </row>
    <row r="35405" spans="3:4" ht="15" hidden="1" customHeight="1" x14ac:dyDescent="0.25">
      <c r="C35405" s="160" t="s">
        <v>547</v>
      </c>
      <c r="D35405" s="161">
        <v>827.83</v>
      </c>
    </row>
    <row r="35406" spans="3:4" ht="15" hidden="1" customHeight="1" x14ac:dyDescent="0.25">
      <c r="C35406" s="158" t="s">
        <v>308</v>
      </c>
      <c r="D35406" s="159">
        <v>470.71</v>
      </c>
    </row>
    <row r="35407" spans="3:4" ht="15" hidden="1" customHeight="1" x14ac:dyDescent="0.25">
      <c r="C35407" s="160" t="s">
        <v>557</v>
      </c>
      <c r="D35407" s="161">
        <v>912.43</v>
      </c>
    </row>
    <row r="35408" spans="3:4" ht="15" hidden="1" customHeight="1" x14ac:dyDescent="0.25">
      <c r="C35408" s="158" t="s">
        <v>542</v>
      </c>
      <c r="D35408" s="159">
        <v>53.75</v>
      </c>
    </row>
    <row r="35409" spans="3:4" ht="15" hidden="1" customHeight="1" x14ac:dyDescent="0.25">
      <c r="C35409" s="160" t="s">
        <v>546</v>
      </c>
      <c r="D35409" s="161">
        <v>661.52</v>
      </c>
    </row>
    <row r="35410" spans="3:4" ht="15" hidden="1" customHeight="1" x14ac:dyDescent="0.25">
      <c r="C35410" s="158" t="s">
        <v>546</v>
      </c>
      <c r="D35410" s="159">
        <v>547.41999999999996</v>
      </c>
    </row>
    <row r="35411" spans="3:4" ht="15" hidden="1" customHeight="1" x14ac:dyDescent="0.25">
      <c r="C35411" s="160" t="s">
        <v>552</v>
      </c>
      <c r="D35411" s="161">
        <v>191.01</v>
      </c>
    </row>
    <row r="35412" spans="3:4" ht="15" hidden="1" customHeight="1" x14ac:dyDescent="0.25">
      <c r="C35412" s="158" t="s">
        <v>543</v>
      </c>
      <c r="D35412" s="159">
        <v>61.24</v>
      </c>
    </row>
    <row r="35413" spans="3:4" ht="15" hidden="1" customHeight="1" x14ac:dyDescent="0.25">
      <c r="C35413" s="160" t="s">
        <v>312</v>
      </c>
      <c r="D35413" s="161">
        <v>1251.18</v>
      </c>
    </row>
    <row r="35414" spans="3:4" ht="15" hidden="1" customHeight="1" x14ac:dyDescent="0.25">
      <c r="C35414" s="158" t="s">
        <v>558</v>
      </c>
      <c r="D35414" s="159">
        <v>735.47</v>
      </c>
    </row>
    <row r="35415" spans="3:4" ht="15" hidden="1" customHeight="1" x14ac:dyDescent="0.25">
      <c r="C35415" s="160" t="s">
        <v>548</v>
      </c>
      <c r="D35415" s="161">
        <v>631.27</v>
      </c>
    </row>
    <row r="35416" spans="3:4" ht="15" hidden="1" customHeight="1" x14ac:dyDescent="0.25">
      <c r="C35416" s="158" t="s">
        <v>312</v>
      </c>
      <c r="D35416" s="159">
        <v>221.16</v>
      </c>
    </row>
    <row r="35417" spans="3:4" ht="15" hidden="1" customHeight="1" x14ac:dyDescent="0.25">
      <c r="C35417" s="160" t="s">
        <v>312</v>
      </c>
      <c r="D35417" s="161">
        <v>674.98</v>
      </c>
    </row>
    <row r="35418" spans="3:4" ht="15" hidden="1" customHeight="1" x14ac:dyDescent="0.25">
      <c r="C35418" s="158" t="s">
        <v>546</v>
      </c>
      <c r="D35418" s="159">
        <v>633.83000000000004</v>
      </c>
    </row>
    <row r="35419" spans="3:4" ht="15" hidden="1" customHeight="1" x14ac:dyDescent="0.25">
      <c r="C35419" s="160" t="s">
        <v>545</v>
      </c>
      <c r="D35419" s="161">
        <v>1045.04</v>
      </c>
    </row>
    <row r="35420" spans="3:4" ht="15" hidden="1" customHeight="1" x14ac:dyDescent="0.25">
      <c r="C35420" s="158" t="s">
        <v>551</v>
      </c>
      <c r="D35420" s="159">
        <v>181.92</v>
      </c>
    </row>
    <row r="35421" spans="3:4" ht="15" hidden="1" customHeight="1" x14ac:dyDescent="0.25">
      <c r="C35421" s="160" t="s">
        <v>542</v>
      </c>
      <c r="D35421" s="161">
        <v>499.4</v>
      </c>
    </row>
    <row r="35422" spans="3:4" ht="15" hidden="1" customHeight="1" x14ac:dyDescent="0.25">
      <c r="C35422" s="158" t="s">
        <v>550</v>
      </c>
      <c r="D35422" s="159">
        <v>679.15</v>
      </c>
    </row>
    <row r="35423" spans="3:4" ht="15" hidden="1" customHeight="1" x14ac:dyDescent="0.25">
      <c r="C35423" s="160" t="s">
        <v>552</v>
      </c>
      <c r="D35423" s="161">
        <v>1121.22</v>
      </c>
    </row>
    <row r="35424" spans="3:4" ht="15" hidden="1" customHeight="1" x14ac:dyDescent="0.25">
      <c r="C35424" s="158" t="s">
        <v>554</v>
      </c>
      <c r="D35424" s="159">
        <v>553.5</v>
      </c>
    </row>
    <row r="35425" spans="3:4" ht="15" hidden="1" customHeight="1" x14ac:dyDescent="0.25">
      <c r="C35425" s="160" t="s">
        <v>549</v>
      </c>
      <c r="D35425" s="161">
        <v>801.87</v>
      </c>
    </row>
    <row r="35426" spans="3:4" ht="15" hidden="1" customHeight="1" x14ac:dyDescent="0.25">
      <c r="C35426" s="158" t="s">
        <v>556</v>
      </c>
      <c r="D35426" s="159">
        <v>60.36</v>
      </c>
    </row>
    <row r="35427" spans="3:4" ht="15" hidden="1" customHeight="1" x14ac:dyDescent="0.25">
      <c r="C35427" s="160" t="s">
        <v>307</v>
      </c>
      <c r="D35427" s="161">
        <v>982.53</v>
      </c>
    </row>
    <row r="35428" spans="3:4" ht="15" hidden="1" customHeight="1" x14ac:dyDescent="0.25">
      <c r="C35428" s="158" t="s">
        <v>539</v>
      </c>
      <c r="D35428" s="159">
        <v>597.73</v>
      </c>
    </row>
    <row r="35429" spans="3:4" ht="15" hidden="1" customHeight="1" x14ac:dyDescent="0.25">
      <c r="C35429" s="160" t="s">
        <v>543</v>
      </c>
      <c r="D35429" s="161">
        <v>961.57</v>
      </c>
    </row>
    <row r="35430" spans="3:4" ht="15" hidden="1" customHeight="1" x14ac:dyDescent="0.25">
      <c r="C35430" s="158" t="s">
        <v>307</v>
      </c>
      <c r="D35430" s="159">
        <v>1277.47</v>
      </c>
    </row>
    <row r="35431" spans="3:4" ht="15" hidden="1" customHeight="1" x14ac:dyDescent="0.25">
      <c r="C35431" s="160" t="s">
        <v>545</v>
      </c>
      <c r="D35431" s="161">
        <v>395.96</v>
      </c>
    </row>
    <row r="35432" spans="3:4" ht="15" hidden="1" customHeight="1" x14ac:dyDescent="0.25">
      <c r="C35432" s="158" t="s">
        <v>308</v>
      </c>
      <c r="D35432" s="159">
        <v>548</v>
      </c>
    </row>
    <row r="35433" spans="3:4" ht="15" hidden="1" customHeight="1" x14ac:dyDescent="0.25">
      <c r="C35433" s="160" t="s">
        <v>554</v>
      </c>
      <c r="D35433" s="161">
        <v>495.33</v>
      </c>
    </row>
    <row r="35434" spans="3:4" ht="15" hidden="1" customHeight="1" x14ac:dyDescent="0.25">
      <c r="C35434" s="158" t="s">
        <v>545</v>
      </c>
      <c r="D35434" s="159">
        <v>949.16</v>
      </c>
    </row>
    <row r="35435" spans="3:4" ht="15" hidden="1" customHeight="1" x14ac:dyDescent="0.25">
      <c r="C35435" s="160" t="s">
        <v>549</v>
      </c>
      <c r="D35435" s="161">
        <v>506.49</v>
      </c>
    </row>
    <row r="35436" spans="3:4" ht="15" hidden="1" customHeight="1" x14ac:dyDescent="0.25">
      <c r="C35436" s="158" t="s">
        <v>544</v>
      </c>
      <c r="D35436" s="159">
        <v>797.74</v>
      </c>
    </row>
    <row r="35437" spans="3:4" ht="15" hidden="1" customHeight="1" x14ac:dyDescent="0.25">
      <c r="C35437" s="160" t="s">
        <v>556</v>
      </c>
      <c r="D35437" s="161">
        <v>330.01</v>
      </c>
    </row>
    <row r="35438" spans="3:4" ht="15" hidden="1" customHeight="1" x14ac:dyDescent="0.25">
      <c r="C35438" s="158" t="s">
        <v>551</v>
      </c>
      <c r="D35438" s="159">
        <v>1129.08</v>
      </c>
    </row>
    <row r="35439" spans="3:4" ht="15" hidden="1" customHeight="1" x14ac:dyDescent="0.25">
      <c r="C35439" s="160" t="s">
        <v>553</v>
      </c>
      <c r="D35439" s="161">
        <v>429.43</v>
      </c>
    </row>
    <row r="35440" spans="3:4" ht="15" hidden="1" customHeight="1" x14ac:dyDescent="0.25">
      <c r="C35440" s="158" t="s">
        <v>556</v>
      </c>
      <c r="D35440" s="159">
        <v>752.55</v>
      </c>
    </row>
    <row r="35441" spans="3:4" ht="15" hidden="1" customHeight="1" x14ac:dyDescent="0.25">
      <c r="C35441" s="160" t="s">
        <v>542</v>
      </c>
      <c r="D35441" s="161">
        <v>215.48</v>
      </c>
    </row>
    <row r="35442" spans="3:4" ht="15" hidden="1" customHeight="1" x14ac:dyDescent="0.25">
      <c r="C35442" s="158" t="s">
        <v>309</v>
      </c>
      <c r="D35442" s="159">
        <v>689.42</v>
      </c>
    </row>
    <row r="35443" spans="3:4" ht="15" hidden="1" customHeight="1" x14ac:dyDescent="0.25">
      <c r="C35443" s="160" t="s">
        <v>545</v>
      </c>
      <c r="D35443" s="161">
        <v>581.82000000000005</v>
      </c>
    </row>
    <row r="35444" spans="3:4" ht="15" hidden="1" customHeight="1" x14ac:dyDescent="0.25">
      <c r="C35444" s="158" t="s">
        <v>539</v>
      </c>
      <c r="D35444" s="159">
        <v>1071.5999999999999</v>
      </c>
    </row>
    <row r="35445" spans="3:4" ht="15" hidden="1" customHeight="1" x14ac:dyDescent="0.25">
      <c r="C35445" s="160" t="s">
        <v>553</v>
      </c>
      <c r="D35445" s="161">
        <v>681.9</v>
      </c>
    </row>
    <row r="35446" spans="3:4" ht="15" hidden="1" customHeight="1" x14ac:dyDescent="0.25">
      <c r="C35446" s="158" t="s">
        <v>540</v>
      </c>
      <c r="D35446" s="159">
        <v>605.57000000000005</v>
      </c>
    </row>
    <row r="35447" spans="3:4" ht="15" hidden="1" customHeight="1" x14ac:dyDescent="0.25">
      <c r="C35447" s="160" t="s">
        <v>547</v>
      </c>
      <c r="D35447" s="161">
        <v>429.02</v>
      </c>
    </row>
    <row r="35448" spans="3:4" ht="15" hidden="1" customHeight="1" x14ac:dyDescent="0.25">
      <c r="C35448" s="158" t="s">
        <v>539</v>
      </c>
      <c r="D35448" s="159">
        <v>650.13</v>
      </c>
    </row>
    <row r="35449" spans="3:4" ht="15" hidden="1" customHeight="1" x14ac:dyDescent="0.25">
      <c r="C35449" s="160" t="s">
        <v>545</v>
      </c>
      <c r="D35449" s="161">
        <v>832.48</v>
      </c>
    </row>
    <row r="35450" spans="3:4" ht="15" hidden="1" customHeight="1" x14ac:dyDescent="0.25">
      <c r="C35450" s="158" t="s">
        <v>540</v>
      </c>
      <c r="D35450" s="159">
        <v>1110.03</v>
      </c>
    </row>
    <row r="35451" spans="3:4" ht="15" hidden="1" customHeight="1" x14ac:dyDescent="0.25">
      <c r="C35451" s="160" t="s">
        <v>551</v>
      </c>
      <c r="D35451" s="161">
        <v>764.38</v>
      </c>
    </row>
    <row r="35452" spans="3:4" ht="15" hidden="1" customHeight="1" x14ac:dyDescent="0.25">
      <c r="C35452" s="158" t="s">
        <v>553</v>
      </c>
      <c r="D35452" s="159">
        <v>632.91</v>
      </c>
    </row>
    <row r="35453" spans="3:4" ht="15" hidden="1" customHeight="1" x14ac:dyDescent="0.25">
      <c r="C35453" s="160" t="s">
        <v>553</v>
      </c>
      <c r="D35453" s="161">
        <v>442.7</v>
      </c>
    </row>
    <row r="35454" spans="3:4" ht="15" hidden="1" customHeight="1" x14ac:dyDescent="0.25">
      <c r="C35454" s="158" t="s">
        <v>540</v>
      </c>
      <c r="D35454" s="159">
        <v>993.59</v>
      </c>
    </row>
    <row r="35455" spans="3:4" ht="15" hidden="1" customHeight="1" x14ac:dyDescent="0.25">
      <c r="C35455" s="160" t="s">
        <v>558</v>
      </c>
      <c r="D35455" s="161">
        <v>95.7</v>
      </c>
    </row>
    <row r="35456" spans="3:4" ht="15" hidden="1" customHeight="1" x14ac:dyDescent="0.25">
      <c r="C35456" s="158" t="s">
        <v>540</v>
      </c>
      <c r="D35456" s="159">
        <v>1105.99</v>
      </c>
    </row>
    <row r="35457" spans="3:4" ht="15" hidden="1" customHeight="1" x14ac:dyDescent="0.25">
      <c r="C35457" s="160" t="s">
        <v>312</v>
      </c>
      <c r="D35457" s="161">
        <v>240.33</v>
      </c>
    </row>
    <row r="35458" spans="3:4" ht="15" hidden="1" customHeight="1" x14ac:dyDescent="0.25">
      <c r="C35458" s="158" t="s">
        <v>546</v>
      </c>
      <c r="D35458" s="159">
        <v>651</v>
      </c>
    </row>
    <row r="35459" spans="3:4" ht="15" hidden="1" customHeight="1" x14ac:dyDescent="0.25">
      <c r="C35459" s="160" t="s">
        <v>551</v>
      </c>
      <c r="D35459" s="161">
        <v>750.93</v>
      </c>
    </row>
    <row r="35460" spans="3:4" ht="15" hidden="1" customHeight="1" x14ac:dyDescent="0.25">
      <c r="C35460" s="158" t="s">
        <v>312</v>
      </c>
      <c r="D35460" s="159">
        <v>633.91999999999996</v>
      </c>
    </row>
    <row r="35461" spans="3:4" ht="15" hidden="1" customHeight="1" x14ac:dyDescent="0.25">
      <c r="C35461" s="160" t="s">
        <v>309</v>
      </c>
      <c r="D35461" s="161">
        <v>396.18</v>
      </c>
    </row>
    <row r="35462" spans="3:4" ht="15" hidden="1" customHeight="1" x14ac:dyDescent="0.25">
      <c r="C35462" s="158" t="s">
        <v>552</v>
      </c>
      <c r="D35462" s="159">
        <v>1231.82</v>
      </c>
    </row>
    <row r="35463" spans="3:4" ht="15" hidden="1" customHeight="1" x14ac:dyDescent="0.25">
      <c r="C35463" s="160" t="s">
        <v>552</v>
      </c>
      <c r="D35463" s="161">
        <v>433.87</v>
      </c>
    </row>
    <row r="35464" spans="3:4" ht="15" hidden="1" customHeight="1" x14ac:dyDescent="0.25">
      <c r="C35464" s="158" t="s">
        <v>539</v>
      </c>
      <c r="D35464" s="159">
        <v>436.99</v>
      </c>
    </row>
    <row r="35465" spans="3:4" ht="15" hidden="1" customHeight="1" x14ac:dyDescent="0.25">
      <c r="C35465" s="160" t="s">
        <v>543</v>
      </c>
      <c r="D35465" s="161">
        <v>399.93</v>
      </c>
    </row>
    <row r="35466" spans="3:4" ht="15" hidden="1" customHeight="1" x14ac:dyDescent="0.25">
      <c r="C35466" s="158" t="s">
        <v>555</v>
      </c>
      <c r="D35466" s="159">
        <v>926.86</v>
      </c>
    </row>
    <row r="35467" spans="3:4" ht="15" hidden="1" customHeight="1" x14ac:dyDescent="0.25">
      <c r="C35467" s="160" t="s">
        <v>307</v>
      </c>
      <c r="D35467" s="161">
        <v>764.11</v>
      </c>
    </row>
    <row r="35468" spans="3:4" ht="15" hidden="1" customHeight="1" x14ac:dyDescent="0.25">
      <c r="C35468" s="158" t="s">
        <v>543</v>
      </c>
      <c r="D35468" s="159">
        <v>372.83</v>
      </c>
    </row>
    <row r="35469" spans="3:4" ht="15" hidden="1" customHeight="1" x14ac:dyDescent="0.25">
      <c r="C35469" s="160" t="s">
        <v>549</v>
      </c>
      <c r="D35469" s="161">
        <v>1266.19</v>
      </c>
    </row>
    <row r="35470" spans="3:4" ht="15" hidden="1" customHeight="1" x14ac:dyDescent="0.25">
      <c r="C35470" s="158" t="s">
        <v>539</v>
      </c>
      <c r="D35470" s="159">
        <v>412.16</v>
      </c>
    </row>
    <row r="35471" spans="3:4" ht="15" hidden="1" customHeight="1" x14ac:dyDescent="0.25">
      <c r="C35471" s="160" t="s">
        <v>546</v>
      </c>
      <c r="D35471" s="161">
        <v>534.32000000000005</v>
      </c>
    </row>
    <row r="35472" spans="3:4" ht="15" hidden="1" customHeight="1" x14ac:dyDescent="0.25">
      <c r="C35472" s="158" t="s">
        <v>551</v>
      </c>
      <c r="D35472" s="159">
        <v>412.6</v>
      </c>
    </row>
    <row r="35473" spans="3:4" ht="15" hidden="1" customHeight="1" x14ac:dyDescent="0.25">
      <c r="C35473" s="160" t="s">
        <v>548</v>
      </c>
      <c r="D35473" s="161">
        <v>929.97</v>
      </c>
    </row>
    <row r="35474" spans="3:4" ht="15" hidden="1" customHeight="1" x14ac:dyDescent="0.25">
      <c r="C35474" s="158" t="s">
        <v>550</v>
      </c>
      <c r="D35474" s="159">
        <v>275.86</v>
      </c>
    </row>
    <row r="35475" spans="3:4" ht="15" hidden="1" customHeight="1" x14ac:dyDescent="0.25">
      <c r="C35475" s="160" t="s">
        <v>553</v>
      </c>
      <c r="D35475" s="161">
        <v>569.52</v>
      </c>
    </row>
    <row r="35476" spans="3:4" ht="15" hidden="1" customHeight="1" x14ac:dyDescent="0.25">
      <c r="C35476" s="158" t="s">
        <v>551</v>
      </c>
      <c r="D35476" s="159">
        <v>464.88</v>
      </c>
    </row>
    <row r="35477" spans="3:4" ht="15" hidden="1" customHeight="1" x14ac:dyDescent="0.25">
      <c r="C35477" s="160" t="s">
        <v>548</v>
      </c>
      <c r="D35477" s="161">
        <v>298.41000000000003</v>
      </c>
    </row>
    <row r="35478" spans="3:4" ht="15" hidden="1" customHeight="1" x14ac:dyDescent="0.25">
      <c r="C35478" s="158" t="s">
        <v>312</v>
      </c>
      <c r="D35478" s="159">
        <v>523.38</v>
      </c>
    </row>
    <row r="35479" spans="3:4" ht="15" hidden="1" customHeight="1" x14ac:dyDescent="0.25">
      <c r="C35479" s="160" t="s">
        <v>308</v>
      </c>
      <c r="D35479" s="161">
        <v>1189.24</v>
      </c>
    </row>
    <row r="35480" spans="3:4" ht="15" hidden="1" customHeight="1" x14ac:dyDescent="0.25">
      <c r="C35480" s="158" t="s">
        <v>553</v>
      </c>
      <c r="D35480" s="159">
        <v>1061.97</v>
      </c>
    </row>
    <row r="35481" spans="3:4" ht="15" hidden="1" customHeight="1" x14ac:dyDescent="0.25">
      <c r="C35481" s="160" t="s">
        <v>553</v>
      </c>
      <c r="D35481" s="161">
        <v>1193.81</v>
      </c>
    </row>
    <row r="35482" spans="3:4" ht="15" hidden="1" customHeight="1" x14ac:dyDescent="0.25">
      <c r="C35482" s="158" t="s">
        <v>542</v>
      </c>
      <c r="D35482" s="159">
        <v>1019.06</v>
      </c>
    </row>
    <row r="35483" spans="3:4" ht="15" hidden="1" customHeight="1" x14ac:dyDescent="0.25">
      <c r="C35483" s="160" t="s">
        <v>544</v>
      </c>
      <c r="D35483" s="161">
        <v>618.21</v>
      </c>
    </row>
    <row r="35484" spans="3:4" ht="15" hidden="1" customHeight="1" x14ac:dyDescent="0.25">
      <c r="C35484" s="158" t="s">
        <v>556</v>
      </c>
      <c r="D35484" s="159">
        <v>408.47</v>
      </c>
    </row>
    <row r="35485" spans="3:4" ht="15" hidden="1" customHeight="1" x14ac:dyDescent="0.25">
      <c r="C35485" s="160" t="s">
        <v>308</v>
      </c>
      <c r="D35485" s="161">
        <v>80.64</v>
      </c>
    </row>
    <row r="35486" spans="3:4" ht="15" hidden="1" customHeight="1" x14ac:dyDescent="0.25">
      <c r="C35486" s="158" t="s">
        <v>309</v>
      </c>
      <c r="D35486" s="159">
        <v>469.8</v>
      </c>
    </row>
    <row r="35487" spans="3:4" ht="15" hidden="1" customHeight="1" x14ac:dyDescent="0.25">
      <c r="C35487" s="160" t="s">
        <v>552</v>
      </c>
      <c r="D35487" s="161">
        <v>362.67</v>
      </c>
    </row>
    <row r="35488" spans="3:4" ht="15" hidden="1" customHeight="1" x14ac:dyDescent="0.25">
      <c r="C35488" s="158" t="s">
        <v>547</v>
      </c>
      <c r="D35488" s="159">
        <v>697.04</v>
      </c>
    </row>
    <row r="35489" spans="3:4" ht="15" hidden="1" customHeight="1" x14ac:dyDescent="0.25">
      <c r="C35489" s="160" t="s">
        <v>555</v>
      </c>
      <c r="D35489" s="161">
        <v>337.26</v>
      </c>
    </row>
    <row r="35490" spans="3:4" ht="15" hidden="1" customHeight="1" x14ac:dyDescent="0.25">
      <c r="C35490" s="158" t="s">
        <v>546</v>
      </c>
      <c r="D35490" s="159">
        <v>1148.28</v>
      </c>
    </row>
    <row r="35491" spans="3:4" ht="15" hidden="1" customHeight="1" x14ac:dyDescent="0.25">
      <c r="C35491" s="160" t="s">
        <v>549</v>
      </c>
      <c r="D35491" s="161">
        <v>504.95</v>
      </c>
    </row>
    <row r="35492" spans="3:4" ht="15" hidden="1" customHeight="1" x14ac:dyDescent="0.25">
      <c r="C35492" s="158" t="s">
        <v>552</v>
      </c>
      <c r="D35492" s="159">
        <v>370.83</v>
      </c>
    </row>
    <row r="35493" spans="3:4" ht="15" hidden="1" customHeight="1" x14ac:dyDescent="0.25">
      <c r="C35493" s="160" t="s">
        <v>307</v>
      </c>
      <c r="D35493" s="161">
        <v>1006.77</v>
      </c>
    </row>
    <row r="35494" spans="3:4" ht="15" hidden="1" customHeight="1" x14ac:dyDescent="0.25">
      <c r="C35494" s="158" t="s">
        <v>547</v>
      </c>
      <c r="D35494" s="159">
        <v>669.51</v>
      </c>
    </row>
    <row r="35495" spans="3:4" ht="15" hidden="1" customHeight="1" x14ac:dyDescent="0.25">
      <c r="C35495" s="160" t="s">
        <v>557</v>
      </c>
      <c r="D35495" s="161">
        <v>974.3</v>
      </c>
    </row>
    <row r="35496" spans="3:4" ht="15" hidden="1" customHeight="1" x14ac:dyDescent="0.25">
      <c r="C35496" s="158" t="s">
        <v>308</v>
      </c>
      <c r="D35496" s="159">
        <v>919.87</v>
      </c>
    </row>
    <row r="35497" spans="3:4" ht="15" hidden="1" customHeight="1" x14ac:dyDescent="0.25">
      <c r="C35497" s="160" t="s">
        <v>558</v>
      </c>
      <c r="D35497" s="161">
        <v>610.96</v>
      </c>
    </row>
    <row r="35498" spans="3:4" ht="15" hidden="1" customHeight="1" x14ac:dyDescent="0.25">
      <c r="C35498" s="158" t="s">
        <v>309</v>
      </c>
      <c r="D35498" s="159">
        <v>579.34</v>
      </c>
    </row>
    <row r="35499" spans="3:4" ht="15" hidden="1" customHeight="1" x14ac:dyDescent="0.25">
      <c r="C35499" s="160" t="s">
        <v>546</v>
      </c>
      <c r="D35499" s="161">
        <v>490.03</v>
      </c>
    </row>
    <row r="35500" spans="3:4" ht="15" hidden="1" customHeight="1" x14ac:dyDescent="0.25">
      <c r="C35500" s="158" t="s">
        <v>540</v>
      </c>
      <c r="D35500" s="159">
        <v>83.66</v>
      </c>
    </row>
    <row r="35501" spans="3:4" ht="15" hidden="1" customHeight="1" x14ac:dyDescent="0.25">
      <c r="C35501" s="160" t="s">
        <v>307</v>
      </c>
      <c r="D35501" s="161">
        <v>758.28</v>
      </c>
    </row>
    <row r="35502" spans="3:4" ht="15" hidden="1" customHeight="1" x14ac:dyDescent="0.25">
      <c r="C35502" s="158" t="s">
        <v>545</v>
      </c>
      <c r="D35502" s="159">
        <v>1118.5999999999999</v>
      </c>
    </row>
    <row r="35503" spans="3:4" ht="15" hidden="1" customHeight="1" x14ac:dyDescent="0.25">
      <c r="C35503" s="160" t="s">
        <v>552</v>
      </c>
      <c r="D35503" s="161">
        <v>554.45000000000005</v>
      </c>
    </row>
    <row r="35504" spans="3:4" ht="15" hidden="1" customHeight="1" x14ac:dyDescent="0.25">
      <c r="C35504" s="158" t="s">
        <v>543</v>
      </c>
      <c r="D35504" s="159">
        <v>853.55</v>
      </c>
    </row>
    <row r="35505" spans="3:4" ht="15" hidden="1" customHeight="1" x14ac:dyDescent="0.25">
      <c r="C35505" s="160" t="s">
        <v>542</v>
      </c>
      <c r="D35505" s="161">
        <v>479.71</v>
      </c>
    </row>
    <row r="35506" spans="3:4" ht="15" hidden="1" customHeight="1" x14ac:dyDescent="0.25">
      <c r="C35506" s="158" t="s">
        <v>545</v>
      </c>
      <c r="D35506" s="159">
        <v>86.62</v>
      </c>
    </row>
    <row r="35507" spans="3:4" ht="15" hidden="1" customHeight="1" x14ac:dyDescent="0.25">
      <c r="C35507" s="160" t="s">
        <v>554</v>
      </c>
      <c r="D35507" s="161">
        <v>1032.79</v>
      </c>
    </row>
    <row r="35508" spans="3:4" ht="15" hidden="1" customHeight="1" x14ac:dyDescent="0.25">
      <c r="C35508" s="158" t="s">
        <v>309</v>
      </c>
      <c r="D35508" s="159">
        <v>672.29</v>
      </c>
    </row>
    <row r="35509" spans="3:4" ht="15" hidden="1" customHeight="1" x14ac:dyDescent="0.25">
      <c r="C35509" s="160" t="s">
        <v>550</v>
      </c>
      <c r="D35509" s="161">
        <v>539.54999999999995</v>
      </c>
    </row>
    <row r="35510" spans="3:4" ht="15" hidden="1" customHeight="1" x14ac:dyDescent="0.25">
      <c r="C35510" s="158" t="s">
        <v>539</v>
      </c>
      <c r="D35510" s="159">
        <v>372.73</v>
      </c>
    </row>
    <row r="35511" spans="3:4" ht="15" hidden="1" customHeight="1" x14ac:dyDescent="0.25">
      <c r="C35511" s="160" t="s">
        <v>309</v>
      </c>
      <c r="D35511" s="161">
        <v>195.96</v>
      </c>
    </row>
    <row r="35512" spans="3:4" ht="15" hidden="1" customHeight="1" x14ac:dyDescent="0.25">
      <c r="C35512" s="158" t="s">
        <v>546</v>
      </c>
      <c r="D35512" s="159">
        <v>579.24</v>
      </c>
    </row>
    <row r="35513" spans="3:4" ht="15" hidden="1" customHeight="1" x14ac:dyDescent="0.25">
      <c r="C35513" s="160" t="s">
        <v>542</v>
      </c>
      <c r="D35513" s="161">
        <v>778.07</v>
      </c>
    </row>
    <row r="35514" spans="3:4" ht="15" hidden="1" customHeight="1" x14ac:dyDescent="0.25">
      <c r="C35514" s="158" t="s">
        <v>553</v>
      </c>
      <c r="D35514" s="159">
        <v>377.47</v>
      </c>
    </row>
    <row r="35515" spans="3:4" ht="15" hidden="1" customHeight="1" x14ac:dyDescent="0.25">
      <c r="C35515" s="160" t="s">
        <v>543</v>
      </c>
      <c r="D35515" s="161">
        <v>668.03</v>
      </c>
    </row>
    <row r="35516" spans="3:4" ht="15" hidden="1" customHeight="1" x14ac:dyDescent="0.25">
      <c r="C35516" s="158" t="s">
        <v>543</v>
      </c>
      <c r="D35516" s="159">
        <v>1265.25</v>
      </c>
    </row>
    <row r="35517" spans="3:4" ht="15" hidden="1" customHeight="1" x14ac:dyDescent="0.25">
      <c r="C35517" s="160" t="s">
        <v>545</v>
      </c>
      <c r="D35517" s="161">
        <v>472.43</v>
      </c>
    </row>
    <row r="35518" spans="3:4" ht="15" hidden="1" customHeight="1" x14ac:dyDescent="0.25">
      <c r="C35518" s="158" t="s">
        <v>545</v>
      </c>
      <c r="D35518" s="159">
        <v>966.18</v>
      </c>
    </row>
    <row r="35519" spans="3:4" ht="15" hidden="1" customHeight="1" x14ac:dyDescent="0.25">
      <c r="C35519" s="160" t="s">
        <v>552</v>
      </c>
      <c r="D35519" s="161">
        <v>1071.6400000000001</v>
      </c>
    </row>
    <row r="35520" spans="3:4" ht="15" hidden="1" customHeight="1" x14ac:dyDescent="0.25">
      <c r="C35520" s="158" t="s">
        <v>307</v>
      </c>
      <c r="D35520" s="159">
        <v>920.57</v>
      </c>
    </row>
    <row r="35521" spans="3:4" ht="15" hidden="1" customHeight="1" x14ac:dyDescent="0.25">
      <c r="C35521" s="160" t="s">
        <v>308</v>
      </c>
      <c r="D35521" s="161">
        <v>598.54</v>
      </c>
    </row>
    <row r="35522" spans="3:4" ht="15" hidden="1" customHeight="1" x14ac:dyDescent="0.25">
      <c r="C35522" s="158" t="s">
        <v>540</v>
      </c>
      <c r="D35522" s="159">
        <v>648.12</v>
      </c>
    </row>
    <row r="35523" spans="3:4" ht="15" hidden="1" customHeight="1" x14ac:dyDescent="0.25">
      <c r="C35523" s="160" t="s">
        <v>550</v>
      </c>
      <c r="D35523" s="161">
        <v>152.16999999999999</v>
      </c>
    </row>
    <row r="35524" spans="3:4" ht="15" hidden="1" customHeight="1" x14ac:dyDescent="0.25">
      <c r="C35524" s="158" t="s">
        <v>549</v>
      </c>
      <c r="D35524" s="159">
        <v>1162.78</v>
      </c>
    </row>
    <row r="35525" spans="3:4" ht="15" hidden="1" customHeight="1" x14ac:dyDescent="0.25">
      <c r="C35525" s="160" t="s">
        <v>540</v>
      </c>
      <c r="D35525" s="161">
        <v>527.19000000000005</v>
      </c>
    </row>
    <row r="35526" spans="3:4" ht="15" hidden="1" customHeight="1" x14ac:dyDescent="0.25">
      <c r="C35526" s="158" t="s">
        <v>553</v>
      </c>
      <c r="D35526" s="159">
        <v>969.76</v>
      </c>
    </row>
    <row r="35527" spans="3:4" ht="15" hidden="1" customHeight="1" x14ac:dyDescent="0.25">
      <c r="C35527" s="160" t="s">
        <v>543</v>
      </c>
      <c r="D35527" s="161">
        <v>253.57</v>
      </c>
    </row>
    <row r="35528" spans="3:4" ht="15" hidden="1" customHeight="1" x14ac:dyDescent="0.25">
      <c r="C35528" s="158" t="s">
        <v>547</v>
      </c>
      <c r="D35528" s="159">
        <v>663.66</v>
      </c>
    </row>
    <row r="35529" spans="3:4" ht="15" hidden="1" customHeight="1" x14ac:dyDescent="0.25">
      <c r="C35529" s="160" t="s">
        <v>549</v>
      </c>
      <c r="D35529" s="161">
        <v>85.02</v>
      </c>
    </row>
    <row r="35530" spans="3:4" ht="15" hidden="1" customHeight="1" x14ac:dyDescent="0.25">
      <c r="C35530" s="158" t="s">
        <v>539</v>
      </c>
      <c r="D35530" s="159">
        <v>809.69</v>
      </c>
    </row>
    <row r="35531" spans="3:4" ht="15" hidden="1" customHeight="1" x14ac:dyDescent="0.25">
      <c r="C35531" s="160" t="s">
        <v>312</v>
      </c>
      <c r="D35531" s="161">
        <v>239.81</v>
      </c>
    </row>
    <row r="35532" spans="3:4" ht="15" hidden="1" customHeight="1" x14ac:dyDescent="0.25">
      <c r="C35532" s="158" t="s">
        <v>548</v>
      </c>
      <c r="D35532" s="159">
        <v>491.53</v>
      </c>
    </row>
    <row r="35533" spans="3:4" ht="15" hidden="1" customHeight="1" x14ac:dyDescent="0.25">
      <c r="C35533" s="160" t="s">
        <v>312</v>
      </c>
      <c r="D35533" s="161">
        <v>1013.17</v>
      </c>
    </row>
    <row r="35534" spans="3:4" ht="15" hidden="1" customHeight="1" x14ac:dyDescent="0.25">
      <c r="C35534" s="158" t="s">
        <v>540</v>
      </c>
      <c r="D35534" s="159">
        <v>97.64</v>
      </c>
    </row>
    <row r="35535" spans="3:4" ht="15" hidden="1" customHeight="1" x14ac:dyDescent="0.25">
      <c r="C35535" s="160" t="s">
        <v>547</v>
      </c>
      <c r="D35535" s="161">
        <v>343.96</v>
      </c>
    </row>
    <row r="35536" spans="3:4" ht="15" hidden="1" customHeight="1" x14ac:dyDescent="0.25">
      <c r="C35536" s="158" t="s">
        <v>558</v>
      </c>
      <c r="D35536" s="159">
        <v>899.07</v>
      </c>
    </row>
    <row r="35537" spans="3:4" ht="15" hidden="1" customHeight="1" x14ac:dyDescent="0.25">
      <c r="C35537" s="160" t="s">
        <v>553</v>
      </c>
      <c r="D35537" s="161">
        <v>337.29</v>
      </c>
    </row>
    <row r="35538" spans="3:4" ht="15" hidden="1" customHeight="1" x14ac:dyDescent="0.25">
      <c r="C35538" s="158" t="s">
        <v>543</v>
      </c>
      <c r="D35538" s="159">
        <v>46.53</v>
      </c>
    </row>
    <row r="35539" spans="3:4" ht="15" hidden="1" customHeight="1" x14ac:dyDescent="0.25">
      <c r="C35539" s="160" t="s">
        <v>548</v>
      </c>
      <c r="D35539" s="161">
        <v>1217.8599999999999</v>
      </c>
    </row>
    <row r="35540" spans="3:4" ht="15" hidden="1" customHeight="1" x14ac:dyDescent="0.25">
      <c r="C35540" s="158" t="s">
        <v>557</v>
      </c>
      <c r="D35540" s="159">
        <v>553.69000000000005</v>
      </c>
    </row>
    <row r="35541" spans="3:4" ht="15" hidden="1" customHeight="1" x14ac:dyDescent="0.25">
      <c r="C35541" s="160" t="s">
        <v>309</v>
      </c>
      <c r="D35541" s="161">
        <v>1018.92</v>
      </c>
    </row>
    <row r="35542" spans="3:4" ht="15" hidden="1" customHeight="1" x14ac:dyDescent="0.25">
      <c r="C35542" s="158" t="s">
        <v>547</v>
      </c>
      <c r="D35542" s="159">
        <v>618.52</v>
      </c>
    </row>
    <row r="35543" spans="3:4" ht="15" hidden="1" customHeight="1" x14ac:dyDescent="0.25">
      <c r="C35543" s="160" t="s">
        <v>550</v>
      </c>
      <c r="D35543" s="161">
        <v>958.38</v>
      </c>
    </row>
    <row r="35544" spans="3:4" ht="15" hidden="1" customHeight="1" x14ac:dyDescent="0.25">
      <c r="C35544" s="158" t="s">
        <v>312</v>
      </c>
      <c r="D35544" s="159">
        <v>22.7</v>
      </c>
    </row>
    <row r="35545" spans="3:4" ht="15" hidden="1" customHeight="1" x14ac:dyDescent="0.25">
      <c r="C35545" s="160" t="s">
        <v>308</v>
      </c>
      <c r="D35545" s="161">
        <v>515.79</v>
      </c>
    </row>
    <row r="35546" spans="3:4" ht="15" hidden="1" customHeight="1" x14ac:dyDescent="0.25">
      <c r="C35546" s="158" t="s">
        <v>552</v>
      </c>
      <c r="D35546" s="159">
        <v>73.849999999999994</v>
      </c>
    </row>
    <row r="35547" spans="3:4" ht="15" hidden="1" customHeight="1" x14ac:dyDescent="0.25">
      <c r="C35547" s="160" t="s">
        <v>549</v>
      </c>
      <c r="D35547" s="161">
        <v>317.63</v>
      </c>
    </row>
    <row r="35548" spans="3:4" ht="15" hidden="1" customHeight="1" x14ac:dyDescent="0.25">
      <c r="C35548" s="158" t="s">
        <v>551</v>
      </c>
      <c r="D35548" s="159">
        <v>590.78</v>
      </c>
    </row>
    <row r="35549" spans="3:4" ht="15" hidden="1" customHeight="1" x14ac:dyDescent="0.25">
      <c r="C35549" s="160" t="s">
        <v>551</v>
      </c>
      <c r="D35549" s="161">
        <v>177.62</v>
      </c>
    </row>
    <row r="35550" spans="3:4" ht="15" hidden="1" customHeight="1" x14ac:dyDescent="0.25">
      <c r="C35550" s="158" t="s">
        <v>539</v>
      </c>
      <c r="D35550" s="159">
        <v>701.52</v>
      </c>
    </row>
    <row r="35551" spans="3:4" ht="15" hidden="1" customHeight="1" x14ac:dyDescent="0.25">
      <c r="C35551" s="160" t="s">
        <v>307</v>
      </c>
      <c r="D35551" s="161">
        <v>1149.1500000000001</v>
      </c>
    </row>
    <row r="35552" spans="3:4" ht="15" hidden="1" customHeight="1" x14ac:dyDescent="0.25">
      <c r="C35552" s="158" t="s">
        <v>552</v>
      </c>
      <c r="D35552" s="159">
        <v>439.57</v>
      </c>
    </row>
    <row r="35553" spans="3:4" ht="15" hidden="1" customHeight="1" x14ac:dyDescent="0.25">
      <c r="C35553" s="160" t="s">
        <v>308</v>
      </c>
      <c r="D35553" s="161">
        <v>1241.3900000000001</v>
      </c>
    </row>
    <row r="35554" spans="3:4" ht="15" hidden="1" customHeight="1" x14ac:dyDescent="0.25">
      <c r="C35554" s="158" t="s">
        <v>539</v>
      </c>
      <c r="D35554" s="159">
        <v>1138.96</v>
      </c>
    </row>
    <row r="35555" spans="3:4" ht="15" hidden="1" customHeight="1" x14ac:dyDescent="0.25">
      <c r="C35555" s="160" t="s">
        <v>312</v>
      </c>
      <c r="D35555" s="161">
        <v>802</v>
      </c>
    </row>
    <row r="35556" spans="3:4" ht="15" hidden="1" customHeight="1" x14ac:dyDescent="0.25">
      <c r="C35556" s="158" t="s">
        <v>540</v>
      </c>
      <c r="D35556" s="159">
        <v>471.56</v>
      </c>
    </row>
    <row r="35557" spans="3:4" ht="15" hidden="1" customHeight="1" x14ac:dyDescent="0.25">
      <c r="C35557" s="160" t="s">
        <v>308</v>
      </c>
      <c r="D35557" s="161">
        <v>843.24</v>
      </c>
    </row>
    <row r="35558" spans="3:4" ht="15" hidden="1" customHeight="1" x14ac:dyDescent="0.25">
      <c r="C35558" s="158" t="s">
        <v>542</v>
      </c>
      <c r="D35558" s="159">
        <v>1088.56</v>
      </c>
    </row>
    <row r="35559" spans="3:4" ht="15" hidden="1" customHeight="1" x14ac:dyDescent="0.25">
      <c r="C35559" s="160" t="s">
        <v>312</v>
      </c>
      <c r="D35559" s="161">
        <v>14.52</v>
      </c>
    </row>
    <row r="35560" spans="3:4" ht="15" hidden="1" customHeight="1" x14ac:dyDescent="0.25">
      <c r="C35560" s="158" t="s">
        <v>547</v>
      </c>
      <c r="D35560" s="159">
        <v>430.24</v>
      </c>
    </row>
    <row r="35561" spans="3:4" ht="15" hidden="1" customHeight="1" x14ac:dyDescent="0.25">
      <c r="C35561" s="160" t="s">
        <v>308</v>
      </c>
      <c r="D35561" s="161">
        <v>583.72</v>
      </c>
    </row>
    <row r="35562" spans="3:4" ht="15" hidden="1" customHeight="1" x14ac:dyDescent="0.25">
      <c r="C35562" s="158" t="s">
        <v>556</v>
      </c>
      <c r="D35562" s="159">
        <v>513.74</v>
      </c>
    </row>
    <row r="35563" spans="3:4" ht="15" hidden="1" customHeight="1" x14ac:dyDescent="0.25">
      <c r="C35563" s="160" t="s">
        <v>542</v>
      </c>
      <c r="D35563" s="161">
        <v>782.41</v>
      </c>
    </row>
    <row r="35564" spans="3:4" ht="15" hidden="1" customHeight="1" x14ac:dyDescent="0.25">
      <c r="C35564" s="158" t="s">
        <v>553</v>
      </c>
      <c r="D35564" s="159">
        <v>981.52</v>
      </c>
    </row>
    <row r="35565" spans="3:4" ht="15" hidden="1" customHeight="1" x14ac:dyDescent="0.25">
      <c r="C35565" s="160" t="s">
        <v>546</v>
      </c>
      <c r="D35565" s="161">
        <v>1111.76</v>
      </c>
    </row>
    <row r="35566" spans="3:4" ht="15" hidden="1" customHeight="1" x14ac:dyDescent="0.25">
      <c r="C35566" s="158" t="s">
        <v>539</v>
      </c>
      <c r="D35566" s="159">
        <v>125.16</v>
      </c>
    </row>
    <row r="35567" spans="3:4" ht="15" hidden="1" customHeight="1" x14ac:dyDescent="0.25">
      <c r="C35567" s="160" t="s">
        <v>545</v>
      </c>
      <c r="D35567" s="161">
        <v>812.19</v>
      </c>
    </row>
    <row r="35568" spans="3:4" ht="15" hidden="1" customHeight="1" x14ac:dyDescent="0.25">
      <c r="C35568" s="158" t="s">
        <v>550</v>
      </c>
      <c r="D35568" s="159">
        <v>514.23</v>
      </c>
    </row>
    <row r="35569" spans="3:4" ht="15" hidden="1" customHeight="1" x14ac:dyDescent="0.25">
      <c r="C35569" s="160" t="s">
        <v>553</v>
      </c>
      <c r="D35569" s="161">
        <v>127.32</v>
      </c>
    </row>
    <row r="35570" spans="3:4" ht="15" hidden="1" customHeight="1" x14ac:dyDescent="0.25">
      <c r="C35570" s="158" t="s">
        <v>555</v>
      </c>
      <c r="D35570" s="159">
        <v>904.01</v>
      </c>
    </row>
    <row r="35571" spans="3:4" ht="15" hidden="1" customHeight="1" x14ac:dyDescent="0.25">
      <c r="C35571" s="160" t="s">
        <v>556</v>
      </c>
      <c r="D35571" s="161">
        <v>843.76</v>
      </c>
    </row>
    <row r="35572" spans="3:4" ht="15" hidden="1" customHeight="1" x14ac:dyDescent="0.25">
      <c r="C35572" s="158" t="s">
        <v>553</v>
      </c>
      <c r="D35572" s="159">
        <v>795.92</v>
      </c>
    </row>
    <row r="35573" spans="3:4" ht="15" hidden="1" customHeight="1" x14ac:dyDescent="0.25">
      <c r="C35573" s="160" t="s">
        <v>308</v>
      </c>
      <c r="D35573" s="161">
        <v>1011.82</v>
      </c>
    </row>
    <row r="35574" spans="3:4" ht="15" hidden="1" customHeight="1" x14ac:dyDescent="0.25">
      <c r="C35574" s="158" t="s">
        <v>549</v>
      </c>
      <c r="D35574" s="159">
        <v>334.17</v>
      </c>
    </row>
    <row r="35575" spans="3:4" ht="15" hidden="1" customHeight="1" x14ac:dyDescent="0.25">
      <c r="C35575" s="160" t="s">
        <v>539</v>
      </c>
      <c r="D35575" s="161">
        <v>43.29</v>
      </c>
    </row>
    <row r="35576" spans="3:4" ht="15" hidden="1" customHeight="1" x14ac:dyDescent="0.25">
      <c r="C35576" s="158" t="s">
        <v>307</v>
      </c>
      <c r="D35576" s="159">
        <v>790.23</v>
      </c>
    </row>
    <row r="35577" spans="3:4" ht="15" hidden="1" customHeight="1" x14ac:dyDescent="0.25">
      <c r="C35577" s="160" t="s">
        <v>558</v>
      </c>
      <c r="D35577" s="161">
        <v>217.45</v>
      </c>
    </row>
    <row r="35578" spans="3:4" ht="15" hidden="1" customHeight="1" x14ac:dyDescent="0.25">
      <c r="C35578" s="158" t="s">
        <v>556</v>
      </c>
      <c r="D35578" s="159">
        <v>737.24</v>
      </c>
    </row>
    <row r="35579" spans="3:4" ht="15" hidden="1" customHeight="1" x14ac:dyDescent="0.25">
      <c r="C35579" s="160" t="s">
        <v>553</v>
      </c>
      <c r="D35579" s="161">
        <v>19.18</v>
      </c>
    </row>
    <row r="35580" spans="3:4" ht="15" hidden="1" customHeight="1" x14ac:dyDescent="0.25">
      <c r="C35580" s="158" t="s">
        <v>308</v>
      </c>
      <c r="D35580" s="159">
        <v>234.03</v>
      </c>
    </row>
    <row r="35581" spans="3:4" ht="15" hidden="1" customHeight="1" x14ac:dyDescent="0.25">
      <c r="C35581" s="160" t="s">
        <v>548</v>
      </c>
      <c r="D35581" s="161">
        <v>485.99</v>
      </c>
    </row>
    <row r="35582" spans="3:4" ht="15" hidden="1" customHeight="1" x14ac:dyDescent="0.25">
      <c r="C35582" s="158" t="s">
        <v>547</v>
      </c>
      <c r="D35582" s="159">
        <v>836.52</v>
      </c>
    </row>
    <row r="35583" spans="3:4" ht="15" hidden="1" customHeight="1" x14ac:dyDescent="0.25">
      <c r="C35583" s="160" t="s">
        <v>546</v>
      </c>
      <c r="D35583" s="161">
        <v>1069.98</v>
      </c>
    </row>
    <row r="35584" spans="3:4" ht="15" hidden="1" customHeight="1" x14ac:dyDescent="0.25">
      <c r="C35584" s="158" t="s">
        <v>546</v>
      </c>
      <c r="D35584" s="159">
        <v>460.58</v>
      </c>
    </row>
    <row r="35585" spans="3:4" ht="15" hidden="1" customHeight="1" x14ac:dyDescent="0.25">
      <c r="C35585" s="160" t="s">
        <v>551</v>
      </c>
      <c r="D35585" s="161">
        <v>779.3</v>
      </c>
    </row>
    <row r="35586" spans="3:4" ht="15" hidden="1" customHeight="1" x14ac:dyDescent="0.25">
      <c r="C35586" s="158" t="s">
        <v>547</v>
      </c>
      <c r="D35586" s="159">
        <v>370.32</v>
      </c>
    </row>
    <row r="35587" spans="3:4" ht="15" hidden="1" customHeight="1" x14ac:dyDescent="0.25">
      <c r="C35587" s="160" t="s">
        <v>543</v>
      </c>
      <c r="D35587" s="161">
        <v>420.59</v>
      </c>
    </row>
    <row r="35588" spans="3:4" ht="15" hidden="1" customHeight="1" x14ac:dyDescent="0.25">
      <c r="C35588" s="158" t="s">
        <v>541</v>
      </c>
      <c r="D35588" s="159">
        <v>1220.9000000000001</v>
      </c>
    </row>
    <row r="35589" spans="3:4" ht="15" hidden="1" customHeight="1" x14ac:dyDescent="0.25">
      <c r="C35589" s="160" t="s">
        <v>540</v>
      </c>
      <c r="D35589" s="161">
        <v>637.53</v>
      </c>
    </row>
    <row r="35590" spans="3:4" ht="15" hidden="1" customHeight="1" x14ac:dyDescent="0.25">
      <c r="C35590" s="158" t="s">
        <v>552</v>
      </c>
      <c r="D35590" s="159">
        <v>519.24</v>
      </c>
    </row>
    <row r="35591" spans="3:4" ht="15" hidden="1" customHeight="1" x14ac:dyDescent="0.25">
      <c r="C35591" s="160" t="s">
        <v>539</v>
      </c>
      <c r="D35591" s="161">
        <v>1284.75</v>
      </c>
    </row>
    <row r="35592" spans="3:4" ht="15" hidden="1" customHeight="1" x14ac:dyDescent="0.25">
      <c r="C35592" s="158" t="s">
        <v>549</v>
      </c>
      <c r="D35592" s="159">
        <v>668.78</v>
      </c>
    </row>
    <row r="35593" spans="3:4" ht="15" hidden="1" customHeight="1" x14ac:dyDescent="0.25">
      <c r="C35593" s="160" t="s">
        <v>546</v>
      </c>
      <c r="D35593" s="161">
        <v>1278.45</v>
      </c>
    </row>
    <row r="35594" spans="3:4" ht="15" hidden="1" customHeight="1" x14ac:dyDescent="0.25">
      <c r="C35594" s="158" t="s">
        <v>309</v>
      </c>
      <c r="D35594" s="159">
        <v>749.72</v>
      </c>
    </row>
    <row r="35595" spans="3:4" ht="15" hidden="1" customHeight="1" x14ac:dyDescent="0.25">
      <c r="C35595" s="160" t="s">
        <v>546</v>
      </c>
      <c r="D35595" s="161">
        <v>621.58000000000004</v>
      </c>
    </row>
    <row r="35596" spans="3:4" ht="15" hidden="1" customHeight="1" x14ac:dyDescent="0.25">
      <c r="C35596" s="158" t="s">
        <v>541</v>
      </c>
      <c r="D35596" s="159">
        <v>190.37</v>
      </c>
    </row>
    <row r="35597" spans="3:4" ht="15" hidden="1" customHeight="1" x14ac:dyDescent="0.25">
      <c r="C35597" s="160" t="s">
        <v>544</v>
      </c>
      <c r="D35597" s="161">
        <v>1082.57</v>
      </c>
    </row>
    <row r="35598" spans="3:4" ht="15" hidden="1" customHeight="1" x14ac:dyDescent="0.25">
      <c r="C35598" s="158" t="s">
        <v>550</v>
      </c>
      <c r="D35598" s="159">
        <v>409.86</v>
      </c>
    </row>
    <row r="35599" spans="3:4" ht="15" hidden="1" customHeight="1" x14ac:dyDescent="0.25">
      <c r="C35599" s="160" t="s">
        <v>309</v>
      </c>
      <c r="D35599" s="161">
        <v>777.74</v>
      </c>
    </row>
    <row r="35600" spans="3:4" ht="15" hidden="1" customHeight="1" x14ac:dyDescent="0.25">
      <c r="C35600" s="158" t="s">
        <v>547</v>
      </c>
      <c r="D35600" s="159">
        <v>290.37</v>
      </c>
    </row>
    <row r="35601" spans="3:4" ht="15" hidden="1" customHeight="1" x14ac:dyDescent="0.25">
      <c r="C35601" s="160" t="s">
        <v>545</v>
      </c>
      <c r="D35601" s="161">
        <v>982.74</v>
      </c>
    </row>
    <row r="35602" spans="3:4" ht="15" hidden="1" customHeight="1" x14ac:dyDescent="0.25">
      <c r="C35602" s="158" t="s">
        <v>553</v>
      </c>
      <c r="D35602" s="159">
        <v>760.51</v>
      </c>
    </row>
    <row r="35603" spans="3:4" ht="15" hidden="1" customHeight="1" x14ac:dyDescent="0.25">
      <c r="C35603" s="160" t="s">
        <v>551</v>
      </c>
      <c r="D35603" s="161">
        <v>253.8</v>
      </c>
    </row>
    <row r="35604" spans="3:4" ht="15" hidden="1" customHeight="1" x14ac:dyDescent="0.25">
      <c r="C35604" s="158" t="s">
        <v>546</v>
      </c>
      <c r="D35604" s="159">
        <v>1280.6099999999999</v>
      </c>
    </row>
    <row r="35605" spans="3:4" ht="15" hidden="1" customHeight="1" x14ac:dyDescent="0.25">
      <c r="C35605" s="160" t="s">
        <v>549</v>
      </c>
      <c r="D35605" s="161">
        <v>343.93</v>
      </c>
    </row>
    <row r="35606" spans="3:4" ht="15" hidden="1" customHeight="1" x14ac:dyDescent="0.25">
      <c r="C35606" s="158" t="s">
        <v>553</v>
      </c>
      <c r="D35606" s="159">
        <v>340.59</v>
      </c>
    </row>
    <row r="35607" spans="3:4" ht="15" hidden="1" customHeight="1" x14ac:dyDescent="0.25">
      <c r="C35607" s="160" t="s">
        <v>554</v>
      </c>
      <c r="D35607" s="161">
        <v>948.07</v>
      </c>
    </row>
    <row r="35608" spans="3:4" ht="15" hidden="1" customHeight="1" x14ac:dyDescent="0.25">
      <c r="C35608" s="158" t="s">
        <v>549</v>
      </c>
      <c r="D35608" s="159">
        <v>902.37</v>
      </c>
    </row>
    <row r="35609" spans="3:4" ht="15" hidden="1" customHeight="1" x14ac:dyDescent="0.25">
      <c r="C35609" s="160" t="s">
        <v>539</v>
      </c>
      <c r="D35609" s="161">
        <v>348.51</v>
      </c>
    </row>
    <row r="35610" spans="3:4" ht="15" hidden="1" customHeight="1" x14ac:dyDescent="0.25">
      <c r="C35610" s="158" t="s">
        <v>307</v>
      </c>
      <c r="D35610" s="159">
        <v>343.08</v>
      </c>
    </row>
    <row r="35611" spans="3:4" ht="15" hidden="1" customHeight="1" x14ac:dyDescent="0.25">
      <c r="C35611" s="160" t="s">
        <v>552</v>
      </c>
      <c r="D35611" s="161">
        <v>601.01</v>
      </c>
    </row>
    <row r="35612" spans="3:4" ht="15" hidden="1" customHeight="1" x14ac:dyDescent="0.25">
      <c r="C35612" s="158" t="s">
        <v>546</v>
      </c>
      <c r="D35612" s="159">
        <v>501.82</v>
      </c>
    </row>
    <row r="35613" spans="3:4" ht="15" hidden="1" customHeight="1" x14ac:dyDescent="0.25">
      <c r="C35613" s="160" t="s">
        <v>555</v>
      </c>
      <c r="D35613" s="161">
        <v>1020.74</v>
      </c>
    </row>
    <row r="35614" spans="3:4" ht="15" hidden="1" customHeight="1" x14ac:dyDescent="0.25">
      <c r="C35614" s="158" t="s">
        <v>543</v>
      </c>
      <c r="D35614" s="159">
        <v>1230.8599999999999</v>
      </c>
    </row>
    <row r="35615" spans="3:4" ht="15" hidden="1" customHeight="1" x14ac:dyDescent="0.25">
      <c r="C35615" s="160" t="s">
        <v>545</v>
      </c>
      <c r="D35615" s="161">
        <v>139.94999999999999</v>
      </c>
    </row>
    <row r="35616" spans="3:4" ht="15" hidden="1" customHeight="1" x14ac:dyDescent="0.25">
      <c r="C35616" s="158" t="s">
        <v>312</v>
      </c>
      <c r="D35616" s="159">
        <v>95.19</v>
      </c>
    </row>
    <row r="35617" spans="3:4" ht="15" hidden="1" customHeight="1" x14ac:dyDescent="0.25">
      <c r="C35617" s="160" t="s">
        <v>556</v>
      </c>
      <c r="D35617" s="161">
        <v>199.7</v>
      </c>
    </row>
    <row r="35618" spans="3:4" ht="15" hidden="1" customHeight="1" x14ac:dyDescent="0.25">
      <c r="C35618" s="158" t="s">
        <v>549</v>
      </c>
      <c r="D35618" s="159">
        <v>386.46</v>
      </c>
    </row>
    <row r="35619" spans="3:4" ht="15" hidden="1" customHeight="1" x14ac:dyDescent="0.25">
      <c r="C35619" s="160" t="s">
        <v>312</v>
      </c>
      <c r="D35619" s="161">
        <v>203.87</v>
      </c>
    </row>
    <row r="35620" spans="3:4" ht="15" hidden="1" customHeight="1" x14ac:dyDescent="0.25">
      <c r="C35620" s="158" t="s">
        <v>545</v>
      </c>
      <c r="D35620" s="159">
        <v>295.01</v>
      </c>
    </row>
    <row r="35621" spans="3:4" ht="15" hidden="1" customHeight="1" x14ac:dyDescent="0.25">
      <c r="C35621" s="160" t="s">
        <v>546</v>
      </c>
      <c r="D35621" s="161">
        <v>62.92</v>
      </c>
    </row>
    <row r="35622" spans="3:4" ht="15" hidden="1" customHeight="1" x14ac:dyDescent="0.25">
      <c r="C35622" s="158" t="s">
        <v>546</v>
      </c>
      <c r="D35622" s="159">
        <v>245.47</v>
      </c>
    </row>
    <row r="35623" spans="3:4" ht="15" hidden="1" customHeight="1" x14ac:dyDescent="0.25">
      <c r="C35623" s="160" t="s">
        <v>540</v>
      </c>
      <c r="D35623" s="161">
        <v>510.9</v>
      </c>
    </row>
    <row r="35624" spans="3:4" ht="15" hidden="1" customHeight="1" x14ac:dyDescent="0.25">
      <c r="C35624" s="158" t="s">
        <v>308</v>
      </c>
      <c r="D35624" s="159">
        <v>322.13</v>
      </c>
    </row>
    <row r="35625" spans="3:4" ht="15" hidden="1" customHeight="1" x14ac:dyDescent="0.25">
      <c r="C35625" s="160" t="s">
        <v>556</v>
      </c>
      <c r="D35625" s="161">
        <v>427.33</v>
      </c>
    </row>
    <row r="35626" spans="3:4" ht="15" hidden="1" customHeight="1" x14ac:dyDescent="0.25">
      <c r="C35626" s="158" t="s">
        <v>555</v>
      </c>
      <c r="D35626" s="159">
        <v>649.46</v>
      </c>
    </row>
    <row r="35627" spans="3:4" ht="15" hidden="1" customHeight="1" x14ac:dyDescent="0.25">
      <c r="C35627" s="160" t="s">
        <v>308</v>
      </c>
      <c r="D35627" s="161">
        <v>485.44</v>
      </c>
    </row>
    <row r="35628" spans="3:4" ht="15" hidden="1" customHeight="1" x14ac:dyDescent="0.25">
      <c r="C35628" s="158" t="s">
        <v>539</v>
      </c>
      <c r="D35628" s="159">
        <v>414.37</v>
      </c>
    </row>
    <row r="35629" spans="3:4" ht="15" hidden="1" customHeight="1" x14ac:dyDescent="0.25">
      <c r="C35629" s="160" t="s">
        <v>540</v>
      </c>
      <c r="D35629" s="161">
        <v>745.68</v>
      </c>
    </row>
    <row r="35630" spans="3:4" ht="15" hidden="1" customHeight="1" x14ac:dyDescent="0.25">
      <c r="C35630" s="158" t="s">
        <v>307</v>
      </c>
      <c r="D35630" s="159">
        <v>651.97</v>
      </c>
    </row>
    <row r="35631" spans="3:4" ht="15" hidden="1" customHeight="1" x14ac:dyDescent="0.25">
      <c r="C35631" s="160" t="s">
        <v>307</v>
      </c>
      <c r="D35631" s="161">
        <v>485.6</v>
      </c>
    </row>
    <row r="35632" spans="3:4" ht="15" hidden="1" customHeight="1" x14ac:dyDescent="0.25">
      <c r="C35632" s="158" t="s">
        <v>546</v>
      </c>
      <c r="D35632" s="159">
        <v>854.78</v>
      </c>
    </row>
    <row r="35633" spans="3:4" ht="15" hidden="1" customHeight="1" x14ac:dyDescent="0.25">
      <c r="C35633" s="160" t="s">
        <v>545</v>
      </c>
      <c r="D35633" s="161">
        <v>240.6</v>
      </c>
    </row>
    <row r="35634" spans="3:4" ht="15" hidden="1" customHeight="1" x14ac:dyDescent="0.25">
      <c r="C35634" s="158" t="s">
        <v>543</v>
      </c>
      <c r="D35634" s="159">
        <v>41.28</v>
      </c>
    </row>
    <row r="35635" spans="3:4" ht="15" hidden="1" customHeight="1" x14ac:dyDescent="0.25">
      <c r="C35635" s="160" t="s">
        <v>541</v>
      </c>
      <c r="D35635" s="161">
        <v>23.12</v>
      </c>
    </row>
    <row r="35636" spans="3:4" ht="15" hidden="1" customHeight="1" x14ac:dyDescent="0.25">
      <c r="C35636" s="158" t="s">
        <v>547</v>
      </c>
      <c r="D35636" s="159">
        <v>461.42</v>
      </c>
    </row>
    <row r="35637" spans="3:4" ht="15" hidden="1" customHeight="1" x14ac:dyDescent="0.25">
      <c r="C35637" s="160" t="s">
        <v>547</v>
      </c>
      <c r="D35637" s="161">
        <v>70.33</v>
      </c>
    </row>
    <row r="35638" spans="3:4" ht="15" hidden="1" customHeight="1" x14ac:dyDescent="0.25">
      <c r="C35638" s="158" t="s">
        <v>309</v>
      </c>
      <c r="D35638" s="159">
        <v>1141.3900000000001</v>
      </c>
    </row>
    <row r="35639" spans="3:4" ht="15" hidden="1" customHeight="1" x14ac:dyDescent="0.25">
      <c r="C35639" s="160" t="s">
        <v>307</v>
      </c>
      <c r="D35639" s="161">
        <v>325.33999999999997</v>
      </c>
    </row>
    <row r="35640" spans="3:4" ht="15" hidden="1" customHeight="1" x14ac:dyDescent="0.25">
      <c r="C35640" s="158" t="s">
        <v>552</v>
      </c>
      <c r="D35640" s="159">
        <v>121.15</v>
      </c>
    </row>
    <row r="35641" spans="3:4" ht="15" hidden="1" customHeight="1" x14ac:dyDescent="0.25">
      <c r="C35641" s="160" t="s">
        <v>539</v>
      </c>
      <c r="D35641" s="161">
        <v>190.14</v>
      </c>
    </row>
    <row r="35642" spans="3:4" ht="15" hidden="1" customHeight="1" x14ac:dyDescent="0.25">
      <c r="C35642" s="158" t="s">
        <v>551</v>
      </c>
      <c r="D35642" s="159">
        <v>449.02</v>
      </c>
    </row>
    <row r="35643" spans="3:4" ht="15" hidden="1" customHeight="1" x14ac:dyDescent="0.25">
      <c r="C35643" s="160" t="s">
        <v>312</v>
      </c>
      <c r="D35643" s="161">
        <v>831.8</v>
      </c>
    </row>
    <row r="35644" spans="3:4" ht="15" hidden="1" customHeight="1" x14ac:dyDescent="0.25">
      <c r="C35644" s="158" t="s">
        <v>312</v>
      </c>
      <c r="D35644" s="159">
        <v>1343.23</v>
      </c>
    </row>
    <row r="35645" spans="3:4" ht="15" hidden="1" customHeight="1" x14ac:dyDescent="0.25">
      <c r="C35645" s="160" t="s">
        <v>545</v>
      </c>
      <c r="D35645" s="161">
        <v>740.08</v>
      </c>
    </row>
    <row r="35646" spans="3:4" ht="15" hidden="1" customHeight="1" x14ac:dyDescent="0.25">
      <c r="C35646" s="158" t="s">
        <v>543</v>
      </c>
      <c r="D35646" s="159">
        <v>1141.3399999999999</v>
      </c>
    </row>
    <row r="35647" spans="3:4" ht="15" hidden="1" customHeight="1" x14ac:dyDescent="0.25">
      <c r="C35647" s="160" t="s">
        <v>308</v>
      </c>
      <c r="D35647" s="161">
        <v>1099.27</v>
      </c>
    </row>
    <row r="35648" spans="3:4" ht="15" hidden="1" customHeight="1" x14ac:dyDescent="0.25">
      <c r="C35648" s="158" t="s">
        <v>552</v>
      </c>
      <c r="D35648" s="159">
        <v>1004.58</v>
      </c>
    </row>
    <row r="35649" spans="3:4" ht="15" hidden="1" customHeight="1" x14ac:dyDescent="0.25">
      <c r="C35649" s="160" t="s">
        <v>540</v>
      </c>
      <c r="D35649" s="161">
        <v>600.29</v>
      </c>
    </row>
    <row r="35650" spans="3:4" ht="15" hidden="1" customHeight="1" x14ac:dyDescent="0.25">
      <c r="C35650" s="158" t="s">
        <v>554</v>
      </c>
      <c r="D35650" s="159">
        <v>1120.29</v>
      </c>
    </row>
    <row r="35651" spans="3:4" ht="15" hidden="1" customHeight="1" x14ac:dyDescent="0.25">
      <c r="C35651" s="160" t="s">
        <v>549</v>
      </c>
      <c r="D35651" s="161">
        <v>772.91</v>
      </c>
    </row>
    <row r="35652" spans="3:4" ht="15" hidden="1" customHeight="1" x14ac:dyDescent="0.25">
      <c r="C35652" s="158" t="s">
        <v>549</v>
      </c>
      <c r="D35652" s="159">
        <v>661.19</v>
      </c>
    </row>
    <row r="35653" spans="3:4" ht="15" hidden="1" customHeight="1" x14ac:dyDescent="0.25">
      <c r="C35653" s="160" t="s">
        <v>557</v>
      </c>
      <c r="D35653" s="161">
        <v>345.87</v>
      </c>
    </row>
    <row r="35654" spans="3:4" ht="15" hidden="1" customHeight="1" x14ac:dyDescent="0.25">
      <c r="C35654" s="158" t="s">
        <v>542</v>
      </c>
      <c r="D35654" s="159">
        <v>1256.17</v>
      </c>
    </row>
    <row r="35655" spans="3:4" ht="15" hidden="1" customHeight="1" x14ac:dyDescent="0.25">
      <c r="C35655" s="160" t="s">
        <v>307</v>
      </c>
      <c r="D35655" s="161">
        <v>434.47</v>
      </c>
    </row>
    <row r="35656" spans="3:4" ht="15" hidden="1" customHeight="1" x14ac:dyDescent="0.25">
      <c r="C35656" s="158" t="s">
        <v>312</v>
      </c>
      <c r="D35656" s="159">
        <v>192.76</v>
      </c>
    </row>
    <row r="35657" spans="3:4" ht="15" hidden="1" customHeight="1" x14ac:dyDescent="0.25">
      <c r="C35657" s="160" t="s">
        <v>312</v>
      </c>
      <c r="D35657" s="161">
        <v>709.83</v>
      </c>
    </row>
    <row r="35658" spans="3:4" ht="15" hidden="1" customHeight="1" x14ac:dyDescent="0.25">
      <c r="C35658" s="158" t="s">
        <v>542</v>
      </c>
      <c r="D35658" s="159">
        <v>189.94</v>
      </c>
    </row>
    <row r="35659" spans="3:4" ht="15" hidden="1" customHeight="1" x14ac:dyDescent="0.25">
      <c r="C35659" s="160" t="s">
        <v>542</v>
      </c>
      <c r="D35659" s="161">
        <v>28.79</v>
      </c>
    </row>
    <row r="35660" spans="3:4" ht="15" hidden="1" customHeight="1" x14ac:dyDescent="0.25">
      <c r="C35660" s="158" t="s">
        <v>542</v>
      </c>
      <c r="D35660" s="159">
        <v>799.21</v>
      </c>
    </row>
    <row r="35661" spans="3:4" ht="15" hidden="1" customHeight="1" x14ac:dyDescent="0.25">
      <c r="C35661" s="160" t="s">
        <v>539</v>
      </c>
      <c r="D35661" s="161">
        <v>718.26</v>
      </c>
    </row>
    <row r="35662" spans="3:4" ht="15" hidden="1" customHeight="1" x14ac:dyDescent="0.25">
      <c r="C35662" s="158" t="s">
        <v>555</v>
      </c>
      <c r="D35662" s="159">
        <v>755.8</v>
      </c>
    </row>
    <row r="35663" spans="3:4" ht="15" hidden="1" customHeight="1" x14ac:dyDescent="0.25">
      <c r="C35663" s="160" t="s">
        <v>312</v>
      </c>
      <c r="D35663" s="161">
        <v>322.74</v>
      </c>
    </row>
    <row r="35664" spans="3:4" ht="15" hidden="1" customHeight="1" x14ac:dyDescent="0.25">
      <c r="C35664" s="158" t="s">
        <v>549</v>
      </c>
      <c r="D35664" s="159">
        <v>598.74</v>
      </c>
    </row>
    <row r="35665" spans="3:4" ht="15" hidden="1" customHeight="1" x14ac:dyDescent="0.25">
      <c r="C35665" s="160" t="s">
        <v>546</v>
      </c>
      <c r="D35665" s="161">
        <v>396.84</v>
      </c>
    </row>
    <row r="35666" spans="3:4" ht="15" hidden="1" customHeight="1" x14ac:dyDescent="0.25">
      <c r="C35666" s="158" t="s">
        <v>549</v>
      </c>
      <c r="D35666" s="159">
        <v>1226.82</v>
      </c>
    </row>
    <row r="35667" spans="3:4" ht="15" hidden="1" customHeight="1" x14ac:dyDescent="0.25">
      <c r="C35667" s="160" t="s">
        <v>307</v>
      </c>
      <c r="D35667" s="161">
        <v>361.56</v>
      </c>
    </row>
    <row r="35668" spans="3:4" ht="15" hidden="1" customHeight="1" x14ac:dyDescent="0.25">
      <c r="C35668" s="158" t="s">
        <v>541</v>
      </c>
      <c r="D35668" s="159">
        <v>1026.1199999999999</v>
      </c>
    </row>
    <row r="35669" spans="3:4" ht="15" hidden="1" customHeight="1" x14ac:dyDescent="0.25">
      <c r="C35669" s="160" t="s">
        <v>307</v>
      </c>
      <c r="D35669" s="161">
        <v>312.83999999999997</v>
      </c>
    </row>
    <row r="35670" spans="3:4" ht="15" hidden="1" customHeight="1" x14ac:dyDescent="0.25">
      <c r="C35670" s="158" t="s">
        <v>556</v>
      </c>
      <c r="D35670" s="159">
        <v>464.46</v>
      </c>
    </row>
    <row r="35671" spans="3:4" ht="15" hidden="1" customHeight="1" x14ac:dyDescent="0.25">
      <c r="C35671" s="160" t="s">
        <v>307</v>
      </c>
      <c r="D35671" s="161">
        <v>231.34</v>
      </c>
    </row>
    <row r="35672" spans="3:4" ht="15" hidden="1" customHeight="1" x14ac:dyDescent="0.25">
      <c r="C35672" s="158" t="s">
        <v>550</v>
      </c>
      <c r="D35672" s="159">
        <v>1230.75</v>
      </c>
    </row>
    <row r="35673" spans="3:4" ht="15" hidden="1" customHeight="1" x14ac:dyDescent="0.25">
      <c r="C35673" s="160" t="s">
        <v>558</v>
      </c>
      <c r="D35673" s="161">
        <v>708.74</v>
      </c>
    </row>
    <row r="35674" spans="3:4" ht="15" hidden="1" customHeight="1" x14ac:dyDescent="0.25">
      <c r="C35674" s="158" t="s">
        <v>308</v>
      </c>
      <c r="D35674" s="159">
        <v>728.46</v>
      </c>
    </row>
    <row r="35675" spans="3:4" ht="15" hidden="1" customHeight="1" x14ac:dyDescent="0.25">
      <c r="C35675" s="160" t="s">
        <v>309</v>
      </c>
      <c r="D35675" s="161">
        <v>154.29</v>
      </c>
    </row>
    <row r="35676" spans="3:4" ht="15" hidden="1" customHeight="1" x14ac:dyDescent="0.25">
      <c r="C35676" s="158" t="s">
        <v>545</v>
      </c>
      <c r="D35676" s="159">
        <v>217.45</v>
      </c>
    </row>
    <row r="35677" spans="3:4" ht="15" hidden="1" customHeight="1" x14ac:dyDescent="0.25">
      <c r="C35677" s="160" t="s">
        <v>552</v>
      </c>
      <c r="D35677" s="161">
        <v>182.48</v>
      </c>
    </row>
    <row r="35678" spans="3:4" ht="15" hidden="1" customHeight="1" x14ac:dyDescent="0.25">
      <c r="C35678" s="158" t="s">
        <v>541</v>
      </c>
      <c r="D35678" s="159">
        <v>486.61</v>
      </c>
    </row>
    <row r="35679" spans="3:4" ht="15" hidden="1" customHeight="1" x14ac:dyDescent="0.25">
      <c r="C35679" s="160" t="s">
        <v>539</v>
      </c>
      <c r="D35679" s="161">
        <v>87.04</v>
      </c>
    </row>
    <row r="35680" spans="3:4" ht="15" hidden="1" customHeight="1" x14ac:dyDescent="0.25">
      <c r="C35680" s="158" t="s">
        <v>309</v>
      </c>
      <c r="D35680" s="159">
        <v>187.04</v>
      </c>
    </row>
    <row r="35681" spans="3:4" ht="15" hidden="1" customHeight="1" x14ac:dyDescent="0.25">
      <c r="C35681" s="160" t="s">
        <v>545</v>
      </c>
      <c r="D35681" s="161">
        <v>602.30999999999995</v>
      </c>
    </row>
    <row r="35682" spans="3:4" ht="15" hidden="1" customHeight="1" x14ac:dyDescent="0.25">
      <c r="C35682" s="158" t="s">
        <v>307</v>
      </c>
      <c r="D35682" s="159">
        <v>1251.3399999999999</v>
      </c>
    </row>
    <row r="35683" spans="3:4" ht="15" hidden="1" customHeight="1" x14ac:dyDescent="0.25">
      <c r="C35683" s="160" t="s">
        <v>543</v>
      </c>
      <c r="D35683" s="161">
        <v>514.34</v>
      </c>
    </row>
    <row r="35684" spans="3:4" ht="15" hidden="1" customHeight="1" x14ac:dyDescent="0.25">
      <c r="C35684" s="158" t="s">
        <v>552</v>
      </c>
      <c r="D35684" s="159">
        <v>1194.08</v>
      </c>
    </row>
    <row r="35685" spans="3:4" ht="15" hidden="1" customHeight="1" x14ac:dyDescent="0.25">
      <c r="C35685" s="160" t="s">
        <v>550</v>
      </c>
      <c r="D35685" s="161">
        <v>294.77999999999997</v>
      </c>
    </row>
    <row r="35686" spans="3:4" ht="15" hidden="1" customHeight="1" x14ac:dyDescent="0.25">
      <c r="C35686" s="158" t="s">
        <v>553</v>
      </c>
      <c r="D35686" s="159">
        <v>812.17</v>
      </c>
    </row>
    <row r="35687" spans="3:4" ht="15" hidden="1" customHeight="1" x14ac:dyDescent="0.25">
      <c r="C35687" s="160" t="s">
        <v>307</v>
      </c>
      <c r="D35687" s="161">
        <v>694.15</v>
      </c>
    </row>
    <row r="35688" spans="3:4" ht="15" hidden="1" customHeight="1" x14ac:dyDescent="0.25">
      <c r="C35688" s="158" t="s">
        <v>543</v>
      </c>
      <c r="D35688" s="159">
        <v>985.47</v>
      </c>
    </row>
    <row r="35689" spans="3:4" ht="15" hidden="1" customHeight="1" x14ac:dyDescent="0.25">
      <c r="C35689" s="160" t="s">
        <v>540</v>
      </c>
      <c r="D35689" s="161">
        <v>935.35</v>
      </c>
    </row>
    <row r="35690" spans="3:4" ht="15" hidden="1" customHeight="1" x14ac:dyDescent="0.25">
      <c r="C35690" s="158" t="s">
        <v>557</v>
      </c>
      <c r="D35690" s="159">
        <v>1227.1099999999999</v>
      </c>
    </row>
    <row r="35691" spans="3:4" ht="15" hidden="1" customHeight="1" x14ac:dyDescent="0.25">
      <c r="C35691" s="160" t="s">
        <v>307</v>
      </c>
      <c r="D35691" s="161">
        <v>334.48</v>
      </c>
    </row>
    <row r="35692" spans="3:4" ht="15" hidden="1" customHeight="1" x14ac:dyDescent="0.25">
      <c r="C35692" s="158" t="s">
        <v>546</v>
      </c>
      <c r="D35692" s="159">
        <v>750.66</v>
      </c>
    </row>
    <row r="35693" spans="3:4" ht="15" hidden="1" customHeight="1" x14ac:dyDescent="0.25">
      <c r="C35693" s="160" t="s">
        <v>309</v>
      </c>
      <c r="D35693" s="161">
        <v>812.01</v>
      </c>
    </row>
    <row r="35694" spans="3:4" ht="15" hidden="1" customHeight="1" x14ac:dyDescent="0.25">
      <c r="C35694" s="158" t="s">
        <v>558</v>
      </c>
      <c r="D35694" s="159">
        <v>1172.31</v>
      </c>
    </row>
    <row r="35695" spans="3:4" ht="15" hidden="1" customHeight="1" x14ac:dyDescent="0.25">
      <c r="C35695" s="160" t="s">
        <v>557</v>
      </c>
      <c r="D35695" s="161">
        <v>691.06</v>
      </c>
    </row>
    <row r="35696" spans="3:4" ht="15" hidden="1" customHeight="1" x14ac:dyDescent="0.25">
      <c r="C35696" s="158" t="s">
        <v>312</v>
      </c>
      <c r="D35696" s="159">
        <v>1091.54</v>
      </c>
    </row>
    <row r="35697" spans="3:4" ht="15" hidden="1" customHeight="1" x14ac:dyDescent="0.25">
      <c r="C35697" s="160" t="s">
        <v>552</v>
      </c>
      <c r="D35697" s="161">
        <v>162.15</v>
      </c>
    </row>
    <row r="35698" spans="3:4" ht="15" hidden="1" customHeight="1" x14ac:dyDescent="0.25">
      <c r="C35698" s="158" t="s">
        <v>546</v>
      </c>
      <c r="D35698" s="159">
        <v>655.83</v>
      </c>
    </row>
    <row r="35699" spans="3:4" ht="15" hidden="1" customHeight="1" x14ac:dyDescent="0.25">
      <c r="C35699" s="160" t="s">
        <v>542</v>
      </c>
      <c r="D35699" s="161">
        <v>641.09</v>
      </c>
    </row>
    <row r="35700" spans="3:4" ht="15" hidden="1" customHeight="1" x14ac:dyDescent="0.25">
      <c r="C35700" s="158" t="s">
        <v>549</v>
      </c>
      <c r="D35700" s="159">
        <v>305.08999999999997</v>
      </c>
    </row>
    <row r="35701" spans="3:4" ht="15" hidden="1" customHeight="1" x14ac:dyDescent="0.25">
      <c r="C35701" s="160" t="s">
        <v>307</v>
      </c>
      <c r="D35701" s="161">
        <v>421.68</v>
      </c>
    </row>
    <row r="35702" spans="3:4" ht="15" hidden="1" customHeight="1" x14ac:dyDescent="0.25">
      <c r="C35702" s="158" t="s">
        <v>540</v>
      </c>
      <c r="D35702" s="159">
        <v>1221.6400000000001</v>
      </c>
    </row>
    <row r="35703" spans="3:4" ht="15" hidden="1" customHeight="1" x14ac:dyDescent="0.25">
      <c r="C35703" s="160" t="s">
        <v>545</v>
      </c>
      <c r="D35703" s="161">
        <v>756.16</v>
      </c>
    </row>
    <row r="35704" spans="3:4" ht="15" hidden="1" customHeight="1" x14ac:dyDescent="0.25">
      <c r="C35704" s="158" t="s">
        <v>541</v>
      </c>
      <c r="D35704" s="159">
        <v>431.65</v>
      </c>
    </row>
    <row r="35705" spans="3:4" ht="15" hidden="1" customHeight="1" x14ac:dyDescent="0.25">
      <c r="C35705" s="160" t="s">
        <v>546</v>
      </c>
      <c r="D35705" s="161">
        <v>763.43</v>
      </c>
    </row>
    <row r="35706" spans="3:4" ht="15" hidden="1" customHeight="1" x14ac:dyDescent="0.25">
      <c r="C35706" s="158" t="s">
        <v>553</v>
      </c>
      <c r="D35706" s="159">
        <v>593.67999999999995</v>
      </c>
    </row>
    <row r="35707" spans="3:4" ht="15" hidden="1" customHeight="1" x14ac:dyDescent="0.25">
      <c r="C35707" s="160" t="s">
        <v>541</v>
      </c>
      <c r="D35707" s="161">
        <v>1263.44</v>
      </c>
    </row>
    <row r="35708" spans="3:4" ht="15" hidden="1" customHeight="1" x14ac:dyDescent="0.25">
      <c r="C35708" s="158" t="s">
        <v>307</v>
      </c>
      <c r="D35708" s="159">
        <v>670.71</v>
      </c>
    </row>
    <row r="35709" spans="3:4" ht="15" hidden="1" customHeight="1" x14ac:dyDescent="0.25">
      <c r="C35709" s="160" t="s">
        <v>540</v>
      </c>
      <c r="D35709" s="161">
        <v>984.08</v>
      </c>
    </row>
    <row r="35710" spans="3:4" ht="15" hidden="1" customHeight="1" x14ac:dyDescent="0.25">
      <c r="C35710" s="158" t="s">
        <v>539</v>
      </c>
      <c r="D35710" s="159">
        <v>443.88</v>
      </c>
    </row>
    <row r="35711" spans="3:4" ht="15" hidden="1" customHeight="1" x14ac:dyDescent="0.25">
      <c r="C35711" s="160" t="s">
        <v>553</v>
      </c>
      <c r="D35711" s="161">
        <v>607.89</v>
      </c>
    </row>
    <row r="35712" spans="3:4" ht="15" hidden="1" customHeight="1" x14ac:dyDescent="0.25">
      <c r="C35712" s="158" t="s">
        <v>309</v>
      </c>
      <c r="D35712" s="159">
        <v>746.13</v>
      </c>
    </row>
    <row r="35713" spans="3:4" ht="15" hidden="1" customHeight="1" x14ac:dyDescent="0.25">
      <c r="C35713" s="160" t="s">
        <v>539</v>
      </c>
      <c r="D35713" s="161">
        <v>1092.03</v>
      </c>
    </row>
    <row r="35714" spans="3:4" ht="15" hidden="1" customHeight="1" x14ac:dyDescent="0.25">
      <c r="C35714" s="158" t="s">
        <v>539</v>
      </c>
      <c r="D35714" s="159">
        <v>236.4</v>
      </c>
    </row>
    <row r="35715" spans="3:4" ht="15" hidden="1" customHeight="1" x14ac:dyDescent="0.25">
      <c r="C35715" s="160" t="s">
        <v>545</v>
      </c>
      <c r="D35715" s="161">
        <v>896.5</v>
      </c>
    </row>
    <row r="35716" spans="3:4" ht="15" hidden="1" customHeight="1" x14ac:dyDescent="0.25">
      <c r="C35716" s="158" t="s">
        <v>557</v>
      </c>
      <c r="D35716" s="159">
        <v>185.69</v>
      </c>
    </row>
    <row r="35717" spans="3:4" ht="15" hidden="1" customHeight="1" x14ac:dyDescent="0.25">
      <c r="C35717" s="160" t="s">
        <v>547</v>
      </c>
      <c r="D35717" s="161">
        <v>1106.97</v>
      </c>
    </row>
    <row r="35718" spans="3:4" ht="15" hidden="1" customHeight="1" x14ac:dyDescent="0.25">
      <c r="C35718" s="158" t="s">
        <v>546</v>
      </c>
      <c r="D35718" s="159">
        <v>412.23</v>
      </c>
    </row>
    <row r="35719" spans="3:4" ht="15" hidden="1" customHeight="1" x14ac:dyDescent="0.25">
      <c r="C35719" s="160" t="s">
        <v>548</v>
      </c>
      <c r="D35719" s="161">
        <v>381.07</v>
      </c>
    </row>
    <row r="35720" spans="3:4" ht="15" hidden="1" customHeight="1" x14ac:dyDescent="0.25">
      <c r="C35720" s="158" t="s">
        <v>547</v>
      </c>
      <c r="D35720" s="159">
        <v>44.89</v>
      </c>
    </row>
    <row r="35721" spans="3:4" ht="15" hidden="1" customHeight="1" x14ac:dyDescent="0.25">
      <c r="C35721" s="160" t="s">
        <v>542</v>
      </c>
      <c r="D35721" s="161">
        <v>471.81</v>
      </c>
    </row>
    <row r="35722" spans="3:4" ht="15" hidden="1" customHeight="1" x14ac:dyDescent="0.25">
      <c r="C35722" s="158" t="s">
        <v>541</v>
      </c>
      <c r="D35722" s="159">
        <v>712.19</v>
      </c>
    </row>
    <row r="35723" spans="3:4" ht="15" hidden="1" customHeight="1" x14ac:dyDescent="0.25">
      <c r="C35723" s="160" t="s">
        <v>550</v>
      </c>
      <c r="D35723" s="161">
        <v>775.73</v>
      </c>
    </row>
    <row r="35724" spans="3:4" ht="15" hidden="1" customHeight="1" x14ac:dyDescent="0.25">
      <c r="C35724" s="158" t="s">
        <v>540</v>
      </c>
      <c r="D35724" s="159">
        <v>536.09</v>
      </c>
    </row>
    <row r="35725" spans="3:4" ht="15" hidden="1" customHeight="1" x14ac:dyDescent="0.25">
      <c r="C35725" s="160" t="s">
        <v>549</v>
      </c>
      <c r="D35725" s="161">
        <v>656.27</v>
      </c>
    </row>
    <row r="35726" spans="3:4" ht="15" hidden="1" customHeight="1" x14ac:dyDescent="0.25">
      <c r="C35726" s="158" t="s">
        <v>546</v>
      </c>
      <c r="D35726" s="159">
        <v>649.99</v>
      </c>
    </row>
    <row r="35727" spans="3:4" ht="15" hidden="1" customHeight="1" x14ac:dyDescent="0.25">
      <c r="C35727" s="160" t="s">
        <v>555</v>
      </c>
      <c r="D35727" s="161">
        <v>57.93</v>
      </c>
    </row>
    <row r="35728" spans="3:4" ht="15" hidden="1" customHeight="1" x14ac:dyDescent="0.25">
      <c r="C35728" s="158" t="s">
        <v>308</v>
      </c>
      <c r="D35728" s="159">
        <v>789.79</v>
      </c>
    </row>
    <row r="35729" spans="3:4" ht="15" hidden="1" customHeight="1" x14ac:dyDescent="0.25">
      <c r="C35729" s="160" t="s">
        <v>542</v>
      </c>
      <c r="D35729" s="161">
        <v>534.70000000000005</v>
      </c>
    </row>
    <row r="35730" spans="3:4" ht="15" hidden="1" customHeight="1" x14ac:dyDescent="0.25">
      <c r="C35730" s="158" t="s">
        <v>551</v>
      </c>
      <c r="D35730" s="159">
        <v>856.86</v>
      </c>
    </row>
    <row r="35731" spans="3:4" ht="15" hidden="1" customHeight="1" x14ac:dyDescent="0.25">
      <c r="C35731" s="160" t="s">
        <v>309</v>
      </c>
      <c r="D35731" s="161">
        <v>142.97</v>
      </c>
    </row>
    <row r="35732" spans="3:4" ht="15" hidden="1" customHeight="1" x14ac:dyDescent="0.25">
      <c r="C35732" s="158" t="s">
        <v>558</v>
      </c>
      <c r="D35732" s="159">
        <v>846.29</v>
      </c>
    </row>
    <row r="35733" spans="3:4" ht="15" hidden="1" customHeight="1" x14ac:dyDescent="0.25">
      <c r="C35733" s="160" t="s">
        <v>551</v>
      </c>
      <c r="D35733" s="161">
        <v>1227.8399999999999</v>
      </c>
    </row>
    <row r="35734" spans="3:4" ht="15" hidden="1" customHeight="1" x14ac:dyDescent="0.25">
      <c r="C35734" s="158" t="s">
        <v>312</v>
      </c>
      <c r="D35734" s="159">
        <v>695.9</v>
      </c>
    </row>
    <row r="35735" spans="3:4" ht="15" hidden="1" customHeight="1" x14ac:dyDescent="0.25">
      <c r="C35735" s="160" t="s">
        <v>553</v>
      </c>
      <c r="D35735" s="161">
        <v>807.72</v>
      </c>
    </row>
    <row r="35736" spans="3:4" ht="15" hidden="1" customHeight="1" x14ac:dyDescent="0.25">
      <c r="C35736" s="158" t="s">
        <v>546</v>
      </c>
      <c r="D35736" s="159">
        <v>418.59</v>
      </c>
    </row>
    <row r="35737" spans="3:4" ht="15" hidden="1" customHeight="1" x14ac:dyDescent="0.25">
      <c r="C35737" s="160" t="s">
        <v>558</v>
      </c>
      <c r="D35737" s="161">
        <v>957.84</v>
      </c>
    </row>
    <row r="35738" spans="3:4" ht="15" hidden="1" customHeight="1" x14ac:dyDescent="0.25">
      <c r="C35738" s="158" t="s">
        <v>550</v>
      </c>
      <c r="D35738" s="159">
        <v>542.4</v>
      </c>
    </row>
    <row r="35739" spans="3:4" ht="15" hidden="1" customHeight="1" x14ac:dyDescent="0.25">
      <c r="C35739" s="160" t="s">
        <v>556</v>
      </c>
      <c r="D35739" s="161">
        <v>534.91999999999996</v>
      </c>
    </row>
    <row r="35740" spans="3:4" ht="15" hidden="1" customHeight="1" x14ac:dyDescent="0.25">
      <c r="C35740" s="158" t="s">
        <v>551</v>
      </c>
      <c r="D35740" s="159">
        <v>461.38</v>
      </c>
    </row>
    <row r="35741" spans="3:4" ht="15" hidden="1" customHeight="1" x14ac:dyDescent="0.25">
      <c r="C35741" s="160" t="s">
        <v>554</v>
      </c>
      <c r="D35741" s="161">
        <v>493.33</v>
      </c>
    </row>
    <row r="35742" spans="3:4" ht="15" hidden="1" customHeight="1" x14ac:dyDescent="0.25">
      <c r="C35742" s="158" t="s">
        <v>545</v>
      </c>
      <c r="D35742" s="159">
        <v>1112.1600000000001</v>
      </c>
    </row>
    <row r="35743" spans="3:4" ht="15" hidden="1" customHeight="1" x14ac:dyDescent="0.25">
      <c r="C35743" s="160" t="s">
        <v>545</v>
      </c>
      <c r="D35743" s="161">
        <v>803.47</v>
      </c>
    </row>
    <row r="35744" spans="3:4" ht="15" hidden="1" customHeight="1" x14ac:dyDescent="0.25">
      <c r="C35744" s="158" t="s">
        <v>540</v>
      </c>
      <c r="D35744" s="159">
        <v>358</v>
      </c>
    </row>
    <row r="35745" spans="3:4" ht="15" hidden="1" customHeight="1" x14ac:dyDescent="0.25">
      <c r="C35745" s="160" t="s">
        <v>543</v>
      </c>
      <c r="D35745" s="161">
        <v>215.29</v>
      </c>
    </row>
    <row r="35746" spans="3:4" ht="15" hidden="1" customHeight="1" x14ac:dyDescent="0.25">
      <c r="C35746" s="158" t="s">
        <v>542</v>
      </c>
      <c r="D35746" s="159">
        <v>886.08</v>
      </c>
    </row>
    <row r="35747" spans="3:4" ht="15" hidden="1" customHeight="1" x14ac:dyDescent="0.25">
      <c r="C35747" s="160" t="s">
        <v>546</v>
      </c>
      <c r="D35747" s="161">
        <v>333.76</v>
      </c>
    </row>
    <row r="35748" spans="3:4" ht="15" hidden="1" customHeight="1" x14ac:dyDescent="0.25">
      <c r="C35748" s="158" t="s">
        <v>308</v>
      </c>
      <c r="D35748" s="159">
        <v>793.06</v>
      </c>
    </row>
    <row r="35749" spans="3:4" ht="15" hidden="1" customHeight="1" x14ac:dyDescent="0.25">
      <c r="C35749" s="160" t="s">
        <v>555</v>
      </c>
      <c r="D35749" s="161">
        <v>402.78</v>
      </c>
    </row>
    <row r="35750" spans="3:4" ht="15" hidden="1" customHeight="1" x14ac:dyDescent="0.25">
      <c r="C35750" s="158" t="s">
        <v>543</v>
      </c>
      <c r="D35750" s="159">
        <v>1202.8399999999999</v>
      </c>
    </row>
    <row r="35751" spans="3:4" ht="15" hidden="1" customHeight="1" x14ac:dyDescent="0.25">
      <c r="C35751" s="160" t="s">
        <v>540</v>
      </c>
      <c r="D35751" s="161">
        <v>1202.49</v>
      </c>
    </row>
    <row r="35752" spans="3:4" ht="15" hidden="1" customHeight="1" x14ac:dyDescent="0.25">
      <c r="C35752" s="158" t="s">
        <v>551</v>
      </c>
      <c r="D35752" s="159">
        <v>868.33</v>
      </c>
    </row>
    <row r="35753" spans="3:4" ht="15" hidden="1" customHeight="1" x14ac:dyDescent="0.25">
      <c r="C35753" s="160" t="s">
        <v>549</v>
      </c>
      <c r="D35753" s="161">
        <v>357.08</v>
      </c>
    </row>
    <row r="35754" spans="3:4" ht="15" hidden="1" customHeight="1" x14ac:dyDescent="0.25">
      <c r="C35754" s="158" t="s">
        <v>546</v>
      </c>
      <c r="D35754" s="159">
        <v>708.16</v>
      </c>
    </row>
    <row r="35755" spans="3:4" ht="15" hidden="1" customHeight="1" x14ac:dyDescent="0.25">
      <c r="C35755" s="160" t="s">
        <v>309</v>
      </c>
      <c r="D35755" s="161">
        <v>347.99</v>
      </c>
    </row>
    <row r="35756" spans="3:4" ht="15" hidden="1" customHeight="1" x14ac:dyDescent="0.25">
      <c r="C35756" s="158" t="s">
        <v>308</v>
      </c>
      <c r="D35756" s="159">
        <v>285.06</v>
      </c>
    </row>
    <row r="35757" spans="3:4" ht="15" hidden="1" customHeight="1" x14ac:dyDescent="0.25">
      <c r="C35757" s="160" t="s">
        <v>551</v>
      </c>
      <c r="D35757" s="161">
        <v>255.66</v>
      </c>
    </row>
    <row r="35758" spans="3:4" ht="15" hidden="1" customHeight="1" x14ac:dyDescent="0.25">
      <c r="C35758" s="158" t="s">
        <v>543</v>
      </c>
      <c r="D35758" s="159">
        <v>608.28</v>
      </c>
    </row>
    <row r="35759" spans="3:4" ht="15" hidden="1" customHeight="1" x14ac:dyDescent="0.25">
      <c r="C35759" s="160" t="s">
        <v>539</v>
      </c>
      <c r="D35759" s="161">
        <v>1208.21</v>
      </c>
    </row>
    <row r="35760" spans="3:4" ht="15" hidden="1" customHeight="1" x14ac:dyDescent="0.25">
      <c r="C35760" s="158" t="s">
        <v>557</v>
      </c>
      <c r="D35760" s="159">
        <v>733.8</v>
      </c>
    </row>
    <row r="35761" spans="3:4" ht="15" hidden="1" customHeight="1" x14ac:dyDescent="0.25">
      <c r="C35761" s="160" t="s">
        <v>547</v>
      </c>
      <c r="D35761" s="161">
        <v>15.14</v>
      </c>
    </row>
    <row r="35762" spans="3:4" ht="15" hidden="1" customHeight="1" x14ac:dyDescent="0.25">
      <c r="C35762" s="158" t="s">
        <v>549</v>
      </c>
      <c r="D35762" s="159">
        <v>480.04</v>
      </c>
    </row>
    <row r="35763" spans="3:4" ht="15" hidden="1" customHeight="1" x14ac:dyDescent="0.25">
      <c r="C35763" s="160" t="s">
        <v>307</v>
      </c>
      <c r="D35763" s="161">
        <v>877.55</v>
      </c>
    </row>
    <row r="35764" spans="3:4" ht="15" hidden="1" customHeight="1" x14ac:dyDescent="0.25">
      <c r="C35764" s="158" t="s">
        <v>539</v>
      </c>
      <c r="D35764" s="159">
        <v>386.25</v>
      </c>
    </row>
    <row r="35765" spans="3:4" ht="15" hidden="1" customHeight="1" x14ac:dyDescent="0.25">
      <c r="C35765" s="160" t="s">
        <v>307</v>
      </c>
      <c r="D35765" s="161">
        <v>149.91</v>
      </c>
    </row>
    <row r="35766" spans="3:4" ht="15" hidden="1" customHeight="1" x14ac:dyDescent="0.25">
      <c r="C35766" s="158" t="s">
        <v>540</v>
      </c>
      <c r="D35766" s="159">
        <v>789.55</v>
      </c>
    </row>
    <row r="35767" spans="3:4" ht="15" hidden="1" customHeight="1" x14ac:dyDescent="0.25">
      <c r="C35767" s="160" t="s">
        <v>309</v>
      </c>
      <c r="D35767" s="161">
        <v>612.5</v>
      </c>
    </row>
    <row r="35768" spans="3:4" ht="15" hidden="1" customHeight="1" x14ac:dyDescent="0.25">
      <c r="C35768" s="158" t="s">
        <v>558</v>
      </c>
      <c r="D35768" s="159">
        <v>1147.18</v>
      </c>
    </row>
    <row r="35769" spans="3:4" ht="15" hidden="1" customHeight="1" x14ac:dyDescent="0.25">
      <c r="C35769" s="160" t="s">
        <v>557</v>
      </c>
      <c r="D35769" s="161">
        <v>1249.9100000000001</v>
      </c>
    </row>
    <row r="35770" spans="3:4" ht="15" hidden="1" customHeight="1" x14ac:dyDescent="0.25">
      <c r="C35770" s="158" t="s">
        <v>542</v>
      </c>
      <c r="D35770" s="159">
        <v>1178.5899999999999</v>
      </c>
    </row>
    <row r="35771" spans="3:4" ht="15" hidden="1" customHeight="1" x14ac:dyDescent="0.25">
      <c r="C35771" s="160" t="s">
        <v>543</v>
      </c>
      <c r="D35771" s="161">
        <v>991.08</v>
      </c>
    </row>
    <row r="35772" spans="3:4" ht="15" hidden="1" customHeight="1" x14ac:dyDescent="0.25">
      <c r="C35772" s="158" t="s">
        <v>542</v>
      </c>
      <c r="D35772" s="159">
        <v>1199.57</v>
      </c>
    </row>
    <row r="35773" spans="3:4" ht="15" hidden="1" customHeight="1" x14ac:dyDescent="0.25">
      <c r="C35773" s="160" t="s">
        <v>546</v>
      </c>
      <c r="D35773" s="161">
        <v>1082.24</v>
      </c>
    </row>
    <row r="35774" spans="3:4" ht="15" hidden="1" customHeight="1" x14ac:dyDescent="0.25">
      <c r="C35774" s="158" t="s">
        <v>554</v>
      </c>
      <c r="D35774" s="159">
        <v>124.81</v>
      </c>
    </row>
    <row r="35775" spans="3:4" ht="15" hidden="1" customHeight="1" x14ac:dyDescent="0.25">
      <c r="C35775" s="160" t="s">
        <v>556</v>
      </c>
      <c r="D35775" s="161">
        <v>845.41</v>
      </c>
    </row>
    <row r="35776" spans="3:4" ht="15" hidden="1" customHeight="1" x14ac:dyDescent="0.25">
      <c r="C35776" s="158" t="s">
        <v>308</v>
      </c>
      <c r="D35776" s="159">
        <v>1255.93</v>
      </c>
    </row>
    <row r="35777" spans="3:4" ht="15" hidden="1" customHeight="1" x14ac:dyDescent="0.25">
      <c r="C35777" s="160" t="s">
        <v>556</v>
      </c>
      <c r="D35777" s="161">
        <v>1294.29</v>
      </c>
    </row>
    <row r="35778" spans="3:4" ht="15" hidden="1" customHeight="1" x14ac:dyDescent="0.25">
      <c r="C35778" s="158" t="s">
        <v>308</v>
      </c>
      <c r="D35778" s="159">
        <v>1062.73</v>
      </c>
    </row>
    <row r="35779" spans="3:4" ht="15" hidden="1" customHeight="1" x14ac:dyDescent="0.25">
      <c r="C35779" s="160" t="s">
        <v>551</v>
      </c>
      <c r="D35779" s="161">
        <v>808.42</v>
      </c>
    </row>
    <row r="35780" spans="3:4" ht="15" hidden="1" customHeight="1" x14ac:dyDescent="0.25">
      <c r="C35780" s="158" t="s">
        <v>541</v>
      </c>
      <c r="D35780" s="159">
        <v>412.84</v>
      </c>
    </row>
    <row r="35781" spans="3:4" ht="15" hidden="1" customHeight="1" x14ac:dyDescent="0.25">
      <c r="C35781" s="160" t="s">
        <v>553</v>
      </c>
      <c r="D35781" s="161">
        <v>17.96</v>
      </c>
    </row>
    <row r="35782" spans="3:4" ht="15" hidden="1" customHeight="1" x14ac:dyDescent="0.25">
      <c r="C35782" s="158" t="s">
        <v>543</v>
      </c>
      <c r="D35782" s="159">
        <v>124.32</v>
      </c>
    </row>
    <row r="35783" spans="3:4" ht="15" hidden="1" customHeight="1" x14ac:dyDescent="0.25">
      <c r="C35783" s="160" t="s">
        <v>543</v>
      </c>
      <c r="D35783" s="161">
        <v>504.4</v>
      </c>
    </row>
    <row r="35784" spans="3:4" ht="15" hidden="1" customHeight="1" x14ac:dyDescent="0.25">
      <c r="C35784" s="158" t="s">
        <v>551</v>
      </c>
      <c r="D35784" s="159">
        <v>516.41</v>
      </c>
    </row>
    <row r="35785" spans="3:4" ht="15" hidden="1" customHeight="1" x14ac:dyDescent="0.25">
      <c r="C35785" s="160" t="s">
        <v>542</v>
      </c>
      <c r="D35785" s="161">
        <v>23.03</v>
      </c>
    </row>
    <row r="35786" spans="3:4" ht="15" hidden="1" customHeight="1" x14ac:dyDescent="0.25">
      <c r="C35786" s="158" t="s">
        <v>549</v>
      </c>
      <c r="D35786" s="159">
        <v>1211.52</v>
      </c>
    </row>
    <row r="35787" spans="3:4" ht="15" hidden="1" customHeight="1" x14ac:dyDescent="0.25">
      <c r="C35787" s="160" t="s">
        <v>553</v>
      </c>
      <c r="D35787" s="161">
        <v>676.61</v>
      </c>
    </row>
    <row r="35788" spans="3:4" ht="15" hidden="1" customHeight="1" x14ac:dyDescent="0.25">
      <c r="C35788" s="158" t="s">
        <v>552</v>
      </c>
      <c r="D35788" s="159">
        <v>777.82</v>
      </c>
    </row>
    <row r="35789" spans="3:4" ht="15" hidden="1" customHeight="1" x14ac:dyDescent="0.25">
      <c r="C35789" s="160" t="s">
        <v>551</v>
      </c>
      <c r="D35789" s="161">
        <v>12.26</v>
      </c>
    </row>
    <row r="35790" spans="3:4" ht="15" hidden="1" customHeight="1" x14ac:dyDescent="0.25">
      <c r="C35790" s="158" t="s">
        <v>549</v>
      </c>
      <c r="D35790" s="159">
        <v>719.68</v>
      </c>
    </row>
    <row r="35791" spans="3:4" ht="15" hidden="1" customHeight="1" x14ac:dyDescent="0.25">
      <c r="C35791" s="160" t="s">
        <v>539</v>
      </c>
      <c r="D35791" s="161">
        <v>571.53</v>
      </c>
    </row>
    <row r="35792" spans="3:4" ht="15" hidden="1" customHeight="1" x14ac:dyDescent="0.25">
      <c r="C35792" s="158" t="s">
        <v>543</v>
      </c>
      <c r="D35792" s="159">
        <v>860.23</v>
      </c>
    </row>
    <row r="35793" spans="3:4" ht="15" hidden="1" customHeight="1" x14ac:dyDescent="0.25">
      <c r="C35793" s="160" t="s">
        <v>309</v>
      </c>
      <c r="D35793" s="161">
        <v>946.78</v>
      </c>
    </row>
    <row r="35794" spans="3:4" ht="15" hidden="1" customHeight="1" x14ac:dyDescent="0.25">
      <c r="C35794" s="158" t="s">
        <v>554</v>
      </c>
      <c r="D35794" s="159">
        <v>390.81</v>
      </c>
    </row>
    <row r="35795" spans="3:4" ht="15" hidden="1" customHeight="1" x14ac:dyDescent="0.25">
      <c r="C35795" s="160" t="s">
        <v>552</v>
      </c>
      <c r="D35795" s="161">
        <v>150.47999999999999</v>
      </c>
    </row>
    <row r="35796" spans="3:4" ht="15" hidden="1" customHeight="1" x14ac:dyDescent="0.25">
      <c r="C35796" s="158" t="s">
        <v>543</v>
      </c>
      <c r="D35796" s="159">
        <v>197.85</v>
      </c>
    </row>
    <row r="35797" spans="3:4" ht="15" hidden="1" customHeight="1" x14ac:dyDescent="0.25">
      <c r="C35797" s="160" t="s">
        <v>308</v>
      </c>
      <c r="D35797" s="161">
        <v>631.85</v>
      </c>
    </row>
    <row r="35798" spans="3:4" ht="15" hidden="1" customHeight="1" x14ac:dyDescent="0.25">
      <c r="C35798" s="158" t="s">
        <v>312</v>
      </c>
      <c r="D35798" s="159">
        <v>262.73</v>
      </c>
    </row>
    <row r="35799" spans="3:4" ht="15" hidden="1" customHeight="1" x14ac:dyDescent="0.25">
      <c r="C35799" s="160" t="s">
        <v>541</v>
      </c>
      <c r="D35799" s="161">
        <v>561.12</v>
      </c>
    </row>
    <row r="35800" spans="3:4" ht="15" hidden="1" customHeight="1" x14ac:dyDescent="0.25">
      <c r="C35800" s="158" t="s">
        <v>550</v>
      </c>
      <c r="D35800" s="159">
        <v>570.07000000000005</v>
      </c>
    </row>
    <row r="35801" spans="3:4" ht="15" hidden="1" customHeight="1" x14ac:dyDescent="0.25">
      <c r="C35801" s="160" t="s">
        <v>543</v>
      </c>
      <c r="D35801" s="161">
        <v>208.78</v>
      </c>
    </row>
    <row r="35802" spans="3:4" ht="15" hidden="1" customHeight="1" x14ac:dyDescent="0.25">
      <c r="C35802" s="158" t="s">
        <v>540</v>
      </c>
      <c r="D35802" s="159">
        <v>139.19999999999999</v>
      </c>
    </row>
    <row r="35803" spans="3:4" ht="15" hidden="1" customHeight="1" x14ac:dyDescent="0.25">
      <c r="C35803" s="160" t="s">
        <v>312</v>
      </c>
      <c r="D35803" s="161">
        <v>1052.26</v>
      </c>
    </row>
    <row r="35804" spans="3:4" ht="15" hidden="1" customHeight="1" x14ac:dyDescent="0.25">
      <c r="C35804" s="158" t="s">
        <v>309</v>
      </c>
      <c r="D35804" s="159">
        <v>1242.46</v>
      </c>
    </row>
    <row r="35805" spans="3:4" ht="15" hidden="1" customHeight="1" x14ac:dyDescent="0.25">
      <c r="C35805" s="160" t="s">
        <v>545</v>
      </c>
      <c r="D35805" s="161">
        <v>324.49</v>
      </c>
    </row>
    <row r="35806" spans="3:4" ht="15" hidden="1" customHeight="1" x14ac:dyDescent="0.25">
      <c r="C35806" s="158" t="s">
        <v>540</v>
      </c>
      <c r="D35806" s="159">
        <v>447.08</v>
      </c>
    </row>
    <row r="35807" spans="3:4" ht="15" hidden="1" customHeight="1" x14ac:dyDescent="0.25">
      <c r="C35807" s="160" t="s">
        <v>543</v>
      </c>
      <c r="D35807" s="161">
        <v>184.94</v>
      </c>
    </row>
    <row r="35808" spans="3:4" ht="15" hidden="1" customHeight="1" x14ac:dyDescent="0.25">
      <c r="C35808" s="158" t="s">
        <v>543</v>
      </c>
      <c r="D35808" s="159">
        <v>85.76</v>
      </c>
    </row>
    <row r="35809" spans="3:4" ht="15" hidden="1" customHeight="1" x14ac:dyDescent="0.25">
      <c r="C35809" s="160" t="s">
        <v>540</v>
      </c>
      <c r="D35809" s="161">
        <v>166.03</v>
      </c>
    </row>
    <row r="35810" spans="3:4" ht="15" hidden="1" customHeight="1" x14ac:dyDescent="0.25">
      <c r="C35810" s="158" t="s">
        <v>554</v>
      </c>
      <c r="D35810" s="159">
        <v>569.66999999999996</v>
      </c>
    </row>
    <row r="35811" spans="3:4" ht="15" hidden="1" customHeight="1" x14ac:dyDescent="0.25">
      <c r="C35811" s="160" t="s">
        <v>550</v>
      </c>
      <c r="D35811" s="161">
        <v>807.09</v>
      </c>
    </row>
    <row r="35812" spans="3:4" ht="15" hidden="1" customHeight="1" x14ac:dyDescent="0.25">
      <c r="C35812" s="158" t="s">
        <v>542</v>
      </c>
      <c r="D35812" s="159">
        <v>725.9</v>
      </c>
    </row>
    <row r="35813" spans="3:4" ht="15" hidden="1" customHeight="1" x14ac:dyDescent="0.25">
      <c r="C35813" s="160" t="s">
        <v>543</v>
      </c>
      <c r="D35813" s="161">
        <v>1232.99</v>
      </c>
    </row>
    <row r="35814" spans="3:4" ht="15" hidden="1" customHeight="1" x14ac:dyDescent="0.25">
      <c r="C35814" s="158" t="s">
        <v>307</v>
      </c>
      <c r="D35814" s="159">
        <v>1165.25</v>
      </c>
    </row>
    <row r="35815" spans="3:4" ht="15" hidden="1" customHeight="1" x14ac:dyDescent="0.25">
      <c r="C35815" s="160" t="s">
        <v>552</v>
      </c>
      <c r="D35815" s="161">
        <v>236.84</v>
      </c>
    </row>
    <row r="35816" spans="3:4" ht="15" hidden="1" customHeight="1" x14ac:dyDescent="0.25">
      <c r="C35816" s="158" t="s">
        <v>547</v>
      </c>
      <c r="D35816" s="159">
        <v>37.090000000000003</v>
      </c>
    </row>
    <row r="35817" spans="3:4" ht="15" hidden="1" customHeight="1" x14ac:dyDescent="0.25">
      <c r="C35817" s="160" t="s">
        <v>544</v>
      </c>
      <c r="D35817" s="161">
        <v>398.73</v>
      </c>
    </row>
    <row r="35818" spans="3:4" ht="15" hidden="1" customHeight="1" x14ac:dyDescent="0.25">
      <c r="C35818" s="158" t="s">
        <v>543</v>
      </c>
      <c r="D35818" s="159">
        <v>962.73</v>
      </c>
    </row>
    <row r="35819" spans="3:4" ht="15" hidden="1" customHeight="1" x14ac:dyDescent="0.25">
      <c r="C35819" s="160" t="s">
        <v>542</v>
      </c>
      <c r="D35819" s="161">
        <v>789.8</v>
      </c>
    </row>
    <row r="35820" spans="3:4" ht="15" hidden="1" customHeight="1" x14ac:dyDescent="0.25">
      <c r="C35820" s="158" t="s">
        <v>551</v>
      </c>
      <c r="D35820" s="159">
        <v>756.39</v>
      </c>
    </row>
    <row r="35821" spans="3:4" ht="15" hidden="1" customHeight="1" x14ac:dyDescent="0.25">
      <c r="C35821" s="160" t="s">
        <v>307</v>
      </c>
      <c r="D35821" s="161">
        <v>194.57</v>
      </c>
    </row>
    <row r="35822" spans="3:4" ht="15" hidden="1" customHeight="1" x14ac:dyDescent="0.25">
      <c r="C35822" s="158" t="s">
        <v>552</v>
      </c>
      <c r="D35822" s="159">
        <v>575.28</v>
      </c>
    </row>
    <row r="35823" spans="3:4" ht="15" hidden="1" customHeight="1" x14ac:dyDescent="0.25">
      <c r="C35823" s="160" t="s">
        <v>549</v>
      </c>
      <c r="D35823" s="161">
        <v>620.46</v>
      </c>
    </row>
    <row r="35824" spans="3:4" ht="15" hidden="1" customHeight="1" x14ac:dyDescent="0.25">
      <c r="C35824" s="158" t="s">
        <v>308</v>
      </c>
      <c r="D35824" s="159">
        <v>329.85</v>
      </c>
    </row>
    <row r="35825" spans="3:4" ht="15" hidden="1" customHeight="1" x14ac:dyDescent="0.25">
      <c r="C35825" s="160" t="s">
        <v>543</v>
      </c>
      <c r="D35825" s="161">
        <v>206.42</v>
      </c>
    </row>
    <row r="35826" spans="3:4" ht="15" hidden="1" customHeight="1" x14ac:dyDescent="0.25">
      <c r="C35826" s="158" t="s">
        <v>540</v>
      </c>
      <c r="D35826" s="159">
        <v>94.88</v>
      </c>
    </row>
    <row r="35827" spans="3:4" ht="15" hidden="1" customHeight="1" x14ac:dyDescent="0.25">
      <c r="C35827" s="160" t="s">
        <v>312</v>
      </c>
      <c r="D35827" s="161">
        <v>707.16</v>
      </c>
    </row>
    <row r="35828" spans="3:4" ht="15" hidden="1" customHeight="1" x14ac:dyDescent="0.25">
      <c r="C35828" s="158" t="s">
        <v>541</v>
      </c>
      <c r="D35828" s="159">
        <v>362.52</v>
      </c>
    </row>
    <row r="35829" spans="3:4" ht="15" hidden="1" customHeight="1" x14ac:dyDescent="0.25">
      <c r="C35829" s="160" t="s">
        <v>309</v>
      </c>
      <c r="D35829" s="161">
        <v>742.36</v>
      </c>
    </row>
    <row r="35830" spans="3:4" ht="15" hidden="1" customHeight="1" x14ac:dyDescent="0.25">
      <c r="C35830" s="158" t="s">
        <v>551</v>
      </c>
      <c r="D35830" s="159">
        <v>540.63</v>
      </c>
    </row>
    <row r="35831" spans="3:4" ht="15" hidden="1" customHeight="1" x14ac:dyDescent="0.25">
      <c r="C35831" s="160" t="s">
        <v>550</v>
      </c>
      <c r="D35831" s="161">
        <v>139.47</v>
      </c>
    </row>
    <row r="35832" spans="3:4" ht="15" hidden="1" customHeight="1" x14ac:dyDescent="0.25">
      <c r="C35832" s="158" t="s">
        <v>307</v>
      </c>
      <c r="D35832" s="159">
        <v>841.21</v>
      </c>
    </row>
    <row r="35833" spans="3:4" ht="15" hidden="1" customHeight="1" x14ac:dyDescent="0.25">
      <c r="C35833" s="160" t="s">
        <v>555</v>
      </c>
      <c r="D35833" s="161">
        <v>531.07000000000005</v>
      </c>
    </row>
    <row r="35834" spans="3:4" ht="15" hidden="1" customHeight="1" x14ac:dyDescent="0.25">
      <c r="C35834" s="158" t="s">
        <v>548</v>
      </c>
      <c r="D35834" s="159">
        <v>408.43</v>
      </c>
    </row>
    <row r="35835" spans="3:4" ht="15" hidden="1" customHeight="1" x14ac:dyDescent="0.25">
      <c r="C35835" s="160" t="s">
        <v>312</v>
      </c>
      <c r="D35835" s="161">
        <v>242.1</v>
      </c>
    </row>
    <row r="35836" spans="3:4" ht="15" hidden="1" customHeight="1" x14ac:dyDescent="0.25">
      <c r="C35836" s="158" t="s">
        <v>545</v>
      </c>
      <c r="D35836" s="159">
        <v>568.51</v>
      </c>
    </row>
    <row r="35837" spans="3:4" ht="15" hidden="1" customHeight="1" x14ac:dyDescent="0.25">
      <c r="C35837" s="160" t="s">
        <v>309</v>
      </c>
      <c r="D35837" s="161">
        <v>360.9</v>
      </c>
    </row>
    <row r="35838" spans="3:4" ht="15" hidden="1" customHeight="1" x14ac:dyDescent="0.25">
      <c r="C35838" s="158" t="s">
        <v>546</v>
      </c>
      <c r="D35838" s="159">
        <v>794.69</v>
      </c>
    </row>
    <row r="35839" spans="3:4" ht="15" hidden="1" customHeight="1" x14ac:dyDescent="0.25">
      <c r="C35839" s="160" t="s">
        <v>307</v>
      </c>
      <c r="D35839" s="161">
        <v>1137.97</v>
      </c>
    </row>
    <row r="35840" spans="3:4" ht="15" hidden="1" customHeight="1" x14ac:dyDescent="0.25">
      <c r="C35840" s="158" t="s">
        <v>556</v>
      </c>
      <c r="D35840" s="159">
        <v>104.73</v>
      </c>
    </row>
    <row r="35841" spans="3:4" ht="15" hidden="1" customHeight="1" x14ac:dyDescent="0.25">
      <c r="C35841" s="160" t="s">
        <v>308</v>
      </c>
      <c r="D35841" s="161">
        <v>626.66</v>
      </c>
    </row>
    <row r="35842" spans="3:4" ht="15" hidden="1" customHeight="1" x14ac:dyDescent="0.25">
      <c r="C35842" s="158" t="s">
        <v>539</v>
      </c>
      <c r="D35842" s="159">
        <v>424.94</v>
      </c>
    </row>
    <row r="35843" spans="3:4" ht="15" hidden="1" customHeight="1" x14ac:dyDescent="0.25">
      <c r="C35843" s="160" t="s">
        <v>549</v>
      </c>
      <c r="D35843" s="161">
        <v>670.56</v>
      </c>
    </row>
    <row r="35844" spans="3:4" ht="15" hidden="1" customHeight="1" x14ac:dyDescent="0.25">
      <c r="C35844" s="158" t="s">
        <v>558</v>
      </c>
      <c r="D35844" s="159">
        <v>739</v>
      </c>
    </row>
    <row r="35845" spans="3:4" ht="15" hidden="1" customHeight="1" x14ac:dyDescent="0.25">
      <c r="C35845" s="160" t="s">
        <v>542</v>
      </c>
      <c r="D35845" s="161">
        <v>561.33000000000004</v>
      </c>
    </row>
    <row r="35846" spans="3:4" ht="15" hidden="1" customHeight="1" x14ac:dyDescent="0.25">
      <c r="C35846" s="158" t="s">
        <v>551</v>
      </c>
      <c r="D35846" s="159">
        <v>904.85</v>
      </c>
    </row>
    <row r="35847" spans="3:4" ht="15" hidden="1" customHeight="1" x14ac:dyDescent="0.25">
      <c r="C35847" s="160" t="s">
        <v>551</v>
      </c>
      <c r="D35847" s="161">
        <v>83.65</v>
      </c>
    </row>
    <row r="35848" spans="3:4" ht="15" hidden="1" customHeight="1" x14ac:dyDescent="0.25">
      <c r="C35848" s="158" t="s">
        <v>539</v>
      </c>
      <c r="D35848" s="159">
        <v>692.41</v>
      </c>
    </row>
    <row r="35849" spans="3:4" ht="15" hidden="1" customHeight="1" x14ac:dyDescent="0.25">
      <c r="C35849" s="160" t="s">
        <v>547</v>
      </c>
      <c r="D35849" s="161">
        <v>996.61</v>
      </c>
    </row>
    <row r="35850" spans="3:4" ht="15" hidden="1" customHeight="1" x14ac:dyDescent="0.25">
      <c r="C35850" s="158" t="s">
        <v>309</v>
      </c>
      <c r="D35850" s="159">
        <v>224.08</v>
      </c>
    </row>
    <row r="35851" spans="3:4" ht="15" hidden="1" customHeight="1" x14ac:dyDescent="0.25">
      <c r="C35851" s="160" t="s">
        <v>539</v>
      </c>
      <c r="D35851" s="161">
        <v>787.83</v>
      </c>
    </row>
    <row r="35852" spans="3:4" ht="15" hidden="1" customHeight="1" x14ac:dyDescent="0.25">
      <c r="C35852" s="158" t="s">
        <v>539</v>
      </c>
      <c r="D35852" s="159">
        <v>799.82</v>
      </c>
    </row>
    <row r="35853" spans="3:4" ht="15" hidden="1" customHeight="1" x14ac:dyDescent="0.25">
      <c r="C35853" s="160" t="s">
        <v>540</v>
      </c>
      <c r="D35853" s="161">
        <v>735.27</v>
      </c>
    </row>
    <row r="35854" spans="3:4" ht="15" hidden="1" customHeight="1" x14ac:dyDescent="0.25">
      <c r="C35854" s="158" t="s">
        <v>558</v>
      </c>
      <c r="D35854" s="159">
        <v>181.12</v>
      </c>
    </row>
    <row r="35855" spans="3:4" ht="15" hidden="1" customHeight="1" x14ac:dyDescent="0.25">
      <c r="C35855" s="160" t="s">
        <v>312</v>
      </c>
      <c r="D35855" s="161">
        <v>787.37</v>
      </c>
    </row>
    <row r="35856" spans="3:4" ht="15" hidden="1" customHeight="1" x14ac:dyDescent="0.25">
      <c r="C35856" s="158" t="s">
        <v>540</v>
      </c>
      <c r="D35856" s="159">
        <v>104.96</v>
      </c>
    </row>
    <row r="35857" spans="3:4" ht="15" hidden="1" customHeight="1" x14ac:dyDescent="0.25">
      <c r="C35857" s="160" t="s">
        <v>307</v>
      </c>
      <c r="D35857" s="161">
        <v>619.46</v>
      </c>
    </row>
    <row r="35858" spans="3:4" ht="15" hidden="1" customHeight="1" x14ac:dyDescent="0.25">
      <c r="C35858" s="158" t="s">
        <v>553</v>
      </c>
      <c r="D35858" s="159">
        <v>369.23</v>
      </c>
    </row>
    <row r="35859" spans="3:4" ht="15" hidden="1" customHeight="1" x14ac:dyDescent="0.25">
      <c r="C35859" s="160" t="s">
        <v>550</v>
      </c>
      <c r="D35859" s="161">
        <v>598.34</v>
      </c>
    </row>
    <row r="35860" spans="3:4" ht="15" hidden="1" customHeight="1" x14ac:dyDescent="0.25">
      <c r="C35860" s="158" t="s">
        <v>309</v>
      </c>
      <c r="D35860" s="159">
        <v>962.4</v>
      </c>
    </row>
    <row r="35861" spans="3:4" ht="15" hidden="1" customHeight="1" x14ac:dyDescent="0.25">
      <c r="C35861" s="160" t="s">
        <v>309</v>
      </c>
      <c r="D35861" s="161">
        <v>1229.79</v>
      </c>
    </row>
    <row r="35862" spans="3:4" ht="15" hidden="1" customHeight="1" x14ac:dyDescent="0.25">
      <c r="C35862" s="158" t="s">
        <v>549</v>
      </c>
      <c r="D35862" s="159">
        <v>740.13</v>
      </c>
    </row>
    <row r="35863" spans="3:4" ht="15" hidden="1" customHeight="1" x14ac:dyDescent="0.25">
      <c r="C35863" s="160" t="s">
        <v>547</v>
      </c>
      <c r="D35863" s="161">
        <v>681.4</v>
      </c>
    </row>
    <row r="35864" spans="3:4" ht="15" hidden="1" customHeight="1" x14ac:dyDescent="0.25">
      <c r="C35864" s="158" t="s">
        <v>550</v>
      </c>
      <c r="D35864" s="159">
        <v>684.58</v>
      </c>
    </row>
    <row r="35865" spans="3:4" ht="15" hidden="1" customHeight="1" x14ac:dyDescent="0.25">
      <c r="C35865" s="160" t="s">
        <v>543</v>
      </c>
      <c r="D35865" s="161">
        <v>964.74</v>
      </c>
    </row>
    <row r="35866" spans="3:4" ht="15" hidden="1" customHeight="1" x14ac:dyDescent="0.25">
      <c r="C35866" s="158" t="s">
        <v>307</v>
      </c>
      <c r="D35866" s="159">
        <v>397.58</v>
      </c>
    </row>
    <row r="35867" spans="3:4" ht="15" hidden="1" customHeight="1" x14ac:dyDescent="0.25">
      <c r="C35867" s="160" t="s">
        <v>544</v>
      </c>
      <c r="D35867" s="161">
        <v>805.01</v>
      </c>
    </row>
    <row r="35868" spans="3:4" ht="15" hidden="1" customHeight="1" x14ac:dyDescent="0.25">
      <c r="C35868" s="158" t="s">
        <v>308</v>
      </c>
      <c r="D35868" s="159">
        <v>964.32</v>
      </c>
    </row>
    <row r="35869" spans="3:4" ht="15" hidden="1" customHeight="1" x14ac:dyDescent="0.25">
      <c r="C35869" s="160" t="s">
        <v>553</v>
      </c>
      <c r="D35869" s="161">
        <v>313.01</v>
      </c>
    </row>
    <row r="35870" spans="3:4" ht="15" hidden="1" customHeight="1" x14ac:dyDescent="0.25">
      <c r="C35870" s="158" t="s">
        <v>548</v>
      </c>
      <c r="D35870" s="159">
        <v>679.91</v>
      </c>
    </row>
    <row r="35871" spans="3:4" ht="15" hidden="1" customHeight="1" x14ac:dyDescent="0.25">
      <c r="C35871" s="160" t="s">
        <v>307</v>
      </c>
      <c r="D35871" s="161">
        <v>995.37</v>
      </c>
    </row>
    <row r="35872" spans="3:4" ht="15" hidden="1" customHeight="1" x14ac:dyDescent="0.25">
      <c r="C35872" s="158" t="s">
        <v>555</v>
      </c>
      <c r="D35872" s="159">
        <v>309.27</v>
      </c>
    </row>
    <row r="35873" spans="3:4" ht="15" hidden="1" customHeight="1" x14ac:dyDescent="0.25">
      <c r="C35873" s="160" t="s">
        <v>551</v>
      </c>
      <c r="D35873" s="161">
        <v>1108.96</v>
      </c>
    </row>
    <row r="35874" spans="3:4" ht="15" hidden="1" customHeight="1" x14ac:dyDescent="0.25">
      <c r="C35874" s="158" t="s">
        <v>549</v>
      </c>
      <c r="D35874" s="159">
        <v>1154.17</v>
      </c>
    </row>
    <row r="35875" spans="3:4" ht="15" hidden="1" customHeight="1" x14ac:dyDescent="0.25">
      <c r="C35875" s="160" t="s">
        <v>540</v>
      </c>
      <c r="D35875" s="161">
        <v>200.5</v>
      </c>
    </row>
    <row r="35876" spans="3:4" ht="15" hidden="1" customHeight="1" x14ac:dyDescent="0.25">
      <c r="C35876" s="158" t="s">
        <v>540</v>
      </c>
      <c r="D35876" s="159">
        <v>149.31</v>
      </c>
    </row>
    <row r="35877" spans="3:4" ht="15" hidden="1" customHeight="1" x14ac:dyDescent="0.25">
      <c r="C35877" s="160" t="s">
        <v>553</v>
      </c>
      <c r="D35877" s="161">
        <v>1254.79</v>
      </c>
    </row>
    <row r="35878" spans="3:4" ht="15" hidden="1" customHeight="1" x14ac:dyDescent="0.25">
      <c r="C35878" s="158" t="s">
        <v>307</v>
      </c>
      <c r="D35878" s="159">
        <v>86.23</v>
      </c>
    </row>
    <row r="35879" spans="3:4" ht="15" hidden="1" customHeight="1" x14ac:dyDescent="0.25">
      <c r="C35879" s="160" t="s">
        <v>312</v>
      </c>
      <c r="D35879" s="161">
        <v>973.4</v>
      </c>
    </row>
    <row r="35880" spans="3:4" ht="15" hidden="1" customHeight="1" x14ac:dyDescent="0.25">
      <c r="C35880" s="158" t="s">
        <v>543</v>
      </c>
      <c r="D35880" s="159">
        <v>647.04999999999995</v>
      </c>
    </row>
    <row r="35881" spans="3:4" ht="15" hidden="1" customHeight="1" x14ac:dyDescent="0.25">
      <c r="C35881" s="160" t="s">
        <v>547</v>
      </c>
      <c r="D35881" s="161">
        <v>619.89</v>
      </c>
    </row>
    <row r="35882" spans="3:4" ht="15" hidden="1" customHeight="1" x14ac:dyDescent="0.25">
      <c r="C35882" s="158" t="s">
        <v>309</v>
      </c>
      <c r="D35882" s="159">
        <v>1158.3</v>
      </c>
    </row>
    <row r="35883" spans="3:4" ht="15" hidden="1" customHeight="1" x14ac:dyDescent="0.25">
      <c r="C35883" s="160" t="s">
        <v>542</v>
      </c>
      <c r="D35883" s="161">
        <v>1085.01</v>
      </c>
    </row>
    <row r="35884" spans="3:4" ht="15" hidden="1" customHeight="1" x14ac:dyDescent="0.25">
      <c r="C35884" s="158" t="s">
        <v>541</v>
      </c>
      <c r="D35884" s="159">
        <v>522.85</v>
      </c>
    </row>
    <row r="35885" spans="3:4" ht="15" hidden="1" customHeight="1" x14ac:dyDescent="0.25">
      <c r="C35885" s="160" t="s">
        <v>308</v>
      </c>
      <c r="D35885" s="161">
        <v>723.13</v>
      </c>
    </row>
    <row r="35886" spans="3:4" ht="15" hidden="1" customHeight="1" x14ac:dyDescent="0.25">
      <c r="C35886" s="158" t="s">
        <v>539</v>
      </c>
      <c r="D35886" s="159">
        <v>1285.8</v>
      </c>
    </row>
    <row r="35887" spans="3:4" ht="15" hidden="1" customHeight="1" x14ac:dyDescent="0.25">
      <c r="C35887" s="160" t="s">
        <v>312</v>
      </c>
      <c r="D35887" s="161">
        <v>659.95</v>
      </c>
    </row>
    <row r="35888" spans="3:4" ht="15" hidden="1" customHeight="1" x14ac:dyDescent="0.25">
      <c r="C35888" s="158" t="s">
        <v>312</v>
      </c>
      <c r="D35888" s="159">
        <v>840.05</v>
      </c>
    </row>
    <row r="35889" spans="3:4" ht="15" hidden="1" customHeight="1" x14ac:dyDescent="0.25">
      <c r="C35889" s="160" t="s">
        <v>549</v>
      </c>
      <c r="D35889" s="161">
        <v>16.100000000000001</v>
      </c>
    </row>
    <row r="35890" spans="3:4" ht="15" hidden="1" customHeight="1" x14ac:dyDescent="0.25">
      <c r="C35890" s="158" t="s">
        <v>307</v>
      </c>
      <c r="D35890" s="159">
        <v>577.80999999999995</v>
      </c>
    </row>
    <row r="35891" spans="3:4" ht="15" hidden="1" customHeight="1" x14ac:dyDescent="0.25">
      <c r="C35891" s="160" t="s">
        <v>546</v>
      </c>
      <c r="D35891" s="161">
        <v>750.52</v>
      </c>
    </row>
    <row r="35892" spans="3:4" ht="15" hidden="1" customHeight="1" x14ac:dyDescent="0.25">
      <c r="C35892" s="158" t="s">
        <v>307</v>
      </c>
      <c r="D35892" s="159">
        <v>693.04</v>
      </c>
    </row>
    <row r="35893" spans="3:4" ht="15" hidden="1" customHeight="1" x14ac:dyDescent="0.25">
      <c r="C35893" s="160" t="s">
        <v>555</v>
      </c>
      <c r="D35893" s="161">
        <v>1186.32</v>
      </c>
    </row>
    <row r="35894" spans="3:4" ht="15" hidden="1" customHeight="1" x14ac:dyDescent="0.25">
      <c r="C35894" s="158" t="s">
        <v>547</v>
      </c>
      <c r="D35894" s="159">
        <v>851.11</v>
      </c>
    </row>
    <row r="35895" spans="3:4" ht="15" hidden="1" customHeight="1" x14ac:dyDescent="0.25">
      <c r="C35895" s="160" t="s">
        <v>552</v>
      </c>
      <c r="D35895" s="161">
        <v>654.63</v>
      </c>
    </row>
    <row r="35896" spans="3:4" ht="15" hidden="1" customHeight="1" x14ac:dyDescent="0.25">
      <c r="C35896" s="158" t="s">
        <v>308</v>
      </c>
      <c r="D35896" s="159">
        <v>471.83</v>
      </c>
    </row>
    <row r="35897" spans="3:4" ht="15" hidden="1" customHeight="1" x14ac:dyDescent="0.25">
      <c r="C35897" s="160" t="s">
        <v>539</v>
      </c>
      <c r="D35897" s="161">
        <v>406.95</v>
      </c>
    </row>
    <row r="35898" spans="3:4" ht="15" hidden="1" customHeight="1" x14ac:dyDescent="0.25">
      <c r="C35898" s="158" t="s">
        <v>551</v>
      </c>
      <c r="D35898" s="159">
        <v>407.57</v>
      </c>
    </row>
    <row r="35899" spans="3:4" ht="15" hidden="1" customHeight="1" x14ac:dyDescent="0.25">
      <c r="C35899" s="160" t="s">
        <v>551</v>
      </c>
      <c r="D35899" s="161">
        <v>386.09</v>
      </c>
    </row>
    <row r="35900" spans="3:4" ht="15" hidden="1" customHeight="1" x14ac:dyDescent="0.25">
      <c r="C35900" s="158" t="s">
        <v>552</v>
      </c>
      <c r="D35900" s="159">
        <v>473.59</v>
      </c>
    </row>
    <row r="35901" spans="3:4" ht="15" hidden="1" customHeight="1" x14ac:dyDescent="0.25">
      <c r="C35901" s="160" t="s">
        <v>551</v>
      </c>
      <c r="D35901" s="161">
        <v>828.37</v>
      </c>
    </row>
    <row r="35902" spans="3:4" ht="15" hidden="1" customHeight="1" x14ac:dyDescent="0.25">
      <c r="C35902" s="158" t="s">
        <v>309</v>
      </c>
      <c r="D35902" s="159">
        <v>528.26</v>
      </c>
    </row>
    <row r="35903" spans="3:4" ht="15" hidden="1" customHeight="1" x14ac:dyDescent="0.25">
      <c r="C35903" s="160" t="s">
        <v>307</v>
      </c>
      <c r="D35903" s="161">
        <v>475.49</v>
      </c>
    </row>
    <row r="35904" spans="3:4" ht="15" hidden="1" customHeight="1" x14ac:dyDescent="0.25">
      <c r="C35904" s="158" t="s">
        <v>553</v>
      </c>
      <c r="D35904" s="159">
        <v>268.49</v>
      </c>
    </row>
    <row r="35905" spans="3:4" ht="15" hidden="1" customHeight="1" x14ac:dyDescent="0.25">
      <c r="C35905" s="160" t="s">
        <v>557</v>
      </c>
      <c r="D35905" s="161">
        <v>1229.94</v>
      </c>
    </row>
    <row r="35906" spans="3:4" ht="15" hidden="1" customHeight="1" x14ac:dyDescent="0.25">
      <c r="C35906" s="158" t="s">
        <v>550</v>
      </c>
      <c r="D35906" s="159">
        <v>810.09</v>
      </c>
    </row>
    <row r="35907" spans="3:4" ht="15" hidden="1" customHeight="1" x14ac:dyDescent="0.25">
      <c r="C35907" s="160" t="s">
        <v>539</v>
      </c>
      <c r="D35907" s="161">
        <v>809.38</v>
      </c>
    </row>
    <row r="35908" spans="3:4" ht="15" hidden="1" customHeight="1" x14ac:dyDescent="0.25">
      <c r="C35908" s="158" t="s">
        <v>540</v>
      </c>
      <c r="D35908" s="159">
        <v>668.94</v>
      </c>
    </row>
    <row r="35909" spans="3:4" ht="15" hidden="1" customHeight="1" x14ac:dyDescent="0.25">
      <c r="C35909" s="160" t="s">
        <v>539</v>
      </c>
      <c r="D35909" s="161">
        <v>1152.94</v>
      </c>
    </row>
    <row r="35910" spans="3:4" ht="15" hidden="1" customHeight="1" x14ac:dyDescent="0.25">
      <c r="C35910" s="158" t="s">
        <v>307</v>
      </c>
      <c r="D35910" s="159">
        <v>1140.8399999999999</v>
      </c>
    </row>
    <row r="35911" spans="3:4" ht="15" hidden="1" customHeight="1" x14ac:dyDescent="0.25">
      <c r="C35911" s="160" t="s">
        <v>549</v>
      </c>
      <c r="D35911" s="161">
        <v>271.54000000000002</v>
      </c>
    </row>
    <row r="35912" spans="3:4" ht="15" hidden="1" customHeight="1" x14ac:dyDescent="0.25">
      <c r="C35912" s="158" t="s">
        <v>544</v>
      </c>
      <c r="D35912" s="159">
        <v>737.6</v>
      </c>
    </row>
    <row r="35913" spans="3:4" ht="15" hidden="1" customHeight="1" x14ac:dyDescent="0.25">
      <c r="C35913" s="160" t="s">
        <v>556</v>
      </c>
      <c r="D35913" s="161">
        <v>1222.51</v>
      </c>
    </row>
    <row r="35914" spans="3:4" ht="15" hidden="1" customHeight="1" x14ac:dyDescent="0.25">
      <c r="C35914" s="158" t="s">
        <v>555</v>
      </c>
      <c r="D35914" s="159">
        <v>670.34</v>
      </c>
    </row>
    <row r="35915" spans="3:4" ht="15" hidden="1" customHeight="1" x14ac:dyDescent="0.25">
      <c r="C35915" s="160" t="s">
        <v>546</v>
      </c>
      <c r="D35915" s="161">
        <v>758.76</v>
      </c>
    </row>
    <row r="35916" spans="3:4" ht="15" hidden="1" customHeight="1" x14ac:dyDescent="0.25">
      <c r="C35916" s="158" t="s">
        <v>545</v>
      </c>
      <c r="D35916" s="159">
        <v>879.44</v>
      </c>
    </row>
    <row r="35917" spans="3:4" ht="15" hidden="1" customHeight="1" x14ac:dyDescent="0.25">
      <c r="C35917" s="160" t="s">
        <v>551</v>
      </c>
      <c r="D35917" s="161">
        <v>1051.24</v>
      </c>
    </row>
    <row r="35918" spans="3:4" ht="15" hidden="1" customHeight="1" x14ac:dyDescent="0.25">
      <c r="C35918" s="158" t="s">
        <v>552</v>
      </c>
      <c r="D35918" s="159">
        <v>409.04</v>
      </c>
    </row>
    <row r="35919" spans="3:4" ht="15" hidden="1" customHeight="1" x14ac:dyDescent="0.25">
      <c r="C35919" s="160" t="s">
        <v>542</v>
      </c>
      <c r="D35919" s="161">
        <v>159.77000000000001</v>
      </c>
    </row>
    <row r="35920" spans="3:4" ht="15" hidden="1" customHeight="1" x14ac:dyDescent="0.25">
      <c r="C35920" s="158" t="s">
        <v>553</v>
      </c>
      <c r="D35920" s="159">
        <v>1159.69</v>
      </c>
    </row>
    <row r="35921" spans="3:4" ht="15" hidden="1" customHeight="1" x14ac:dyDescent="0.25">
      <c r="C35921" s="160" t="s">
        <v>308</v>
      </c>
      <c r="D35921" s="161">
        <v>1065.82</v>
      </c>
    </row>
    <row r="35922" spans="3:4" ht="15" hidden="1" customHeight="1" x14ac:dyDescent="0.25">
      <c r="C35922" s="158" t="s">
        <v>541</v>
      </c>
      <c r="D35922" s="159">
        <v>895.96</v>
      </c>
    </row>
    <row r="35923" spans="3:4" ht="15" hidden="1" customHeight="1" x14ac:dyDescent="0.25">
      <c r="C35923" s="160" t="s">
        <v>552</v>
      </c>
      <c r="D35923" s="161">
        <v>1117.8800000000001</v>
      </c>
    </row>
    <row r="35924" spans="3:4" ht="15" hidden="1" customHeight="1" x14ac:dyDescent="0.25">
      <c r="C35924" s="158" t="s">
        <v>540</v>
      </c>
      <c r="D35924" s="159">
        <v>302.98</v>
      </c>
    </row>
    <row r="35925" spans="3:4" ht="15" hidden="1" customHeight="1" x14ac:dyDescent="0.25">
      <c r="C35925" s="160" t="s">
        <v>540</v>
      </c>
      <c r="D35925" s="161">
        <v>1209.8800000000001</v>
      </c>
    </row>
    <row r="35926" spans="3:4" ht="15" hidden="1" customHeight="1" x14ac:dyDescent="0.25">
      <c r="C35926" s="158" t="s">
        <v>541</v>
      </c>
      <c r="D35926" s="159">
        <v>402.76</v>
      </c>
    </row>
    <row r="35927" spans="3:4" ht="15" hidden="1" customHeight="1" x14ac:dyDescent="0.25">
      <c r="C35927" s="160" t="s">
        <v>552</v>
      </c>
      <c r="D35927" s="161">
        <v>189.06</v>
      </c>
    </row>
    <row r="35928" spans="3:4" ht="15" hidden="1" customHeight="1" x14ac:dyDescent="0.25">
      <c r="C35928" s="158" t="s">
        <v>551</v>
      </c>
      <c r="D35928" s="159">
        <v>1291.48</v>
      </c>
    </row>
    <row r="35929" spans="3:4" ht="15" hidden="1" customHeight="1" x14ac:dyDescent="0.25">
      <c r="C35929" s="160" t="s">
        <v>307</v>
      </c>
      <c r="D35929" s="161">
        <v>325.52</v>
      </c>
    </row>
    <row r="35930" spans="3:4" ht="15" hidden="1" customHeight="1" x14ac:dyDescent="0.25">
      <c r="C35930" s="158" t="s">
        <v>307</v>
      </c>
      <c r="D35930" s="159">
        <v>816.23</v>
      </c>
    </row>
    <row r="35931" spans="3:4" ht="15" hidden="1" customHeight="1" x14ac:dyDescent="0.25">
      <c r="C35931" s="160" t="s">
        <v>549</v>
      </c>
      <c r="D35931" s="161">
        <v>1187.22</v>
      </c>
    </row>
    <row r="35932" spans="3:4" ht="15" hidden="1" customHeight="1" x14ac:dyDescent="0.25">
      <c r="C35932" s="158" t="s">
        <v>543</v>
      </c>
      <c r="D35932" s="159">
        <v>657.77</v>
      </c>
    </row>
    <row r="35933" spans="3:4" ht="15" hidden="1" customHeight="1" x14ac:dyDescent="0.25">
      <c r="C35933" s="160" t="s">
        <v>542</v>
      </c>
      <c r="D35933" s="161">
        <v>1011.76</v>
      </c>
    </row>
    <row r="35934" spans="3:4" ht="15" hidden="1" customHeight="1" x14ac:dyDescent="0.25">
      <c r="C35934" s="158" t="s">
        <v>542</v>
      </c>
      <c r="D35934" s="159">
        <v>315.31</v>
      </c>
    </row>
    <row r="35935" spans="3:4" ht="15" hidden="1" customHeight="1" x14ac:dyDescent="0.25">
      <c r="C35935" s="160" t="s">
        <v>547</v>
      </c>
      <c r="D35935" s="161">
        <v>614.13</v>
      </c>
    </row>
    <row r="35936" spans="3:4" ht="15" hidden="1" customHeight="1" x14ac:dyDescent="0.25">
      <c r="C35936" s="158" t="s">
        <v>309</v>
      </c>
      <c r="D35936" s="159">
        <v>881.3</v>
      </c>
    </row>
    <row r="35937" spans="3:4" ht="15" hidden="1" customHeight="1" x14ac:dyDescent="0.25">
      <c r="C35937" s="160" t="s">
        <v>553</v>
      </c>
      <c r="D35937" s="161">
        <v>622.1</v>
      </c>
    </row>
    <row r="35938" spans="3:4" ht="15" hidden="1" customHeight="1" x14ac:dyDescent="0.25">
      <c r="C35938" s="158" t="s">
        <v>545</v>
      </c>
      <c r="D35938" s="159">
        <v>664.98</v>
      </c>
    </row>
    <row r="35939" spans="3:4" ht="15" hidden="1" customHeight="1" x14ac:dyDescent="0.25">
      <c r="C35939" s="160" t="s">
        <v>543</v>
      </c>
      <c r="D35939" s="161">
        <v>302.01</v>
      </c>
    </row>
    <row r="35940" spans="3:4" ht="15" hidden="1" customHeight="1" x14ac:dyDescent="0.25">
      <c r="C35940" s="158" t="s">
        <v>544</v>
      </c>
      <c r="D35940" s="159">
        <v>562.08000000000004</v>
      </c>
    </row>
    <row r="35941" spans="3:4" ht="15" hidden="1" customHeight="1" x14ac:dyDescent="0.25">
      <c r="C35941" s="160" t="s">
        <v>558</v>
      </c>
      <c r="D35941" s="161">
        <v>745.23</v>
      </c>
    </row>
    <row r="35942" spans="3:4" ht="15" hidden="1" customHeight="1" x14ac:dyDescent="0.25">
      <c r="C35942" s="158" t="s">
        <v>309</v>
      </c>
      <c r="D35942" s="159">
        <v>112.21</v>
      </c>
    </row>
    <row r="35943" spans="3:4" ht="15" hidden="1" customHeight="1" x14ac:dyDescent="0.25">
      <c r="C35943" s="160" t="s">
        <v>543</v>
      </c>
      <c r="D35943" s="161">
        <v>329.48</v>
      </c>
    </row>
    <row r="35944" spans="3:4" ht="15" hidden="1" customHeight="1" x14ac:dyDescent="0.25">
      <c r="C35944" s="158" t="s">
        <v>551</v>
      </c>
      <c r="D35944" s="159">
        <v>680.1</v>
      </c>
    </row>
    <row r="35945" spans="3:4" ht="15" hidden="1" customHeight="1" x14ac:dyDescent="0.25">
      <c r="C35945" s="160" t="s">
        <v>552</v>
      </c>
      <c r="D35945" s="161">
        <v>337.73</v>
      </c>
    </row>
    <row r="35946" spans="3:4" ht="15" hidden="1" customHeight="1" x14ac:dyDescent="0.25">
      <c r="C35946" s="158" t="s">
        <v>557</v>
      </c>
      <c r="D35946" s="159">
        <v>527.83000000000004</v>
      </c>
    </row>
    <row r="35947" spans="3:4" ht="15" hidden="1" customHeight="1" x14ac:dyDescent="0.25">
      <c r="C35947" s="160" t="s">
        <v>553</v>
      </c>
      <c r="D35947" s="161">
        <v>935.3</v>
      </c>
    </row>
    <row r="35948" spans="3:4" ht="15" hidden="1" customHeight="1" x14ac:dyDescent="0.25">
      <c r="C35948" s="158" t="s">
        <v>539</v>
      </c>
      <c r="D35948" s="159">
        <v>381.34</v>
      </c>
    </row>
    <row r="35949" spans="3:4" ht="15" hidden="1" customHeight="1" x14ac:dyDescent="0.25">
      <c r="C35949" s="160" t="s">
        <v>554</v>
      </c>
      <c r="D35949" s="161">
        <v>478.74</v>
      </c>
    </row>
    <row r="35950" spans="3:4" ht="15" hidden="1" customHeight="1" x14ac:dyDescent="0.25">
      <c r="C35950" s="158" t="s">
        <v>307</v>
      </c>
      <c r="D35950" s="159">
        <v>462.68</v>
      </c>
    </row>
    <row r="35951" spans="3:4" ht="15" hidden="1" customHeight="1" x14ac:dyDescent="0.25">
      <c r="C35951" s="160" t="s">
        <v>308</v>
      </c>
      <c r="D35951" s="161">
        <v>997.3</v>
      </c>
    </row>
    <row r="35952" spans="3:4" ht="15" hidden="1" customHeight="1" x14ac:dyDescent="0.25">
      <c r="C35952" s="158" t="s">
        <v>554</v>
      </c>
      <c r="D35952" s="159">
        <v>561.04</v>
      </c>
    </row>
    <row r="35953" spans="3:4" ht="15" hidden="1" customHeight="1" x14ac:dyDescent="0.25">
      <c r="C35953" s="160" t="s">
        <v>548</v>
      </c>
      <c r="D35953" s="161">
        <v>57.43</v>
      </c>
    </row>
    <row r="35954" spans="3:4" ht="15" hidden="1" customHeight="1" x14ac:dyDescent="0.25">
      <c r="C35954" s="158" t="s">
        <v>542</v>
      </c>
      <c r="D35954" s="159">
        <v>1040.1400000000001</v>
      </c>
    </row>
    <row r="35955" spans="3:4" ht="15" hidden="1" customHeight="1" x14ac:dyDescent="0.25">
      <c r="C35955" s="160" t="s">
        <v>542</v>
      </c>
      <c r="D35955" s="161">
        <v>830.63</v>
      </c>
    </row>
    <row r="35956" spans="3:4" ht="15" hidden="1" customHeight="1" x14ac:dyDescent="0.25">
      <c r="C35956" s="158" t="s">
        <v>543</v>
      </c>
      <c r="D35956" s="159">
        <v>295.27999999999997</v>
      </c>
    </row>
    <row r="35957" spans="3:4" ht="15" hidden="1" customHeight="1" x14ac:dyDescent="0.25">
      <c r="C35957" s="160" t="s">
        <v>539</v>
      </c>
      <c r="D35957" s="161">
        <v>345.93</v>
      </c>
    </row>
    <row r="35958" spans="3:4" ht="15" hidden="1" customHeight="1" x14ac:dyDescent="0.25">
      <c r="C35958" s="158" t="s">
        <v>312</v>
      </c>
      <c r="D35958" s="159">
        <v>1113.96</v>
      </c>
    </row>
    <row r="35959" spans="3:4" ht="15" hidden="1" customHeight="1" x14ac:dyDescent="0.25">
      <c r="C35959" s="160" t="s">
        <v>553</v>
      </c>
      <c r="D35959" s="161">
        <v>333.67</v>
      </c>
    </row>
    <row r="35960" spans="3:4" ht="15" hidden="1" customHeight="1" x14ac:dyDescent="0.25">
      <c r="C35960" s="158" t="s">
        <v>545</v>
      </c>
      <c r="D35960" s="159">
        <v>336.4</v>
      </c>
    </row>
    <row r="35961" spans="3:4" ht="15" hidden="1" customHeight="1" x14ac:dyDescent="0.25">
      <c r="C35961" s="160" t="s">
        <v>556</v>
      </c>
      <c r="D35961" s="161">
        <v>809.02</v>
      </c>
    </row>
    <row r="35962" spans="3:4" ht="15" hidden="1" customHeight="1" x14ac:dyDescent="0.25">
      <c r="C35962" s="158" t="s">
        <v>543</v>
      </c>
      <c r="D35962" s="159">
        <v>425.09</v>
      </c>
    </row>
    <row r="35963" spans="3:4" ht="15" hidden="1" customHeight="1" x14ac:dyDescent="0.25">
      <c r="C35963" s="160" t="s">
        <v>552</v>
      </c>
      <c r="D35963" s="161">
        <v>1152.73</v>
      </c>
    </row>
    <row r="35964" spans="3:4" ht="15" hidden="1" customHeight="1" x14ac:dyDescent="0.25">
      <c r="C35964" s="158" t="s">
        <v>309</v>
      </c>
      <c r="D35964" s="159">
        <v>1059.3900000000001</v>
      </c>
    </row>
    <row r="35965" spans="3:4" ht="15" hidden="1" customHeight="1" x14ac:dyDescent="0.25">
      <c r="C35965" s="160" t="s">
        <v>312</v>
      </c>
      <c r="D35965" s="161">
        <v>758.13</v>
      </c>
    </row>
    <row r="35966" spans="3:4" ht="15" hidden="1" customHeight="1" x14ac:dyDescent="0.25">
      <c r="C35966" s="158" t="s">
        <v>544</v>
      </c>
      <c r="D35966" s="159">
        <v>924.89</v>
      </c>
    </row>
    <row r="35967" spans="3:4" ht="15" hidden="1" customHeight="1" x14ac:dyDescent="0.25">
      <c r="C35967" s="160" t="s">
        <v>540</v>
      </c>
      <c r="D35967" s="161">
        <v>1121.3800000000001</v>
      </c>
    </row>
    <row r="35968" spans="3:4" ht="15" hidden="1" customHeight="1" x14ac:dyDescent="0.25">
      <c r="C35968" s="158" t="s">
        <v>541</v>
      </c>
      <c r="D35968" s="159">
        <v>576.86</v>
      </c>
    </row>
    <row r="35969" spans="3:4" ht="15" hidden="1" customHeight="1" x14ac:dyDescent="0.25">
      <c r="C35969" s="160" t="s">
        <v>547</v>
      </c>
      <c r="D35969" s="161">
        <v>597.63</v>
      </c>
    </row>
    <row r="35970" spans="3:4" ht="15" hidden="1" customHeight="1" x14ac:dyDescent="0.25">
      <c r="C35970" s="158" t="s">
        <v>549</v>
      </c>
      <c r="D35970" s="159">
        <v>821.99</v>
      </c>
    </row>
    <row r="35971" spans="3:4" ht="15" hidden="1" customHeight="1" x14ac:dyDescent="0.25">
      <c r="C35971" s="160" t="s">
        <v>309</v>
      </c>
      <c r="D35971" s="161">
        <v>1007.12</v>
      </c>
    </row>
    <row r="35972" spans="3:4" ht="15" hidden="1" customHeight="1" x14ac:dyDescent="0.25">
      <c r="C35972" s="158" t="s">
        <v>545</v>
      </c>
      <c r="D35972" s="159">
        <v>82.63</v>
      </c>
    </row>
    <row r="35973" spans="3:4" ht="15" hidden="1" customHeight="1" x14ac:dyDescent="0.25">
      <c r="C35973" s="160" t="s">
        <v>551</v>
      </c>
      <c r="D35973" s="161">
        <v>307.37</v>
      </c>
    </row>
    <row r="35974" spans="3:4" ht="15" hidden="1" customHeight="1" x14ac:dyDescent="0.25">
      <c r="C35974" s="158" t="s">
        <v>539</v>
      </c>
      <c r="D35974" s="159">
        <v>220.43</v>
      </c>
    </row>
    <row r="35975" spans="3:4" ht="15" hidden="1" customHeight="1" x14ac:dyDescent="0.25">
      <c r="C35975" s="160" t="s">
        <v>558</v>
      </c>
      <c r="D35975" s="161">
        <v>576.5</v>
      </c>
    </row>
    <row r="35976" spans="3:4" ht="15" hidden="1" customHeight="1" x14ac:dyDescent="0.25">
      <c r="C35976" s="158" t="s">
        <v>551</v>
      </c>
      <c r="D35976" s="159">
        <v>967.83</v>
      </c>
    </row>
    <row r="35977" spans="3:4" ht="15" hidden="1" customHeight="1" x14ac:dyDescent="0.25">
      <c r="C35977" s="160" t="s">
        <v>307</v>
      </c>
      <c r="D35977" s="161">
        <v>715.14</v>
      </c>
    </row>
    <row r="35978" spans="3:4" ht="15" hidden="1" customHeight="1" x14ac:dyDescent="0.25">
      <c r="C35978" s="158" t="s">
        <v>543</v>
      </c>
      <c r="D35978" s="159">
        <v>542.77</v>
      </c>
    </row>
    <row r="35979" spans="3:4" ht="15" hidden="1" customHeight="1" x14ac:dyDescent="0.25">
      <c r="C35979" s="160" t="s">
        <v>546</v>
      </c>
      <c r="D35979" s="161">
        <v>690.56</v>
      </c>
    </row>
    <row r="35980" spans="3:4" ht="15" hidden="1" customHeight="1" x14ac:dyDescent="0.25">
      <c r="C35980" s="158" t="s">
        <v>545</v>
      </c>
      <c r="D35980" s="159">
        <v>647.41</v>
      </c>
    </row>
    <row r="35981" spans="3:4" ht="15" hidden="1" customHeight="1" x14ac:dyDescent="0.25">
      <c r="C35981" s="160" t="s">
        <v>546</v>
      </c>
      <c r="D35981" s="161">
        <v>866.68</v>
      </c>
    </row>
    <row r="35982" spans="3:4" ht="15" hidden="1" customHeight="1" x14ac:dyDescent="0.25">
      <c r="C35982" s="158" t="s">
        <v>312</v>
      </c>
      <c r="D35982" s="159">
        <v>1047.47</v>
      </c>
    </row>
    <row r="35983" spans="3:4" ht="15" hidden="1" customHeight="1" x14ac:dyDescent="0.25">
      <c r="C35983" s="160" t="s">
        <v>543</v>
      </c>
      <c r="D35983" s="161">
        <v>714.48</v>
      </c>
    </row>
    <row r="35984" spans="3:4" ht="15" hidden="1" customHeight="1" x14ac:dyDescent="0.25">
      <c r="C35984" s="158" t="s">
        <v>309</v>
      </c>
      <c r="D35984" s="159">
        <v>984.99</v>
      </c>
    </row>
    <row r="35985" spans="3:4" ht="15" hidden="1" customHeight="1" x14ac:dyDescent="0.25">
      <c r="C35985" s="160" t="s">
        <v>307</v>
      </c>
      <c r="D35985" s="161">
        <v>765.82</v>
      </c>
    </row>
    <row r="35986" spans="3:4" ht="15" hidden="1" customHeight="1" x14ac:dyDescent="0.25">
      <c r="C35986" s="158" t="s">
        <v>549</v>
      </c>
      <c r="D35986" s="159">
        <v>657.93</v>
      </c>
    </row>
    <row r="35987" spans="3:4" ht="15" hidden="1" customHeight="1" x14ac:dyDescent="0.25">
      <c r="C35987" s="160" t="s">
        <v>556</v>
      </c>
      <c r="D35987" s="161">
        <v>604.32000000000005</v>
      </c>
    </row>
    <row r="35988" spans="3:4" ht="15" hidden="1" customHeight="1" x14ac:dyDescent="0.25">
      <c r="C35988" s="158" t="s">
        <v>542</v>
      </c>
      <c r="D35988" s="159">
        <v>247.1</v>
      </c>
    </row>
    <row r="35989" spans="3:4" ht="15" hidden="1" customHeight="1" x14ac:dyDescent="0.25">
      <c r="C35989" s="160" t="s">
        <v>307</v>
      </c>
      <c r="D35989" s="161">
        <v>288.85000000000002</v>
      </c>
    </row>
    <row r="35990" spans="3:4" ht="15" hidden="1" customHeight="1" x14ac:dyDescent="0.25">
      <c r="C35990" s="158" t="s">
        <v>553</v>
      </c>
      <c r="D35990" s="159">
        <v>1204.82</v>
      </c>
    </row>
    <row r="35991" spans="3:4" ht="15" hidden="1" customHeight="1" x14ac:dyDescent="0.25">
      <c r="C35991" s="160" t="s">
        <v>539</v>
      </c>
      <c r="D35991" s="161">
        <v>404.19</v>
      </c>
    </row>
    <row r="35992" spans="3:4" ht="15" hidden="1" customHeight="1" x14ac:dyDescent="0.25">
      <c r="C35992" s="158" t="s">
        <v>553</v>
      </c>
      <c r="D35992" s="159">
        <v>717.79</v>
      </c>
    </row>
    <row r="35993" spans="3:4" ht="15" hidden="1" customHeight="1" x14ac:dyDescent="0.25">
      <c r="C35993" s="160" t="s">
        <v>544</v>
      </c>
      <c r="D35993" s="161">
        <v>602.09</v>
      </c>
    </row>
    <row r="35994" spans="3:4" ht="15" hidden="1" customHeight="1" x14ac:dyDescent="0.25">
      <c r="C35994" s="158" t="s">
        <v>541</v>
      </c>
      <c r="D35994" s="159">
        <v>35.479999999999997</v>
      </c>
    </row>
    <row r="35995" spans="3:4" ht="15" hidden="1" customHeight="1" x14ac:dyDescent="0.25">
      <c r="C35995" s="160" t="s">
        <v>542</v>
      </c>
      <c r="D35995" s="161">
        <v>1167.06</v>
      </c>
    </row>
    <row r="35996" spans="3:4" ht="15" hidden="1" customHeight="1" x14ac:dyDescent="0.25">
      <c r="C35996" s="158" t="s">
        <v>542</v>
      </c>
      <c r="D35996" s="159">
        <v>1043.7</v>
      </c>
    </row>
    <row r="35997" spans="3:4" ht="15" hidden="1" customHeight="1" x14ac:dyDescent="0.25">
      <c r="C35997" s="160" t="s">
        <v>546</v>
      </c>
      <c r="D35997" s="161">
        <v>1064.9100000000001</v>
      </c>
    </row>
    <row r="35998" spans="3:4" ht="15" hidden="1" customHeight="1" x14ac:dyDescent="0.25">
      <c r="C35998" s="158" t="s">
        <v>307</v>
      </c>
      <c r="D35998" s="159">
        <v>825.62</v>
      </c>
    </row>
    <row r="35999" spans="3:4" ht="15" hidden="1" customHeight="1" x14ac:dyDescent="0.25">
      <c r="C35999" s="160" t="s">
        <v>307</v>
      </c>
      <c r="D35999" s="161">
        <v>928.56</v>
      </c>
    </row>
    <row r="36000" spans="3:4" ht="15" hidden="1" customHeight="1" x14ac:dyDescent="0.25">
      <c r="C36000" s="158" t="s">
        <v>556</v>
      </c>
      <c r="D36000" s="159">
        <v>835.23</v>
      </c>
    </row>
    <row r="36001" spans="3:4" ht="15" hidden="1" customHeight="1" x14ac:dyDescent="0.25">
      <c r="C36001" s="160" t="s">
        <v>543</v>
      </c>
      <c r="D36001" s="161">
        <v>1157.69</v>
      </c>
    </row>
    <row r="36002" spans="3:4" ht="15" hidden="1" customHeight="1" x14ac:dyDescent="0.25">
      <c r="C36002" s="158" t="s">
        <v>550</v>
      </c>
      <c r="D36002" s="159">
        <v>544.85</v>
      </c>
    </row>
    <row r="36003" spans="3:4" ht="15" hidden="1" customHeight="1" x14ac:dyDescent="0.25">
      <c r="C36003" s="160" t="s">
        <v>543</v>
      </c>
      <c r="D36003" s="161">
        <v>662.39</v>
      </c>
    </row>
    <row r="36004" spans="3:4" ht="15" hidden="1" customHeight="1" x14ac:dyDescent="0.25">
      <c r="C36004" s="158" t="s">
        <v>539</v>
      </c>
      <c r="D36004" s="159">
        <v>753.48</v>
      </c>
    </row>
    <row r="36005" spans="3:4" ht="15" hidden="1" customHeight="1" x14ac:dyDescent="0.25">
      <c r="C36005" s="160" t="s">
        <v>309</v>
      </c>
      <c r="D36005" s="161">
        <v>300.39999999999998</v>
      </c>
    </row>
    <row r="36006" spans="3:4" ht="15" hidden="1" customHeight="1" x14ac:dyDescent="0.25">
      <c r="C36006" s="158" t="s">
        <v>543</v>
      </c>
      <c r="D36006" s="159">
        <v>461.45</v>
      </c>
    </row>
    <row r="36007" spans="3:4" ht="15" hidden="1" customHeight="1" x14ac:dyDescent="0.25">
      <c r="C36007" s="160" t="s">
        <v>543</v>
      </c>
      <c r="D36007" s="161">
        <v>348.61</v>
      </c>
    </row>
    <row r="36008" spans="3:4" ht="15" hidden="1" customHeight="1" x14ac:dyDescent="0.25">
      <c r="C36008" s="158" t="s">
        <v>552</v>
      </c>
      <c r="D36008" s="159">
        <v>1147.8900000000001</v>
      </c>
    </row>
    <row r="36009" spans="3:4" ht="15" hidden="1" customHeight="1" x14ac:dyDescent="0.25">
      <c r="C36009" s="160" t="s">
        <v>544</v>
      </c>
      <c r="D36009" s="161">
        <v>478.36</v>
      </c>
    </row>
    <row r="36010" spans="3:4" ht="15" hidden="1" customHeight="1" x14ac:dyDescent="0.25">
      <c r="C36010" s="158" t="s">
        <v>307</v>
      </c>
      <c r="D36010" s="159">
        <v>546.91</v>
      </c>
    </row>
    <row r="36011" spans="3:4" ht="15" hidden="1" customHeight="1" x14ac:dyDescent="0.25">
      <c r="C36011" s="160" t="s">
        <v>543</v>
      </c>
      <c r="D36011" s="161">
        <v>1181.5</v>
      </c>
    </row>
    <row r="36012" spans="3:4" ht="15" hidden="1" customHeight="1" x14ac:dyDescent="0.25">
      <c r="C36012" s="158" t="s">
        <v>545</v>
      </c>
      <c r="D36012" s="159">
        <v>290.43</v>
      </c>
    </row>
    <row r="36013" spans="3:4" ht="15" hidden="1" customHeight="1" x14ac:dyDescent="0.25">
      <c r="C36013" s="160" t="s">
        <v>542</v>
      </c>
      <c r="D36013" s="161">
        <v>1196.57</v>
      </c>
    </row>
    <row r="36014" spans="3:4" ht="15" hidden="1" customHeight="1" x14ac:dyDescent="0.25">
      <c r="C36014" s="158" t="s">
        <v>312</v>
      </c>
      <c r="D36014" s="159">
        <v>889.74</v>
      </c>
    </row>
    <row r="36015" spans="3:4" ht="15" hidden="1" customHeight="1" x14ac:dyDescent="0.25">
      <c r="C36015" s="160" t="s">
        <v>551</v>
      </c>
      <c r="D36015" s="161">
        <v>542.15</v>
      </c>
    </row>
    <row r="36016" spans="3:4" ht="15" hidden="1" customHeight="1" x14ac:dyDescent="0.25">
      <c r="C36016" s="158" t="s">
        <v>557</v>
      </c>
      <c r="D36016" s="159">
        <v>186.1</v>
      </c>
    </row>
    <row r="36017" spans="3:4" ht="15" hidden="1" customHeight="1" x14ac:dyDescent="0.25">
      <c r="C36017" s="160" t="s">
        <v>542</v>
      </c>
      <c r="D36017" s="161">
        <v>777.55</v>
      </c>
    </row>
    <row r="36018" spans="3:4" ht="15" hidden="1" customHeight="1" x14ac:dyDescent="0.25">
      <c r="C36018" s="158" t="s">
        <v>549</v>
      </c>
      <c r="D36018" s="159">
        <v>796.32</v>
      </c>
    </row>
    <row r="36019" spans="3:4" ht="15" hidden="1" customHeight="1" x14ac:dyDescent="0.25">
      <c r="C36019" s="160" t="s">
        <v>309</v>
      </c>
      <c r="D36019" s="161">
        <v>1259.94</v>
      </c>
    </row>
    <row r="36020" spans="3:4" ht="15" hidden="1" customHeight="1" x14ac:dyDescent="0.25">
      <c r="C36020" s="158" t="s">
        <v>551</v>
      </c>
      <c r="D36020" s="159">
        <v>799.38</v>
      </c>
    </row>
    <row r="36021" spans="3:4" ht="15" hidden="1" customHeight="1" x14ac:dyDescent="0.25">
      <c r="C36021" s="160" t="s">
        <v>542</v>
      </c>
      <c r="D36021" s="161">
        <v>789.67</v>
      </c>
    </row>
    <row r="36022" spans="3:4" ht="15" hidden="1" customHeight="1" x14ac:dyDescent="0.25">
      <c r="C36022" s="158" t="s">
        <v>309</v>
      </c>
      <c r="D36022" s="159">
        <v>187.51</v>
      </c>
    </row>
    <row r="36023" spans="3:4" ht="15" hidden="1" customHeight="1" x14ac:dyDescent="0.25">
      <c r="C36023" s="160" t="s">
        <v>554</v>
      </c>
      <c r="D36023" s="161">
        <v>1253.82</v>
      </c>
    </row>
    <row r="36024" spans="3:4" ht="15" hidden="1" customHeight="1" x14ac:dyDescent="0.25">
      <c r="C36024" s="158" t="s">
        <v>543</v>
      </c>
      <c r="D36024" s="159">
        <v>441.28</v>
      </c>
    </row>
    <row r="36025" spans="3:4" ht="15" hidden="1" customHeight="1" x14ac:dyDescent="0.25">
      <c r="C36025" s="160" t="s">
        <v>546</v>
      </c>
      <c r="D36025" s="161">
        <v>68.53</v>
      </c>
    </row>
    <row r="36026" spans="3:4" ht="15" hidden="1" customHeight="1" x14ac:dyDescent="0.25">
      <c r="C36026" s="158" t="s">
        <v>307</v>
      </c>
      <c r="D36026" s="159">
        <v>691.13</v>
      </c>
    </row>
    <row r="36027" spans="3:4" ht="15" hidden="1" customHeight="1" x14ac:dyDescent="0.25">
      <c r="C36027" s="160" t="s">
        <v>552</v>
      </c>
      <c r="D36027" s="161">
        <v>833.18</v>
      </c>
    </row>
    <row r="36028" spans="3:4" ht="15" hidden="1" customHeight="1" x14ac:dyDescent="0.25">
      <c r="C36028" s="158" t="s">
        <v>539</v>
      </c>
      <c r="D36028" s="159">
        <v>594.89</v>
      </c>
    </row>
    <row r="36029" spans="3:4" ht="15" hidden="1" customHeight="1" x14ac:dyDescent="0.25">
      <c r="C36029" s="160" t="s">
        <v>545</v>
      </c>
      <c r="D36029" s="161">
        <v>1018.44</v>
      </c>
    </row>
    <row r="36030" spans="3:4" ht="15" hidden="1" customHeight="1" x14ac:dyDescent="0.25">
      <c r="C36030" s="158" t="s">
        <v>307</v>
      </c>
      <c r="D36030" s="159">
        <v>348.91</v>
      </c>
    </row>
    <row r="36031" spans="3:4" ht="15" hidden="1" customHeight="1" x14ac:dyDescent="0.25">
      <c r="C36031" s="160" t="s">
        <v>308</v>
      </c>
      <c r="D36031" s="161">
        <v>1247.01</v>
      </c>
    </row>
    <row r="36032" spans="3:4" ht="15" hidden="1" customHeight="1" x14ac:dyDescent="0.25">
      <c r="C36032" s="158" t="s">
        <v>545</v>
      </c>
      <c r="D36032" s="159">
        <v>1016.63</v>
      </c>
    </row>
    <row r="36033" spans="3:4" ht="15" hidden="1" customHeight="1" x14ac:dyDescent="0.25">
      <c r="C36033" s="160" t="s">
        <v>555</v>
      </c>
      <c r="D36033" s="161">
        <v>860.94</v>
      </c>
    </row>
    <row r="36034" spans="3:4" ht="15" hidden="1" customHeight="1" x14ac:dyDescent="0.25">
      <c r="C36034" s="158" t="s">
        <v>539</v>
      </c>
      <c r="D36034" s="159">
        <v>404.43</v>
      </c>
    </row>
    <row r="36035" spans="3:4" ht="15" hidden="1" customHeight="1" x14ac:dyDescent="0.25">
      <c r="C36035" s="160" t="s">
        <v>540</v>
      </c>
      <c r="D36035" s="161">
        <v>160.84</v>
      </c>
    </row>
    <row r="36036" spans="3:4" ht="15" hidden="1" customHeight="1" x14ac:dyDescent="0.25">
      <c r="C36036" s="158" t="s">
        <v>544</v>
      </c>
      <c r="D36036" s="159">
        <v>676.88</v>
      </c>
    </row>
    <row r="36037" spans="3:4" ht="15" hidden="1" customHeight="1" x14ac:dyDescent="0.25">
      <c r="C36037" s="160" t="s">
        <v>540</v>
      </c>
      <c r="D36037" s="161">
        <v>632.48</v>
      </c>
    </row>
    <row r="36038" spans="3:4" ht="15" hidden="1" customHeight="1" x14ac:dyDescent="0.25">
      <c r="C36038" s="158" t="s">
        <v>540</v>
      </c>
      <c r="D36038" s="159">
        <v>429.35</v>
      </c>
    </row>
    <row r="36039" spans="3:4" ht="15" hidden="1" customHeight="1" x14ac:dyDescent="0.25">
      <c r="C36039" s="160" t="s">
        <v>307</v>
      </c>
      <c r="D36039" s="161">
        <v>171.76</v>
      </c>
    </row>
    <row r="36040" spans="3:4" ht="15" hidden="1" customHeight="1" x14ac:dyDescent="0.25">
      <c r="C36040" s="158" t="s">
        <v>549</v>
      </c>
      <c r="D36040" s="159">
        <v>813.91</v>
      </c>
    </row>
    <row r="36041" spans="3:4" ht="15" hidden="1" customHeight="1" x14ac:dyDescent="0.25">
      <c r="C36041" s="160" t="s">
        <v>543</v>
      </c>
      <c r="D36041" s="161">
        <v>755.03</v>
      </c>
    </row>
    <row r="36042" spans="3:4" ht="15" hidden="1" customHeight="1" x14ac:dyDescent="0.25">
      <c r="C36042" s="158" t="s">
        <v>542</v>
      </c>
      <c r="D36042" s="159">
        <v>69.12</v>
      </c>
    </row>
    <row r="36043" spans="3:4" ht="15" hidden="1" customHeight="1" x14ac:dyDescent="0.25">
      <c r="C36043" s="160" t="s">
        <v>543</v>
      </c>
      <c r="D36043" s="161">
        <v>279.49</v>
      </c>
    </row>
    <row r="36044" spans="3:4" ht="15" hidden="1" customHeight="1" x14ac:dyDescent="0.25">
      <c r="C36044" s="158" t="s">
        <v>540</v>
      </c>
      <c r="D36044" s="159">
        <v>741.77</v>
      </c>
    </row>
    <row r="36045" spans="3:4" ht="15" hidden="1" customHeight="1" x14ac:dyDescent="0.25">
      <c r="C36045" s="160" t="s">
        <v>543</v>
      </c>
      <c r="D36045" s="161">
        <v>776.89</v>
      </c>
    </row>
    <row r="36046" spans="3:4" ht="15" hidden="1" customHeight="1" x14ac:dyDescent="0.25">
      <c r="C36046" s="158" t="s">
        <v>547</v>
      </c>
      <c r="D36046" s="159">
        <v>442.33</v>
      </c>
    </row>
    <row r="36047" spans="3:4" ht="15" hidden="1" customHeight="1" x14ac:dyDescent="0.25">
      <c r="C36047" s="160" t="s">
        <v>542</v>
      </c>
      <c r="D36047" s="161">
        <v>294.42</v>
      </c>
    </row>
    <row r="36048" spans="3:4" ht="15" hidden="1" customHeight="1" x14ac:dyDescent="0.25">
      <c r="C36048" s="158" t="s">
        <v>549</v>
      </c>
      <c r="D36048" s="159">
        <v>211.1</v>
      </c>
    </row>
    <row r="36049" spans="3:4" ht="15" hidden="1" customHeight="1" x14ac:dyDescent="0.25">
      <c r="C36049" s="160" t="s">
        <v>553</v>
      </c>
      <c r="D36049" s="161">
        <v>1287.8800000000001</v>
      </c>
    </row>
    <row r="36050" spans="3:4" ht="15" hidden="1" customHeight="1" x14ac:dyDescent="0.25">
      <c r="C36050" s="158" t="s">
        <v>554</v>
      </c>
      <c r="D36050" s="159">
        <v>1087.07</v>
      </c>
    </row>
    <row r="36051" spans="3:4" ht="15" hidden="1" customHeight="1" x14ac:dyDescent="0.25">
      <c r="C36051" s="160" t="s">
        <v>307</v>
      </c>
      <c r="D36051" s="161">
        <v>901.56</v>
      </c>
    </row>
    <row r="36052" spans="3:4" ht="15" hidden="1" customHeight="1" x14ac:dyDescent="0.25">
      <c r="C36052" s="158" t="s">
        <v>308</v>
      </c>
      <c r="D36052" s="159">
        <v>71.44</v>
      </c>
    </row>
    <row r="36053" spans="3:4" ht="15" hidden="1" customHeight="1" x14ac:dyDescent="0.25">
      <c r="C36053" s="160" t="s">
        <v>312</v>
      </c>
      <c r="D36053" s="161">
        <v>1125.8699999999999</v>
      </c>
    </row>
    <row r="36054" spans="3:4" ht="15" hidden="1" customHeight="1" x14ac:dyDescent="0.25">
      <c r="C36054" s="158" t="s">
        <v>553</v>
      </c>
      <c r="D36054" s="159">
        <v>372.85</v>
      </c>
    </row>
    <row r="36055" spans="3:4" ht="15" hidden="1" customHeight="1" x14ac:dyDescent="0.25">
      <c r="C36055" s="160" t="s">
        <v>552</v>
      </c>
      <c r="D36055" s="161">
        <v>1105.97</v>
      </c>
    </row>
    <row r="36056" spans="3:4" ht="15" hidden="1" customHeight="1" x14ac:dyDescent="0.25">
      <c r="C36056" s="158" t="s">
        <v>552</v>
      </c>
      <c r="D36056" s="159">
        <v>114.84</v>
      </c>
    </row>
    <row r="36057" spans="3:4" ht="15" hidden="1" customHeight="1" x14ac:dyDescent="0.25">
      <c r="C36057" s="160" t="s">
        <v>551</v>
      </c>
      <c r="D36057" s="161">
        <v>994.81</v>
      </c>
    </row>
    <row r="36058" spans="3:4" ht="15" hidden="1" customHeight="1" x14ac:dyDescent="0.25">
      <c r="C36058" s="158" t="s">
        <v>549</v>
      </c>
      <c r="D36058" s="159">
        <v>614</v>
      </c>
    </row>
    <row r="36059" spans="3:4" ht="15" hidden="1" customHeight="1" x14ac:dyDescent="0.25">
      <c r="C36059" s="160" t="s">
        <v>542</v>
      </c>
      <c r="D36059" s="161">
        <v>1146</v>
      </c>
    </row>
    <row r="36060" spans="3:4" ht="15" hidden="1" customHeight="1" x14ac:dyDescent="0.25">
      <c r="C36060" s="158" t="s">
        <v>549</v>
      </c>
      <c r="D36060" s="159">
        <v>691.06</v>
      </c>
    </row>
    <row r="36061" spans="3:4" ht="15" hidden="1" customHeight="1" x14ac:dyDescent="0.25">
      <c r="C36061" s="160" t="s">
        <v>309</v>
      </c>
      <c r="D36061" s="161">
        <v>1213.96</v>
      </c>
    </row>
    <row r="36062" spans="3:4" ht="15" hidden="1" customHeight="1" x14ac:dyDescent="0.25">
      <c r="C36062" s="158" t="s">
        <v>309</v>
      </c>
      <c r="D36062" s="159">
        <v>1165.8900000000001</v>
      </c>
    </row>
    <row r="36063" spans="3:4" ht="15" hidden="1" customHeight="1" x14ac:dyDescent="0.25">
      <c r="C36063" s="160" t="s">
        <v>545</v>
      </c>
      <c r="D36063" s="161">
        <v>870.42</v>
      </c>
    </row>
    <row r="36064" spans="3:4" ht="15" hidden="1" customHeight="1" x14ac:dyDescent="0.25">
      <c r="C36064" s="158" t="s">
        <v>539</v>
      </c>
      <c r="D36064" s="159">
        <v>52.27</v>
      </c>
    </row>
    <row r="36065" spans="3:4" ht="15" hidden="1" customHeight="1" x14ac:dyDescent="0.25">
      <c r="C36065" s="160" t="s">
        <v>545</v>
      </c>
      <c r="D36065" s="161">
        <v>1050.1300000000001</v>
      </c>
    </row>
    <row r="36066" spans="3:4" ht="15" hidden="1" customHeight="1" x14ac:dyDescent="0.25">
      <c r="C36066" s="158" t="s">
        <v>541</v>
      </c>
      <c r="D36066" s="159">
        <v>228.19</v>
      </c>
    </row>
    <row r="36067" spans="3:4" ht="15" hidden="1" customHeight="1" x14ac:dyDescent="0.25">
      <c r="C36067" s="160" t="s">
        <v>556</v>
      </c>
      <c r="D36067" s="161">
        <v>1015.89</v>
      </c>
    </row>
    <row r="36068" spans="3:4" ht="15" hidden="1" customHeight="1" x14ac:dyDescent="0.25">
      <c r="C36068" s="158" t="s">
        <v>551</v>
      </c>
      <c r="D36068" s="159">
        <v>402.05</v>
      </c>
    </row>
    <row r="36069" spans="3:4" ht="15" hidden="1" customHeight="1" x14ac:dyDescent="0.25">
      <c r="C36069" s="160" t="s">
        <v>309</v>
      </c>
      <c r="D36069" s="161">
        <v>837</v>
      </c>
    </row>
    <row r="36070" spans="3:4" ht="15" hidden="1" customHeight="1" x14ac:dyDescent="0.25">
      <c r="C36070" s="158" t="s">
        <v>555</v>
      </c>
      <c r="D36070" s="159">
        <v>149.28</v>
      </c>
    </row>
    <row r="36071" spans="3:4" ht="15" hidden="1" customHeight="1" x14ac:dyDescent="0.25">
      <c r="C36071" s="160" t="s">
        <v>312</v>
      </c>
      <c r="D36071" s="161">
        <v>1061.79</v>
      </c>
    </row>
    <row r="36072" spans="3:4" ht="15" hidden="1" customHeight="1" x14ac:dyDescent="0.25">
      <c r="C36072" s="158" t="s">
        <v>543</v>
      </c>
      <c r="D36072" s="159">
        <v>1192.18</v>
      </c>
    </row>
    <row r="36073" spans="3:4" ht="15" hidden="1" customHeight="1" x14ac:dyDescent="0.25">
      <c r="C36073" s="160" t="s">
        <v>553</v>
      </c>
      <c r="D36073" s="161">
        <v>1184.6500000000001</v>
      </c>
    </row>
    <row r="36074" spans="3:4" ht="15" hidden="1" customHeight="1" x14ac:dyDescent="0.25">
      <c r="C36074" s="158" t="s">
        <v>543</v>
      </c>
      <c r="D36074" s="159">
        <v>1093.24</v>
      </c>
    </row>
    <row r="36075" spans="3:4" ht="15" hidden="1" customHeight="1" x14ac:dyDescent="0.25">
      <c r="C36075" s="160" t="s">
        <v>553</v>
      </c>
      <c r="D36075" s="161">
        <v>1287.3699999999999</v>
      </c>
    </row>
    <row r="36076" spans="3:4" ht="15" hidden="1" customHeight="1" x14ac:dyDescent="0.25">
      <c r="C36076" s="158" t="s">
        <v>543</v>
      </c>
      <c r="D36076" s="159">
        <v>697.66</v>
      </c>
    </row>
    <row r="36077" spans="3:4" ht="15" hidden="1" customHeight="1" x14ac:dyDescent="0.25">
      <c r="C36077" s="160" t="s">
        <v>544</v>
      </c>
      <c r="D36077" s="161">
        <v>845.8</v>
      </c>
    </row>
    <row r="36078" spans="3:4" ht="15" hidden="1" customHeight="1" x14ac:dyDescent="0.25">
      <c r="C36078" s="158" t="s">
        <v>546</v>
      </c>
      <c r="D36078" s="159">
        <v>817.64</v>
      </c>
    </row>
    <row r="36079" spans="3:4" ht="15" hidden="1" customHeight="1" x14ac:dyDescent="0.25">
      <c r="C36079" s="160" t="s">
        <v>546</v>
      </c>
      <c r="D36079" s="161">
        <v>652.91999999999996</v>
      </c>
    </row>
    <row r="36080" spans="3:4" ht="15" hidden="1" customHeight="1" x14ac:dyDescent="0.25">
      <c r="C36080" s="158" t="s">
        <v>542</v>
      </c>
      <c r="D36080" s="159">
        <v>1011.96</v>
      </c>
    </row>
    <row r="36081" spans="3:4" ht="15" hidden="1" customHeight="1" x14ac:dyDescent="0.25">
      <c r="C36081" s="160" t="s">
        <v>312</v>
      </c>
      <c r="D36081" s="161">
        <v>1189.76</v>
      </c>
    </row>
    <row r="36082" spans="3:4" ht="15" hidden="1" customHeight="1" x14ac:dyDescent="0.25">
      <c r="C36082" s="158" t="s">
        <v>555</v>
      </c>
      <c r="D36082" s="159">
        <v>799.95</v>
      </c>
    </row>
    <row r="36083" spans="3:4" ht="15" hidden="1" customHeight="1" x14ac:dyDescent="0.25">
      <c r="C36083" s="160" t="s">
        <v>543</v>
      </c>
      <c r="D36083" s="161">
        <v>903.58</v>
      </c>
    </row>
    <row r="36084" spans="3:4" ht="15" hidden="1" customHeight="1" x14ac:dyDescent="0.25">
      <c r="C36084" s="158" t="s">
        <v>307</v>
      </c>
      <c r="D36084" s="159">
        <v>678.58</v>
      </c>
    </row>
    <row r="36085" spans="3:4" ht="15" hidden="1" customHeight="1" x14ac:dyDescent="0.25">
      <c r="C36085" s="160" t="s">
        <v>551</v>
      </c>
      <c r="D36085" s="161">
        <v>694.78</v>
      </c>
    </row>
    <row r="36086" spans="3:4" ht="15" hidden="1" customHeight="1" x14ac:dyDescent="0.25">
      <c r="C36086" s="158" t="s">
        <v>308</v>
      </c>
      <c r="D36086" s="159">
        <v>602.91999999999996</v>
      </c>
    </row>
    <row r="36087" spans="3:4" ht="15" hidden="1" customHeight="1" x14ac:dyDescent="0.25">
      <c r="C36087" s="160" t="s">
        <v>552</v>
      </c>
      <c r="D36087" s="161">
        <v>842.84</v>
      </c>
    </row>
    <row r="36088" spans="3:4" ht="15" hidden="1" customHeight="1" x14ac:dyDescent="0.25">
      <c r="C36088" s="158" t="s">
        <v>307</v>
      </c>
      <c r="D36088" s="159">
        <v>919.14</v>
      </c>
    </row>
    <row r="36089" spans="3:4" ht="15" hidden="1" customHeight="1" x14ac:dyDescent="0.25">
      <c r="C36089" s="160" t="s">
        <v>309</v>
      </c>
      <c r="D36089" s="161">
        <v>988.87</v>
      </c>
    </row>
    <row r="36090" spans="3:4" ht="15" hidden="1" customHeight="1" x14ac:dyDescent="0.25">
      <c r="C36090" s="158" t="s">
        <v>546</v>
      </c>
      <c r="D36090" s="159">
        <v>1241.26</v>
      </c>
    </row>
    <row r="36091" spans="3:4" ht="15" hidden="1" customHeight="1" x14ac:dyDescent="0.25">
      <c r="C36091" s="160" t="s">
        <v>544</v>
      </c>
      <c r="D36091" s="161">
        <v>832.22</v>
      </c>
    </row>
    <row r="36092" spans="3:4" ht="15" hidden="1" customHeight="1" x14ac:dyDescent="0.25">
      <c r="C36092" s="158" t="s">
        <v>547</v>
      </c>
      <c r="D36092" s="159">
        <v>783</v>
      </c>
    </row>
    <row r="36093" spans="3:4" ht="15" hidden="1" customHeight="1" x14ac:dyDescent="0.25">
      <c r="C36093" s="160" t="s">
        <v>308</v>
      </c>
      <c r="D36093" s="161">
        <v>91.04</v>
      </c>
    </row>
    <row r="36094" spans="3:4" ht="15" hidden="1" customHeight="1" x14ac:dyDescent="0.25">
      <c r="C36094" s="158" t="s">
        <v>555</v>
      </c>
      <c r="D36094" s="159">
        <v>16.559999999999999</v>
      </c>
    </row>
    <row r="36095" spans="3:4" ht="15" hidden="1" customHeight="1" x14ac:dyDescent="0.25">
      <c r="C36095" s="160" t="s">
        <v>553</v>
      </c>
      <c r="D36095" s="161">
        <v>1286.32</v>
      </c>
    </row>
    <row r="36096" spans="3:4" ht="15" hidden="1" customHeight="1" x14ac:dyDescent="0.25">
      <c r="C36096" s="158" t="s">
        <v>547</v>
      </c>
      <c r="D36096" s="159">
        <v>726.02</v>
      </c>
    </row>
    <row r="36097" spans="3:4" ht="15" hidden="1" customHeight="1" x14ac:dyDescent="0.25">
      <c r="C36097" s="160" t="s">
        <v>546</v>
      </c>
      <c r="D36097" s="161">
        <v>413.98</v>
      </c>
    </row>
    <row r="36098" spans="3:4" ht="15" hidden="1" customHeight="1" x14ac:dyDescent="0.25">
      <c r="C36098" s="158" t="s">
        <v>312</v>
      </c>
      <c r="D36098" s="159">
        <v>1010.76</v>
      </c>
    </row>
    <row r="36099" spans="3:4" ht="15" hidden="1" customHeight="1" x14ac:dyDescent="0.25">
      <c r="C36099" s="160" t="s">
        <v>540</v>
      </c>
      <c r="D36099" s="161">
        <v>92.82</v>
      </c>
    </row>
    <row r="36100" spans="3:4" ht="15" customHeight="1" x14ac:dyDescent="0.25">
      <c r="C36100" s="158" t="s">
        <v>557</v>
      </c>
      <c r="D36100" s="159">
        <v>1168.21</v>
      </c>
    </row>
    <row r="36101" spans="3:4" ht="15" customHeight="1" x14ac:dyDescent="0.25">
      <c r="C36101" s="160" t="s">
        <v>539</v>
      </c>
      <c r="D36101" s="161">
        <v>196.89</v>
      </c>
    </row>
    <row r="36102" spans="3:4" ht="15" customHeight="1" x14ac:dyDescent="0.25">
      <c r="C36102" s="158" t="s">
        <v>552</v>
      </c>
      <c r="D36102" s="159">
        <v>595.62</v>
      </c>
    </row>
    <row r="36103" spans="3:4" ht="15" customHeight="1" x14ac:dyDescent="0.25">
      <c r="C36103" s="160" t="s">
        <v>309</v>
      </c>
      <c r="D36103" s="161">
        <v>819.66</v>
      </c>
    </row>
    <row r="36104" spans="3:4" ht="15" customHeight="1" x14ac:dyDescent="0.25">
      <c r="C36104" s="158" t="s">
        <v>549</v>
      </c>
      <c r="D36104" s="159">
        <v>505.31</v>
      </c>
    </row>
    <row r="36105" spans="3:4" ht="15" customHeight="1" x14ac:dyDescent="0.25">
      <c r="C36105" s="162" t="s">
        <v>546</v>
      </c>
      <c r="D36105" s="163">
        <v>762.14</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FD417-5CF9-4614-8BFB-EE8B7CCCD2CB}">
  <sheetPr>
    <tabColor rgb="FFFF0000"/>
  </sheetPr>
  <dimension ref="B1:H36105"/>
  <sheetViews>
    <sheetView zoomScale="130" zoomScaleNormal="130" workbookViewId="0"/>
  </sheetViews>
  <sheetFormatPr defaultColWidth="15.7109375" defaultRowHeight="15" customHeight="1" x14ac:dyDescent="0.25"/>
  <cols>
    <col min="1" max="1" width="2.85546875" customWidth="1"/>
    <col min="7" max="7" width="2.42578125" customWidth="1"/>
  </cols>
  <sheetData>
    <row r="1" spans="2:8" ht="6.75" customHeight="1" x14ac:dyDescent="0.25"/>
    <row r="2" spans="2:8" ht="15" customHeight="1" x14ac:dyDescent="0.25">
      <c r="B2" s="15" t="s">
        <v>534</v>
      </c>
    </row>
    <row r="3" spans="2:8" ht="6.75" customHeight="1" x14ac:dyDescent="0.25"/>
    <row r="4" spans="2:8" ht="15" customHeight="1" x14ac:dyDescent="0.25">
      <c r="C4" s="96" t="s">
        <v>535</v>
      </c>
      <c r="D4" s="96" t="s">
        <v>536</v>
      </c>
      <c r="E4" s="96" t="s">
        <v>537</v>
      </c>
      <c r="F4" s="96" t="s">
        <v>538</v>
      </c>
    </row>
    <row r="5" spans="2:8" ht="15" customHeight="1" x14ac:dyDescent="0.25">
      <c r="C5" s="10" t="s">
        <v>307</v>
      </c>
      <c r="D5" s="10" t="s">
        <v>539</v>
      </c>
      <c r="E5" s="10" t="s">
        <v>540</v>
      </c>
      <c r="F5" s="10" t="s">
        <v>541</v>
      </c>
    </row>
    <row r="6" spans="2:8" ht="15" customHeight="1" x14ac:dyDescent="0.25">
      <c r="C6" s="10" t="s">
        <v>542</v>
      </c>
      <c r="D6" s="10" t="s">
        <v>309</v>
      </c>
      <c r="E6" s="10" t="s">
        <v>543</v>
      </c>
      <c r="F6" s="10" t="s">
        <v>544</v>
      </c>
    </row>
    <row r="7" spans="2:8" ht="15" customHeight="1" x14ac:dyDescent="0.25">
      <c r="C7" s="10" t="s">
        <v>545</v>
      </c>
      <c r="D7" s="10" t="s">
        <v>546</v>
      </c>
      <c r="E7" s="10" t="s">
        <v>547</v>
      </c>
      <c r="F7" s="10" t="s">
        <v>548</v>
      </c>
    </row>
    <row r="8" spans="2:8" ht="15" customHeight="1" x14ac:dyDescent="0.25">
      <c r="C8" s="10" t="s">
        <v>312</v>
      </c>
      <c r="D8" s="10" t="s">
        <v>308</v>
      </c>
      <c r="E8" s="10" t="s">
        <v>549</v>
      </c>
      <c r="F8" s="10" t="s">
        <v>550</v>
      </c>
    </row>
    <row r="9" spans="2:8" ht="15" customHeight="1" x14ac:dyDescent="0.25">
      <c r="C9" s="10" t="s">
        <v>551</v>
      </c>
      <c r="D9" s="10" t="s">
        <v>552</v>
      </c>
      <c r="E9" s="10" t="s">
        <v>553</v>
      </c>
      <c r="F9" s="10" t="s">
        <v>554</v>
      </c>
    </row>
    <row r="10" spans="2:8" ht="15" customHeight="1" x14ac:dyDescent="0.25">
      <c r="C10" s="10" t="s">
        <v>555</v>
      </c>
      <c r="D10" s="10" t="s">
        <v>556</v>
      </c>
      <c r="E10" s="10" t="s">
        <v>557</v>
      </c>
      <c r="F10" s="10" t="s">
        <v>558</v>
      </c>
    </row>
    <row r="11" spans="2:8" ht="15" customHeight="1" x14ac:dyDescent="0.25">
      <c r="B11" s="16" t="s">
        <v>559</v>
      </c>
      <c r="C11" s="153" cm="1">
        <f t="array" ref="C11">SUM(SUMIFS($D$16:$D$36105,$C$16:$C$36105,C5:C10))</f>
        <v>7298020.0500000054</v>
      </c>
      <c r="D11" s="153" cm="1">
        <f t="array" ref="D11">SUM(SUMIFS($D$16:$D$36105,$C$16:$C$36105,D5:D10))</f>
        <v>6620869.9699999979</v>
      </c>
      <c r="E11" s="153" cm="1">
        <f t="array" ref="E11">SUM(SUMIFS($D$16:$D$36105,$C$16:$C$36105,E5:E10))</f>
        <v>6588396.9200000009</v>
      </c>
      <c r="F11" s="153" cm="1">
        <f t="array" ref="F11">SUM(SUMIFS($D$16:$D$36105,$C$16:$C$36105,F5:F10))</f>
        <v>2878188.7199999997</v>
      </c>
      <c r="H11" t="str">
        <f ca="1">IF(_xlfn.ISFORMULA(C11)," Formula in cell "&amp;ADDRESS(ROW(C11),COLUMN(C11),4)&amp;": "&amp;_xlfn.FORMULATEXT(C11),"")</f>
        <v xml:space="preserve"> Formula in cell C11: =SUM(SUMIFS($D$16:$D$36105,$C$16:$C$36105,C5:C10))</v>
      </c>
    </row>
    <row r="12" spans="2:8" ht="15" customHeight="1" x14ac:dyDescent="0.25">
      <c r="B12" s="16" t="s">
        <v>560</v>
      </c>
      <c r="C12" s="154" cm="1">
        <f t="array" ref="C12">MAX(_xlfn.MAXIFS($D$16:$D$36105,$C$16:$C$36105,C5:C10))</f>
        <v>1507.98</v>
      </c>
      <c r="D12" s="154" cm="1">
        <f t="array" ref="D12">MAX(_xlfn.MAXIFS($D$16:$D$36105,$C$16:$C$36105,D5:D10))</f>
        <v>1299.97</v>
      </c>
      <c r="E12" s="154" cm="1">
        <f t="array" ref="E12">MAX(_xlfn.MAXIFS($D$16:$D$36105,$C$16:$C$36105,E5:E10))</f>
        <v>2510</v>
      </c>
      <c r="F12" s="154" cm="1">
        <f t="array" ref="F12">MAX(_xlfn.MAXIFS($D$16:$D$36105,$C$16:$C$36105,F5:F10))</f>
        <v>1481.25</v>
      </c>
      <c r="H12" t="str">
        <f t="shared" ref="H12:H13" ca="1" si="0">IF(_xlfn.ISFORMULA(C12)," Formula in cell "&amp;ADDRESS(ROW(C12),COLUMN(C12),4)&amp;": "&amp;_xlfn.FORMULATEXT(C12),"")</f>
        <v xml:space="preserve"> Formula in cell C12: =MAX(MAXIFS($D$16:$D$36105,$C$16:$C$36105,C5:C10))</v>
      </c>
    </row>
    <row r="13" spans="2:8" ht="15" customHeight="1" x14ac:dyDescent="0.25">
      <c r="B13" s="16" t="s">
        <v>561</v>
      </c>
      <c r="C13" s="155" cm="1">
        <f t="array" ref="C13">AVERAGE(_xlfn._xlws.FILTER($D$16:$D$36105,ISNUMBER(_xlfn.XMATCH($C$16:$C$36105,C5:C10))))</f>
        <v>689.40298979784791</v>
      </c>
      <c r="D13" s="155" cm="1">
        <f t="array" ref="D13">AVERAGE(_xlfn._xlws.FILTER($D$16:$D$36105,ISNUMBER(_xlfn.XMATCH($C$16:$C$36105,D5:D10))))</f>
        <v>634.66928393405533</v>
      </c>
      <c r="E13" s="155" cm="1">
        <f t="array" ref="E13">AVERAGE(_xlfn._xlws.FILTER($D$16:$D$36105,ISNUMBER(_xlfn.XMATCH($C$16:$C$36105,E5:E10))))</f>
        <v>627.10802588996853</v>
      </c>
      <c r="F13" s="155" cm="1">
        <f t="array" ref="F13">AVERAGE(_xlfn._xlws.FILTER($D$16:$D$36105,ISNUMBER(_xlfn.XMATCH($C$16:$C$36105,F5:F10))))</f>
        <v>630.35232588698977</v>
      </c>
      <c r="H13" t="str">
        <f t="shared" ca="1" si="0"/>
        <v xml:space="preserve"> Formula in cell C13: =AVERAGE(FILTER($D$16:$D$36105,ISNUMBER(XMATCH($C$16:$C$36105,C5:C10))))</v>
      </c>
    </row>
    <row r="14" spans="2:8" ht="6.75" customHeight="1" x14ac:dyDescent="0.25"/>
    <row r="15" spans="2:8" ht="15" customHeight="1" x14ac:dyDescent="0.25">
      <c r="C15" s="156" t="s">
        <v>305</v>
      </c>
      <c r="D15" s="157" t="s">
        <v>274</v>
      </c>
    </row>
    <row r="16" spans="2:8" ht="15" customHeight="1" x14ac:dyDescent="0.25">
      <c r="C16" s="158" t="s">
        <v>549</v>
      </c>
      <c r="D16" s="159">
        <v>769.76</v>
      </c>
    </row>
    <row r="17" spans="3:4" ht="15" customHeight="1" x14ac:dyDescent="0.25">
      <c r="C17" s="160" t="s">
        <v>309</v>
      </c>
      <c r="D17" s="161">
        <v>1296.22</v>
      </c>
    </row>
    <row r="18" spans="3:4" ht="15" customHeight="1" x14ac:dyDescent="0.25">
      <c r="C18" s="158" t="s">
        <v>549</v>
      </c>
      <c r="D18" s="159">
        <v>335.27</v>
      </c>
    </row>
    <row r="19" spans="3:4" ht="15" customHeight="1" x14ac:dyDescent="0.25">
      <c r="C19" s="160" t="s">
        <v>542</v>
      </c>
      <c r="D19" s="161">
        <v>240.84</v>
      </c>
    </row>
    <row r="20" spans="3:4" ht="15" hidden="1" customHeight="1" x14ac:dyDescent="0.25">
      <c r="C20" s="158" t="s">
        <v>545</v>
      </c>
      <c r="D20" s="159">
        <v>1259.17</v>
      </c>
    </row>
    <row r="21" spans="3:4" ht="15" hidden="1" customHeight="1" x14ac:dyDescent="0.25">
      <c r="C21" s="160" t="s">
        <v>551</v>
      </c>
      <c r="D21" s="161">
        <v>270.58999999999997</v>
      </c>
    </row>
    <row r="22" spans="3:4" ht="15" hidden="1" customHeight="1" x14ac:dyDescent="0.25">
      <c r="C22" s="158" t="s">
        <v>546</v>
      </c>
      <c r="D22" s="159">
        <v>700.97</v>
      </c>
    </row>
    <row r="23" spans="3:4" ht="15" hidden="1" customHeight="1" x14ac:dyDescent="0.25">
      <c r="C23" s="160" t="s">
        <v>312</v>
      </c>
      <c r="D23" s="161">
        <v>265.11</v>
      </c>
    </row>
    <row r="24" spans="3:4" ht="15" hidden="1" customHeight="1" x14ac:dyDescent="0.25">
      <c r="C24" s="158" t="s">
        <v>308</v>
      </c>
      <c r="D24" s="159">
        <v>528.67999999999995</v>
      </c>
    </row>
    <row r="25" spans="3:4" ht="15" hidden="1" customHeight="1" x14ac:dyDescent="0.25">
      <c r="C25" s="160" t="s">
        <v>312</v>
      </c>
      <c r="D25" s="161">
        <v>163.29</v>
      </c>
    </row>
    <row r="26" spans="3:4" ht="15" hidden="1" customHeight="1" x14ac:dyDescent="0.25">
      <c r="C26" s="158" t="s">
        <v>309</v>
      </c>
      <c r="D26" s="159">
        <v>394.96</v>
      </c>
    </row>
    <row r="27" spans="3:4" ht="15" hidden="1" customHeight="1" x14ac:dyDescent="0.25">
      <c r="C27" s="160" t="s">
        <v>544</v>
      </c>
      <c r="D27" s="161">
        <v>641.02</v>
      </c>
    </row>
    <row r="28" spans="3:4" ht="15" hidden="1" customHeight="1" x14ac:dyDescent="0.25">
      <c r="C28" s="158" t="s">
        <v>307</v>
      </c>
      <c r="D28" s="159">
        <v>939.87</v>
      </c>
    </row>
    <row r="29" spans="3:4" ht="15" hidden="1" customHeight="1" x14ac:dyDescent="0.25">
      <c r="C29" s="160" t="s">
        <v>546</v>
      </c>
      <c r="D29" s="161">
        <v>158.47</v>
      </c>
    </row>
    <row r="30" spans="3:4" ht="15" hidden="1" customHeight="1" x14ac:dyDescent="0.25">
      <c r="C30" s="158" t="s">
        <v>540</v>
      </c>
      <c r="D30" s="159">
        <v>53.14</v>
      </c>
    </row>
    <row r="31" spans="3:4" ht="15" hidden="1" customHeight="1" x14ac:dyDescent="0.25">
      <c r="C31" s="160" t="s">
        <v>541</v>
      </c>
      <c r="D31" s="161">
        <v>1129.29</v>
      </c>
    </row>
    <row r="32" spans="3:4" ht="15" hidden="1" customHeight="1" x14ac:dyDescent="0.25">
      <c r="C32" s="158" t="s">
        <v>558</v>
      </c>
      <c r="D32" s="159">
        <v>581.26</v>
      </c>
    </row>
    <row r="33" spans="3:4" ht="15" hidden="1" customHeight="1" x14ac:dyDescent="0.25">
      <c r="C33" s="160" t="s">
        <v>552</v>
      </c>
      <c r="D33" s="161">
        <v>227.67</v>
      </c>
    </row>
    <row r="34" spans="3:4" ht="15" hidden="1" customHeight="1" x14ac:dyDescent="0.25">
      <c r="C34" s="158" t="s">
        <v>542</v>
      </c>
      <c r="D34" s="159">
        <v>707.52</v>
      </c>
    </row>
    <row r="35" spans="3:4" ht="15" hidden="1" customHeight="1" x14ac:dyDescent="0.25">
      <c r="C35" s="160" t="s">
        <v>547</v>
      </c>
      <c r="D35" s="161">
        <v>541.91</v>
      </c>
    </row>
    <row r="36" spans="3:4" ht="15" hidden="1" customHeight="1" x14ac:dyDescent="0.25">
      <c r="C36" s="158" t="s">
        <v>312</v>
      </c>
      <c r="D36" s="159">
        <v>65.88</v>
      </c>
    </row>
    <row r="37" spans="3:4" ht="15" hidden="1" customHeight="1" x14ac:dyDescent="0.25">
      <c r="C37" s="160" t="s">
        <v>545</v>
      </c>
      <c r="D37" s="161">
        <v>479.1</v>
      </c>
    </row>
    <row r="38" spans="3:4" ht="15" hidden="1" customHeight="1" x14ac:dyDescent="0.25">
      <c r="C38" s="158" t="s">
        <v>307</v>
      </c>
      <c r="D38" s="159">
        <v>1101.1099999999999</v>
      </c>
    </row>
    <row r="39" spans="3:4" ht="15" hidden="1" customHeight="1" x14ac:dyDescent="0.25">
      <c r="C39" s="160" t="s">
        <v>554</v>
      </c>
      <c r="D39" s="161">
        <v>126.02</v>
      </c>
    </row>
    <row r="40" spans="3:4" ht="15" hidden="1" customHeight="1" x14ac:dyDescent="0.25">
      <c r="C40" s="158" t="s">
        <v>543</v>
      </c>
      <c r="D40" s="159">
        <v>2510</v>
      </c>
    </row>
    <row r="41" spans="3:4" ht="15" hidden="1" customHeight="1" x14ac:dyDescent="0.25">
      <c r="C41" s="160" t="s">
        <v>543</v>
      </c>
      <c r="D41" s="161">
        <v>472.34</v>
      </c>
    </row>
    <row r="42" spans="3:4" ht="15" hidden="1" customHeight="1" x14ac:dyDescent="0.25">
      <c r="C42" s="158" t="s">
        <v>547</v>
      </c>
      <c r="D42" s="159">
        <v>614.37</v>
      </c>
    </row>
    <row r="43" spans="3:4" ht="15" hidden="1" customHeight="1" x14ac:dyDescent="0.25">
      <c r="C43" s="160" t="s">
        <v>312</v>
      </c>
      <c r="D43" s="161">
        <v>283.95</v>
      </c>
    </row>
    <row r="44" spans="3:4" ht="15" hidden="1" customHeight="1" x14ac:dyDescent="0.25">
      <c r="C44" s="158" t="s">
        <v>541</v>
      </c>
      <c r="D44" s="159">
        <v>886.02</v>
      </c>
    </row>
    <row r="45" spans="3:4" ht="15" hidden="1" customHeight="1" x14ac:dyDescent="0.25">
      <c r="C45" s="160" t="s">
        <v>551</v>
      </c>
      <c r="D45" s="161">
        <v>342.58</v>
      </c>
    </row>
    <row r="46" spans="3:4" ht="15" hidden="1" customHeight="1" x14ac:dyDescent="0.25">
      <c r="C46" s="158" t="s">
        <v>547</v>
      </c>
      <c r="D46" s="159">
        <v>130.31</v>
      </c>
    </row>
    <row r="47" spans="3:4" ht="15" hidden="1" customHeight="1" x14ac:dyDescent="0.25">
      <c r="C47" s="160" t="s">
        <v>551</v>
      </c>
      <c r="D47" s="161">
        <v>241.12</v>
      </c>
    </row>
    <row r="48" spans="3:4" ht="15" hidden="1" customHeight="1" x14ac:dyDescent="0.25">
      <c r="C48" s="158" t="s">
        <v>552</v>
      </c>
      <c r="D48" s="159">
        <v>1195.79</v>
      </c>
    </row>
    <row r="49" spans="3:4" ht="15" hidden="1" customHeight="1" x14ac:dyDescent="0.25">
      <c r="C49" s="160" t="s">
        <v>543</v>
      </c>
      <c r="D49" s="161">
        <v>775.13</v>
      </c>
    </row>
    <row r="50" spans="3:4" ht="15" hidden="1" customHeight="1" x14ac:dyDescent="0.25">
      <c r="C50" s="158" t="s">
        <v>308</v>
      </c>
      <c r="D50" s="159">
        <v>527.98</v>
      </c>
    </row>
    <row r="51" spans="3:4" ht="15" hidden="1" customHeight="1" x14ac:dyDescent="0.25">
      <c r="C51" s="160" t="s">
        <v>539</v>
      </c>
      <c r="D51" s="161">
        <v>1234.26</v>
      </c>
    </row>
    <row r="52" spans="3:4" ht="15" hidden="1" customHeight="1" x14ac:dyDescent="0.25">
      <c r="C52" s="158" t="s">
        <v>545</v>
      </c>
      <c r="D52" s="159">
        <v>857.06</v>
      </c>
    </row>
    <row r="53" spans="3:4" ht="15" hidden="1" customHeight="1" x14ac:dyDescent="0.25">
      <c r="C53" s="160" t="s">
        <v>308</v>
      </c>
      <c r="D53" s="161">
        <v>655.68</v>
      </c>
    </row>
    <row r="54" spans="3:4" ht="15" hidden="1" customHeight="1" x14ac:dyDescent="0.25">
      <c r="C54" s="158" t="s">
        <v>548</v>
      </c>
      <c r="D54" s="159">
        <v>555.22</v>
      </c>
    </row>
    <row r="55" spans="3:4" ht="15" hidden="1" customHeight="1" x14ac:dyDescent="0.25">
      <c r="C55" s="160" t="s">
        <v>312</v>
      </c>
      <c r="D55" s="161">
        <v>818.4</v>
      </c>
    </row>
    <row r="56" spans="3:4" ht="15" hidden="1" customHeight="1" x14ac:dyDescent="0.25">
      <c r="C56" s="158" t="s">
        <v>547</v>
      </c>
      <c r="D56" s="159">
        <v>1244.32</v>
      </c>
    </row>
    <row r="57" spans="3:4" ht="15" hidden="1" customHeight="1" x14ac:dyDescent="0.25">
      <c r="C57" s="160" t="s">
        <v>550</v>
      </c>
      <c r="D57" s="161">
        <v>550.14</v>
      </c>
    </row>
    <row r="58" spans="3:4" ht="15" hidden="1" customHeight="1" x14ac:dyDescent="0.25">
      <c r="C58" s="158" t="s">
        <v>309</v>
      </c>
      <c r="D58" s="159">
        <v>907.39</v>
      </c>
    </row>
    <row r="59" spans="3:4" ht="15" hidden="1" customHeight="1" x14ac:dyDescent="0.25">
      <c r="C59" s="160" t="s">
        <v>551</v>
      </c>
      <c r="D59" s="161">
        <v>840.33</v>
      </c>
    </row>
    <row r="60" spans="3:4" ht="15" hidden="1" customHeight="1" x14ac:dyDescent="0.25">
      <c r="C60" s="158" t="s">
        <v>541</v>
      </c>
      <c r="D60" s="159">
        <v>409.81</v>
      </c>
    </row>
    <row r="61" spans="3:4" ht="15" hidden="1" customHeight="1" x14ac:dyDescent="0.25">
      <c r="C61" s="160" t="s">
        <v>549</v>
      </c>
      <c r="D61" s="161">
        <v>838.13</v>
      </c>
    </row>
    <row r="62" spans="3:4" ht="15" hidden="1" customHeight="1" x14ac:dyDescent="0.25">
      <c r="C62" s="158" t="s">
        <v>551</v>
      </c>
      <c r="D62" s="159">
        <v>1175.93</v>
      </c>
    </row>
    <row r="63" spans="3:4" ht="15" hidden="1" customHeight="1" x14ac:dyDescent="0.25">
      <c r="C63" s="160" t="s">
        <v>550</v>
      </c>
      <c r="D63" s="161">
        <v>928.94</v>
      </c>
    </row>
    <row r="64" spans="3:4" ht="15" hidden="1" customHeight="1" x14ac:dyDescent="0.25">
      <c r="C64" s="158" t="s">
        <v>546</v>
      </c>
      <c r="D64" s="159">
        <v>430.28</v>
      </c>
    </row>
    <row r="65" spans="3:4" ht="15" hidden="1" customHeight="1" x14ac:dyDescent="0.25">
      <c r="C65" s="160" t="s">
        <v>551</v>
      </c>
      <c r="D65" s="161">
        <v>817.9</v>
      </c>
    </row>
    <row r="66" spans="3:4" ht="15" hidden="1" customHeight="1" x14ac:dyDescent="0.25">
      <c r="C66" s="158" t="s">
        <v>547</v>
      </c>
      <c r="D66" s="159">
        <v>834.43</v>
      </c>
    </row>
    <row r="67" spans="3:4" ht="15" hidden="1" customHeight="1" x14ac:dyDescent="0.25">
      <c r="C67" s="160" t="s">
        <v>551</v>
      </c>
      <c r="D67" s="161">
        <v>410.05</v>
      </c>
    </row>
    <row r="68" spans="3:4" ht="15" hidden="1" customHeight="1" x14ac:dyDescent="0.25">
      <c r="C68" s="158" t="s">
        <v>553</v>
      </c>
      <c r="D68" s="159">
        <v>848.35</v>
      </c>
    </row>
    <row r="69" spans="3:4" ht="15" hidden="1" customHeight="1" x14ac:dyDescent="0.25">
      <c r="C69" s="160" t="s">
        <v>543</v>
      </c>
      <c r="D69" s="161">
        <v>192.11</v>
      </c>
    </row>
    <row r="70" spans="3:4" ht="15" hidden="1" customHeight="1" x14ac:dyDescent="0.25">
      <c r="C70" s="158" t="s">
        <v>554</v>
      </c>
      <c r="D70" s="159">
        <v>1297.68</v>
      </c>
    </row>
    <row r="71" spans="3:4" ht="15" hidden="1" customHeight="1" x14ac:dyDescent="0.25">
      <c r="C71" s="160" t="s">
        <v>540</v>
      </c>
      <c r="D71" s="161">
        <v>307.29000000000002</v>
      </c>
    </row>
    <row r="72" spans="3:4" ht="15" hidden="1" customHeight="1" x14ac:dyDescent="0.25">
      <c r="C72" s="158" t="s">
        <v>553</v>
      </c>
      <c r="D72" s="159">
        <v>1189.73</v>
      </c>
    </row>
    <row r="73" spans="3:4" ht="15" hidden="1" customHeight="1" x14ac:dyDescent="0.25">
      <c r="C73" s="160" t="s">
        <v>540</v>
      </c>
      <c r="D73" s="161">
        <v>202.81</v>
      </c>
    </row>
    <row r="74" spans="3:4" ht="15" hidden="1" customHeight="1" x14ac:dyDescent="0.25">
      <c r="C74" s="158" t="s">
        <v>553</v>
      </c>
      <c r="D74" s="159">
        <v>532.19000000000005</v>
      </c>
    </row>
    <row r="75" spans="3:4" ht="15" hidden="1" customHeight="1" x14ac:dyDescent="0.25">
      <c r="C75" s="160" t="s">
        <v>307</v>
      </c>
      <c r="D75" s="161">
        <v>206.11</v>
      </c>
    </row>
    <row r="76" spans="3:4" ht="15" hidden="1" customHeight="1" x14ac:dyDescent="0.25">
      <c r="C76" s="158" t="s">
        <v>550</v>
      </c>
      <c r="D76" s="159">
        <v>606.45000000000005</v>
      </c>
    </row>
    <row r="77" spans="3:4" ht="15" hidden="1" customHeight="1" x14ac:dyDescent="0.25">
      <c r="C77" s="160" t="s">
        <v>553</v>
      </c>
      <c r="D77" s="161">
        <v>459.42</v>
      </c>
    </row>
    <row r="78" spans="3:4" ht="15" hidden="1" customHeight="1" x14ac:dyDescent="0.25">
      <c r="C78" s="158" t="s">
        <v>548</v>
      </c>
      <c r="D78" s="159">
        <v>1234.8900000000001</v>
      </c>
    </row>
    <row r="79" spans="3:4" ht="15" hidden="1" customHeight="1" x14ac:dyDescent="0.25">
      <c r="C79" s="160" t="s">
        <v>540</v>
      </c>
      <c r="D79" s="161">
        <v>1164.82</v>
      </c>
    </row>
    <row r="80" spans="3:4" ht="15" hidden="1" customHeight="1" x14ac:dyDescent="0.25">
      <c r="C80" s="158" t="s">
        <v>539</v>
      </c>
      <c r="D80" s="159">
        <v>769.42</v>
      </c>
    </row>
    <row r="81" spans="3:4" ht="15" hidden="1" customHeight="1" x14ac:dyDescent="0.25">
      <c r="C81" s="160" t="s">
        <v>541</v>
      </c>
      <c r="D81" s="161">
        <v>615.17999999999995</v>
      </c>
    </row>
    <row r="82" spans="3:4" ht="15" hidden="1" customHeight="1" x14ac:dyDescent="0.25">
      <c r="C82" s="158" t="s">
        <v>542</v>
      </c>
      <c r="D82" s="159">
        <v>212.68</v>
      </c>
    </row>
    <row r="83" spans="3:4" ht="15" hidden="1" customHeight="1" x14ac:dyDescent="0.25">
      <c r="C83" s="160" t="s">
        <v>553</v>
      </c>
      <c r="D83" s="161">
        <v>496.96</v>
      </c>
    </row>
    <row r="84" spans="3:4" ht="15" hidden="1" customHeight="1" x14ac:dyDescent="0.25">
      <c r="C84" s="158" t="s">
        <v>307</v>
      </c>
      <c r="D84" s="159">
        <v>953.71</v>
      </c>
    </row>
    <row r="85" spans="3:4" ht="15" hidden="1" customHeight="1" x14ac:dyDescent="0.25">
      <c r="C85" s="160" t="s">
        <v>555</v>
      </c>
      <c r="D85" s="161">
        <v>180.72</v>
      </c>
    </row>
    <row r="86" spans="3:4" ht="15" hidden="1" customHeight="1" x14ac:dyDescent="0.25">
      <c r="C86" s="158" t="s">
        <v>545</v>
      </c>
      <c r="D86" s="159">
        <v>1119.18</v>
      </c>
    </row>
    <row r="87" spans="3:4" ht="15" hidden="1" customHeight="1" x14ac:dyDescent="0.25">
      <c r="C87" s="160" t="s">
        <v>309</v>
      </c>
      <c r="D87" s="161">
        <v>661.12</v>
      </c>
    </row>
    <row r="88" spans="3:4" ht="15" hidden="1" customHeight="1" x14ac:dyDescent="0.25">
      <c r="C88" s="158" t="s">
        <v>546</v>
      </c>
      <c r="D88" s="159">
        <v>1244.3800000000001</v>
      </c>
    </row>
    <row r="89" spans="3:4" ht="15" hidden="1" customHeight="1" x14ac:dyDescent="0.25">
      <c r="C89" s="160" t="s">
        <v>540</v>
      </c>
      <c r="D89" s="161">
        <v>797.22</v>
      </c>
    </row>
    <row r="90" spans="3:4" ht="15" hidden="1" customHeight="1" x14ac:dyDescent="0.25">
      <c r="C90" s="158" t="s">
        <v>553</v>
      </c>
      <c r="D90" s="159">
        <v>1139.97</v>
      </c>
    </row>
    <row r="91" spans="3:4" ht="15" hidden="1" customHeight="1" x14ac:dyDescent="0.25">
      <c r="C91" s="160" t="s">
        <v>551</v>
      </c>
      <c r="D91" s="161">
        <v>15.86</v>
      </c>
    </row>
    <row r="92" spans="3:4" ht="15" hidden="1" customHeight="1" x14ac:dyDescent="0.25">
      <c r="C92" s="158" t="s">
        <v>552</v>
      </c>
      <c r="D92" s="159">
        <v>684.97</v>
      </c>
    </row>
    <row r="93" spans="3:4" ht="15" hidden="1" customHeight="1" x14ac:dyDescent="0.25">
      <c r="C93" s="160" t="s">
        <v>539</v>
      </c>
      <c r="D93" s="161">
        <v>646.37</v>
      </c>
    </row>
    <row r="94" spans="3:4" ht="15" hidden="1" customHeight="1" x14ac:dyDescent="0.25">
      <c r="C94" s="158" t="s">
        <v>557</v>
      </c>
      <c r="D94" s="159">
        <v>849.54</v>
      </c>
    </row>
    <row r="95" spans="3:4" ht="15" hidden="1" customHeight="1" x14ac:dyDescent="0.25">
      <c r="C95" s="160" t="s">
        <v>541</v>
      </c>
      <c r="D95" s="161">
        <v>142.13999999999999</v>
      </c>
    </row>
    <row r="96" spans="3:4" ht="15" hidden="1" customHeight="1" x14ac:dyDescent="0.25">
      <c r="C96" s="158" t="s">
        <v>549</v>
      </c>
      <c r="D96" s="159">
        <v>131.56</v>
      </c>
    </row>
    <row r="97" spans="3:4" ht="15" hidden="1" customHeight="1" x14ac:dyDescent="0.25">
      <c r="C97" s="160" t="s">
        <v>548</v>
      </c>
      <c r="D97" s="161">
        <v>545.52</v>
      </c>
    </row>
    <row r="98" spans="3:4" ht="15" hidden="1" customHeight="1" x14ac:dyDescent="0.25">
      <c r="C98" s="158" t="s">
        <v>545</v>
      </c>
      <c r="D98" s="159">
        <v>709.02</v>
      </c>
    </row>
    <row r="99" spans="3:4" ht="15" hidden="1" customHeight="1" x14ac:dyDescent="0.25">
      <c r="C99" s="160" t="s">
        <v>546</v>
      </c>
      <c r="D99" s="161">
        <v>633.47</v>
      </c>
    </row>
    <row r="100" spans="3:4" ht="15" hidden="1" customHeight="1" x14ac:dyDescent="0.25">
      <c r="C100" s="158" t="s">
        <v>543</v>
      </c>
      <c r="D100" s="159">
        <v>704.49</v>
      </c>
    </row>
    <row r="101" spans="3:4" ht="15" hidden="1" customHeight="1" x14ac:dyDescent="0.25">
      <c r="C101" s="160" t="s">
        <v>544</v>
      </c>
      <c r="D101" s="161">
        <v>630.01</v>
      </c>
    </row>
    <row r="102" spans="3:4" ht="15" hidden="1" customHeight="1" x14ac:dyDescent="0.25">
      <c r="C102" s="158" t="s">
        <v>542</v>
      </c>
      <c r="D102" s="159">
        <v>674.36</v>
      </c>
    </row>
    <row r="103" spans="3:4" ht="15" hidden="1" customHeight="1" x14ac:dyDescent="0.25">
      <c r="C103" s="160" t="s">
        <v>307</v>
      </c>
      <c r="D103" s="161">
        <v>972.04</v>
      </c>
    </row>
    <row r="104" spans="3:4" ht="15" hidden="1" customHeight="1" x14ac:dyDescent="0.25">
      <c r="C104" s="158" t="s">
        <v>308</v>
      </c>
      <c r="D104" s="159">
        <v>277.37</v>
      </c>
    </row>
    <row r="105" spans="3:4" ht="15" hidden="1" customHeight="1" x14ac:dyDescent="0.25">
      <c r="C105" s="160" t="s">
        <v>557</v>
      </c>
      <c r="D105" s="161">
        <v>370.55</v>
      </c>
    </row>
    <row r="106" spans="3:4" ht="15" hidden="1" customHeight="1" x14ac:dyDescent="0.25">
      <c r="C106" s="158" t="s">
        <v>557</v>
      </c>
      <c r="D106" s="159">
        <v>640.05999999999995</v>
      </c>
    </row>
    <row r="107" spans="3:4" ht="15" hidden="1" customHeight="1" x14ac:dyDescent="0.25">
      <c r="C107" s="160" t="s">
        <v>558</v>
      </c>
      <c r="D107" s="161">
        <v>688.81</v>
      </c>
    </row>
    <row r="108" spans="3:4" ht="15" hidden="1" customHeight="1" x14ac:dyDescent="0.25">
      <c r="C108" s="158" t="s">
        <v>543</v>
      </c>
      <c r="D108" s="159">
        <v>478.68</v>
      </c>
    </row>
    <row r="109" spans="3:4" ht="15" hidden="1" customHeight="1" x14ac:dyDescent="0.25">
      <c r="C109" s="160" t="s">
        <v>553</v>
      </c>
      <c r="D109" s="161">
        <v>662.96</v>
      </c>
    </row>
    <row r="110" spans="3:4" ht="15" hidden="1" customHeight="1" x14ac:dyDescent="0.25">
      <c r="C110" s="158" t="s">
        <v>547</v>
      </c>
      <c r="D110" s="159">
        <v>719.35</v>
      </c>
    </row>
    <row r="111" spans="3:4" ht="15" hidden="1" customHeight="1" x14ac:dyDescent="0.25">
      <c r="C111" s="160" t="s">
        <v>551</v>
      </c>
      <c r="D111" s="161">
        <v>252.06</v>
      </c>
    </row>
    <row r="112" spans="3:4" ht="15" hidden="1" customHeight="1" x14ac:dyDescent="0.25">
      <c r="C112" s="158" t="s">
        <v>547</v>
      </c>
      <c r="D112" s="159">
        <v>1218.56</v>
      </c>
    </row>
    <row r="113" spans="3:4" ht="15" hidden="1" customHeight="1" x14ac:dyDescent="0.25">
      <c r="C113" s="160" t="s">
        <v>309</v>
      </c>
      <c r="D113" s="161">
        <v>588.04999999999995</v>
      </c>
    </row>
    <row r="114" spans="3:4" ht="15" hidden="1" customHeight="1" x14ac:dyDescent="0.25">
      <c r="C114" s="158" t="s">
        <v>545</v>
      </c>
      <c r="D114" s="159">
        <v>835.97</v>
      </c>
    </row>
    <row r="115" spans="3:4" ht="15" hidden="1" customHeight="1" x14ac:dyDescent="0.25">
      <c r="C115" s="160" t="s">
        <v>549</v>
      </c>
      <c r="D115" s="161">
        <v>1078.6400000000001</v>
      </c>
    </row>
    <row r="116" spans="3:4" ht="15" hidden="1" customHeight="1" x14ac:dyDescent="0.25">
      <c r="C116" s="158" t="s">
        <v>546</v>
      </c>
      <c r="D116" s="159">
        <v>167.17</v>
      </c>
    </row>
    <row r="117" spans="3:4" ht="15" hidden="1" customHeight="1" x14ac:dyDescent="0.25">
      <c r="C117" s="160" t="s">
        <v>542</v>
      </c>
      <c r="D117" s="161">
        <v>248.17</v>
      </c>
    </row>
    <row r="118" spans="3:4" ht="15" hidden="1" customHeight="1" x14ac:dyDescent="0.25">
      <c r="C118" s="158" t="s">
        <v>540</v>
      </c>
      <c r="D118" s="159">
        <v>203.25</v>
      </c>
    </row>
    <row r="119" spans="3:4" ht="15" hidden="1" customHeight="1" x14ac:dyDescent="0.25">
      <c r="C119" s="160" t="s">
        <v>545</v>
      </c>
      <c r="D119" s="161">
        <v>866.38</v>
      </c>
    </row>
    <row r="120" spans="3:4" ht="15" hidden="1" customHeight="1" x14ac:dyDescent="0.25">
      <c r="C120" s="158" t="s">
        <v>549</v>
      </c>
      <c r="D120" s="159">
        <v>411.57</v>
      </c>
    </row>
    <row r="121" spans="3:4" ht="15" hidden="1" customHeight="1" x14ac:dyDescent="0.25">
      <c r="C121" s="160" t="s">
        <v>542</v>
      </c>
      <c r="D121" s="161">
        <v>137.34</v>
      </c>
    </row>
    <row r="122" spans="3:4" ht="15" hidden="1" customHeight="1" x14ac:dyDescent="0.25">
      <c r="C122" s="158" t="s">
        <v>312</v>
      </c>
      <c r="D122" s="159">
        <v>1136.56</v>
      </c>
    </row>
    <row r="123" spans="3:4" ht="15" hidden="1" customHeight="1" x14ac:dyDescent="0.25">
      <c r="C123" s="160" t="s">
        <v>552</v>
      </c>
      <c r="D123" s="161">
        <v>795</v>
      </c>
    </row>
    <row r="124" spans="3:4" ht="15" hidden="1" customHeight="1" x14ac:dyDescent="0.25">
      <c r="C124" s="158" t="s">
        <v>312</v>
      </c>
      <c r="D124" s="159">
        <v>865.6</v>
      </c>
    </row>
    <row r="125" spans="3:4" ht="15" hidden="1" customHeight="1" x14ac:dyDescent="0.25">
      <c r="C125" s="160" t="s">
        <v>540</v>
      </c>
      <c r="D125" s="161">
        <v>1106.31</v>
      </c>
    </row>
    <row r="126" spans="3:4" ht="15" hidden="1" customHeight="1" x14ac:dyDescent="0.25">
      <c r="C126" s="158" t="s">
        <v>542</v>
      </c>
      <c r="D126" s="159">
        <v>823.36</v>
      </c>
    </row>
    <row r="127" spans="3:4" ht="15" hidden="1" customHeight="1" x14ac:dyDescent="0.25">
      <c r="C127" s="160" t="s">
        <v>546</v>
      </c>
      <c r="D127" s="161">
        <v>907.24</v>
      </c>
    </row>
    <row r="128" spans="3:4" ht="15" hidden="1" customHeight="1" x14ac:dyDescent="0.25">
      <c r="C128" s="158" t="s">
        <v>307</v>
      </c>
      <c r="D128" s="159">
        <v>824.68</v>
      </c>
    </row>
    <row r="129" spans="3:4" ht="15" hidden="1" customHeight="1" x14ac:dyDescent="0.25">
      <c r="C129" s="160" t="s">
        <v>551</v>
      </c>
      <c r="D129" s="161">
        <v>1175.8399999999999</v>
      </c>
    </row>
    <row r="130" spans="3:4" ht="15" hidden="1" customHeight="1" x14ac:dyDescent="0.25">
      <c r="C130" s="158" t="s">
        <v>539</v>
      </c>
      <c r="D130" s="159">
        <v>1181.81</v>
      </c>
    </row>
    <row r="131" spans="3:4" ht="15" hidden="1" customHeight="1" x14ac:dyDescent="0.25">
      <c r="C131" s="160" t="s">
        <v>541</v>
      </c>
      <c r="D131" s="161">
        <v>756.85</v>
      </c>
    </row>
    <row r="132" spans="3:4" ht="15" hidden="1" customHeight="1" x14ac:dyDescent="0.25">
      <c r="C132" s="158" t="s">
        <v>556</v>
      </c>
      <c r="D132" s="159">
        <v>1237</v>
      </c>
    </row>
    <row r="133" spans="3:4" ht="15" hidden="1" customHeight="1" x14ac:dyDescent="0.25">
      <c r="C133" s="160" t="s">
        <v>552</v>
      </c>
      <c r="D133" s="161">
        <v>660.66</v>
      </c>
    </row>
    <row r="134" spans="3:4" ht="15" hidden="1" customHeight="1" x14ac:dyDescent="0.25">
      <c r="C134" s="158" t="s">
        <v>307</v>
      </c>
      <c r="D134" s="159">
        <v>410.95</v>
      </c>
    </row>
    <row r="135" spans="3:4" ht="15" hidden="1" customHeight="1" x14ac:dyDescent="0.25">
      <c r="C135" s="160" t="s">
        <v>540</v>
      </c>
      <c r="D135" s="161">
        <v>1114.9100000000001</v>
      </c>
    </row>
    <row r="136" spans="3:4" ht="15" hidden="1" customHeight="1" x14ac:dyDescent="0.25">
      <c r="C136" s="158" t="s">
        <v>542</v>
      </c>
      <c r="D136" s="159">
        <v>1159.93</v>
      </c>
    </row>
    <row r="137" spans="3:4" ht="15" hidden="1" customHeight="1" x14ac:dyDescent="0.25">
      <c r="C137" s="160" t="s">
        <v>545</v>
      </c>
      <c r="D137" s="161">
        <v>1216.47</v>
      </c>
    </row>
    <row r="138" spans="3:4" ht="15" hidden="1" customHeight="1" x14ac:dyDescent="0.25">
      <c r="C138" s="158" t="s">
        <v>551</v>
      </c>
      <c r="D138" s="159">
        <v>833.03</v>
      </c>
    </row>
    <row r="139" spans="3:4" ht="15" hidden="1" customHeight="1" x14ac:dyDescent="0.25">
      <c r="C139" s="160" t="s">
        <v>551</v>
      </c>
      <c r="D139" s="161">
        <v>684.24</v>
      </c>
    </row>
    <row r="140" spans="3:4" ht="15" hidden="1" customHeight="1" x14ac:dyDescent="0.25">
      <c r="C140" s="158" t="s">
        <v>309</v>
      </c>
      <c r="D140" s="159">
        <v>58.39</v>
      </c>
    </row>
    <row r="141" spans="3:4" ht="15" hidden="1" customHeight="1" x14ac:dyDescent="0.25">
      <c r="C141" s="160" t="s">
        <v>309</v>
      </c>
      <c r="D141" s="161">
        <v>1133.2</v>
      </c>
    </row>
    <row r="142" spans="3:4" ht="15" hidden="1" customHeight="1" x14ac:dyDescent="0.25">
      <c r="C142" s="158" t="s">
        <v>542</v>
      </c>
      <c r="D142" s="159">
        <v>610.84</v>
      </c>
    </row>
    <row r="143" spans="3:4" ht="15" hidden="1" customHeight="1" x14ac:dyDescent="0.25">
      <c r="C143" s="160" t="s">
        <v>549</v>
      </c>
      <c r="D143" s="161">
        <v>534.03</v>
      </c>
    </row>
    <row r="144" spans="3:4" ht="15" hidden="1" customHeight="1" x14ac:dyDescent="0.25">
      <c r="C144" s="158" t="s">
        <v>549</v>
      </c>
      <c r="D144" s="159">
        <v>357.43</v>
      </c>
    </row>
    <row r="145" spans="3:4" ht="15" hidden="1" customHeight="1" x14ac:dyDescent="0.25">
      <c r="C145" s="160" t="s">
        <v>540</v>
      </c>
      <c r="D145" s="161">
        <v>797.64</v>
      </c>
    </row>
    <row r="146" spans="3:4" ht="15" hidden="1" customHeight="1" x14ac:dyDescent="0.25">
      <c r="C146" s="158" t="s">
        <v>549</v>
      </c>
      <c r="D146" s="159">
        <v>311.66000000000003</v>
      </c>
    </row>
    <row r="147" spans="3:4" ht="15" hidden="1" customHeight="1" x14ac:dyDescent="0.25">
      <c r="C147" s="160" t="s">
        <v>312</v>
      </c>
      <c r="D147" s="161">
        <v>230.12</v>
      </c>
    </row>
    <row r="148" spans="3:4" ht="15" hidden="1" customHeight="1" x14ac:dyDescent="0.25">
      <c r="C148" s="158" t="s">
        <v>307</v>
      </c>
      <c r="D148" s="159">
        <v>792.2</v>
      </c>
    </row>
    <row r="149" spans="3:4" ht="15" hidden="1" customHeight="1" x14ac:dyDescent="0.25">
      <c r="C149" s="160" t="s">
        <v>309</v>
      </c>
      <c r="D149" s="161">
        <v>1076.33</v>
      </c>
    </row>
    <row r="150" spans="3:4" ht="15" hidden="1" customHeight="1" x14ac:dyDescent="0.25">
      <c r="C150" s="158" t="s">
        <v>549</v>
      </c>
      <c r="D150" s="159">
        <v>600.92999999999995</v>
      </c>
    </row>
    <row r="151" spans="3:4" ht="15" hidden="1" customHeight="1" x14ac:dyDescent="0.25">
      <c r="C151" s="160" t="s">
        <v>545</v>
      </c>
      <c r="D151" s="161">
        <v>174.9</v>
      </c>
    </row>
    <row r="152" spans="3:4" ht="15" hidden="1" customHeight="1" x14ac:dyDescent="0.25">
      <c r="C152" s="158" t="s">
        <v>308</v>
      </c>
      <c r="D152" s="159">
        <v>245.58</v>
      </c>
    </row>
    <row r="153" spans="3:4" ht="15" hidden="1" customHeight="1" x14ac:dyDescent="0.25">
      <c r="C153" s="160" t="s">
        <v>547</v>
      </c>
      <c r="D153" s="161">
        <v>379.16</v>
      </c>
    </row>
    <row r="154" spans="3:4" ht="15" hidden="1" customHeight="1" x14ac:dyDescent="0.25">
      <c r="C154" s="158" t="s">
        <v>307</v>
      </c>
      <c r="D154" s="159">
        <v>771.07</v>
      </c>
    </row>
    <row r="155" spans="3:4" ht="15" hidden="1" customHeight="1" x14ac:dyDescent="0.25">
      <c r="C155" s="160" t="s">
        <v>307</v>
      </c>
      <c r="D155" s="161">
        <v>16.12</v>
      </c>
    </row>
    <row r="156" spans="3:4" ht="15" hidden="1" customHeight="1" x14ac:dyDescent="0.25">
      <c r="C156" s="158" t="s">
        <v>558</v>
      </c>
      <c r="D156" s="159">
        <v>998.34</v>
      </c>
    </row>
    <row r="157" spans="3:4" ht="15" hidden="1" customHeight="1" x14ac:dyDescent="0.25">
      <c r="C157" s="160" t="s">
        <v>544</v>
      </c>
      <c r="D157" s="161">
        <v>330.78</v>
      </c>
    </row>
    <row r="158" spans="3:4" ht="15" hidden="1" customHeight="1" x14ac:dyDescent="0.25">
      <c r="C158" s="158" t="s">
        <v>547</v>
      </c>
      <c r="D158" s="159">
        <v>1103.01</v>
      </c>
    </row>
    <row r="159" spans="3:4" ht="15" hidden="1" customHeight="1" x14ac:dyDescent="0.25">
      <c r="C159" s="160" t="s">
        <v>312</v>
      </c>
      <c r="D159" s="161">
        <v>1217.98</v>
      </c>
    </row>
    <row r="160" spans="3:4" ht="15" hidden="1" customHeight="1" x14ac:dyDescent="0.25">
      <c r="C160" s="158" t="s">
        <v>547</v>
      </c>
      <c r="D160" s="159">
        <v>819.48</v>
      </c>
    </row>
    <row r="161" spans="3:4" ht="15" hidden="1" customHeight="1" x14ac:dyDescent="0.25">
      <c r="C161" s="160" t="s">
        <v>551</v>
      </c>
      <c r="D161" s="161">
        <v>946.44</v>
      </c>
    </row>
    <row r="162" spans="3:4" ht="15" hidden="1" customHeight="1" x14ac:dyDescent="0.25">
      <c r="C162" s="158" t="s">
        <v>550</v>
      </c>
      <c r="D162" s="159">
        <v>533.65</v>
      </c>
    </row>
    <row r="163" spans="3:4" ht="15" hidden="1" customHeight="1" x14ac:dyDescent="0.25">
      <c r="C163" s="160" t="s">
        <v>545</v>
      </c>
      <c r="D163" s="161">
        <v>606.5</v>
      </c>
    </row>
    <row r="164" spans="3:4" ht="15" hidden="1" customHeight="1" x14ac:dyDescent="0.25">
      <c r="C164" s="158" t="s">
        <v>308</v>
      </c>
      <c r="D164" s="159">
        <v>1149.79</v>
      </c>
    </row>
    <row r="165" spans="3:4" ht="15" hidden="1" customHeight="1" x14ac:dyDescent="0.25">
      <c r="C165" s="160" t="s">
        <v>547</v>
      </c>
      <c r="D165" s="161">
        <v>118.7</v>
      </c>
    </row>
    <row r="166" spans="3:4" ht="15" hidden="1" customHeight="1" x14ac:dyDescent="0.25">
      <c r="C166" s="158" t="s">
        <v>554</v>
      </c>
      <c r="D166" s="159">
        <v>558.22</v>
      </c>
    </row>
    <row r="167" spans="3:4" ht="15" hidden="1" customHeight="1" x14ac:dyDescent="0.25">
      <c r="C167" s="160" t="s">
        <v>542</v>
      </c>
      <c r="D167" s="161">
        <v>692.78</v>
      </c>
    </row>
    <row r="168" spans="3:4" ht="15" hidden="1" customHeight="1" x14ac:dyDescent="0.25">
      <c r="C168" s="158" t="s">
        <v>543</v>
      </c>
      <c r="D168" s="159">
        <v>296.02999999999997</v>
      </c>
    </row>
    <row r="169" spans="3:4" ht="15" hidden="1" customHeight="1" x14ac:dyDescent="0.25">
      <c r="C169" s="160" t="s">
        <v>540</v>
      </c>
      <c r="D169" s="161">
        <v>592.88</v>
      </c>
    </row>
    <row r="170" spans="3:4" ht="15" hidden="1" customHeight="1" x14ac:dyDescent="0.25">
      <c r="C170" s="158" t="s">
        <v>552</v>
      </c>
      <c r="D170" s="159">
        <v>1208.68</v>
      </c>
    </row>
    <row r="171" spans="3:4" ht="15" hidden="1" customHeight="1" x14ac:dyDescent="0.25">
      <c r="C171" s="160" t="s">
        <v>307</v>
      </c>
      <c r="D171" s="161">
        <v>740.97</v>
      </c>
    </row>
    <row r="172" spans="3:4" ht="15" hidden="1" customHeight="1" x14ac:dyDescent="0.25">
      <c r="C172" s="158" t="s">
        <v>547</v>
      </c>
      <c r="D172" s="159">
        <v>1052.82</v>
      </c>
    </row>
    <row r="173" spans="3:4" ht="15" hidden="1" customHeight="1" x14ac:dyDescent="0.25">
      <c r="C173" s="160" t="s">
        <v>546</v>
      </c>
      <c r="D173" s="161">
        <v>905.29</v>
      </c>
    </row>
    <row r="174" spans="3:4" ht="15" hidden="1" customHeight="1" x14ac:dyDescent="0.25">
      <c r="C174" s="158" t="s">
        <v>545</v>
      </c>
      <c r="D174" s="159">
        <v>374.91</v>
      </c>
    </row>
    <row r="175" spans="3:4" ht="15" hidden="1" customHeight="1" x14ac:dyDescent="0.25">
      <c r="C175" s="160" t="s">
        <v>542</v>
      </c>
      <c r="D175" s="161">
        <v>497.23</v>
      </c>
    </row>
    <row r="176" spans="3:4" ht="15" hidden="1" customHeight="1" x14ac:dyDescent="0.25">
      <c r="C176" s="158" t="s">
        <v>543</v>
      </c>
      <c r="D176" s="159">
        <v>1280.56</v>
      </c>
    </row>
    <row r="177" spans="3:4" ht="15" hidden="1" customHeight="1" x14ac:dyDescent="0.25">
      <c r="C177" s="160" t="s">
        <v>552</v>
      </c>
      <c r="D177" s="161">
        <v>750.67</v>
      </c>
    </row>
    <row r="178" spans="3:4" ht="15" hidden="1" customHeight="1" x14ac:dyDescent="0.25">
      <c r="C178" s="158" t="s">
        <v>540</v>
      </c>
      <c r="D178" s="159">
        <v>759.29</v>
      </c>
    </row>
    <row r="179" spans="3:4" ht="15" hidden="1" customHeight="1" x14ac:dyDescent="0.25">
      <c r="C179" s="160" t="s">
        <v>547</v>
      </c>
      <c r="D179" s="161">
        <v>354.58</v>
      </c>
    </row>
    <row r="180" spans="3:4" ht="15" hidden="1" customHeight="1" x14ac:dyDescent="0.25">
      <c r="C180" s="158" t="s">
        <v>543</v>
      </c>
      <c r="D180" s="159">
        <v>1077.5999999999999</v>
      </c>
    </row>
    <row r="181" spans="3:4" ht="15" hidden="1" customHeight="1" x14ac:dyDescent="0.25">
      <c r="C181" s="160" t="s">
        <v>543</v>
      </c>
      <c r="D181" s="161">
        <v>560.46</v>
      </c>
    </row>
    <row r="182" spans="3:4" ht="15" hidden="1" customHeight="1" x14ac:dyDescent="0.25">
      <c r="C182" s="158" t="s">
        <v>546</v>
      </c>
      <c r="D182" s="159">
        <v>820.21</v>
      </c>
    </row>
    <row r="183" spans="3:4" ht="15" hidden="1" customHeight="1" x14ac:dyDescent="0.25">
      <c r="C183" s="160" t="s">
        <v>308</v>
      </c>
      <c r="D183" s="161">
        <v>1270.3599999999999</v>
      </c>
    </row>
    <row r="184" spans="3:4" ht="15" hidden="1" customHeight="1" x14ac:dyDescent="0.25">
      <c r="C184" s="158" t="s">
        <v>556</v>
      </c>
      <c r="D184" s="159">
        <v>566.57000000000005</v>
      </c>
    </row>
    <row r="185" spans="3:4" ht="15" hidden="1" customHeight="1" x14ac:dyDescent="0.25">
      <c r="C185" s="160" t="s">
        <v>312</v>
      </c>
      <c r="D185" s="161">
        <v>705.89</v>
      </c>
    </row>
    <row r="186" spans="3:4" ht="15" hidden="1" customHeight="1" x14ac:dyDescent="0.25">
      <c r="C186" s="158" t="s">
        <v>550</v>
      </c>
      <c r="D186" s="159">
        <v>340.92</v>
      </c>
    </row>
    <row r="187" spans="3:4" ht="15" hidden="1" customHeight="1" x14ac:dyDescent="0.25">
      <c r="C187" s="160" t="s">
        <v>548</v>
      </c>
      <c r="D187" s="161">
        <v>182.72</v>
      </c>
    </row>
    <row r="188" spans="3:4" ht="15" hidden="1" customHeight="1" x14ac:dyDescent="0.25">
      <c r="C188" s="158" t="s">
        <v>312</v>
      </c>
      <c r="D188" s="159">
        <v>853.84</v>
      </c>
    </row>
    <row r="189" spans="3:4" ht="15" hidden="1" customHeight="1" x14ac:dyDescent="0.25">
      <c r="C189" s="160" t="s">
        <v>553</v>
      </c>
      <c r="D189" s="161">
        <v>994.84</v>
      </c>
    </row>
    <row r="190" spans="3:4" ht="15" hidden="1" customHeight="1" x14ac:dyDescent="0.25">
      <c r="C190" s="158" t="s">
        <v>539</v>
      </c>
      <c r="D190" s="159">
        <v>728.05</v>
      </c>
    </row>
    <row r="191" spans="3:4" ht="15" hidden="1" customHeight="1" x14ac:dyDescent="0.25">
      <c r="C191" s="160" t="s">
        <v>543</v>
      </c>
      <c r="D191" s="161">
        <v>835.02</v>
      </c>
    </row>
    <row r="192" spans="3:4" ht="15" hidden="1" customHeight="1" x14ac:dyDescent="0.25">
      <c r="C192" s="158" t="s">
        <v>544</v>
      </c>
      <c r="D192" s="159">
        <v>940.93</v>
      </c>
    </row>
    <row r="193" spans="3:4" ht="15" hidden="1" customHeight="1" x14ac:dyDescent="0.25">
      <c r="C193" s="160" t="s">
        <v>553</v>
      </c>
      <c r="D193" s="161">
        <v>146.15</v>
      </c>
    </row>
    <row r="194" spans="3:4" ht="15" hidden="1" customHeight="1" x14ac:dyDescent="0.25">
      <c r="C194" s="158" t="s">
        <v>308</v>
      </c>
      <c r="D194" s="159">
        <v>425.66</v>
      </c>
    </row>
    <row r="195" spans="3:4" ht="15" hidden="1" customHeight="1" x14ac:dyDescent="0.25">
      <c r="C195" s="160" t="s">
        <v>542</v>
      </c>
      <c r="D195" s="161">
        <v>925.62</v>
      </c>
    </row>
    <row r="196" spans="3:4" ht="15" hidden="1" customHeight="1" x14ac:dyDescent="0.25">
      <c r="C196" s="158" t="s">
        <v>312</v>
      </c>
      <c r="D196" s="159">
        <v>1261.96</v>
      </c>
    </row>
    <row r="197" spans="3:4" ht="15" hidden="1" customHeight="1" x14ac:dyDescent="0.25">
      <c r="C197" s="160" t="s">
        <v>309</v>
      </c>
      <c r="D197" s="161">
        <v>469.8</v>
      </c>
    </row>
    <row r="198" spans="3:4" ht="15" hidden="1" customHeight="1" x14ac:dyDescent="0.25">
      <c r="C198" s="158" t="s">
        <v>547</v>
      </c>
      <c r="D198" s="159">
        <v>398.27</v>
      </c>
    </row>
    <row r="199" spans="3:4" ht="15" hidden="1" customHeight="1" x14ac:dyDescent="0.25">
      <c r="C199" s="160" t="s">
        <v>308</v>
      </c>
      <c r="D199" s="161">
        <v>477.69</v>
      </c>
    </row>
    <row r="200" spans="3:4" ht="15" hidden="1" customHeight="1" x14ac:dyDescent="0.25">
      <c r="C200" s="158" t="s">
        <v>540</v>
      </c>
      <c r="D200" s="159">
        <v>1197.1300000000001</v>
      </c>
    </row>
    <row r="201" spans="3:4" ht="15" hidden="1" customHeight="1" x14ac:dyDescent="0.25">
      <c r="C201" s="160" t="s">
        <v>546</v>
      </c>
      <c r="D201" s="161">
        <v>1042.18</v>
      </c>
    </row>
    <row r="202" spans="3:4" ht="15" hidden="1" customHeight="1" x14ac:dyDescent="0.25">
      <c r="C202" s="158" t="s">
        <v>540</v>
      </c>
      <c r="D202" s="159">
        <v>910.14</v>
      </c>
    </row>
    <row r="203" spans="3:4" ht="15" hidden="1" customHeight="1" x14ac:dyDescent="0.25">
      <c r="C203" s="160" t="s">
        <v>552</v>
      </c>
      <c r="D203" s="161">
        <v>327.24</v>
      </c>
    </row>
    <row r="204" spans="3:4" ht="15" hidden="1" customHeight="1" x14ac:dyDescent="0.25">
      <c r="C204" s="158" t="s">
        <v>539</v>
      </c>
      <c r="D204" s="159">
        <v>1141.49</v>
      </c>
    </row>
    <row r="205" spans="3:4" ht="15" hidden="1" customHeight="1" x14ac:dyDescent="0.25">
      <c r="C205" s="160" t="s">
        <v>540</v>
      </c>
      <c r="D205" s="161">
        <v>201.25</v>
      </c>
    </row>
    <row r="206" spans="3:4" ht="15" hidden="1" customHeight="1" x14ac:dyDescent="0.25">
      <c r="C206" s="158" t="s">
        <v>540</v>
      </c>
      <c r="D206" s="159">
        <v>670.35</v>
      </c>
    </row>
    <row r="207" spans="3:4" ht="15" hidden="1" customHeight="1" x14ac:dyDescent="0.25">
      <c r="C207" s="160" t="s">
        <v>308</v>
      </c>
      <c r="D207" s="161">
        <v>323.79000000000002</v>
      </c>
    </row>
    <row r="208" spans="3:4" ht="15" hidden="1" customHeight="1" x14ac:dyDescent="0.25">
      <c r="C208" s="158" t="s">
        <v>547</v>
      </c>
      <c r="D208" s="159">
        <v>744.57</v>
      </c>
    </row>
    <row r="209" spans="3:4" ht="15" hidden="1" customHeight="1" x14ac:dyDescent="0.25">
      <c r="C209" s="160" t="s">
        <v>539</v>
      </c>
      <c r="D209" s="161">
        <v>1256.26</v>
      </c>
    </row>
    <row r="210" spans="3:4" ht="15" hidden="1" customHeight="1" x14ac:dyDescent="0.25">
      <c r="C210" s="158" t="s">
        <v>552</v>
      </c>
      <c r="D210" s="159">
        <v>394.16</v>
      </c>
    </row>
    <row r="211" spans="3:4" ht="15" hidden="1" customHeight="1" x14ac:dyDescent="0.25">
      <c r="C211" s="160" t="s">
        <v>308</v>
      </c>
      <c r="D211" s="161">
        <v>597.13</v>
      </c>
    </row>
    <row r="212" spans="3:4" ht="15" hidden="1" customHeight="1" x14ac:dyDescent="0.25">
      <c r="C212" s="158" t="s">
        <v>540</v>
      </c>
      <c r="D212" s="159">
        <v>520.54999999999995</v>
      </c>
    </row>
    <row r="213" spans="3:4" ht="15" hidden="1" customHeight="1" x14ac:dyDescent="0.25">
      <c r="C213" s="160" t="s">
        <v>540</v>
      </c>
      <c r="D213" s="161">
        <v>281.89999999999998</v>
      </c>
    </row>
    <row r="214" spans="3:4" ht="15" hidden="1" customHeight="1" x14ac:dyDescent="0.25">
      <c r="C214" s="158" t="s">
        <v>550</v>
      </c>
      <c r="D214" s="159">
        <v>506.68</v>
      </c>
    </row>
    <row r="215" spans="3:4" ht="15" hidden="1" customHeight="1" x14ac:dyDescent="0.25">
      <c r="C215" s="160" t="s">
        <v>548</v>
      </c>
      <c r="D215" s="161">
        <v>516.45000000000005</v>
      </c>
    </row>
    <row r="216" spans="3:4" ht="15" hidden="1" customHeight="1" x14ac:dyDescent="0.25">
      <c r="C216" s="158" t="s">
        <v>307</v>
      </c>
      <c r="D216" s="159">
        <v>972.07</v>
      </c>
    </row>
    <row r="217" spans="3:4" ht="15" hidden="1" customHeight="1" x14ac:dyDescent="0.25">
      <c r="C217" s="160" t="s">
        <v>544</v>
      </c>
      <c r="D217" s="161">
        <v>253.75</v>
      </c>
    </row>
    <row r="218" spans="3:4" ht="15" hidden="1" customHeight="1" x14ac:dyDescent="0.25">
      <c r="C218" s="158" t="s">
        <v>309</v>
      </c>
      <c r="D218" s="159">
        <v>425.41</v>
      </c>
    </row>
    <row r="219" spans="3:4" ht="15" hidden="1" customHeight="1" x14ac:dyDescent="0.25">
      <c r="C219" s="160" t="s">
        <v>549</v>
      </c>
      <c r="D219" s="161">
        <v>524.62</v>
      </c>
    </row>
    <row r="220" spans="3:4" ht="15" hidden="1" customHeight="1" x14ac:dyDescent="0.25">
      <c r="C220" s="158" t="s">
        <v>546</v>
      </c>
      <c r="D220" s="159">
        <v>428.25</v>
      </c>
    </row>
    <row r="221" spans="3:4" ht="15" hidden="1" customHeight="1" x14ac:dyDescent="0.25">
      <c r="C221" s="160" t="s">
        <v>558</v>
      </c>
      <c r="D221" s="161">
        <v>624.36</v>
      </c>
    </row>
    <row r="222" spans="3:4" ht="15" hidden="1" customHeight="1" x14ac:dyDescent="0.25">
      <c r="C222" s="158" t="s">
        <v>307</v>
      </c>
      <c r="D222" s="159">
        <v>979.09</v>
      </c>
    </row>
    <row r="223" spans="3:4" ht="15" hidden="1" customHeight="1" x14ac:dyDescent="0.25">
      <c r="C223" s="160" t="s">
        <v>550</v>
      </c>
      <c r="D223" s="161">
        <v>91.51</v>
      </c>
    </row>
    <row r="224" spans="3:4" ht="15" hidden="1" customHeight="1" x14ac:dyDescent="0.25">
      <c r="C224" s="158" t="s">
        <v>542</v>
      </c>
      <c r="D224" s="159">
        <v>61.42</v>
      </c>
    </row>
    <row r="225" spans="3:4" ht="15" hidden="1" customHeight="1" x14ac:dyDescent="0.25">
      <c r="C225" s="160" t="s">
        <v>545</v>
      </c>
      <c r="D225" s="161">
        <v>1263.8800000000001</v>
      </c>
    </row>
    <row r="226" spans="3:4" ht="15" hidden="1" customHeight="1" x14ac:dyDescent="0.25">
      <c r="C226" s="158" t="s">
        <v>539</v>
      </c>
      <c r="D226" s="159">
        <v>145.35</v>
      </c>
    </row>
    <row r="227" spans="3:4" ht="15" hidden="1" customHeight="1" x14ac:dyDescent="0.25">
      <c r="C227" s="160" t="s">
        <v>553</v>
      </c>
      <c r="D227" s="161">
        <v>507.29</v>
      </c>
    </row>
    <row r="228" spans="3:4" ht="15" hidden="1" customHeight="1" x14ac:dyDescent="0.25">
      <c r="C228" s="158" t="s">
        <v>544</v>
      </c>
      <c r="D228" s="159">
        <v>576.71</v>
      </c>
    </row>
    <row r="229" spans="3:4" ht="15" hidden="1" customHeight="1" x14ac:dyDescent="0.25">
      <c r="C229" s="160" t="s">
        <v>309</v>
      </c>
      <c r="D229" s="161">
        <v>1204.27</v>
      </c>
    </row>
    <row r="230" spans="3:4" ht="15" hidden="1" customHeight="1" x14ac:dyDescent="0.25">
      <c r="C230" s="158" t="s">
        <v>547</v>
      </c>
      <c r="D230" s="159">
        <v>84.6</v>
      </c>
    </row>
    <row r="231" spans="3:4" ht="15" hidden="1" customHeight="1" x14ac:dyDescent="0.25">
      <c r="C231" s="160" t="s">
        <v>547</v>
      </c>
      <c r="D231" s="161">
        <v>286.37</v>
      </c>
    </row>
    <row r="232" spans="3:4" ht="15" hidden="1" customHeight="1" x14ac:dyDescent="0.25">
      <c r="C232" s="158" t="s">
        <v>545</v>
      </c>
      <c r="D232" s="159">
        <v>435.91</v>
      </c>
    </row>
    <row r="233" spans="3:4" ht="15" hidden="1" customHeight="1" x14ac:dyDescent="0.25">
      <c r="C233" s="160" t="s">
        <v>540</v>
      </c>
      <c r="D233" s="161">
        <v>769.84</v>
      </c>
    </row>
    <row r="234" spans="3:4" ht="15" hidden="1" customHeight="1" x14ac:dyDescent="0.25">
      <c r="C234" s="158" t="s">
        <v>554</v>
      </c>
      <c r="D234" s="159">
        <v>380.38</v>
      </c>
    </row>
    <row r="235" spans="3:4" ht="15" hidden="1" customHeight="1" x14ac:dyDescent="0.25">
      <c r="C235" s="160" t="s">
        <v>307</v>
      </c>
      <c r="D235" s="161">
        <v>694.18</v>
      </c>
    </row>
    <row r="236" spans="3:4" ht="15" hidden="1" customHeight="1" x14ac:dyDescent="0.25">
      <c r="C236" s="158" t="s">
        <v>544</v>
      </c>
      <c r="D236" s="159">
        <v>904.88</v>
      </c>
    </row>
    <row r="237" spans="3:4" ht="15" hidden="1" customHeight="1" x14ac:dyDescent="0.25">
      <c r="C237" s="160" t="s">
        <v>545</v>
      </c>
      <c r="D237" s="161">
        <v>536.99</v>
      </c>
    </row>
    <row r="238" spans="3:4" ht="15" hidden="1" customHeight="1" x14ac:dyDescent="0.25">
      <c r="C238" s="158" t="s">
        <v>309</v>
      </c>
      <c r="D238" s="159">
        <v>1232.23</v>
      </c>
    </row>
    <row r="239" spans="3:4" ht="15" hidden="1" customHeight="1" x14ac:dyDescent="0.25">
      <c r="C239" s="160" t="s">
        <v>543</v>
      </c>
      <c r="D239" s="161">
        <v>292.76</v>
      </c>
    </row>
    <row r="240" spans="3:4" ht="15" hidden="1" customHeight="1" x14ac:dyDescent="0.25">
      <c r="C240" s="158" t="s">
        <v>551</v>
      </c>
      <c r="D240" s="159">
        <v>33.76</v>
      </c>
    </row>
    <row r="241" spans="3:4" ht="15" hidden="1" customHeight="1" x14ac:dyDescent="0.25">
      <c r="C241" s="160" t="s">
        <v>546</v>
      </c>
      <c r="D241" s="161">
        <v>579.20000000000005</v>
      </c>
    </row>
    <row r="242" spans="3:4" ht="15" hidden="1" customHeight="1" x14ac:dyDescent="0.25">
      <c r="C242" s="158" t="s">
        <v>556</v>
      </c>
      <c r="D242" s="159">
        <v>1059.46</v>
      </c>
    </row>
    <row r="243" spans="3:4" ht="15" hidden="1" customHeight="1" x14ac:dyDescent="0.25">
      <c r="C243" s="160" t="s">
        <v>558</v>
      </c>
      <c r="D243" s="161">
        <v>261.51</v>
      </c>
    </row>
    <row r="244" spans="3:4" ht="15" hidden="1" customHeight="1" x14ac:dyDescent="0.25">
      <c r="C244" s="158" t="s">
        <v>554</v>
      </c>
      <c r="D244" s="159">
        <v>811.08</v>
      </c>
    </row>
    <row r="245" spans="3:4" ht="15" hidden="1" customHeight="1" x14ac:dyDescent="0.25">
      <c r="C245" s="160" t="s">
        <v>553</v>
      </c>
      <c r="D245" s="161">
        <v>109.78</v>
      </c>
    </row>
    <row r="246" spans="3:4" ht="15" hidden="1" customHeight="1" x14ac:dyDescent="0.25">
      <c r="C246" s="158" t="s">
        <v>544</v>
      </c>
      <c r="D246" s="159">
        <v>1072.8599999999999</v>
      </c>
    </row>
    <row r="247" spans="3:4" ht="15" hidden="1" customHeight="1" x14ac:dyDescent="0.25">
      <c r="C247" s="160" t="s">
        <v>542</v>
      </c>
      <c r="D247" s="161">
        <v>680.53</v>
      </c>
    </row>
    <row r="248" spans="3:4" ht="15" hidden="1" customHeight="1" x14ac:dyDescent="0.25">
      <c r="C248" s="158" t="s">
        <v>539</v>
      </c>
      <c r="D248" s="159">
        <v>1246.3800000000001</v>
      </c>
    </row>
    <row r="249" spans="3:4" ht="15" hidden="1" customHeight="1" x14ac:dyDescent="0.25">
      <c r="C249" s="160" t="s">
        <v>309</v>
      </c>
      <c r="D249" s="161">
        <v>678.18</v>
      </c>
    </row>
    <row r="250" spans="3:4" ht="15" hidden="1" customHeight="1" x14ac:dyDescent="0.25">
      <c r="C250" s="158" t="s">
        <v>549</v>
      </c>
      <c r="D250" s="159">
        <v>545.41</v>
      </c>
    </row>
    <row r="251" spans="3:4" ht="15" hidden="1" customHeight="1" x14ac:dyDescent="0.25">
      <c r="C251" s="160" t="s">
        <v>546</v>
      </c>
      <c r="D251" s="161">
        <v>908.78</v>
      </c>
    </row>
    <row r="252" spans="3:4" ht="15" hidden="1" customHeight="1" x14ac:dyDescent="0.25">
      <c r="C252" s="158" t="s">
        <v>545</v>
      </c>
      <c r="D252" s="159">
        <v>825.53</v>
      </c>
    </row>
    <row r="253" spans="3:4" ht="15" hidden="1" customHeight="1" x14ac:dyDescent="0.25">
      <c r="C253" s="160" t="s">
        <v>307</v>
      </c>
      <c r="D253" s="161">
        <v>621.77</v>
      </c>
    </row>
    <row r="254" spans="3:4" ht="15" hidden="1" customHeight="1" x14ac:dyDescent="0.25">
      <c r="C254" s="158" t="s">
        <v>308</v>
      </c>
      <c r="D254" s="159">
        <v>359.49</v>
      </c>
    </row>
    <row r="255" spans="3:4" ht="15" hidden="1" customHeight="1" x14ac:dyDescent="0.25">
      <c r="C255" s="160" t="s">
        <v>307</v>
      </c>
      <c r="D255" s="161">
        <v>1170.25</v>
      </c>
    </row>
    <row r="256" spans="3:4" ht="15" hidden="1" customHeight="1" x14ac:dyDescent="0.25">
      <c r="C256" s="158" t="s">
        <v>552</v>
      </c>
      <c r="D256" s="159">
        <v>642.85</v>
      </c>
    </row>
    <row r="257" spans="3:4" ht="15" hidden="1" customHeight="1" x14ac:dyDescent="0.25">
      <c r="C257" s="160" t="s">
        <v>552</v>
      </c>
      <c r="D257" s="161">
        <v>744.13</v>
      </c>
    </row>
    <row r="258" spans="3:4" ht="15" hidden="1" customHeight="1" x14ac:dyDescent="0.25">
      <c r="C258" s="158" t="s">
        <v>554</v>
      </c>
      <c r="D258" s="159">
        <v>700.86</v>
      </c>
    </row>
    <row r="259" spans="3:4" ht="15" hidden="1" customHeight="1" x14ac:dyDescent="0.25">
      <c r="C259" s="160" t="s">
        <v>545</v>
      </c>
      <c r="D259" s="161">
        <v>881.87</v>
      </c>
    </row>
    <row r="260" spans="3:4" ht="15" hidden="1" customHeight="1" x14ac:dyDescent="0.25">
      <c r="C260" s="158" t="s">
        <v>553</v>
      </c>
      <c r="D260" s="159">
        <v>1203.81</v>
      </c>
    </row>
    <row r="261" spans="3:4" ht="15" hidden="1" customHeight="1" x14ac:dyDescent="0.25">
      <c r="C261" s="160" t="s">
        <v>547</v>
      </c>
      <c r="D261" s="161">
        <v>610.96</v>
      </c>
    </row>
    <row r="262" spans="3:4" ht="15" hidden="1" customHeight="1" x14ac:dyDescent="0.25">
      <c r="C262" s="158" t="s">
        <v>539</v>
      </c>
      <c r="D262" s="159">
        <v>689.96</v>
      </c>
    </row>
    <row r="263" spans="3:4" ht="15" hidden="1" customHeight="1" x14ac:dyDescent="0.25">
      <c r="C263" s="160" t="s">
        <v>545</v>
      </c>
      <c r="D263" s="161">
        <v>994.66</v>
      </c>
    </row>
    <row r="264" spans="3:4" ht="15" hidden="1" customHeight="1" x14ac:dyDescent="0.25">
      <c r="C264" s="158" t="s">
        <v>543</v>
      </c>
      <c r="D264" s="159">
        <v>885.76</v>
      </c>
    </row>
    <row r="265" spans="3:4" ht="15" hidden="1" customHeight="1" x14ac:dyDescent="0.25">
      <c r="C265" s="160" t="s">
        <v>558</v>
      </c>
      <c r="D265" s="161">
        <v>1279.44</v>
      </c>
    </row>
    <row r="266" spans="3:4" ht="15" hidden="1" customHeight="1" x14ac:dyDescent="0.25">
      <c r="C266" s="158" t="s">
        <v>546</v>
      </c>
      <c r="D266" s="159">
        <v>259.83999999999997</v>
      </c>
    </row>
    <row r="267" spans="3:4" ht="15" hidden="1" customHeight="1" x14ac:dyDescent="0.25">
      <c r="C267" s="160" t="s">
        <v>543</v>
      </c>
      <c r="D267" s="161">
        <v>348.51</v>
      </c>
    </row>
    <row r="268" spans="3:4" ht="15" hidden="1" customHeight="1" x14ac:dyDescent="0.25">
      <c r="C268" s="158" t="s">
        <v>308</v>
      </c>
      <c r="D268" s="159">
        <v>175.17</v>
      </c>
    </row>
    <row r="269" spans="3:4" ht="15" hidden="1" customHeight="1" x14ac:dyDescent="0.25">
      <c r="C269" s="160" t="s">
        <v>540</v>
      </c>
      <c r="D269" s="161">
        <v>590.77</v>
      </c>
    </row>
    <row r="270" spans="3:4" ht="15" hidden="1" customHeight="1" x14ac:dyDescent="0.25">
      <c r="C270" s="158" t="s">
        <v>312</v>
      </c>
      <c r="D270" s="159">
        <v>762.74</v>
      </c>
    </row>
    <row r="271" spans="3:4" ht="15" hidden="1" customHeight="1" x14ac:dyDescent="0.25">
      <c r="C271" s="160" t="s">
        <v>552</v>
      </c>
      <c r="D271" s="161">
        <v>751.16</v>
      </c>
    </row>
    <row r="272" spans="3:4" ht="15" hidden="1" customHeight="1" x14ac:dyDescent="0.25">
      <c r="C272" s="158" t="s">
        <v>547</v>
      </c>
      <c r="D272" s="159">
        <v>639.1</v>
      </c>
    </row>
    <row r="273" spans="3:4" ht="15" hidden="1" customHeight="1" x14ac:dyDescent="0.25">
      <c r="C273" s="160" t="s">
        <v>556</v>
      </c>
      <c r="D273" s="161">
        <v>520.25</v>
      </c>
    </row>
    <row r="274" spans="3:4" ht="15" hidden="1" customHeight="1" x14ac:dyDescent="0.25">
      <c r="C274" s="158" t="s">
        <v>312</v>
      </c>
      <c r="D274" s="159">
        <v>1248.6300000000001</v>
      </c>
    </row>
    <row r="275" spans="3:4" ht="15" hidden="1" customHeight="1" x14ac:dyDescent="0.25">
      <c r="C275" s="160" t="s">
        <v>552</v>
      </c>
      <c r="D275" s="161">
        <v>550.49</v>
      </c>
    </row>
    <row r="276" spans="3:4" ht="15" hidden="1" customHeight="1" x14ac:dyDescent="0.25">
      <c r="C276" s="158" t="s">
        <v>546</v>
      </c>
      <c r="D276" s="159">
        <v>1008</v>
      </c>
    </row>
    <row r="277" spans="3:4" ht="15" hidden="1" customHeight="1" x14ac:dyDescent="0.25">
      <c r="C277" s="160" t="s">
        <v>547</v>
      </c>
      <c r="D277" s="161">
        <v>808.11</v>
      </c>
    </row>
    <row r="278" spans="3:4" ht="15" hidden="1" customHeight="1" x14ac:dyDescent="0.25">
      <c r="C278" s="158" t="s">
        <v>539</v>
      </c>
      <c r="D278" s="159">
        <v>503.26</v>
      </c>
    </row>
    <row r="279" spans="3:4" ht="15" hidden="1" customHeight="1" x14ac:dyDescent="0.25">
      <c r="C279" s="160" t="s">
        <v>539</v>
      </c>
      <c r="D279" s="161">
        <v>59.7</v>
      </c>
    </row>
    <row r="280" spans="3:4" ht="15" hidden="1" customHeight="1" x14ac:dyDescent="0.25">
      <c r="C280" s="158" t="s">
        <v>546</v>
      </c>
      <c r="D280" s="159">
        <v>184.21</v>
      </c>
    </row>
    <row r="281" spans="3:4" ht="15" hidden="1" customHeight="1" x14ac:dyDescent="0.25">
      <c r="C281" s="160" t="s">
        <v>309</v>
      </c>
      <c r="D281" s="161">
        <v>587.30999999999995</v>
      </c>
    </row>
    <row r="282" spans="3:4" ht="15" hidden="1" customHeight="1" x14ac:dyDescent="0.25">
      <c r="C282" s="158" t="s">
        <v>540</v>
      </c>
      <c r="D282" s="159">
        <v>603.33000000000004</v>
      </c>
    </row>
    <row r="283" spans="3:4" ht="15" hidden="1" customHeight="1" x14ac:dyDescent="0.25">
      <c r="C283" s="160" t="s">
        <v>312</v>
      </c>
      <c r="D283" s="161">
        <v>1262.7</v>
      </c>
    </row>
    <row r="284" spans="3:4" ht="15" hidden="1" customHeight="1" x14ac:dyDescent="0.25">
      <c r="C284" s="158" t="s">
        <v>312</v>
      </c>
      <c r="D284" s="159">
        <v>1015.49</v>
      </c>
    </row>
    <row r="285" spans="3:4" ht="15" hidden="1" customHeight="1" x14ac:dyDescent="0.25">
      <c r="C285" s="160" t="s">
        <v>540</v>
      </c>
      <c r="D285" s="161">
        <v>279.99</v>
      </c>
    </row>
    <row r="286" spans="3:4" ht="15" hidden="1" customHeight="1" x14ac:dyDescent="0.25">
      <c r="C286" s="158" t="s">
        <v>557</v>
      </c>
      <c r="D286" s="159">
        <v>738.54</v>
      </c>
    </row>
    <row r="287" spans="3:4" ht="15" hidden="1" customHeight="1" x14ac:dyDescent="0.25">
      <c r="C287" s="160" t="s">
        <v>548</v>
      </c>
      <c r="D287" s="161">
        <v>1278.3399999999999</v>
      </c>
    </row>
    <row r="288" spans="3:4" ht="15" hidden="1" customHeight="1" x14ac:dyDescent="0.25">
      <c r="C288" s="158" t="s">
        <v>557</v>
      </c>
      <c r="D288" s="159">
        <v>811.06</v>
      </c>
    </row>
    <row r="289" spans="3:4" ht="15" hidden="1" customHeight="1" x14ac:dyDescent="0.25">
      <c r="C289" s="160" t="s">
        <v>550</v>
      </c>
      <c r="D289" s="161">
        <v>831.78</v>
      </c>
    </row>
    <row r="290" spans="3:4" ht="15" hidden="1" customHeight="1" x14ac:dyDescent="0.25">
      <c r="C290" s="158" t="s">
        <v>307</v>
      </c>
      <c r="D290" s="159">
        <v>571.97</v>
      </c>
    </row>
    <row r="291" spans="3:4" ht="15" hidden="1" customHeight="1" x14ac:dyDescent="0.25">
      <c r="C291" s="160" t="s">
        <v>308</v>
      </c>
      <c r="D291" s="161">
        <v>588.32000000000005</v>
      </c>
    </row>
    <row r="292" spans="3:4" ht="15" hidden="1" customHeight="1" x14ac:dyDescent="0.25">
      <c r="C292" s="158" t="s">
        <v>542</v>
      </c>
      <c r="D292" s="159">
        <v>735.12</v>
      </c>
    </row>
    <row r="293" spans="3:4" ht="15" hidden="1" customHeight="1" x14ac:dyDescent="0.25">
      <c r="C293" s="160" t="s">
        <v>547</v>
      </c>
      <c r="D293" s="161">
        <v>38.200000000000003</v>
      </c>
    </row>
    <row r="294" spans="3:4" ht="15" hidden="1" customHeight="1" x14ac:dyDescent="0.25">
      <c r="C294" s="158" t="s">
        <v>558</v>
      </c>
      <c r="D294" s="159">
        <v>234.37</v>
      </c>
    </row>
    <row r="295" spans="3:4" ht="15" hidden="1" customHeight="1" x14ac:dyDescent="0.25">
      <c r="C295" s="160" t="s">
        <v>550</v>
      </c>
      <c r="D295" s="161">
        <v>295.91000000000003</v>
      </c>
    </row>
    <row r="296" spans="3:4" ht="15" hidden="1" customHeight="1" x14ac:dyDescent="0.25">
      <c r="C296" s="158" t="s">
        <v>554</v>
      </c>
      <c r="D296" s="159">
        <v>232.07</v>
      </c>
    </row>
    <row r="297" spans="3:4" ht="15" hidden="1" customHeight="1" x14ac:dyDescent="0.25">
      <c r="C297" s="160" t="s">
        <v>312</v>
      </c>
      <c r="D297" s="161">
        <v>548.64</v>
      </c>
    </row>
    <row r="298" spans="3:4" ht="15" hidden="1" customHeight="1" x14ac:dyDescent="0.25">
      <c r="C298" s="158" t="s">
        <v>553</v>
      </c>
      <c r="D298" s="159">
        <v>142.69999999999999</v>
      </c>
    </row>
    <row r="299" spans="3:4" ht="15" hidden="1" customHeight="1" x14ac:dyDescent="0.25">
      <c r="C299" s="160" t="s">
        <v>309</v>
      </c>
      <c r="D299" s="161">
        <v>581.79</v>
      </c>
    </row>
    <row r="300" spans="3:4" ht="15" hidden="1" customHeight="1" x14ac:dyDescent="0.25">
      <c r="C300" s="158" t="s">
        <v>312</v>
      </c>
      <c r="D300" s="159">
        <v>165.57</v>
      </c>
    </row>
    <row r="301" spans="3:4" ht="15" hidden="1" customHeight="1" x14ac:dyDescent="0.25">
      <c r="C301" s="160" t="s">
        <v>309</v>
      </c>
      <c r="D301" s="161">
        <v>1095.96</v>
      </c>
    </row>
    <row r="302" spans="3:4" ht="15" hidden="1" customHeight="1" x14ac:dyDescent="0.25">
      <c r="C302" s="158" t="s">
        <v>546</v>
      </c>
      <c r="D302" s="159">
        <v>960</v>
      </c>
    </row>
    <row r="303" spans="3:4" ht="15" hidden="1" customHeight="1" x14ac:dyDescent="0.25">
      <c r="C303" s="160" t="s">
        <v>544</v>
      </c>
      <c r="D303" s="161">
        <v>594.89</v>
      </c>
    </row>
    <row r="304" spans="3:4" ht="15" hidden="1" customHeight="1" x14ac:dyDescent="0.25">
      <c r="C304" s="158" t="s">
        <v>545</v>
      </c>
      <c r="D304" s="159">
        <v>918.92</v>
      </c>
    </row>
    <row r="305" spans="3:4" ht="15" hidden="1" customHeight="1" x14ac:dyDescent="0.25">
      <c r="C305" s="160" t="s">
        <v>542</v>
      </c>
      <c r="D305" s="161">
        <v>825.99</v>
      </c>
    </row>
    <row r="306" spans="3:4" ht="15" hidden="1" customHeight="1" x14ac:dyDescent="0.25">
      <c r="C306" s="158" t="s">
        <v>553</v>
      </c>
      <c r="D306" s="159">
        <v>635.84</v>
      </c>
    </row>
    <row r="307" spans="3:4" ht="15" hidden="1" customHeight="1" x14ac:dyDescent="0.25">
      <c r="C307" s="160" t="s">
        <v>309</v>
      </c>
      <c r="D307" s="161">
        <v>885.43</v>
      </c>
    </row>
    <row r="308" spans="3:4" ht="15" hidden="1" customHeight="1" x14ac:dyDescent="0.25">
      <c r="C308" s="158" t="s">
        <v>309</v>
      </c>
      <c r="D308" s="159">
        <v>618.89</v>
      </c>
    </row>
    <row r="309" spans="3:4" ht="15" hidden="1" customHeight="1" x14ac:dyDescent="0.25">
      <c r="C309" s="160" t="s">
        <v>539</v>
      </c>
      <c r="D309" s="161">
        <v>968.45</v>
      </c>
    </row>
    <row r="310" spans="3:4" ht="15" hidden="1" customHeight="1" x14ac:dyDescent="0.25">
      <c r="C310" s="158" t="s">
        <v>309</v>
      </c>
      <c r="D310" s="159">
        <v>372.05</v>
      </c>
    </row>
    <row r="311" spans="3:4" ht="15" hidden="1" customHeight="1" x14ac:dyDescent="0.25">
      <c r="C311" s="160" t="s">
        <v>558</v>
      </c>
      <c r="D311" s="161">
        <v>502.24</v>
      </c>
    </row>
    <row r="312" spans="3:4" ht="15" hidden="1" customHeight="1" x14ac:dyDescent="0.25">
      <c r="C312" s="158" t="s">
        <v>551</v>
      </c>
      <c r="D312" s="159">
        <v>99.8</v>
      </c>
    </row>
    <row r="313" spans="3:4" ht="15" hidden="1" customHeight="1" x14ac:dyDescent="0.25">
      <c r="C313" s="160" t="s">
        <v>547</v>
      </c>
      <c r="D313" s="161">
        <v>566.9</v>
      </c>
    </row>
    <row r="314" spans="3:4" ht="15" hidden="1" customHeight="1" x14ac:dyDescent="0.25">
      <c r="C314" s="158" t="s">
        <v>307</v>
      </c>
      <c r="D314" s="159">
        <v>498.73</v>
      </c>
    </row>
    <row r="315" spans="3:4" ht="15" hidden="1" customHeight="1" x14ac:dyDescent="0.25">
      <c r="C315" s="160" t="s">
        <v>551</v>
      </c>
      <c r="D315" s="161">
        <v>520.91</v>
      </c>
    </row>
    <row r="316" spans="3:4" ht="15" hidden="1" customHeight="1" x14ac:dyDescent="0.25">
      <c r="C316" s="158" t="s">
        <v>551</v>
      </c>
      <c r="D316" s="159">
        <v>630.76</v>
      </c>
    </row>
    <row r="317" spans="3:4" ht="15" hidden="1" customHeight="1" x14ac:dyDescent="0.25">
      <c r="C317" s="160" t="s">
        <v>543</v>
      </c>
      <c r="D317" s="161">
        <v>376.55</v>
      </c>
    </row>
    <row r="318" spans="3:4" ht="15" hidden="1" customHeight="1" x14ac:dyDescent="0.25">
      <c r="C318" s="158" t="s">
        <v>309</v>
      </c>
      <c r="D318" s="159">
        <v>1242.93</v>
      </c>
    </row>
    <row r="319" spans="3:4" ht="15" hidden="1" customHeight="1" x14ac:dyDescent="0.25">
      <c r="C319" s="160" t="s">
        <v>553</v>
      </c>
      <c r="D319" s="161">
        <v>1107.98</v>
      </c>
    </row>
    <row r="320" spans="3:4" ht="15" hidden="1" customHeight="1" x14ac:dyDescent="0.25">
      <c r="C320" s="158" t="s">
        <v>308</v>
      </c>
      <c r="D320" s="159">
        <v>1219.6500000000001</v>
      </c>
    </row>
    <row r="321" spans="3:4" ht="15" hidden="1" customHeight="1" x14ac:dyDescent="0.25">
      <c r="C321" s="160" t="s">
        <v>545</v>
      </c>
      <c r="D321" s="161">
        <v>640.61</v>
      </c>
    </row>
    <row r="322" spans="3:4" ht="15" hidden="1" customHeight="1" x14ac:dyDescent="0.25">
      <c r="C322" s="158" t="s">
        <v>309</v>
      </c>
      <c r="D322" s="159">
        <v>1038.93</v>
      </c>
    </row>
    <row r="323" spans="3:4" ht="15" hidden="1" customHeight="1" x14ac:dyDescent="0.25">
      <c r="C323" s="160" t="s">
        <v>309</v>
      </c>
      <c r="D323" s="161">
        <v>1127.9100000000001</v>
      </c>
    </row>
    <row r="324" spans="3:4" ht="15" hidden="1" customHeight="1" x14ac:dyDescent="0.25">
      <c r="C324" s="158" t="s">
        <v>312</v>
      </c>
      <c r="D324" s="159">
        <v>1053.8499999999999</v>
      </c>
    </row>
    <row r="325" spans="3:4" ht="15" hidden="1" customHeight="1" x14ac:dyDescent="0.25">
      <c r="C325" s="160" t="s">
        <v>541</v>
      </c>
      <c r="D325" s="161">
        <v>578.13</v>
      </c>
    </row>
    <row r="326" spans="3:4" ht="15" hidden="1" customHeight="1" x14ac:dyDescent="0.25">
      <c r="C326" s="158" t="s">
        <v>556</v>
      </c>
      <c r="D326" s="159">
        <v>959.61</v>
      </c>
    </row>
    <row r="327" spans="3:4" ht="15" hidden="1" customHeight="1" x14ac:dyDescent="0.25">
      <c r="C327" s="160" t="s">
        <v>543</v>
      </c>
      <c r="D327" s="161">
        <v>739.73</v>
      </c>
    </row>
    <row r="328" spans="3:4" ht="15" hidden="1" customHeight="1" x14ac:dyDescent="0.25">
      <c r="C328" s="158" t="s">
        <v>547</v>
      </c>
      <c r="D328" s="159">
        <v>61</v>
      </c>
    </row>
    <row r="329" spans="3:4" ht="15" hidden="1" customHeight="1" x14ac:dyDescent="0.25">
      <c r="C329" s="160" t="s">
        <v>556</v>
      </c>
      <c r="D329" s="161">
        <v>1122.18</v>
      </c>
    </row>
    <row r="330" spans="3:4" ht="15" hidden="1" customHeight="1" x14ac:dyDescent="0.25">
      <c r="C330" s="158" t="s">
        <v>545</v>
      </c>
      <c r="D330" s="159">
        <v>739.51</v>
      </c>
    </row>
    <row r="331" spans="3:4" ht="15" hidden="1" customHeight="1" x14ac:dyDescent="0.25">
      <c r="C331" s="160" t="s">
        <v>309</v>
      </c>
      <c r="D331" s="161">
        <v>393.37</v>
      </c>
    </row>
    <row r="332" spans="3:4" ht="15" hidden="1" customHeight="1" x14ac:dyDescent="0.25">
      <c r="C332" s="158" t="s">
        <v>312</v>
      </c>
      <c r="D332" s="159">
        <v>310.8</v>
      </c>
    </row>
    <row r="333" spans="3:4" ht="15" hidden="1" customHeight="1" x14ac:dyDescent="0.25">
      <c r="C333" s="160" t="s">
        <v>543</v>
      </c>
      <c r="D333" s="161">
        <v>531.15</v>
      </c>
    </row>
    <row r="334" spans="3:4" ht="15" hidden="1" customHeight="1" x14ac:dyDescent="0.25">
      <c r="C334" s="158" t="s">
        <v>312</v>
      </c>
      <c r="D334" s="159">
        <v>733.74</v>
      </c>
    </row>
    <row r="335" spans="3:4" ht="15" hidden="1" customHeight="1" x14ac:dyDescent="0.25">
      <c r="C335" s="160" t="s">
        <v>550</v>
      </c>
      <c r="D335" s="161">
        <v>1284.0999999999999</v>
      </c>
    </row>
    <row r="336" spans="3:4" ht="15" hidden="1" customHeight="1" x14ac:dyDescent="0.25">
      <c r="C336" s="158" t="s">
        <v>539</v>
      </c>
      <c r="D336" s="159">
        <v>1050.54</v>
      </c>
    </row>
    <row r="337" spans="3:4" ht="15" hidden="1" customHeight="1" x14ac:dyDescent="0.25">
      <c r="C337" s="160" t="s">
        <v>312</v>
      </c>
      <c r="D337" s="161">
        <v>1012.75</v>
      </c>
    </row>
    <row r="338" spans="3:4" ht="15" hidden="1" customHeight="1" x14ac:dyDescent="0.25">
      <c r="C338" s="158" t="s">
        <v>307</v>
      </c>
      <c r="D338" s="159">
        <v>912.46</v>
      </c>
    </row>
    <row r="339" spans="3:4" ht="15" hidden="1" customHeight="1" x14ac:dyDescent="0.25">
      <c r="C339" s="160" t="s">
        <v>542</v>
      </c>
      <c r="D339" s="161">
        <v>627.85</v>
      </c>
    </row>
    <row r="340" spans="3:4" ht="15" hidden="1" customHeight="1" x14ac:dyDescent="0.25">
      <c r="C340" s="158" t="s">
        <v>554</v>
      </c>
      <c r="D340" s="159">
        <v>587.59</v>
      </c>
    </row>
    <row r="341" spans="3:4" ht="15" hidden="1" customHeight="1" x14ac:dyDescent="0.25">
      <c r="C341" s="160" t="s">
        <v>542</v>
      </c>
      <c r="D341" s="161">
        <v>915.23</v>
      </c>
    </row>
    <row r="342" spans="3:4" ht="15" hidden="1" customHeight="1" x14ac:dyDescent="0.25">
      <c r="C342" s="158" t="s">
        <v>539</v>
      </c>
      <c r="D342" s="159">
        <v>573.15</v>
      </c>
    </row>
    <row r="343" spans="3:4" ht="15" hidden="1" customHeight="1" x14ac:dyDescent="0.25">
      <c r="C343" s="160" t="s">
        <v>553</v>
      </c>
      <c r="D343" s="161">
        <v>224.77</v>
      </c>
    </row>
    <row r="344" spans="3:4" ht="15" hidden="1" customHeight="1" x14ac:dyDescent="0.25">
      <c r="C344" s="158" t="s">
        <v>553</v>
      </c>
      <c r="D344" s="159">
        <v>713.45</v>
      </c>
    </row>
    <row r="345" spans="3:4" ht="15" hidden="1" customHeight="1" x14ac:dyDescent="0.25">
      <c r="C345" s="160" t="s">
        <v>553</v>
      </c>
      <c r="D345" s="161">
        <v>961.39</v>
      </c>
    </row>
    <row r="346" spans="3:4" ht="15" hidden="1" customHeight="1" x14ac:dyDescent="0.25">
      <c r="C346" s="158" t="s">
        <v>308</v>
      </c>
      <c r="D346" s="159">
        <v>123.55</v>
      </c>
    </row>
    <row r="347" spans="3:4" ht="15" hidden="1" customHeight="1" x14ac:dyDescent="0.25">
      <c r="C347" s="160" t="s">
        <v>544</v>
      </c>
      <c r="D347" s="161">
        <v>830.26</v>
      </c>
    </row>
    <row r="348" spans="3:4" ht="15" hidden="1" customHeight="1" x14ac:dyDescent="0.25">
      <c r="C348" s="158" t="s">
        <v>539</v>
      </c>
      <c r="D348" s="159">
        <v>800.83</v>
      </c>
    </row>
    <row r="349" spans="3:4" ht="15" hidden="1" customHeight="1" x14ac:dyDescent="0.25">
      <c r="C349" s="160" t="s">
        <v>548</v>
      </c>
      <c r="D349" s="161">
        <v>310.58</v>
      </c>
    </row>
    <row r="350" spans="3:4" ht="15" hidden="1" customHeight="1" x14ac:dyDescent="0.25">
      <c r="C350" s="158" t="s">
        <v>545</v>
      </c>
      <c r="D350" s="159">
        <v>727.2</v>
      </c>
    </row>
    <row r="351" spans="3:4" ht="15" hidden="1" customHeight="1" x14ac:dyDescent="0.25">
      <c r="C351" s="160" t="s">
        <v>548</v>
      </c>
      <c r="D351" s="161">
        <v>974</v>
      </c>
    </row>
    <row r="352" spans="3:4" ht="15" hidden="1" customHeight="1" x14ac:dyDescent="0.25">
      <c r="C352" s="158" t="s">
        <v>552</v>
      </c>
      <c r="D352" s="159">
        <v>817.18</v>
      </c>
    </row>
    <row r="353" spans="3:4" ht="15" hidden="1" customHeight="1" x14ac:dyDescent="0.25">
      <c r="C353" s="160" t="s">
        <v>557</v>
      </c>
      <c r="D353" s="161">
        <v>91.92</v>
      </c>
    </row>
    <row r="354" spans="3:4" ht="15" hidden="1" customHeight="1" x14ac:dyDescent="0.25">
      <c r="C354" s="158" t="s">
        <v>549</v>
      </c>
      <c r="D354" s="159">
        <v>598.67999999999995</v>
      </c>
    </row>
    <row r="355" spans="3:4" ht="15" hidden="1" customHeight="1" x14ac:dyDescent="0.25">
      <c r="C355" s="160" t="s">
        <v>539</v>
      </c>
      <c r="D355" s="161">
        <v>994.29</v>
      </c>
    </row>
    <row r="356" spans="3:4" ht="15" hidden="1" customHeight="1" x14ac:dyDescent="0.25">
      <c r="C356" s="158" t="s">
        <v>308</v>
      </c>
      <c r="D356" s="159">
        <v>1144.1400000000001</v>
      </c>
    </row>
    <row r="357" spans="3:4" ht="15" hidden="1" customHeight="1" x14ac:dyDescent="0.25">
      <c r="C357" s="160" t="s">
        <v>547</v>
      </c>
      <c r="D357" s="161">
        <v>747.86</v>
      </c>
    </row>
    <row r="358" spans="3:4" ht="15" hidden="1" customHeight="1" x14ac:dyDescent="0.25">
      <c r="C358" s="158" t="s">
        <v>549</v>
      </c>
      <c r="D358" s="159">
        <v>1050.81</v>
      </c>
    </row>
    <row r="359" spans="3:4" ht="15" hidden="1" customHeight="1" x14ac:dyDescent="0.25">
      <c r="C359" s="160" t="s">
        <v>547</v>
      </c>
      <c r="D359" s="161">
        <v>989.56</v>
      </c>
    </row>
    <row r="360" spans="3:4" ht="15" hidden="1" customHeight="1" x14ac:dyDescent="0.25">
      <c r="C360" s="158" t="s">
        <v>309</v>
      </c>
      <c r="D360" s="159">
        <v>1143.03</v>
      </c>
    </row>
    <row r="361" spans="3:4" ht="15" hidden="1" customHeight="1" x14ac:dyDescent="0.25">
      <c r="C361" s="160" t="s">
        <v>545</v>
      </c>
      <c r="D361" s="161">
        <v>822.5</v>
      </c>
    </row>
    <row r="362" spans="3:4" ht="15" hidden="1" customHeight="1" x14ac:dyDescent="0.25">
      <c r="C362" s="158" t="s">
        <v>543</v>
      </c>
      <c r="D362" s="159">
        <v>779.05</v>
      </c>
    </row>
    <row r="363" spans="3:4" ht="15" hidden="1" customHeight="1" x14ac:dyDescent="0.25">
      <c r="C363" s="160" t="s">
        <v>540</v>
      </c>
      <c r="D363" s="161">
        <v>1179.6600000000001</v>
      </c>
    </row>
    <row r="364" spans="3:4" ht="15" hidden="1" customHeight="1" x14ac:dyDescent="0.25">
      <c r="C364" s="158" t="s">
        <v>307</v>
      </c>
      <c r="D364" s="159">
        <v>60.94</v>
      </c>
    </row>
    <row r="365" spans="3:4" ht="15" hidden="1" customHeight="1" x14ac:dyDescent="0.25">
      <c r="C365" s="160" t="s">
        <v>549</v>
      </c>
      <c r="D365" s="161">
        <v>877.44</v>
      </c>
    </row>
    <row r="366" spans="3:4" ht="15" hidden="1" customHeight="1" x14ac:dyDescent="0.25">
      <c r="C366" s="158" t="s">
        <v>550</v>
      </c>
      <c r="D366" s="159">
        <v>899.66</v>
      </c>
    </row>
    <row r="367" spans="3:4" ht="15" hidden="1" customHeight="1" x14ac:dyDescent="0.25">
      <c r="C367" s="160" t="s">
        <v>555</v>
      </c>
      <c r="D367" s="161">
        <v>661.3</v>
      </c>
    </row>
    <row r="368" spans="3:4" ht="15" hidden="1" customHeight="1" x14ac:dyDescent="0.25">
      <c r="C368" s="158" t="s">
        <v>546</v>
      </c>
      <c r="D368" s="159">
        <v>236.35</v>
      </c>
    </row>
    <row r="369" spans="3:4" ht="15" hidden="1" customHeight="1" x14ac:dyDescent="0.25">
      <c r="C369" s="160" t="s">
        <v>551</v>
      </c>
      <c r="D369" s="161">
        <v>979.23</v>
      </c>
    </row>
    <row r="370" spans="3:4" ht="15" hidden="1" customHeight="1" x14ac:dyDescent="0.25">
      <c r="C370" s="158" t="s">
        <v>558</v>
      </c>
      <c r="D370" s="159">
        <v>1024.33</v>
      </c>
    </row>
    <row r="371" spans="3:4" ht="15" hidden="1" customHeight="1" x14ac:dyDescent="0.25">
      <c r="C371" s="160" t="s">
        <v>553</v>
      </c>
      <c r="D371" s="161">
        <v>145.28</v>
      </c>
    </row>
    <row r="372" spans="3:4" ht="15" hidden="1" customHeight="1" x14ac:dyDescent="0.25">
      <c r="C372" s="158" t="s">
        <v>312</v>
      </c>
      <c r="D372" s="159">
        <v>649.23</v>
      </c>
    </row>
    <row r="373" spans="3:4" ht="15" hidden="1" customHeight="1" x14ac:dyDescent="0.25">
      <c r="C373" s="160" t="s">
        <v>309</v>
      </c>
      <c r="D373" s="161">
        <v>808.88</v>
      </c>
    </row>
    <row r="374" spans="3:4" ht="15" hidden="1" customHeight="1" x14ac:dyDescent="0.25">
      <c r="C374" s="158" t="s">
        <v>556</v>
      </c>
      <c r="D374" s="159">
        <v>1142.98</v>
      </c>
    </row>
    <row r="375" spans="3:4" ht="15" hidden="1" customHeight="1" x14ac:dyDescent="0.25">
      <c r="C375" s="160" t="s">
        <v>545</v>
      </c>
      <c r="D375" s="161">
        <v>528.71</v>
      </c>
    </row>
    <row r="376" spans="3:4" ht="15" hidden="1" customHeight="1" x14ac:dyDescent="0.25">
      <c r="C376" s="158" t="s">
        <v>556</v>
      </c>
      <c r="D376" s="159">
        <v>1044.96</v>
      </c>
    </row>
    <row r="377" spans="3:4" ht="15" hidden="1" customHeight="1" x14ac:dyDescent="0.25">
      <c r="C377" s="160" t="s">
        <v>552</v>
      </c>
      <c r="D377" s="161">
        <v>834.95</v>
      </c>
    </row>
    <row r="378" spans="3:4" ht="15" hidden="1" customHeight="1" x14ac:dyDescent="0.25">
      <c r="C378" s="158" t="s">
        <v>545</v>
      </c>
      <c r="D378" s="159">
        <v>727.47</v>
      </c>
    </row>
    <row r="379" spans="3:4" ht="15" hidden="1" customHeight="1" x14ac:dyDescent="0.25">
      <c r="C379" s="160" t="s">
        <v>309</v>
      </c>
      <c r="D379" s="161">
        <v>628.70000000000005</v>
      </c>
    </row>
    <row r="380" spans="3:4" ht="15" hidden="1" customHeight="1" x14ac:dyDescent="0.25">
      <c r="C380" s="158" t="s">
        <v>556</v>
      </c>
      <c r="D380" s="159">
        <v>669.83</v>
      </c>
    </row>
    <row r="381" spans="3:4" ht="15" hidden="1" customHeight="1" x14ac:dyDescent="0.25">
      <c r="C381" s="160" t="s">
        <v>542</v>
      </c>
      <c r="D381" s="161">
        <v>596.84</v>
      </c>
    </row>
    <row r="382" spans="3:4" ht="15" hidden="1" customHeight="1" x14ac:dyDescent="0.25">
      <c r="C382" s="158" t="s">
        <v>554</v>
      </c>
      <c r="D382" s="159">
        <v>429.64</v>
      </c>
    </row>
    <row r="383" spans="3:4" ht="15" hidden="1" customHeight="1" x14ac:dyDescent="0.25">
      <c r="C383" s="160" t="s">
        <v>548</v>
      </c>
      <c r="D383" s="161">
        <v>757.38</v>
      </c>
    </row>
    <row r="384" spans="3:4" ht="15" hidden="1" customHeight="1" x14ac:dyDescent="0.25">
      <c r="C384" s="158" t="s">
        <v>555</v>
      </c>
      <c r="D384" s="159">
        <v>645.48</v>
      </c>
    </row>
    <row r="385" spans="3:4" ht="15" hidden="1" customHeight="1" x14ac:dyDescent="0.25">
      <c r="C385" s="160" t="s">
        <v>544</v>
      </c>
      <c r="D385" s="161">
        <v>1177.5</v>
      </c>
    </row>
    <row r="386" spans="3:4" ht="15" hidden="1" customHeight="1" x14ac:dyDescent="0.25">
      <c r="C386" s="158" t="s">
        <v>553</v>
      </c>
      <c r="D386" s="159">
        <v>1023.31</v>
      </c>
    </row>
    <row r="387" spans="3:4" ht="15" hidden="1" customHeight="1" x14ac:dyDescent="0.25">
      <c r="C387" s="160" t="s">
        <v>540</v>
      </c>
      <c r="D387" s="161">
        <v>555.52</v>
      </c>
    </row>
    <row r="388" spans="3:4" ht="15" hidden="1" customHeight="1" x14ac:dyDescent="0.25">
      <c r="C388" s="158" t="s">
        <v>545</v>
      </c>
      <c r="D388" s="159">
        <v>162.30000000000001</v>
      </c>
    </row>
    <row r="389" spans="3:4" ht="15" hidden="1" customHeight="1" x14ac:dyDescent="0.25">
      <c r="C389" s="160" t="s">
        <v>307</v>
      </c>
      <c r="D389" s="161">
        <v>263.60000000000002</v>
      </c>
    </row>
    <row r="390" spans="3:4" ht="15" hidden="1" customHeight="1" x14ac:dyDescent="0.25">
      <c r="C390" s="158" t="s">
        <v>545</v>
      </c>
      <c r="D390" s="159">
        <v>821.69</v>
      </c>
    </row>
    <row r="391" spans="3:4" ht="15" hidden="1" customHeight="1" x14ac:dyDescent="0.25">
      <c r="C391" s="160" t="s">
        <v>556</v>
      </c>
      <c r="D391" s="161">
        <v>875.78</v>
      </c>
    </row>
    <row r="392" spans="3:4" ht="15" hidden="1" customHeight="1" x14ac:dyDescent="0.25">
      <c r="C392" s="158" t="s">
        <v>542</v>
      </c>
      <c r="D392" s="159">
        <v>561.49</v>
      </c>
    </row>
    <row r="393" spans="3:4" ht="15" hidden="1" customHeight="1" x14ac:dyDescent="0.25">
      <c r="C393" s="160" t="s">
        <v>546</v>
      </c>
      <c r="D393" s="161">
        <v>685.7</v>
      </c>
    </row>
    <row r="394" spans="3:4" ht="15" hidden="1" customHeight="1" x14ac:dyDescent="0.25">
      <c r="C394" s="158" t="s">
        <v>555</v>
      </c>
      <c r="D394" s="159">
        <v>512.29999999999995</v>
      </c>
    </row>
    <row r="395" spans="3:4" ht="15" hidden="1" customHeight="1" x14ac:dyDescent="0.25">
      <c r="C395" s="160" t="s">
        <v>557</v>
      </c>
      <c r="D395" s="161">
        <v>241.81</v>
      </c>
    </row>
    <row r="396" spans="3:4" ht="15" hidden="1" customHeight="1" x14ac:dyDescent="0.25">
      <c r="C396" s="158" t="s">
        <v>543</v>
      </c>
      <c r="D396" s="159">
        <v>793.63</v>
      </c>
    </row>
    <row r="397" spans="3:4" ht="15" hidden="1" customHeight="1" x14ac:dyDescent="0.25">
      <c r="C397" s="160" t="s">
        <v>307</v>
      </c>
      <c r="D397" s="161">
        <v>509.98</v>
      </c>
    </row>
    <row r="398" spans="3:4" ht="15" hidden="1" customHeight="1" x14ac:dyDescent="0.25">
      <c r="C398" s="158" t="s">
        <v>552</v>
      </c>
      <c r="D398" s="159">
        <v>618.34</v>
      </c>
    </row>
    <row r="399" spans="3:4" ht="15" hidden="1" customHeight="1" x14ac:dyDescent="0.25">
      <c r="C399" s="160" t="s">
        <v>553</v>
      </c>
      <c r="D399" s="161">
        <v>1114.6300000000001</v>
      </c>
    </row>
    <row r="400" spans="3:4" ht="15" hidden="1" customHeight="1" x14ac:dyDescent="0.25">
      <c r="C400" s="158" t="s">
        <v>307</v>
      </c>
      <c r="D400" s="159">
        <v>781.39</v>
      </c>
    </row>
    <row r="401" spans="3:4" ht="15" hidden="1" customHeight="1" x14ac:dyDescent="0.25">
      <c r="C401" s="160" t="s">
        <v>543</v>
      </c>
      <c r="D401" s="161">
        <v>1000.2</v>
      </c>
    </row>
    <row r="402" spans="3:4" ht="15" hidden="1" customHeight="1" x14ac:dyDescent="0.25">
      <c r="C402" s="158" t="s">
        <v>542</v>
      </c>
      <c r="D402" s="159">
        <v>493.68</v>
      </c>
    </row>
    <row r="403" spans="3:4" ht="15" hidden="1" customHeight="1" x14ac:dyDescent="0.25">
      <c r="C403" s="160" t="s">
        <v>549</v>
      </c>
      <c r="D403" s="161">
        <v>229.13</v>
      </c>
    </row>
    <row r="404" spans="3:4" ht="15" hidden="1" customHeight="1" x14ac:dyDescent="0.25">
      <c r="C404" s="158" t="s">
        <v>309</v>
      </c>
      <c r="D404" s="159">
        <v>518.98</v>
      </c>
    </row>
    <row r="405" spans="3:4" ht="15" hidden="1" customHeight="1" x14ac:dyDescent="0.25">
      <c r="C405" s="160" t="s">
        <v>540</v>
      </c>
      <c r="D405" s="161">
        <v>69.25</v>
      </c>
    </row>
    <row r="406" spans="3:4" ht="15" hidden="1" customHeight="1" x14ac:dyDescent="0.25">
      <c r="C406" s="158" t="s">
        <v>558</v>
      </c>
      <c r="D406" s="159">
        <v>91.64</v>
      </c>
    </row>
    <row r="407" spans="3:4" ht="15" hidden="1" customHeight="1" x14ac:dyDescent="0.25">
      <c r="C407" s="160" t="s">
        <v>309</v>
      </c>
      <c r="D407" s="161">
        <v>1061.5899999999999</v>
      </c>
    </row>
    <row r="408" spans="3:4" ht="15" hidden="1" customHeight="1" x14ac:dyDescent="0.25">
      <c r="C408" s="158" t="s">
        <v>545</v>
      </c>
      <c r="D408" s="159">
        <v>700.45</v>
      </c>
    </row>
    <row r="409" spans="3:4" ht="15" hidden="1" customHeight="1" x14ac:dyDescent="0.25">
      <c r="C409" s="160" t="s">
        <v>539</v>
      </c>
      <c r="D409" s="161">
        <v>848.63</v>
      </c>
    </row>
    <row r="410" spans="3:4" ht="15" hidden="1" customHeight="1" x14ac:dyDescent="0.25">
      <c r="C410" s="158" t="s">
        <v>545</v>
      </c>
      <c r="D410" s="159">
        <v>605.94000000000005</v>
      </c>
    </row>
    <row r="411" spans="3:4" ht="15" hidden="1" customHeight="1" x14ac:dyDescent="0.25">
      <c r="C411" s="160" t="s">
        <v>541</v>
      </c>
      <c r="D411" s="161">
        <v>584.19000000000005</v>
      </c>
    </row>
    <row r="412" spans="3:4" ht="15" hidden="1" customHeight="1" x14ac:dyDescent="0.25">
      <c r="C412" s="158" t="s">
        <v>555</v>
      </c>
      <c r="D412" s="159">
        <v>322.98</v>
      </c>
    </row>
    <row r="413" spans="3:4" ht="15" hidden="1" customHeight="1" x14ac:dyDescent="0.25">
      <c r="C413" s="160" t="s">
        <v>307</v>
      </c>
      <c r="D413" s="161">
        <v>13.18</v>
      </c>
    </row>
    <row r="414" spans="3:4" ht="15" hidden="1" customHeight="1" x14ac:dyDescent="0.25">
      <c r="C414" s="158" t="s">
        <v>547</v>
      </c>
      <c r="D414" s="159">
        <v>920.68</v>
      </c>
    </row>
    <row r="415" spans="3:4" ht="15" hidden="1" customHeight="1" x14ac:dyDescent="0.25">
      <c r="C415" s="160" t="s">
        <v>552</v>
      </c>
      <c r="D415" s="161">
        <v>330.58</v>
      </c>
    </row>
    <row r="416" spans="3:4" ht="15" hidden="1" customHeight="1" x14ac:dyDescent="0.25">
      <c r="C416" s="158" t="s">
        <v>553</v>
      </c>
      <c r="D416" s="159">
        <v>68.67</v>
      </c>
    </row>
    <row r="417" spans="3:4" ht="15" hidden="1" customHeight="1" x14ac:dyDescent="0.25">
      <c r="C417" s="160" t="s">
        <v>557</v>
      </c>
      <c r="D417" s="161">
        <v>533.36</v>
      </c>
    </row>
    <row r="418" spans="3:4" ht="15" hidden="1" customHeight="1" x14ac:dyDescent="0.25">
      <c r="C418" s="158" t="s">
        <v>552</v>
      </c>
      <c r="D418" s="159">
        <v>1156.71</v>
      </c>
    </row>
    <row r="419" spans="3:4" ht="15" hidden="1" customHeight="1" x14ac:dyDescent="0.25">
      <c r="C419" s="160" t="s">
        <v>552</v>
      </c>
      <c r="D419" s="161">
        <v>1083.81</v>
      </c>
    </row>
    <row r="420" spans="3:4" ht="15" hidden="1" customHeight="1" x14ac:dyDescent="0.25">
      <c r="C420" s="158" t="s">
        <v>309</v>
      </c>
      <c r="D420" s="159">
        <v>206.06</v>
      </c>
    </row>
    <row r="421" spans="3:4" ht="15" hidden="1" customHeight="1" x14ac:dyDescent="0.25">
      <c r="C421" s="160" t="s">
        <v>542</v>
      </c>
      <c r="D421" s="161">
        <v>802.75</v>
      </c>
    </row>
    <row r="422" spans="3:4" ht="15" hidden="1" customHeight="1" x14ac:dyDescent="0.25">
      <c r="C422" s="158" t="s">
        <v>551</v>
      </c>
      <c r="D422" s="159">
        <v>428.06</v>
      </c>
    </row>
    <row r="423" spans="3:4" ht="15" hidden="1" customHeight="1" x14ac:dyDescent="0.25">
      <c r="C423" s="160" t="s">
        <v>309</v>
      </c>
      <c r="D423" s="161">
        <v>1216.58</v>
      </c>
    </row>
    <row r="424" spans="3:4" ht="15" hidden="1" customHeight="1" x14ac:dyDescent="0.25">
      <c r="C424" s="158" t="s">
        <v>540</v>
      </c>
      <c r="D424" s="159">
        <v>685.81</v>
      </c>
    </row>
    <row r="425" spans="3:4" ht="15" hidden="1" customHeight="1" x14ac:dyDescent="0.25">
      <c r="C425" s="160" t="s">
        <v>552</v>
      </c>
      <c r="D425" s="161">
        <v>504.9</v>
      </c>
    </row>
    <row r="426" spans="3:4" ht="15" hidden="1" customHeight="1" x14ac:dyDescent="0.25">
      <c r="C426" s="158" t="s">
        <v>545</v>
      </c>
      <c r="D426" s="159">
        <v>744.61</v>
      </c>
    </row>
    <row r="427" spans="3:4" ht="15" hidden="1" customHeight="1" x14ac:dyDescent="0.25">
      <c r="C427" s="160" t="s">
        <v>540</v>
      </c>
      <c r="D427" s="161">
        <v>487.86</v>
      </c>
    </row>
    <row r="428" spans="3:4" ht="15" hidden="1" customHeight="1" x14ac:dyDescent="0.25">
      <c r="C428" s="158" t="s">
        <v>546</v>
      </c>
      <c r="D428" s="159">
        <v>190.25</v>
      </c>
    </row>
    <row r="429" spans="3:4" ht="15" hidden="1" customHeight="1" x14ac:dyDescent="0.25">
      <c r="C429" s="160" t="s">
        <v>557</v>
      </c>
      <c r="D429" s="161">
        <v>170.94</v>
      </c>
    </row>
    <row r="430" spans="3:4" ht="15" hidden="1" customHeight="1" x14ac:dyDescent="0.25">
      <c r="C430" s="158" t="s">
        <v>554</v>
      </c>
      <c r="D430" s="159">
        <v>645.04999999999995</v>
      </c>
    </row>
    <row r="431" spans="3:4" ht="15" hidden="1" customHeight="1" x14ac:dyDescent="0.25">
      <c r="C431" s="160" t="s">
        <v>543</v>
      </c>
      <c r="D431" s="161">
        <v>755.61</v>
      </c>
    </row>
    <row r="432" spans="3:4" ht="15" hidden="1" customHeight="1" x14ac:dyDescent="0.25">
      <c r="C432" s="158" t="s">
        <v>309</v>
      </c>
      <c r="D432" s="159">
        <v>854.59</v>
      </c>
    </row>
    <row r="433" spans="3:4" ht="15" hidden="1" customHeight="1" x14ac:dyDescent="0.25">
      <c r="C433" s="160" t="s">
        <v>312</v>
      </c>
      <c r="D433" s="161">
        <v>1009.14</v>
      </c>
    </row>
    <row r="434" spans="3:4" ht="15" hidden="1" customHeight="1" x14ac:dyDescent="0.25">
      <c r="C434" s="158" t="s">
        <v>543</v>
      </c>
      <c r="D434" s="159">
        <v>810.13</v>
      </c>
    </row>
    <row r="435" spans="3:4" ht="15" hidden="1" customHeight="1" x14ac:dyDescent="0.25">
      <c r="C435" s="160" t="s">
        <v>542</v>
      </c>
      <c r="D435" s="161">
        <v>1027.0999999999999</v>
      </c>
    </row>
    <row r="436" spans="3:4" ht="15" hidden="1" customHeight="1" x14ac:dyDescent="0.25">
      <c r="C436" s="158" t="s">
        <v>546</v>
      </c>
      <c r="D436" s="159">
        <v>355.59</v>
      </c>
    </row>
    <row r="437" spans="3:4" ht="15" hidden="1" customHeight="1" x14ac:dyDescent="0.25">
      <c r="C437" s="160" t="s">
        <v>552</v>
      </c>
      <c r="D437" s="161">
        <v>928.92</v>
      </c>
    </row>
    <row r="438" spans="3:4" ht="15" hidden="1" customHeight="1" x14ac:dyDescent="0.25">
      <c r="C438" s="158" t="s">
        <v>548</v>
      </c>
      <c r="D438" s="159">
        <v>1278.1099999999999</v>
      </c>
    </row>
    <row r="439" spans="3:4" ht="15" hidden="1" customHeight="1" x14ac:dyDescent="0.25">
      <c r="C439" s="160" t="s">
        <v>308</v>
      </c>
      <c r="D439" s="161">
        <v>355.82</v>
      </c>
    </row>
    <row r="440" spans="3:4" ht="15" hidden="1" customHeight="1" x14ac:dyDescent="0.25">
      <c r="C440" s="158" t="s">
        <v>549</v>
      </c>
      <c r="D440" s="159">
        <v>752.07</v>
      </c>
    </row>
    <row r="441" spans="3:4" ht="15" hidden="1" customHeight="1" x14ac:dyDescent="0.25">
      <c r="C441" s="160" t="s">
        <v>546</v>
      </c>
      <c r="D441" s="161">
        <v>408.8</v>
      </c>
    </row>
    <row r="442" spans="3:4" ht="15" hidden="1" customHeight="1" x14ac:dyDescent="0.25">
      <c r="C442" s="158" t="s">
        <v>546</v>
      </c>
      <c r="D442" s="159">
        <v>434.1</v>
      </c>
    </row>
    <row r="443" spans="3:4" ht="15" hidden="1" customHeight="1" x14ac:dyDescent="0.25">
      <c r="C443" s="160" t="s">
        <v>551</v>
      </c>
      <c r="D443" s="161">
        <v>510.22</v>
      </c>
    </row>
    <row r="444" spans="3:4" ht="15" hidden="1" customHeight="1" x14ac:dyDescent="0.25">
      <c r="C444" s="158" t="s">
        <v>312</v>
      </c>
      <c r="D444" s="159">
        <v>700.09</v>
      </c>
    </row>
    <row r="445" spans="3:4" ht="15" hidden="1" customHeight="1" x14ac:dyDescent="0.25">
      <c r="C445" s="160" t="s">
        <v>539</v>
      </c>
      <c r="D445" s="161">
        <v>733.85</v>
      </c>
    </row>
    <row r="446" spans="3:4" ht="15" hidden="1" customHeight="1" x14ac:dyDescent="0.25">
      <c r="C446" s="158" t="s">
        <v>557</v>
      </c>
      <c r="D446" s="159">
        <v>873.96</v>
      </c>
    </row>
    <row r="447" spans="3:4" ht="15" hidden="1" customHeight="1" x14ac:dyDescent="0.25">
      <c r="C447" s="160" t="s">
        <v>542</v>
      </c>
      <c r="D447" s="161">
        <v>524.11</v>
      </c>
    </row>
    <row r="448" spans="3:4" ht="15" hidden="1" customHeight="1" x14ac:dyDescent="0.25">
      <c r="C448" s="158" t="s">
        <v>553</v>
      </c>
      <c r="D448" s="159">
        <v>1055.08</v>
      </c>
    </row>
    <row r="449" spans="3:4" ht="15" hidden="1" customHeight="1" x14ac:dyDescent="0.25">
      <c r="C449" s="160" t="s">
        <v>308</v>
      </c>
      <c r="D449" s="161">
        <v>850.52</v>
      </c>
    </row>
    <row r="450" spans="3:4" ht="15" hidden="1" customHeight="1" x14ac:dyDescent="0.25">
      <c r="C450" s="158" t="s">
        <v>549</v>
      </c>
      <c r="D450" s="159">
        <v>907.23</v>
      </c>
    </row>
    <row r="451" spans="3:4" ht="15" hidden="1" customHeight="1" x14ac:dyDescent="0.25">
      <c r="C451" s="160" t="s">
        <v>308</v>
      </c>
      <c r="D451" s="161">
        <v>261.88</v>
      </c>
    </row>
    <row r="452" spans="3:4" ht="15" hidden="1" customHeight="1" x14ac:dyDescent="0.25">
      <c r="C452" s="158" t="s">
        <v>551</v>
      </c>
      <c r="D452" s="159">
        <v>650.63</v>
      </c>
    </row>
    <row r="453" spans="3:4" ht="15" hidden="1" customHeight="1" x14ac:dyDescent="0.25">
      <c r="C453" s="160" t="s">
        <v>544</v>
      </c>
      <c r="D453" s="161">
        <v>254.14</v>
      </c>
    </row>
    <row r="454" spans="3:4" ht="15" hidden="1" customHeight="1" x14ac:dyDescent="0.25">
      <c r="C454" s="158" t="s">
        <v>307</v>
      </c>
      <c r="D454" s="159">
        <v>555.41</v>
      </c>
    </row>
    <row r="455" spans="3:4" ht="15" hidden="1" customHeight="1" x14ac:dyDescent="0.25">
      <c r="C455" s="160" t="s">
        <v>547</v>
      </c>
      <c r="D455" s="161">
        <v>650.97</v>
      </c>
    </row>
    <row r="456" spans="3:4" ht="15" hidden="1" customHeight="1" x14ac:dyDescent="0.25">
      <c r="C456" s="158" t="s">
        <v>553</v>
      </c>
      <c r="D456" s="159">
        <v>995.58</v>
      </c>
    </row>
    <row r="457" spans="3:4" ht="15" hidden="1" customHeight="1" x14ac:dyDescent="0.25">
      <c r="C457" s="160" t="s">
        <v>544</v>
      </c>
      <c r="D457" s="161">
        <v>1083.9100000000001</v>
      </c>
    </row>
    <row r="458" spans="3:4" ht="15" hidden="1" customHeight="1" x14ac:dyDescent="0.25">
      <c r="C458" s="158" t="s">
        <v>309</v>
      </c>
      <c r="D458" s="159">
        <v>985.12</v>
      </c>
    </row>
    <row r="459" spans="3:4" ht="15" hidden="1" customHeight="1" x14ac:dyDescent="0.25">
      <c r="C459" s="160" t="s">
        <v>539</v>
      </c>
      <c r="D459" s="161">
        <v>484.51</v>
      </c>
    </row>
    <row r="460" spans="3:4" ht="15" hidden="1" customHeight="1" x14ac:dyDescent="0.25">
      <c r="C460" s="158" t="s">
        <v>553</v>
      </c>
      <c r="D460" s="159">
        <v>492.2</v>
      </c>
    </row>
    <row r="461" spans="3:4" ht="15" hidden="1" customHeight="1" x14ac:dyDescent="0.25">
      <c r="C461" s="160" t="s">
        <v>547</v>
      </c>
      <c r="D461" s="161">
        <v>170.31</v>
      </c>
    </row>
    <row r="462" spans="3:4" ht="15" hidden="1" customHeight="1" x14ac:dyDescent="0.25">
      <c r="C462" s="158" t="s">
        <v>539</v>
      </c>
      <c r="D462" s="159">
        <v>945.56</v>
      </c>
    </row>
    <row r="463" spans="3:4" ht="15" hidden="1" customHeight="1" x14ac:dyDescent="0.25">
      <c r="C463" s="160" t="s">
        <v>541</v>
      </c>
      <c r="D463" s="161">
        <v>103.96</v>
      </c>
    </row>
    <row r="464" spans="3:4" ht="15" hidden="1" customHeight="1" x14ac:dyDescent="0.25">
      <c r="C464" s="158" t="s">
        <v>309</v>
      </c>
      <c r="D464" s="159">
        <v>1161.99</v>
      </c>
    </row>
    <row r="465" spans="3:4" ht="15" hidden="1" customHeight="1" x14ac:dyDescent="0.25">
      <c r="C465" s="160" t="s">
        <v>309</v>
      </c>
      <c r="D465" s="161">
        <v>523.91</v>
      </c>
    </row>
    <row r="466" spans="3:4" ht="15" hidden="1" customHeight="1" x14ac:dyDescent="0.25">
      <c r="C466" s="158" t="s">
        <v>558</v>
      </c>
      <c r="D466" s="159">
        <v>684.25</v>
      </c>
    </row>
    <row r="467" spans="3:4" ht="15" hidden="1" customHeight="1" x14ac:dyDescent="0.25">
      <c r="C467" s="160" t="s">
        <v>308</v>
      </c>
      <c r="D467" s="161">
        <v>979.23</v>
      </c>
    </row>
    <row r="468" spans="3:4" ht="15" hidden="1" customHeight="1" x14ac:dyDescent="0.25">
      <c r="C468" s="158" t="s">
        <v>549</v>
      </c>
      <c r="D468" s="159">
        <v>1083.55</v>
      </c>
    </row>
    <row r="469" spans="3:4" ht="15" hidden="1" customHeight="1" x14ac:dyDescent="0.25">
      <c r="C469" s="160" t="s">
        <v>542</v>
      </c>
      <c r="D469" s="161">
        <v>750.32</v>
      </c>
    </row>
    <row r="470" spans="3:4" ht="15" hidden="1" customHeight="1" x14ac:dyDescent="0.25">
      <c r="C470" s="158" t="s">
        <v>553</v>
      </c>
      <c r="D470" s="159">
        <v>779.25</v>
      </c>
    </row>
    <row r="471" spans="3:4" ht="15" hidden="1" customHeight="1" x14ac:dyDescent="0.25">
      <c r="C471" s="160" t="s">
        <v>546</v>
      </c>
      <c r="D471" s="161">
        <v>372.63</v>
      </c>
    </row>
    <row r="472" spans="3:4" ht="15" hidden="1" customHeight="1" x14ac:dyDescent="0.25">
      <c r="C472" s="158" t="s">
        <v>542</v>
      </c>
      <c r="D472" s="159">
        <v>774.9</v>
      </c>
    </row>
    <row r="473" spans="3:4" ht="15" hidden="1" customHeight="1" x14ac:dyDescent="0.25">
      <c r="C473" s="160" t="s">
        <v>540</v>
      </c>
      <c r="D473" s="161">
        <v>1056.45</v>
      </c>
    </row>
    <row r="474" spans="3:4" ht="15" hidden="1" customHeight="1" x14ac:dyDescent="0.25">
      <c r="C474" s="158" t="s">
        <v>546</v>
      </c>
      <c r="D474" s="159">
        <v>568.96</v>
      </c>
    </row>
    <row r="475" spans="3:4" ht="15" hidden="1" customHeight="1" x14ac:dyDescent="0.25">
      <c r="C475" s="160" t="s">
        <v>551</v>
      </c>
      <c r="D475" s="161">
        <v>1238.75</v>
      </c>
    </row>
    <row r="476" spans="3:4" ht="15" hidden="1" customHeight="1" x14ac:dyDescent="0.25">
      <c r="C476" s="158" t="s">
        <v>558</v>
      </c>
      <c r="D476" s="159">
        <v>699.55</v>
      </c>
    </row>
    <row r="477" spans="3:4" ht="15" hidden="1" customHeight="1" x14ac:dyDescent="0.25">
      <c r="C477" s="160" t="s">
        <v>308</v>
      </c>
      <c r="D477" s="161">
        <v>525.27</v>
      </c>
    </row>
    <row r="478" spans="3:4" ht="15" hidden="1" customHeight="1" x14ac:dyDescent="0.25">
      <c r="C478" s="158" t="s">
        <v>312</v>
      </c>
      <c r="D478" s="159">
        <v>1103.99</v>
      </c>
    </row>
    <row r="479" spans="3:4" ht="15" hidden="1" customHeight="1" x14ac:dyDescent="0.25">
      <c r="C479" s="160" t="s">
        <v>541</v>
      </c>
      <c r="D479" s="161">
        <v>197.55</v>
      </c>
    </row>
    <row r="480" spans="3:4" ht="15" hidden="1" customHeight="1" x14ac:dyDescent="0.25">
      <c r="C480" s="158" t="s">
        <v>547</v>
      </c>
      <c r="D480" s="159">
        <v>1237.95</v>
      </c>
    </row>
    <row r="481" spans="3:4" ht="15" hidden="1" customHeight="1" x14ac:dyDescent="0.25">
      <c r="C481" s="160" t="s">
        <v>308</v>
      </c>
      <c r="D481" s="161">
        <v>730.38</v>
      </c>
    </row>
    <row r="482" spans="3:4" ht="15" hidden="1" customHeight="1" x14ac:dyDescent="0.25">
      <c r="C482" s="158" t="s">
        <v>546</v>
      </c>
      <c r="D482" s="159">
        <v>240.7</v>
      </c>
    </row>
    <row r="483" spans="3:4" ht="15" hidden="1" customHeight="1" x14ac:dyDescent="0.25">
      <c r="C483" s="160" t="s">
        <v>540</v>
      </c>
      <c r="D483" s="161">
        <v>597.14</v>
      </c>
    </row>
    <row r="484" spans="3:4" ht="15" hidden="1" customHeight="1" x14ac:dyDescent="0.25">
      <c r="C484" s="158" t="s">
        <v>549</v>
      </c>
      <c r="D484" s="159">
        <v>438.88</v>
      </c>
    </row>
    <row r="485" spans="3:4" ht="15" hidden="1" customHeight="1" x14ac:dyDescent="0.25">
      <c r="C485" s="160" t="s">
        <v>309</v>
      </c>
      <c r="D485" s="161">
        <v>44.3</v>
      </c>
    </row>
    <row r="486" spans="3:4" ht="15" hidden="1" customHeight="1" x14ac:dyDescent="0.25">
      <c r="C486" s="158" t="s">
        <v>551</v>
      </c>
      <c r="D486" s="159">
        <v>356.04</v>
      </c>
    </row>
    <row r="487" spans="3:4" ht="15" hidden="1" customHeight="1" x14ac:dyDescent="0.25">
      <c r="C487" s="160" t="s">
        <v>545</v>
      </c>
      <c r="D487" s="161">
        <v>1071.29</v>
      </c>
    </row>
    <row r="488" spans="3:4" ht="15" hidden="1" customHeight="1" x14ac:dyDescent="0.25">
      <c r="C488" s="158" t="s">
        <v>312</v>
      </c>
      <c r="D488" s="159">
        <v>695.62</v>
      </c>
    </row>
    <row r="489" spans="3:4" ht="15" hidden="1" customHeight="1" x14ac:dyDescent="0.25">
      <c r="C489" s="160" t="s">
        <v>543</v>
      </c>
      <c r="D489" s="161">
        <v>482.34</v>
      </c>
    </row>
    <row r="490" spans="3:4" ht="15" hidden="1" customHeight="1" x14ac:dyDescent="0.25">
      <c r="C490" s="158" t="s">
        <v>545</v>
      </c>
      <c r="D490" s="159">
        <v>644.95000000000005</v>
      </c>
    </row>
    <row r="491" spans="3:4" ht="15" hidden="1" customHeight="1" x14ac:dyDescent="0.25">
      <c r="C491" s="160" t="s">
        <v>309</v>
      </c>
      <c r="D491" s="161">
        <v>592.46</v>
      </c>
    </row>
    <row r="492" spans="3:4" ht="15" hidden="1" customHeight="1" x14ac:dyDescent="0.25">
      <c r="C492" s="158" t="s">
        <v>553</v>
      </c>
      <c r="D492" s="159">
        <v>351.2</v>
      </c>
    </row>
    <row r="493" spans="3:4" ht="15" hidden="1" customHeight="1" x14ac:dyDescent="0.25">
      <c r="C493" s="160" t="s">
        <v>547</v>
      </c>
      <c r="D493" s="161">
        <v>113.35</v>
      </c>
    </row>
    <row r="494" spans="3:4" ht="15" hidden="1" customHeight="1" x14ac:dyDescent="0.25">
      <c r="C494" s="158" t="s">
        <v>542</v>
      </c>
      <c r="D494" s="159">
        <v>233.96</v>
      </c>
    </row>
    <row r="495" spans="3:4" ht="15" hidden="1" customHeight="1" x14ac:dyDescent="0.25">
      <c r="C495" s="160" t="s">
        <v>550</v>
      </c>
      <c r="D495" s="161">
        <v>273.17</v>
      </c>
    </row>
    <row r="496" spans="3:4" ht="15" hidden="1" customHeight="1" x14ac:dyDescent="0.25">
      <c r="C496" s="158" t="s">
        <v>543</v>
      </c>
      <c r="D496" s="159">
        <v>224.78</v>
      </c>
    </row>
    <row r="497" spans="3:4" ht="15" hidden="1" customHeight="1" x14ac:dyDescent="0.25">
      <c r="C497" s="160" t="s">
        <v>554</v>
      </c>
      <c r="D497" s="161">
        <v>649.72</v>
      </c>
    </row>
    <row r="498" spans="3:4" ht="15" hidden="1" customHeight="1" x14ac:dyDescent="0.25">
      <c r="C498" s="158" t="s">
        <v>542</v>
      </c>
      <c r="D498" s="159">
        <v>1222.1199999999999</v>
      </c>
    </row>
    <row r="499" spans="3:4" ht="15" hidden="1" customHeight="1" x14ac:dyDescent="0.25">
      <c r="C499" s="160" t="s">
        <v>551</v>
      </c>
      <c r="D499" s="161">
        <v>122.56</v>
      </c>
    </row>
    <row r="500" spans="3:4" ht="15" hidden="1" customHeight="1" x14ac:dyDescent="0.25">
      <c r="C500" s="158" t="s">
        <v>540</v>
      </c>
      <c r="D500" s="159">
        <v>364.87</v>
      </c>
    </row>
    <row r="501" spans="3:4" ht="15" hidden="1" customHeight="1" x14ac:dyDescent="0.25">
      <c r="C501" s="160" t="s">
        <v>546</v>
      </c>
      <c r="D501" s="161">
        <v>289.62</v>
      </c>
    </row>
    <row r="502" spans="3:4" ht="15" hidden="1" customHeight="1" x14ac:dyDescent="0.25">
      <c r="C502" s="158" t="s">
        <v>542</v>
      </c>
      <c r="D502" s="159">
        <v>307.61</v>
      </c>
    </row>
    <row r="503" spans="3:4" ht="15" hidden="1" customHeight="1" x14ac:dyDescent="0.25">
      <c r="C503" s="160" t="s">
        <v>542</v>
      </c>
      <c r="D503" s="161">
        <v>427.69</v>
      </c>
    </row>
    <row r="504" spans="3:4" ht="15" hidden="1" customHeight="1" x14ac:dyDescent="0.25">
      <c r="C504" s="158" t="s">
        <v>312</v>
      </c>
      <c r="D504" s="159">
        <v>1142.32</v>
      </c>
    </row>
    <row r="505" spans="3:4" ht="15" hidden="1" customHeight="1" x14ac:dyDescent="0.25">
      <c r="C505" s="160" t="s">
        <v>552</v>
      </c>
      <c r="D505" s="161">
        <v>424</v>
      </c>
    </row>
    <row r="506" spans="3:4" ht="15" hidden="1" customHeight="1" x14ac:dyDescent="0.25">
      <c r="C506" s="158" t="s">
        <v>552</v>
      </c>
      <c r="D506" s="159">
        <v>215.49</v>
      </c>
    </row>
    <row r="507" spans="3:4" ht="15" hidden="1" customHeight="1" x14ac:dyDescent="0.25">
      <c r="C507" s="160" t="s">
        <v>547</v>
      </c>
      <c r="D507" s="161">
        <v>1035.44</v>
      </c>
    </row>
    <row r="508" spans="3:4" ht="15" hidden="1" customHeight="1" x14ac:dyDescent="0.25">
      <c r="C508" s="158" t="s">
        <v>547</v>
      </c>
      <c r="D508" s="159">
        <v>730.53</v>
      </c>
    </row>
    <row r="509" spans="3:4" ht="15" hidden="1" customHeight="1" x14ac:dyDescent="0.25">
      <c r="C509" s="160" t="s">
        <v>309</v>
      </c>
      <c r="D509" s="161">
        <v>949.39</v>
      </c>
    </row>
    <row r="510" spans="3:4" ht="15" hidden="1" customHeight="1" x14ac:dyDescent="0.25">
      <c r="C510" s="158" t="s">
        <v>548</v>
      </c>
      <c r="D510" s="159">
        <v>620.66999999999996</v>
      </c>
    </row>
    <row r="511" spans="3:4" ht="15" hidden="1" customHeight="1" x14ac:dyDescent="0.25">
      <c r="C511" s="160" t="s">
        <v>308</v>
      </c>
      <c r="D511" s="161">
        <v>1066.98</v>
      </c>
    </row>
    <row r="512" spans="3:4" ht="15" hidden="1" customHeight="1" x14ac:dyDescent="0.25">
      <c r="C512" s="158" t="s">
        <v>309</v>
      </c>
      <c r="D512" s="159">
        <v>979.94</v>
      </c>
    </row>
    <row r="513" spans="3:4" ht="15" hidden="1" customHeight="1" x14ac:dyDescent="0.25">
      <c r="C513" s="160" t="s">
        <v>542</v>
      </c>
      <c r="D513" s="161">
        <v>1031.6099999999999</v>
      </c>
    </row>
    <row r="514" spans="3:4" ht="15" hidden="1" customHeight="1" x14ac:dyDescent="0.25">
      <c r="C514" s="158" t="s">
        <v>543</v>
      </c>
      <c r="D514" s="159">
        <v>789.16</v>
      </c>
    </row>
    <row r="515" spans="3:4" ht="15" hidden="1" customHeight="1" x14ac:dyDescent="0.25">
      <c r="C515" s="160" t="s">
        <v>550</v>
      </c>
      <c r="D515" s="161">
        <v>117.02</v>
      </c>
    </row>
    <row r="516" spans="3:4" ht="15" hidden="1" customHeight="1" x14ac:dyDescent="0.25">
      <c r="C516" s="158" t="s">
        <v>549</v>
      </c>
      <c r="D516" s="159">
        <v>1248.5999999999999</v>
      </c>
    </row>
    <row r="517" spans="3:4" ht="15" hidden="1" customHeight="1" x14ac:dyDescent="0.25">
      <c r="C517" s="160" t="s">
        <v>546</v>
      </c>
      <c r="D517" s="161">
        <v>1249.04</v>
      </c>
    </row>
    <row r="518" spans="3:4" ht="15" hidden="1" customHeight="1" x14ac:dyDescent="0.25">
      <c r="C518" s="158" t="s">
        <v>545</v>
      </c>
      <c r="D518" s="159">
        <v>273.75</v>
      </c>
    </row>
    <row r="519" spans="3:4" ht="15" hidden="1" customHeight="1" x14ac:dyDescent="0.25">
      <c r="C519" s="160" t="s">
        <v>544</v>
      </c>
      <c r="D519" s="161">
        <v>347.46</v>
      </c>
    </row>
    <row r="520" spans="3:4" ht="15" hidden="1" customHeight="1" x14ac:dyDescent="0.25">
      <c r="C520" s="158" t="s">
        <v>553</v>
      </c>
      <c r="D520" s="159">
        <v>744.83</v>
      </c>
    </row>
    <row r="521" spans="3:4" ht="15" hidden="1" customHeight="1" x14ac:dyDescent="0.25">
      <c r="C521" s="160" t="s">
        <v>542</v>
      </c>
      <c r="D521" s="161">
        <v>499.64</v>
      </c>
    </row>
    <row r="522" spans="3:4" ht="15" hidden="1" customHeight="1" x14ac:dyDescent="0.25">
      <c r="C522" s="158" t="s">
        <v>308</v>
      </c>
      <c r="D522" s="159">
        <v>1268.71</v>
      </c>
    </row>
    <row r="523" spans="3:4" ht="15" hidden="1" customHeight="1" x14ac:dyDescent="0.25">
      <c r="C523" s="160" t="s">
        <v>547</v>
      </c>
      <c r="D523" s="161">
        <v>781.16</v>
      </c>
    </row>
    <row r="524" spans="3:4" ht="15" hidden="1" customHeight="1" x14ac:dyDescent="0.25">
      <c r="C524" s="158" t="s">
        <v>551</v>
      </c>
      <c r="D524" s="159">
        <v>1109.8800000000001</v>
      </c>
    </row>
    <row r="525" spans="3:4" ht="15" hidden="1" customHeight="1" x14ac:dyDescent="0.25">
      <c r="C525" s="160" t="s">
        <v>556</v>
      </c>
      <c r="D525" s="161">
        <v>26.13</v>
      </c>
    </row>
    <row r="526" spans="3:4" ht="15" hidden="1" customHeight="1" x14ac:dyDescent="0.25">
      <c r="C526" s="158" t="s">
        <v>307</v>
      </c>
      <c r="D526" s="159">
        <v>1096.1600000000001</v>
      </c>
    </row>
    <row r="527" spans="3:4" ht="15" hidden="1" customHeight="1" x14ac:dyDescent="0.25">
      <c r="C527" s="160" t="s">
        <v>556</v>
      </c>
      <c r="D527" s="161">
        <v>542.79</v>
      </c>
    </row>
    <row r="528" spans="3:4" ht="15" hidden="1" customHeight="1" x14ac:dyDescent="0.25">
      <c r="C528" s="158" t="s">
        <v>542</v>
      </c>
      <c r="D528" s="159">
        <v>1116.4100000000001</v>
      </c>
    </row>
    <row r="529" spans="3:4" ht="15" hidden="1" customHeight="1" x14ac:dyDescent="0.25">
      <c r="C529" s="160" t="s">
        <v>555</v>
      </c>
      <c r="D529" s="161">
        <v>1233.3499999999999</v>
      </c>
    </row>
    <row r="530" spans="3:4" ht="15" hidden="1" customHeight="1" x14ac:dyDescent="0.25">
      <c r="C530" s="158" t="s">
        <v>307</v>
      </c>
      <c r="D530" s="159">
        <v>738.28</v>
      </c>
    </row>
    <row r="531" spans="3:4" ht="15" hidden="1" customHeight="1" x14ac:dyDescent="0.25">
      <c r="C531" s="160" t="s">
        <v>555</v>
      </c>
      <c r="D531" s="161">
        <v>255.13</v>
      </c>
    </row>
    <row r="532" spans="3:4" ht="15" hidden="1" customHeight="1" x14ac:dyDescent="0.25">
      <c r="C532" s="158" t="s">
        <v>312</v>
      </c>
      <c r="D532" s="159">
        <v>525.49</v>
      </c>
    </row>
    <row r="533" spans="3:4" ht="15" hidden="1" customHeight="1" x14ac:dyDescent="0.25">
      <c r="C533" s="160" t="s">
        <v>545</v>
      </c>
      <c r="D533" s="161">
        <v>440.94</v>
      </c>
    </row>
    <row r="534" spans="3:4" ht="15" hidden="1" customHeight="1" x14ac:dyDescent="0.25">
      <c r="C534" s="158" t="s">
        <v>545</v>
      </c>
      <c r="D534" s="159">
        <v>81.510000000000005</v>
      </c>
    </row>
    <row r="535" spans="3:4" ht="15" hidden="1" customHeight="1" x14ac:dyDescent="0.25">
      <c r="C535" s="160" t="s">
        <v>308</v>
      </c>
      <c r="D535" s="161">
        <v>909.51</v>
      </c>
    </row>
    <row r="536" spans="3:4" ht="15" hidden="1" customHeight="1" x14ac:dyDescent="0.25">
      <c r="C536" s="158" t="s">
        <v>540</v>
      </c>
      <c r="D536" s="159">
        <v>812.97</v>
      </c>
    </row>
    <row r="537" spans="3:4" ht="15" hidden="1" customHeight="1" x14ac:dyDescent="0.25">
      <c r="C537" s="160" t="s">
        <v>552</v>
      </c>
      <c r="D537" s="161">
        <v>1166.8399999999999</v>
      </c>
    </row>
    <row r="538" spans="3:4" ht="15" hidden="1" customHeight="1" x14ac:dyDescent="0.25">
      <c r="C538" s="158" t="s">
        <v>307</v>
      </c>
      <c r="D538" s="159">
        <v>685.11</v>
      </c>
    </row>
    <row r="539" spans="3:4" ht="15" hidden="1" customHeight="1" x14ac:dyDescent="0.25">
      <c r="C539" s="160" t="s">
        <v>552</v>
      </c>
      <c r="D539" s="161">
        <v>131.08000000000001</v>
      </c>
    </row>
    <row r="540" spans="3:4" ht="15" hidden="1" customHeight="1" x14ac:dyDescent="0.25">
      <c r="C540" s="158" t="s">
        <v>547</v>
      </c>
      <c r="D540" s="159">
        <v>1203.1199999999999</v>
      </c>
    </row>
    <row r="541" spans="3:4" ht="15" hidden="1" customHeight="1" x14ac:dyDescent="0.25">
      <c r="C541" s="160" t="s">
        <v>543</v>
      </c>
      <c r="D541" s="161">
        <v>506.07</v>
      </c>
    </row>
    <row r="542" spans="3:4" ht="15" hidden="1" customHeight="1" x14ac:dyDescent="0.25">
      <c r="C542" s="158" t="s">
        <v>541</v>
      </c>
      <c r="D542" s="159">
        <v>224.72</v>
      </c>
    </row>
    <row r="543" spans="3:4" ht="15" hidden="1" customHeight="1" x14ac:dyDescent="0.25">
      <c r="C543" s="160" t="s">
        <v>546</v>
      </c>
      <c r="D543" s="161">
        <v>1109.05</v>
      </c>
    </row>
    <row r="544" spans="3:4" ht="15" hidden="1" customHeight="1" x14ac:dyDescent="0.25">
      <c r="C544" s="158" t="s">
        <v>308</v>
      </c>
      <c r="D544" s="159">
        <v>725.88</v>
      </c>
    </row>
    <row r="545" spans="3:4" ht="15" hidden="1" customHeight="1" x14ac:dyDescent="0.25">
      <c r="C545" s="160" t="s">
        <v>307</v>
      </c>
      <c r="D545" s="161">
        <v>734.59</v>
      </c>
    </row>
    <row r="546" spans="3:4" ht="15" hidden="1" customHeight="1" x14ac:dyDescent="0.25">
      <c r="C546" s="158" t="s">
        <v>307</v>
      </c>
      <c r="D546" s="159">
        <v>963.16</v>
      </c>
    </row>
    <row r="547" spans="3:4" ht="15" hidden="1" customHeight="1" x14ac:dyDescent="0.25">
      <c r="C547" s="160" t="s">
        <v>309</v>
      </c>
      <c r="D547" s="161">
        <v>442.26</v>
      </c>
    </row>
    <row r="548" spans="3:4" ht="15" hidden="1" customHeight="1" x14ac:dyDescent="0.25">
      <c r="C548" s="158" t="s">
        <v>309</v>
      </c>
      <c r="D548" s="159">
        <v>640.45000000000005</v>
      </c>
    </row>
    <row r="549" spans="3:4" ht="15" hidden="1" customHeight="1" x14ac:dyDescent="0.25">
      <c r="C549" s="160" t="s">
        <v>555</v>
      </c>
      <c r="D549" s="161">
        <v>346.37</v>
      </c>
    </row>
    <row r="550" spans="3:4" ht="15" hidden="1" customHeight="1" x14ac:dyDescent="0.25">
      <c r="C550" s="158" t="s">
        <v>546</v>
      </c>
      <c r="D550" s="159">
        <v>1227.17</v>
      </c>
    </row>
    <row r="551" spans="3:4" ht="15" hidden="1" customHeight="1" x14ac:dyDescent="0.25">
      <c r="C551" s="160" t="s">
        <v>554</v>
      </c>
      <c r="D551" s="161">
        <v>858.66</v>
      </c>
    </row>
    <row r="552" spans="3:4" ht="15" hidden="1" customHeight="1" x14ac:dyDescent="0.25">
      <c r="C552" s="158" t="s">
        <v>542</v>
      </c>
      <c r="D552" s="159">
        <v>638.79999999999995</v>
      </c>
    </row>
    <row r="553" spans="3:4" ht="15" hidden="1" customHeight="1" x14ac:dyDescent="0.25">
      <c r="C553" s="160" t="s">
        <v>558</v>
      </c>
      <c r="D553" s="161">
        <v>1227.32</v>
      </c>
    </row>
    <row r="554" spans="3:4" ht="15" hidden="1" customHeight="1" x14ac:dyDescent="0.25">
      <c r="C554" s="158" t="s">
        <v>551</v>
      </c>
      <c r="D554" s="159">
        <v>837.63</v>
      </c>
    </row>
    <row r="555" spans="3:4" ht="15" hidden="1" customHeight="1" x14ac:dyDescent="0.25">
      <c r="C555" s="160" t="s">
        <v>541</v>
      </c>
      <c r="D555" s="161">
        <v>1241.42</v>
      </c>
    </row>
    <row r="556" spans="3:4" ht="15" hidden="1" customHeight="1" x14ac:dyDescent="0.25">
      <c r="C556" s="158" t="s">
        <v>552</v>
      </c>
      <c r="D556" s="159">
        <v>436.82</v>
      </c>
    </row>
    <row r="557" spans="3:4" ht="15" hidden="1" customHeight="1" x14ac:dyDescent="0.25">
      <c r="C557" s="160" t="s">
        <v>556</v>
      </c>
      <c r="D557" s="161">
        <v>473.8</v>
      </c>
    </row>
    <row r="558" spans="3:4" ht="15" hidden="1" customHeight="1" x14ac:dyDescent="0.25">
      <c r="C558" s="158" t="s">
        <v>539</v>
      </c>
      <c r="D558" s="159">
        <v>441.48</v>
      </c>
    </row>
    <row r="559" spans="3:4" ht="15" hidden="1" customHeight="1" x14ac:dyDescent="0.25">
      <c r="C559" s="160" t="s">
        <v>552</v>
      </c>
      <c r="D559" s="161">
        <v>568.75</v>
      </c>
    </row>
    <row r="560" spans="3:4" ht="15" hidden="1" customHeight="1" x14ac:dyDescent="0.25">
      <c r="C560" s="158" t="s">
        <v>539</v>
      </c>
      <c r="D560" s="159">
        <v>398.33</v>
      </c>
    </row>
    <row r="561" spans="3:4" ht="15" hidden="1" customHeight="1" x14ac:dyDescent="0.25">
      <c r="C561" s="160" t="s">
        <v>550</v>
      </c>
      <c r="D561" s="161">
        <v>438.75</v>
      </c>
    </row>
    <row r="562" spans="3:4" ht="15" hidden="1" customHeight="1" x14ac:dyDescent="0.25">
      <c r="C562" s="158" t="s">
        <v>545</v>
      </c>
      <c r="D562" s="159">
        <v>602.37</v>
      </c>
    </row>
    <row r="563" spans="3:4" ht="15" hidden="1" customHeight="1" x14ac:dyDescent="0.25">
      <c r="C563" s="160" t="s">
        <v>542</v>
      </c>
      <c r="D563" s="161">
        <v>118.33</v>
      </c>
    </row>
    <row r="564" spans="3:4" ht="15" hidden="1" customHeight="1" x14ac:dyDescent="0.25">
      <c r="C564" s="158" t="s">
        <v>548</v>
      </c>
      <c r="D564" s="159">
        <v>827.57</v>
      </c>
    </row>
    <row r="565" spans="3:4" ht="15" hidden="1" customHeight="1" x14ac:dyDescent="0.25">
      <c r="C565" s="160" t="s">
        <v>312</v>
      </c>
      <c r="D565" s="161">
        <v>805.63</v>
      </c>
    </row>
    <row r="566" spans="3:4" ht="15" hidden="1" customHeight="1" x14ac:dyDescent="0.25">
      <c r="C566" s="158" t="s">
        <v>542</v>
      </c>
      <c r="D566" s="159">
        <v>604.5</v>
      </c>
    </row>
    <row r="567" spans="3:4" ht="15" hidden="1" customHeight="1" x14ac:dyDescent="0.25">
      <c r="C567" s="160" t="s">
        <v>540</v>
      </c>
      <c r="D567" s="161">
        <v>481.86</v>
      </c>
    </row>
    <row r="568" spans="3:4" ht="15" hidden="1" customHeight="1" x14ac:dyDescent="0.25">
      <c r="C568" s="158" t="s">
        <v>545</v>
      </c>
      <c r="D568" s="159">
        <v>1136.73</v>
      </c>
    </row>
    <row r="569" spans="3:4" ht="15" hidden="1" customHeight="1" x14ac:dyDescent="0.25">
      <c r="C569" s="160" t="s">
        <v>551</v>
      </c>
      <c r="D569" s="161">
        <v>450.85</v>
      </c>
    </row>
    <row r="570" spans="3:4" ht="15" hidden="1" customHeight="1" x14ac:dyDescent="0.25">
      <c r="C570" s="158" t="s">
        <v>539</v>
      </c>
      <c r="D570" s="159">
        <v>789.28</v>
      </c>
    </row>
    <row r="571" spans="3:4" ht="15" hidden="1" customHeight="1" x14ac:dyDescent="0.25">
      <c r="C571" s="160" t="s">
        <v>309</v>
      </c>
      <c r="D571" s="161">
        <v>588.12</v>
      </c>
    </row>
    <row r="572" spans="3:4" ht="15" hidden="1" customHeight="1" x14ac:dyDescent="0.25">
      <c r="C572" s="158" t="s">
        <v>547</v>
      </c>
      <c r="D572" s="159">
        <v>448.89</v>
      </c>
    </row>
    <row r="573" spans="3:4" ht="15" hidden="1" customHeight="1" x14ac:dyDescent="0.25">
      <c r="C573" s="160" t="s">
        <v>542</v>
      </c>
      <c r="D573" s="161">
        <v>644.02</v>
      </c>
    </row>
    <row r="574" spans="3:4" ht="15" hidden="1" customHeight="1" x14ac:dyDescent="0.25">
      <c r="C574" s="158" t="s">
        <v>556</v>
      </c>
      <c r="D574" s="159">
        <v>511.98</v>
      </c>
    </row>
    <row r="575" spans="3:4" ht="15" hidden="1" customHeight="1" x14ac:dyDescent="0.25">
      <c r="C575" s="160" t="s">
        <v>312</v>
      </c>
      <c r="D575" s="161">
        <v>768.6</v>
      </c>
    </row>
    <row r="576" spans="3:4" ht="15" hidden="1" customHeight="1" x14ac:dyDescent="0.25">
      <c r="C576" s="158" t="s">
        <v>547</v>
      </c>
      <c r="D576" s="159">
        <v>293.07</v>
      </c>
    </row>
    <row r="577" spans="3:4" ht="15" hidden="1" customHeight="1" x14ac:dyDescent="0.25">
      <c r="C577" s="160" t="s">
        <v>553</v>
      </c>
      <c r="D577" s="161">
        <v>823.82</v>
      </c>
    </row>
    <row r="578" spans="3:4" ht="15" hidden="1" customHeight="1" x14ac:dyDescent="0.25">
      <c r="C578" s="158" t="s">
        <v>551</v>
      </c>
      <c r="D578" s="159">
        <v>628.09</v>
      </c>
    </row>
    <row r="579" spans="3:4" ht="15" hidden="1" customHeight="1" x14ac:dyDescent="0.25">
      <c r="C579" s="160" t="s">
        <v>551</v>
      </c>
      <c r="D579" s="161">
        <v>817.28</v>
      </c>
    </row>
    <row r="580" spans="3:4" ht="15" hidden="1" customHeight="1" x14ac:dyDescent="0.25">
      <c r="C580" s="158" t="s">
        <v>545</v>
      </c>
      <c r="D580" s="159">
        <v>65.83</v>
      </c>
    </row>
    <row r="581" spans="3:4" ht="15" hidden="1" customHeight="1" x14ac:dyDescent="0.25">
      <c r="C581" s="160" t="s">
        <v>550</v>
      </c>
      <c r="D581" s="161">
        <v>326.5</v>
      </c>
    </row>
    <row r="582" spans="3:4" ht="15" hidden="1" customHeight="1" x14ac:dyDescent="0.25">
      <c r="C582" s="158" t="s">
        <v>541</v>
      </c>
      <c r="D582" s="159">
        <v>1217.02</v>
      </c>
    </row>
    <row r="583" spans="3:4" ht="15" hidden="1" customHeight="1" x14ac:dyDescent="0.25">
      <c r="C583" s="160" t="s">
        <v>308</v>
      </c>
      <c r="D583" s="161">
        <v>66.66</v>
      </c>
    </row>
    <row r="584" spans="3:4" ht="15" hidden="1" customHeight="1" x14ac:dyDescent="0.25">
      <c r="C584" s="158" t="s">
        <v>547</v>
      </c>
      <c r="D584" s="159">
        <v>631.91999999999996</v>
      </c>
    </row>
    <row r="585" spans="3:4" ht="15" hidden="1" customHeight="1" x14ac:dyDescent="0.25">
      <c r="C585" s="160" t="s">
        <v>549</v>
      </c>
      <c r="D585" s="161">
        <v>782.35</v>
      </c>
    </row>
    <row r="586" spans="3:4" ht="15" hidden="1" customHeight="1" x14ac:dyDescent="0.25">
      <c r="C586" s="158" t="s">
        <v>309</v>
      </c>
      <c r="D586" s="159">
        <v>601.03</v>
      </c>
    </row>
    <row r="587" spans="3:4" ht="15" hidden="1" customHeight="1" x14ac:dyDescent="0.25">
      <c r="C587" s="160" t="s">
        <v>548</v>
      </c>
      <c r="D587" s="161">
        <v>466.4</v>
      </c>
    </row>
    <row r="588" spans="3:4" ht="15" hidden="1" customHeight="1" x14ac:dyDescent="0.25">
      <c r="C588" s="158" t="s">
        <v>555</v>
      </c>
      <c r="D588" s="159">
        <v>1171.9100000000001</v>
      </c>
    </row>
    <row r="589" spans="3:4" ht="15" hidden="1" customHeight="1" x14ac:dyDescent="0.25">
      <c r="C589" s="160" t="s">
        <v>312</v>
      </c>
      <c r="D589" s="161">
        <v>59.79</v>
      </c>
    </row>
    <row r="590" spans="3:4" ht="15" hidden="1" customHeight="1" x14ac:dyDescent="0.25">
      <c r="C590" s="158" t="s">
        <v>543</v>
      </c>
      <c r="D590" s="159">
        <v>766.63</v>
      </c>
    </row>
    <row r="591" spans="3:4" ht="15" hidden="1" customHeight="1" x14ac:dyDescent="0.25">
      <c r="C591" s="160" t="s">
        <v>307</v>
      </c>
      <c r="D591" s="161">
        <v>302.7</v>
      </c>
    </row>
    <row r="592" spans="3:4" ht="15" hidden="1" customHeight="1" x14ac:dyDescent="0.25">
      <c r="C592" s="158" t="s">
        <v>552</v>
      </c>
      <c r="D592" s="159">
        <v>533.07000000000005</v>
      </c>
    </row>
    <row r="593" spans="3:4" ht="15" hidden="1" customHeight="1" x14ac:dyDescent="0.25">
      <c r="C593" s="160" t="s">
        <v>546</v>
      </c>
      <c r="D593" s="161">
        <v>489.98</v>
      </c>
    </row>
    <row r="594" spans="3:4" ht="15" hidden="1" customHeight="1" x14ac:dyDescent="0.25">
      <c r="C594" s="158" t="s">
        <v>307</v>
      </c>
      <c r="D594" s="159">
        <v>655.02</v>
      </c>
    </row>
    <row r="595" spans="3:4" ht="15" hidden="1" customHeight="1" x14ac:dyDescent="0.25">
      <c r="C595" s="160" t="s">
        <v>547</v>
      </c>
      <c r="D595" s="161">
        <v>1040.05</v>
      </c>
    </row>
    <row r="596" spans="3:4" ht="15" hidden="1" customHeight="1" x14ac:dyDescent="0.25">
      <c r="C596" s="158" t="s">
        <v>548</v>
      </c>
      <c r="D596" s="159">
        <v>218.81</v>
      </c>
    </row>
    <row r="597" spans="3:4" ht="15" hidden="1" customHeight="1" x14ac:dyDescent="0.25">
      <c r="C597" s="160" t="s">
        <v>548</v>
      </c>
      <c r="D597" s="161">
        <v>865.89</v>
      </c>
    </row>
    <row r="598" spans="3:4" ht="15" hidden="1" customHeight="1" x14ac:dyDescent="0.25">
      <c r="C598" s="158" t="s">
        <v>309</v>
      </c>
      <c r="D598" s="159">
        <v>202.77</v>
      </c>
    </row>
    <row r="599" spans="3:4" ht="15" hidden="1" customHeight="1" x14ac:dyDescent="0.25">
      <c r="C599" s="160" t="s">
        <v>546</v>
      </c>
      <c r="D599" s="161">
        <v>846.5</v>
      </c>
    </row>
    <row r="600" spans="3:4" ht="15" hidden="1" customHeight="1" x14ac:dyDescent="0.25">
      <c r="C600" s="158" t="s">
        <v>547</v>
      </c>
      <c r="D600" s="159">
        <v>429.98</v>
      </c>
    </row>
    <row r="601" spans="3:4" ht="15" hidden="1" customHeight="1" x14ac:dyDescent="0.25">
      <c r="C601" s="160" t="s">
        <v>542</v>
      </c>
      <c r="D601" s="161">
        <v>940.49</v>
      </c>
    </row>
    <row r="602" spans="3:4" ht="15" hidden="1" customHeight="1" x14ac:dyDescent="0.25">
      <c r="C602" s="158" t="s">
        <v>543</v>
      </c>
      <c r="D602" s="159">
        <v>502.61</v>
      </c>
    </row>
    <row r="603" spans="3:4" ht="15" hidden="1" customHeight="1" x14ac:dyDescent="0.25">
      <c r="C603" s="160" t="s">
        <v>552</v>
      </c>
      <c r="D603" s="161">
        <v>504.42</v>
      </c>
    </row>
    <row r="604" spans="3:4" ht="15" hidden="1" customHeight="1" x14ac:dyDescent="0.25">
      <c r="C604" s="158" t="s">
        <v>550</v>
      </c>
      <c r="D604" s="159">
        <v>1209.03</v>
      </c>
    </row>
    <row r="605" spans="3:4" ht="15" hidden="1" customHeight="1" x14ac:dyDescent="0.25">
      <c r="C605" s="160" t="s">
        <v>553</v>
      </c>
      <c r="D605" s="161">
        <v>1204.2</v>
      </c>
    </row>
    <row r="606" spans="3:4" ht="15" hidden="1" customHeight="1" x14ac:dyDescent="0.25">
      <c r="C606" s="158" t="s">
        <v>309</v>
      </c>
      <c r="D606" s="159">
        <v>723.77</v>
      </c>
    </row>
    <row r="607" spans="3:4" ht="15" hidden="1" customHeight="1" x14ac:dyDescent="0.25">
      <c r="C607" s="160" t="s">
        <v>552</v>
      </c>
      <c r="D607" s="161">
        <v>597.03</v>
      </c>
    </row>
    <row r="608" spans="3:4" ht="15" hidden="1" customHeight="1" x14ac:dyDescent="0.25">
      <c r="C608" s="158" t="s">
        <v>545</v>
      </c>
      <c r="D608" s="159">
        <v>417.87</v>
      </c>
    </row>
    <row r="609" spans="3:4" ht="15" hidden="1" customHeight="1" x14ac:dyDescent="0.25">
      <c r="C609" s="160" t="s">
        <v>549</v>
      </c>
      <c r="D609" s="161">
        <v>413</v>
      </c>
    </row>
    <row r="610" spans="3:4" ht="15" hidden="1" customHeight="1" x14ac:dyDescent="0.25">
      <c r="C610" s="158" t="s">
        <v>312</v>
      </c>
      <c r="D610" s="159">
        <v>1091.8699999999999</v>
      </c>
    </row>
    <row r="611" spans="3:4" ht="15" hidden="1" customHeight="1" x14ac:dyDescent="0.25">
      <c r="C611" s="160" t="s">
        <v>308</v>
      </c>
      <c r="D611" s="161">
        <v>702.95</v>
      </c>
    </row>
    <row r="612" spans="3:4" ht="15" hidden="1" customHeight="1" x14ac:dyDescent="0.25">
      <c r="C612" s="158" t="s">
        <v>309</v>
      </c>
      <c r="D612" s="159">
        <v>23.15</v>
      </c>
    </row>
    <row r="613" spans="3:4" ht="15" hidden="1" customHeight="1" x14ac:dyDescent="0.25">
      <c r="C613" s="160" t="s">
        <v>553</v>
      </c>
      <c r="D613" s="161">
        <v>672.98</v>
      </c>
    </row>
    <row r="614" spans="3:4" ht="15" hidden="1" customHeight="1" x14ac:dyDescent="0.25">
      <c r="C614" s="158" t="s">
        <v>307</v>
      </c>
      <c r="D614" s="159">
        <v>754.1</v>
      </c>
    </row>
    <row r="615" spans="3:4" ht="15" hidden="1" customHeight="1" x14ac:dyDescent="0.25">
      <c r="C615" s="160" t="s">
        <v>553</v>
      </c>
      <c r="D615" s="161">
        <v>79.37</v>
      </c>
    </row>
    <row r="616" spans="3:4" ht="15" hidden="1" customHeight="1" x14ac:dyDescent="0.25">
      <c r="C616" s="158" t="s">
        <v>554</v>
      </c>
      <c r="D616" s="159">
        <v>444.12</v>
      </c>
    </row>
    <row r="617" spans="3:4" ht="15" hidden="1" customHeight="1" x14ac:dyDescent="0.25">
      <c r="C617" s="160" t="s">
        <v>558</v>
      </c>
      <c r="D617" s="161">
        <v>921.9</v>
      </c>
    </row>
    <row r="618" spans="3:4" ht="15" hidden="1" customHeight="1" x14ac:dyDescent="0.25">
      <c r="C618" s="158" t="s">
        <v>312</v>
      </c>
      <c r="D618" s="159">
        <v>169.79</v>
      </c>
    </row>
    <row r="619" spans="3:4" ht="15" hidden="1" customHeight="1" x14ac:dyDescent="0.25">
      <c r="C619" s="160" t="s">
        <v>307</v>
      </c>
      <c r="D619" s="161">
        <v>977.43</v>
      </c>
    </row>
    <row r="620" spans="3:4" ht="15" hidden="1" customHeight="1" x14ac:dyDescent="0.25">
      <c r="C620" s="158" t="s">
        <v>553</v>
      </c>
      <c r="D620" s="159">
        <v>1084.79</v>
      </c>
    </row>
    <row r="621" spans="3:4" ht="15" hidden="1" customHeight="1" x14ac:dyDescent="0.25">
      <c r="C621" s="160" t="s">
        <v>544</v>
      </c>
      <c r="D621" s="161">
        <v>703.36</v>
      </c>
    </row>
    <row r="622" spans="3:4" ht="15" hidden="1" customHeight="1" x14ac:dyDescent="0.25">
      <c r="C622" s="158" t="s">
        <v>307</v>
      </c>
      <c r="D622" s="159">
        <v>231.01</v>
      </c>
    </row>
    <row r="623" spans="3:4" ht="15" hidden="1" customHeight="1" x14ac:dyDescent="0.25">
      <c r="C623" s="160" t="s">
        <v>551</v>
      </c>
      <c r="D623" s="161">
        <v>347.29</v>
      </c>
    </row>
    <row r="624" spans="3:4" ht="15" hidden="1" customHeight="1" x14ac:dyDescent="0.25">
      <c r="C624" s="158" t="s">
        <v>307</v>
      </c>
      <c r="D624" s="159">
        <v>1072.23</v>
      </c>
    </row>
    <row r="625" spans="3:4" ht="15" hidden="1" customHeight="1" x14ac:dyDescent="0.25">
      <c r="C625" s="160" t="s">
        <v>549</v>
      </c>
      <c r="D625" s="161">
        <v>314.87</v>
      </c>
    </row>
    <row r="626" spans="3:4" ht="15" hidden="1" customHeight="1" x14ac:dyDescent="0.25">
      <c r="C626" s="158" t="s">
        <v>542</v>
      </c>
      <c r="D626" s="159">
        <v>487.1</v>
      </c>
    </row>
    <row r="627" spans="3:4" ht="15" hidden="1" customHeight="1" x14ac:dyDescent="0.25">
      <c r="C627" s="160" t="s">
        <v>539</v>
      </c>
      <c r="D627" s="161">
        <v>756.88</v>
      </c>
    </row>
    <row r="628" spans="3:4" ht="15" hidden="1" customHeight="1" x14ac:dyDescent="0.25">
      <c r="C628" s="158" t="s">
        <v>557</v>
      </c>
      <c r="D628" s="159">
        <v>259.52</v>
      </c>
    </row>
    <row r="629" spans="3:4" ht="15" hidden="1" customHeight="1" x14ac:dyDescent="0.25">
      <c r="C629" s="160" t="s">
        <v>312</v>
      </c>
      <c r="D629" s="161">
        <v>616.23</v>
      </c>
    </row>
    <row r="630" spans="3:4" ht="15" hidden="1" customHeight="1" x14ac:dyDescent="0.25">
      <c r="C630" s="158" t="s">
        <v>541</v>
      </c>
      <c r="D630" s="159">
        <v>249.76</v>
      </c>
    </row>
    <row r="631" spans="3:4" ht="15" hidden="1" customHeight="1" x14ac:dyDescent="0.25">
      <c r="C631" s="160" t="s">
        <v>546</v>
      </c>
      <c r="D631" s="161">
        <v>22.14</v>
      </c>
    </row>
    <row r="632" spans="3:4" ht="15" hidden="1" customHeight="1" x14ac:dyDescent="0.25">
      <c r="C632" s="158" t="s">
        <v>552</v>
      </c>
      <c r="D632" s="159">
        <v>1258.47</v>
      </c>
    </row>
    <row r="633" spans="3:4" ht="15" hidden="1" customHeight="1" x14ac:dyDescent="0.25">
      <c r="C633" s="160" t="s">
        <v>540</v>
      </c>
      <c r="D633" s="161">
        <v>1285.67</v>
      </c>
    </row>
    <row r="634" spans="3:4" ht="15" hidden="1" customHeight="1" x14ac:dyDescent="0.25">
      <c r="C634" s="158" t="s">
        <v>312</v>
      </c>
      <c r="D634" s="159">
        <v>175.29</v>
      </c>
    </row>
    <row r="635" spans="3:4" ht="15" hidden="1" customHeight="1" x14ac:dyDescent="0.25">
      <c r="C635" s="160" t="s">
        <v>549</v>
      </c>
      <c r="D635" s="161">
        <v>1068.02</v>
      </c>
    </row>
    <row r="636" spans="3:4" ht="15" hidden="1" customHeight="1" x14ac:dyDescent="0.25">
      <c r="C636" s="158" t="s">
        <v>552</v>
      </c>
      <c r="D636" s="159">
        <v>1195.3699999999999</v>
      </c>
    </row>
    <row r="637" spans="3:4" ht="15" hidden="1" customHeight="1" x14ac:dyDescent="0.25">
      <c r="C637" s="160" t="s">
        <v>540</v>
      </c>
      <c r="D637" s="161">
        <v>174.11</v>
      </c>
    </row>
    <row r="638" spans="3:4" ht="15" hidden="1" customHeight="1" x14ac:dyDescent="0.25">
      <c r="C638" s="158" t="s">
        <v>553</v>
      </c>
      <c r="D638" s="159">
        <v>1197.75</v>
      </c>
    </row>
    <row r="639" spans="3:4" ht="15" hidden="1" customHeight="1" x14ac:dyDescent="0.25">
      <c r="C639" s="160" t="s">
        <v>307</v>
      </c>
      <c r="D639" s="161">
        <v>685.02</v>
      </c>
    </row>
    <row r="640" spans="3:4" ht="15" hidden="1" customHeight="1" x14ac:dyDescent="0.25">
      <c r="C640" s="158" t="s">
        <v>542</v>
      </c>
      <c r="D640" s="159">
        <v>1029.3599999999999</v>
      </c>
    </row>
    <row r="641" spans="3:4" ht="15" hidden="1" customHeight="1" x14ac:dyDescent="0.25">
      <c r="C641" s="160" t="s">
        <v>540</v>
      </c>
      <c r="D641" s="161">
        <v>748</v>
      </c>
    </row>
    <row r="642" spans="3:4" ht="15" hidden="1" customHeight="1" x14ac:dyDescent="0.25">
      <c r="C642" s="158" t="s">
        <v>544</v>
      </c>
      <c r="D642" s="159">
        <v>338.66</v>
      </c>
    </row>
    <row r="643" spans="3:4" ht="15" hidden="1" customHeight="1" x14ac:dyDescent="0.25">
      <c r="C643" s="160" t="s">
        <v>312</v>
      </c>
      <c r="D643" s="161">
        <v>143.1</v>
      </c>
    </row>
    <row r="644" spans="3:4" ht="15" hidden="1" customHeight="1" x14ac:dyDescent="0.25">
      <c r="C644" s="158" t="s">
        <v>545</v>
      </c>
      <c r="D644" s="159">
        <v>965.91</v>
      </c>
    </row>
    <row r="645" spans="3:4" ht="15" hidden="1" customHeight="1" x14ac:dyDescent="0.25">
      <c r="C645" s="160" t="s">
        <v>547</v>
      </c>
      <c r="D645" s="161">
        <v>807.96</v>
      </c>
    </row>
    <row r="646" spans="3:4" ht="15" hidden="1" customHeight="1" x14ac:dyDescent="0.25">
      <c r="C646" s="158" t="s">
        <v>544</v>
      </c>
      <c r="D646" s="159">
        <v>755.49</v>
      </c>
    </row>
    <row r="647" spans="3:4" ht="15" hidden="1" customHeight="1" x14ac:dyDescent="0.25">
      <c r="C647" s="160" t="s">
        <v>542</v>
      </c>
      <c r="D647" s="161">
        <v>183.92</v>
      </c>
    </row>
    <row r="648" spans="3:4" ht="15" hidden="1" customHeight="1" x14ac:dyDescent="0.25">
      <c r="C648" s="158" t="s">
        <v>550</v>
      </c>
      <c r="D648" s="159">
        <v>1186.74</v>
      </c>
    </row>
    <row r="649" spans="3:4" ht="15" hidden="1" customHeight="1" x14ac:dyDescent="0.25">
      <c r="C649" s="160" t="s">
        <v>539</v>
      </c>
      <c r="D649" s="161">
        <v>411.58</v>
      </c>
    </row>
    <row r="650" spans="3:4" ht="15" hidden="1" customHeight="1" x14ac:dyDescent="0.25">
      <c r="C650" s="158" t="s">
        <v>540</v>
      </c>
      <c r="D650" s="159">
        <v>420.49</v>
      </c>
    </row>
    <row r="651" spans="3:4" ht="15" hidden="1" customHeight="1" x14ac:dyDescent="0.25">
      <c r="C651" s="160" t="s">
        <v>540</v>
      </c>
      <c r="D651" s="161">
        <v>514.83000000000004</v>
      </c>
    </row>
    <row r="652" spans="3:4" ht="15" hidden="1" customHeight="1" x14ac:dyDescent="0.25">
      <c r="C652" s="158" t="s">
        <v>552</v>
      </c>
      <c r="D652" s="159">
        <v>802.2</v>
      </c>
    </row>
    <row r="653" spans="3:4" ht="15" hidden="1" customHeight="1" x14ac:dyDescent="0.25">
      <c r="C653" s="160" t="s">
        <v>558</v>
      </c>
      <c r="D653" s="161">
        <v>159.49</v>
      </c>
    </row>
    <row r="654" spans="3:4" ht="15" hidden="1" customHeight="1" x14ac:dyDescent="0.25">
      <c r="C654" s="158" t="s">
        <v>552</v>
      </c>
      <c r="D654" s="159">
        <v>793.04</v>
      </c>
    </row>
    <row r="655" spans="3:4" ht="15" hidden="1" customHeight="1" x14ac:dyDescent="0.25">
      <c r="C655" s="160" t="s">
        <v>556</v>
      </c>
      <c r="D655" s="161">
        <v>607.37</v>
      </c>
    </row>
    <row r="656" spans="3:4" ht="15" hidden="1" customHeight="1" x14ac:dyDescent="0.25">
      <c r="C656" s="158" t="s">
        <v>541</v>
      </c>
      <c r="D656" s="159">
        <v>49.62</v>
      </c>
    </row>
    <row r="657" spans="3:4" ht="15" hidden="1" customHeight="1" x14ac:dyDescent="0.25">
      <c r="C657" s="160" t="s">
        <v>542</v>
      </c>
      <c r="D657" s="161">
        <v>1140.53</v>
      </c>
    </row>
    <row r="658" spans="3:4" ht="15" hidden="1" customHeight="1" x14ac:dyDescent="0.25">
      <c r="C658" s="158" t="s">
        <v>312</v>
      </c>
      <c r="D658" s="159">
        <v>1232.8599999999999</v>
      </c>
    </row>
    <row r="659" spans="3:4" ht="15" hidden="1" customHeight="1" x14ac:dyDescent="0.25">
      <c r="C659" s="160" t="s">
        <v>549</v>
      </c>
      <c r="D659" s="161">
        <v>97.13</v>
      </c>
    </row>
    <row r="660" spans="3:4" ht="15" hidden="1" customHeight="1" x14ac:dyDescent="0.25">
      <c r="C660" s="158" t="s">
        <v>539</v>
      </c>
      <c r="D660" s="159">
        <v>1200.67</v>
      </c>
    </row>
    <row r="661" spans="3:4" ht="15" hidden="1" customHeight="1" x14ac:dyDescent="0.25">
      <c r="C661" s="160" t="s">
        <v>547</v>
      </c>
      <c r="D661" s="161">
        <v>389.44</v>
      </c>
    </row>
    <row r="662" spans="3:4" ht="15" hidden="1" customHeight="1" x14ac:dyDescent="0.25">
      <c r="C662" s="158" t="s">
        <v>552</v>
      </c>
      <c r="D662" s="159">
        <v>790.06</v>
      </c>
    </row>
    <row r="663" spans="3:4" ht="15" hidden="1" customHeight="1" x14ac:dyDescent="0.25">
      <c r="C663" s="160" t="s">
        <v>308</v>
      </c>
      <c r="D663" s="161">
        <v>1054.79</v>
      </c>
    </row>
    <row r="664" spans="3:4" ht="15" hidden="1" customHeight="1" x14ac:dyDescent="0.25">
      <c r="C664" s="158" t="s">
        <v>312</v>
      </c>
      <c r="D664" s="159">
        <v>1206.27</v>
      </c>
    </row>
    <row r="665" spans="3:4" ht="15" hidden="1" customHeight="1" x14ac:dyDescent="0.25">
      <c r="C665" s="160" t="s">
        <v>546</v>
      </c>
      <c r="D665" s="161">
        <v>374.13</v>
      </c>
    </row>
    <row r="666" spans="3:4" ht="15" hidden="1" customHeight="1" x14ac:dyDescent="0.25">
      <c r="C666" s="158" t="s">
        <v>312</v>
      </c>
      <c r="D666" s="159">
        <v>385.76</v>
      </c>
    </row>
    <row r="667" spans="3:4" ht="15" hidden="1" customHeight="1" x14ac:dyDescent="0.25">
      <c r="C667" s="160" t="s">
        <v>545</v>
      </c>
      <c r="D667" s="161">
        <v>247.9</v>
      </c>
    </row>
    <row r="668" spans="3:4" ht="15" hidden="1" customHeight="1" x14ac:dyDescent="0.25">
      <c r="C668" s="158" t="s">
        <v>557</v>
      </c>
      <c r="D668" s="159">
        <v>635.09</v>
      </c>
    </row>
    <row r="669" spans="3:4" ht="15" hidden="1" customHeight="1" x14ac:dyDescent="0.25">
      <c r="C669" s="160" t="s">
        <v>551</v>
      </c>
      <c r="D669" s="161">
        <v>1107.67</v>
      </c>
    </row>
    <row r="670" spans="3:4" ht="15" hidden="1" customHeight="1" x14ac:dyDescent="0.25">
      <c r="C670" s="158" t="s">
        <v>553</v>
      </c>
      <c r="D670" s="159">
        <v>16.079999999999998</v>
      </c>
    </row>
    <row r="671" spans="3:4" ht="15" hidden="1" customHeight="1" x14ac:dyDescent="0.25">
      <c r="C671" s="160" t="s">
        <v>545</v>
      </c>
      <c r="D671" s="161">
        <v>1248.3399999999999</v>
      </c>
    </row>
    <row r="672" spans="3:4" ht="15" hidden="1" customHeight="1" x14ac:dyDescent="0.25">
      <c r="C672" s="158" t="s">
        <v>546</v>
      </c>
      <c r="D672" s="159">
        <v>516.13</v>
      </c>
    </row>
    <row r="673" spans="3:4" ht="15" hidden="1" customHeight="1" x14ac:dyDescent="0.25">
      <c r="C673" s="160" t="s">
        <v>308</v>
      </c>
      <c r="D673" s="161">
        <v>186.67</v>
      </c>
    </row>
    <row r="674" spans="3:4" ht="15" hidden="1" customHeight="1" x14ac:dyDescent="0.25">
      <c r="C674" s="158" t="s">
        <v>308</v>
      </c>
      <c r="D674" s="159">
        <v>51.31</v>
      </c>
    </row>
    <row r="675" spans="3:4" ht="15" hidden="1" customHeight="1" x14ac:dyDescent="0.25">
      <c r="C675" s="160" t="s">
        <v>312</v>
      </c>
      <c r="D675" s="161">
        <v>583.63</v>
      </c>
    </row>
    <row r="676" spans="3:4" ht="15" hidden="1" customHeight="1" x14ac:dyDescent="0.25">
      <c r="C676" s="158" t="s">
        <v>539</v>
      </c>
      <c r="D676" s="159">
        <v>640.36</v>
      </c>
    </row>
    <row r="677" spans="3:4" ht="15" hidden="1" customHeight="1" x14ac:dyDescent="0.25">
      <c r="C677" s="160" t="s">
        <v>309</v>
      </c>
      <c r="D677" s="161">
        <v>397.51</v>
      </c>
    </row>
    <row r="678" spans="3:4" ht="15" hidden="1" customHeight="1" x14ac:dyDescent="0.25">
      <c r="C678" s="158" t="s">
        <v>553</v>
      </c>
      <c r="D678" s="159">
        <v>272.67</v>
      </c>
    </row>
    <row r="679" spans="3:4" ht="15" hidden="1" customHeight="1" x14ac:dyDescent="0.25">
      <c r="C679" s="160" t="s">
        <v>547</v>
      </c>
      <c r="D679" s="161">
        <v>860.13</v>
      </c>
    </row>
    <row r="680" spans="3:4" ht="15" hidden="1" customHeight="1" x14ac:dyDescent="0.25">
      <c r="C680" s="158" t="s">
        <v>308</v>
      </c>
      <c r="D680" s="159">
        <v>735.1</v>
      </c>
    </row>
    <row r="681" spans="3:4" ht="15" hidden="1" customHeight="1" x14ac:dyDescent="0.25">
      <c r="C681" s="160" t="s">
        <v>552</v>
      </c>
      <c r="D681" s="161">
        <v>824.99</v>
      </c>
    </row>
    <row r="682" spans="3:4" ht="15" hidden="1" customHeight="1" x14ac:dyDescent="0.25">
      <c r="C682" s="158" t="s">
        <v>546</v>
      </c>
      <c r="D682" s="159">
        <v>1059.8599999999999</v>
      </c>
    </row>
    <row r="683" spans="3:4" ht="15" hidden="1" customHeight="1" x14ac:dyDescent="0.25">
      <c r="C683" s="160" t="s">
        <v>309</v>
      </c>
      <c r="D683" s="161">
        <v>139.56</v>
      </c>
    </row>
    <row r="684" spans="3:4" ht="15" hidden="1" customHeight="1" x14ac:dyDescent="0.25">
      <c r="C684" s="158" t="s">
        <v>308</v>
      </c>
      <c r="D684" s="159">
        <v>902.24</v>
      </c>
    </row>
    <row r="685" spans="3:4" ht="15" hidden="1" customHeight="1" x14ac:dyDescent="0.25">
      <c r="C685" s="160" t="s">
        <v>545</v>
      </c>
      <c r="D685" s="161">
        <v>1124.95</v>
      </c>
    </row>
    <row r="686" spans="3:4" ht="15" hidden="1" customHeight="1" x14ac:dyDescent="0.25">
      <c r="C686" s="158" t="s">
        <v>542</v>
      </c>
      <c r="D686" s="159">
        <v>444.17</v>
      </c>
    </row>
    <row r="687" spans="3:4" ht="15" hidden="1" customHeight="1" x14ac:dyDescent="0.25">
      <c r="C687" s="160" t="s">
        <v>547</v>
      </c>
      <c r="D687" s="161">
        <v>701.44</v>
      </c>
    </row>
    <row r="688" spans="3:4" ht="15" hidden="1" customHeight="1" x14ac:dyDescent="0.25">
      <c r="C688" s="158" t="s">
        <v>307</v>
      </c>
      <c r="D688" s="159">
        <v>619.22</v>
      </c>
    </row>
    <row r="689" spans="3:4" ht="15" hidden="1" customHeight="1" x14ac:dyDescent="0.25">
      <c r="C689" s="160" t="s">
        <v>312</v>
      </c>
      <c r="D689" s="161">
        <v>815.39</v>
      </c>
    </row>
    <row r="690" spans="3:4" ht="15" hidden="1" customHeight="1" x14ac:dyDescent="0.25">
      <c r="C690" s="158" t="s">
        <v>546</v>
      </c>
      <c r="D690" s="159">
        <v>299.73</v>
      </c>
    </row>
    <row r="691" spans="3:4" ht="15" hidden="1" customHeight="1" x14ac:dyDescent="0.25">
      <c r="C691" s="160" t="s">
        <v>546</v>
      </c>
      <c r="D691" s="161">
        <v>523.55999999999995</v>
      </c>
    </row>
    <row r="692" spans="3:4" ht="15" hidden="1" customHeight="1" x14ac:dyDescent="0.25">
      <c r="C692" s="158" t="s">
        <v>312</v>
      </c>
      <c r="D692" s="159">
        <v>1200.3699999999999</v>
      </c>
    </row>
    <row r="693" spans="3:4" ht="15" hidden="1" customHeight="1" x14ac:dyDescent="0.25">
      <c r="C693" s="160" t="s">
        <v>549</v>
      </c>
      <c r="D693" s="161">
        <v>1013.77</v>
      </c>
    </row>
    <row r="694" spans="3:4" ht="15" hidden="1" customHeight="1" x14ac:dyDescent="0.25">
      <c r="C694" s="158" t="s">
        <v>308</v>
      </c>
      <c r="D694" s="159">
        <v>311.93</v>
      </c>
    </row>
    <row r="695" spans="3:4" ht="15" hidden="1" customHeight="1" x14ac:dyDescent="0.25">
      <c r="C695" s="160" t="s">
        <v>547</v>
      </c>
      <c r="D695" s="161">
        <v>760.25</v>
      </c>
    </row>
    <row r="696" spans="3:4" ht="15" hidden="1" customHeight="1" x14ac:dyDescent="0.25">
      <c r="C696" s="158" t="s">
        <v>549</v>
      </c>
      <c r="D696" s="159">
        <v>870.64</v>
      </c>
    </row>
    <row r="697" spans="3:4" ht="15" hidden="1" customHeight="1" x14ac:dyDescent="0.25">
      <c r="C697" s="160" t="s">
        <v>540</v>
      </c>
      <c r="D697" s="161">
        <v>769.76</v>
      </c>
    </row>
    <row r="698" spans="3:4" ht="15" hidden="1" customHeight="1" x14ac:dyDescent="0.25">
      <c r="C698" s="158" t="s">
        <v>551</v>
      </c>
      <c r="D698" s="159">
        <v>1163.05</v>
      </c>
    </row>
    <row r="699" spans="3:4" ht="15" hidden="1" customHeight="1" x14ac:dyDescent="0.25">
      <c r="C699" s="160" t="s">
        <v>308</v>
      </c>
      <c r="D699" s="161">
        <v>651.16999999999996</v>
      </c>
    </row>
    <row r="700" spans="3:4" ht="15" hidden="1" customHeight="1" x14ac:dyDescent="0.25">
      <c r="C700" s="158" t="s">
        <v>543</v>
      </c>
      <c r="D700" s="159">
        <v>318.58999999999997</v>
      </c>
    </row>
    <row r="701" spans="3:4" ht="15" hidden="1" customHeight="1" x14ac:dyDescent="0.25">
      <c r="C701" s="160" t="s">
        <v>552</v>
      </c>
      <c r="D701" s="161">
        <v>700.65</v>
      </c>
    </row>
    <row r="702" spans="3:4" ht="15" hidden="1" customHeight="1" x14ac:dyDescent="0.25">
      <c r="C702" s="158" t="s">
        <v>546</v>
      </c>
      <c r="D702" s="159">
        <v>706.08</v>
      </c>
    </row>
    <row r="703" spans="3:4" ht="15" hidden="1" customHeight="1" x14ac:dyDescent="0.25">
      <c r="C703" s="160" t="s">
        <v>552</v>
      </c>
      <c r="D703" s="161">
        <v>625.78</v>
      </c>
    </row>
    <row r="704" spans="3:4" ht="15" hidden="1" customHeight="1" x14ac:dyDescent="0.25">
      <c r="C704" s="158" t="s">
        <v>546</v>
      </c>
      <c r="D704" s="159">
        <v>385.67</v>
      </c>
    </row>
    <row r="705" spans="3:4" ht="15" hidden="1" customHeight="1" x14ac:dyDescent="0.25">
      <c r="C705" s="160" t="s">
        <v>307</v>
      </c>
      <c r="D705" s="161">
        <v>741.99</v>
      </c>
    </row>
    <row r="706" spans="3:4" ht="15" hidden="1" customHeight="1" x14ac:dyDescent="0.25">
      <c r="C706" s="158" t="s">
        <v>552</v>
      </c>
      <c r="D706" s="159">
        <v>621.36</v>
      </c>
    </row>
    <row r="707" spans="3:4" ht="15" hidden="1" customHeight="1" x14ac:dyDescent="0.25">
      <c r="C707" s="160" t="s">
        <v>547</v>
      </c>
      <c r="D707" s="161">
        <v>585.76</v>
      </c>
    </row>
    <row r="708" spans="3:4" ht="15" hidden="1" customHeight="1" x14ac:dyDescent="0.25">
      <c r="C708" s="158" t="s">
        <v>549</v>
      </c>
      <c r="D708" s="159">
        <v>437.96</v>
      </c>
    </row>
    <row r="709" spans="3:4" ht="15" hidden="1" customHeight="1" x14ac:dyDescent="0.25">
      <c r="C709" s="160" t="s">
        <v>542</v>
      </c>
      <c r="D709" s="161">
        <v>282.38</v>
      </c>
    </row>
    <row r="710" spans="3:4" ht="15" hidden="1" customHeight="1" x14ac:dyDescent="0.25">
      <c r="C710" s="158" t="s">
        <v>548</v>
      </c>
      <c r="D710" s="159">
        <v>688.72</v>
      </c>
    </row>
    <row r="711" spans="3:4" ht="15" hidden="1" customHeight="1" x14ac:dyDescent="0.25">
      <c r="C711" s="160" t="s">
        <v>553</v>
      </c>
      <c r="D711" s="161">
        <v>785.35</v>
      </c>
    </row>
    <row r="712" spans="3:4" ht="15" hidden="1" customHeight="1" x14ac:dyDescent="0.25">
      <c r="C712" s="158" t="s">
        <v>552</v>
      </c>
      <c r="D712" s="159">
        <v>328.56</v>
      </c>
    </row>
    <row r="713" spans="3:4" ht="15" hidden="1" customHeight="1" x14ac:dyDescent="0.25">
      <c r="C713" s="160" t="s">
        <v>307</v>
      </c>
      <c r="D713" s="161">
        <v>337.95</v>
      </c>
    </row>
    <row r="714" spans="3:4" ht="15" hidden="1" customHeight="1" x14ac:dyDescent="0.25">
      <c r="C714" s="158" t="s">
        <v>540</v>
      </c>
      <c r="D714" s="159">
        <v>927.06</v>
      </c>
    </row>
    <row r="715" spans="3:4" ht="15" hidden="1" customHeight="1" x14ac:dyDescent="0.25">
      <c r="C715" s="160" t="s">
        <v>308</v>
      </c>
      <c r="D715" s="161">
        <v>1299.3599999999999</v>
      </c>
    </row>
    <row r="716" spans="3:4" ht="15" hidden="1" customHeight="1" x14ac:dyDescent="0.25">
      <c r="C716" s="158" t="s">
        <v>548</v>
      </c>
      <c r="D716" s="159">
        <v>530.65</v>
      </c>
    </row>
    <row r="717" spans="3:4" ht="15" hidden="1" customHeight="1" x14ac:dyDescent="0.25">
      <c r="C717" s="160" t="s">
        <v>552</v>
      </c>
      <c r="D717" s="161">
        <v>591.05999999999995</v>
      </c>
    </row>
    <row r="718" spans="3:4" ht="15" hidden="1" customHeight="1" x14ac:dyDescent="0.25">
      <c r="C718" s="158" t="s">
        <v>546</v>
      </c>
      <c r="D718" s="159">
        <v>1073.83</v>
      </c>
    </row>
    <row r="719" spans="3:4" ht="15" hidden="1" customHeight="1" x14ac:dyDescent="0.25">
      <c r="C719" s="160" t="s">
        <v>547</v>
      </c>
      <c r="D719" s="161">
        <v>557.86</v>
      </c>
    </row>
    <row r="720" spans="3:4" ht="15" hidden="1" customHeight="1" x14ac:dyDescent="0.25">
      <c r="C720" s="158" t="s">
        <v>558</v>
      </c>
      <c r="D720" s="159">
        <v>729.49</v>
      </c>
    </row>
    <row r="721" spans="3:4" ht="15" hidden="1" customHeight="1" x14ac:dyDescent="0.25">
      <c r="C721" s="160" t="s">
        <v>557</v>
      </c>
      <c r="D721" s="161">
        <v>797.76</v>
      </c>
    </row>
    <row r="722" spans="3:4" ht="15" hidden="1" customHeight="1" x14ac:dyDescent="0.25">
      <c r="C722" s="158" t="s">
        <v>307</v>
      </c>
      <c r="D722" s="159">
        <v>988.96</v>
      </c>
    </row>
    <row r="723" spans="3:4" ht="15" hidden="1" customHeight="1" x14ac:dyDescent="0.25">
      <c r="C723" s="160" t="s">
        <v>312</v>
      </c>
      <c r="D723" s="161">
        <v>918.21</v>
      </c>
    </row>
    <row r="724" spans="3:4" ht="15" hidden="1" customHeight="1" x14ac:dyDescent="0.25">
      <c r="C724" s="158" t="s">
        <v>312</v>
      </c>
      <c r="D724" s="159">
        <v>72.73</v>
      </c>
    </row>
    <row r="725" spans="3:4" ht="15" hidden="1" customHeight="1" x14ac:dyDescent="0.25">
      <c r="C725" s="160" t="s">
        <v>549</v>
      </c>
      <c r="D725" s="161">
        <v>1135.07</v>
      </c>
    </row>
    <row r="726" spans="3:4" ht="15" hidden="1" customHeight="1" x14ac:dyDescent="0.25">
      <c r="C726" s="158" t="s">
        <v>312</v>
      </c>
      <c r="D726" s="159">
        <v>556.54999999999995</v>
      </c>
    </row>
    <row r="727" spans="3:4" ht="15" hidden="1" customHeight="1" x14ac:dyDescent="0.25">
      <c r="C727" s="160" t="s">
        <v>547</v>
      </c>
      <c r="D727" s="161">
        <v>592.86</v>
      </c>
    </row>
    <row r="728" spans="3:4" ht="15" hidden="1" customHeight="1" x14ac:dyDescent="0.25">
      <c r="C728" s="158" t="s">
        <v>551</v>
      </c>
      <c r="D728" s="159">
        <v>454.25</v>
      </c>
    </row>
    <row r="729" spans="3:4" ht="15" hidden="1" customHeight="1" x14ac:dyDescent="0.25">
      <c r="C729" s="160" t="s">
        <v>544</v>
      </c>
      <c r="D729" s="161">
        <v>775.97</v>
      </c>
    </row>
    <row r="730" spans="3:4" ht="15" hidden="1" customHeight="1" x14ac:dyDescent="0.25">
      <c r="C730" s="158" t="s">
        <v>539</v>
      </c>
      <c r="D730" s="159">
        <v>748.15</v>
      </c>
    </row>
    <row r="731" spans="3:4" ht="15" hidden="1" customHeight="1" x14ac:dyDescent="0.25">
      <c r="C731" s="160" t="s">
        <v>544</v>
      </c>
      <c r="D731" s="161">
        <v>555.92999999999995</v>
      </c>
    </row>
    <row r="732" spans="3:4" ht="15" hidden="1" customHeight="1" x14ac:dyDescent="0.25">
      <c r="C732" s="158" t="s">
        <v>307</v>
      </c>
      <c r="D732" s="159">
        <v>504.97</v>
      </c>
    </row>
    <row r="733" spans="3:4" ht="15" hidden="1" customHeight="1" x14ac:dyDescent="0.25">
      <c r="C733" s="160" t="s">
        <v>546</v>
      </c>
      <c r="D733" s="161">
        <v>442.99</v>
      </c>
    </row>
    <row r="734" spans="3:4" ht="15" hidden="1" customHeight="1" x14ac:dyDescent="0.25">
      <c r="C734" s="158" t="s">
        <v>551</v>
      </c>
      <c r="D734" s="159">
        <v>889.65</v>
      </c>
    </row>
    <row r="735" spans="3:4" ht="15" hidden="1" customHeight="1" x14ac:dyDescent="0.25">
      <c r="C735" s="160" t="s">
        <v>554</v>
      </c>
      <c r="D735" s="161">
        <v>538.88</v>
      </c>
    </row>
    <row r="736" spans="3:4" ht="15" hidden="1" customHeight="1" x14ac:dyDescent="0.25">
      <c r="C736" s="158" t="s">
        <v>548</v>
      </c>
      <c r="D736" s="159">
        <v>121.73</v>
      </c>
    </row>
    <row r="737" spans="3:4" ht="15" hidden="1" customHeight="1" x14ac:dyDescent="0.25">
      <c r="C737" s="160" t="s">
        <v>553</v>
      </c>
      <c r="D737" s="161">
        <v>395.16</v>
      </c>
    </row>
    <row r="738" spans="3:4" ht="15" hidden="1" customHeight="1" x14ac:dyDescent="0.25">
      <c r="C738" s="158" t="s">
        <v>308</v>
      </c>
      <c r="D738" s="159">
        <v>614.47</v>
      </c>
    </row>
    <row r="739" spans="3:4" ht="15" hidden="1" customHeight="1" x14ac:dyDescent="0.25">
      <c r="C739" s="160" t="s">
        <v>552</v>
      </c>
      <c r="D739" s="161">
        <v>292.24</v>
      </c>
    </row>
    <row r="740" spans="3:4" ht="15" hidden="1" customHeight="1" x14ac:dyDescent="0.25">
      <c r="C740" s="158" t="s">
        <v>554</v>
      </c>
      <c r="D740" s="159">
        <v>372.2</v>
      </c>
    </row>
    <row r="741" spans="3:4" ht="15" hidden="1" customHeight="1" x14ac:dyDescent="0.25">
      <c r="C741" s="160" t="s">
        <v>549</v>
      </c>
      <c r="D741" s="161">
        <v>290.2</v>
      </c>
    </row>
    <row r="742" spans="3:4" ht="15" hidden="1" customHeight="1" x14ac:dyDescent="0.25">
      <c r="C742" s="158" t="s">
        <v>549</v>
      </c>
      <c r="D742" s="159">
        <v>538.78</v>
      </c>
    </row>
    <row r="743" spans="3:4" ht="15" hidden="1" customHeight="1" x14ac:dyDescent="0.25">
      <c r="C743" s="160" t="s">
        <v>540</v>
      </c>
      <c r="D743" s="161">
        <v>403.14</v>
      </c>
    </row>
    <row r="744" spans="3:4" ht="15" hidden="1" customHeight="1" x14ac:dyDescent="0.25">
      <c r="C744" s="158" t="s">
        <v>551</v>
      </c>
      <c r="D744" s="159">
        <v>817.74</v>
      </c>
    </row>
    <row r="745" spans="3:4" ht="15" hidden="1" customHeight="1" x14ac:dyDescent="0.25">
      <c r="C745" s="160" t="s">
        <v>555</v>
      </c>
      <c r="D745" s="161">
        <v>1031.69</v>
      </c>
    </row>
    <row r="746" spans="3:4" ht="15" hidden="1" customHeight="1" x14ac:dyDescent="0.25">
      <c r="C746" s="158" t="s">
        <v>541</v>
      </c>
      <c r="D746" s="159">
        <v>1065.18</v>
      </c>
    </row>
    <row r="747" spans="3:4" ht="15" hidden="1" customHeight="1" x14ac:dyDescent="0.25">
      <c r="C747" s="160" t="s">
        <v>548</v>
      </c>
      <c r="D747" s="161">
        <v>21.94</v>
      </c>
    </row>
    <row r="748" spans="3:4" ht="15" hidden="1" customHeight="1" x14ac:dyDescent="0.25">
      <c r="C748" s="158" t="s">
        <v>307</v>
      </c>
      <c r="D748" s="159">
        <v>830.29</v>
      </c>
    </row>
    <row r="749" spans="3:4" ht="15" hidden="1" customHeight="1" x14ac:dyDescent="0.25">
      <c r="C749" s="160" t="s">
        <v>546</v>
      </c>
      <c r="D749" s="161">
        <v>1195.82</v>
      </c>
    </row>
    <row r="750" spans="3:4" ht="15" hidden="1" customHeight="1" x14ac:dyDescent="0.25">
      <c r="C750" s="158" t="s">
        <v>540</v>
      </c>
      <c r="D750" s="159">
        <v>414.99</v>
      </c>
    </row>
    <row r="751" spans="3:4" ht="15" hidden="1" customHeight="1" x14ac:dyDescent="0.25">
      <c r="C751" s="160" t="s">
        <v>546</v>
      </c>
      <c r="D751" s="161">
        <v>56.2</v>
      </c>
    </row>
    <row r="752" spans="3:4" ht="15" hidden="1" customHeight="1" x14ac:dyDescent="0.25">
      <c r="C752" s="158" t="s">
        <v>312</v>
      </c>
      <c r="D752" s="159">
        <v>875.03</v>
      </c>
    </row>
    <row r="753" spans="3:4" ht="15" hidden="1" customHeight="1" x14ac:dyDescent="0.25">
      <c r="C753" s="160" t="s">
        <v>308</v>
      </c>
      <c r="D753" s="161">
        <v>27.77</v>
      </c>
    </row>
    <row r="754" spans="3:4" ht="15" hidden="1" customHeight="1" x14ac:dyDescent="0.25">
      <c r="C754" s="158" t="s">
        <v>308</v>
      </c>
      <c r="D754" s="159">
        <v>610.11</v>
      </c>
    </row>
    <row r="755" spans="3:4" ht="15" hidden="1" customHeight="1" x14ac:dyDescent="0.25">
      <c r="C755" s="160" t="s">
        <v>553</v>
      </c>
      <c r="D755" s="161">
        <v>591.84</v>
      </c>
    </row>
    <row r="756" spans="3:4" ht="15" hidden="1" customHeight="1" x14ac:dyDescent="0.25">
      <c r="C756" s="158" t="s">
        <v>557</v>
      </c>
      <c r="D756" s="159">
        <v>1104.02</v>
      </c>
    </row>
    <row r="757" spans="3:4" ht="15" hidden="1" customHeight="1" x14ac:dyDescent="0.25">
      <c r="C757" s="160" t="s">
        <v>540</v>
      </c>
      <c r="D757" s="161">
        <v>707.08</v>
      </c>
    </row>
    <row r="758" spans="3:4" ht="15" hidden="1" customHeight="1" x14ac:dyDescent="0.25">
      <c r="C758" s="158" t="s">
        <v>547</v>
      </c>
      <c r="D758" s="159">
        <v>139.02000000000001</v>
      </c>
    </row>
    <row r="759" spans="3:4" ht="15" hidden="1" customHeight="1" x14ac:dyDescent="0.25">
      <c r="C759" s="160" t="s">
        <v>558</v>
      </c>
      <c r="D759" s="161">
        <v>579.54999999999995</v>
      </c>
    </row>
    <row r="760" spans="3:4" ht="15" hidden="1" customHeight="1" x14ac:dyDescent="0.25">
      <c r="C760" s="158" t="s">
        <v>312</v>
      </c>
      <c r="D760" s="159">
        <v>335.05</v>
      </c>
    </row>
    <row r="761" spans="3:4" ht="15" hidden="1" customHeight="1" x14ac:dyDescent="0.25">
      <c r="C761" s="160" t="s">
        <v>548</v>
      </c>
      <c r="D761" s="161">
        <v>1104.6099999999999</v>
      </c>
    </row>
    <row r="762" spans="3:4" ht="15" hidden="1" customHeight="1" x14ac:dyDescent="0.25">
      <c r="C762" s="158" t="s">
        <v>548</v>
      </c>
      <c r="D762" s="159">
        <v>144.19</v>
      </c>
    </row>
    <row r="763" spans="3:4" ht="15" hidden="1" customHeight="1" x14ac:dyDescent="0.25">
      <c r="C763" s="160" t="s">
        <v>553</v>
      </c>
      <c r="D763" s="161">
        <v>833.4</v>
      </c>
    </row>
    <row r="764" spans="3:4" ht="15" hidden="1" customHeight="1" x14ac:dyDescent="0.25">
      <c r="C764" s="158" t="s">
        <v>552</v>
      </c>
      <c r="D764" s="159">
        <v>1237.4000000000001</v>
      </c>
    </row>
    <row r="765" spans="3:4" ht="15" hidden="1" customHeight="1" x14ac:dyDescent="0.25">
      <c r="C765" s="160" t="s">
        <v>546</v>
      </c>
      <c r="D765" s="161">
        <v>103.05</v>
      </c>
    </row>
    <row r="766" spans="3:4" ht="15" hidden="1" customHeight="1" x14ac:dyDescent="0.25">
      <c r="C766" s="158" t="s">
        <v>549</v>
      </c>
      <c r="D766" s="159">
        <v>49.78</v>
      </c>
    </row>
    <row r="767" spans="3:4" ht="15" hidden="1" customHeight="1" x14ac:dyDescent="0.25">
      <c r="C767" s="160" t="s">
        <v>552</v>
      </c>
      <c r="D767" s="161">
        <v>231.99</v>
      </c>
    </row>
    <row r="768" spans="3:4" ht="15" hidden="1" customHeight="1" x14ac:dyDescent="0.25">
      <c r="C768" s="158" t="s">
        <v>307</v>
      </c>
      <c r="D768" s="159">
        <v>1155.1500000000001</v>
      </c>
    </row>
    <row r="769" spans="3:4" ht="15" hidden="1" customHeight="1" x14ac:dyDescent="0.25">
      <c r="C769" s="160" t="s">
        <v>539</v>
      </c>
      <c r="D769" s="161">
        <v>926.57</v>
      </c>
    </row>
    <row r="770" spans="3:4" ht="15" hidden="1" customHeight="1" x14ac:dyDescent="0.25">
      <c r="C770" s="158" t="s">
        <v>551</v>
      </c>
      <c r="D770" s="159">
        <v>1230.67</v>
      </c>
    </row>
    <row r="771" spans="3:4" ht="15" hidden="1" customHeight="1" x14ac:dyDescent="0.25">
      <c r="C771" s="160" t="s">
        <v>312</v>
      </c>
      <c r="D771" s="161">
        <v>690</v>
      </c>
    </row>
    <row r="772" spans="3:4" ht="15" hidden="1" customHeight="1" x14ac:dyDescent="0.25">
      <c r="C772" s="158" t="s">
        <v>551</v>
      </c>
      <c r="D772" s="159">
        <v>525.83000000000004</v>
      </c>
    </row>
    <row r="773" spans="3:4" ht="15" hidden="1" customHeight="1" x14ac:dyDescent="0.25">
      <c r="C773" s="160" t="s">
        <v>551</v>
      </c>
      <c r="D773" s="161">
        <v>1279.3900000000001</v>
      </c>
    </row>
    <row r="774" spans="3:4" ht="15" hidden="1" customHeight="1" x14ac:dyDescent="0.25">
      <c r="C774" s="158" t="s">
        <v>540</v>
      </c>
      <c r="D774" s="159">
        <v>985.47</v>
      </c>
    </row>
    <row r="775" spans="3:4" ht="15" hidden="1" customHeight="1" x14ac:dyDescent="0.25">
      <c r="C775" s="160" t="s">
        <v>551</v>
      </c>
      <c r="D775" s="161">
        <v>1252.02</v>
      </c>
    </row>
    <row r="776" spans="3:4" ht="15" hidden="1" customHeight="1" x14ac:dyDescent="0.25">
      <c r="C776" s="158" t="s">
        <v>556</v>
      </c>
      <c r="D776" s="159">
        <v>331.74</v>
      </c>
    </row>
    <row r="777" spans="3:4" ht="15" hidden="1" customHeight="1" x14ac:dyDescent="0.25">
      <c r="C777" s="160" t="s">
        <v>543</v>
      </c>
      <c r="D777" s="161">
        <v>1209.48</v>
      </c>
    </row>
    <row r="778" spans="3:4" ht="15" hidden="1" customHeight="1" x14ac:dyDescent="0.25">
      <c r="C778" s="158" t="s">
        <v>307</v>
      </c>
      <c r="D778" s="159">
        <v>1254.6300000000001</v>
      </c>
    </row>
    <row r="779" spans="3:4" ht="15" hidden="1" customHeight="1" x14ac:dyDescent="0.25">
      <c r="C779" s="160" t="s">
        <v>542</v>
      </c>
      <c r="D779" s="161">
        <v>269.29000000000002</v>
      </c>
    </row>
    <row r="780" spans="3:4" ht="15" hidden="1" customHeight="1" x14ac:dyDescent="0.25">
      <c r="C780" s="158" t="s">
        <v>553</v>
      </c>
      <c r="D780" s="159">
        <v>36.71</v>
      </c>
    </row>
    <row r="781" spans="3:4" ht="15" hidden="1" customHeight="1" x14ac:dyDescent="0.25">
      <c r="C781" s="160" t="s">
        <v>307</v>
      </c>
      <c r="D781" s="161">
        <v>404.78</v>
      </c>
    </row>
    <row r="782" spans="3:4" ht="15" hidden="1" customHeight="1" x14ac:dyDescent="0.25">
      <c r="C782" s="158" t="s">
        <v>307</v>
      </c>
      <c r="D782" s="159">
        <v>720.09</v>
      </c>
    </row>
    <row r="783" spans="3:4" ht="15" hidden="1" customHeight="1" x14ac:dyDescent="0.25">
      <c r="C783" s="160" t="s">
        <v>555</v>
      </c>
      <c r="D783" s="161">
        <v>600.66</v>
      </c>
    </row>
    <row r="784" spans="3:4" ht="15" hidden="1" customHeight="1" x14ac:dyDescent="0.25">
      <c r="C784" s="158" t="s">
        <v>553</v>
      </c>
      <c r="D784" s="159">
        <v>602.33000000000004</v>
      </c>
    </row>
    <row r="785" spans="3:4" ht="15" hidden="1" customHeight="1" x14ac:dyDescent="0.25">
      <c r="C785" s="160" t="s">
        <v>312</v>
      </c>
      <c r="D785" s="161">
        <v>200.82</v>
      </c>
    </row>
    <row r="786" spans="3:4" ht="15" hidden="1" customHeight="1" x14ac:dyDescent="0.25">
      <c r="C786" s="158" t="s">
        <v>547</v>
      </c>
      <c r="D786" s="159">
        <v>264.72000000000003</v>
      </c>
    </row>
    <row r="787" spans="3:4" ht="15" hidden="1" customHeight="1" x14ac:dyDescent="0.25">
      <c r="C787" s="160" t="s">
        <v>552</v>
      </c>
      <c r="D787" s="161">
        <v>551.23</v>
      </c>
    </row>
    <row r="788" spans="3:4" ht="15" hidden="1" customHeight="1" x14ac:dyDescent="0.25">
      <c r="C788" s="158" t="s">
        <v>549</v>
      </c>
      <c r="D788" s="159">
        <v>273.45999999999998</v>
      </c>
    </row>
    <row r="789" spans="3:4" ht="15" hidden="1" customHeight="1" x14ac:dyDescent="0.25">
      <c r="C789" s="160" t="s">
        <v>539</v>
      </c>
      <c r="D789" s="161">
        <v>1114.81</v>
      </c>
    </row>
    <row r="790" spans="3:4" ht="15" hidden="1" customHeight="1" x14ac:dyDescent="0.25">
      <c r="C790" s="158" t="s">
        <v>555</v>
      </c>
      <c r="D790" s="159">
        <v>792.06</v>
      </c>
    </row>
    <row r="791" spans="3:4" ht="15" hidden="1" customHeight="1" x14ac:dyDescent="0.25">
      <c r="C791" s="160" t="s">
        <v>309</v>
      </c>
      <c r="D791" s="161">
        <v>648.99</v>
      </c>
    </row>
    <row r="792" spans="3:4" ht="15" hidden="1" customHeight="1" x14ac:dyDescent="0.25">
      <c r="C792" s="158" t="s">
        <v>547</v>
      </c>
      <c r="D792" s="159">
        <v>624.02</v>
      </c>
    </row>
    <row r="793" spans="3:4" ht="15" hidden="1" customHeight="1" x14ac:dyDescent="0.25">
      <c r="C793" s="160" t="s">
        <v>551</v>
      </c>
      <c r="D793" s="161">
        <v>622.78</v>
      </c>
    </row>
    <row r="794" spans="3:4" ht="15" hidden="1" customHeight="1" x14ac:dyDescent="0.25">
      <c r="C794" s="158" t="s">
        <v>307</v>
      </c>
      <c r="D794" s="159">
        <v>844.12</v>
      </c>
    </row>
    <row r="795" spans="3:4" ht="15" hidden="1" customHeight="1" x14ac:dyDescent="0.25">
      <c r="C795" s="160" t="s">
        <v>543</v>
      </c>
      <c r="D795" s="161">
        <v>406.12</v>
      </c>
    </row>
    <row r="796" spans="3:4" ht="15" hidden="1" customHeight="1" x14ac:dyDescent="0.25">
      <c r="C796" s="158" t="s">
        <v>553</v>
      </c>
      <c r="D796" s="159">
        <v>391.59</v>
      </c>
    </row>
    <row r="797" spans="3:4" ht="15" hidden="1" customHeight="1" x14ac:dyDescent="0.25">
      <c r="C797" s="160" t="s">
        <v>312</v>
      </c>
      <c r="D797" s="161">
        <v>878.4</v>
      </c>
    </row>
    <row r="798" spans="3:4" ht="15" hidden="1" customHeight="1" x14ac:dyDescent="0.25">
      <c r="C798" s="158" t="s">
        <v>307</v>
      </c>
      <c r="D798" s="159">
        <v>1132.6600000000001</v>
      </c>
    </row>
    <row r="799" spans="3:4" ht="15" hidden="1" customHeight="1" x14ac:dyDescent="0.25">
      <c r="C799" s="160" t="s">
        <v>548</v>
      </c>
      <c r="D799" s="161">
        <v>1277.43</v>
      </c>
    </row>
    <row r="800" spans="3:4" ht="15" hidden="1" customHeight="1" x14ac:dyDescent="0.25">
      <c r="C800" s="158" t="s">
        <v>309</v>
      </c>
      <c r="D800" s="159">
        <v>237.43</v>
      </c>
    </row>
    <row r="801" spans="3:4" ht="15" hidden="1" customHeight="1" x14ac:dyDescent="0.25">
      <c r="C801" s="160" t="s">
        <v>540</v>
      </c>
      <c r="D801" s="161">
        <v>880.88</v>
      </c>
    </row>
    <row r="802" spans="3:4" ht="15" hidden="1" customHeight="1" x14ac:dyDescent="0.25">
      <c r="C802" s="158" t="s">
        <v>547</v>
      </c>
      <c r="D802" s="159">
        <v>525.05999999999995</v>
      </c>
    </row>
    <row r="803" spans="3:4" ht="15" hidden="1" customHeight="1" x14ac:dyDescent="0.25">
      <c r="C803" s="160" t="s">
        <v>551</v>
      </c>
      <c r="D803" s="161">
        <v>901.4</v>
      </c>
    </row>
    <row r="804" spans="3:4" ht="15" hidden="1" customHeight="1" x14ac:dyDescent="0.25">
      <c r="C804" s="158" t="s">
        <v>543</v>
      </c>
      <c r="D804" s="159">
        <v>403.12</v>
      </c>
    </row>
    <row r="805" spans="3:4" ht="15" hidden="1" customHeight="1" x14ac:dyDescent="0.25">
      <c r="C805" s="160" t="s">
        <v>541</v>
      </c>
      <c r="D805" s="161">
        <v>31.73</v>
      </c>
    </row>
    <row r="806" spans="3:4" ht="15" hidden="1" customHeight="1" x14ac:dyDescent="0.25">
      <c r="C806" s="158" t="s">
        <v>308</v>
      </c>
      <c r="D806" s="159">
        <v>424.01</v>
      </c>
    </row>
    <row r="807" spans="3:4" ht="15" hidden="1" customHeight="1" x14ac:dyDescent="0.25">
      <c r="C807" s="160" t="s">
        <v>555</v>
      </c>
      <c r="D807" s="161">
        <v>1235.29</v>
      </c>
    </row>
    <row r="808" spans="3:4" ht="15" hidden="1" customHeight="1" x14ac:dyDescent="0.25">
      <c r="C808" s="158" t="s">
        <v>539</v>
      </c>
      <c r="D808" s="159">
        <v>588.38</v>
      </c>
    </row>
    <row r="809" spans="3:4" ht="15" hidden="1" customHeight="1" x14ac:dyDescent="0.25">
      <c r="C809" s="160" t="s">
        <v>312</v>
      </c>
      <c r="D809" s="161">
        <v>753.33</v>
      </c>
    </row>
    <row r="810" spans="3:4" ht="15" hidden="1" customHeight="1" x14ac:dyDescent="0.25">
      <c r="C810" s="158" t="s">
        <v>309</v>
      </c>
      <c r="D810" s="159">
        <v>118.45</v>
      </c>
    </row>
    <row r="811" spans="3:4" ht="15" hidden="1" customHeight="1" x14ac:dyDescent="0.25">
      <c r="C811" s="160" t="s">
        <v>545</v>
      </c>
      <c r="D811" s="161">
        <v>975.14</v>
      </c>
    </row>
    <row r="812" spans="3:4" ht="15" hidden="1" customHeight="1" x14ac:dyDescent="0.25">
      <c r="C812" s="158" t="s">
        <v>547</v>
      </c>
      <c r="D812" s="159">
        <v>965.32</v>
      </c>
    </row>
    <row r="813" spans="3:4" ht="15" hidden="1" customHeight="1" x14ac:dyDescent="0.25">
      <c r="C813" s="160" t="s">
        <v>549</v>
      </c>
      <c r="D813" s="161">
        <v>41.25</v>
      </c>
    </row>
    <row r="814" spans="3:4" ht="15" hidden="1" customHeight="1" x14ac:dyDescent="0.25">
      <c r="C814" s="158" t="s">
        <v>546</v>
      </c>
      <c r="D814" s="159">
        <v>807.13</v>
      </c>
    </row>
    <row r="815" spans="3:4" ht="15" hidden="1" customHeight="1" x14ac:dyDescent="0.25">
      <c r="C815" s="160" t="s">
        <v>309</v>
      </c>
      <c r="D815" s="161">
        <v>1040.27</v>
      </c>
    </row>
    <row r="816" spans="3:4" ht="15" hidden="1" customHeight="1" x14ac:dyDescent="0.25">
      <c r="C816" s="158" t="s">
        <v>546</v>
      </c>
      <c r="D816" s="159">
        <v>168.15</v>
      </c>
    </row>
    <row r="817" spans="3:4" ht="15" hidden="1" customHeight="1" x14ac:dyDescent="0.25">
      <c r="C817" s="160" t="s">
        <v>540</v>
      </c>
      <c r="D817" s="161">
        <v>628.26</v>
      </c>
    </row>
    <row r="818" spans="3:4" ht="15" hidden="1" customHeight="1" x14ac:dyDescent="0.25">
      <c r="C818" s="158" t="s">
        <v>543</v>
      </c>
      <c r="D818" s="159">
        <v>992.8</v>
      </c>
    </row>
    <row r="819" spans="3:4" ht="15" hidden="1" customHeight="1" x14ac:dyDescent="0.25">
      <c r="C819" s="160" t="s">
        <v>308</v>
      </c>
      <c r="D819" s="161">
        <v>913.26</v>
      </c>
    </row>
    <row r="820" spans="3:4" ht="15" hidden="1" customHeight="1" x14ac:dyDescent="0.25">
      <c r="C820" s="158" t="s">
        <v>557</v>
      </c>
      <c r="D820" s="159">
        <v>423.68</v>
      </c>
    </row>
    <row r="821" spans="3:4" ht="15" hidden="1" customHeight="1" x14ac:dyDescent="0.25">
      <c r="C821" s="160" t="s">
        <v>553</v>
      </c>
      <c r="D821" s="161">
        <v>334.31</v>
      </c>
    </row>
    <row r="822" spans="3:4" ht="15" hidden="1" customHeight="1" x14ac:dyDescent="0.25">
      <c r="C822" s="158" t="s">
        <v>556</v>
      </c>
      <c r="D822" s="159">
        <v>1085.72</v>
      </c>
    </row>
    <row r="823" spans="3:4" ht="15" hidden="1" customHeight="1" x14ac:dyDescent="0.25">
      <c r="C823" s="160" t="s">
        <v>547</v>
      </c>
      <c r="D823" s="161">
        <v>176.26</v>
      </c>
    </row>
    <row r="824" spans="3:4" ht="15" hidden="1" customHeight="1" x14ac:dyDescent="0.25">
      <c r="C824" s="158" t="s">
        <v>549</v>
      </c>
      <c r="D824" s="159">
        <v>395.91</v>
      </c>
    </row>
    <row r="825" spans="3:4" ht="15" hidden="1" customHeight="1" x14ac:dyDescent="0.25">
      <c r="C825" s="160" t="s">
        <v>549</v>
      </c>
      <c r="D825" s="161">
        <v>736.57</v>
      </c>
    </row>
    <row r="826" spans="3:4" ht="15" hidden="1" customHeight="1" x14ac:dyDescent="0.25">
      <c r="C826" s="158" t="s">
        <v>539</v>
      </c>
      <c r="D826" s="159">
        <v>380.83</v>
      </c>
    </row>
    <row r="827" spans="3:4" ht="15" hidden="1" customHeight="1" x14ac:dyDescent="0.25">
      <c r="C827" s="160" t="s">
        <v>312</v>
      </c>
      <c r="D827" s="161">
        <v>832.02</v>
      </c>
    </row>
    <row r="828" spans="3:4" ht="15" hidden="1" customHeight="1" x14ac:dyDescent="0.25">
      <c r="C828" s="158" t="s">
        <v>555</v>
      </c>
      <c r="D828" s="159">
        <v>126.55</v>
      </c>
    </row>
    <row r="829" spans="3:4" ht="15" hidden="1" customHeight="1" x14ac:dyDescent="0.25">
      <c r="C829" s="160" t="s">
        <v>307</v>
      </c>
      <c r="D829" s="161">
        <v>760.47</v>
      </c>
    </row>
    <row r="830" spans="3:4" ht="15" hidden="1" customHeight="1" x14ac:dyDescent="0.25">
      <c r="C830" s="158" t="s">
        <v>557</v>
      </c>
      <c r="D830" s="159">
        <v>80.209999999999994</v>
      </c>
    </row>
    <row r="831" spans="3:4" ht="15" hidden="1" customHeight="1" x14ac:dyDescent="0.25">
      <c r="C831" s="160" t="s">
        <v>547</v>
      </c>
      <c r="D831" s="161">
        <v>29.45</v>
      </c>
    </row>
    <row r="832" spans="3:4" ht="15" hidden="1" customHeight="1" x14ac:dyDescent="0.25">
      <c r="C832" s="158" t="s">
        <v>557</v>
      </c>
      <c r="D832" s="159">
        <v>280.25</v>
      </c>
    </row>
    <row r="833" spans="3:4" ht="15" hidden="1" customHeight="1" x14ac:dyDescent="0.25">
      <c r="C833" s="160" t="s">
        <v>547</v>
      </c>
      <c r="D833" s="161">
        <v>725.24</v>
      </c>
    </row>
    <row r="834" spans="3:4" ht="15" hidden="1" customHeight="1" x14ac:dyDescent="0.25">
      <c r="C834" s="158" t="s">
        <v>541</v>
      </c>
      <c r="D834" s="159">
        <v>820.07</v>
      </c>
    </row>
    <row r="835" spans="3:4" ht="15" hidden="1" customHeight="1" x14ac:dyDescent="0.25">
      <c r="C835" s="160" t="s">
        <v>308</v>
      </c>
      <c r="D835" s="161">
        <v>953.65</v>
      </c>
    </row>
    <row r="836" spans="3:4" ht="15" hidden="1" customHeight="1" x14ac:dyDescent="0.25">
      <c r="C836" s="158" t="s">
        <v>546</v>
      </c>
      <c r="D836" s="159">
        <v>987.52</v>
      </c>
    </row>
    <row r="837" spans="3:4" ht="15" hidden="1" customHeight="1" x14ac:dyDescent="0.25">
      <c r="C837" s="160" t="s">
        <v>539</v>
      </c>
      <c r="D837" s="161">
        <v>691.88</v>
      </c>
    </row>
    <row r="838" spans="3:4" ht="15" hidden="1" customHeight="1" x14ac:dyDescent="0.25">
      <c r="C838" s="158" t="s">
        <v>547</v>
      </c>
      <c r="D838" s="159">
        <v>571.33000000000004</v>
      </c>
    </row>
    <row r="839" spans="3:4" ht="15" hidden="1" customHeight="1" x14ac:dyDescent="0.25">
      <c r="C839" s="160" t="s">
        <v>542</v>
      </c>
      <c r="D839" s="161">
        <v>843.27</v>
      </c>
    </row>
    <row r="840" spans="3:4" ht="15" hidden="1" customHeight="1" x14ac:dyDescent="0.25">
      <c r="C840" s="158" t="s">
        <v>308</v>
      </c>
      <c r="D840" s="159">
        <v>774.74</v>
      </c>
    </row>
    <row r="841" spans="3:4" ht="15" hidden="1" customHeight="1" x14ac:dyDescent="0.25">
      <c r="C841" s="160" t="s">
        <v>307</v>
      </c>
      <c r="D841" s="161">
        <v>31.66</v>
      </c>
    </row>
    <row r="842" spans="3:4" ht="15" hidden="1" customHeight="1" x14ac:dyDescent="0.25">
      <c r="C842" s="158" t="s">
        <v>547</v>
      </c>
      <c r="D842" s="159">
        <v>1127.6199999999999</v>
      </c>
    </row>
    <row r="843" spans="3:4" ht="15" hidden="1" customHeight="1" x14ac:dyDescent="0.25">
      <c r="C843" s="160" t="s">
        <v>551</v>
      </c>
      <c r="D843" s="161">
        <v>332.52</v>
      </c>
    </row>
    <row r="844" spans="3:4" ht="15" hidden="1" customHeight="1" x14ac:dyDescent="0.25">
      <c r="C844" s="158" t="s">
        <v>312</v>
      </c>
      <c r="D844" s="159">
        <v>989.08</v>
      </c>
    </row>
    <row r="845" spans="3:4" ht="15" hidden="1" customHeight="1" x14ac:dyDescent="0.25">
      <c r="C845" s="160" t="s">
        <v>307</v>
      </c>
      <c r="D845" s="161">
        <v>905.58</v>
      </c>
    </row>
    <row r="846" spans="3:4" ht="15" hidden="1" customHeight="1" x14ac:dyDescent="0.25">
      <c r="C846" s="158" t="s">
        <v>545</v>
      </c>
      <c r="D846" s="159">
        <v>842.73</v>
      </c>
    </row>
    <row r="847" spans="3:4" ht="15" hidden="1" customHeight="1" x14ac:dyDescent="0.25">
      <c r="C847" s="160" t="s">
        <v>555</v>
      </c>
      <c r="D847" s="161">
        <v>1186.79</v>
      </c>
    </row>
    <row r="848" spans="3:4" ht="15" hidden="1" customHeight="1" x14ac:dyDescent="0.25">
      <c r="C848" s="158" t="s">
        <v>312</v>
      </c>
      <c r="D848" s="159">
        <v>775.49</v>
      </c>
    </row>
    <row r="849" spans="3:4" ht="15" hidden="1" customHeight="1" x14ac:dyDescent="0.25">
      <c r="C849" s="160" t="s">
        <v>308</v>
      </c>
      <c r="D849" s="161">
        <v>385.86</v>
      </c>
    </row>
    <row r="850" spans="3:4" ht="15" hidden="1" customHeight="1" x14ac:dyDescent="0.25">
      <c r="C850" s="158" t="s">
        <v>552</v>
      </c>
      <c r="D850" s="159">
        <v>1156.53</v>
      </c>
    </row>
    <row r="851" spans="3:4" ht="15" hidden="1" customHeight="1" x14ac:dyDescent="0.25">
      <c r="C851" s="160" t="s">
        <v>551</v>
      </c>
      <c r="D851" s="161">
        <v>700.4</v>
      </c>
    </row>
    <row r="852" spans="3:4" ht="15" hidden="1" customHeight="1" x14ac:dyDescent="0.25">
      <c r="C852" s="158" t="s">
        <v>307</v>
      </c>
      <c r="D852" s="159">
        <v>880.71</v>
      </c>
    </row>
    <row r="853" spans="3:4" ht="15" hidden="1" customHeight="1" x14ac:dyDescent="0.25">
      <c r="C853" s="160" t="s">
        <v>558</v>
      </c>
      <c r="D853" s="161">
        <v>711.4</v>
      </c>
    </row>
    <row r="854" spans="3:4" ht="15" hidden="1" customHeight="1" x14ac:dyDescent="0.25">
      <c r="C854" s="158" t="s">
        <v>546</v>
      </c>
      <c r="D854" s="159">
        <v>1289.8800000000001</v>
      </c>
    </row>
    <row r="855" spans="3:4" ht="15" hidden="1" customHeight="1" x14ac:dyDescent="0.25">
      <c r="C855" s="160" t="s">
        <v>548</v>
      </c>
      <c r="D855" s="161">
        <v>168.06</v>
      </c>
    </row>
    <row r="856" spans="3:4" ht="15" hidden="1" customHeight="1" x14ac:dyDescent="0.25">
      <c r="C856" s="158" t="s">
        <v>551</v>
      </c>
      <c r="D856" s="159">
        <v>821.9</v>
      </c>
    </row>
    <row r="857" spans="3:4" ht="15" hidden="1" customHeight="1" x14ac:dyDescent="0.25">
      <c r="C857" s="160" t="s">
        <v>541</v>
      </c>
      <c r="D857" s="161">
        <v>732.45</v>
      </c>
    </row>
    <row r="858" spans="3:4" ht="15" hidden="1" customHeight="1" x14ac:dyDescent="0.25">
      <c r="C858" s="158" t="s">
        <v>308</v>
      </c>
      <c r="D858" s="159">
        <v>784.48</v>
      </c>
    </row>
    <row r="859" spans="3:4" ht="15" hidden="1" customHeight="1" x14ac:dyDescent="0.25">
      <c r="C859" s="160" t="s">
        <v>546</v>
      </c>
      <c r="D859" s="161">
        <v>833.12</v>
      </c>
    </row>
    <row r="860" spans="3:4" ht="15" hidden="1" customHeight="1" x14ac:dyDescent="0.25">
      <c r="C860" s="158" t="s">
        <v>557</v>
      </c>
      <c r="D860" s="159">
        <v>500.77</v>
      </c>
    </row>
    <row r="861" spans="3:4" ht="15" hidden="1" customHeight="1" x14ac:dyDescent="0.25">
      <c r="C861" s="160" t="s">
        <v>540</v>
      </c>
      <c r="D861" s="161">
        <v>494.41</v>
      </c>
    </row>
    <row r="862" spans="3:4" ht="15" hidden="1" customHeight="1" x14ac:dyDescent="0.25">
      <c r="C862" s="158" t="s">
        <v>308</v>
      </c>
      <c r="D862" s="159">
        <v>730.87</v>
      </c>
    </row>
    <row r="863" spans="3:4" ht="15" hidden="1" customHeight="1" x14ac:dyDescent="0.25">
      <c r="C863" s="160" t="s">
        <v>552</v>
      </c>
      <c r="D863" s="161">
        <v>629.33000000000004</v>
      </c>
    </row>
    <row r="864" spans="3:4" ht="15" hidden="1" customHeight="1" x14ac:dyDescent="0.25">
      <c r="C864" s="158" t="s">
        <v>544</v>
      </c>
      <c r="D864" s="159">
        <v>705.63</v>
      </c>
    </row>
    <row r="865" spans="3:4" ht="15" hidden="1" customHeight="1" x14ac:dyDescent="0.25">
      <c r="C865" s="160" t="s">
        <v>544</v>
      </c>
      <c r="D865" s="161">
        <v>471</v>
      </c>
    </row>
    <row r="866" spans="3:4" ht="15" hidden="1" customHeight="1" x14ac:dyDescent="0.25">
      <c r="C866" s="158" t="s">
        <v>308</v>
      </c>
      <c r="D866" s="159">
        <v>683.89</v>
      </c>
    </row>
    <row r="867" spans="3:4" ht="15" hidden="1" customHeight="1" x14ac:dyDescent="0.25">
      <c r="C867" s="160" t="s">
        <v>552</v>
      </c>
      <c r="D867" s="161">
        <v>857.27</v>
      </c>
    </row>
    <row r="868" spans="3:4" ht="15" hidden="1" customHeight="1" x14ac:dyDescent="0.25">
      <c r="C868" s="158" t="s">
        <v>549</v>
      </c>
      <c r="D868" s="159">
        <v>1039.98</v>
      </c>
    </row>
    <row r="869" spans="3:4" ht="15" hidden="1" customHeight="1" x14ac:dyDescent="0.25">
      <c r="C869" s="160" t="s">
        <v>547</v>
      </c>
      <c r="D869" s="161">
        <v>217.5</v>
      </c>
    </row>
    <row r="870" spans="3:4" ht="15" hidden="1" customHeight="1" x14ac:dyDescent="0.25">
      <c r="C870" s="158" t="s">
        <v>546</v>
      </c>
      <c r="D870" s="159">
        <v>403.85</v>
      </c>
    </row>
    <row r="871" spans="3:4" ht="15" hidden="1" customHeight="1" x14ac:dyDescent="0.25">
      <c r="C871" s="160" t="s">
        <v>556</v>
      </c>
      <c r="D871" s="161">
        <v>359.2</v>
      </c>
    </row>
    <row r="872" spans="3:4" ht="15" hidden="1" customHeight="1" x14ac:dyDescent="0.25">
      <c r="C872" s="158" t="s">
        <v>556</v>
      </c>
      <c r="D872" s="159">
        <v>845.41</v>
      </c>
    </row>
    <row r="873" spans="3:4" ht="15" hidden="1" customHeight="1" x14ac:dyDescent="0.25">
      <c r="C873" s="160" t="s">
        <v>542</v>
      </c>
      <c r="D873" s="161">
        <v>717.18</v>
      </c>
    </row>
    <row r="874" spans="3:4" ht="15" hidden="1" customHeight="1" x14ac:dyDescent="0.25">
      <c r="C874" s="158" t="s">
        <v>308</v>
      </c>
      <c r="D874" s="159">
        <v>550.77</v>
      </c>
    </row>
    <row r="875" spans="3:4" ht="15" hidden="1" customHeight="1" x14ac:dyDescent="0.25">
      <c r="C875" s="160" t="s">
        <v>307</v>
      </c>
      <c r="D875" s="161">
        <v>485.75</v>
      </c>
    </row>
    <row r="876" spans="3:4" ht="15" hidden="1" customHeight="1" x14ac:dyDescent="0.25">
      <c r="C876" s="158" t="s">
        <v>545</v>
      </c>
      <c r="D876" s="159">
        <v>277.72000000000003</v>
      </c>
    </row>
    <row r="877" spans="3:4" ht="15" hidden="1" customHeight="1" x14ac:dyDescent="0.25">
      <c r="C877" s="160" t="s">
        <v>548</v>
      </c>
      <c r="D877" s="161">
        <v>1250.74</v>
      </c>
    </row>
    <row r="878" spans="3:4" ht="15" hidden="1" customHeight="1" x14ac:dyDescent="0.25">
      <c r="C878" s="158" t="s">
        <v>546</v>
      </c>
      <c r="D878" s="159">
        <v>902.31</v>
      </c>
    </row>
    <row r="879" spans="3:4" ht="15" hidden="1" customHeight="1" x14ac:dyDescent="0.25">
      <c r="C879" s="160" t="s">
        <v>308</v>
      </c>
      <c r="D879" s="161">
        <v>1247.49</v>
      </c>
    </row>
    <row r="880" spans="3:4" ht="15" hidden="1" customHeight="1" x14ac:dyDescent="0.25">
      <c r="C880" s="158" t="s">
        <v>557</v>
      </c>
      <c r="D880" s="159">
        <v>950.19</v>
      </c>
    </row>
    <row r="881" spans="3:4" ht="15" hidden="1" customHeight="1" x14ac:dyDescent="0.25">
      <c r="C881" s="160" t="s">
        <v>307</v>
      </c>
      <c r="D881" s="161">
        <v>500.75</v>
      </c>
    </row>
    <row r="882" spans="3:4" ht="15" hidden="1" customHeight="1" x14ac:dyDescent="0.25">
      <c r="C882" s="158" t="s">
        <v>551</v>
      </c>
      <c r="D882" s="159">
        <v>608.44000000000005</v>
      </c>
    </row>
    <row r="883" spans="3:4" ht="15" hidden="1" customHeight="1" x14ac:dyDescent="0.25">
      <c r="C883" s="160" t="s">
        <v>551</v>
      </c>
      <c r="D883" s="161">
        <v>170.3</v>
      </c>
    </row>
    <row r="884" spans="3:4" ht="15" hidden="1" customHeight="1" x14ac:dyDescent="0.25">
      <c r="C884" s="158" t="s">
        <v>308</v>
      </c>
      <c r="D884" s="159">
        <v>106.4</v>
      </c>
    </row>
    <row r="885" spans="3:4" ht="15" hidden="1" customHeight="1" x14ac:dyDescent="0.25">
      <c r="C885" s="160" t="s">
        <v>553</v>
      </c>
      <c r="D885" s="161">
        <v>141.91</v>
      </c>
    </row>
    <row r="886" spans="3:4" ht="15" hidden="1" customHeight="1" x14ac:dyDescent="0.25">
      <c r="C886" s="158" t="s">
        <v>552</v>
      </c>
      <c r="D886" s="159">
        <v>396.7</v>
      </c>
    </row>
    <row r="887" spans="3:4" ht="15" hidden="1" customHeight="1" x14ac:dyDescent="0.25">
      <c r="C887" s="160" t="s">
        <v>549</v>
      </c>
      <c r="D887" s="161">
        <v>179.42</v>
      </c>
    </row>
    <row r="888" spans="3:4" ht="15" hidden="1" customHeight="1" x14ac:dyDescent="0.25">
      <c r="C888" s="158" t="s">
        <v>547</v>
      </c>
      <c r="D888" s="159">
        <v>858.08</v>
      </c>
    </row>
    <row r="889" spans="3:4" ht="15" hidden="1" customHeight="1" x14ac:dyDescent="0.25">
      <c r="C889" s="160" t="s">
        <v>312</v>
      </c>
      <c r="D889" s="161">
        <v>1134.02</v>
      </c>
    </row>
    <row r="890" spans="3:4" ht="15" hidden="1" customHeight="1" x14ac:dyDescent="0.25">
      <c r="C890" s="158" t="s">
        <v>312</v>
      </c>
      <c r="D890" s="159">
        <v>511.61</v>
      </c>
    </row>
    <row r="891" spans="3:4" ht="15" hidden="1" customHeight="1" x14ac:dyDescent="0.25">
      <c r="C891" s="160" t="s">
        <v>308</v>
      </c>
      <c r="D891" s="161">
        <v>60.82</v>
      </c>
    </row>
    <row r="892" spans="3:4" ht="15" hidden="1" customHeight="1" x14ac:dyDescent="0.25">
      <c r="C892" s="158" t="s">
        <v>551</v>
      </c>
      <c r="D892" s="159">
        <v>367.2</v>
      </c>
    </row>
    <row r="893" spans="3:4" ht="15" hidden="1" customHeight="1" x14ac:dyDescent="0.25">
      <c r="C893" s="160" t="s">
        <v>552</v>
      </c>
      <c r="D893" s="161">
        <v>79.67</v>
      </c>
    </row>
    <row r="894" spans="3:4" ht="15" hidden="1" customHeight="1" x14ac:dyDescent="0.25">
      <c r="C894" s="158" t="s">
        <v>553</v>
      </c>
      <c r="D894" s="159">
        <v>363.63</v>
      </c>
    </row>
    <row r="895" spans="3:4" ht="15" hidden="1" customHeight="1" x14ac:dyDescent="0.25">
      <c r="C895" s="160" t="s">
        <v>312</v>
      </c>
      <c r="D895" s="161">
        <v>136.99</v>
      </c>
    </row>
    <row r="896" spans="3:4" ht="15" hidden="1" customHeight="1" x14ac:dyDescent="0.25">
      <c r="C896" s="158" t="s">
        <v>552</v>
      </c>
      <c r="D896" s="159">
        <v>539.13</v>
      </c>
    </row>
    <row r="897" spans="3:4" ht="15" hidden="1" customHeight="1" x14ac:dyDescent="0.25">
      <c r="C897" s="160" t="s">
        <v>542</v>
      </c>
      <c r="D897" s="161">
        <v>817.68</v>
      </c>
    </row>
    <row r="898" spans="3:4" ht="15" hidden="1" customHeight="1" x14ac:dyDescent="0.25">
      <c r="C898" s="158" t="s">
        <v>307</v>
      </c>
      <c r="D898" s="159">
        <v>989.48</v>
      </c>
    </row>
    <row r="899" spans="3:4" ht="15" hidden="1" customHeight="1" x14ac:dyDescent="0.25">
      <c r="C899" s="160" t="s">
        <v>547</v>
      </c>
      <c r="D899" s="161">
        <v>656.89</v>
      </c>
    </row>
    <row r="900" spans="3:4" ht="15" hidden="1" customHeight="1" x14ac:dyDescent="0.25">
      <c r="C900" s="158" t="s">
        <v>555</v>
      </c>
      <c r="D900" s="159">
        <v>304.72000000000003</v>
      </c>
    </row>
    <row r="901" spans="3:4" ht="15" hidden="1" customHeight="1" x14ac:dyDescent="0.25">
      <c r="C901" s="160" t="s">
        <v>549</v>
      </c>
      <c r="D901" s="161">
        <v>312.52999999999997</v>
      </c>
    </row>
    <row r="902" spans="3:4" ht="15" hidden="1" customHeight="1" x14ac:dyDescent="0.25">
      <c r="C902" s="158" t="s">
        <v>542</v>
      </c>
      <c r="D902" s="159">
        <v>59.12</v>
      </c>
    </row>
    <row r="903" spans="3:4" ht="15" hidden="1" customHeight="1" x14ac:dyDescent="0.25">
      <c r="C903" s="160" t="s">
        <v>545</v>
      </c>
      <c r="D903" s="161">
        <v>1007.46</v>
      </c>
    </row>
    <row r="904" spans="3:4" ht="15" hidden="1" customHeight="1" x14ac:dyDescent="0.25">
      <c r="C904" s="158" t="s">
        <v>549</v>
      </c>
      <c r="D904" s="159">
        <v>461.86</v>
      </c>
    </row>
    <row r="905" spans="3:4" ht="15" hidden="1" customHeight="1" x14ac:dyDescent="0.25">
      <c r="C905" s="160" t="s">
        <v>552</v>
      </c>
      <c r="D905" s="161">
        <v>1008.41</v>
      </c>
    </row>
    <row r="906" spans="3:4" ht="15" hidden="1" customHeight="1" x14ac:dyDescent="0.25">
      <c r="C906" s="158" t="s">
        <v>543</v>
      </c>
      <c r="D906" s="159">
        <v>835.23</v>
      </c>
    </row>
    <row r="907" spans="3:4" ht="15" hidden="1" customHeight="1" x14ac:dyDescent="0.25">
      <c r="C907" s="160" t="s">
        <v>545</v>
      </c>
      <c r="D907" s="161">
        <v>1186.1500000000001</v>
      </c>
    </row>
    <row r="908" spans="3:4" ht="15" hidden="1" customHeight="1" x14ac:dyDescent="0.25">
      <c r="C908" s="158" t="s">
        <v>542</v>
      </c>
      <c r="D908" s="159">
        <v>1182.7</v>
      </c>
    </row>
    <row r="909" spans="3:4" ht="15" hidden="1" customHeight="1" x14ac:dyDescent="0.25">
      <c r="C909" s="160" t="s">
        <v>549</v>
      </c>
      <c r="D909" s="161">
        <v>702.64</v>
      </c>
    </row>
    <row r="910" spans="3:4" ht="15" hidden="1" customHeight="1" x14ac:dyDescent="0.25">
      <c r="C910" s="158" t="s">
        <v>553</v>
      </c>
      <c r="D910" s="159">
        <v>1205.46</v>
      </c>
    </row>
    <row r="911" spans="3:4" ht="15" hidden="1" customHeight="1" x14ac:dyDescent="0.25">
      <c r="C911" s="160" t="s">
        <v>309</v>
      </c>
      <c r="D911" s="161">
        <v>871.05</v>
      </c>
    </row>
    <row r="912" spans="3:4" ht="15" hidden="1" customHeight="1" x14ac:dyDescent="0.25">
      <c r="C912" s="158" t="s">
        <v>547</v>
      </c>
      <c r="D912" s="159">
        <v>431.16</v>
      </c>
    </row>
    <row r="913" spans="3:4" ht="15" hidden="1" customHeight="1" x14ac:dyDescent="0.25">
      <c r="C913" s="160" t="s">
        <v>546</v>
      </c>
      <c r="D913" s="161">
        <v>433.58</v>
      </c>
    </row>
    <row r="914" spans="3:4" ht="15" hidden="1" customHeight="1" x14ac:dyDescent="0.25">
      <c r="C914" s="158" t="s">
        <v>553</v>
      </c>
      <c r="D914" s="159">
        <v>1061.83</v>
      </c>
    </row>
    <row r="915" spans="3:4" ht="15" hidden="1" customHeight="1" x14ac:dyDescent="0.25">
      <c r="C915" s="160" t="s">
        <v>307</v>
      </c>
      <c r="D915" s="161">
        <v>1114.29</v>
      </c>
    </row>
    <row r="916" spans="3:4" ht="15" hidden="1" customHeight="1" x14ac:dyDescent="0.25">
      <c r="C916" s="158" t="s">
        <v>555</v>
      </c>
      <c r="D916" s="159">
        <v>575.22</v>
      </c>
    </row>
    <row r="917" spans="3:4" ht="15" hidden="1" customHeight="1" x14ac:dyDescent="0.25">
      <c r="C917" s="160" t="s">
        <v>546</v>
      </c>
      <c r="D917" s="161">
        <v>851.49</v>
      </c>
    </row>
    <row r="918" spans="3:4" ht="15" hidden="1" customHeight="1" x14ac:dyDescent="0.25">
      <c r="C918" s="158" t="s">
        <v>552</v>
      </c>
      <c r="D918" s="159">
        <v>705.97</v>
      </c>
    </row>
    <row r="919" spans="3:4" ht="15" hidden="1" customHeight="1" x14ac:dyDescent="0.25">
      <c r="C919" s="160" t="s">
        <v>553</v>
      </c>
      <c r="D919" s="161">
        <v>485.44</v>
      </c>
    </row>
    <row r="920" spans="3:4" ht="15" hidden="1" customHeight="1" x14ac:dyDescent="0.25">
      <c r="C920" s="158" t="s">
        <v>556</v>
      </c>
      <c r="D920" s="159">
        <v>1237.23</v>
      </c>
    </row>
    <row r="921" spans="3:4" ht="15" hidden="1" customHeight="1" x14ac:dyDescent="0.25">
      <c r="C921" s="160" t="s">
        <v>547</v>
      </c>
      <c r="D921" s="161">
        <v>668.06</v>
      </c>
    </row>
    <row r="922" spans="3:4" ht="15" hidden="1" customHeight="1" x14ac:dyDescent="0.25">
      <c r="C922" s="158" t="s">
        <v>554</v>
      </c>
      <c r="D922" s="159">
        <v>1051.81</v>
      </c>
    </row>
    <row r="923" spans="3:4" ht="15" hidden="1" customHeight="1" x14ac:dyDescent="0.25">
      <c r="C923" s="160" t="s">
        <v>540</v>
      </c>
      <c r="D923" s="161">
        <v>467.51</v>
      </c>
    </row>
    <row r="924" spans="3:4" ht="15" hidden="1" customHeight="1" x14ac:dyDescent="0.25">
      <c r="C924" s="158" t="s">
        <v>553</v>
      </c>
      <c r="D924" s="159">
        <v>202.74</v>
      </c>
    </row>
    <row r="925" spans="3:4" ht="15" hidden="1" customHeight="1" x14ac:dyDescent="0.25">
      <c r="C925" s="160" t="s">
        <v>550</v>
      </c>
      <c r="D925" s="161">
        <v>1224.94</v>
      </c>
    </row>
    <row r="926" spans="3:4" ht="15" hidden="1" customHeight="1" x14ac:dyDescent="0.25">
      <c r="C926" s="158" t="s">
        <v>308</v>
      </c>
      <c r="D926" s="159">
        <v>1198.5999999999999</v>
      </c>
    </row>
    <row r="927" spans="3:4" ht="15" hidden="1" customHeight="1" x14ac:dyDescent="0.25">
      <c r="C927" s="160" t="s">
        <v>552</v>
      </c>
      <c r="D927" s="161">
        <v>968.87</v>
      </c>
    </row>
    <row r="928" spans="3:4" ht="15" hidden="1" customHeight="1" x14ac:dyDescent="0.25">
      <c r="C928" s="158" t="s">
        <v>549</v>
      </c>
      <c r="D928" s="159">
        <v>703.34</v>
      </c>
    </row>
    <row r="929" spans="3:4" ht="15" hidden="1" customHeight="1" x14ac:dyDescent="0.25">
      <c r="C929" s="160" t="s">
        <v>539</v>
      </c>
      <c r="D929" s="161">
        <v>623.71</v>
      </c>
    </row>
    <row r="930" spans="3:4" ht="15" hidden="1" customHeight="1" x14ac:dyDescent="0.25">
      <c r="C930" s="158" t="s">
        <v>307</v>
      </c>
      <c r="D930" s="159">
        <v>1079.3699999999999</v>
      </c>
    </row>
    <row r="931" spans="3:4" ht="15" hidden="1" customHeight="1" x14ac:dyDescent="0.25">
      <c r="C931" s="160" t="s">
        <v>540</v>
      </c>
      <c r="D931" s="161">
        <v>926.09</v>
      </c>
    </row>
    <row r="932" spans="3:4" ht="15" hidden="1" customHeight="1" x14ac:dyDescent="0.25">
      <c r="C932" s="158" t="s">
        <v>547</v>
      </c>
      <c r="D932" s="159">
        <v>1186.48</v>
      </c>
    </row>
    <row r="933" spans="3:4" ht="15" hidden="1" customHeight="1" x14ac:dyDescent="0.25">
      <c r="C933" s="160" t="s">
        <v>540</v>
      </c>
      <c r="D933" s="161">
        <v>483.98</v>
      </c>
    </row>
    <row r="934" spans="3:4" ht="15" hidden="1" customHeight="1" x14ac:dyDescent="0.25">
      <c r="C934" s="158" t="s">
        <v>540</v>
      </c>
      <c r="D934" s="159">
        <v>654.27</v>
      </c>
    </row>
    <row r="935" spans="3:4" ht="15" hidden="1" customHeight="1" x14ac:dyDescent="0.25">
      <c r="C935" s="160" t="s">
        <v>545</v>
      </c>
      <c r="D935" s="161">
        <v>745.64</v>
      </c>
    </row>
    <row r="936" spans="3:4" ht="15" hidden="1" customHeight="1" x14ac:dyDescent="0.25">
      <c r="C936" s="158" t="s">
        <v>553</v>
      </c>
      <c r="D936" s="159">
        <v>593.91</v>
      </c>
    </row>
    <row r="937" spans="3:4" ht="15" hidden="1" customHeight="1" x14ac:dyDescent="0.25">
      <c r="C937" s="160" t="s">
        <v>539</v>
      </c>
      <c r="D937" s="161">
        <v>497.62</v>
      </c>
    </row>
    <row r="938" spans="3:4" ht="15" hidden="1" customHeight="1" x14ac:dyDescent="0.25">
      <c r="C938" s="158" t="s">
        <v>552</v>
      </c>
      <c r="D938" s="159">
        <v>752.05</v>
      </c>
    </row>
    <row r="939" spans="3:4" ht="15" hidden="1" customHeight="1" x14ac:dyDescent="0.25">
      <c r="C939" s="160" t="s">
        <v>540</v>
      </c>
      <c r="D939" s="161">
        <v>382.94</v>
      </c>
    </row>
    <row r="940" spans="3:4" ht="15" hidden="1" customHeight="1" x14ac:dyDescent="0.25">
      <c r="C940" s="158" t="s">
        <v>307</v>
      </c>
      <c r="D940" s="159">
        <v>697.89</v>
      </c>
    </row>
    <row r="941" spans="3:4" ht="15" hidden="1" customHeight="1" x14ac:dyDescent="0.25">
      <c r="C941" s="160" t="s">
        <v>308</v>
      </c>
      <c r="D941" s="161">
        <v>112.12</v>
      </c>
    </row>
    <row r="942" spans="3:4" ht="15" hidden="1" customHeight="1" x14ac:dyDescent="0.25">
      <c r="C942" s="158" t="s">
        <v>547</v>
      </c>
      <c r="D942" s="159">
        <v>546.79</v>
      </c>
    </row>
    <row r="943" spans="3:4" ht="15" hidden="1" customHeight="1" x14ac:dyDescent="0.25">
      <c r="C943" s="160" t="s">
        <v>312</v>
      </c>
      <c r="D943" s="161">
        <v>841.6</v>
      </c>
    </row>
    <row r="944" spans="3:4" ht="15" hidden="1" customHeight="1" x14ac:dyDescent="0.25">
      <c r="C944" s="158" t="s">
        <v>307</v>
      </c>
      <c r="D944" s="159">
        <v>1152.5</v>
      </c>
    </row>
    <row r="945" spans="3:4" ht="15" hidden="1" customHeight="1" x14ac:dyDescent="0.25">
      <c r="C945" s="160" t="s">
        <v>543</v>
      </c>
      <c r="D945" s="161">
        <v>235.16</v>
      </c>
    </row>
    <row r="946" spans="3:4" ht="15" hidden="1" customHeight="1" x14ac:dyDescent="0.25">
      <c r="C946" s="158" t="s">
        <v>543</v>
      </c>
      <c r="D946" s="159">
        <v>1012.61</v>
      </c>
    </row>
    <row r="947" spans="3:4" ht="15" hidden="1" customHeight="1" x14ac:dyDescent="0.25">
      <c r="C947" s="160" t="s">
        <v>558</v>
      </c>
      <c r="D947" s="161">
        <v>940.85</v>
      </c>
    </row>
    <row r="948" spans="3:4" ht="15" hidden="1" customHeight="1" x14ac:dyDescent="0.25">
      <c r="C948" s="158" t="s">
        <v>312</v>
      </c>
      <c r="D948" s="159">
        <v>41.96</v>
      </c>
    </row>
    <row r="949" spans="3:4" ht="15" hidden="1" customHeight="1" x14ac:dyDescent="0.25">
      <c r="C949" s="160" t="s">
        <v>556</v>
      </c>
      <c r="D949" s="161">
        <v>912.37</v>
      </c>
    </row>
    <row r="950" spans="3:4" ht="15" hidden="1" customHeight="1" x14ac:dyDescent="0.25">
      <c r="C950" s="158" t="s">
        <v>539</v>
      </c>
      <c r="D950" s="159">
        <v>807.06</v>
      </c>
    </row>
    <row r="951" spans="3:4" ht="15" hidden="1" customHeight="1" x14ac:dyDescent="0.25">
      <c r="C951" s="160" t="s">
        <v>550</v>
      </c>
      <c r="D951" s="161">
        <v>1289.28</v>
      </c>
    </row>
    <row r="952" spans="3:4" ht="15" hidden="1" customHeight="1" x14ac:dyDescent="0.25">
      <c r="C952" s="158" t="s">
        <v>552</v>
      </c>
      <c r="D952" s="159">
        <v>824.55</v>
      </c>
    </row>
    <row r="953" spans="3:4" ht="15" hidden="1" customHeight="1" x14ac:dyDescent="0.25">
      <c r="C953" s="160" t="s">
        <v>546</v>
      </c>
      <c r="D953" s="161">
        <v>176.08</v>
      </c>
    </row>
    <row r="954" spans="3:4" ht="15" hidden="1" customHeight="1" x14ac:dyDescent="0.25">
      <c r="C954" s="158" t="s">
        <v>312</v>
      </c>
      <c r="D954" s="159">
        <v>839.77</v>
      </c>
    </row>
    <row r="955" spans="3:4" ht="15" hidden="1" customHeight="1" x14ac:dyDescent="0.25">
      <c r="C955" s="160" t="s">
        <v>308</v>
      </c>
      <c r="D955" s="161">
        <v>352.54</v>
      </c>
    </row>
    <row r="956" spans="3:4" ht="15" hidden="1" customHeight="1" x14ac:dyDescent="0.25">
      <c r="C956" s="158" t="s">
        <v>307</v>
      </c>
      <c r="D956" s="159">
        <v>317.60000000000002</v>
      </c>
    </row>
    <row r="957" spans="3:4" ht="15" hidden="1" customHeight="1" x14ac:dyDescent="0.25">
      <c r="C957" s="160" t="s">
        <v>307</v>
      </c>
      <c r="D957" s="161">
        <v>371.54</v>
      </c>
    </row>
    <row r="958" spans="3:4" ht="15" hidden="1" customHeight="1" x14ac:dyDescent="0.25">
      <c r="C958" s="158" t="s">
        <v>545</v>
      </c>
      <c r="D958" s="159">
        <v>547.13</v>
      </c>
    </row>
    <row r="959" spans="3:4" ht="15" hidden="1" customHeight="1" x14ac:dyDescent="0.25">
      <c r="C959" s="160" t="s">
        <v>542</v>
      </c>
      <c r="D959" s="161">
        <v>943.24</v>
      </c>
    </row>
    <row r="960" spans="3:4" ht="15" hidden="1" customHeight="1" x14ac:dyDescent="0.25">
      <c r="C960" s="158" t="s">
        <v>542</v>
      </c>
      <c r="D960" s="159">
        <v>413.02</v>
      </c>
    </row>
    <row r="961" spans="3:4" ht="15" hidden="1" customHeight="1" x14ac:dyDescent="0.25">
      <c r="C961" s="160" t="s">
        <v>308</v>
      </c>
      <c r="D961" s="161">
        <v>1248.43</v>
      </c>
    </row>
    <row r="962" spans="3:4" ht="15" hidden="1" customHeight="1" x14ac:dyDescent="0.25">
      <c r="C962" s="158" t="s">
        <v>312</v>
      </c>
      <c r="D962" s="159">
        <v>526.83000000000004</v>
      </c>
    </row>
    <row r="963" spans="3:4" ht="15" hidden="1" customHeight="1" x14ac:dyDescent="0.25">
      <c r="C963" s="160" t="s">
        <v>540</v>
      </c>
      <c r="D963" s="161">
        <v>1249.2</v>
      </c>
    </row>
    <row r="964" spans="3:4" ht="15" hidden="1" customHeight="1" x14ac:dyDescent="0.25">
      <c r="C964" s="158" t="s">
        <v>556</v>
      </c>
      <c r="D964" s="159">
        <v>326.14999999999998</v>
      </c>
    </row>
    <row r="965" spans="3:4" ht="15" hidden="1" customHeight="1" x14ac:dyDescent="0.25">
      <c r="C965" s="160" t="s">
        <v>554</v>
      </c>
      <c r="D965" s="161">
        <v>1179.98</v>
      </c>
    </row>
    <row r="966" spans="3:4" ht="15" hidden="1" customHeight="1" x14ac:dyDescent="0.25">
      <c r="C966" s="158" t="s">
        <v>543</v>
      </c>
      <c r="D966" s="159">
        <v>439.03</v>
      </c>
    </row>
    <row r="967" spans="3:4" ht="15" hidden="1" customHeight="1" x14ac:dyDescent="0.25">
      <c r="C967" s="160" t="s">
        <v>541</v>
      </c>
      <c r="D967" s="161">
        <v>614.05999999999995</v>
      </c>
    </row>
    <row r="968" spans="3:4" ht="15" hidden="1" customHeight="1" x14ac:dyDescent="0.25">
      <c r="C968" s="158" t="s">
        <v>540</v>
      </c>
      <c r="D968" s="159">
        <v>974.03</v>
      </c>
    </row>
    <row r="969" spans="3:4" ht="15" hidden="1" customHeight="1" x14ac:dyDescent="0.25">
      <c r="C969" s="160" t="s">
        <v>549</v>
      </c>
      <c r="D969" s="161">
        <v>95.26</v>
      </c>
    </row>
    <row r="970" spans="3:4" ht="15" hidden="1" customHeight="1" x14ac:dyDescent="0.25">
      <c r="C970" s="158" t="s">
        <v>312</v>
      </c>
      <c r="D970" s="159">
        <v>862.3</v>
      </c>
    </row>
    <row r="971" spans="3:4" ht="15" hidden="1" customHeight="1" x14ac:dyDescent="0.25">
      <c r="C971" s="160" t="s">
        <v>543</v>
      </c>
      <c r="D971" s="161">
        <v>759</v>
      </c>
    </row>
    <row r="972" spans="3:4" ht="15" hidden="1" customHeight="1" x14ac:dyDescent="0.25">
      <c r="C972" s="158" t="s">
        <v>552</v>
      </c>
      <c r="D972" s="159">
        <v>343.82</v>
      </c>
    </row>
    <row r="973" spans="3:4" ht="15" hidden="1" customHeight="1" x14ac:dyDescent="0.25">
      <c r="C973" s="160" t="s">
        <v>557</v>
      </c>
      <c r="D973" s="161">
        <v>593.29999999999995</v>
      </c>
    </row>
    <row r="974" spans="3:4" ht="15" hidden="1" customHeight="1" x14ac:dyDescent="0.25">
      <c r="C974" s="158" t="s">
        <v>543</v>
      </c>
      <c r="D974" s="159">
        <v>872.3</v>
      </c>
    </row>
    <row r="975" spans="3:4" ht="15" hidden="1" customHeight="1" x14ac:dyDescent="0.25">
      <c r="C975" s="160" t="s">
        <v>547</v>
      </c>
      <c r="D975" s="161">
        <v>433.99</v>
      </c>
    </row>
    <row r="976" spans="3:4" ht="15" hidden="1" customHeight="1" x14ac:dyDescent="0.25">
      <c r="C976" s="158" t="s">
        <v>551</v>
      </c>
      <c r="D976" s="159">
        <v>733.51</v>
      </c>
    </row>
    <row r="977" spans="3:4" ht="15" hidden="1" customHeight="1" x14ac:dyDescent="0.25">
      <c r="C977" s="160" t="s">
        <v>545</v>
      </c>
      <c r="D977" s="161">
        <v>777.96</v>
      </c>
    </row>
    <row r="978" spans="3:4" ht="15" hidden="1" customHeight="1" x14ac:dyDescent="0.25">
      <c r="C978" s="158" t="s">
        <v>556</v>
      </c>
      <c r="D978" s="159">
        <v>1296.97</v>
      </c>
    </row>
    <row r="979" spans="3:4" ht="15" hidden="1" customHeight="1" x14ac:dyDescent="0.25">
      <c r="C979" s="160" t="s">
        <v>309</v>
      </c>
      <c r="D979" s="161">
        <v>660.68</v>
      </c>
    </row>
    <row r="980" spans="3:4" ht="15" hidden="1" customHeight="1" x14ac:dyDescent="0.25">
      <c r="C980" s="158" t="s">
        <v>553</v>
      </c>
      <c r="D980" s="159">
        <v>516.38</v>
      </c>
    </row>
    <row r="981" spans="3:4" ht="15" hidden="1" customHeight="1" x14ac:dyDescent="0.25">
      <c r="C981" s="160" t="s">
        <v>543</v>
      </c>
      <c r="D981" s="161">
        <v>1123.44</v>
      </c>
    </row>
    <row r="982" spans="3:4" ht="15" hidden="1" customHeight="1" x14ac:dyDescent="0.25">
      <c r="C982" s="158" t="s">
        <v>309</v>
      </c>
      <c r="D982" s="159">
        <v>97.15</v>
      </c>
    </row>
    <row r="983" spans="3:4" ht="15" hidden="1" customHeight="1" x14ac:dyDescent="0.25">
      <c r="C983" s="160" t="s">
        <v>539</v>
      </c>
      <c r="D983" s="161">
        <v>496.64</v>
      </c>
    </row>
    <row r="984" spans="3:4" ht="15" hidden="1" customHeight="1" x14ac:dyDescent="0.25">
      <c r="C984" s="158" t="s">
        <v>543</v>
      </c>
      <c r="D984" s="159">
        <v>479.89</v>
      </c>
    </row>
    <row r="985" spans="3:4" ht="15" hidden="1" customHeight="1" x14ac:dyDescent="0.25">
      <c r="C985" s="160" t="s">
        <v>308</v>
      </c>
      <c r="D985" s="161">
        <v>454.85</v>
      </c>
    </row>
    <row r="986" spans="3:4" ht="15" hidden="1" customHeight="1" x14ac:dyDescent="0.25">
      <c r="C986" s="158" t="s">
        <v>308</v>
      </c>
      <c r="D986" s="159">
        <v>906.04</v>
      </c>
    </row>
    <row r="987" spans="3:4" ht="15" hidden="1" customHeight="1" x14ac:dyDescent="0.25">
      <c r="C987" s="160" t="s">
        <v>546</v>
      </c>
      <c r="D987" s="161">
        <v>309.20999999999998</v>
      </c>
    </row>
    <row r="988" spans="3:4" ht="15" hidden="1" customHeight="1" x14ac:dyDescent="0.25">
      <c r="C988" s="158" t="s">
        <v>545</v>
      </c>
      <c r="D988" s="159">
        <v>1182.3</v>
      </c>
    </row>
    <row r="989" spans="3:4" ht="15" hidden="1" customHeight="1" x14ac:dyDescent="0.25">
      <c r="C989" s="160" t="s">
        <v>312</v>
      </c>
      <c r="D989" s="161">
        <v>972.54</v>
      </c>
    </row>
    <row r="990" spans="3:4" ht="15" hidden="1" customHeight="1" x14ac:dyDescent="0.25">
      <c r="C990" s="158" t="s">
        <v>547</v>
      </c>
      <c r="D990" s="159">
        <v>635.21</v>
      </c>
    </row>
    <row r="991" spans="3:4" ht="15" hidden="1" customHeight="1" x14ac:dyDescent="0.25">
      <c r="C991" s="160" t="s">
        <v>553</v>
      </c>
      <c r="D991" s="161">
        <v>33.65</v>
      </c>
    </row>
    <row r="992" spans="3:4" ht="15" hidden="1" customHeight="1" x14ac:dyDescent="0.25">
      <c r="C992" s="158" t="s">
        <v>309</v>
      </c>
      <c r="D992" s="159">
        <v>471.64</v>
      </c>
    </row>
    <row r="993" spans="3:4" ht="15" hidden="1" customHeight="1" x14ac:dyDescent="0.25">
      <c r="C993" s="160" t="s">
        <v>543</v>
      </c>
      <c r="D993" s="161">
        <v>1205.94</v>
      </c>
    </row>
    <row r="994" spans="3:4" ht="15" hidden="1" customHeight="1" x14ac:dyDescent="0.25">
      <c r="C994" s="158" t="s">
        <v>546</v>
      </c>
      <c r="D994" s="159">
        <v>507.42</v>
      </c>
    </row>
    <row r="995" spans="3:4" ht="15" hidden="1" customHeight="1" x14ac:dyDescent="0.25">
      <c r="C995" s="160" t="s">
        <v>539</v>
      </c>
      <c r="D995" s="161">
        <v>336.94</v>
      </c>
    </row>
    <row r="996" spans="3:4" ht="15" hidden="1" customHeight="1" x14ac:dyDescent="0.25">
      <c r="C996" s="158" t="s">
        <v>546</v>
      </c>
      <c r="D996" s="159">
        <v>252.16</v>
      </c>
    </row>
    <row r="997" spans="3:4" ht="15" hidden="1" customHeight="1" x14ac:dyDescent="0.25">
      <c r="C997" s="160" t="s">
        <v>551</v>
      </c>
      <c r="D997" s="161">
        <v>684.16</v>
      </c>
    </row>
    <row r="998" spans="3:4" ht="15" hidden="1" customHeight="1" x14ac:dyDescent="0.25">
      <c r="C998" s="158" t="s">
        <v>545</v>
      </c>
      <c r="D998" s="159">
        <v>759.24</v>
      </c>
    </row>
    <row r="999" spans="3:4" ht="15" hidden="1" customHeight="1" x14ac:dyDescent="0.25">
      <c r="C999" s="160" t="s">
        <v>555</v>
      </c>
      <c r="D999" s="161">
        <v>802.81</v>
      </c>
    </row>
    <row r="1000" spans="3:4" ht="15" hidden="1" customHeight="1" x14ac:dyDescent="0.25">
      <c r="C1000" s="158" t="s">
        <v>307</v>
      </c>
      <c r="D1000" s="159">
        <v>814.65</v>
      </c>
    </row>
    <row r="1001" spans="3:4" ht="15" hidden="1" customHeight="1" x14ac:dyDescent="0.25">
      <c r="C1001" s="160" t="s">
        <v>540</v>
      </c>
      <c r="D1001" s="161">
        <v>468.1</v>
      </c>
    </row>
    <row r="1002" spans="3:4" ht="15" hidden="1" customHeight="1" x14ac:dyDescent="0.25">
      <c r="C1002" s="158" t="s">
        <v>540</v>
      </c>
      <c r="D1002" s="159">
        <v>403.29</v>
      </c>
    </row>
    <row r="1003" spans="3:4" ht="15" hidden="1" customHeight="1" x14ac:dyDescent="0.25">
      <c r="C1003" s="160" t="s">
        <v>554</v>
      </c>
      <c r="D1003" s="161">
        <v>92.47</v>
      </c>
    </row>
    <row r="1004" spans="3:4" ht="15" hidden="1" customHeight="1" x14ac:dyDescent="0.25">
      <c r="C1004" s="158" t="s">
        <v>552</v>
      </c>
      <c r="D1004" s="159">
        <v>552.83000000000004</v>
      </c>
    </row>
    <row r="1005" spans="3:4" ht="15" hidden="1" customHeight="1" x14ac:dyDescent="0.25">
      <c r="C1005" s="160" t="s">
        <v>543</v>
      </c>
      <c r="D1005" s="161">
        <v>813.02</v>
      </c>
    </row>
    <row r="1006" spans="3:4" ht="15" hidden="1" customHeight="1" x14ac:dyDescent="0.25">
      <c r="C1006" s="158" t="s">
        <v>549</v>
      </c>
      <c r="D1006" s="159">
        <v>236.2</v>
      </c>
    </row>
    <row r="1007" spans="3:4" ht="15" hidden="1" customHeight="1" x14ac:dyDescent="0.25">
      <c r="C1007" s="160" t="s">
        <v>545</v>
      </c>
      <c r="D1007" s="161">
        <v>1150.2</v>
      </c>
    </row>
    <row r="1008" spans="3:4" ht="15" hidden="1" customHeight="1" x14ac:dyDescent="0.25">
      <c r="C1008" s="158" t="s">
        <v>543</v>
      </c>
      <c r="D1008" s="159">
        <v>497.79</v>
      </c>
    </row>
    <row r="1009" spans="3:4" ht="15" hidden="1" customHeight="1" x14ac:dyDescent="0.25">
      <c r="C1009" s="160" t="s">
        <v>307</v>
      </c>
      <c r="D1009" s="161">
        <v>1086.94</v>
      </c>
    </row>
    <row r="1010" spans="3:4" ht="15" hidden="1" customHeight="1" x14ac:dyDescent="0.25">
      <c r="C1010" s="158" t="s">
        <v>546</v>
      </c>
      <c r="D1010" s="159">
        <v>361.87</v>
      </c>
    </row>
    <row r="1011" spans="3:4" ht="15" hidden="1" customHeight="1" x14ac:dyDescent="0.25">
      <c r="C1011" s="160" t="s">
        <v>312</v>
      </c>
      <c r="D1011" s="161">
        <v>642.58000000000004</v>
      </c>
    </row>
    <row r="1012" spans="3:4" ht="15" hidden="1" customHeight="1" x14ac:dyDescent="0.25">
      <c r="C1012" s="158" t="s">
        <v>553</v>
      </c>
      <c r="D1012" s="159">
        <v>615.13</v>
      </c>
    </row>
    <row r="1013" spans="3:4" ht="15" hidden="1" customHeight="1" x14ac:dyDescent="0.25">
      <c r="C1013" s="160" t="s">
        <v>547</v>
      </c>
      <c r="D1013" s="161">
        <v>518.78</v>
      </c>
    </row>
    <row r="1014" spans="3:4" ht="15" hidden="1" customHeight="1" x14ac:dyDescent="0.25">
      <c r="C1014" s="158" t="s">
        <v>542</v>
      </c>
      <c r="D1014" s="159">
        <v>634.57000000000005</v>
      </c>
    </row>
    <row r="1015" spans="3:4" ht="15" hidden="1" customHeight="1" x14ac:dyDescent="0.25">
      <c r="C1015" s="160" t="s">
        <v>545</v>
      </c>
      <c r="D1015" s="161">
        <v>1196.81</v>
      </c>
    </row>
    <row r="1016" spans="3:4" ht="15" hidden="1" customHeight="1" x14ac:dyDescent="0.25">
      <c r="C1016" s="158" t="s">
        <v>308</v>
      </c>
      <c r="D1016" s="159">
        <v>1295.96</v>
      </c>
    </row>
    <row r="1017" spans="3:4" ht="15" hidden="1" customHeight="1" x14ac:dyDescent="0.25">
      <c r="C1017" s="160" t="s">
        <v>557</v>
      </c>
      <c r="D1017" s="161">
        <v>976.77</v>
      </c>
    </row>
    <row r="1018" spans="3:4" ht="15" hidden="1" customHeight="1" x14ac:dyDescent="0.25">
      <c r="C1018" s="158" t="s">
        <v>551</v>
      </c>
      <c r="D1018" s="159">
        <v>423.6</v>
      </c>
    </row>
    <row r="1019" spans="3:4" ht="15" hidden="1" customHeight="1" x14ac:dyDescent="0.25">
      <c r="C1019" s="160" t="s">
        <v>307</v>
      </c>
      <c r="D1019" s="161">
        <v>787.97</v>
      </c>
    </row>
    <row r="1020" spans="3:4" ht="15" hidden="1" customHeight="1" x14ac:dyDescent="0.25">
      <c r="C1020" s="158" t="s">
        <v>543</v>
      </c>
      <c r="D1020" s="159">
        <v>51.13</v>
      </c>
    </row>
    <row r="1021" spans="3:4" ht="15" hidden="1" customHeight="1" x14ac:dyDescent="0.25">
      <c r="C1021" s="160" t="s">
        <v>546</v>
      </c>
      <c r="D1021" s="161">
        <v>1156.1600000000001</v>
      </c>
    </row>
    <row r="1022" spans="3:4" ht="15" hidden="1" customHeight="1" x14ac:dyDescent="0.25">
      <c r="C1022" s="158" t="s">
        <v>542</v>
      </c>
      <c r="D1022" s="159">
        <v>15.23</v>
      </c>
    </row>
    <row r="1023" spans="3:4" ht="15" hidden="1" customHeight="1" x14ac:dyDescent="0.25">
      <c r="C1023" s="160" t="s">
        <v>544</v>
      </c>
      <c r="D1023" s="161">
        <v>920.51</v>
      </c>
    </row>
    <row r="1024" spans="3:4" ht="15" hidden="1" customHeight="1" x14ac:dyDescent="0.25">
      <c r="C1024" s="158" t="s">
        <v>552</v>
      </c>
      <c r="D1024" s="159">
        <v>621.65</v>
      </c>
    </row>
    <row r="1025" spans="3:4" ht="15" hidden="1" customHeight="1" x14ac:dyDescent="0.25">
      <c r="C1025" s="160" t="s">
        <v>547</v>
      </c>
      <c r="D1025" s="161">
        <v>570.08000000000004</v>
      </c>
    </row>
    <row r="1026" spans="3:4" ht="15" hidden="1" customHeight="1" x14ac:dyDescent="0.25">
      <c r="C1026" s="158" t="s">
        <v>312</v>
      </c>
      <c r="D1026" s="159">
        <v>688.3</v>
      </c>
    </row>
    <row r="1027" spans="3:4" ht="15" hidden="1" customHeight="1" x14ac:dyDescent="0.25">
      <c r="C1027" s="160" t="s">
        <v>312</v>
      </c>
      <c r="D1027" s="161">
        <v>296.39</v>
      </c>
    </row>
    <row r="1028" spans="3:4" ht="15" hidden="1" customHeight="1" x14ac:dyDescent="0.25">
      <c r="C1028" s="158" t="s">
        <v>539</v>
      </c>
      <c r="D1028" s="159">
        <v>123.28</v>
      </c>
    </row>
    <row r="1029" spans="3:4" ht="15" hidden="1" customHeight="1" x14ac:dyDescent="0.25">
      <c r="C1029" s="160" t="s">
        <v>545</v>
      </c>
      <c r="D1029" s="161">
        <v>1013.1</v>
      </c>
    </row>
    <row r="1030" spans="3:4" ht="15" hidden="1" customHeight="1" x14ac:dyDescent="0.25">
      <c r="C1030" s="158" t="s">
        <v>552</v>
      </c>
      <c r="D1030" s="159">
        <v>684.57</v>
      </c>
    </row>
    <row r="1031" spans="3:4" ht="15" hidden="1" customHeight="1" x14ac:dyDescent="0.25">
      <c r="C1031" s="160" t="s">
        <v>551</v>
      </c>
      <c r="D1031" s="161">
        <v>501.28</v>
      </c>
    </row>
    <row r="1032" spans="3:4" ht="15" hidden="1" customHeight="1" x14ac:dyDescent="0.25">
      <c r="C1032" s="158" t="s">
        <v>546</v>
      </c>
      <c r="D1032" s="159">
        <v>1108.06</v>
      </c>
    </row>
    <row r="1033" spans="3:4" ht="15" hidden="1" customHeight="1" x14ac:dyDescent="0.25">
      <c r="C1033" s="160" t="s">
        <v>550</v>
      </c>
      <c r="D1033" s="161">
        <v>394.96</v>
      </c>
    </row>
    <row r="1034" spans="3:4" ht="15" hidden="1" customHeight="1" x14ac:dyDescent="0.25">
      <c r="C1034" s="158" t="s">
        <v>312</v>
      </c>
      <c r="D1034" s="159">
        <v>215.65</v>
      </c>
    </row>
    <row r="1035" spans="3:4" ht="15" hidden="1" customHeight="1" x14ac:dyDescent="0.25">
      <c r="C1035" s="160" t="s">
        <v>546</v>
      </c>
      <c r="D1035" s="161">
        <v>339.6</v>
      </c>
    </row>
    <row r="1036" spans="3:4" ht="15" hidden="1" customHeight="1" x14ac:dyDescent="0.25">
      <c r="C1036" s="158" t="s">
        <v>308</v>
      </c>
      <c r="D1036" s="159">
        <v>935.67</v>
      </c>
    </row>
    <row r="1037" spans="3:4" ht="15" hidden="1" customHeight="1" x14ac:dyDescent="0.25">
      <c r="C1037" s="160" t="s">
        <v>553</v>
      </c>
      <c r="D1037" s="161">
        <v>136.88999999999999</v>
      </c>
    </row>
    <row r="1038" spans="3:4" ht="15" hidden="1" customHeight="1" x14ac:dyDescent="0.25">
      <c r="C1038" s="158" t="s">
        <v>539</v>
      </c>
      <c r="D1038" s="159">
        <v>379.64</v>
      </c>
    </row>
    <row r="1039" spans="3:4" ht="15" hidden="1" customHeight="1" x14ac:dyDescent="0.25">
      <c r="C1039" s="160" t="s">
        <v>544</v>
      </c>
      <c r="D1039" s="161">
        <v>122.88</v>
      </c>
    </row>
    <row r="1040" spans="3:4" ht="15" hidden="1" customHeight="1" x14ac:dyDescent="0.25">
      <c r="C1040" s="158" t="s">
        <v>557</v>
      </c>
      <c r="D1040" s="159">
        <v>275.18</v>
      </c>
    </row>
    <row r="1041" spans="3:4" ht="15" hidden="1" customHeight="1" x14ac:dyDescent="0.25">
      <c r="C1041" s="160" t="s">
        <v>543</v>
      </c>
      <c r="D1041" s="161">
        <v>885.81</v>
      </c>
    </row>
    <row r="1042" spans="3:4" ht="15" hidden="1" customHeight="1" x14ac:dyDescent="0.25">
      <c r="C1042" s="158" t="s">
        <v>549</v>
      </c>
      <c r="D1042" s="159">
        <v>693.41</v>
      </c>
    </row>
    <row r="1043" spans="3:4" ht="15" hidden="1" customHeight="1" x14ac:dyDescent="0.25">
      <c r="C1043" s="160" t="s">
        <v>539</v>
      </c>
      <c r="D1043" s="161">
        <v>291.48</v>
      </c>
    </row>
    <row r="1044" spans="3:4" ht="15" hidden="1" customHeight="1" x14ac:dyDescent="0.25">
      <c r="C1044" s="158" t="s">
        <v>544</v>
      </c>
      <c r="D1044" s="159">
        <v>360.97</v>
      </c>
    </row>
    <row r="1045" spans="3:4" ht="15" hidden="1" customHeight="1" x14ac:dyDescent="0.25">
      <c r="C1045" s="160" t="s">
        <v>545</v>
      </c>
      <c r="D1045" s="161">
        <v>678.79</v>
      </c>
    </row>
    <row r="1046" spans="3:4" ht="15" hidden="1" customHeight="1" x14ac:dyDescent="0.25">
      <c r="C1046" s="158" t="s">
        <v>312</v>
      </c>
      <c r="D1046" s="159">
        <v>910.31</v>
      </c>
    </row>
    <row r="1047" spans="3:4" ht="15" hidden="1" customHeight="1" x14ac:dyDescent="0.25">
      <c r="C1047" s="160" t="s">
        <v>552</v>
      </c>
      <c r="D1047" s="161">
        <v>766.28</v>
      </c>
    </row>
    <row r="1048" spans="3:4" ht="15" hidden="1" customHeight="1" x14ac:dyDescent="0.25">
      <c r="C1048" s="158" t="s">
        <v>543</v>
      </c>
      <c r="D1048" s="159">
        <v>281.39999999999998</v>
      </c>
    </row>
    <row r="1049" spans="3:4" ht="15" hidden="1" customHeight="1" x14ac:dyDescent="0.25">
      <c r="C1049" s="160" t="s">
        <v>550</v>
      </c>
      <c r="D1049" s="161">
        <v>215.24</v>
      </c>
    </row>
    <row r="1050" spans="3:4" ht="15" hidden="1" customHeight="1" x14ac:dyDescent="0.25">
      <c r="C1050" s="158" t="s">
        <v>555</v>
      </c>
      <c r="D1050" s="159">
        <v>276.24</v>
      </c>
    </row>
    <row r="1051" spans="3:4" ht="15" hidden="1" customHeight="1" x14ac:dyDescent="0.25">
      <c r="C1051" s="160" t="s">
        <v>540</v>
      </c>
      <c r="D1051" s="161">
        <v>743.24</v>
      </c>
    </row>
    <row r="1052" spans="3:4" ht="15" hidden="1" customHeight="1" x14ac:dyDescent="0.25">
      <c r="C1052" s="158" t="s">
        <v>312</v>
      </c>
      <c r="D1052" s="159">
        <v>432.52</v>
      </c>
    </row>
    <row r="1053" spans="3:4" ht="15" hidden="1" customHeight="1" x14ac:dyDescent="0.25">
      <c r="C1053" s="160" t="s">
        <v>553</v>
      </c>
      <c r="D1053" s="161">
        <v>701.03</v>
      </c>
    </row>
    <row r="1054" spans="3:4" ht="15" hidden="1" customHeight="1" x14ac:dyDescent="0.25">
      <c r="C1054" s="158" t="s">
        <v>540</v>
      </c>
      <c r="D1054" s="159">
        <v>433.89</v>
      </c>
    </row>
    <row r="1055" spans="3:4" ht="15" hidden="1" customHeight="1" x14ac:dyDescent="0.25">
      <c r="C1055" s="160" t="s">
        <v>548</v>
      </c>
      <c r="D1055" s="161">
        <v>503.62</v>
      </c>
    </row>
    <row r="1056" spans="3:4" ht="15" hidden="1" customHeight="1" x14ac:dyDescent="0.25">
      <c r="C1056" s="158" t="s">
        <v>552</v>
      </c>
      <c r="D1056" s="159">
        <v>759.17</v>
      </c>
    </row>
    <row r="1057" spans="3:4" ht="15" hidden="1" customHeight="1" x14ac:dyDescent="0.25">
      <c r="C1057" s="160" t="s">
        <v>553</v>
      </c>
      <c r="D1057" s="161">
        <v>602.65</v>
      </c>
    </row>
    <row r="1058" spans="3:4" ht="15" hidden="1" customHeight="1" x14ac:dyDescent="0.25">
      <c r="C1058" s="158" t="s">
        <v>308</v>
      </c>
      <c r="D1058" s="159">
        <v>636.84</v>
      </c>
    </row>
    <row r="1059" spans="3:4" ht="15" hidden="1" customHeight="1" x14ac:dyDescent="0.25">
      <c r="C1059" s="160" t="s">
        <v>551</v>
      </c>
      <c r="D1059" s="161">
        <v>1133.94</v>
      </c>
    </row>
    <row r="1060" spans="3:4" ht="15" hidden="1" customHeight="1" x14ac:dyDescent="0.25">
      <c r="C1060" s="158" t="s">
        <v>555</v>
      </c>
      <c r="D1060" s="159">
        <v>1158.77</v>
      </c>
    </row>
    <row r="1061" spans="3:4" ht="15" hidden="1" customHeight="1" x14ac:dyDescent="0.25">
      <c r="C1061" s="160" t="s">
        <v>539</v>
      </c>
      <c r="D1061" s="161">
        <v>1202.8699999999999</v>
      </c>
    </row>
    <row r="1062" spans="3:4" ht="15" hidden="1" customHeight="1" x14ac:dyDescent="0.25">
      <c r="C1062" s="158" t="s">
        <v>546</v>
      </c>
      <c r="D1062" s="159">
        <v>640.28</v>
      </c>
    </row>
    <row r="1063" spans="3:4" ht="15" hidden="1" customHeight="1" x14ac:dyDescent="0.25">
      <c r="C1063" s="160" t="s">
        <v>308</v>
      </c>
      <c r="D1063" s="161">
        <v>1090.51</v>
      </c>
    </row>
    <row r="1064" spans="3:4" ht="15" hidden="1" customHeight="1" x14ac:dyDescent="0.25">
      <c r="C1064" s="158" t="s">
        <v>308</v>
      </c>
      <c r="D1064" s="159">
        <v>804.87</v>
      </c>
    </row>
    <row r="1065" spans="3:4" ht="15" hidden="1" customHeight="1" x14ac:dyDescent="0.25">
      <c r="C1065" s="160" t="s">
        <v>553</v>
      </c>
      <c r="D1065" s="161">
        <v>49.79</v>
      </c>
    </row>
    <row r="1066" spans="3:4" ht="15" hidden="1" customHeight="1" x14ac:dyDescent="0.25">
      <c r="C1066" s="158" t="s">
        <v>539</v>
      </c>
      <c r="D1066" s="159">
        <v>472.24</v>
      </c>
    </row>
    <row r="1067" spans="3:4" ht="15" hidden="1" customHeight="1" x14ac:dyDescent="0.25">
      <c r="C1067" s="160" t="s">
        <v>553</v>
      </c>
      <c r="D1067" s="161">
        <v>496.38</v>
      </c>
    </row>
    <row r="1068" spans="3:4" ht="15" hidden="1" customHeight="1" x14ac:dyDescent="0.25">
      <c r="C1068" s="158" t="s">
        <v>308</v>
      </c>
      <c r="D1068" s="159">
        <v>1060.07</v>
      </c>
    </row>
    <row r="1069" spans="3:4" ht="15" hidden="1" customHeight="1" x14ac:dyDescent="0.25">
      <c r="C1069" s="160" t="s">
        <v>551</v>
      </c>
      <c r="D1069" s="161">
        <v>666.81</v>
      </c>
    </row>
    <row r="1070" spans="3:4" ht="15" hidden="1" customHeight="1" x14ac:dyDescent="0.25">
      <c r="C1070" s="158" t="s">
        <v>554</v>
      </c>
      <c r="D1070" s="159">
        <v>392.33</v>
      </c>
    </row>
    <row r="1071" spans="3:4" ht="15" hidden="1" customHeight="1" x14ac:dyDescent="0.25">
      <c r="C1071" s="160" t="s">
        <v>557</v>
      </c>
      <c r="D1071" s="161">
        <v>408.8</v>
      </c>
    </row>
    <row r="1072" spans="3:4" ht="15" hidden="1" customHeight="1" x14ac:dyDescent="0.25">
      <c r="C1072" s="158" t="s">
        <v>552</v>
      </c>
      <c r="D1072" s="159">
        <v>268.92</v>
      </c>
    </row>
    <row r="1073" spans="3:4" ht="15" hidden="1" customHeight="1" x14ac:dyDescent="0.25">
      <c r="C1073" s="160" t="s">
        <v>307</v>
      </c>
      <c r="D1073" s="161">
        <v>821.89</v>
      </c>
    </row>
    <row r="1074" spans="3:4" ht="15" hidden="1" customHeight="1" x14ac:dyDescent="0.25">
      <c r="C1074" s="158" t="s">
        <v>307</v>
      </c>
      <c r="D1074" s="159">
        <v>1167.17</v>
      </c>
    </row>
    <row r="1075" spans="3:4" ht="15" hidden="1" customHeight="1" x14ac:dyDescent="0.25">
      <c r="C1075" s="160" t="s">
        <v>544</v>
      </c>
      <c r="D1075" s="161">
        <v>741.21</v>
      </c>
    </row>
    <row r="1076" spans="3:4" ht="15" hidden="1" customHeight="1" x14ac:dyDescent="0.25">
      <c r="C1076" s="158" t="s">
        <v>546</v>
      </c>
      <c r="D1076" s="159">
        <v>1077.5</v>
      </c>
    </row>
    <row r="1077" spans="3:4" ht="15" hidden="1" customHeight="1" x14ac:dyDescent="0.25">
      <c r="C1077" s="160" t="s">
        <v>558</v>
      </c>
      <c r="D1077" s="161">
        <v>794.75</v>
      </c>
    </row>
    <row r="1078" spans="3:4" ht="15" hidden="1" customHeight="1" x14ac:dyDescent="0.25">
      <c r="C1078" s="158" t="s">
        <v>309</v>
      </c>
      <c r="D1078" s="159">
        <v>168.21</v>
      </c>
    </row>
    <row r="1079" spans="3:4" ht="15" hidden="1" customHeight="1" x14ac:dyDescent="0.25">
      <c r="C1079" s="160" t="s">
        <v>553</v>
      </c>
      <c r="D1079" s="161">
        <v>897.2</v>
      </c>
    </row>
    <row r="1080" spans="3:4" ht="15" hidden="1" customHeight="1" x14ac:dyDescent="0.25">
      <c r="C1080" s="158" t="s">
        <v>542</v>
      </c>
      <c r="D1080" s="159">
        <v>37.340000000000003</v>
      </c>
    </row>
    <row r="1081" spans="3:4" ht="15" hidden="1" customHeight="1" x14ac:dyDescent="0.25">
      <c r="C1081" s="160" t="s">
        <v>552</v>
      </c>
      <c r="D1081" s="161">
        <v>442.22</v>
      </c>
    </row>
    <row r="1082" spans="3:4" ht="15" hidden="1" customHeight="1" x14ac:dyDescent="0.25">
      <c r="C1082" s="158" t="s">
        <v>307</v>
      </c>
      <c r="D1082" s="159">
        <v>248.45</v>
      </c>
    </row>
    <row r="1083" spans="3:4" ht="15" hidden="1" customHeight="1" x14ac:dyDescent="0.25">
      <c r="C1083" s="160" t="s">
        <v>309</v>
      </c>
      <c r="D1083" s="161">
        <v>885</v>
      </c>
    </row>
    <row r="1084" spans="3:4" ht="15" hidden="1" customHeight="1" x14ac:dyDescent="0.25">
      <c r="C1084" s="158" t="s">
        <v>551</v>
      </c>
      <c r="D1084" s="159">
        <v>796.41</v>
      </c>
    </row>
    <row r="1085" spans="3:4" ht="15" hidden="1" customHeight="1" x14ac:dyDescent="0.25">
      <c r="C1085" s="160" t="s">
        <v>549</v>
      </c>
      <c r="D1085" s="161">
        <v>499.07</v>
      </c>
    </row>
    <row r="1086" spans="3:4" ht="15" hidden="1" customHeight="1" x14ac:dyDescent="0.25">
      <c r="C1086" s="158" t="s">
        <v>551</v>
      </c>
      <c r="D1086" s="159">
        <v>877.14</v>
      </c>
    </row>
    <row r="1087" spans="3:4" ht="15" hidden="1" customHeight="1" x14ac:dyDescent="0.25">
      <c r="C1087" s="160" t="s">
        <v>539</v>
      </c>
      <c r="D1087" s="161">
        <v>1285.06</v>
      </c>
    </row>
    <row r="1088" spans="3:4" ht="15" hidden="1" customHeight="1" x14ac:dyDescent="0.25">
      <c r="C1088" s="158" t="s">
        <v>545</v>
      </c>
      <c r="D1088" s="159">
        <v>1191.76</v>
      </c>
    </row>
    <row r="1089" spans="3:4" ht="15" hidden="1" customHeight="1" x14ac:dyDescent="0.25">
      <c r="C1089" s="160" t="s">
        <v>544</v>
      </c>
      <c r="D1089" s="161">
        <v>271.58999999999997</v>
      </c>
    </row>
    <row r="1090" spans="3:4" ht="15" hidden="1" customHeight="1" x14ac:dyDescent="0.25">
      <c r="C1090" s="158" t="s">
        <v>545</v>
      </c>
      <c r="D1090" s="159">
        <v>804.13</v>
      </c>
    </row>
    <row r="1091" spans="3:4" ht="15" hidden="1" customHeight="1" x14ac:dyDescent="0.25">
      <c r="C1091" s="160" t="s">
        <v>309</v>
      </c>
      <c r="D1091" s="161">
        <v>369.77</v>
      </c>
    </row>
    <row r="1092" spans="3:4" ht="15" hidden="1" customHeight="1" x14ac:dyDescent="0.25">
      <c r="C1092" s="158" t="s">
        <v>546</v>
      </c>
      <c r="D1092" s="159">
        <v>428.19</v>
      </c>
    </row>
    <row r="1093" spans="3:4" ht="15" hidden="1" customHeight="1" x14ac:dyDescent="0.25">
      <c r="C1093" s="160" t="s">
        <v>544</v>
      </c>
      <c r="D1093" s="161">
        <v>855.3</v>
      </c>
    </row>
    <row r="1094" spans="3:4" ht="15" hidden="1" customHeight="1" x14ac:dyDescent="0.25">
      <c r="C1094" s="158" t="s">
        <v>547</v>
      </c>
      <c r="D1094" s="159">
        <v>145.58000000000001</v>
      </c>
    </row>
    <row r="1095" spans="3:4" ht="15" hidden="1" customHeight="1" x14ac:dyDescent="0.25">
      <c r="C1095" s="160" t="s">
        <v>543</v>
      </c>
      <c r="D1095" s="161">
        <v>1049.1199999999999</v>
      </c>
    </row>
    <row r="1096" spans="3:4" ht="15" hidden="1" customHeight="1" x14ac:dyDescent="0.25">
      <c r="C1096" s="158" t="s">
        <v>312</v>
      </c>
      <c r="D1096" s="159">
        <v>26.43</v>
      </c>
    </row>
    <row r="1097" spans="3:4" ht="15" hidden="1" customHeight="1" x14ac:dyDescent="0.25">
      <c r="C1097" s="160" t="s">
        <v>545</v>
      </c>
      <c r="D1097" s="161">
        <v>349.37</v>
      </c>
    </row>
    <row r="1098" spans="3:4" ht="15" hidden="1" customHeight="1" x14ac:dyDescent="0.25">
      <c r="C1098" s="158" t="s">
        <v>540</v>
      </c>
      <c r="D1098" s="159">
        <v>1064.1400000000001</v>
      </c>
    </row>
    <row r="1099" spans="3:4" ht="15" hidden="1" customHeight="1" x14ac:dyDescent="0.25">
      <c r="C1099" s="160" t="s">
        <v>553</v>
      </c>
      <c r="D1099" s="161">
        <v>233.25</v>
      </c>
    </row>
    <row r="1100" spans="3:4" ht="15" hidden="1" customHeight="1" x14ac:dyDescent="0.25">
      <c r="C1100" s="158" t="s">
        <v>546</v>
      </c>
      <c r="D1100" s="159">
        <v>500.97</v>
      </c>
    </row>
    <row r="1101" spans="3:4" ht="15" hidden="1" customHeight="1" x14ac:dyDescent="0.25">
      <c r="C1101" s="160" t="s">
        <v>312</v>
      </c>
      <c r="D1101" s="161">
        <v>897.57</v>
      </c>
    </row>
    <row r="1102" spans="3:4" ht="15" hidden="1" customHeight="1" x14ac:dyDescent="0.25">
      <c r="C1102" s="158" t="s">
        <v>544</v>
      </c>
      <c r="D1102" s="159">
        <v>277.77999999999997</v>
      </c>
    </row>
    <row r="1103" spans="3:4" ht="15" hidden="1" customHeight="1" x14ac:dyDescent="0.25">
      <c r="C1103" s="160" t="s">
        <v>308</v>
      </c>
      <c r="D1103" s="161">
        <v>637.36</v>
      </c>
    </row>
    <row r="1104" spans="3:4" ht="15" hidden="1" customHeight="1" x14ac:dyDescent="0.25">
      <c r="C1104" s="158" t="s">
        <v>553</v>
      </c>
      <c r="D1104" s="159">
        <v>83.45</v>
      </c>
    </row>
    <row r="1105" spans="3:4" ht="15" hidden="1" customHeight="1" x14ac:dyDescent="0.25">
      <c r="C1105" s="160" t="s">
        <v>543</v>
      </c>
      <c r="D1105" s="161">
        <v>501.08</v>
      </c>
    </row>
    <row r="1106" spans="3:4" ht="15" hidden="1" customHeight="1" x14ac:dyDescent="0.25">
      <c r="C1106" s="158" t="s">
        <v>554</v>
      </c>
      <c r="D1106" s="159">
        <v>1148.8599999999999</v>
      </c>
    </row>
    <row r="1107" spans="3:4" ht="15" hidden="1" customHeight="1" x14ac:dyDescent="0.25">
      <c r="C1107" s="160" t="s">
        <v>539</v>
      </c>
      <c r="D1107" s="161">
        <v>301.68</v>
      </c>
    </row>
    <row r="1108" spans="3:4" ht="15" hidden="1" customHeight="1" x14ac:dyDescent="0.25">
      <c r="C1108" s="158" t="s">
        <v>547</v>
      </c>
      <c r="D1108" s="159">
        <v>885.72</v>
      </c>
    </row>
    <row r="1109" spans="3:4" ht="15" hidden="1" customHeight="1" x14ac:dyDescent="0.25">
      <c r="C1109" s="160" t="s">
        <v>544</v>
      </c>
      <c r="D1109" s="161">
        <v>866.08</v>
      </c>
    </row>
    <row r="1110" spans="3:4" ht="15" hidden="1" customHeight="1" x14ac:dyDescent="0.25">
      <c r="C1110" s="158" t="s">
        <v>556</v>
      </c>
      <c r="D1110" s="159">
        <v>616.91999999999996</v>
      </c>
    </row>
    <row r="1111" spans="3:4" ht="15" hidden="1" customHeight="1" x14ac:dyDescent="0.25">
      <c r="C1111" s="160" t="s">
        <v>539</v>
      </c>
      <c r="D1111" s="161">
        <v>484.16</v>
      </c>
    </row>
    <row r="1112" spans="3:4" ht="15" hidden="1" customHeight="1" x14ac:dyDescent="0.25">
      <c r="C1112" s="158" t="s">
        <v>312</v>
      </c>
      <c r="D1112" s="159">
        <v>1141.44</v>
      </c>
    </row>
    <row r="1113" spans="3:4" ht="15" hidden="1" customHeight="1" x14ac:dyDescent="0.25">
      <c r="C1113" s="160" t="s">
        <v>312</v>
      </c>
      <c r="D1113" s="161">
        <v>948.86</v>
      </c>
    </row>
    <row r="1114" spans="3:4" ht="15" hidden="1" customHeight="1" x14ac:dyDescent="0.25">
      <c r="C1114" s="158" t="s">
        <v>542</v>
      </c>
      <c r="D1114" s="159">
        <v>1039.4000000000001</v>
      </c>
    </row>
    <row r="1115" spans="3:4" ht="15" hidden="1" customHeight="1" x14ac:dyDescent="0.25">
      <c r="C1115" s="160" t="s">
        <v>540</v>
      </c>
      <c r="D1115" s="161">
        <v>814.1</v>
      </c>
    </row>
    <row r="1116" spans="3:4" ht="15" hidden="1" customHeight="1" x14ac:dyDescent="0.25">
      <c r="C1116" s="158" t="s">
        <v>548</v>
      </c>
      <c r="D1116" s="159">
        <v>932.77</v>
      </c>
    </row>
    <row r="1117" spans="3:4" ht="15" hidden="1" customHeight="1" x14ac:dyDescent="0.25">
      <c r="C1117" s="160" t="s">
        <v>539</v>
      </c>
      <c r="D1117" s="161">
        <v>214.89</v>
      </c>
    </row>
    <row r="1118" spans="3:4" ht="15" hidden="1" customHeight="1" x14ac:dyDescent="0.25">
      <c r="C1118" s="158" t="s">
        <v>546</v>
      </c>
      <c r="D1118" s="159">
        <v>563.82000000000005</v>
      </c>
    </row>
    <row r="1119" spans="3:4" ht="15" hidden="1" customHeight="1" x14ac:dyDescent="0.25">
      <c r="C1119" s="160" t="s">
        <v>309</v>
      </c>
      <c r="D1119" s="161">
        <v>1009.8</v>
      </c>
    </row>
    <row r="1120" spans="3:4" ht="15" hidden="1" customHeight="1" x14ac:dyDescent="0.25">
      <c r="C1120" s="158" t="s">
        <v>548</v>
      </c>
      <c r="D1120" s="159">
        <v>640.47</v>
      </c>
    </row>
    <row r="1121" spans="3:4" ht="15" hidden="1" customHeight="1" x14ac:dyDescent="0.25">
      <c r="C1121" s="160" t="s">
        <v>308</v>
      </c>
      <c r="D1121" s="161">
        <v>452.73</v>
      </c>
    </row>
    <row r="1122" spans="3:4" ht="15" hidden="1" customHeight="1" x14ac:dyDescent="0.25">
      <c r="C1122" s="158" t="s">
        <v>552</v>
      </c>
      <c r="D1122" s="159">
        <v>854.79</v>
      </c>
    </row>
    <row r="1123" spans="3:4" ht="15" hidden="1" customHeight="1" x14ac:dyDescent="0.25">
      <c r="C1123" s="160" t="s">
        <v>545</v>
      </c>
      <c r="D1123" s="161">
        <v>1284.8399999999999</v>
      </c>
    </row>
    <row r="1124" spans="3:4" ht="15" hidden="1" customHeight="1" x14ac:dyDescent="0.25">
      <c r="C1124" s="158" t="s">
        <v>549</v>
      </c>
      <c r="D1124" s="159">
        <v>404.12</v>
      </c>
    </row>
    <row r="1125" spans="3:4" ht="15" hidden="1" customHeight="1" x14ac:dyDescent="0.25">
      <c r="C1125" s="160" t="s">
        <v>542</v>
      </c>
      <c r="D1125" s="161">
        <v>1006.77</v>
      </c>
    </row>
    <row r="1126" spans="3:4" ht="15" hidden="1" customHeight="1" x14ac:dyDescent="0.25">
      <c r="C1126" s="158" t="s">
        <v>558</v>
      </c>
      <c r="D1126" s="159">
        <v>1237.1500000000001</v>
      </c>
    </row>
    <row r="1127" spans="3:4" ht="15" hidden="1" customHeight="1" x14ac:dyDescent="0.25">
      <c r="C1127" s="160" t="s">
        <v>546</v>
      </c>
      <c r="D1127" s="161">
        <v>638.79</v>
      </c>
    </row>
    <row r="1128" spans="3:4" ht="15" hidden="1" customHeight="1" x14ac:dyDescent="0.25">
      <c r="C1128" s="158" t="s">
        <v>307</v>
      </c>
      <c r="D1128" s="159">
        <v>330.37</v>
      </c>
    </row>
    <row r="1129" spans="3:4" ht="15" hidden="1" customHeight="1" x14ac:dyDescent="0.25">
      <c r="C1129" s="160" t="s">
        <v>548</v>
      </c>
      <c r="D1129" s="161">
        <v>510.82</v>
      </c>
    </row>
    <row r="1130" spans="3:4" ht="15" hidden="1" customHeight="1" x14ac:dyDescent="0.25">
      <c r="C1130" s="158" t="s">
        <v>309</v>
      </c>
      <c r="D1130" s="159">
        <v>429.81</v>
      </c>
    </row>
    <row r="1131" spans="3:4" ht="15" hidden="1" customHeight="1" x14ac:dyDescent="0.25">
      <c r="C1131" s="160" t="s">
        <v>309</v>
      </c>
      <c r="D1131" s="161">
        <v>970.77</v>
      </c>
    </row>
    <row r="1132" spans="3:4" ht="15" hidden="1" customHeight="1" x14ac:dyDescent="0.25">
      <c r="C1132" s="158" t="s">
        <v>552</v>
      </c>
      <c r="D1132" s="159">
        <v>921.24</v>
      </c>
    </row>
    <row r="1133" spans="3:4" ht="15" hidden="1" customHeight="1" x14ac:dyDescent="0.25">
      <c r="C1133" s="160" t="s">
        <v>552</v>
      </c>
      <c r="D1133" s="161">
        <v>713.22</v>
      </c>
    </row>
    <row r="1134" spans="3:4" ht="15" hidden="1" customHeight="1" x14ac:dyDescent="0.25">
      <c r="C1134" s="158" t="s">
        <v>552</v>
      </c>
      <c r="D1134" s="159">
        <v>1013.12</v>
      </c>
    </row>
    <row r="1135" spans="3:4" ht="15" hidden="1" customHeight="1" x14ac:dyDescent="0.25">
      <c r="C1135" s="160" t="s">
        <v>551</v>
      </c>
      <c r="D1135" s="161">
        <v>701.32</v>
      </c>
    </row>
    <row r="1136" spans="3:4" ht="15" hidden="1" customHeight="1" x14ac:dyDescent="0.25">
      <c r="C1136" s="158" t="s">
        <v>554</v>
      </c>
      <c r="D1136" s="159">
        <v>604.82000000000005</v>
      </c>
    </row>
    <row r="1137" spans="3:4" ht="15" hidden="1" customHeight="1" x14ac:dyDescent="0.25">
      <c r="C1137" s="160" t="s">
        <v>548</v>
      </c>
      <c r="D1137" s="161">
        <v>1267.5</v>
      </c>
    </row>
    <row r="1138" spans="3:4" ht="15" hidden="1" customHeight="1" x14ac:dyDescent="0.25">
      <c r="C1138" s="158" t="s">
        <v>312</v>
      </c>
      <c r="D1138" s="159">
        <v>1096.48</v>
      </c>
    </row>
    <row r="1139" spans="3:4" ht="15" hidden="1" customHeight="1" x14ac:dyDescent="0.25">
      <c r="C1139" s="160" t="s">
        <v>312</v>
      </c>
      <c r="D1139" s="161">
        <v>930.71</v>
      </c>
    </row>
    <row r="1140" spans="3:4" ht="15" hidden="1" customHeight="1" x14ac:dyDescent="0.25">
      <c r="C1140" s="158" t="s">
        <v>307</v>
      </c>
      <c r="D1140" s="159">
        <v>1087.0999999999999</v>
      </c>
    </row>
    <row r="1141" spans="3:4" ht="15" hidden="1" customHeight="1" x14ac:dyDescent="0.25">
      <c r="C1141" s="160" t="s">
        <v>547</v>
      </c>
      <c r="D1141" s="161">
        <v>1096.54</v>
      </c>
    </row>
    <row r="1142" spans="3:4" ht="15" hidden="1" customHeight="1" x14ac:dyDescent="0.25">
      <c r="C1142" s="158" t="s">
        <v>553</v>
      </c>
      <c r="D1142" s="159">
        <v>639.63</v>
      </c>
    </row>
    <row r="1143" spans="3:4" ht="15" hidden="1" customHeight="1" x14ac:dyDescent="0.25">
      <c r="C1143" s="160" t="s">
        <v>547</v>
      </c>
      <c r="D1143" s="161">
        <v>1084.23</v>
      </c>
    </row>
    <row r="1144" spans="3:4" ht="15" hidden="1" customHeight="1" x14ac:dyDescent="0.25">
      <c r="C1144" s="158" t="s">
        <v>541</v>
      </c>
      <c r="D1144" s="159">
        <v>561.44000000000005</v>
      </c>
    </row>
    <row r="1145" spans="3:4" ht="15" hidden="1" customHeight="1" x14ac:dyDescent="0.25">
      <c r="C1145" s="160" t="s">
        <v>549</v>
      </c>
      <c r="D1145" s="161">
        <v>24.16</v>
      </c>
    </row>
    <row r="1146" spans="3:4" ht="15" hidden="1" customHeight="1" x14ac:dyDescent="0.25">
      <c r="C1146" s="158" t="s">
        <v>542</v>
      </c>
      <c r="D1146" s="159">
        <v>946.11</v>
      </c>
    </row>
    <row r="1147" spans="3:4" ht="15" hidden="1" customHeight="1" x14ac:dyDescent="0.25">
      <c r="C1147" s="160" t="s">
        <v>541</v>
      </c>
      <c r="D1147" s="161">
        <v>1275.95</v>
      </c>
    </row>
    <row r="1148" spans="3:4" ht="15" hidden="1" customHeight="1" x14ac:dyDescent="0.25">
      <c r="C1148" s="158" t="s">
        <v>545</v>
      </c>
      <c r="D1148" s="159">
        <v>554.98</v>
      </c>
    </row>
    <row r="1149" spans="3:4" ht="15" hidden="1" customHeight="1" x14ac:dyDescent="0.25">
      <c r="C1149" s="160" t="s">
        <v>309</v>
      </c>
      <c r="D1149" s="161">
        <v>1212.1500000000001</v>
      </c>
    </row>
    <row r="1150" spans="3:4" ht="15" hidden="1" customHeight="1" x14ac:dyDescent="0.25">
      <c r="C1150" s="158" t="s">
        <v>551</v>
      </c>
      <c r="D1150" s="159">
        <v>579.78</v>
      </c>
    </row>
    <row r="1151" spans="3:4" ht="15" hidden="1" customHeight="1" x14ac:dyDescent="0.25">
      <c r="C1151" s="160" t="s">
        <v>307</v>
      </c>
      <c r="D1151" s="161">
        <v>1132.43</v>
      </c>
    </row>
    <row r="1152" spans="3:4" ht="15" hidden="1" customHeight="1" x14ac:dyDescent="0.25">
      <c r="C1152" s="158" t="s">
        <v>312</v>
      </c>
      <c r="D1152" s="159">
        <v>383.45</v>
      </c>
    </row>
    <row r="1153" spans="3:4" ht="15" hidden="1" customHeight="1" x14ac:dyDescent="0.25">
      <c r="C1153" s="160" t="s">
        <v>309</v>
      </c>
      <c r="D1153" s="161">
        <v>455.1</v>
      </c>
    </row>
    <row r="1154" spans="3:4" ht="15" hidden="1" customHeight="1" x14ac:dyDescent="0.25">
      <c r="C1154" s="158" t="s">
        <v>546</v>
      </c>
      <c r="D1154" s="159">
        <v>333</v>
      </c>
    </row>
    <row r="1155" spans="3:4" ht="15" hidden="1" customHeight="1" x14ac:dyDescent="0.25">
      <c r="C1155" s="160" t="s">
        <v>546</v>
      </c>
      <c r="D1155" s="161">
        <v>820.12</v>
      </c>
    </row>
    <row r="1156" spans="3:4" ht="15" hidden="1" customHeight="1" x14ac:dyDescent="0.25">
      <c r="C1156" s="158" t="s">
        <v>539</v>
      </c>
      <c r="D1156" s="159">
        <v>881.61</v>
      </c>
    </row>
    <row r="1157" spans="3:4" ht="15" hidden="1" customHeight="1" x14ac:dyDescent="0.25">
      <c r="C1157" s="160" t="s">
        <v>546</v>
      </c>
      <c r="D1157" s="161">
        <v>1091.46</v>
      </c>
    </row>
    <row r="1158" spans="3:4" ht="15" hidden="1" customHeight="1" x14ac:dyDescent="0.25">
      <c r="C1158" s="158" t="s">
        <v>552</v>
      </c>
      <c r="D1158" s="159">
        <v>1001.39</v>
      </c>
    </row>
    <row r="1159" spans="3:4" ht="15" hidden="1" customHeight="1" x14ac:dyDescent="0.25">
      <c r="C1159" s="160" t="s">
        <v>552</v>
      </c>
      <c r="D1159" s="161">
        <v>727.71</v>
      </c>
    </row>
    <row r="1160" spans="3:4" ht="15" hidden="1" customHeight="1" x14ac:dyDescent="0.25">
      <c r="C1160" s="158" t="s">
        <v>307</v>
      </c>
      <c r="D1160" s="159">
        <v>1139.19</v>
      </c>
    </row>
    <row r="1161" spans="3:4" ht="15" hidden="1" customHeight="1" x14ac:dyDescent="0.25">
      <c r="C1161" s="160" t="s">
        <v>542</v>
      </c>
      <c r="D1161" s="161">
        <v>849.27</v>
      </c>
    </row>
    <row r="1162" spans="3:4" ht="15" hidden="1" customHeight="1" x14ac:dyDescent="0.25">
      <c r="C1162" s="158" t="s">
        <v>543</v>
      </c>
      <c r="D1162" s="159">
        <v>1266.6500000000001</v>
      </c>
    </row>
    <row r="1163" spans="3:4" ht="15" hidden="1" customHeight="1" x14ac:dyDescent="0.25">
      <c r="C1163" s="160" t="s">
        <v>540</v>
      </c>
      <c r="D1163" s="161">
        <v>305.48</v>
      </c>
    </row>
    <row r="1164" spans="3:4" ht="15" hidden="1" customHeight="1" x14ac:dyDescent="0.25">
      <c r="C1164" s="158" t="s">
        <v>312</v>
      </c>
      <c r="D1164" s="159">
        <v>80.849999999999994</v>
      </c>
    </row>
    <row r="1165" spans="3:4" ht="15" hidden="1" customHeight="1" x14ac:dyDescent="0.25">
      <c r="C1165" s="160" t="s">
        <v>547</v>
      </c>
      <c r="D1165" s="161">
        <v>879.72</v>
      </c>
    </row>
    <row r="1166" spans="3:4" ht="15" hidden="1" customHeight="1" x14ac:dyDescent="0.25">
      <c r="C1166" s="158" t="s">
        <v>549</v>
      </c>
      <c r="D1166" s="159">
        <v>962.86</v>
      </c>
    </row>
    <row r="1167" spans="3:4" ht="15" hidden="1" customHeight="1" x14ac:dyDescent="0.25">
      <c r="C1167" s="160" t="s">
        <v>540</v>
      </c>
      <c r="D1167" s="161">
        <v>638.52</v>
      </c>
    </row>
    <row r="1168" spans="3:4" ht="15" hidden="1" customHeight="1" x14ac:dyDescent="0.25">
      <c r="C1168" s="158" t="s">
        <v>307</v>
      </c>
      <c r="D1168" s="159">
        <v>153.49</v>
      </c>
    </row>
    <row r="1169" spans="3:4" ht="15" hidden="1" customHeight="1" x14ac:dyDescent="0.25">
      <c r="C1169" s="160" t="s">
        <v>552</v>
      </c>
      <c r="D1169" s="161">
        <v>327.48</v>
      </c>
    </row>
    <row r="1170" spans="3:4" ht="15" hidden="1" customHeight="1" x14ac:dyDescent="0.25">
      <c r="C1170" s="158" t="s">
        <v>307</v>
      </c>
      <c r="D1170" s="159">
        <v>1183.97</v>
      </c>
    </row>
    <row r="1171" spans="3:4" ht="15" hidden="1" customHeight="1" x14ac:dyDescent="0.25">
      <c r="C1171" s="160" t="s">
        <v>309</v>
      </c>
      <c r="D1171" s="161">
        <v>183.88</v>
      </c>
    </row>
    <row r="1172" spans="3:4" ht="15" hidden="1" customHeight="1" x14ac:dyDescent="0.25">
      <c r="C1172" s="158" t="s">
        <v>552</v>
      </c>
      <c r="D1172" s="159">
        <v>1131.44</v>
      </c>
    </row>
    <row r="1173" spans="3:4" ht="15" hidden="1" customHeight="1" x14ac:dyDescent="0.25">
      <c r="C1173" s="160" t="s">
        <v>312</v>
      </c>
      <c r="D1173" s="161">
        <v>1266.83</v>
      </c>
    </row>
    <row r="1174" spans="3:4" ht="15" hidden="1" customHeight="1" x14ac:dyDescent="0.25">
      <c r="C1174" s="158" t="s">
        <v>549</v>
      </c>
      <c r="D1174" s="159">
        <v>166.68</v>
      </c>
    </row>
    <row r="1175" spans="3:4" ht="15" hidden="1" customHeight="1" x14ac:dyDescent="0.25">
      <c r="C1175" s="160" t="s">
        <v>556</v>
      </c>
      <c r="D1175" s="161">
        <v>1292.04</v>
      </c>
    </row>
    <row r="1176" spans="3:4" ht="15" hidden="1" customHeight="1" x14ac:dyDescent="0.25">
      <c r="C1176" s="158" t="s">
        <v>540</v>
      </c>
      <c r="D1176" s="159">
        <v>1017.39</v>
      </c>
    </row>
    <row r="1177" spans="3:4" ht="15" hidden="1" customHeight="1" x14ac:dyDescent="0.25">
      <c r="C1177" s="160" t="s">
        <v>555</v>
      </c>
      <c r="D1177" s="161">
        <v>769.26</v>
      </c>
    </row>
    <row r="1178" spans="3:4" ht="15" hidden="1" customHeight="1" x14ac:dyDescent="0.25">
      <c r="C1178" s="158" t="s">
        <v>312</v>
      </c>
      <c r="D1178" s="159">
        <v>603.37</v>
      </c>
    </row>
    <row r="1179" spans="3:4" ht="15" hidden="1" customHeight="1" x14ac:dyDescent="0.25">
      <c r="C1179" s="160" t="s">
        <v>539</v>
      </c>
      <c r="D1179" s="161">
        <v>182.7</v>
      </c>
    </row>
    <row r="1180" spans="3:4" ht="15" hidden="1" customHeight="1" x14ac:dyDescent="0.25">
      <c r="C1180" s="158" t="s">
        <v>541</v>
      </c>
      <c r="D1180" s="159">
        <v>713.29</v>
      </c>
    </row>
    <row r="1181" spans="3:4" ht="15" hidden="1" customHeight="1" x14ac:dyDescent="0.25">
      <c r="C1181" s="160" t="s">
        <v>312</v>
      </c>
      <c r="D1181" s="161">
        <v>296.55</v>
      </c>
    </row>
    <row r="1182" spans="3:4" ht="15" hidden="1" customHeight="1" x14ac:dyDescent="0.25">
      <c r="C1182" s="158" t="s">
        <v>549</v>
      </c>
      <c r="D1182" s="159">
        <v>787.11</v>
      </c>
    </row>
    <row r="1183" spans="3:4" ht="15" hidden="1" customHeight="1" x14ac:dyDescent="0.25">
      <c r="C1183" s="160" t="s">
        <v>549</v>
      </c>
      <c r="D1183" s="161">
        <v>1137.31</v>
      </c>
    </row>
    <row r="1184" spans="3:4" ht="15" hidden="1" customHeight="1" x14ac:dyDescent="0.25">
      <c r="C1184" s="158" t="s">
        <v>551</v>
      </c>
      <c r="D1184" s="159">
        <v>715.95</v>
      </c>
    </row>
    <row r="1185" spans="3:4" ht="15" hidden="1" customHeight="1" x14ac:dyDescent="0.25">
      <c r="C1185" s="160" t="s">
        <v>552</v>
      </c>
      <c r="D1185" s="161">
        <v>490.51</v>
      </c>
    </row>
    <row r="1186" spans="3:4" ht="15" hidden="1" customHeight="1" x14ac:dyDescent="0.25">
      <c r="C1186" s="158" t="s">
        <v>540</v>
      </c>
      <c r="D1186" s="159">
        <v>744.82</v>
      </c>
    </row>
    <row r="1187" spans="3:4" ht="15" hidden="1" customHeight="1" x14ac:dyDescent="0.25">
      <c r="C1187" s="160" t="s">
        <v>539</v>
      </c>
      <c r="D1187" s="161">
        <v>288.81</v>
      </c>
    </row>
    <row r="1188" spans="3:4" ht="15" hidden="1" customHeight="1" x14ac:dyDescent="0.25">
      <c r="C1188" s="158" t="s">
        <v>539</v>
      </c>
      <c r="D1188" s="159">
        <v>119.73</v>
      </c>
    </row>
    <row r="1189" spans="3:4" ht="15" hidden="1" customHeight="1" x14ac:dyDescent="0.25">
      <c r="C1189" s="160" t="s">
        <v>549</v>
      </c>
      <c r="D1189" s="161">
        <v>1223.22</v>
      </c>
    </row>
    <row r="1190" spans="3:4" ht="15" hidden="1" customHeight="1" x14ac:dyDescent="0.25">
      <c r="C1190" s="158" t="s">
        <v>557</v>
      </c>
      <c r="D1190" s="159">
        <v>616.96</v>
      </c>
    </row>
    <row r="1191" spans="3:4" ht="15" hidden="1" customHeight="1" x14ac:dyDescent="0.25">
      <c r="C1191" s="160" t="s">
        <v>312</v>
      </c>
      <c r="D1191" s="161">
        <v>383.5</v>
      </c>
    </row>
    <row r="1192" spans="3:4" ht="15" hidden="1" customHeight="1" x14ac:dyDescent="0.25">
      <c r="C1192" s="158" t="s">
        <v>558</v>
      </c>
      <c r="D1192" s="159">
        <v>447.7</v>
      </c>
    </row>
    <row r="1193" spans="3:4" ht="15" hidden="1" customHeight="1" x14ac:dyDescent="0.25">
      <c r="C1193" s="160" t="s">
        <v>554</v>
      </c>
      <c r="D1193" s="161">
        <v>728.63</v>
      </c>
    </row>
    <row r="1194" spans="3:4" ht="15" hidden="1" customHeight="1" x14ac:dyDescent="0.25">
      <c r="C1194" s="158" t="s">
        <v>539</v>
      </c>
      <c r="D1194" s="159">
        <v>1295.6199999999999</v>
      </c>
    </row>
    <row r="1195" spans="3:4" ht="15" hidden="1" customHeight="1" x14ac:dyDescent="0.25">
      <c r="C1195" s="160" t="s">
        <v>554</v>
      </c>
      <c r="D1195" s="161">
        <v>817.23</v>
      </c>
    </row>
    <row r="1196" spans="3:4" ht="15" hidden="1" customHeight="1" x14ac:dyDescent="0.25">
      <c r="C1196" s="158" t="s">
        <v>542</v>
      </c>
      <c r="D1196" s="159">
        <v>168.71</v>
      </c>
    </row>
    <row r="1197" spans="3:4" ht="15" hidden="1" customHeight="1" x14ac:dyDescent="0.25">
      <c r="C1197" s="160" t="s">
        <v>312</v>
      </c>
      <c r="D1197" s="161">
        <v>1166.8599999999999</v>
      </c>
    </row>
    <row r="1198" spans="3:4" ht="15" hidden="1" customHeight="1" x14ac:dyDescent="0.25">
      <c r="C1198" s="158" t="s">
        <v>546</v>
      </c>
      <c r="D1198" s="159">
        <v>1298.8800000000001</v>
      </c>
    </row>
    <row r="1199" spans="3:4" ht="15" hidden="1" customHeight="1" x14ac:dyDescent="0.25">
      <c r="C1199" s="160" t="s">
        <v>542</v>
      </c>
      <c r="D1199" s="161">
        <v>534.61</v>
      </c>
    </row>
    <row r="1200" spans="3:4" ht="15" hidden="1" customHeight="1" x14ac:dyDescent="0.25">
      <c r="C1200" s="158" t="s">
        <v>550</v>
      </c>
      <c r="D1200" s="159">
        <v>748.99</v>
      </c>
    </row>
    <row r="1201" spans="3:4" ht="15" hidden="1" customHeight="1" x14ac:dyDescent="0.25">
      <c r="C1201" s="160" t="s">
        <v>307</v>
      </c>
      <c r="D1201" s="161">
        <v>702.68</v>
      </c>
    </row>
    <row r="1202" spans="3:4" ht="15" hidden="1" customHeight="1" x14ac:dyDescent="0.25">
      <c r="C1202" s="158" t="s">
        <v>545</v>
      </c>
      <c r="D1202" s="159">
        <v>763.61</v>
      </c>
    </row>
    <row r="1203" spans="3:4" ht="15" hidden="1" customHeight="1" x14ac:dyDescent="0.25">
      <c r="C1203" s="160" t="s">
        <v>550</v>
      </c>
      <c r="D1203" s="161">
        <v>566.69000000000005</v>
      </c>
    </row>
    <row r="1204" spans="3:4" ht="15" hidden="1" customHeight="1" x14ac:dyDescent="0.25">
      <c r="C1204" s="158" t="s">
        <v>551</v>
      </c>
      <c r="D1204" s="159">
        <v>843.69</v>
      </c>
    </row>
    <row r="1205" spans="3:4" ht="15" hidden="1" customHeight="1" x14ac:dyDescent="0.25">
      <c r="C1205" s="160" t="s">
        <v>312</v>
      </c>
      <c r="D1205" s="161">
        <v>684.34</v>
      </c>
    </row>
    <row r="1206" spans="3:4" ht="15" hidden="1" customHeight="1" x14ac:dyDescent="0.25">
      <c r="C1206" s="158" t="s">
        <v>308</v>
      </c>
      <c r="D1206" s="159">
        <v>95.91</v>
      </c>
    </row>
    <row r="1207" spans="3:4" ht="15" hidden="1" customHeight="1" x14ac:dyDescent="0.25">
      <c r="C1207" s="160" t="s">
        <v>551</v>
      </c>
      <c r="D1207" s="161">
        <v>776.36</v>
      </c>
    </row>
    <row r="1208" spans="3:4" ht="15" hidden="1" customHeight="1" x14ac:dyDescent="0.25">
      <c r="C1208" s="158" t="s">
        <v>543</v>
      </c>
      <c r="D1208" s="159">
        <v>945.39</v>
      </c>
    </row>
    <row r="1209" spans="3:4" ht="15" hidden="1" customHeight="1" x14ac:dyDescent="0.25">
      <c r="C1209" s="160" t="s">
        <v>546</v>
      </c>
      <c r="D1209" s="161">
        <v>790.18</v>
      </c>
    </row>
    <row r="1210" spans="3:4" ht="15" hidden="1" customHeight="1" x14ac:dyDescent="0.25">
      <c r="C1210" s="158" t="s">
        <v>549</v>
      </c>
      <c r="D1210" s="159">
        <v>808.7</v>
      </c>
    </row>
    <row r="1211" spans="3:4" ht="15" hidden="1" customHeight="1" x14ac:dyDescent="0.25">
      <c r="C1211" s="160" t="s">
        <v>551</v>
      </c>
      <c r="D1211" s="161">
        <v>895.62</v>
      </c>
    </row>
    <row r="1212" spans="3:4" ht="15" hidden="1" customHeight="1" x14ac:dyDescent="0.25">
      <c r="C1212" s="158" t="s">
        <v>544</v>
      </c>
      <c r="D1212" s="159">
        <v>1081.75</v>
      </c>
    </row>
    <row r="1213" spans="3:4" ht="15" hidden="1" customHeight="1" x14ac:dyDescent="0.25">
      <c r="C1213" s="160" t="s">
        <v>309</v>
      </c>
      <c r="D1213" s="161">
        <v>532.1</v>
      </c>
    </row>
    <row r="1214" spans="3:4" ht="15" hidden="1" customHeight="1" x14ac:dyDescent="0.25">
      <c r="C1214" s="158" t="s">
        <v>552</v>
      </c>
      <c r="D1214" s="159">
        <v>1265.6600000000001</v>
      </c>
    </row>
    <row r="1215" spans="3:4" ht="15" hidden="1" customHeight="1" x14ac:dyDescent="0.25">
      <c r="C1215" s="160" t="s">
        <v>546</v>
      </c>
      <c r="D1215" s="161">
        <v>485.4</v>
      </c>
    </row>
    <row r="1216" spans="3:4" ht="15" hidden="1" customHeight="1" x14ac:dyDescent="0.25">
      <c r="C1216" s="158" t="s">
        <v>312</v>
      </c>
      <c r="D1216" s="159">
        <v>1122.3</v>
      </c>
    </row>
    <row r="1217" spans="3:4" ht="15" hidden="1" customHeight="1" x14ac:dyDescent="0.25">
      <c r="C1217" s="160" t="s">
        <v>552</v>
      </c>
      <c r="D1217" s="161">
        <v>283.10000000000002</v>
      </c>
    </row>
    <row r="1218" spans="3:4" ht="15" hidden="1" customHeight="1" x14ac:dyDescent="0.25">
      <c r="C1218" s="158" t="s">
        <v>307</v>
      </c>
      <c r="D1218" s="159">
        <v>482.69</v>
      </c>
    </row>
    <row r="1219" spans="3:4" ht="15" hidden="1" customHeight="1" x14ac:dyDescent="0.25">
      <c r="C1219" s="160" t="s">
        <v>539</v>
      </c>
      <c r="D1219" s="161">
        <v>1074.45</v>
      </c>
    </row>
    <row r="1220" spans="3:4" ht="15" hidden="1" customHeight="1" x14ac:dyDescent="0.25">
      <c r="C1220" s="158" t="s">
        <v>549</v>
      </c>
      <c r="D1220" s="159">
        <v>1170.32</v>
      </c>
    </row>
    <row r="1221" spans="3:4" ht="15" hidden="1" customHeight="1" x14ac:dyDescent="0.25">
      <c r="C1221" s="160" t="s">
        <v>551</v>
      </c>
      <c r="D1221" s="161">
        <v>190.15</v>
      </c>
    </row>
    <row r="1222" spans="3:4" ht="15" hidden="1" customHeight="1" x14ac:dyDescent="0.25">
      <c r="C1222" s="158" t="s">
        <v>543</v>
      </c>
      <c r="D1222" s="159">
        <v>515.62</v>
      </c>
    </row>
    <row r="1223" spans="3:4" ht="15" hidden="1" customHeight="1" x14ac:dyDescent="0.25">
      <c r="C1223" s="160" t="s">
        <v>549</v>
      </c>
      <c r="D1223" s="161">
        <v>1239.07</v>
      </c>
    </row>
    <row r="1224" spans="3:4" ht="15" hidden="1" customHeight="1" x14ac:dyDescent="0.25">
      <c r="C1224" s="158" t="s">
        <v>543</v>
      </c>
      <c r="D1224" s="159">
        <v>908.46</v>
      </c>
    </row>
    <row r="1225" spans="3:4" ht="15" hidden="1" customHeight="1" x14ac:dyDescent="0.25">
      <c r="C1225" s="160" t="s">
        <v>540</v>
      </c>
      <c r="D1225" s="161">
        <v>1037.69</v>
      </c>
    </row>
    <row r="1226" spans="3:4" ht="15" hidden="1" customHeight="1" x14ac:dyDescent="0.25">
      <c r="C1226" s="158" t="s">
        <v>549</v>
      </c>
      <c r="D1226" s="159">
        <v>854.83</v>
      </c>
    </row>
    <row r="1227" spans="3:4" ht="15" hidden="1" customHeight="1" x14ac:dyDescent="0.25">
      <c r="C1227" s="160" t="s">
        <v>547</v>
      </c>
      <c r="D1227" s="161">
        <v>502.92</v>
      </c>
    </row>
    <row r="1228" spans="3:4" ht="15" hidden="1" customHeight="1" x14ac:dyDescent="0.25">
      <c r="C1228" s="158" t="s">
        <v>546</v>
      </c>
      <c r="D1228" s="159">
        <v>1191.07</v>
      </c>
    </row>
    <row r="1229" spans="3:4" ht="15" hidden="1" customHeight="1" x14ac:dyDescent="0.25">
      <c r="C1229" s="160" t="s">
        <v>557</v>
      </c>
      <c r="D1229" s="161">
        <v>449.22</v>
      </c>
    </row>
    <row r="1230" spans="3:4" ht="15" hidden="1" customHeight="1" x14ac:dyDescent="0.25">
      <c r="C1230" s="158" t="s">
        <v>553</v>
      </c>
      <c r="D1230" s="159">
        <v>596.24</v>
      </c>
    </row>
    <row r="1231" spans="3:4" ht="15" hidden="1" customHeight="1" x14ac:dyDescent="0.25">
      <c r="C1231" s="160" t="s">
        <v>543</v>
      </c>
      <c r="D1231" s="161">
        <v>731.97</v>
      </c>
    </row>
    <row r="1232" spans="3:4" ht="15" hidden="1" customHeight="1" x14ac:dyDescent="0.25">
      <c r="C1232" s="158" t="s">
        <v>542</v>
      </c>
      <c r="D1232" s="159">
        <v>1147.7</v>
      </c>
    </row>
    <row r="1233" spans="3:4" ht="15" hidden="1" customHeight="1" x14ac:dyDescent="0.25">
      <c r="C1233" s="160" t="s">
        <v>543</v>
      </c>
      <c r="D1233" s="161">
        <v>1169.4100000000001</v>
      </c>
    </row>
    <row r="1234" spans="3:4" ht="15" hidden="1" customHeight="1" x14ac:dyDescent="0.25">
      <c r="C1234" s="158" t="s">
        <v>309</v>
      </c>
      <c r="D1234" s="159">
        <v>434.39</v>
      </c>
    </row>
    <row r="1235" spans="3:4" ht="15" hidden="1" customHeight="1" x14ac:dyDescent="0.25">
      <c r="C1235" s="160" t="s">
        <v>549</v>
      </c>
      <c r="D1235" s="161">
        <v>632.16</v>
      </c>
    </row>
    <row r="1236" spans="3:4" ht="15" hidden="1" customHeight="1" x14ac:dyDescent="0.25">
      <c r="C1236" s="158" t="s">
        <v>539</v>
      </c>
      <c r="D1236" s="159">
        <v>1221.81</v>
      </c>
    </row>
    <row r="1237" spans="3:4" ht="15" hidden="1" customHeight="1" x14ac:dyDescent="0.25">
      <c r="C1237" s="160" t="s">
        <v>547</v>
      </c>
      <c r="D1237" s="161">
        <v>484.09</v>
      </c>
    </row>
    <row r="1238" spans="3:4" ht="15" hidden="1" customHeight="1" x14ac:dyDescent="0.25">
      <c r="C1238" s="158" t="s">
        <v>552</v>
      </c>
      <c r="D1238" s="159">
        <v>443.41</v>
      </c>
    </row>
    <row r="1239" spans="3:4" ht="15" hidden="1" customHeight="1" x14ac:dyDescent="0.25">
      <c r="C1239" s="160" t="s">
        <v>551</v>
      </c>
      <c r="D1239" s="161">
        <v>768.55</v>
      </c>
    </row>
    <row r="1240" spans="3:4" ht="15" hidden="1" customHeight="1" x14ac:dyDescent="0.25">
      <c r="C1240" s="158" t="s">
        <v>556</v>
      </c>
      <c r="D1240" s="159">
        <v>696.95</v>
      </c>
    </row>
    <row r="1241" spans="3:4" ht="15" hidden="1" customHeight="1" x14ac:dyDescent="0.25">
      <c r="C1241" s="160" t="s">
        <v>307</v>
      </c>
      <c r="D1241" s="161">
        <v>1026.17</v>
      </c>
    </row>
    <row r="1242" spans="3:4" ht="15" hidden="1" customHeight="1" x14ac:dyDescent="0.25">
      <c r="C1242" s="158" t="s">
        <v>541</v>
      </c>
      <c r="D1242" s="159">
        <v>1038.4000000000001</v>
      </c>
    </row>
    <row r="1243" spans="3:4" ht="15" hidden="1" customHeight="1" x14ac:dyDescent="0.25">
      <c r="C1243" s="160" t="s">
        <v>553</v>
      </c>
      <c r="D1243" s="161">
        <v>589.33000000000004</v>
      </c>
    </row>
    <row r="1244" spans="3:4" ht="15" hidden="1" customHeight="1" x14ac:dyDescent="0.25">
      <c r="C1244" s="158" t="s">
        <v>539</v>
      </c>
      <c r="D1244" s="159">
        <v>38.51</v>
      </c>
    </row>
    <row r="1245" spans="3:4" ht="15" hidden="1" customHeight="1" x14ac:dyDescent="0.25">
      <c r="C1245" s="160" t="s">
        <v>542</v>
      </c>
      <c r="D1245" s="161">
        <v>788.38</v>
      </c>
    </row>
    <row r="1246" spans="3:4" ht="15" hidden="1" customHeight="1" x14ac:dyDescent="0.25">
      <c r="C1246" s="158" t="s">
        <v>544</v>
      </c>
      <c r="D1246" s="159">
        <v>865.66</v>
      </c>
    </row>
    <row r="1247" spans="3:4" ht="15" hidden="1" customHeight="1" x14ac:dyDescent="0.25">
      <c r="C1247" s="160" t="s">
        <v>540</v>
      </c>
      <c r="D1247" s="161">
        <v>397.33</v>
      </c>
    </row>
    <row r="1248" spans="3:4" ht="15" hidden="1" customHeight="1" x14ac:dyDescent="0.25">
      <c r="C1248" s="158" t="s">
        <v>549</v>
      </c>
      <c r="D1248" s="159">
        <v>391.67</v>
      </c>
    </row>
    <row r="1249" spans="3:4" ht="15" hidden="1" customHeight="1" x14ac:dyDescent="0.25">
      <c r="C1249" s="160" t="s">
        <v>549</v>
      </c>
      <c r="D1249" s="161">
        <v>347.4</v>
      </c>
    </row>
    <row r="1250" spans="3:4" ht="15" hidden="1" customHeight="1" x14ac:dyDescent="0.25">
      <c r="C1250" s="158" t="s">
        <v>557</v>
      </c>
      <c r="D1250" s="159">
        <v>354.01</v>
      </c>
    </row>
    <row r="1251" spans="3:4" ht="15" hidden="1" customHeight="1" x14ac:dyDescent="0.25">
      <c r="C1251" s="160" t="s">
        <v>542</v>
      </c>
      <c r="D1251" s="161">
        <v>719.12</v>
      </c>
    </row>
    <row r="1252" spans="3:4" ht="15" hidden="1" customHeight="1" x14ac:dyDescent="0.25">
      <c r="C1252" s="158" t="s">
        <v>307</v>
      </c>
      <c r="D1252" s="159">
        <v>670.73</v>
      </c>
    </row>
    <row r="1253" spans="3:4" ht="15" hidden="1" customHeight="1" x14ac:dyDescent="0.25">
      <c r="C1253" s="160" t="s">
        <v>558</v>
      </c>
      <c r="D1253" s="161">
        <v>1094.1199999999999</v>
      </c>
    </row>
    <row r="1254" spans="3:4" ht="15" hidden="1" customHeight="1" x14ac:dyDescent="0.25">
      <c r="C1254" s="158" t="s">
        <v>542</v>
      </c>
      <c r="D1254" s="159">
        <v>765.3</v>
      </c>
    </row>
    <row r="1255" spans="3:4" ht="15" hidden="1" customHeight="1" x14ac:dyDescent="0.25">
      <c r="C1255" s="160" t="s">
        <v>545</v>
      </c>
      <c r="D1255" s="161">
        <v>567.36</v>
      </c>
    </row>
    <row r="1256" spans="3:4" ht="15" hidden="1" customHeight="1" x14ac:dyDescent="0.25">
      <c r="C1256" s="158" t="s">
        <v>543</v>
      </c>
      <c r="D1256" s="159">
        <v>453.52</v>
      </c>
    </row>
    <row r="1257" spans="3:4" ht="15" hidden="1" customHeight="1" x14ac:dyDescent="0.25">
      <c r="C1257" s="160" t="s">
        <v>554</v>
      </c>
      <c r="D1257" s="161">
        <v>219.16</v>
      </c>
    </row>
    <row r="1258" spans="3:4" ht="15" hidden="1" customHeight="1" x14ac:dyDescent="0.25">
      <c r="C1258" s="158" t="s">
        <v>547</v>
      </c>
      <c r="D1258" s="159">
        <v>470.04</v>
      </c>
    </row>
    <row r="1259" spans="3:4" ht="15" hidden="1" customHeight="1" x14ac:dyDescent="0.25">
      <c r="C1259" s="160" t="s">
        <v>308</v>
      </c>
      <c r="D1259" s="161">
        <v>405.68</v>
      </c>
    </row>
    <row r="1260" spans="3:4" ht="15" hidden="1" customHeight="1" x14ac:dyDescent="0.25">
      <c r="C1260" s="158" t="s">
        <v>546</v>
      </c>
      <c r="D1260" s="159">
        <v>71.959999999999994</v>
      </c>
    </row>
    <row r="1261" spans="3:4" ht="15" hidden="1" customHeight="1" x14ac:dyDescent="0.25">
      <c r="C1261" s="160" t="s">
        <v>549</v>
      </c>
      <c r="D1261" s="161">
        <v>626.66</v>
      </c>
    </row>
    <row r="1262" spans="3:4" ht="15" hidden="1" customHeight="1" x14ac:dyDescent="0.25">
      <c r="C1262" s="158" t="s">
        <v>550</v>
      </c>
      <c r="D1262" s="159">
        <v>430.63</v>
      </c>
    </row>
    <row r="1263" spans="3:4" ht="15" hidden="1" customHeight="1" x14ac:dyDescent="0.25">
      <c r="C1263" s="160" t="s">
        <v>542</v>
      </c>
      <c r="D1263" s="161">
        <v>340.75</v>
      </c>
    </row>
    <row r="1264" spans="3:4" ht="15" hidden="1" customHeight="1" x14ac:dyDescent="0.25">
      <c r="C1264" s="158" t="s">
        <v>545</v>
      </c>
      <c r="D1264" s="159">
        <v>650.47</v>
      </c>
    </row>
    <row r="1265" spans="3:4" ht="15" hidden="1" customHeight="1" x14ac:dyDescent="0.25">
      <c r="C1265" s="160" t="s">
        <v>545</v>
      </c>
      <c r="D1265" s="161">
        <v>87.41</v>
      </c>
    </row>
    <row r="1266" spans="3:4" ht="15" hidden="1" customHeight="1" x14ac:dyDescent="0.25">
      <c r="C1266" s="158" t="s">
        <v>553</v>
      </c>
      <c r="D1266" s="159">
        <v>382.6</v>
      </c>
    </row>
    <row r="1267" spans="3:4" ht="15" hidden="1" customHeight="1" x14ac:dyDescent="0.25">
      <c r="C1267" s="160" t="s">
        <v>551</v>
      </c>
      <c r="D1267" s="161">
        <v>1249.1600000000001</v>
      </c>
    </row>
    <row r="1268" spans="3:4" ht="15" hidden="1" customHeight="1" x14ac:dyDescent="0.25">
      <c r="C1268" s="158" t="s">
        <v>549</v>
      </c>
      <c r="D1268" s="159">
        <v>438.65</v>
      </c>
    </row>
    <row r="1269" spans="3:4" ht="15" hidden="1" customHeight="1" x14ac:dyDescent="0.25">
      <c r="C1269" s="160" t="s">
        <v>548</v>
      </c>
      <c r="D1269" s="161">
        <v>902.77</v>
      </c>
    </row>
    <row r="1270" spans="3:4" ht="15" hidden="1" customHeight="1" x14ac:dyDescent="0.25">
      <c r="C1270" s="158" t="s">
        <v>308</v>
      </c>
      <c r="D1270" s="159">
        <v>467.65</v>
      </c>
    </row>
    <row r="1271" spans="3:4" ht="15" hidden="1" customHeight="1" x14ac:dyDescent="0.25">
      <c r="C1271" s="160" t="s">
        <v>542</v>
      </c>
      <c r="D1271" s="161">
        <v>1256.0899999999999</v>
      </c>
    </row>
    <row r="1272" spans="3:4" ht="15" hidden="1" customHeight="1" x14ac:dyDescent="0.25">
      <c r="C1272" s="158" t="s">
        <v>547</v>
      </c>
      <c r="D1272" s="159">
        <v>1264.81</v>
      </c>
    </row>
    <row r="1273" spans="3:4" ht="15" hidden="1" customHeight="1" x14ac:dyDescent="0.25">
      <c r="C1273" s="160" t="s">
        <v>554</v>
      </c>
      <c r="D1273" s="161">
        <v>400.74</v>
      </c>
    </row>
    <row r="1274" spans="3:4" ht="15" hidden="1" customHeight="1" x14ac:dyDescent="0.25">
      <c r="C1274" s="158" t="s">
        <v>308</v>
      </c>
      <c r="D1274" s="159">
        <v>284.69</v>
      </c>
    </row>
    <row r="1275" spans="3:4" ht="15" hidden="1" customHeight="1" x14ac:dyDescent="0.25">
      <c r="C1275" s="160" t="s">
        <v>552</v>
      </c>
      <c r="D1275" s="161">
        <v>896.28</v>
      </c>
    </row>
    <row r="1276" spans="3:4" ht="15" hidden="1" customHeight="1" x14ac:dyDescent="0.25">
      <c r="C1276" s="158" t="s">
        <v>551</v>
      </c>
      <c r="D1276" s="159">
        <v>829.33</v>
      </c>
    </row>
    <row r="1277" spans="3:4" ht="15" hidden="1" customHeight="1" x14ac:dyDescent="0.25">
      <c r="C1277" s="160" t="s">
        <v>556</v>
      </c>
      <c r="D1277" s="161">
        <v>1299.08</v>
      </c>
    </row>
    <row r="1278" spans="3:4" ht="15" hidden="1" customHeight="1" x14ac:dyDescent="0.25">
      <c r="C1278" s="158" t="s">
        <v>542</v>
      </c>
      <c r="D1278" s="159">
        <v>390.27</v>
      </c>
    </row>
    <row r="1279" spans="3:4" ht="15" hidden="1" customHeight="1" x14ac:dyDescent="0.25">
      <c r="C1279" s="160" t="s">
        <v>546</v>
      </c>
      <c r="D1279" s="161">
        <v>189.2</v>
      </c>
    </row>
    <row r="1280" spans="3:4" ht="15" hidden="1" customHeight="1" x14ac:dyDescent="0.25">
      <c r="C1280" s="158" t="s">
        <v>547</v>
      </c>
      <c r="D1280" s="159">
        <v>354.2</v>
      </c>
    </row>
    <row r="1281" spans="3:4" ht="15" hidden="1" customHeight="1" x14ac:dyDescent="0.25">
      <c r="C1281" s="160" t="s">
        <v>312</v>
      </c>
      <c r="D1281" s="161">
        <v>895.87</v>
      </c>
    </row>
    <row r="1282" spans="3:4" ht="15" hidden="1" customHeight="1" x14ac:dyDescent="0.25">
      <c r="C1282" s="158" t="s">
        <v>541</v>
      </c>
      <c r="D1282" s="159">
        <v>652.6</v>
      </c>
    </row>
    <row r="1283" spans="3:4" ht="15" hidden="1" customHeight="1" x14ac:dyDescent="0.25">
      <c r="C1283" s="160" t="s">
        <v>545</v>
      </c>
      <c r="D1283" s="161">
        <v>37.81</v>
      </c>
    </row>
    <row r="1284" spans="3:4" ht="15" hidden="1" customHeight="1" x14ac:dyDescent="0.25">
      <c r="C1284" s="158" t="s">
        <v>552</v>
      </c>
      <c r="D1284" s="159">
        <v>22.6</v>
      </c>
    </row>
    <row r="1285" spans="3:4" ht="15" hidden="1" customHeight="1" x14ac:dyDescent="0.25">
      <c r="C1285" s="160" t="s">
        <v>545</v>
      </c>
      <c r="D1285" s="161">
        <v>472.21</v>
      </c>
    </row>
    <row r="1286" spans="3:4" ht="15" hidden="1" customHeight="1" x14ac:dyDescent="0.25">
      <c r="C1286" s="158" t="s">
        <v>551</v>
      </c>
      <c r="D1286" s="159">
        <v>1297.23</v>
      </c>
    </row>
    <row r="1287" spans="3:4" ht="15" hidden="1" customHeight="1" x14ac:dyDescent="0.25">
      <c r="C1287" s="160" t="s">
        <v>312</v>
      </c>
      <c r="D1287" s="161">
        <v>728.03</v>
      </c>
    </row>
    <row r="1288" spans="3:4" ht="15" hidden="1" customHeight="1" x14ac:dyDescent="0.25">
      <c r="C1288" s="158" t="s">
        <v>547</v>
      </c>
      <c r="D1288" s="159">
        <v>971.4</v>
      </c>
    </row>
    <row r="1289" spans="3:4" ht="15" hidden="1" customHeight="1" x14ac:dyDescent="0.25">
      <c r="C1289" s="160" t="s">
        <v>543</v>
      </c>
      <c r="D1289" s="161">
        <v>320.62</v>
      </c>
    </row>
    <row r="1290" spans="3:4" ht="15" hidden="1" customHeight="1" x14ac:dyDescent="0.25">
      <c r="C1290" s="158" t="s">
        <v>546</v>
      </c>
      <c r="D1290" s="159">
        <v>28.99</v>
      </c>
    </row>
    <row r="1291" spans="3:4" ht="15" hidden="1" customHeight="1" x14ac:dyDescent="0.25">
      <c r="C1291" s="160" t="s">
        <v>558</v>
      </c>
      <c r="D1291" s="161">
        <v>426.89</v>
      </c>
    </row>
    <row r="1292" spans="3:4" ht="15" hidden="1" customHeight="1" x14ac:dyDescent="0.25">
      <c r="C1292" s="158" t="s">
        <v>545</v>
      </c>
      <c r="D1292" s="159">
        <v>156.68</v>
      </c>
    </row>
    <row r="1293" spans="3:4" ht="15" hidden="1" customHeight="1" x14ac:dyDescent="0.25">
      <c r="C1293" s="160" t="s">
        <v>307</v>
      </c>
      <c r="D1293" s="161">
        <v>527.07000000000005</v>
      </c>
    </row>
    <row r="1294" spans="3:4" ht="15" hidden="1" customHeight="1" x14ac:dyDescent="0.25">
      <c r="C1294" s="158" t="s">
        <v>545</v>
      </c>
      <c r="D1294" s="159">
        <v>41.99</v>
      </c>
    </row>
    <row r="1295" spans="3:4" ht="15" hidden="1" customHeight="1" x14ac:dyDescent="0.25">
      <c r="C1295" s="160" t="s">
        <v>542</v>
      </c>
      <c r="D1295" s="161">
        <v>664.18</v>
      </c>
    </row>
    <row r="1296" spans="3:4" ht="15" hidden="1" customHeight="1" x14ac:dyDescent="0.25">
      <c r="C1296" s="158" t="s">
        <v>544</v>
      </c>
      <c r="D1296" s="159">
        <v>1192.76</v>
      </c>
    </row>
    <row r="1297" spans="3:4" ht="15" hidden="1" customHeight="1" x14ac:dyDescent="0.25">
      <c r="C1297" s="160" t="s">
        <v>546</v>
      </c>
      <c r="D1297" s="161">
        <v>66.260000000000005</v>
      </c>
    </row>
    <row r="1298" spans="3:4" ht="15" hidden="1" customHeight="1" x14ac:dyDescent="0.25">
      <c r="C1298" s="158" t="s">
        <v>546</v>
      </c>
      <c r="D1298" s="159">
        <v>622.29999999999995</v>
      </c>
    </row>
    <row r="1299" spans="3:4" ht="15" hidden="1" customHeight="1" x14ac:dyDescent="0.25">
      <c r="C1299" s="160" t="s">
        <v>553</v>
      </c>
      <c r="D1299" s="161">
        <v>356.7</v>
      </c>
    </row>
    <row r="1300" spans="3:4" ht="15" hidden="1" customHeight="1" x14ac:dyDescent="0.25">
      <c r="C1300" s="158" t="s">
        <v>551</v>
      </c>
      <c r="D1300" s="159">
        <v>649.16</v>
      </c>
    </row>
    <row r="1301" spans="3:4" ht="15" hidden="1" customHeight="1" x14ac:dyDescent="0.25">
      <c r="C1301" s="160" t="s">
        <v>540</v>
      </c>
      <c r="D1301" s="161">
        <v>416.92</v>
      </c>
    </row>
    <row r="1302" spans="3:4" ht="15" hidden="1" customHeight="1" x14ac:dyDescent="0.25">
      <c r="C1302" s="158" t="s">
        <v>543</v>
      </c>
      <c r="D1302" s="159">
        <v>379.09</v>
      </c>
    </row>
    <row r="1303" spans="3:4" ht="15" hidden="1" customHeight="1" x14ac:dyDescent="0.25">
      <c r="C1303" s="160" t="s">
        <v>539</v>
      </c>
      <c r="D1303" s="161">
        <v>641.97</v>
      </c>
    </row>
    <row r="1304" spans="3:4" ht="15" hidden="1" customHeight="1" x14ac:dyDescent="0.25">
      <c r="C1304" s="158" t="s">
        <v>539</v>
      </c>
      <c r="D1304" s="159">
        <v>325.49</v>
      </c>
    </row>
    <row r="1305" spans="3:4" ht="15" hidden="1" customHeight="1" x14ac:dyDescent="0.25">
      <c r="C1305" s="160" t="s">
        <v>552</v>
      </c>
      <c r="D1305" s="161">
        <v>911.86</v>
      </c>
    </row>
    <row r="1306" spans="3:4" ht="15" hidden="1" customHeight="1" x14ac:dyDescent="0.25">
      <c r="C1306" s="158" t="s">
        <v>549</v>
      </c>
      <c r="D1306" s="159">
        <v>1298.9000000000001</v>
      </c>
    </row>
    <row r="1307" spans="3:4" ht="15" hidden="1" customHeight="1" x14ac:dyDescent="0.25">
      <c r="C1307" s="160" t="s">
        <v>539</v>
      </c>
      <c r="D1307" s="161">
        <v>37.869999999999997</v>
      </c>
    </row>
    <row r="1308" spans="3:4" ht="15" hidden="1" customHeight="1" x14ac:dyDescent="0.25">
      <c r="C1308" s="158" t="s">
        <v>312</v>
      </c>
      <c r="D1308" s="159">
        <v>870.35</v>
      </c>
    </row>
    <row r="1309" spans="3:4" ht="15" hidden="1" customHeight="1" x14ac:dyDescent="0.25">
      <c r="C1309" s="160" t="s">
        <v>553</v>
      </c>
      <c r="D1309" s="161">
        <v>528.23</v>
      </c>
    </row>
    <row r="1310" spans="3:4" ht="15" hidden="1" customHeight="1" x14ac:dyDescent="0.25">
      <c r="C1310" s="158" t="s">
        <v>547</v>
      </c>
      <c r="D1310" s="159">
        <v>1117.43</v>
      </c>
    </row>
    <row r="1311" spans="3:4" ht="15" hidden="1" customHeight="1" x14ac:dyDescent="0.25">
      <c r="C1311" s="160" t="s">
        <v>551</v>
      </c>
      <c r="D1311" s="161">
        <v>850.88</v>
      </c>
    </row>
    <row r="1312" spans="3:4" ht="15" hidden="1" customHeight="1" x14ac:dyDescent="0.25">
      <c r="C1312" s="158" t="s">
        <v>312</v>
      </c>
      <c r="D1312" s="159">
        <v>740.34</v>
      </c>
    </row>
    <row r="1313" spans="3:4" ht="15" hidden="1" customHeight="1" x14ac:dyDescent="0.25">
      <c r="C1313" s="160" t="s">
        <v>551</v>
      </c>
      <c r="D1313" s="161">
        <v>529.44000000000005</v>
      </c>
    </row>
    <row r="1314" spans="3:4" ht="15" hidden="1" customHeight="1" x14ac:dyDescent="0.25">
      <c r="C1314" s="158" t="s">
        <v>557</v>
      </c>
      <c r="D1314" s="159">
        <v>454.97</v>
      </c>
    </row>
    <row r="1315" spans="3:4" ht="15" hidden="1" customHeight="1" x14ac:dyDescent="0.25">
      <c r="C1315" s="160" t="s">
        <v>557</v>
      </c>
      <c r="D1315" s="161">
        <v>568.65</v>
      </c>
    </row>
    <row r="1316" spans="3:4" ht="15" hidden="1" customHeight="1" x14ac:dyDescent="0.25">
      <c r="C1316" s="158" t="s">
        <v>552</v>
      </c>
      <c r="D1316" s="159">
        <v>241.79</v>
      </c>
    </row>
    <row r="1317" spans="3:4" ht="15" hidden="1" customHeight="1" x14ac:dyDescent="0.25">
      <c r="C1317" s="160" t="s">
        <v>547</v>
      </c>
      <c r="D1317" s="161">
        <v>593.05999999999995</v>
      </c>
    </row>
    <row r="1318" spans="3:4" ht="15" hidden="1" customHeight="1" x14ac:dyDescent="0.25">
      <c r="C1318" s="158" t="s">
        <v>307</v>
      </c>
      <c r="D1318" s="159">
        <v>928.21</v>
      </c>
    </row>
    <row r="1319" spans="3:4" ht="15" hidden="1" customHeight="1" x14ac:dyDescent="0.25">
      <c r="C1319" s="160" t="s">
        <v>539</v>
      </c>
      <c r="D1319" s="161">
        <v>1197.1500000000001</v>
      </c>
    </row>
    <row r="1320" spans="3:4" ht="15" hidden="1" customHeight="1" x14ac:dyDescent="0.25">
      <c r="C1320" s="158" t="s">
        <v>541</v>
      </c>
      <c r="D1320" s="159">
        <v>1190.29</v>
      </c>
    </row>
    <row r="1321" spans="3:4" ht="15" hidden="1" customHeight="1" x14ac:dyDescent="0.25">
      <c r="C1321" s="160" t="s">
        <v>542</v>
      </c>
      <c r="D1321" s="161">
        <v>926.55</v>
      </c>
    </row>
    <row r="1322" spans="3:4" ht="15" hidden="1" customHeight="1" x14ac:dyDescent="0.25">
      <c r="C1322" s="158" t="s">
        <v>539</v>
      </c>
      <c r="D1322" s="159">
        <v>641.45000000000005</v>
      </c>
    </row>
    <row r="1323" spans="3:4" ht="15" hidden="1" customHeight="1" x14ac:dyDescent="0.25">
      <c r="C1323" s="160" t="s">
        <v>540</v>
      </c>
      <c r="D1323" s="161">
        <v>228.55</v>
      </c>
    </row>
    <row r="1324" spans="3:4" ht="15" hidden="1" customHeight="1" x14ac:dyDescent="0.25">
      <c r="C1324" s="158" t="s">
        <v>557</v>
      </c>
      <c r="D1324" s="159">
        <v>407.23</v>
      </c>
    </row>
    <row r="1325" spans="3:4" ht="15" hidden="1" customHeight="1" x14ac:dyDescent="0.25">
      <c r="C1325" s="160" t="s">
        <v>556</v>
      </c>
      <c r="D1325" s="161">
        <v>1067.46</v>
      </c>
    </row>
    <row r="1326" spans="3:4" ht="15" hidden="1" customHeight="1" x14ac:dyDescent="0.25">
      <c r="C1326" s="158" t="s">
        <v>554</v>
      </c>
      <c r="D1326" s="159">
        <v>522.1</v>
      </c>
    </row>
    <row r="1327" spans="3:4" ht="15" hidden="1" customHeight="1" x14ac:dyDescent="0.25">
      <c r="C1327" s="160" t="s">
        <v>547</v>
      </c>
      <c r="D1327" s="161">
        <v>585.11</v>
      </c>
    </row>
    <row r="1328" spans="3:4" ht="15" hidden="1" customHeight="1" x14ac:dyDescent="0.25">
      <c r="C1328" s="158" t="s">
        <v>307</v>
      </c>
      <c r="D1328" s="159">
        <v>677.21</v>
      </c>
    </row>
    <row r="1329" spans="3:4" ht="15" hidden="1" customHeight="1" x14ac:dyDescent="0.25">
      <c r="C1329" s="160" t="s">
        <v>549</v>
      </c>
      <c r="D1329" s="161">
        <v>591.55999999999995</v>
      </c>
    </row>
    <row r="1330" spans="3:4" ht="15" hidden="1" customHeight="1" x14ac:dyDescent="0.25">
      <c r="C1330" s="158" t="s">
        <v>309</v>
      </c>
      <c r="D1330" s="159">
        <v>562.01</v>
      </c>
    </row>
    <row r="1331" spans="3:4" ht="15" hidden="1" customHeight="1" x14ac:dyDescent="0.25">
      <c r="C1331" s="160" t="s">
        <v>308</v>
      </c>
      <c r="D1331" s="161">
        <v>573.29999999999995</v>
      </c>
    </row>
    <row r="1332" spans="3:4" ht="15" hidden="1" customHeight="1" x14ac:dyDescent="0.25">
      <c r="C1332" s="158" t="s">
        <v>307</v>
      </c>
      <c r="D1332" s="159">
        <v>357.35</v>
      </c>
    </row>
    <row r="1333" spans="3:4" ht="15" hidden="1" customHeight="1" x14ac:dyDescent="0.25">
      <c r="C1333" s="160" t="s">
        <v>307</v>
      </c>
      <c r="D1333" s="161">
        <v>394.55</v>
      </c>
    </row>
    <row r="1334" spans="3:4" ht="15" hidden="1" customHeight="1" x14ac:dyDescent="0.25">
      <c r="C1334" s="158" t="s">
        <v>545</v>
      </c>
      <c r="D1334" s="159">
        <v>1188.82</v>
      </c>
    </row>
    <row r="1335" spans="3:4" ht="15" hidden="1" customHeight="1" x14ac:dyDescent="0.25">
      <c r="C1335" s="160" t="s">
        <v>554</v>
      </c>
      <c r="D1335" s="161">
        <v>301.22000000000003</v>
      </c>
    </row>
    <row r="1336" spans="3:4" ht="15" hidden="1" customHeight="1" x14ac:dyDescent="0.25">
      <c r="C1336" s="158" t="s">
        <v>545</v>
      </c>
      <c r="D1336" s="159">
        <v>273.36</v>
      </c>
    </row>
    <row r="1337" spans="3:4" ht="15" hidden="1" customHeight="1" x14ac:dyDescent="0.25">
      <c r="C1337" s="160" t="s">
        <v>552</v>
      </c>
      <c r="D1337" s="161">
        <v>72.739999999999995</v>
      </c>
    </row>
    <row r="1338" spans="3:4" ht="15" hidden="1" customHeight="1" x14ac:dyDescent="0.25">
      <c r="C1338" s="158" t="s">
        <v>554</v>
      </c>
      <c r="D1338" s="159">
        <v>280.47000000000003</v>
      </c>
    </row>
    <row r="1339" spans="3:4" ht="15" hidden="1" customHeight="1" x14ac:dyDescent="0.25">
      <c r="C1339" s="160" t="s">
        <v>539</v>
      </c>
      <c r="D1339" s="161">
        <v>215.85</v>
      </c>
    </row>
    <row r="1340" spans="3:4" ht="15" hidden="1" customHeight="1" x14ac:dyDescent="0.25">
      <c r="C1340" s="158" t="s">
        <v>312</v>
      </c>
      <c r="D1340" s="159">
        <v>718.41</v>
      </c>
    </row>
    <row r="1341" spans="3:4" ht="15" hidden="1" customHeight="1" x14ac:dyDescent="0.25">
      <c r="C1341" s="160" t="s">
        <v>553</v>
      </c>
      <c r="D1341" s="161">
        <v>624.36</v>
      </c>
    </row>
    <row r="1342" spans="3:4" ht="15" hidden="1" customHeight="1" x14ac:dyDescent="0.25">
      <c r="C1342" s="158" t="s">
        <v>309</v>
      </c>
      <c r="D1342" s="159">
        <v>1280.6300000000001</v>
      </c>
    </row>
    <row r="1343" spans="3:4" ht="15" hidden="1" customHeight="1" x14ac:dyDescent="0.25">
      <c r="C1343" s="160" t="s">
        <v>309</v>
      </c>
      <c r="D1343" s="161">
        <v>622.85</v>
      </c>
    </row>
    <row r="1344" spans="3:4" ht="15" hidden="1" customHeight="1" x14ac:dyDescent="0.25">
      <c r="C1344" s="158" t="s">
        <v>558</v>
      </c>
      <c r="D1344" s="159">
        <v>364.15</v>
      </c>
    </row>
    <row r="1345" spans="3:4" ht="15" hidden="1" customHeight="1" x14ac:dyDescent="0.25">
      <c r="C1345" s="160" t="s">
        <v>545</v>
      </c>
      <c r="D1345" s="161">
        <v>707.74</v>
      </c>
    </row>
    <row r="1346" spans="3:4" ht="15" hidden="1" customHeight="1" x14ac:dyDescent="0.25">
      <c r="C1346" s="158" t="s">
        <v>547</v>
      </c>
      <c r="D1346" s="159">
        <v>709.71</v>
      </c>
    </row>
    <row r="1347" spans="3:4" ht="15" hidden="1" customHeight="1" x14ac:dyDescent="0.25">
      <c r="C1347" s="160" t="s">
        <v>551</v>
      </c>
      <c r="D1347" s="161">
        <v>705.53</v>
      </c>
    </row>
    <row r="1348" spans="3:4" ht="15" hidden="1" customHeight="1" x14ac:dyDescent="0.25">
      <c r="C1348" s="158" t="s">
        <v>546</v>
      </c>
      <c r="D1348" s="159">
        <v>363.43</v>
      </c>
    </row>
    <row r="1349" spans="3:4" ht="15" hidden="1" customHeight="1" x14ac:dyDescent="0.25">
      <c r="C1349" s="160" t="s">
        <v>540</v>
      </c>
      <c r="D1349" s="161">
        <v>1199.5999999999999</v>
      </c>
    </row>
    <row r="1350" spans="3:4" ht="15" hidden="1" customHeight="1" x14ac:dyDescent="0.25">
      <c r="C1350" s="158" t="s">
        <v>540</v>
      </c>
      <c r="D1350" s="159">
        <v>636.66999999999996</v>
      </c>
    </row>
    <row r="1351" spans="3:4" ht="15" hidden="1" customHeight="1" x14ac:dyDescent="0.25">
      <c r="C1351" s="160" t="s">
        <v>543</v>
      </c>
      <c r="D1351" s="161">
        <v>410.07</v>
      </c>
    </row>
    <row r="1352" spans="3:4" ht="15" hidden="1" customHeight="1" x14ac:dyDescent="0.25">
      <c r="C1352" s="158" t="s">
        <v>550</v>
      </c>
      <c r="D1352" s="159">
        <v>249.31</v>
      </c>
    </row>
    <row r="1353" spans="3:4" ht="15" hidden="1" customHeight="1" x14ac:dyDescent="0.25">
      <c r="C1353" s="160" t="s">
        <v>542</v>
      </c>
      <c r="D1353" s="161">
        <v>965.52</v>
      </c>
    </row>
    <row r="1354" spans="3:4" ht="15" hidden="1" customHeight="1" x14ac:dyDescent="0.25">
      <c r="C1354" s="158" t="s">
        <v>551</v>
      </c>
      <c r="D1354" s="159">
        <v>1056.48</v>
      </c>
    </row>
    <row r="1355" spans="3:4" ht="15" hidden="1" customHeight="1" x14ac:dyDescent="0.25">
      <c r="C1355" s="160" t="s">
        <v>312</v>
      </c>
      <c r="D1355" s="161">
        <v>429.67</v>
      </c>
    </row>
    <row r="1356" spans="3:4" ht="15" hidden="1" customHeight="1" x14ac:dyDescent="0.25">
      <c r="C1356" s="158" t="s">
        <v>549</v>
      </c>
      <c r="D1356" s="159">
        <v>762.92</v>
      </c>
    </row>
    <row r="1357" spans="3:4" ht="15" hidden="1" customHeight="1" x14ac:dyDescent="0.25">
      <c r="C1357" s="160" t="s">
        <v>549</v>
      </c>
      <c r="D1357" s="161">
        <v>1079.68</v>
      </c>
    </row>
    <row r="1358" spans="3:4" ht="15" hidden="1" customHeight="1" x14ac:dyDescent="0.25">
      <c r="C1358" s="158" t="s">
        <v>540</v>
      </c>
      <c r="D1358" s="159">
        <v>1079.08</v>
      </c>
    </row>
    <row r="1359" spans="3:4" ht="15" hidden="1" customHeight="1" x14ac:dyDescent="0.25">
      <c r="C1359" s="160" t="s">
        <v>552</v>
      </c>
      <c r="D1359" s="161">
        <v>703.42</v>
      </c>
    </row>
    <row r="1360" spans="3:4" ht="15" hidden="1" customHeight="1" x14ac:dyDescent="0.25">
      <c r="C1360" s="158" t="s">
        <v>548</v>
      </c>
      <c r="D1360" s="159">
        <v>82.1</v>
      </c>
    </row>
    <row r="1361" spans="3:4" ht="15" hidden="1" customHeight="1" x14ac:dyDescent="0.25">
      <c r="C1361" s="160" t="s">
        <v>308</v>
      </c>
      <c r="D1361" s="161">
        <v>243.2</v>
      </c>
    </row>
    <row r="1362" spans="3:4" ht="15" hidden="1" customHeight="1" x14ac:dyDescent="0.25">
      <c r="C1362" s="158" t="s">
        <v>545</v>
      </c>
      <c r="D1362" s="159">
        <v>618</v>
      </c>
    </row>
    <row r="1363" spans="3:4" ht="15" hidden="1" customHeight="1" x14ac:dyDescent="0.25">
      <c r="C1363" s="160" t="s">
        <v>551</v>
      </c>
      <c r="D1363" s="161">
        <v>969.85</v>
      </c>
    </row>
    <row r="1364" spans="3:4" ht="15" hidden="1" customHeight="1" x14ac:dyDescent="0.25">
      <c r="C1364" s="158" t="s">
        <v>554</v>
      </c>
      <c r="D1364" s="159">
        <v>681.93</v>
      </c>
    </row>
    <row r="1365" spans="3:4" ht="15" hidden="1" customHeight="1" x14ac:dyDescent="0.25">
      <c r="C1365" s="160" t="s">
        <v>539</v>
      </c>
      <c r="D1365" s="161">
        <v>89.19</v>
      </c>
    </row>
    <row r="1366" spans="3:4" ht="15" hidden="1" customHeight="1" x14ac:dyDescent="0.25">
      <c r="C1366" s="158" t="s">
        <v>539</v>
      </c>
      <c r="D1366" s="159">
        <v>197.91</v>
      </c>
    </row>
    <row r="1367" spans="3:4" ht="15" hidden="1" customHeight="1" x14ac:dyDescent="0.25">
      <c r="C1367" s="160" t="s">
        <v>545</v>
      </c>
      <c r="D1367" s="161">
        <v>978.92</v>
      </c>
    </row>
    <row r="1368" spans="3:4" ht="15" hidden="1" customHeight="1" x14ac:dyDescent="0.25">
      <c r="C1368" s="158" t="s">
        <v>553</v>
      </c>
      <c r="D1368" s="159">
        <v>594.86</v>
      </c>
    </row>
    <row r="1369" spans="3:4" ht="15" hidden="1" customHeight="1" x14ac:dyDescent="0.25">
      <c r="C1369" s="160" t="s">
        <v>540</v>
      </c>
      <c r="D1369" s="161">
        <v>1004.43</v>
      </c>
    </row>
    <row r="1370" spans="3:4" ht="15" hidden="1" customHeight="1" x14ac:dyDescent="0.25">
      <c r="C1370" s="158" t="s">
        <v>551</v>
      </c>
      <c r="D1370" s="159">
        <v>154.5</v>
      </c>
    </row>
    <row r="1371" spans="3:4" ht="15" hidden="1" customHeight="1" x14ac:dyDescent="0.25">
      <c r="C1371" s="160" t="s">
        <v>307</v>
      </c>
      <c r="D1371" s="161">
        <v>598.21</v>
      </c>
    </row>
    <row r="1372" spans="3:4" ht="15" hidden="1" customHeight="1" x14ac:dyDescent="0.25">
      <c r="C1372" s="158" t="s">
        <v>307</v>
      </c>
      <c r="D1372" s="159">
        <v>15.51</v>
      </c>
    </row>
    <row r="1373" spans="3:4" ht="15" hidden="1" customHeight="1" x14ac:dyDescent="0.25">
      <c r="C1373" s="160" t="s">
        <v>546</v>
      </c>
      <c r="D1373" s="161">
        <v>156.61000000000001</v>
      </c>
    </row>
    <row r="1374" spans="3:4" ht="15" hidden="1" customHeight="1" x14ac:dyDescent="0.25">
      <c r="C1374" s="158" t="s">
        <v>545</v>
      </c>
      <c r="D1374" s="159">
        <v>793.07</v>
      </c>
    </row>
    <row r="1375" spans="3:4" ht="15" hidden="1" customHeight="1" x14ac:dyDescent="0.25">
      <c r="C1375" s="160" t="s">
        <v>307</v>
      </c>
      <c r="D1375" s="161">
        <v>278.85000000000002</v>
      </c>
    </row>
    <row r="1376" spans="3:4" ht="15" hidden="1" customHeight="1" x14ac:dyDescent="0.25">
      <c r="C1376" s="158" t="s">
        <v>552</v>
      </c>
      <c r="D1376" s="159">
        <v>1098.81</v>
      </c>
    </row>
    <row r="1377" spans="3:4" ht="15" hidden="1" customHeight="1" x14ac:dyDescent="0.25">
      <c r="C1377" s="160" t="s">
        <v>307</v>
      </c>
      <c r="D1377" s="161">
        <v>475.19</v>
      </c>
    </row>
    <row r="1378" spans="3:4" ht="15" hidden="1" customHeight="1" x14ac:dyDescent="0.25">
      <c r="C1378" s="158" t="s">
        <v>309</v>
      </c>
      <c r="D1378" s="159">
        <v>61.17</v>
      </c>
    </row>
    <row r="1379" spans="3:4" ht="15" hidden="1" customHeight="1" x14ac:dyDescent="0.25">
      <c r="C1379" s="160" t="s">
        <v>552</v>
      </c>
      <c r="D1379" s="161">
        <v>697.94</v>
      </c>
    </row>
    <row r="1380" spans="3:4" ht="15" hidden="1" customHeight="1" x14ac:dyDescent="0.25">
      <c r="C1380" s="158" t="s">
        <v>549</v>
      </c>
      <c r="D1380" s="159">
        <v>665.94</v>
      </c>
    </row>
    <row r="1381" spans="3:4" ht="15" hidden="1" customHeight="1" x14ac:dyDescent="0.25">
      <c r="C1381" s="160" t="s">
        <v>552</v>
      </c>
      <c r="D1381" s="161">
        <v>682.24</v>
      </c>
    </row>
    <row r="1382" spans="3:4" ht="15" hidden="1" customHeight="1" x14ac:dyDescent="0.25">
      <c r="C1382" s="158" t="s">
        <v>555</v>
      </c>
      <c r="D1382" s="159">
        <v>1151.29</v>
      </c>
    </row>
    <row r="1383" spans="3:4" ht="15" hidden="1" customHeight="1" x14ac:dyDescent="0.25">
      <c r="C1383" s="160" t="s">
        <v>551</v>
      </c>
      <c r="D1383" s="161">
        <v>900.73</v>
      </c>
    </row>
    <row r="1384" spans="3:4" ht="15" hidden="1" customHeight="1" x14ac:dyDescent="0.25">
      <c r="C1384" s="158" t="s">
        <v>545</v>
      </c>
      <c r="D1384" s="159">
        <v>769.1</v>
      </c>
    </row>
    <row r="1385" spans="3:4" ht="15" hidden="1" customHeight="1" x14ac:dyDescent="0.25">
      <c r="C1385" s="160" t="s">
        <v>539</v>
      </c>
      <c r="D1385" s="161">
        <v>1199.82</v>
      </c>
    </row>
    <row r="1386" spans="3:4" ht="15" hidden="1" customHeight="1" x14ac:dyDescent="0.25">
      <c r="C1386" s="158" t="s">
        <v>541</v>
      </c>
      <c r="D1386" s="159">
        <v>1215.99</v>
      </c>
    </row>
    <row r="1387" spans="3:4" ht="15" hidden="1" customHeight="1" x14ac:dyDescent="0.25">
      <c r="C1387" s="160" t="s">
        <v>309</v>
      </c>
      <c r="D1387" s="161">
        <v>709</v>
      </c>
    </row>
    <row r="1388" spans="3:4" ht="15" hidden="1" customHeight="1" x14ac:dyDescent="0.25">
      <c r="C1388" s="158" t="s">
        <v>545</v>
      </c>
      <c r="D1388" s="159">
        <v>1299.07</v>
      </c>
    </row>
    <row r="1389" spans="3:4" ht="15" hidden="1" customHeight="1" x14ac:dyDescent="0.25">
      <c r="C1389" s="160" t="s">
        <v>545</v>
      </c>
      <c r="D1389" s="161">
        <v>615.13</v>
      </c>
    </row>
    <row r="1390" spans="3:4" ht="15" hidden="1" customHeight="1" x14ac:dyDescent="0.25">
      <c r="C1390" s="158" t="s">
        <v>540</v>
      </c>
      <c r="D1390" s="159">
        <v>550.46</v>
      </c>
    </row>
    <row r="1391" spans="3:4" ht="15" hidden="1" customHeight="1" x14ac:dyDescent="0.25">
      <c r="C1391" s="160" t="s">
        <v>312</v>
      </c>
      <c r="D1391" s="161">
        <v>674.65</v>
      </c>
    </row>
    <row r="1392" spans="3:4" ht="15" hidden="1" customHeight="1" x14ac:dyDescent="0.25">
      <c r="C1392" s="158" t="s">
        <v>545</v>
      </c>
      <c r="D1392" s="159">
        <v>955.69</v>
      </c>
    </row>
    <row r="1393" spans="3:4" ht="15" hidden="1" customHeight="1" x14ac:dyDescent="0.25">
      <c r="C1393" s="160" t="s">
        <v>547</v>
      </c>
      <c r="D1393" s="161">
        <v>535.82000000000005</v>
      </c>
    </row>
    <row r="1394" spans="3:4" ht="15" hidden="1" customHeight="1" x14ac:dyDescent="0.25">
      <c r="C1394" s="158" t="s">
        <v>545</v>
      </c>
      <c r="D1394" s="159">
        <v>343.58</v>
      </c>
    </row>
    <row r="1395" spans="3:4" ht="15" hidden="1" customHeight="1" x14ac:dyDescent="0.25">
      <c r="C1395" s="160" t="s">
        <v>546</v>
      </c>
      <c r="D1395" s="161">
        <v>271.95</v>
      </c>
    </row>
    <row r="1396" spans="3:4" ht="15" hidden="1" customHeight="1" x14ac:dyDescent="0.25">
      <c r="C1396" s="158" t="s">
        <v>542</v>
      </c>
      <c r="D1396" s="159">
        <v>146.65</v>
      </c>
    </row>
    <row r="1397" spans="3:4" ht="15" hidden="1" customHeight="1" x14ac:dyDescent="0.25">
      <c r="C1397" s="160" t="s">
        <v>545</v>
      </c>
      <c r="D1397" s="161">
        <v>891.36</v>
      </c>
    </row>
    <row r="1398" spans="3:4" ht="15" hidden="1" customHeight="1" x14ac:dyDescent="0.25">
      <c r="C1398" s="158" t="s">
        <v>312</v>
      </c>
      <c r="D1398" s="159">
        <v>376.26</v>
      </c>
    </row>
    <row r="1399" spans="3:4" ht="15" hidden="1" customHeight="1" x14ac:dyDescent="0.25">
      <c r="C1399" s="160" t="s">
        <v>548</v>
      </c>
      <c r="D1399" s="161">
        <v>678.67</v>
      </c>
    </row>
    <row r="1400" spans="3:4" ht="15" hidden="1" customHeight="1" x14ac:dyDescent="0.25">
      <c r="C1400" s="158" t="s">
        <v>309</v>
      </c>
      <c r="D1400" s="159">
        <v>348.26</v>
      </c>
    </row>
    <row r="1401" spans="3:4" ht="15" hidden="1" customHeight="1" x14ac:dyDescent="0.25">
      <c r="C1401" s="160" t="s">
        <v>309</v>
      </c>
      <c r="D1401" s="161">
        <v>658.13</v>
      </c>
    </row>
    <row r="1402" spans="3:4" ht="15" hidden="1" customHeight="1" x14ac:dyDescent="0.25">
      <c r="C1402" s="158" t="s">
        <v>548</v>
      </c>
      <c r="D1402" s="159">
        <v>32.47</v>
      </c>
    </row>
    <row r="1403" spans="3:4" ht="15" hidden="1" customHeight="1" x14ac:dyDescent="0.25">
      <c r="C1403" s="160" t="s">
        <v>549</v>
      </c>
      <c r="D1403" s="161">
        <v>670.57</v>
      </c>
    </row>
    <row r="1404" spans="3:4" ht="15" hidden="1" customHeight="1" x14ac:dyDescent="0.25">
      <c r="C1404" s="158" t="s">
        <v>543</v>
      </c>
      <c r="D1404" s="159">
        <v>573.92999999999995</v>
      </c>
    </row>
    <row r="1405" spans="3:4" ht="15" hidden="1" customHeight="1" x14ac:dyDescent="0.25">
      <c r="C1405" s="160" t="s">
        <v>547</v>
      </c>
      <c r="D1405" s="161">
        <v>429.73</v>
      </c>
    </row>
    <row r="1406" spans="3:4" ht="15" hidden="1" customHeight="1" x14ac:dyDescent="0.25">
      <c r="C1406" s="158" t="s">
        <v>307</v>
      </c>
      <c r="D1406" s="159">
        <v>507.19</v>
      </c>
    </row>
    <row r="1407" spans="3:4" ht="15" hidden="1" customHeight="1" x14ac:dyDescent="0.25">
      <c r="C1407" s="160" t="s">
        <v>554</v>
      </c>
      <c r="D1407" s="161">
        <v>1221.71</v>
      </c>
    </row>
    <row r="1408" spans="3:4" ht="15" hidden="1" customHeight="1" x14ac:dyDescent="0.25">
      <c r="C1408" s="158" t="s">
        <v>553</v>
      </c>
      <c r="D1408" s="159">
        <v>276.24</v>
      </c>
    </row>
    <row r="1409" spans="3:4" ht="15" hidden="1" customHeight="1" x14ac:dyDescent="0.25">
      <c r="C1409" s="160" t="s">
        <v>545</v>
      </c>
      <c r="D1409" s="161">
        <v>296.94</v>
      </c>
    </row>
    <row r="1410" spans="3:4" ht="15" hidden="1" customHeight="1" x14ac:dyDescent="0.25">
      <c r="C1410" s="158" t="s">
        <v>309</v>
      </c>
      <c r="D1410" s="159">
        <v>1151.3399999999999</v>
      </c>
    </row>
    <row r="1411" spans="3:4" ht="15" hidden="1" customHeight="1" x14ac:dyDescent="0.25">
      <c r="C1411" s="160" t="s">
        <v>558</v>
      </c>
      <c r="D1411" s="161">
        <v>853.05</v>
      </c>
    </row>
    <row r="1412" spans="3:4" ht="15" hidden="1" customHeight="1" x14ac:dyDescent="0.25">
      <c r="C1412" s="158" t="s">
        <v>540</v>
      </c>
      <c r="D1412" s="159">
        <v>840.23</v>
      </c>
    </row>
    <row r="1413" spans="3:4" ht="15" hidden="1" customHeight="1" x14ac:dyDescent="0.25">
      <c r="C1413" s="160" t="s">
        <v>542</v>
      </c>
      <c r="D1413" s="161">
        <v>1052.45</v>
      </c>
    </row>
    <row r="1414" spans="3:4" ht="15" hidden="1" customHeight="1" x14ac:dyDescent="0.25">
      <c r="C1414" s="158" t="s">
        <v>552</v>
      </c>
      <c r="D1414" s="159">
        <v>472.23</v>
      </c>
    </row>
    <row r="1415" spans="3:4" ht="15" hidden="1" customHeight="1" x14ac:dyDescent="0.25">
      <c r="C1415" s="160" t="s">
        <v>308</v>
      </c>
      <c r="D1415" s="161">
        <v>842.14</v>
      </c>
    </row>
    <row r="1416" spans="3:4" ht="15" hidden="1" customHeight="1" x14ac:dyDescent="0.25">
      <c r="C1416" s="158" t="s">
        <v>556</v>
      </c>
      <c r="D1416" s="159">
        <v>444.54</v>
      </c>
    </row>
    <row r="1417" spans="3:4" ht="15" hidden="1" customHeight="1" x14ac:dyDescent="0.25">
      <c r="C1417" s="160" t="s">
        <v>312</v>
      </c>
      <c r="D1417" s="161">
        <v>529.5</v>
      </c>
    </row>
    <row r="1418" spans="3:4" ht="15" hidden="1" customHeight="1" x14ac:dyDescent="0.25">
      <c r="C1418" s="158" t="s">
        <v>549</v>
      </c>
      <c r="D1418" s="159">
        <v>646.39</v>
      </c>
    </row>
    <row r="1419" spans="3:4" ht="15" hidden="1" customHeight="1" x14ac:dyDescent="0.25">
      <c r="C1419" s="160" t="s">
        <v>554</v>
      </c>
      <c r="D1419" s="161">
        <v>181.53</v>
      </c>
    </row>
    <row r="1420" spans="3:4" ht="15" hidden="1" customHeight="1" x14ac:dyDescent="0.25">
      <c r="C1420" s="158" t="s">
        <v>547</v>
      </c>
      <c r="D1420" s="159">
        <v>553.52</v>
      </c>
    </row>
    <row r="1421" spans="3:4" ht="15" hidden="1" customHeight="1" x14ac:dyDescent="0.25">
      <c r="C1421" s="160" t="s">
        <v>551</v>
      </c>
      <c r="D1421" s="161">
        <v>1259.6500000000001</v>
      </c>
    </row>
    <row r="1422" spans="3:4" ht="15" hidden="1" customHeight="1" x14ac:dyDescent="0.25">
      <c r="C1422" s="158" t="s">
        <v>554</v>
      </c>
      <c r="D1422" s="159">
        <v>122.5</v>
      </c>
    </row>
    <row r="1423" spans="3:4" ht="15" hidden="1" customHeight="1" x14ac:dyDescent="0.25">
      <c r="C1423" s="160" t="s">
        <v>556</v>
      </c>
      <c r="D1423" s="161">
        <v>320.07</v>
      </c>
    </row>
    <row r="1424" spans="3:4" ht="15" hidden="1" customHeight="1" x14ac:dyDescent="0.25">
      <c r="C1424" s="158" t="s">
        <v>551</v>
      </c>
      <c r="D1424" s="159">
        <v>869.07</v>
      </c>
    </row>
    <row r="1425" spans="3:4" ht="15" hidden="1" customHeight="1" x14ac:dyDescent="0.25">
      <c r="C1425" s="160" t="s">
        <v>307</v>
      </c>
      <c r="D1425" s="161">
        <v>1001.61</v>
      </c>
    </row>
    <row r="1426" spans="3:4" ht="15" hidden="1" customHeight="1" x14ac:dyDescent="0.25">
      <c r="C1426" s="158" t="s">
        <v>312</v>
      </c>
      <c r="D1426" s="159">
        <v>69.400000000000006</v>
      </c>
    </row>
    <row r="1427" spans="3:4" ht="15" hidden="1" customHeight="1" x14ac:dyDescent="0.25">
      <c r="C1427" s="160" t="s">
        <v>542</v>
      </c>
      <c r="D1427" s="161">
        <v>757.77</v>
      </c>
    </row>
    <row r="1428" spans="3:4" ht="15" hidden="1" customHeight="1" x14ac:dyDescent="0.25">
      <c r="C1428" s="158" t="s">
        <v>547</v>
      </c>
      <c r="D1428" s="159">
        <v>178.72</v>
      </c>
    </row>
    <row r="1429" spans="3:4" ht="15" hidden="1" customHeight="1" x14ac:dyDescent="0.25">
      <c r="C1429" s="160" t="s">
        <v>557</v>
      </c>
      <c r="D1429" s="161">
        <v>704.66</v>
      </c>
    </row>
    <row r="1430" spans="3:4" ht="15" hidden="1" customHeight="1" x14ac:dyDescent="0.25">
      <c r="C1430" s="158" t="s">
        <v>553</v>
      </c>
      <c r="D1430" s="159">
        <v>354.12</v>
      </c>
    </row>
    <row r="1431" spans="3:4" ht="15" hidden="1" customHeight="1" x14ac:dyDescent="0.25">
      <c r="C1431" s="160" t="s">
        <v>545</v>
      </c>
      <c r="D1431" s="161">
        <v>1166.26</v>
      </c>
    </row>
    <row r="1432" spans="3:4" ht="15" hidden="1" customHeight="1" x14ac:dyDescent="0.25">
      <c r="C1432" s="158" t="s">
        <v>545</v>
      </c>
      <c r="D1432" s="159">
        <v>917.32</v>
      </c>
    </row>
    <row r="1433" spans="3:4" ht="15" hidden="1" customHeight="1" x14ac:dyDescent="0.25">
      <c r="C1433" s="160" t="s">
        <v>542</v>
      </c>
      <c r="D1433" s="161">
        <v>785.82</v>
      </c>
    </row>
    <row r="1434" spans="3:4" ht="15" hidden="1" customHeight="1" x14ac:dyDescent="0.25">
      <c r="C1434" s="158" t="s">
        <v>545</v>
      </c>
      <c r="D1434" s="159">
        <v>175.71</v>
      </c>
    </row>
    <row r="1435" spans="3:4" ht="15" hidden="1" customHeight="1" x14ac:dyDescent="0.25">
      <c r="C1435" s="160" t="s">
        <v>549</v>
      </c>
      <c r="D1435" s="161">
        <v>524.85</v>
      </c>
    </row>
    <row r="1436" spans="3:4" ht="15" hidden="1" customHeight="1" x14ac:dyDescent="0.25">
      <c r="C1436" s="158" t="s">
        <v>545</v>
      </c>
      <c r="D1436" s="159">
        <v>1275.8900000000001</v>
      </c>
    </row>
    <row r="1437" spans="3:4" ht="15" hidden="1" customHeight="1" x14ac:dyDescent="0.25">
      <c r="C1437" s="160" t="s">
        <v>542</v>
      </c>
      <c r="D1437" s="161">
        <v>1082.29</v>
      </c>
    </row>
    <row r="1438" spans="3:4" ht="15" hidden="1" customHeight="1" x14ac:dyDescent="0.25">
      <c r="C1438" s="158" t="s">
        <v>545</v>
      </c>
      <c r="D1438" s="159">
        <v>180.77</v>
      </c>
    </row>
    <row r="1439" spans="3:4" ht="15" hidden="1" customHeight="1" x14ac:dyDescent="0.25">
      <c r="C1439" s="160" t="s">
        <v>552</v>
      </c>
      <c r="D1439" s="161">
        <v>813.28</v>
      </c>
    </row>
    <row r="1440" spans="3:4" ht="15" hidden="1" customHeight="1" x14ac:dyDescent="0.25">
      <c r="C1440" s="158" t="s">
        <v>540</v>
      </c>
      <c r="D1440" s="159">
        <v>1223.51</v>
      </c>
    </row>
    <row r="1441" spans="3:4" ht="15" hidden="1" customHeight="1" x14ac:dyDescent="0.25">
      <c r="C1441" s="160" t="s">
        <v>551</v>
      </c>
      <c r="D1441" s="161">
        <v>434.8</v>
      </c>
    </row>
    <row r="1442" spans="3:4" ht="15" hidden="1" customHeight="1" x14ac:dyDescent="0.25">
      <c r="C1442" s="158" t="s">
        <v>544</v>
      </c>
      <c r="D1442" s="159">
        <v>313.02</v>
      </c>
    </row>
    <row r="1443" spans="3:4" ht="15" hidden="1" customHeight="1" x14ac:dyDescent="0.25">
      <c r="C1443" s="160" t="s">
        <v>552</v>
      </c>
      <c r="D1443" s="161">
        <v>296.51</v>
      </c>
    </row>
    <row r="1444" spans="3:4" ht="15" hidden="1" customHeight="1" x14ac:dyDescent="0.25">
      <c r="C1444" s="158" t="s">
        <v>549</v>
      </c>
      <c r="D1444" s="159">
        <v>323.3</v>
      </c>
    </row>
    <row r="1445" spans="3:4" ht="15" hidden="1" customHeight="1" x14ac:dyDescent="0.25">
      <c r="C1445" s="160" t="s">
        <v>546</v>
      </c>
      <c r="D1445" s="161">
        <v>1291.3699999999999</v>
      </c>
    </row>
    <row r="1446" spans="3:4" ht="15" hidden="1" customHeight="1" x14ac:dyDescent="0.25">
      <c r="C1446" s="158" t="s">
        <v>542</v>
      </c>
      <c r="D1446" s="159">
        <v>692.69</v>
      </c>
    </row>
    <row r="1447" spans="3:4" ht="15" hidden="1" customHeight="1" x14ac:dyDescent="0.25">
      <c r="C1447" s="160" t="s">
        <v>549</v>
      </c>
      <c r="D1447" s="161">
        <v>770.2</v>
      </c>
    </row>
    <row r="1448" spans="3:4" ht="15" hidden="1" customHeight="1" x14ac:dyDescent="0.25">
      <c r="C1448" s="158" t="s">
        <v>546</v>
      </c>
      <c r="D1448" s="159">
        <v>738.47</v>
      </c>
    </row>
    <row r="1449" spans="3:4" ht="15" hidden="1" customHeight="1" x14ac:dyDescent="0.25">
      <c r="C1449" s="160" t="s">
        <v>545</v>
      </c>
      <c r="D1449" s="161">
        <v>956.02</v>
      </c>
    </row>
    <row r="1450" spans="3:4" ht="15" hidden="1" customHeight="1" x14ac:dyDescent="0.25">
      <c r="C1450" s="158" t="s">
        <v>551</v>
      </c>
      <c r="D1450" s="159">
        <v>396.88</v>
      </c>
    </row>
    <row r="1451" spans="3:4" ht="15" hidden="1" customHeight="1" x14ac:dyDescent="0.25">
      <c r="C1451" s="160" t="s">
        <v>307</v>
      </c>
      <c r="D1451" s="161">
        <v>1079.68</v>
      </c>
    </row>
    <row r="1452" spans="3:4" ht="15" hidden="1" customHeight="1" x14ac:dyDescent="0.25">
      <c r="C1452" s="158" t="s">
        <v>553</v>
      </c>
      <c r="D1452" s="159">
        <v>474.47</v>
      </c>
    </row>
    <row r="1453" spans="3:4" ht="15" hidden="1" customHeight="1" x14ac:dyDescent="0.25">
      <c r="C1453" s="160" t="s">
        <v>550</v>
      </c>
      <c r="D1453" s="161">
        <v>1102.51</v>
      </c>
    </row>
    <row r="1454" spans="3:4" ht="15" hidden="1" customHeight="1" x14ac:dyDescent="0.25">
      <c r="C1454" s="158" t="s">
        <v>552</v>
      </c>
      <c r="D1454" s="159">
        <v>944.01</v>
      </c>
    </row>
    <row r="1455" spans="3:4" ht="15" hidden="1" customHeight="1" x14ac:dyDescent="0.25">
      <c r="C1455" s="160" t="s">
        <v>547</v>
      </c>
      <c r="D1455" s="161">
        <v>190.47</v>
      </c>
    </row>
    <row r="1456" spans="3:4" ht="15" hidden="1" customHeight="1" x14ac:dyDescent="0.25">
      <c r="C1456" s="158" t="s">
        <v>539</v>
      </c>
      <c r="D1456" s="159">
        <v>280.68</v>
      </c>
    </row>
    <row r="1457" spans="3:4" ht="15" hidden="1" customHeight="1" x14ac:dyDescent="0.25">
      <c r="C1457" s="160" t="s">
        <v>308</v>
      </c>
      <c r="D1457" s="161">
        <v>760.45</v>
      </c>
    </row>
    <row r="1458" spans="3:4" ht="15" hidden="1" customHeight="1" x14ac:dyDescent="0.25">
      <c r="C1458" s="158" t="s">
        <v>546</v>
      </c>
      <c r="D1458" s="159">
        <v>349.19</v>
      </c>
    </row>
    <row r="1459" spans="3:4" ht="15" hidden="1" customHeight="1" x14ac:dyDescent="0.25">
      <c r="C1459" s="160" t="s">
        <v>554</v>
      </c>
      <c r="D1459" s="161">
        <v>364.35</v>
      </c>
    </row>
    <row r="1460" spans="3:4" ht="15" hidden="1" customHeight="1" x14ac:dyDescent="0.25">
      <c r="C1460" s="158" t="s">
        <v>540</v>
      </c>
      <c r="D1460" s="159">
        <v>971</v>
      </c>
    </row>
    <row r="1461" spans="3:4" ht="15" hidden="1" customHeight="1" x14ac:dyDescent="0.25">
      <c r="C1461" s="160" t="s">
        <v>555</v>
      </c>
      <c r="D1461" s="161">
        <v>932.79</v>
      </c>
    </row>
    <row r="1462" spans="3:4" ht="15" hidden="1" customHeight="1" x14ac:dyDescent="0.25">
      <c r="C1462" s="158" t="s">
        <v>540</v>
      </c>
      <c r="D1462" s="159">
        <v>757.43</v>
      </c>
    </row>
    <row r="1463" spans="3:4" ht="15" hidden="1" customHeight="1" x14ac:dyDescent="0.25">
      <c r="C1463" s="160" t="s">
        <v>312</v>
      </c>
      <c r="D1463" s="161">
        <v>682.56</v>
      </c>
    </row>
    <row r="1464" spans="3:4" ht="15" hidden="1" customHeight="1" x14ac:dyDescent="0.25">
      <c r="C1464" s="158" t="s">
        <v>553</v>
      </c>
      <c r="D1464" s="159">
        <v>703.5</v>
      </c>
    </row>
    <row r="1465" spans="3:4" ht="15" hidden="1" customHeight="1" x14ac:dyDescent="0.25">
      <c r="C1465" s="160" t="s">
        <v>549</v>
      </c>
      <c r="D1465" s="161">
        <v>199.84</v>
      </c>
    </row>
    <row r="1466" spans="3:4" ht="15" hidden="1" customHeight="1" x14ac:dyDescent="0.25">
      <c r="C1466" s="158" t="s">
        <v>554</v>
      </c>
      <c r="D1466" s="159">
        <v>834.26</v>
      </c>
    </row>
    <row r="1467" spans="3:4" ht="15" hidden="1" customHeight="1" x14ac:dyDescent="0.25">
      <c r="C1467" s="160" t="s">
        <v>553</v>
      </c>
      <c r="D1467" s="161">
        <v>865.42</v>
      </c>
    </row>
    <row r="1468" spans="3:4" ht="15" hidden="1" customHeight="1" x14ac:dyDescent="0.25">
      <c r="C1468" s="158" t="s">
        <v>546</v>
      </c>
      <c r="D1468" s="159">
        <v>533.34</v>
      </c>
    </row>
    <row r="1469" spans="3:4" ht="15" hidden="1" customHeight="1" x14ac:dyDescent="0.25">
      <c r="C1469" s="160" t="s">
        <v>540</v>
      </c>
      <c r="D1469" s="161">
        <v>476.22</v>
      </c>
    </row>
    <row r="1470" spans="3:4" ht="15" hidden="1" customHeight="1" x14ac:dyDescent="0.25">
      <c r="C1470" s="158" t="s">
        <v>549</v>
      </c>
      <c r="D1470" s="159">
        <v>413.77</v>
      </c>
    </row>
    <row r="1471" spans="3:4" ht="15" hidden="1" customHeight="1" x14ac:dyDescent="0.25">
      <c r="C1471" s="160" t="s">
        <v>545</v>
      </c>
      <c r="D1471" s="161">
        <v>1175.02</v>
      </c>
    </row>
    <row r="1472" spans="3:4" ht="15" hidden="1" customHeight="1" x14ac:dyDescent="0.25">
      <c r="C1472" s="158" t="s">
        <v>308</v>
      </c>
      <c r="D1472" s="159">
        <v>504.29</v>
      </c>
    </row>
    <row r="1473" spans="3:4" ht="15" hidden="1" customHeight="1" x14ac:dyDescent="0.25">
      <c r="C1473" s="160" t="s">
        <v>552</v>
      </c>
      <c r="D1473" s="161">
        <v>548.41</v>
      </c>
    </row>
    <row r="1474" spans="3:4" ht="15" hidden="1" customHeight="1" x14ac:dyDescent="0.25">
      <c r="C1474" s="158" t="s">
        <v>554</v>
      </c>
      <c r="D1474" s="159">
        <v>1002.58</v>
      </c>
    </row>
    <row r="1475" spans="3:4" ht="15" hidden="1" customHeight="1" x14ac:dyDescent="0.25">
      <c r="C1475" s="160" t="s">
        <v>550</v>
      </c>
      <c r="D1475" s="161">
        <v>776.95</v>
      </c>
    </row>
    <row r="1476" spans="3:4" ht="15" hidden="1" customHeight="1" x14ac:dyDescent="0.25">
      <c r="C1476" s="158" t="s">
        <v>551</v>
      </c>
      <c r="D1476" s="159">
        <v>1087.2</v>
      </c>
    </row>
    <row r="1477" spans="3:4" ht="15" hidden="1" customHeight="1" x14ac:dyDescent="0.25">
      <c r="C1477" s="160" t="s">
        <v>552</v>
      </c>
      <c r="D1477" s="161">
        <v>409.62</v>
      </c>
    </row>
    <row r="1478" spans="3:4" ht="15" hidden="1" customHeight="1" x14ac:dyDescent="0.25">
      <c r="C1478" s="158" t="s">
        <v>308</v>
      </c>
      <c r="D1478" s="159">
        <v>443.23</v>
      </c>
    </row>
    <row r="1479" spans="3:4" ht="15" hidden="1" customHeight="1" x14ac:dyDescent="0.25">
      <c r="C1479" s="160" t="s">
        <v>556</v>
      </c>
      <c r="D1479" s="161">
        <v>449.67</v>
      </c>
    </row>
    <row r="1480" spans="3:4" ht="15" hidden="1" customHeight="1" x14ac:dyDescent="0.25">
      <c r="C1480" s="158" t="s">
        <v>555</v>
      </c>
      <c r="D1480" s="159">
        <v>70.69</v>
      </c>
    </row>
    <row r="1481" spans="3:4" ht="15" hidden="1" customHeight="1" x14ac:dyDescent="0.25">
      <c r="C1481" s="160" t="s">
        <v>553</v>
      </c>
      <c r="D1481" s="161">
        <v>920.35</v>
      </c>
    </row>
    <row r="1482" spans="3:4" ht="15" hidden="1" customHeight="1" x14ac:dyDescent="0.25">
      <c r="C1482" s="158" t="s">
        <v>542</v>
      </c>
      <c r="D1482" s="159">
        <v>738.5</v>
      </c>
    </row>
    <row r="1483" spans="3:4" ht="15" hidden="1" customHeight="1" x14ac:dyDescent="0.25">
      <c r="C1483" s="160" t="s">
        <v>546</v>
      </c>
      <c r="D1483" s="161">
        <v>1105.45</v>
      </c>
    </row>
    <row r="1484" spans="3:4" ht="15" hidden="1" customHeight="1" x14ac:dyDescent="0.25">
      <c r="C1484" s="158" t="s">
        <v>539</v>
      </c>
      <c r="D1484" s="159">
        <v>959.9</v>
      </c>
    </row>
    <row r="1485" spans="3:4" ht="15" hidden="1" customHeight="1" x14ac:dyDescent="0.25">
      <c r="C1485" s="160" t="s">
        <v>308</v>
      </c>
      <c r="D1485" s="161">
        <v>771.09</v>
      </c>
    </row>
    <row r="1486" spans="3:4" ht="15" hidden="1" customHeight="1" x14ac:dyDescent="0.25">
      <c r="C1486" s="158" t="s">
        <v>543</v>
      </c>
      <c r="D1486" s="159">
        <v>398.53</v>
      </c>
    </row>
    <row r="1487" spans="3:4" ht="15" hidden="1" customHeight="1" x14ac:dyDescent="0.25">
      <c r="C1487" s="160" t="s">
        <v>555</v>
      </c>
      <c r="D1487" s="161">
        <v>559.67999999999995</v>
      </c>
    </row>
    <row r="1488" spans="3:4" ht="15" hidden="1" customHeight="1" x14ac:dyDescent="0.25">
      <c r="C1488" s="158" t="s">
        <v>312</v>
      </c>
      <c r="D1488" s="159">
        <v>1161.94</v>
      </c>
    </row>
    <row r="1489" spans="3:4" ht="15" hidden="1" customHeight="1" x14ac:dyDescent="0.25">
      <c r="C1489" s="160" t="s">
        <v>547</v>
      </c>
      <c r="D1489" s="161">
        <v>1206.3699999999999</v>
      </c>
    </row>
    <row r="1490" spans="3:4" ht="15" hidden="1" customHeight="1" x14ac:dyDescent="0.25">
      <c r="C1490" s="158" t="s">
        <v>308</v>
      </c>
      <c r="D1490" s="159">
        <v>630.65</v>
      </c>
    </row>
    <row r="1491" spans="3:4" ht="15" hidden="1" customHeight="1" x14ac:dyDescent="0.25">
      <c r="C1491" s="160" t="s">
        <v>307</v>
      </c>
      <c r="D1491" s="161">
        <v>679.88</v>
      </c>
    </row>
    <row r="1492" spans="3:4" ht="15" hidden="1" customHeight="1" x14ac:dyDescent="0.25">
      <c r="C1492" s="158" t="s">
        <v>554</v>
      </c>
      <c r="D1492" s="159">
        <v>386.36</v>
      </c>
    </row>
    <row r="1493" spans="3:4" ht="15" hidden="1" customHeight="1" x14ac:dyDescent="0.25">
      <c r="C1493" s="160" t="s">
        <v>555</v>
      </c>
      <c r="D1493" s="161">
        <v>314.19</v>
      </c>
    </row>
    <row r="1494" spans="3:4" ht="15" hidden="1" customHeight="1" x14ac:dyDescent="0.25">
      <c r="C1494" s="158" t="s">
        <v>307</v>
      </c>
      <c r="D1494" s="159">
        <v>69.069999999999993</v>
      </c>
    </row>
    <row r="1495" spans="3:4" ht="15" hidden="1" customHeight="1" x14ac:dyDescent="0.25">
      <c r="C1495" s="160" t="s">
        <v>546</v>
      </c>
      <c r="D1495" s="161">
        <v>1131.29</v>
      </c>
    </row>
    <row r="1496" spans="3:4" ht="15" hidden="1" customHeight="1" x14ac:dyDescent="0.25">
      <c r="C1496" s="158" t="s">
        <v>554</v>
      </c>
      <c r="D1496" s="159">
        <v>1124.76</v>
      </c>
    </row>
    <row r="1497" spans="3:4" ht="15" hidden="1" customHeight="1" x14ac:dyDescent="0.25">
      <c r="C1497" s="160" t="s">
        <v>557</v>
      </c>
      <c r="D1497" s="161">
        <v>304.56</v>
      </c>
    </row>
    <row r="1498" spans="3:4" ht="15" hidden="1" customHeight="1" x14ac:dyDescent="0.25">
      <c r="C1498" s="158" t="s">
        <v>545</v>
      </c>
      <c r="D1498" s="159">
        <v>1040.52</v>
      </c>
    </row>
    <row r="1499" spans="3:4" ht="15" hidden="1" customHeight="1" x14ac:dyDescent="0.25">
      <c r="C1499" s="160" t="s">
        <v>547</v>
      </c>
      <c r="D1499" s="161">
        <v>761.77</v>
      </c>
    </row>
    <row r="1500" spans="3:4" ht="15" hidden="1" customHeight="1" x14ac:dyDescent="0.25">
      <c r="C1500" s="158" t="s">
        <v>547</v>
      </c>
      <c r="D1500" s="159">
        <v>398.73</v>
      </c>
    </row>
    <row r="1501" spans="3:4" ht="15" hidden="1" customHeight="1" x14ac:dyDescent="0.25">
      <c r="C1501" s="160" t="s">
        <v>309</v>
      </c>
      <c r="D1501" s="161">
        <v>794.03</v>
      </c>
    </row>
    <row r="1502" spans="3:4" ht="15" hidden="1" customHeight="1" x14ac:dyDescent="0.25">
      <c r="C1502" s="158" t="s">
        <v>542</v>
      </c>
      <c r="D1502" s="159">
        <v>583.86</v>
      </c>
    </row>
    <row r="1503" spans="3:4" ht="15" hidden="1" customHeight="1" x14ac:dyDescent="0.25">
      <c r="C1503" s="160" t="s">
        <v>312</v>
      </c>
      <c r="D1503" s="161">
        <v>905.32</v>
      </c>
    </row>
    <row r="1504" spans="3:4" ht="15" hidden="1" customHeight="1" x14ac:dyDescent="0.25">
      <c r="C1504" s="158" t="s">
        <v>539</v>
      </c>
      <c r="D1504" s="159">
        <v>285.89</v>
      </c>
    </row>
    <row r="1505" spans="3:4" ht="15" hidden="1" customHeight="1" x14ac:dyDescent="0.25">
      <c r="C1505" s="160" t="s">
        <v>550</v>
      </c>
      <c r="D1505" s="161">
        <v>892.32</v>
      </c>
    </row>
    <row r="1506" spans="3:4" ht="15" hidden="1" customHeight="1" x14ac:dyDescent="0.25">
      <c r="C1506" s="158" t="s">
        <v>558</v>
      </c>
      <c r="D1506" s="159">
        <v>1034.01</v>
      </c>
    </row>
    <row r="1507" spans="3:4" ht="15" hidden="1" customHeight="1" x14ac:dyDescent="0.25">
      <c r="C1507" s="160" t="s">
        <v>539</v>
      </c>
      <c r="D1507" s="161">
        <v>321.47000000000003</v>
      </c>
    </row>
    <row r="1508" spans="3:4" ht="15" hidden="1" customHeight="1" x14ac:dyDescent="0.25">
      <c r="C1508" s="158" t="s">
        <v>551</v>
      </c>
      <c r="D1508" s="159">
        <v>815.01</v>
      </c>
    </row>
    <row r="1509" spans="3:4" ht="15" hidden="1" customHeight="1" x14ac:dyDescent="0.25">
      <c r="C1509" s="160" t="s">
        <v>542</v>
      </c>
      <c r="D1509" s="161">
        <v>782.65</v>
      </c>
    </row>
    <row r="1510" spans="3:4" ht="15" hidden="1" customHeight="1" x14ac:dyDescent="0.25">
      <c r="C1510" s="158" t="s">
        <v>548</v>
      </c>
      <c r="D1510" s="159">
        <v>131.34</v>
      </c>
    </row>
    <row r="1511" spans="3:4" ht="15" hidden="1" customHeight="1" x14ac:dyDescent="0.25">
      <c r="C1511" s="160" t="s">
        <v>543</v>
      </c>
      <c r="D1511" s="161">
        <v>260.17</v>
      </c>
    </row>
    <row r="1512" spans="3:4" ht="15" hidden="1" customHeight="1" x14ac:dyDescent="0.25">
      <c r="C1512" s="158" t="s">
        <v>539</v>
      </c>
      <c r="D1512" s="159">
        <v>386.06</v>
      </c>
    </row>
    <row r="1513" spans="3:4" ht="15" hidden="1" customHeight="1" x14ac:dyDescent="0.25">
      <c r="C1513" s="160" t="s">
        <v>551</v>
      </c>
      <c r="D1513" s="161">
        <v>117.29</v>
      </c>
    </row>
    <row r="1514" spans="3:4" ht="15" hidden="1" customHeight="1" x14ac:dyDescent="0.25">
      <c r="C1514" s="158" t="s">
        <v>552</v>
      </c>
      <c r="D1514" s="159">
        <v>1114.1600000000001</v>
      </c>
    </row>
    <row r="1515" spans="3:4" ht="15" hidden="1" customHeight="1" x14ac:dyDescent="0.25">
      <c r="C1515" s="160" t="s">
        <v>309</v>
      </c>
      <c r="D1515" s="161">
        <v>49.29</v>
      </c>
    </row>
    <row r="1516" spans="3:4" ht="15" hidden="1" customHeight="1" x14ac:dyDescent="0.25">
      <c r="C1516" s="158" t="s">
        <v>309</v>
      </c>
      <c r="D1516" s="159">
        <v>240.7</v>
      </c>
    </row>
    <row r="1517" spans="3:4" ht="15" hidden="1" customHeight="1" x14ac:dyDescent="0.25">
      <c r="C1517" s="160" t="s">
        <v>309</v>
      </c>
      <c r="D1517" s="161">
        <v>520.79</v>
      </c>
    </row>
    <row r="1518" spans="3:4" ht="15" hidden="1" customHeight="1" x14ac:dyDescent="0.25">
      <c r="C1518" s="158" t="s">
        <v>551</v>
      </c>
      <c r="D1518" s="159">
        <v>452</v>
      </c>
    </row>
    <row r="1519" spans="3:4" ht="15" hidden="1" customHeight="1" x14ac:dyDescent="0.25">
      <c r="C1519" s="160" t="s">
        <v>553</v>
      </c>
      <c r="D1519" s="161">
        <v>410.92</v>
      </c>
    </row>
    <row r="1520" spans="3:4" ht="15" hidden="1" customHeight="1" x14ac:dyDescent="0.25">
      <c r="C1520" s="158" t="s">
        <v>551</v>
      </c>
      <c r="D1520" s="159">
        <v>22.09</v>
      </c>
    </row>
    <row r="1521" spans="3:4" ht="15" hidden="1" customHeight="1" x14ac:dyDescent="0.25">
      <c r="C1521" s="160" t="s">
        <v>553</v>
      </c>
      <c r="D1521" s="161">
        <v>471.18</v>
      </c>
    </row>
    <row r="1522" spans="3:4" ht="15" hidden="1" customHeight="1" x14ac:dyDescent="0.25">
      <c r="C1522" s="158" t="s">
        <v>543</v>
      </c>
      <c r="D1522" s="159">
        <v>922.41</v>
      </c>
    </row>
    <row r="1523" spans="3:4" ht="15" hidden="1" customHeight="1" x14ac:dyDescent="0.25">
      <c r="C1523" s="160" t="s">
        <v>547</v>
      </c>
      <c r="D1523" s="161">
        <v>134.72999999999999</v>
      </c>
    </row>
    <row r="1524" spans="3:4" ht="15" hidden="1" customHeight="1" x14ac:dyDescent="0.25">
      <c r="C1524" s="158" t="s">
        <v>309</v>
      </c>
      <c r="D1524" s="159">
        <v>628.61</v>
      </c>
    </row>
    <row r="1525" spans="3:4" ht="15" hidden="1" customHeight="1" x14ac:dyDescent="0.25">
      <c r="C1525" s="160" t="s">
        <v>543</v>
      </c>
      <c r="D1525" s="161">
        <v>390.18</v>
      </c>
    </row>
    <row r="1526" spans="3:4" ht="15" hidden="1" customHeight="1" x14ac:dyDescent="0.25">
      <c r="C1526" s="158" t="s">
        <v>549</v>
      </c>
      <c r="D1526" s="159">
        <v>515.33000000000004</v>
      </c>
    </row>
    <row r="1527" spans="3:4" ht="15" hidden="1" customHeight="1" x14ac:dyDescent="0.25">
      <c r="C1527" s="160" t="s">
        <v>549</v>
      </c>
      <c r="D1527" s="161">
        <v>113.58</v>
      </c>
    </row>
    <row r="1528" spans="3:4" ht="15" hidden="1" customHeight="1" x14ac:dyDescent="0.25">
      <c r="C1528" s="158" t="s">
        <v>548</v>
      </c>
      <c r="D1528" s="159">
        <v>73.430000000000007</v>
      </c>
    </row>
    <row r="1529" spans="3:4" ht="15" hidden="1" customHeight="1" x14ac:dyDescent="0.25">
      <c r="C1529" s="160" t="s">
        <v>308</v>
      </c>
      <c r="D1529" s="161">
        <v>505.92</v>
      </c>
    </row>
    <row r="1530" spans="3:4" ht="15" hidden="1" customHeight="1" x14ac:dyDescent="0.25">
      <c r="C1530" s="158" t="s">
        <v>556</v>
      </c>
      <c r="D1530" s="159">
        <v>679.89</v>
      </c>
    </row>
    <row r="1531" spans="3:4" ht="15" hidden="1" customHeight="1" x14ac:dyDescent="0.25">
      <c r="C1531" s="160" t="s">
        <v>545</v>
      </c>
      <c r="D1531" s="161">
        <v>1012.44</v>
      </c>
    </row>
    <row r="1532" spans="3:4" ht="15" hidden="1" customHeight="1" x14ac:dyDescent="0.25">
      <c r="C1532" s="158" t="s">
        <v>309</v>
      </c>
      <c r="D1532" s="159">
        <v>708.09</v>
      </c>
    </row>
    <row r="1533" spans="3:4" ht="15" hidden="1" customHeight="1" x14ac:dyDescent="0.25">
      <c r="C1533" s="160" t="s">
        <v>546</v>
      </c>
      <c r="D1533" s="161">
        <v>1206.1500000000001</v>
      </c>
    </row>
    <row r="1534" spans="3:4" ht="15" hidden="1" customHeight="1" x14ac:dyDescent="0.25">
      <c r="C1534" s="158" t="s">
        <v>553</v>
      </c>
      <c r="D1534" s="159">
        <v>26.92</v>
      </c>
    </row>
    <row r="1535" spans="3:4" ht="15" hidden="1" customHeight="1" x14ac:dyDescent="0.25">
      <c r="C1535" s="160" t="s">
        <v>540</v>
      </c>
      <c r="D1535" s="161">
        <v>1111.08</v>
      </c>
    </row>
    <row r="1536" spans="3:4" ht="15" hidden="1" customHeight="1" x14ac:dyDescent="0.25">
      <c r="C1536" s="158" t="s">
        <v>553</v>
      </c>
      <c r="D1536" s="159">
        <v>463.26</v>
      </c>
    </row>
    <row r="1537" spans="3:4" ht="15" hidden="1" customHeight="1" x14ac:dyDescent="0.25">
      <c r="C1537" s="160" t="s">
        <v>557</v>
      </c>
      <c r="D1537" s="161">
        <v>597.35</v>
      </c>
    </row>
    <row r="1538" spans="3:4" ht="15" hidden="1" customHeight="1" x14ac:dyDescent="0.25">
      <c r="C1538" s="158" t="s">
        <v>539</v>
      </c>
      <c r="D1538" s="159">
        <v>304.64999999999998</v>
      </c>
    </row>
    <row r="1539" spans="3:4" ht="15" hidden="1" customHeight="1" x14ac:dyDescent="0.25">
      <c r="C1539" s="160" t="s">
        <v>550</v>
      </c>
      <c r="D1539" s="161">
        <v>588.99</v>
      </c>
    </row>
    <row r="1540" spans="3:4" ht="15" hidden="1" customHeight="1" x14ac:dyDescent="0.25">
      <c r="C1540" s="158" t="s">
        <v>539</v>
      </c>
      <c r="D1540" s="159">
        <v>1081.4100000000001</v>
      </c>
    </row>
    <row r="1541" spans="3:4" ht="15" hidden="1" customHeight="1" x14ac:dyDescent="0.25">
      <c r="C1541" s="160" t="s">
        <v>541</v>
      </c>
      <c r="D1541" s="161">
        <v>859.3</v>
      </c>
    </row>
    <row r="1542" spans="3:4" ht="15" hidden="1" customHeight="1" x14ac:dyDescent="0.25">
      <c r="C1542" s="158" t="s">
        <v>545</v>
      </c>
      <c r="D1542" s="159">
        <v>694.03</v>
      </c>
    </row>
    <row r="1543" spans="3:4" ht="15" hidden="1" customHeight="1" x14ac:dyDescent="0.25">
      <c r="C1543" s="160" t="s">
        <v>540</v>
      </c>
      <c r="D1543" s="161">
        <v>543.37</v>
      </c>
    </row>
    <row r="1544" spans="3:4" ht="15" hidden="1" customHeight="1" x14ac:dyDescent="0.25">
      <c r="C1544" s="158" t="s">
        <v>539</v>
      </c>
      <c r="D1544" s="159">
        <v>1126.81</v>
      </c>
    </row>
    <row r="1545" spans="3:4" ht="15" hidden="1" customHeight="1" x14ac:dyDescent="0.25">
      <c r="C1545" s="160" t="s">
        <v>542</v>
      </c>
      <c r="D1545" s="161">
        <v>1072.94</v>
      </c>
    </row>
    <row r="1546" spans="3:4" ht="15" hidden="1" customHeight="1" x14ac:dyDescent="0.25">
      <c r="C1546" s="158" t="s">
        <v>558</v>
      </c>
      <c r="D1546" s="159">
        <v>698.17</v>
      </c>
    </row>
    <row r="1547" spans="3:4" ht="15" hidden="1" customHeight="1" x14ac:dyDescent="0.25">
      <c r="C1547" s="160" t="s">
        <v>546</v>
      </c>
      <c r="D1547" s="161">
        <v>21.97</v>
      </c>
    </row>
    <row r="1548" spans="3:4" ht="15" hidden="1" customHeight="1" x14ac:dyDescent="0.25">
      <c r="C1548" s="158" t="s">
        <v>312</v>
      </c>
      <c r="D1548" s="159">
        <v>405.49</v>
      </c>
    </row>
    <row r="1549" spans="3:4" ht="15" hidden="1" customHeight="1" x14ac:dyDescent="0.25">
      <c r="C1549" s="160" t="s">
        <v>547</v>
      </c>
      <c r="D1549" s="161">
        <v>737.21</v>
      </c>
    </row>
    <row r="1550" spans="3:4" ht="15" hidden="1" customHeight="1" x14ac:dyDescent="0.25">
      <c r="C1550" s="158" t="s">
        <v>307</v>
      </c>
      <c r="D1550" s="159">
        <v>259.97000000000003</v>
      </c>
    </row>
    <row r="1551" spans="3:4" ht="15" hidden="1" customHeight="1" x14ac:dyDescent="0.25">
      <c r="C1551" s="160" t="s">
        <v>556</v>
      </c>
      <c r="D1551" s="161">
        <v>1124.96</v>
      </c>
    </row>
    <row r="1552" spans="3:4" ht="15" hidden="1" customHeight="1" x14ac:dyDescent="0.25">
      <c r="C1552" s="158" t="s">
        <v>558</v>
      </c>
      <c r="D1552" s="159">
        <v>575.30999999999995</v>
      </c>
    </row>
    <row r="1553" spans="3:4" ht="15" hidden="1" customHeight="1" x14ac:dyDescent="0.25">
      <c r="C1553" s="160" t="s">
        <v>308</v>
      </c>
      <c r="D1553" s="161">
        <v>526.78</v>
      </c>
    </row>
    <row r="1554" spans="3:4" ht="15" hidden="1" customHeight="1" x14ac:dyDescent="0.25">
      <c r="C1554" s="158" t="s">
        <v>549</v>
      </c>
      <c r="D1554" s="159">
        <v>1291.1199999999999</v>
      </c>
    </row>
    <row r="1555" spans="3:4" ht="15" hidden="1" customHeight="1" x14ac:dyDescent="0.25">
      <c r="C1555" s="160" t="s">
        <v>312</v>
      </c>
      <c r="D1555" s="161">
        <v>271.61</v>
      </c>
    </row>
    <row r="1556" spans="3:4" ht="15" hidden="1" customHeight="1" x14ac:dyDescent="0.25">
      <c r="C1556" s="158" t="s">
        <v>553</v>
      </c>
      <c r="D1556" s="159">
        <v>1038.94</v>
      </c>
    </row>
    <row r="1557" spans="3:4" ht="15" hidden="1" customHeight="1" x14ac:dyDescent="0.25">
      <c r="C1557" s="160" t="s">
        <v>312</v>
      </c>
      <c r="D1557" s="161">
        <v>1157.77</v>
      </c>
    </row>
    <row r="1558" spans="3:4" ht="15" hidden="1" customHeight="1" x14ac:dyDescent="0.25">
      <c r="C1558" s="158" t="s">
        <v>543</v>
      </c>
      <c r="D1558" s="159">
        <v>67.33</v>
      </c>
    </row>
    <row r="1559" spans="3:4" ht="15" hidden="1" customHeight="1" x14ac:dyDescent="0.25">
      <c r="C1559" s="160" t="s">
        <v>308</v>
      </c>
      <c r="D1559" s="161">
        <v>510.92</v>
      </c>
    </row>
    <row r="1560" spans="3:4" ht="15" hidden="1" customHeight="1" x14ac:dyDescent="0.25">
      <c r="C1560" s="158" t="s">
        <v>549</v>
      </c>
      <c r="D1560" s="159">
        <v>577.92999999999995</v>
      </c>
    </row>
    <row r="1561" spans="3:4" ht="15" hidden="1" customHeight="1" x14ac:dyDescent="0.25">
      <c r="C1561" s="160" t="s">
        <v>543</v>
      </c>
      <c r="D1561" s="161">
        <v>817.13</v>
      </c>
    </row>
    <row r="1562" spans="3:4" ht="15" hidden="1" customHeight="1" x14ac:dyDescent="0.25">
      <c r="C1562" s="158" t="s">
        <v>307</v>
      </c>
      <c r="D1562" s="159">
        <v>188.44</v>
      </c>
    </row>
    <row r="1563" spans="3:4" ht="15" hidden="1" customHeight="1" x14ac:dyDescent="0.25">
      <c r="C1563" s="160" t="s">
        <v>308</v>
      </c>
      <c r="D1563" s="161">
        <v>583.14</v>
      </c>
    </row>
    <row r="1564" spans="3:4" ht="15" hidden="1" customHeight="1" x14ac:dyDescent="0.25">
      <c r="C1564" s="158" t="s">
        <v>307</v>
      </c>
      <c r="D1564" s="159">
        <v>175.86</v>
      </c>
    </row>
    <row r="1565" spans="3:4" ht="15" hidden="1" customHeight="1" x14ac:dyDescent="0.25">
      <c r="C1565" s="160" t="s">
        <v>549</v>
      </c>
      <c r="D1565" s="161">
        <v>782.6</v>
      </c>
    </row>
    <row r="1566" spans="3:4" ht="15" hidden="1" customHeight="1" x14ac:dyDescent="0.25">
      <c r="C1566" s="158" t="s">
        <v>307</v>
      </c>
      <c r="D1566" s="159">
        <v>716</v>
      </c>
    </row>
    <row r="1567" spans="3:4" ht="15" hidden="1" customHeight="1" x14ac:dyDescent="0.25">
      <c r="C1567" s="160" t="s">
        <v>554</v>
      </c>
      <c r="D1567" s="161">
        <v>1048.6199999999999</v>
      </c>
    </row>
    <row r="1568" spans="3:4" ht="15" hidden="1" customHeight="1" x14ac:dyDescent="0.25">
      <c r="C1568" s="158" t="s">
        <v>539</v>
      </c>
      <c r="D1568" s="159">
        <v>1162.77</v>
      </c>
    </row>
    <row r="1569" spans="3:4" ht="15" hidden="1" customHeight="1" x14ac:dyDescent="0.25">
      <c r="C1569" s="160" t="s">
        <v>548</v>
      </c>
      <c r="D1569" s="161">
        <v>778.43</v>
      </c>
    </row>
    <row r="1570" spans="3:4" ht="15" hidden="1" customHeight="1" x14ac:dyDescent="0.25">
      <c r="C1570" s="158" t="s">
        <v>546</v>
      </c>
      <c r="D1570" s="159">
        <v>810.42</v>
      </c>
    </row>
    <row r="1571" spans="3:4" ht="15" hidden="1" customHeight="1" x14ac:dyDescent="0.25">
      <c r="C1571" s="160" t="s">
        <v>556</v>
      </c>
      <c r="D1571" s="161">
        <v>1296.27</v>
      </c>
    </row>
    <row r="1572" spans="3:4" ht="15" hidden="1" customHeight="1" x14ac:dyDescent="0.25">
      <c r="C1572" s="158" t="s">
        <v>308</v>
      </c>
      <c r="D1572" s="159">
        <v>502.23</v>
      </c>
    </row>
    <row r="1573" spans="3:4" ht="15" hidden="1" customHeight="1" x14ac:dyDescent="0.25">
      <c r="C1573" s="160" t="s">
        <v>551</v>
      </c>
      <c r="D1573" s="161">
        <v>839.8</v>
      </c>
    </row>
    <row r="1574" spans="3:4" ht="15" hidden="1" customHeight="1" x14ac:dyDescent="0.25">
      <c r="C1574" s="158" t="s">
        <v>549</v>
      </c>
      <c r="D1574" s="159">
        <v>568.30999999999995</v>
      </c>
    </row>
    <row r="1575" spans="3:4" ht="15" hidden="1" customHeight="1" x14ac:dyDescent="0.25">
      <c r="C1575" s="160" t="s">
        <v>552</v>
      </c>
      <c r="D1575" s="161">
        <v>557.09</v>
      </c>
    </row>
    <row r="1576" spans="3:4" ht="15" hidden="1" customHeight="1" x14ac:dyDescent="0.25">
      <c r="C1576" s="158" t="s">
        <v>549</v>
      </c>
      <c r="D1576" s="159">
        <v>777.7</v>
      </c>
    </row>
    <row r="1577" spans="3:4" ht="15" hidden="1" customHeight="1" x14ac:dyDescent="0.25">
      <c r="C1577" s="160" t="s">
        <v>549</v>
      </c>
      <c r="D1577" s="161">
        <v>478.2</v>
      </c>
    </row>
    <row r="1578" spans="3:4" ht="15" hidden="1" customHeight="1" x14ac:dyDescent="0.25">
      <c r="C1578" s="158" t="s">
        <v>542</v>
      </c>
      <c r="D1578" s="159">
        <v>238.15</v>
      </c>
    </row>
    <row r="1579" spans="3:4" ht="15" hidden="1" customHeight="1" x14ac:dyDescent="0.25">
      <c r="C1579" s="160" t="s">
        <v>309</v>
      </c>
      <c r="D1579" s="161">
        <v>543.98</v>
      </c>
    </row>
    <row r="1580" spans="3:4" ht="15" hidden="1" customHeight="1" x14ac:dyDescent="0.25">
      <c r="C1580" s="158" t="s">
        <v>556</v>
      </c>
      <c r="D1580" s="159">
        <v>204.58</v>
      </c>
    </row>
    <row r="1581" spans="3:4" ht="15" hidden="1" customHeight="1" x14ac:dyDescent="0.25">
      <c r="C1581" s="160" t="s">
        <v>551</v>
      </c>
      <c r="D1581" s="161">
        <v>283.27999999999997</v>
      </c>
    </row>
    <row r="1582" spans="3:4" ht="15" hidden="1" customHeight="1" x14ac:dyDescent="0.25">
      <c r="C1582" s="158" t="s">
        <v>546</v>
      </c>
      <c r="D1582" s="159">
        <v>289.2</v>
      </c>
    </row>
    <row r="1583" spans="3:4" ht="15" hidden="1" customHeight="1" x14ac:dyDescent="0.25">
      <c r="C1583" s="160" t="s">
        <v>558</v>
      </c>
      <c r="D1583" s="161">
        <v>1047.79</v>
      </c>
    </row>
    <row r="1584" spans="3:4" ht="15" hidden="1" customHeight="1" x14ac:dyDescent="0.25">
      <c r="C1584" s="158" t="s">
        <v>558</v>
      </c>
      <c r="D1584" s="159">
        <v>636.99</v>
      </c>
    </row>
    <row r="1585" spans="3:4" ht="15" hidden="1" customHeight="1" x14ac:dyDescent="0.25">
      <c r="C1585" s="160" t="s">
        <v>549</v>
      </c>
      <c r="D1585" s="161">
        <v>653.42999999999995</v>
      </c>
    </row>
    <row r="1586" spans="3:4" ht="15" hidden="1" customHeight="1" x14ac:dyDescent="0.25">
      <c r="C1586" s="158" t="s">
        <v>549</v>
      </c>
      <c r="D1586" s="159">
        <v>644.04</v>
      </c>
    </row>
    <row r="1587" spans="3:4" ht="15" hidden="1" customHeight="1" x14ac:dyDescent="0.25">
      <c r="C1587" s="160" t="s">
        <v>312</v>
      </c>
      <c r="D1587" s="161">
        <v>1123.04</v>
      </c>
    </row>
    <row r="1588" spans="3:4" ht="15" hidden="1" customHeight="1" x14ac:dyDescent="0.25">
      <c r="C1588" s="158" t="s">
        <v>545</v>
      </c>
      <c r="D1588" s="159">
        <v>1218.97</v>
      </c>
    </row>
    <row r="1589" spans="3:4" ht="15" hidden="1" customHeight="1" x14ac:dyDescent="0.25">
      <c r="C1589" s="160" t="s">
        <v>558</v>
      </c>
      <c r="D1589" s="161">
        <v>1011.64</v>
      </c>
    </row>
    <row r="1590" spans="3:4" ht="15" hidden="1" customHeight="1" x14ac:dyDescent="0.25">
      <c r="C1590" s="158" t="s">
        <v>549</v>
      </c>
      <c r="D1590" s="159">
        <v>753.35</v>
      </c>
    </row>
    <row r="1591" spans="3:4" ht="15" hidden="1" customHeight="1" x14ac:dyDescent="0.25">
      <c r="C1591" s="160" t="s">
        <v>546</v>
      </c>
      <c r="D1591" s="161">
        <v>1080.02</v>
      </c>
    </row>
    <row r="1592" spans="3:4" ht="15" hidden="1" customHeight="1" x14ac:dyDescent="0.25">
      <c r="C1592" s="158" t="s">
        <v>308</v>
      </c>
      <c r="D1592" s="159">
        <v>606.52</v>
      </c>
    </row>
    <row r="1593" spans="3:4" ht="15" hidden="1" customHeight="1" x14ac:dyDescent="0.25">
      <c r="C1593" s="160" t="s">
        <v>307</v>
      </c>
      <c r="D1593" s="161">
        <v>924.66</v>
      </c>
    </row>
    <row r="1594" spans="3:4" ht="15" hidden="1" customHeight="1" x14ac:dyDescent="0.25">
      <c r="C1594" s="158" t="s">
        <v>546</v>
      </c>
      <c r="D1594" s="159">
        <v>219.32</v>
      </c>
    </row>
    <row r="1595" spans="3:4" ht="15" hidden="1" customHeight="1" x14ac:dyDescent="0.25">
      <c r="C1595" s="160" t="s">
        <v>549</v>
      </c>
      <c r="D1595" s="161">
        <v>345.43</v>
      </c>
    </row>
    <row r="1596" spans="3:4" ht="15" hidden="1" customHeight="1" x14ac:dyDescent="0.25">
      <c r="C1596" s="158" t="s">
        <v>309</v>
      </c>
      <c r="D1596" s="159">
        <v>820.25</v>
      </c>
    </row>
    <row r="1597" spans="3:4" ht="15" hidden="1" customHeight="1" x14ac:dyDescent="0.25">
      <c r="C1597" s="160" t="s">
        <v>547</v>
      </c>
      <c r="D1597" s="161">
        <v>124.58</v>
      </c>
    </row>
    <row r="1598" spans="3:4" ht="15" hidden="1" customHeight="1" x14ac:dyDescent="0.25">
      <c r="C1598" s="158" t="s">
        <v>552</v>
      </c>
      <c r="D1598" s="159">
        <v>926.24</v>
      </c>
    </row>
    <row r="1599" spans="3:4" ht="15" hidden="1" customHeight="1" x14ac:dyDescent="0.25">
      <c r="C1599" s="160" t="s">
        <v>543</v>
      </c>
      <c r="D1599" s="161">
        <v>819.23</v>
      </c>
    </row>
    <row r="1600" spans="3:4" ht="15" hidden="1" customHeight="1" x14ac:dyDescent="0.25">
      <c r="C1600" s="158" t="s">
        <v>309</v>
      </c>
      <c r="D1600" s="159">
        <v>732.2</v>
      </c>
    </row>
    <row r="1601" spans="3:4" ht="15" hidden="1" customHeight="1" x14ac:dyDescent="0.25">
      <c r="C1601" s="160" t="s">
        <v>549</v>
      </c>
      <c r="D1601" s="161">
        <v>1076.6300000000001</v>
      </c>
    </row>
    <row r="1602" spans="3:4" ht="15" hidden="1" customHeight="1" x14ac:dyDescent="0.25">
      <c r="C1602" s="158" t="s">
        <v>540</v>
      </c>
      <c r="D1602" s="159">
        <v>450.63</v>
      </c>
    </row>
    <row r="1603" spans="3:4" ht="15" hidden="1" customHeight="1" x14ac:dyDescent="0.25">
      <c r="C1603" s="160" t="s">
        <v>558</v>
      </c>
      <c r="D1603" s="161">
        <v>363.83</v>
      </c>
    </row>
    <row r="1604" spans="3:4" ht="15" hidden="1" customHeight="1" x14ac:dyDescent="0.25">
      <c r="C1604" s="158" t="s">
        <v>548</v>
      </c>
      <c r="D1604" s="159">
        <v>431.42</v>
      </c>
    </row>
    <row r="1605" spans="3:4" ht="15" hidden="1" customHeight="1" x14ac:dyDescent="0.25">
      <c r="C1605" s="160" t="s">
        <v>543</v>
      </c>
      <c r="D1605" s="161">
        <v>909.47</v>
      </c>
    </row>
    <row r="1606" spans="3:4" ht="15" hidden="1" customHeight="1" x14ac:dyDescent="0.25">
      <c r="C1606" s="158" t="s">
        <v>552</v>
      </c>
      <c r="D1606" s="159">
        <v>322.66000000000003</v>
      </c>
    </row>
    <row r="1607" spans="3:4" ht="15" hidden="1" customHeight="1" x14ac:dyDescent="0.25">
      <c r="C1607" s="160" t="s">
        <v>552</v>
      </c>
      <c r="D1607" s="161">
        <v>1273.1400000000001</v>
      </c>
    </row>
    <row r="1608" spans="3:4" ht="15" hidden="1" customHeight="1" x14ac:dyDescent="0.25">
      <c r="C1608" s="158" t="s">
        <v>541</v>
      </c>
      <c r="D1608" s="159">
        <v>1013</v>
      </c>
    </row>
    <row r="1609" spans="3:4" ht="15" hidden="1" customHeight="1" x14ac:dyDescent="0.25">
      <c r="C1609" s="160" t="s">
        <v>308</v>
      </c>
      <c r="D1609" s="161">
        <v>356.17</v>
      </c>
    </row>
    <row r="1610" spans="3:4" ht="15" hidden="1" customHeight="1" x14ac:dyDescent="0.25">
      <c r="C1610" s="158" t="s">
        <v>551</v>
      </c>
      <c r="D1610" s="159">
        <v>1244.81</v>
      </c>
    </row>
    <row r="1611" spans="3:4" ht="15" hidden="1" customHeight="1" x14ac:dyDescent="0.25">
      <c r="C1611" s="160" t="s">
        <v>558</v>
      </c>
      <c r="D1611" s="161">
        <v>1072.69</v>
      </c>
    </row>
    <row r="1612" spans="3:4" ht="15" hidden="1" customHeight="1" x14ac:dyDescent="0.25">
      <c r="C1612" s="158" t="s">
        <v>540</v>
      </c>
      <c r="D1612" s="159">
        <v>534.83000000000004</v>
      </c>
    </row>
    <row r="1613" spans="3:4" ht="15" hidden="1" customHeight="1" x14ac:dyDescent="0.25">
      <c r="C1613" s="160" t="s">
        <v>539</v>
      </c>
      <c r="D1613" s="161">
        <v>589.45000000000005</v>
      </c>
    </row>
    <row r="1614" spans="3:4" ht="15" hidden="1" customHeight="1" x14ac:dyDescent="0.25">
      <c r="C1614" s="158" t="s">
        <v>543</v>
      </c>
      <c r="D1614" s="159">
        <v>289.24</v>
      </c>
    </row>
    <row r="1615" spans="3:4" ht="15" hidden="1" customHeight="1" x14ac:dyDescent="0.25">
      <c r="C1615" s="160" t="s">
        <v>309</v>
      </c>
      <c r="D1615" s="161">
        <v>822.69</v>
      </c>
    </row>
    <row r="1616" spans="3:4" ht="15" hidden="1" customHeight="1" x14ac:dyDescent="0.25">
      <c r="C1616" s="158" t="s">
        <v>542</v>
      </c>
      <c r="D1616" s="159">
        <v>1027.96</v>
      </c>
    </row>
    <row r="1617" spans="3:4" ht="15" hidden="1" customHeight="1" x14ac:dyDescent="0.25">
      <c r="C1617" s="160" t="s">
        <v>547</v>
      </c>
      <c r="D1617" s="161">
        <v>709.91</v>
      </c>
    </row>
    <row r="1618" spans="3:4" ht="15" hidden="1" customHeight="1" x14ac:dyDescent="0.25">
      <c r="C1618" s="158" t="s">
        <v>553</v>
      </c>
      <c r="D1618" s="159">
        <v>24.49</v>
      </c>
    </row>
    <row r="1619" spans="3:4" ht="15" hidden="1" customHeight="1" x14ac:dyDescent="0.25">
      <c r="C1619" s="160" t="s">
        <v>539</v>
      </c>
      <c r="D1619" s="161">
        <v>1165.17</v>
      </c>
    </row>
    <row r="1620" spans="3:4" ht="15" hidden="1" customHeight="1" x14ac:dyDescent="0.25">
      <c r="C1620" s="158" t="s">
        <v>543</v>
      </c>
      <c r="D1620" s="159">
        <v>880.78</v>
      </c>
    </row>
    <row r="1621" spans="3:4" ht="15" hidden="1" customHeight="1" x14ac:dyDescent="0.25">
      <c r="C1621" s="160" t="s">
        <v>545</v>
      </c>
      <c r="D1621" s="161">
        <v>928.78</v>
      </c>
    </row>
    <row r="1622" spans="3:4" ht="15" hidden="1" customHeight="1" x14ac:dyDescent="0.25">
      <c r="C1622" s="158" t="s">
        <v>557</v>
      </c>
      <c r="D1622" s="159">
        <v>632.80999999999995</v>
      </c>
    </row>
    <row r="1623" spans="3:4" ht="15" hidden="1" customHeight="1" x14ac:dyDescent="0.25">
      <c r="C1623" s="160" t="s">
        <v>544</v>
      </c>
      <c r="D1623" s="161">
        <v>710.05</v>
      </c>
    </row>
    <row r="1624" spans="3:4" ht="15" hidden="1" customHeight="1" x14ac:dyDescent="0.25">
      <c r="C1624" s="158" t="s">
        <v>555</v>
      </c>
      <c r="D1624" s="159">
        <v>589.16</v>
      </c>
    </row>
    <row r="1625" spans="3:4" ht="15" hidden="1" customHeight="1" x14ac:dyDescent="0.25">
      <c r="C1625" s="160" t="s">
        <v>545</v>
      </c>
      <c r="D1625" s="161">
        <v>1286.8</v>
      </c>
    </row>
    <row r="1626" spans="3:4" ht="15" hidden="1" customHeight="1" x14ac:dyDescent="0.25">
      <c r="C1626" s="158" t="s">
        <v>547</v>
      </c>
      <c r="D1626" s="159">
        <v>1025.49</v>
      </c>
    </row>
    <row r="1627" spans="3:4" ht="15" hidden="1" customHeight="1" x14ac:dyDescent="0.25">
      <c r="C1627" s="160" t="s">
        <v>544</v>
      </c>
      <c r="D1627" s="161">
        <v>496.2</v>
      </c>
    </row>
    <row r="1628" spans="3:4" ht="15" hidden="1" customHeight="1" x14ac:dyDescent="0.25">
      <c r="C1628" s="158" t="s">
        <v>542</v>
      </c>
      <c r="D1628" s="159">
        <v>169.23</v>
      </c>
    </row>
    <row r="1629" spans="3:4" ht="15" hidden="1" customHeight="1" x14ac:dyDescent="0.25">
      <c r="C1629" s="160" t="s">
        <v>545</v>
      </c>
      <c r="D1629" s="161">
        <v>687.47</v>
      </c>
    </row>
    <row r="1630" spans="3:4" ht="15" hidden="1" customHeight="1" x14ac:dyDescent="0.25">
      <c r="C1630" s="158" t="s">
        <v>552</v>
      </c>
      <c r="D1630" s="159">
        <v>366.53</v>
      </c>
    </row>
    <row r="1631" spans="3:4" ht="15" hidden="1" customHeight="1" x14ac:dyDescent="0.25">
      <c r="C1631" s="160" t="s">
        <v>545</v>
      </c>
      <c r="D1631" s="161">
        <v>727.28</v>
      </c>
    </row>
    <row r="1632" spans="3:4" ht="15" hidden="1" customHeight="1" x14ac:dyDescent="0.25">
      <c r="C1632" s="158" t="s">
        <v>554</v>
      </c>
      <c r="D1632" s="159">
        <v>22.66</v>
      </c>
    </row>
    <row r="1633" spans="3:4" ht="15" hidden="1" customHeight="1" x14ac:dyDescent="0.25">
      <c r="C1633" s="160" t="s">
        <v>553</v>
      </c>
      <c r="D1633" s="161">
        <v>495.5</v>
      </c>
    </row>
    <row r="1634" spans="3:4" ht="15" hidden="1" customHeight="1" x14ac:dyDescent="0.25">
      <c r="C1634" s="158" t="s">
        <v>553</v>
      </c>
      <c r="D1634" s="159">
        <v>182.1</v>
      </c>
    </row>
    <row r="1635" spans="3:4" ht="15" hidden="1" customHeight="1" x14ac:dyDescent="0.25">
      <c r="C1635" s="160" t="s">
        <v>539</v>
      </c>
      <c r="D1635" s="161">
        <v>44.3</v>
      </c>
    </row>
    <row r="1636" spans="3:4" ht="15" hidden="1" customHeight="1" x14ac:dyDescent="0.25">
      <c r="C1636" s="158" t="s">
        <v>549</v>
      </c>
      <c r="D1636" s="159">
        <v>192</v>
      </c>
    </row>
    <row r="1637" spans="3:4" ht="15" hidden="1" customHeight="1" x14ac:dyDescent="0.25">
      <c r="C1637" s="160" t="s">
        <v>309</v>
      </c>
      <c r="D1637" s="161">
        <v>445</v>
      </c>
    </row>
    <row r="1638" spans="3:4" ht="15" hidden="1" customHeight="1" x14ac:dyDescent="0.25">
      <c r="C1638" s="158" t="s">
        <v>307</v>
      </c>
      <c r="D1638" s="159">
        <v>1125.8499999999999</v>
      </c>
    </row>
    <row r="1639" spans="3:4" ht="15" hidden="1" customHeight="1" x14ac:dyDescent="0.25">
      <c r="C1639" s="160" t="s">
        <v>539</v>
      </c>
      <c r="D1639" s="161">
        <v>1262.1099999999999</v>
      </c>
    </row>
    <row r="1640" spans="3:4" ht="15" hidden="1" customHeight="1" x14ac:dyDescent="0.25">
      <c r="C1640" s="158" t="s">
        <v>552</v>
      </c>
      <c r="D1640" s="159">
        <v>204.32</v>
      </c>
    </row>
    <row r="1641" spans="3:4" ht="15" hidden="1" customHeight="1" x14ac:dyDescent="0.25">
      <c r="C1641" s="160" t="s">
        <v>540</v>
      </c>
      <c r="D1641" s="161">
        <v>745.37</v>
      </c>
    </row>
    <row r="1642" spans="3:4" ht="15" hidden="1" customHeight="1" x14ac:dyDescent="0.25">
      <c r="C1642" s="158" t="s">
        <v>547</v>
      </c>
      <c r="D1642" s="159">
        <v>341.44</v>
      </c>
    </row>
    <row r="1643" spans="3:4" ht="15" hidden="1" customHeight="1" x14ac:dyDescent="0.25">
      <c r="C1643" s="160" t="s">
        <v>553</v>
      </c>
      <c r="D1643" s="161">
        <v>390.99</v>
      </c>
    </row>
    <row r="1644" spans="3:4" ht="15" hidden="1" customHeight="1" x14ac:dyDescent="0.25">
      <c r="C1644" s="158" t="s">
        <v>545</v>
      </c>
      <c r="D1644" s="159">
        <v>885.53</v>
      </c>
    </row>
    <row r="1645" spans="3:4" ht="15" hidden="1" customHeight="1" x14ac:dyDescent="0.25">
      <c r="C1645" s="160" t="s">
        <v>546</v>
      </c>
      <c r="D1645" s="161">
        <v>1116.78</v>
      </c>
    </row>
    <row r="1646" spans="3:4" ht="15" hidden="1" customHeight="1" x14ac:dyDescent="0.25">
      <c r="C1646" s="158" t="s">
        <v>553</v>
      </c>
      <c r="D1646" s="159">
        <v>533.46</v>
      </c>
    </row>
    <row r="1647" spans="3:4" ht="15" hidden="1" customHeight="1" x14ac:dyDescent="0.25">
      <c r="C1647" s="160" t="s">
        <v>557</v>
      </c>
      <c r="D1647" s="161">
        <v>556.98</v>
      </c>
    </row>
    <row r="1648" spans="3:4" ht="15" hidden="1" customHeight="1" x14ac:dyDescent="0.25">
      <c r="C1648" s="158" t="s">
        <v>550</v>
      </c>
      <c r="D1648" s="159">
        <v>776.2</v>
      </c>
    </row>
    <row r="1649" spans="3:4" ht="15" hidden="1" customHeight="1" x14ac:dyDescent="0.25">
      <c r="C1649" s="160" t="s">
        <v>553</v>
      </c>
      <c r="D1649" s="161">
        <v>632.59</v>
      </c>
    </row>
    <row r="1650" spans="3:4" ht="15" hidden="1" customHeight="1" x14ac:dyDescent="0.25">
      <c r="C1650" s="158" t="s">
        <v>308</v>
      </c>
      <c r="D1650" s="159">
        <v>640.80999999999995</v>
      </c>
    </row>
    <row r="1651" spans="3:4" ht="15" hidden="1" customHeight="1" x14ac:dyDescent="0.25">
      <c r="C1651" s="160" t="s">
        <v>547</v>
      </c>
      <c r="D1651" s="161">
        <v>611.37</v>
      </c>
    </row>
    <row r="1652" spans="3:4" ht="15" hidden="1" customHeight="1" x14ac:dyDescent="0.25">
      <c r="C1652" s="158" t="s">
        <v>552</v>
      </c>
      <c r="D1652" s="159">
        <v>868.55</v>
      </c>
    </row>
    <row r="1653" spans="3:4" ht="15" hidden="1" customHeight="1" x14ac:dyDescent="0.25">
      <c r="C1653" s="160" t="s">
        <v>543</v>
      </c>
      <c r="D1653" s="161">
        <v>188.91</v>
      </c>
    </row>
    <row r="1654" spans="3:4" ht="15" hidden="1" customHeight="1" x14ac:dyDescent="0.25">
      <c r="C1654" s="158" t="s">
        <v>539</v>
      </c>
      <c r="D1654" s="159">
        <v>1210.97</v>
      </c>
    </row>
    <row r="1655" spans="3:4" ht="15" hidden="1" customHeight="1" x14ac:dyDescent="0.25">
      <c r="C1655" s="160" t="s">
        <v>552</v>
      </c>
      <c r="D1655" s="161">
        <v>587.04999999999995</v>
      </c>
    </row>
    <row r="1656" spans="3:4" ht="15" hidden="1" customHeight="1" x14ac:dyDescent="0.25">
      <c r="C1656" s="158" t="s">
        <v>540</v>
      </c>
      <c r="D1656" s="159">
        <v>1125.42</v>
      </c>
    </row>
    <row r="1657" spans="3:4" ht="15" hidden="1" customHeight="1" x14ac:dyDescent="0.25">
      <c r="C1657" s="160" t="s">
        <v>544</v>
      </c>
      <c r="D1657" s="161">
        <v>1257.3699999999999</v>
      </c>
    </row>
    <row r="1658" spans="3:4" ht="15" hidden="1" customHeight="1" x14ac:dyDescent="0.25">
      <c r="C1658" s="158" t="s">
        <v>542</v>
      </c>
      <c r="D1658" s="159">
        <v>542.02</v>
      </c>
    </row>
    <row r="1659" spans="3:4" ht="15" hidden="1" customHeight="1" x14ac:dyDescent="0.25">
      <c r="C1659" s="160" t="s">
        <v>539</v>
      </c>
      <c r="D1659" s="161">
        <v>968.4</v>
      </c>
    </row>
    <row r="1660" spans="3:4" ht="15" hidden="1" customHeight="1" x14ac:dyDescent="0.25">
      <c r="C1660" s="158" t="s">
        <v>545</v>
      </c>
      <c r="D1660" s="159">
        <v>1035.1600000000001</v>
      </c>
    </row>
    <row r="1661" spans="3:4" ht="15" hidden="1" customHeight="1" x14ac:dyDescent="0.25">
      <c r="C1661" s="160" t="s">
        <v>545</v>
      </c>
      <c r="D1661" s="161">
        <v>1170.1600000000001</v>
      </c>
    </row>
    <row r="1662" spans="3:4" ht="15" hidden="1" customHeight="1" x14ac:dyDescent="0.25">
      <c r="C1662" s="158" t="s">
        <v>307</v>
      </c>
      <c r="D1662" s="159">
        <v>351.42</v>
      </c>
    </row>
    <row r="1663" spans="3:4" ht="15" hidden="1" customHeight="1" x14ac:dyDescent="0.25">
      <c r="C1663" s="160" t="s">
        <v>540</v>
      </c>
      <c r="D1663" s="161">
        <v>42.65</v>
      </c>
    </row>
    <row r="1664" spans="3:4" ht="15" hidden="1" customHeight="1" x14ac:dyDescent="0.25">
      <c r="C1664" s="158" t="s">
        <v>545</v>
      </c>
      <c r="D1664" s="159">
        <v>1275.3399999999999</v>
      </c>
    </row>
    <row r="1665" spans="3:4" ht="15" hidden="1" customHeight="1" x14ac:dyDescent="0.25">
      <c r="C1665" s="160" t="s">
        <v>308</v>
      </c>
      <c r="D1665" s="161">
        <v>440.67</v>
      </c>
    </row>
    <row r="1666" spans="3:4" ht="15" hidden="1" customHeight="1" x14ac:dyDescent="0.25">
      <c r="C1666" s="158" t="s">
        <v>550</v>
      </c>
      <c r="D1666" s="159">
        <v>977.8</v>
      </c>
    </row>
    <row r="1667" spans="3:4" ht="15" hidden="1" customHeight="1" x14ac:dyDescent="0.25">
      <c r="C1667" s="160" t="s">
        <v>541</v>
      </c>
      <c r="D1667" s="161">
        <v>1003.4</v>
      </c>
    </row>
    <row r="1668" spans="3:4" ht="15" hidden="1" customHeight="1" x14ac:dyDescent="0.25">
      <c r="C1668" s="158" t="s">
        <v>540</v>
      </c>
      <c r="D1668" s="159">
        <v>759.14</v>
      </c>
    </row>
    <row r="1669" spans="3:4" ht="15" hidden="1" customHeight="1" x14ac:dyDescent="0.25">
      <c r="C1669" s="160" t="s">
        <v>540</v>
      </c>
      <c r="D1669" s="161">
        <v>1215.82</v>
      </c>
    </row>
    <row r="1670" spans="3:4" ht="15" hidden="1" customHeight="1" x14ac:dyDescent="0.25">
      <c r="C1670" s="158" t="s">
        <v>546</v>
      </c>
      <c r="D1670" s="159">
        <v>880.46</v>
      </c>
    </row>
    <row r="1671" spans="3:4" ht="15" hidden="1" customHeight="1" x14ac:dyDescent="0.25">
      <c r="C1671" s="160" t="s">
        <v>312</v>
      </c>
      <c r="D1671" s="161">
        <v>726.3</v>
      </c>
    </row>
    <row r="1672" spans="3:4" ht="15" hidden="1" customHeight="1" x14ac:dyDescent="0.25">
      <c r="C1672" s="158" t="s">
        <v>544</v>
      </c>
      <c r="D1672" s="159">
        <v>171.84</v>
      </c>
    </row>
    <row r="1673" spans="3:4" ht="15" hidden="1" customHeight="1" x14ac:dyDescent="0.25">
      <c r="C1673" s="160" t="s">
        <v>546</v>
      </c>
      <c r="D1673" s="161">
        <v>229.19</v>
      </c>
    </row>
    <row r="1674" spans="3:4" ht="15" hidden="1" customHeight="1" x14ac:dyDescent="0.25">
      <c r="C1674" s="158" t="s">
        <v>546</v>
      </c>
      <c r="D1674" s="159">
        <v>168.84</v>
      </c>
    </row>
    <row r="1675" spans="3:4" ht="15" hidden="1" customHeight="1" x14ac:dyDescent="0.25">
      <c r="C1675" s="160" t="s">
        <v>312</v>
      </c>
      <c r="D1675" s="161">
        <v>553.11</v>
      </c>
    </row>
    <row r="1676" spans="3:4" ht="15" hidden="1" customHeight="1" x14ac:dyDescent="0.25">
      <c r="C1676" s="158" t="s">
        <v>539</v>
      </c>
      <c r="D1676" s="159">
        <v>1184.53</v>
      </c>
    </row>
    <row r="1677" spans="3:4" ht="15" hidden="1" customHeight="1" x14ac:dyDescent="0.25">
      <c r="C1677" s="160" t="s">
        <v>552</v>
      </c>
      <c r="D1677" s="161">
        <v>794.12</v>
      </c>
    </row>
    <row r="1678" spans="3:4" ht="15" hidden="1" customHeight="1" x14ac:dyDescent="0.25">
      <c r="C1678" s="158" t="s">
        <v>308</v>
      </c>
      <c r="D1678" s="159">
        <v>772.32</v>
      </c>
    </row>
    <row r="1679" spans="3:4" ht="15" hidden="1" customHeight="1" x14ac:dyDescent="0.25">
      <c r="C1679" s="160" t="s">
        <v>540</v>
      </c>
      <c r="D1679" s="161">
        <v>393.77</v>
      </c>
    </row>
    <row r="1680" spans="3:4" ht="15" hidden="1" customHeight="1" x14ac:dyDescent="0.25">
      <c r="C1680" s="158" t="s">
        <v>542</v>
      </c>
      <c r="D1680" s="159">
        <v>907.1</v>
      </c>
    </row>
    <row r="1681" spans="3:4" ht="15" hidden="1" customHeight="1" x14ac:dyDescent="0.25">
      <c r="C1681" s="160" t="s">
        <v>308</v>
      </c>
      <c r="D1681" s="161">
        <v>849.71</v>
      </c>
    </row>
    <row r="1682" spans="3:4" ht="15" hidden="1" customHeight="1" x14ac:dyDescent="0.25">
      <c r="C1682" s="158" t="s">
        <v>545</v>
      </c>
      <c r="D1682" s="159">
        <v>661.28</v>
      </c>
    </row>
    <row r="1683" spans="3:4" ht="15" hidden="1" customHeight="1" x14ac:dyDescent="0.25">
      <c r="C1683" s="160" t="s">
        <v>553</v>
      </c>
      <c r="D1683" s="161">
        <v>448.64</v>
      </c>
    </row>
    <row r="1684" spans="3:4" ht="15" hidden="1" customHeight="1" x14ac:dyDescent="0.25">
      <c r="C1684" s="158" t="s">
        <v>540</v>
      </c>
      <c r="D1684" s="159">
        <v>769.24</v>
      </c>
    </row>
    <row r="1685" spans="3:4" ht="15" hidden="1" customHeight="1" x14ac:dyDescent="0.25">
      <c r="C1685" s="160" t="s">
        <v>558</v>
      </c>
      <c r="D1685" s="161">
        <v>286.66000000000003</v>
      </c>
    </row>
    <row r="1686" spans="3:4" ht="15" hidden="1" customHeight="1" x14ac:dyDescent="0.25">
      <c r="C1686" s="158" t="s">
        <v>548</v>
      </c>
      <c r="D1686" s="159">
        <v>488.62</v>
      </c>
    </row>
    <row r="1687" spans="3:4" ht="15" hidden="1" customHeight="1" x14ac:dyDescent="0.25">
      <c r="C1687" s="160" t="s">
        <v>540</v>
      </c>
      <c r="D1687" s="161">
        <v>671.41</v>
      </c>
    </row>
    <row r="1688" spans="3:4" ht="15" hidden="1" customHeight="1" x14ac:dyDescent="0.25">
      <c r="C1688" s="158" t="s">
        <v>550</v>
      </c>
      <c r="D1688" s="159">
        <v>377.06</v>
      </c>
    </row>
    <row r="1689" spans="3:4" ht="15" hidden="1" customHeight="1" x14ac:dyDescent="0.25">
      <c r="C1689" s="160" t="s">
        <v>558</v>
      </c>
      <c r="D1689" s="161">
        <v>308.68</v>
      </c>
    </row>
    <row r="1690" spans="3:4" ht="15" hidden="1" customHeight="1" x14ac:dyDescent="0.25">
      <c r="C1690" s="158" t="s">
        <v>543</v>
      </c>
      <c r="D1690" s="159">
        <v>1029.8499999999999</v>
      </c>
    </row>
    <row r="1691" spans="3:4" ht="15" hidden="1" customHeight="1" x14ac:dyDescent="0.25">
      <c r="C1691" s="160" t="s">
        <v>556</v>
      </c>
      <c r="D1691" s="161">
        <v>979.68</v>
      </c>
    </row>
    <row r="1692" spans="3:4" ht="15" hidden="1" customHeight="1" x14ac:dyDescent="0.25">
      <c r="C1692" s="158" t="s">
        <v>548</v>
      </c>
      <c r="D1692" s="159">
        <v>1299.01</v>
      </c>
    </row>
    <row r="1693" spans="3:4" ht="15" hidden="1" customHeight="1" x14ac:dyDescent="0.25">
      <c r="C1693" s="160" t="s">
        <v>552</v>
      </c>
      <c r="D1693" s="161">
        <v>700.09</v>
      </c>
    </row>
    <row r="1694" spans="3:4" ht="15" hidden="1" customHeight="1" x14ac:dyDescent="0.25">
      <c r="C1694" s="158" t="s">
        <v>307</v>
      </c>
      <c r="D1694" s="159">
        <v>256.82</v>
      </c>
    </row>
    <row r="1695" spans="3:4" ht="15" hidden="1" customHeight="1" x14ac:dyDescent="0.25">
      <c r="C1695" s="160" t="s">
        <v>547</v>
      </c>
      <c r="D1695" s="161">
        <v>1031.23</v>
      </c>
    </row>
    <row r="1696" spans="3:4" ht="15" hidden="1" customHeight="1" x14ac:dyDescent="0.25">
      <c r="C1696" s="158" t="s">
        <v>546</v>
      </c>
      <c r="D1696" s="159">
        <v>941.58</v>
      </c>
    </row>
    <row r="1697" spans="3:4" ht="15" hidden="1" customHeight="1" x14ac:dyDescent="0.25">
      <c r="C1697" s="160" t="s">
        <v>547</v>
      </c>
      <c r="D1697" s="161">
        <v>369.74</v>
      </c>
    </row>
    <row r="1698" spans="3:4" ht="15" hidden="1" customHeight="1" x14ac:dyDescent="0.25">
      <c r="C1698" s="158" t="s">
        <v>540</v>
      </c>
      <c r="D1698" s="159">
        <v>687.63</v>
      </c>
    </row>
    <row r="1699" spans="3:4" ht="15" hidden="1" customHeight="1" x14ac:dyDescent="0.25">
      <c r="C1699" s="160" t="s">
        <v>307</v>
      </c>
      <c r="D1699" s="161">
        <v>1271.79</v>
      </c>
    </row>
    <row r="1700" spans="3:4" ht="15" hidden="1" customHeight="1" x14ac:dyDescent="0.25">
      <c r="C1700" s="158" t="s">
        <v>552</v>
      </c>
      <c r="D1700" s="159">
        <v>525.09</v>
      </c>
    </row>
    <row r="1701" spans="3:4" ht="15" hidden="1" customHeight="1" x14ac:dyDescent="0.25">
      <c r="C1701" s="160" t="s">
        <v>312</v>
      </c>
      <c r="D1701" s="161">
        <v>717.63</v>
      </c>
    </row>
    <row r="1702" spans="3:4" ht="15" hidden="1" customHeight="1" x14ac:dyDescent="0.25">
      <c r="C1702" s="158" t="s">
        <v>545</v>
      </c>
      <c r="D1702" s="159">
        <v>535.29</v>
      </c>
    </row>
    <row r="1703" spans="3:4" ht="15" hidden="1" customHeight="1" x14ac:dyDescent="0.25">
      <c r="C1703" s="160" t="s">
        <v>551</v>
      </c>
      <c r="D1703" s="161">
        <v>1284.01</v>
      </c>
    </row>
    <row r="1704" spans="3:4" ht="15" hidden="1" customHeight="1" x14ac:dyDescent="0.25">
      <c r="C1704" s="158" t="s">
        <v>547</v>
      </c>
      <c r="D1704" s="159">
        <v>712.93</v>
      </c>
    </row>
    <row r="1705" spans="3:4" ht="15" hidden="1" customHeight="1" x14ac:dyDescent="0.25">
      <c r="C1705" s="160" t="s">
        <v>307</v>
      </c>
      <c r="D1705" s="161">
        <v>931.46</v>
      </c>
    </row>
    <row r="1706" spans="3:4" ht="15" hidden="1" customHeight="1" x14ac:dyDescent="0.25">
      <c r="C1706" s="158" t="s">
        <v>543</v>
      </c>
      <c r="D1706" s="159">
        <v>90.96</v>
      </c>
    </row>
    <row r="1707" spans="3:4" ht="15" hidden="1" customHeight="1" x14ac:dyDescent="0.25">
      <c r="C1707" s="160" t="s">
        <v>546</v>
      </c>
      <c r="D1707" s="161">
        <v>333.18</v>
      </c>
    </row>
    <row r="1708" spans="3:4" ht="15" hidden="1" customHeight="1" x14ac:dyDescent="0.25">
      <c r="C1708" s="158" t="s">
        <v>540</v>
      </c>
      <c r="D1708" s="159">
        <v>1039.03</v>
      </c>
    </row>
    <row r="1709" spans="3:4" ht="15" hidden="1" customHeight="1" x14ac:dyDescent="0.25">
      <c r="C1709" s="160" t="s">
        <v>551</v>
      </c>
      <c r="D1709" s="161">
        <v>366.84</v>
      </c>
    </row>
    <row r="1710" spans="3:4" ht="15" hidden="1" customHeight="1" x14ac:dyDescent="0.25">
      <c r="C1710" s="158" t="s">
        <v>543</v>
      </c>
      <c r="D1710" s="159">
        <v>742.18</v>
      </c>
    </row>
    <row r="1711" spans="3:4" ht="15" hidden="1" customHeight="1" x14ac:dyDescent="0.25">
      <c r="C1711" s="160" t="s">
        <v>547</v>
      </c>
      <c r="D1711" s="161">
        <v>950.52</v>
      </c>
    </row>
    <row r="1712" spans="3:4" ht="15" hidden="1" customHeight="1" x14ac:dyDescent="0.25">
      <c r="C1712" s="158" t="s">
        <v>307</v>
      </c>
      <c r="D1712" s="159">
        <v>603.25</v>
      </c>
    </row>
    <row r="1713" spans="3:4" ht="15" hidden="1" customHeight="1" x14ac:dyDescent="0.25">
      <c r="C1713" s="160" t="s">
        <v>542</v>
      </c>
      <c r="D1713" s="161">
        <v>1071.3399999999999</v>
      </c>
    </row>
    <row r="1714" spans="3:4" ht="15" hidden="1" customHeight="1" x14ac:dyDescent="0.25">
      <c r="C1714" s="158" t="s">
        <v>550</v>
      </c>
      <c r="D1714" s="159">
        <v>126.81</v>
      </c>
    </row>
    <row r="1715" spans="3:4" ht="15" hidden="1" customHeight="1" x14ac:dyDescent="0.25">
      <c r="C1715" s="160" t="s">
        <v>309</v>
      </c>
      <c r="D1715" s="161">
        <v>656.1</v>
      </c>
    </row>
    <row r="1716" spans="3:4" ht="15" hidden="1" customHeight="1" x14ac:dyDescent="0.25">
      <c r="C1716" s="158" t="s">
        <v>544</v>
      </c>
      <c r="D1716" s="159">
        <v>876.7</v>
      </c>
    </row>
    <row r="1717" spans="3:4" ht="15" hidden="1" customHeight="1" x14ac:dyDescent="0.25">
      <c r="C1717" s="160" t="s">
        <v>545</v>
      </c>
      <c r="D1717" s="161">
        <v>981.7</v>
      </c>
    </row>
    <row r="1718" spans="3:4" ht="15" hidden="1" customHeight="1" x14ac:dyDescent="0.25">
      <c r="C1718" s="158" t="s">
        <v>546</v>
      </c>
      <c r="D1718" s="159">
        <v>62.1</v>
      </c>
    </row>
    <row r="1719" spans="3:4" ht="15" hidden="1" customHeight="1" x14ac:dyDescent="0.25">
      <c r="C1719" s="160" t="s">
        <v>548</v>
      </c>
      <c r="D1719" s="161">
        <v>1095.47</v>
      </c>
    </row>
    <row r="1720" spans="3:4" ht="15" hidden="1" customHeight="1" x14ac:dyDescent="0.25">
      <c r="C1720" s="158" t="s">
        <v>309</v>
      </c>
      <c r="D1720" s="159">
        <v>1081.42</v>
      </c>
    </row>
    <row r="1721" spans="3:4" ht="15" hidden="1" customHeight="1" x14ac:dyDescent="0.25">
      <c r="C1721" s="160" t="s">
        <v>552</v>
      </c>
      <c r="D1721" s="161">
        <v>724.5</v>
      </c>
    </row>
    <row r="1722" spans="3:4" ht="15" hidden="1" customHeight="1" x14ac:dyDescent="0.25">
      <c r="C1722" s="158" t="s">
        <v>309</v>
      </c>
      <c r="D1722" s="159">
        <v>398.2</v>
      </c>
    </row>
    <row r="1723" spans="3:4" ht="15" hidden="1" customHeight="1" x14ac:dyDescent="0.25">
      <c r="C1723" s="160" t="s">
        <v>540</v>
      </c>
      <c r="D1723" s="161">
        <v>224.74</v>
      </c>
    </row>
    <row r="1724" spans="3:4" ht="15" hidden="1" customHeight="1" x14ac:dyDescent="0.25">
      <c r="C1724" s="158" t="s">
        <v>551</v>
      </c>
      <c r="D1724" s="159">
        <v>729.41</v>
      </c>
    </row>
    <row r="1725" spans="3:4" ht="15" hidden="1" customHeight="1" x14ac:dyDescent="0.25">
      <c r="C1725" s="160" t="s">
        <v>307</v>
      </c>
      <c r="D1725" s="161">
        <v>1057.95</v>
      </c>
    </row>
    <row r="1726" spans="3:4" ht="15" hidden="1" customHeight="1" x14ac:dyDescent="0.25">
      <c r="C1726" s="158" t="s">
        <v>557</v>
      </c>
      <c r="D1726" s="159">
        <v>869.07</v>
      </c>
    </row>
    <row r="1727" spans="3:4" ht="15" hidden="1" customHeight="1" x14ac:dyDescent="0.25">
      <c r="C1727" s="160" t="s">
        <v>539</v>
      </c>
      <c r="D1727" s="161">
        <v>607.29</v>
      </c>
    </row>
    <row r="1728" spans="3:4" ht="15" hidden="1" customHeight="1" x14ac:dyDescent="0.25">
      <c r="C1728" s="158" t="s">
        <v>309</v>
      </c>
      <c r="D1728" s="159">
        <v>1017.77</v>
      </c>
    </row>
    <row r="1729" spans="3:4" ht="15" hidden="1" customHeight="1" x14ac:dyDescent="0.25">
      <c r="C1729" s="160" t="s">
        <v>544</v>
      </c>
      <c r="D1729" s="161">
        <v>235.8</v>
      </c>
    </row>
    <row r="1730" spans="3:4" ht="15" hidden="1" customHeight="1" x14ac:dyDescent="0.25">
      <c r="C1730" s="158" t="s">
        <v>539</v>
      </c>
      <c r="D1730" s="159">
        <v>853.7</v>
      </c>
    </row>
    <row r="1731" spans="3:4" ht="15" hidden="1" customHeight="1" x14ac:dyDescent="0.25">
      <c r="C1731" s="160" t="s">
        <v>546</v>
      </c>
      <c r="D1731" s="161">
        <v>519.86</v>
      </c>
    </row>
    <row r="1732" spans="3:4" ht="15" hidden="1" customHeight="1" x14ac:dyDescent="0.25">
      <c r="C1732" s="158" t="s">
        <v>552</v>
      </c>
      <c r="D1732" s="159">
        <v>661.8</v>
      </c>
    </row>
    <row r="1733" spans="3:4" ht="15" hidden="1" customHeight="1" x14ac:dyDescent="0.25">
      <c r="C1733" s="160" t="s">
        <v>312</v>
      </c>
      <c r="D1733" s="161">
        <v>751.46</v>
      </c>
    </row>
    <row r="1734" spans="3:4" ht="15" hidden="1" customHeight="1" x14ac:dyDescent="0.25">
      <c r="C1734" s="158" t="s">
        <v>543</v>
      </c>
      <c r="D1734" s="159">
        <v>258.36</v>
      </c>
    </row>
    <row r="1735" spans="3:4" ht="15" hidden="1" customHeight="1" x14ac:dyDescent="0.25">
      <c r="C1735" s="160" t="s">
        <v>551</v>
      </c>
      <c r="D1735" s="161">
        <v>487.73</v>
      </c>
    </row>
    <row r="1736" spans="3:4" ht="15" hidden="1" customHeight="1" x14ac:dyDescent="0.25">
      <c r="C1736" s="158" t="s">
        <v>542</v>
      </c>
      <c r="D1736" s="159">
        <v>255.72</v>
      </c>
    </row>
    <row r="1737" spans="3:4" ht="15" hidden="1" customHeight="1" x14ac:dyDescent="0.25">
      <c r="C1737" s="160" t="s">
        <v>555</v>
      </c>
      <c r="D1737" s="161">
        <v>870.56</v>
      </c>
    </row>
    <row r="1738" spans="3:4" ht="15" hidden="1" customHeight="1" x14ac:dyDescent="0.25">
      <c r="C1738" s="158" t="s">
        <v>308</v>
      </c>
      <c r="D1738" s="159">
        <v>694.36</v>
      </c>
    </row>
    <row r="1739" spans="3:4" ht="15" hidden="1" customHeight="1" x14ac:dyDescent="0.25">
      <c r="C1739" s="160" t="s">
        <v>549</v>
      </c>
      <c r="D1739" s="161">
        <v>1249.82</v>
      </c>
    </row>
    <row r="1740" spans="3:4" ht="15" hidden="1" customHeight="1" x14ac:dyDescent="0.25">
      <c r="C1740" s="158" t="s">
        <v>558</v>
      </c>
      <c r="D1740" s="159">
        <v>592.05999999999995</v>
      </c>
    </row>
    <row r="1741" spans="3:4" ht="15" hidden="1" customHeight="1" x14ac:dyDescent="0.25">
      <c r="C1741" s="160" t="s">
        <v>544</v>
      </c>
      <c r="D1741" s="161">
        <v>410.27</v>
      </c>
    </row>
    <row r="1742" spans="3:4" ht="15" hidden="1" customHeight="1" x14ac:dyDescent="0.25">
      <c r="C1742" s="158" t="s">
        <v>552</v>
      </c>
      <c r="D1742" s="159">
        <v>1060.95</v>
      </c>
    </row>
    <row r="1743" spans="3:4" ht="15" hidden="1" customHeight="1" x14ac:dyDescent="0.25">
      <c r="C1743" s="160" t="s">
        <v>551</v>
      </c>
      <c r="D1743" s="161">
        <v>932.6</v>
      </c>
    </row>
    <row r="1744" spans="3:4" ht="15" hidden="1" customHeight="1" x14ac:dyDescent="0.25">
      <c r="C1744" s="158" t="s">
        <v>539</v>
      </c>
      <c r="D1744" s="159">
        <v>417.17</v>
      </c>
    </row>
    <row r="1745" spans="3:4" ht="15" hidden="1" customHeight="1" x14ac:dyDescent="0.25">
      <c r="C1745" s="160" t="s">
        <v>312</v>
      </c>
      <c r="D1745" s="161">
        <v>762.52</v>
      </c>
    </row>
    <row r="1746" spans="3:4" ht="15" hidden="1" customHeight="1" x14ac:dyDescent="0.25">
      <c r="C1746" s="158" t="s">
        <v>547</v>
      </c>
      <c r="D1746" s="159">
        <v>387.6</v>
      </c>
    </row>
    <row r="1747" spans="3:4" ht="15" hidden="1" customHeight="1" x14ac:dyDescent="0.25">
      <c r="C1747" s="160" t="s">
        <v>545</v>
      </c>
      <c r="D1747" s="161">
        <v>975.39</v>
      </c>
    </row>
    <row r="1748" spans="3:4" ht="15" hidden="1" customHeight="1" x14ac:dyDescent="0.25">
      <c r="C1748" s="158" t="s">
        <v>549</v>
      </c>
      <c r="D1748" s="159">
        <v>753.26</v>
      </c>
    </row>
    <row r="1749" spans="3:4" ht="15" hidden="1" customHeight="1" x14ac:dyDescent="0.25">
      <c r="C1749" s="160" t="s">
        <v>544</v>
      </c>
      <c r="D1749" s="161">
        <v>1170.23</v>
      </c>
    </row>
    <row r="1750" spans="3:4" ht="15" hidden="1" customHeight="1" x14ac:dyDescent="0.25">
      <c r="C1750" s="158" t="s">
        <v>553</v>
      </c>
      <c r="D1750" s="159">
        <v>909.41</v>
      </c>
    </row>
    <row r="1751" spans="3:4" ht="15" hidden="1" customHeight="1" x14ac:dyDescent="0.25">
      <c r="C1751" s="160" t="s">
        <v>540</v>
      </c>
      <c r="D1751" s="161">
        <v>1170.92</v>
      </c>
    </row>
    <row r="1752" spans="3:4" ht="15" hidden="1" customHeight="1" x14ac:dyDescent="0.25">
      <c r="C1752" s="158" t="s">
        <v>309</v>
      </c>
      <c r="D1752" s="159">
        <v>70.099999999999994</v>
      </c>
    </row>
    <row r="1753" spans="3:4" ht="15" hidden="1" customHeight="1" x14ac:dyDescent="0.25">
      <c r="C1753" s="160" t="s">
        <v>308</v>
      </c>
      <c r="D1753" s="161">
        <v>1004.26</v>
      </c>
    </row>
    <row r="1754" spans="3:4" ht="15" hidden="1" customHeight="1" x14ac:dyDescent="0.25">
      <c r="C1754" s="158" t="s">
        <v>555</v>
      </c>
      <c r="D1754" s="159">
        <v>656</v>
      </c>
    </row>
    <row r="1755" spans="3:4" ht="15" hidden="1" customHeight="1" x14ac:dyDescent="0.25">
      <c r="C1755" s="160" t="s">
        <v>552</v>
      </c>
      <c r="D1755" s="161">
        <v>1132.31</v>
      </c>
    </row>
    <row r="1756" spans="3:4" ht="15" hidden="1" customHeight="1" x14ac:dyDescent="0.25">
      <c r="C1756" s="158" t="s">
        <v>546</v>
      </c>
      <c r="D1756" s="159">
        <v>291.52</v>
      </c>
    </row>
    <row r="1757" spans="3:4" ht="15" hidden="1" customHeight="1" x14ac:dyDescent="0.25">
      <c r="C1757" s="160" t="s">
        <v>550</v>
      </c>
      <c r="D1757" s="161">
        <v>669.57</v>
      </c>
    </row>
    <row r="1758" spans="3:4" ht="15" hidden="1" customHeight="1" x14ac:dyDescent="0.25">
      <c r="C1758" s="158" t="s">
        <v>308</v>
      </c>
      <c r="D1758" s="159">
        <v>402.75</v>
      </c>
    </row>
    <row r="1759" spans="3:4" ht="15" hidden="1" customHeight="1" x14ac:dyDescent="0.25">
      <c r="C1759" s="160" t="s">
        <v>543</v>
      </c>
      <c r="D1759" s="161">
        <v>90.59</v>
      </c>
    </row>
    <row r="1760" spans="3:4" ht="15" hidden="1" customHeight="1" x14ac:dyDescent="0.25">
      <c r="C1760" s="158" t="s">
        <v>543</v>
      </c>
      <c r="D1760" s="159">
        <v>259.99</v>
      </c>
    </row>
    <row r="1761" spans="3:4" ht="15" hidden="1" customHeight="1" x14ac:dyDescent="0.25">
      <c r="C1761" s="160" t="s">
        <v>555</v>
      </c>
      <c r="D1761" s="161">
        <v>1035.49</v>
      </c>
    </row>
    <row r="1762" spans="3:4" ht="15" hidden="1" customHeight="1" x14ac:dyDescent="0.25">
      <c r="C1762" s="158" t="s">
        <v>544</v>
      </c>
      <c r="D1762" s="159">
        <v>292.60000000000002</v>
      </c>
    </row>
    <row r="1763" spans="3:4" ht="15" hidden="1" customHeight="1" x14ac:dyDescent="0.25">
      <c r="C1763" s="160" t="s">
        <v>547</v>
      </c>
      <c r="D1763" s="161">
        <v>1005.49</v>
      </c>
    </row>
    <row r="1764" spans="3:4" ht="15" hidden="1" customHeight="1" x14ac:dyDescent="0.25">
      <c r="C1764" s="158" t="s">
        <v>540</v>
      </c>
      <c r="D1764" s="159">
        <v>232.31</v>
      </c>
    </row>
    <row r="1765" spans="3:4" ht="15" hidden="1" customHeight="1" x14ac:dyDescent="0.25">
      <c r="C1765" s="160" t="s">
        <v>555</v>
      </c>
      <c r="D1765" s="161">
        <v>829.08</v>
      </c>
    </row>
    <row r="1766" spans="3:4" ht="15" hidden="1" customHeight="1" x14ac:dyDescent="0.25">
      <c r="C1766" s="158" t="s">
        <v>312</v>
      </c>
      <c r="D1766" s="159">
        <v>1181.8</v>
      </c>
    </row>
    <row r="1767" spans="3:4" ht="15" hidden="1" customHeight="1" x14ac:dyDescent="0.25">
      <c r="C1767" s="160" t="s">
        <v>551</v>
      </c>
      <c r="D1767" s="161">
        <v>607.04999999999995</v>
      </c>
    </row>
    <row r="1768" spans="3:4" ht="15" hidden="1" customHeight="1" x14ac:dyDescent="0.25">
      <c r="C1768" s="158" t="s">
        <v>309</v>
      </c>
      <c r="D1768" s="159">
        <v>714.67</v>
      </c>
    </row>
    <row r="1769" spans="3:4" ht="15" hidden="1" customHeight="1" x14ac:dyDescent="0.25">
      <c r="C1769" s="160" t="s">
        <v>557</v>
      </c>
      <c r="D1769" s="161">
        <v>577.12</v>
      </c>
    </row>
    <row r="1770" spans="3:4" ht="15" hidden="1" customHeight="1" x14ac:dyDescent="0.25">
      <c r="C1770" s="158" t="s">
        <v>554</v>
      </c>
      <c r="D1770" s="159">
        <v>915.7</v>
      </c>
    </row>
    <row r="1771" spans="3:4" ht="15" hidden="1" customHeight="1" x14ac:dyDescent="0.25">
      <c r="C1771" s="160" t="s">
        <v>540</v>
      </c>
      <c r="D1771" s="161">
        <v>490.38</v>
      </c>
    </row>
    <row r="1772" spans="3:4" ht="15" hidden="1" customHeight="1" x14ac:dyDescent="0.25">
      <c r="C1772" s="158" t="s">
        <v>543</v>
      </c>
      <c r="D1772" s="159">
        <v>360.36</v>
      </c>
    </row>
    <row r="1773" spans="3:4" ht="15" hidden="1" customHeight="1" x14ac:dyDescent="0.25">
      <c r="C1773" s="160" t="s">
        <v>549</v>
      </c>
      <c r="D1773" s="161">
        <v>632.17999999999995</v>
      </c>
    </row>
    <row r="1774" spans="3:4" ht="15" hidden="1" customHeight="1" x14ac:dyDescent="0.25">
      <c r="C1774" s="158" t="s">
        <v>307</v>
      </c>
      <c r="D1774" s="159">
        <v>416.97</v>
      </c>
    </row>
    <row r="1775" spans="3:4" ht="15" hidden="1" customHeight="1" x14ac:dyDescent="0.25">
      <c r="C1775" s="160" t="s">
        <v>547</v>
      </c>
      <c r="D1775" s="161">
        <v>381.86</v>
      </c>
    </row>
    <row r="1776" spans="3:4" ht="15" hidden="1" customHeight="1" x14ac:dyDescent="0.25">
      <c r="C1776" s="158" t="s">
        <v>547</v>
      </c>
      <c r="D1776" s="159">
        <v>520.13</v>
      </c>
    </row>
    <row r="1777" spans="3:4" ht="15" hidden="1" customHeight="1" x14ac:dyDescent="0.25">
      <c r="C1777" s="160" t="s">
        <v>557</v>
      </c>
      <c r="D1777" s="161">
        <v>219.05</v>
      </c>
    </row>
    <row r="1778" spans="3:4" ht="15" hidden="1" customHeight="1" x14ac:dyDescent="0.25">
      <c r="C1778" s="158" t="s">
        <v>308</v>
      </c>
      <c r="D1778" s="159">
        <v>813.81</v>
      </c>
    </row>
    <row r="1779" spans="3:4" ht="15" hidden="1" customHeight="1" x14ac:dyDescent="0.25">
      <c r="C1779" s="160" t="s">
        <v>551</v>
      </c>
      <c r="D1779" s="161">
        <v>362.7</v>
      </c>
    </row>
    <row r="1780" spans="3:4" ht="15" hidden="1" customHeight="1" x14ac:dyDescent="0.25">
      <c r="C1780" s="158" t="s">
        <v>551</v>
      </c>
      <c r="D1780" s="159">
        <v>739.09</v>
      </c>
    </row>
    <row r="1781" spans="3:4" ht="15" hidden="1" customHeight="1" x14ac:dyDescent="0.25">
      <c r="C1781" s="160" t="s">
        <v>549</v>
      </c>
      <c r="D1781" s="161">
        <v>350.97</v>
      </c>
    </row>
    <row r="1782" spans="3:4" ht="15" hidden="1" customHeight="1" x14ac:dyDescent="0.25">
      <c r="C1782" s="158" t="s">
        <v>545</v>
      </c>
      <c r="D1782" s="159">
        <v>1292.76</v>
      </c>
    </row>
    <row r="1783" spans="3:4" ht="15" hidden="1" customHeight="1" x14ac:dyDescent="0.25">
      <c r="C1783" s="160" t="s">
        <v>545</v>
      </c>
      <c r="D1783" s="161">
        <v>374.97</v>
      </c>
    </row>
    <row r="1784" spans="3:4" ht="15" hidden="1" customHeight="1" x14ac:dyDescent="0.25">
      <c r="C1784" s="158" t="s">
        <v>551</v>
      </c>
      <c r="D1784" s="159">
        <v>706.98</v>
      </c>
    </row>
    <row r="1785" spans="3:4" ht="15" hidden="1" customHeight="1" x14ac:dyDescent="0.25">
      <c r="C1785" s="160" t="s">
        <v>556</v>
      </c>
      <c r="D1785" s="161">
        <v>494.9</v>
      </c>
    </row>
    <row r="1786" spans="3:4" ht="15" hidden="1" customHeight="1" x14ac:dyDescent="0.25">
      <c r="C1786" s="158" t="s">
        <v>543</v>
      </c>
      <c r="D1786" s="159">
        <v>1053.69</v>
      </c>
    </row>
    <row r="1787" spans="3:4" ht="15" hidden="1" customHeight="1" x14ac:dyDescent="0.25">
      <c r="C1787" s="160" t="s">
        <v>545</v>
      </c>
      <c r="D1787" s="161">
        <v>1110.0899999999999</v>
      </c>
    </row>
    <row r="1788" spans="3:4" ht="15" hidden="1" customHeight="1" x14ac:dyDescent="0.25">
      <c r="C1788" s="158" t="s">
        <v>557</v>
      </c>
      <c r="D1788" s="159">
        <v>471.9</v>
      </c>
    </row>
    <row r="1789" spans="3:4" ht="15" hidden="1" customHeight="1" x14ac:dyDescent="0.25">
      <c r="C1789" s="160" t="s">
        <v>547</v>
      </c>
      <c r="D1789" s="161">
        <v>485.65</v>
      </c>
    </row>
    <row r="1790" spans="3:4" ht="15" hidden="1" customHeight="1" x14ac:dyDescent="0.25">
      <c r="C1790" s="158" t="s">
        <v>309</v>
      </c>
      <c r="D1790" s="159">
        <v>1267.1300000000001</v>
      </c>
    </row>
    <row r="1791" spans="3:4" ht="15" hidden="1" customHeight="1" x14ac:dyDescent="0.25">
      <c r="C1791" s="160" t="s">
        <v>307</v>
      </c>
      <c r="D1791" s="161">
        <v>329.7</v>
      </c>
    </row>
    <row r="1792" spans="3:4" ht="15" hidden="1" customHeight="1" x14ac:dyDescent="0.25">
      <c r="C1792" s="158" t="s">
        <v>539</v>
      </c>
      <c r="D1792" s="159">
        <v>926.85</v>
      </c>
    </row>
    <row r="1793" spans="3:4" ht="15" hidden="1" customHeight="1" x14ac:dyDescent="0.25">
      <c r="C1793" s="160" t="s">
        <v>551</v>
      </c>
      <c r="D1793" s="161">
        <v>804.02</v>
      </c>
    </row>
    <row r="1794" spans="3:4" ht="15" hidden="1" customHeight="1" x14ac:dyDescent="0.25">
      <c r="C1794" s="158" t="s">
        <v>540</v>
      </c>
      <c r="D1794" s="159">
        <v>1114.5</v>
      </c>
    </row>
    <row r="1795" spans="3:4" ht="15" hidden="1" customHeight="1" x14ac:dyDescent="0.25">
      <c r="C1795" s="160" t="s">
        <v>309</v>
      </c>
      <c r="D1795" s="161">
        <v>637.35</v>
      </c>
    </row>
    <row r="1796" spans="3:4" ht="15" hidden="1" customHeight="1" x14ac:dyDescent="0.25">
      <c r="C1796" s="158" t="s">
        <v>539</v>
      </c>
      <c r="D1796" s="159">
        <v>437.81</v>
      </c>
    </row>
    <row r="1797" spans="3:4" ht="15" hidden="1" customHeight="1" x14ac:dyDescent="0.25">
      <c r="C1797" s="160" t="s">
        <v>312</v>
      </c>
      <c r="D1797" s="161">
        <v>692.63</v>
      </c>
    </row>
    <row r="1798" spans="3:4" ht="15" hidden="1" customHeight="1" x14ac:dyDescent="0.25">
      <c r="C1798" s="158" t="s">
        <v>541</v>
      </c>
      <c r="D1798" s="159">
        <v>399.43</v>
      </c>
    </row>
    <row r="1799" spans="3:4" ht="15" hidden="1" customHeight="1" x14ac:dyDescent="0.25">
      <c r="C1799" s="160" t="s">
        <v>307</v>
      </c>
      <c r="D1799" s="161">
        <v>882.51</v>
      </c>
    </row>
    <row r="1800" spans="3:4" ht="15" hidden="1" customHeight="1" x14ac:dyDescent="0.25">
      <c r="C1800" s="158" t="s">
        <v>307</v>
      </c>
      <c r="D1800" s="159">
        <v>1006.2</v>
      </c>
    </row>
    <row r="1801" spans="3:4" ht="15" hidden="1" customHeight="1" x14ac:dyDescent="0.25">
      <c r="C1801" s="160" t="s">
        <v>552</v>
      </c>
      <c r="D1801" s="161">
        <v>552.05999999999995</v>
      </c>
    </row>
    <row r="1802" spans="3:4" ht="15" hidden="1" customHeight="1" x14ac:dyDescent="0.25">
      <c r="C1802" s="158" t="s">
        <v>552</v>
      </c>
      <c r="D1802" s="159">
        <v>439.43</v>
      </c>
    </row>
    <row r="1803" spans="3:4" ht="15" hidden="1" customHeight="1" x14ac:dyDescent="0.25">
      <c r="C1803" s="160" t="s">
        <v>551</v>
      </c>
      <c r="D1803" s="161">
        <v>114.74</v>
      </c>
    </row>
    <row r="1804" spans="3:4" ht="15" hidden="1" customHeight="1" x14ac:dyDescent="0.25">
      <c r="C1804" s="158" t="s">
        <v>539</v>
      </c>
      <c r="D1804" s="159">
        <v>323.91000000000003</v>
      </c>
    </row>
    <row r="1805" spans="3:4" ht="15" hidden="1" customHeight="1" x14ac:dyDescent="0.25">
      <c r="C1805" s="160" t="s">
        <v>552</v>
      </c>
      <c r="D1805" s="161">
        <v>304.81</v>
      </c>
    </row>
    <row r="1806" spans="3:4" ht="15" hidden="1" customHeight="1" x14ac:dyDescent="0.25">
      <c r="C1806" s="158" t="s">
        <v>309</v>
      </c>
      <c r="D1806" s="159">
        <v>456.17</v>
      </c>
    </row>
    <row r="1807" spans="3:4" ht="15" hidden="1" customHeight="1" x14ac:dyDescent="0.25">
      <c r="C1807" s="160" t="s">
        <v>557</v>
      </c>
      <c r="D1807" s="161">
        <v>340.16</v>
      </c>
    </row>
    <row r="1808" spans="3:4" ht="15" hidden="1" customHeight="1" x14ac:dyDescent="0.25">
      <c r="C1808" s="158" t="s">
        <v>545</v>
      </c>
      <c r="D1808" s="159">
        <v>912.61</v>
      </c>
    </row>
    <row r="1809" spans="3:4" ht="15" hidden="1" customHeight="1" x14ac:dyDescent="0.25">
      <c r="C1809" s="160" t="s">
        <v>547</v>
      </c>
      <c r="D1809" s="161">
        <v>280.55</v>
      </c>
    </row>
    <row r="1810" spans="3:4" ht="15" hidden="1" customHeight="1" x14ac:dyDescent="0.25">
      <c r="C1810" s="158" t="s">
        <v>540</v>
      </c>
      <c r="D1810" s="159">
        <v>1074.97</v>
      </c>
    </row>
    <row r="1811" spans="3:4" ht="15" hidden="1" customHeight="1" x14ac:dyDescent="0.25">
      <c r="C1811" s="160" t="s">
        <v>549</v>
      </c>
      <c r="D1811" s="161">
        <v>468.79</v>
      </c>
    </row>
    <row r="1812" spans="3:4" ht="15" hidden="1" customHeight="1" x14ac:dyDescent="0.25">
      <c r="C1812" s="158" t="s">
        <v>547</v>
      </c>
      <c r="D1812" s="159">
        <v>359.77</v>
      </c>
    </row>
    <row r="1813" spans="3:4" ht="15" hidden="1" customHeight="1" x14ac:dyDescent="0.25">
      <c r="C1813" s="160" t="s">
        <v>545</v>
      </c>
      <c r="D1813" s="161">
        <v>914.53</v>
      </c>
    </row>
    <row r="1814" spans="3:4" ht="15" hidden="1" customHeight="1" x14ac:dyDescent="0.25">
      <c r="C1814" s="158" t="s">
        <v>309</v>
      </c>
      <c r="D1814" s="159">
        <v>951.38</v>
      </c>
    </row>
    <row r="1815" spans="3:4" ht="15" hidden="1" customHeight="1" x14ac:dyDescent="0.25">
      <c r="C1815" s="160" t="s">
        <v>309</v>
      </c>
      <c r="D1815" s="161">
        <v>25.9</v>
      </c>
    </row>
    <row r="1816" spans="3:4" ht="15" hidden="1" customHeight="1" x14ac:dyDescent="0.25">
      <c r="C1816" s="158" t="s">
        <v>540</v>
      </c>
      <c r="D1816" s="159">
        <v>1245.28</v>
      </c>
    </row>
    <row r="1817" spans="3:4" ht="15" hidden="1" customHeight="1" x14ac:dyDescent="0.25">
      <c r="C1817" s="160" t="s">
        <v>543</v>
      </c>
      <c r="D1817" s="161">
        <v>710.34</v>
      </c>
    </row>
    <row r="1818" spans="3:4" ht="15" hidden="1" customHeight="1" x14ac:dyDescent="0.25">
      <c r="C1818" s="158" t="s">
        <v>551</v>
      </c>
      <c r="D1818" s="159">
        <v>72.319999999999993</v>
      </c>
    </row>
    <row r="1819" spans="3:4" ht="15" hidden="1" customHeight="1" x14ac:dyDescent="0.25">
      <c r="C1819" s="160" t="s">
        <v>539</v>
      </c>
      <c r="D1819" s="161">
        <v>601.75</v>
      </c>
    </row>
    <row r="1820" spans="3:4" ht="15" hidden="1" customHeight="1" x14ac:dyDescent="0.25">
      <c r="C1820" s="158" t="s">
        <v>312</v>
      </c>
      <c r="D1820" s="159">
        <v>351.61</v>
      </c>
    </row>
    <row r="1821" spans="3:4" ht="15" hidden="1" customHeight="1" x14ac:dyDescent="0.25">
      <c r="C1821" s="160" t="s">
        <v>540</v>
      </c>
      <c r="D1821" s="161">
        <v>704.67</v>
      </c>
    </row>
    <row r="1822" spans="3:4" ht="15" hidden="1" customHeight="1" x14ac:dyDescent="0.25">
      <c r="C1822" s="158" t="s">
        <v>558</v>
      </c>
      <c r="D1822" s="159">
        <v>431.85</v>
      </c>
    </row>
    <row r="1823" spans="3:4" ht="15" hidden="1" customHeight="1" x14ac:dyDescent="0.25">
      <c r="C1823" s="160" t="s">
        <v>543</v>
      </c>
      <c r="D1823" s="161">
        <v>1119.29</v>
      </c>
    </row>
    <row r="1824" spans="3:4" ht="15" hidden="1" customHeight="1" x14ac:dyDescent="0.25">
      <c r="C1824" s="158" t="s">
        <v>541</v>
      </c>
      <c r="D1824" s="159">
        <v>645.91</v>
      </c>
    </row>
    <row r="1825" spans="3:4" ht="15" hidden="1" customHeight="1" x14ac:dyDescent="0.25">
      <c r="C1825" s="160" t="s">
        <v>307</v>
      </c>
      <c r="D1825" s="161">
        <v>232.83</v>
      </c>
    </row>
    <row r="1826" spans="3:4" ht="15" hidden="1" customHeight="1" x14ac:dyDescent="0.25">
      <c r="C1826" s="158" t="s">
        <v>308</v>
      </c>
      <c r="D1826" s="159">
        <v>156.86000000000001</v>
      </c>
    </row>
    <row r="1827" spans="3:4" ht="15" hidden="1" customHeight="1" x14ac:dyDescent="0.25">
      <c r="C1827" s="160" t="s">
        <v>550</v>
      </c>
      <c r="D1827" s="161">
        <v>912.16</v>
      </c>
    </row>
    <row r="1828" spans="3:4" ht="15" hidden="1" customHeight="1" x14ac:dyDescent="0.25">
      <c r="C1828" s="158" t="s">
        <v>552</v>
      </c>
      <c r="D1828" s="159">
        <v>754.91</v>
      </c>
    </row>
    <row r="1829" spans="3:4" ht="15" hidden="1" customHeight="1" x14ac:dyDescent="0.25">
      <c r="C1829" s="160" t="s">
        <v>552</v>
      </c>
      <c r="D1829" s="161">
        <v>571.20000000000005</v>
      </c>
    </row>
    <row r="1830" spans="3:4" ht="15" hidden="1" customHeight="1" x14ac:dyDescent="0.25">
      <c r="C1830" s="158" t="s">
        <v>549</v>
      </c>
      <c r="D1830" s="159">
        <v>1228.8900000000001</v>
      </c>
    </row>
    <row r="1831" spans="3:4" ht="15" hidden="1" customHeight="1" x14ac:dyDescent="0.25">
      <c r="C1831" s="160" t="s">
        <v>547</v>
      </c>
      <c r="D1831" s="161">
        <v>11.44</v>
      </c>
    </row>
    <row r="1832" spans="3:4" ht="15" hidden="1" customHeight="1" x14ac:dyDescent="0.25">
      <c r="C1832" s="158" t="s">
        <v>550</v>
      </c>
      <c r="D1832" s="159">
        <v>1224.29</v>
      </c>
    </row>
    <row r="1833" spans="3:4" ht="15" hidden="1" customHeight="1" x14ac:dyDescent="0.25">
      <c r="C1833" s="160" t="s">
        <v>542</v>
      </c>
      <c r="D1833" s="161">
        <v>149.61000000000001</v>
      </c>
    </row>
    <row r="1834" spans="3:4" ht="15" hidden="1" customHeight="1" x14ac:dyDescent="0.25">
      <c r="C1834" s="158" t="s">
        <v>541</v>
      </c>
      <c r="D1834" s="159">
        <v>204.01</v>
      </c>
    </row>
    <row r="1835" spans="3:4" ht="15" hidden="1" customHeight="1" x14ac:dyDescent="0.25">
      <c r="C1835" s="160" t="s">
        <v>539</v>
      </c>
      <c r="D1835" s="161">
        <v>857.96</v>
      </c>
    </row>
    <row r="1836" spans="3:4" ht="15" hidden="1" customHeight="1" x14ac:dyDescent="0.25">
      <c r="C1836" s="158" t="s">
        <v>307</v>
      </c>
      <c r="D1836" s="159">
        <v>150.36000000000001</v>
      </c>
    </row>
    <row r="1837" spans="3:4" ht="15" hidden="1" customHeight="1" x14ac:dyDescent="0.25">
      <c r="C1837" s="160" t="s">
        <v>549</v>
      </c>
      <c r="D1837" s="161">
        <v>387.35</v>
      </c>
    </row>
    <row r="1838" spans="3:4" ht="15" hidden="1" customHeight="1" x14ac:dyDescent="0.25">
      <c r="C1838" s="158" t="s">
        <v>552</v>
      </c>
      <c r="D1838" s="159">
        <v>604.15</v>
      </c>
    </row>
    <row r="1839" spans="3:4" ht="15" hidden="1" customHeight="1" x14ac:dyDescent="0.25">
      <c r="C1839" s="160" t="s">
        <v>558</v>
      </c>
      <c r="D1839" s="161">
        <v>583.30999999999995</v>
      </c>
    </row>
    <row r="1840" spans="3:4" ht="15" hidden="1" customHeight="1" x14ac:dyDescent="0.25">
      <c r="C1840" s="158" t="s">
        <v>307</v>
      </c>
      <c r="D1840" s="159">
        <v>677.23</v>
      </c>
    </row>
    <row r="1841" spans="3:4" ht="15" hidden="1" customHeight="1" x14ac:dyDescent="0.25">
      <c r="C1841" s="160" t="s">
        <v>545</v>
      </c>
      <c r="D1841" s="161">
        <v>565.04</v>
      </c>
    </row>
    <row r="1842" spans="3:4" ht="15" hidden="1" customHeight="1" x14ac:dyDescent="0.25">
      <c r="C1842" s="158" t="s">
        <v>549</v>
      </c>
      <c r="D1842" s="159">
        <v>605.03</v>
      </c>
    </row>
    <row r="1843" spans="3:4" ht="15" hidden="1" customHeight="1" x14ac:dyDescent="0.25">
      <c r="C1843" s="160" t="s">
        <v>551</v>
      </c>
      <c r="D1843" s="161">
        <v>1258.53</v>
      </c>
    </row>
    <row r="1844" spans="3:4" ht="15" hidden="1" customHeight="1" x14ac:dyDescent="0.25">
      <c r="C1844" s="158" t="s">
        <v>543</v>
      </c>
      <c r="D1844" s="159">
        <v>433.74</v>
      </c>
    </row>
    <row r="1845" spans="3:4" ht="15" hidden="1" customHeight="1" x14ac:dyDescent="0.25">
      <c r="C1845" s="160" t="s">
        <v>539</v>
      </c>
      <c r="D1845" s="161">
        <v>439.73</v>
      </c>
    </row>
    <row r="1846" spans="3:4" ht="15" hidden="1" customHeight="1" x14ac:dyDescent="0.25">
      <c r="C1846" s="158" t="s">
        <v>546</v>
      </c>
      <c r="D1846" s="159">
        <v>662.95</v>
      </c>
    </row>
    <row r="1847" spans="3:4" ht="15" hidden="1" customHeight="1" x14ac:dyDescent="0.25">
      <c r="C1847" s="160" t="s">
        <v>549</v>
      </c>
      <c r="D1847" s="161">
        <v>308.61</v>
      </c>
    </row>
    <row r="1848" spans="3:4" ht="15" hidden="1" customHeight="1" x14ac:dyDescent="0.25">
      <c r="C1848" s="158" t="s">
        <v>312</v>
      </c>
      <c r="D1848" s="159">
        <v>928.17</v>
      </c>
    </row>
    <row r="1849" spans="3:4" ht="15" hidden="1" customHeight="1" x14ac:dyDescent="0.25">
      <c r="C1849" s="160" t="s">
        <v>553</v>
      </c>
      <c r="D1849" s="161">
        <v>567.99</v>
      </c>
    </row>
    <row r="1850" spans="3:4" ht="15" hidden="1" customHeight="1" x14ac:dyDescent="0.25">
      <c r="C1850" s="158" t="s">
        <v>539</v>
      </c>
      <c r="D1850" s="159">
        <v>696.95</v>
      </c>
    </row>
    <row r="1851" spans="3:4" ht="15" hidden="1" customHeight="1" x14ac:dyDescent="0.25">
      <c r="C1851" s="160" t="s">
        <v>312</v>
      </c>
      <c r="D1851" s="161">
        <v>775.59</v>
      </c>
    </row>
    <row r="1852" spans="3:4" ht="15" hidden="1" customHeight="1" x14ac:dyDescent="0.25">
      <c r="C1852" s="158" t="s">
        <v>554</v>
      </c>
      <c r="D1852" s="159">
        <v>1114.3499999999999</v>
      </c>
    </row>
    <row r="1853" spans="3:4" ht="15" hidden="1" customHeight="1" x14ac:dyDescent="0.25">
      <c r="C1853" s="160" t="s">
        <v>557</v>
      </c>
      <c r="D1853" s="161">
        <v>237.86</v>
      </c>
    </row>
    <row r="1854" spans="3:4" ht="15" hidden="1" customHeight="1" x14ac:dyDescent="0.25">
      <c r="C1854" s="158" t="s">
        <v>307</v>
      </c>
      <c r="D1854" s="159">
        <v>51.43</v>
      </c>
    </row>
    <row r="1855" spans="3:4" ht="15" hidden="1" customHeight="1" x14ac:dyDescent="0.25">
      <c r="C1855" s="160" t="s">
        <v>539</v>
      </c>
      <c r="D1855" s="161">
        <v>394.12</v>
      </c>
    </row>
    <row r="1856" spans="3:4" ht="15" hidden="1" customHeight="1" x14ac:dyDescent="0.25">
      <c r="C1856" s="158" t="s">
        <v>312</v>
      </c>
      <c r="D1856" s="159">
        <v>1206.1600000000001</v>
      </c>
    </row>
    <row r="1857" spans="3:4" ht="15" hidden="1" customHeight="1" x14ac:dyDescent="0.25">
      <c r="C1857" s="160" t="s">
        <v>545</v>
      </c>
      <c r="D1857" s="161">
        <v>378.28</v>
      </c>
    </row>
    <row r="1858" spans="3:4" ht="15" hidden="1" customHeight="1" x14ac:dyDescent="0.25">
      <c r="C1858" s="158" t="s">
        <v>544</v>
      </c>
      <c r="D1858" s="159">
        <v>435.87</v>
      </c>
    </row>
    <row r="1859" spans="3:4" ht="15" hidden="1" customHeight="1" x14ac:dyDescent="0.25">
      <c r="C1859" s="160" t="s">
        <v>547</v>
      </c>
      <c r="D1859" s="161">
        <v>208.82</v>
      </c>
    </row>
    <row r="1860" spans="3:4" ht="15" hidden="1" customHeight="1" x14ac:dyDescent="0.25">
      <c r="C1860" s="158" t="s">
        <v>549</v>
      </c>
      <c r="D1860" s="159">
        <v>568</v>
      </c>
    </row>
    <row r="1861" spans="3:4" ht="15" hidden="1" customHeight="1" x14ac:dyDescent="0.25">
      <c r="C1861" s="160" t="s">
        <v>542</v>
      </c>
      <c r="D1861" s="161">
        <v>1166.6400000000001</v>
      </c>
    </row>
    <row r="1862" spans="3:4" ht="15" hidden="1" customHeight="1" x14ac:dyDescent="0.25">
      <c r="C1862" s="158" t="s">
        <v>549</v>
      </c>
      <c r="D1862" s="159">
        <v>808.42</v>
      </c>
    </row>
    <row r="1863" spans="3:4" ht="15" hidden="1" customHeight="1" x14ac:dyDescent="0.25">
      <c r="C1863" s="160" t="s">
        <v>540</v>
      </c>
      <c r="D1863" s="161">
        <v>713.16</v>
      </c>
    </row>
    <row r="1864" spans="3:4" ht="15" hidden="1" customHeight="1" x14ac:dyDescent="0.25">
      <c r="C1864" s="158" t="s">
        <v>309</v>
      </c>
      <c r="D1864" s="159">
        <v>1219.1199999999999</v>
      </c>
    </row>
    <row r="1865" spans="3:4" ht="15" hidden="1" customHeight="1" x14ac:dyDescent="0.25">
      <c r="C1865" s="160" t="s">
        <v>556</v>
      </c>
      <c r="D1865" s="161">
        <v>742.59</v>
      </c>
    </row>
    <row r="1866" spans="3:4" ht="15" hidden="1" customHeight="1" x14ac:dyDescent="0.25">
      <c r="C1866" s="158" t="s">
        <v>307</v>
      </c>
      <c r="D1866" s="159">
        <v>1002.58</v>
      </c>
    </row>
    <row r="1867" spans="3:4" ht="15" hidden="1" customHeight="1" x14ac:dyDescent="0.25">
      <c r="C1867" s="160" t="s">
        <v>307</v>
      </c>
      <c r="D1867" s="161">
        <v>856.35</v>
      </c>
    </row>
    <row r="1868" spans="3:4" ht="15" hidden="1" customHeight="1" x14ac:dyDescent="0.25">
      <c r="C1868" s="158" t="s">
        <v>556</v>
      </c>
      <c r="D1868" s="159">
        <v>790.34</v>
      </c>
    </row>
    <row r="1869" spans="3:4" ht="15" hidden="1" customHeight="1" x14ac:dyDescent="0.25">
      <c r="C1869" s="160" t="s">
        <v>543</v>
      </c>
      <c r="D1869" s="161">
        <v>631.64</v>
      </c>
    </row>
    <row r="1870" spans="3:4" ht="15" hidden="1" customHeight="1" x14ac:dyDescent="0.25">
      <c r="C1870" s="158" t="s">
        <v>552</v>
      </c>
      <c r="D1870" s="159">
        <v>818.33</v>
      </c>
    </row>
    <row r="1871" spans="3:4" ht="15" hidden="1" customHeight="1" x14ac:dyDescent="0.25">
      <c r="C1871" s="160" t="s">
        <v>546</v>
      </c>
      <c r="D1871" s="161">
        <v>1157.1600000000001</v>
      </c>
    </row>
    <row r="1872" spans="3:4" ht="15" hidden="1" customHeight="1" x14ac:dyDescent="0.25">
      <c r="C1872" s="158" t="s">
        <v>539</v>
      </c>
      <c r="D1872" s="159">
        <v>704.51</v>
      </c>
    </row>
    <row r="1873" spans="3:4" ht="15" hidden="1" customHeight="1" x14ac:dyDescent="0.25">
      <c r="C1873" s="160" t="s">
        <v>549</v>
      </c>
      <c r="D1873" s="161">
        <v>629.58000000000004</v>
      </c>
    </row>
    <row r="1874" spans="3:4" ht="15" hidden="1" customHeight="1" x14ac:dyDescent="0.25">
      <c r="C1874" s="158" t="s">
        <v>309</v>
      </c>
      <c r="D1874" s="159">
        <v>1043.8800000000001</v>
      </c>
    </row>
    <row r="1875" spans="3:4" ht="15" hidden="1" customHeight="1" x14ac:dyDescent="0.25">
      <c r="C1875" s="160" t="s">
        <v>549</v>
      </c>
      <c r="D1875" s="161">
        <v>470.13</v>
      </c>
    </row>
    <row r="1876" spans="3:4" ht="15" hidden="1" customHeight="1" x14ac:dyDescent="0.25">
      <c r="C1876" s="158" t="s">
        <v>552</v>
      </c>
      <c r="D1876" s="159">
        <v>772.06</v>
      </c>
    </row>
    <row r="1877" spans="3:4" ht="15" hidden="1" customHeight="1" x14ac:dyDescent="0.25">
      <c r="C1877" s="160" t="s">
        <v>542</v>
      </c>
      <c r="D1877" s="161">
        <v>1139.57</v>
      </c>
    </row>
    <row r="1878" spans="3:4" ht="15" hidden="1" customHeight="1" x14ac:dyDescent="0.25">
      <c r="C1878" s="158" t="s">
        <v>307</v>
      </c>
      <c r="D1878" s="159">
        <v>966.29</v>
      </c>
    </row>
    <row r="1879" spans="3:4" ht="15" hidden="1" customHeight="1" x14ac:dyDescent="0.25">
      <c r="C1879" s="160" t="s">
        <v>555</v>
      </c>
      <c r="D1879" s="161">
        <v>996.66</v>
      </c>
    </row>
    <row r="1880" spans="3:4" ht="15" hidden="1" customHeight="1" x14ac:dyDescent="0.25">
      <c r="C1880" s="158" t="s">
        <v>308</v>
      </c>
      <c r="D1880" s="159">
        <v>375.67</v>
      </c>
    </row>
    <row r="1881" spans="3:4" ht="15" hidden="1" customHeight="1" x14ac:dyDescent="0.25">
      <c r="C1881" s="160" t="s">
        <v>552</v>
      </c>
      <c r="D1881" s="161">
        <v>1108.5999999999999</v>
      </c>
    </row>
    <row r="1882" spans="3:4" ht="15" hidden="1" customHeight="1" x14ac:dyDescent="0.25">
      <c r="C1882" s="158" t="s">
        <v>549</v>
      </c>
      <c r="D1882" s="159">
        <v>1071.6400000000001</v>
      </c>
    </row>
    <row r="1883" spans="3:4" ht="15" hidden="1" customHeight="1" x14ac:dyDescent="0.25">
      <c r="C1883" s="160" t="s">
        <v>542</v>
      </c>
      <c r="D1883" s="161">
        <v>559.62</v>
      </c>
    </row>
    <row r="1884" spans="3:4" ht="15" hidden="1" customHeight="1" x14ac:dyDescent="0.25">
      <c r="C1884" s="158" t="s">
        <v>307</v>
      </c>
      <c r="D1884" s="159">
        <v>801.09</v>
      </c>
    </row>
    <row r="1885" spans="3:4" ht="15" hidden="1" customHeight="1" x14ac:dyDescent="0.25">
      <c r="C1885" s="160" t="s">
        <v>547</v>
      </c>
      <c r="D1885" s="161">
        <v>1221.05</v>
      </c>
    </row>
    <row r="1886" spans="3:4" ht="15" hidden="1" customHeight="1" x14ac:dyDescent="0.25">
      <c r="C1886" s="158" t="s">
        <v>543</v>
      </c>
      <c r="D1886" s="159">
        <v>1143.0999999999999</v>
      </c>
    </row>
    <row r="1887" spans="3:4" ht="15" hidden="1" customHeight="1" x14ac:dyDescent="0.25">
      <c r="C1887" s="160" t="s">
        <v>312</v>
      </c>
      <c r="D1887" s="161">
        <v>797.4</v>
      </c>
    </row>
    <row r="1888" spans="3:4" ht="15" hidden="1" customHeight="1" x14ac:dyDescent="0.25">
      <c r="C1888" s="158" t="s">
        <v>542</v>
      </c>
      <c r="D1888" s="159">
        <v>714.2</v>
      </c>
    </row>
    <row r="1889" spans="3:4" ht="15" hidden="1" customHeight="1" x14ac:dyDescent="0.25">
      <c r="C1889" s="160" t="s">
        <v>543</v>
      </c>
      <c r="D1889" s="161">
        <v>51.46</v>
      </c>
    </row>
    <row r="1890" spans="3:4" ht="15" hidden="1" customHeight="1" x14ac:dyDescent="0.25">
      <c r="C1890" s="158" t="s">
        <v>552</v>
      </c>
      <c r="D1890" s="159">
        <v>529.42999999999995</v>
      </c>
    </row>
    <row r="1891" spans="3:4" ht="15" hidden="1" customHeight="1" x14ac:dyDescent="0.25">
      <c r="C1891" s="160" t="s">
        <v>540</v>
      </c>
      <c r="D1891" s="161">
        <v>114.94</v>
      </c>
    </row>
    <row r="1892" spans="3:4" ht="15" hidden="1" customHeight="1" x14ac:dyDescent="0.25">
      <c r="C1892" s="158" t="s">
        <v>547</v>
      </c>
      <c r="D1892" s="159">
        <v>497.59</v>
      </c>
    </row>
    <row r="1893" spans="3:4" ht="15" hidden="1" customHeight="1" x14ac:dyDescent="0.25">
      <c r="C1893" s="160" t="s">
        <v>540</v>
      </c>
      <c r="D1893" s="161">
        <v>185.45</v>
      </c>
    </row>
    <row r="1894" spans="3:4" ht="15" hidden="1" customHeight="1" x14ac:dyDescent="0.25">
      <c r="C1894" s="158" t="s">
        <v>312</v>
      </c>
      <c r="D1894" s="159">
        <v>829.4</v>
      </c>
    </row>
    <row r="1895" spans="3:4" ht="15" hidden="1" customHeight="1" x14ac:dyDescent="0.25">
      <c r="C1895" s="160" t="s">
        <v>558</v>
      </c>
      <c r="D1895" s="161">
        <v>670.98</v>
      </c>
    </row>
    <row r="1896" spans="3:4" ht="15" hidden="1" customHeight="1" x14ac:dyDescent="0.25">
      <c r="C1896" s="158" t="s">
        <v>540</v>
      </c>
      <c r="D1896" s="159">
        <v>1062.5999999999999</v>
      </c>
    </row>
    <row r="1897" spans="3:4" ht="15" hidden="1" customHeight="1" x14ac:dyDescent="0.25">
      <c r="C1897" s="160" t="s">
        <v>312</v>
      </c>
      <c r="D1897" s="161">
        <v>851.83</v>
      </c>
    </row>
    <row r="1898" spans="3:4" ht="15" hidden="1" customHeight="1" x14ac:dyDescent="0.25">
      <c r="C1898" s="158" t="s">
        <v>545</v>
      </c>
      <c r="D1898" s="159">
        <v>459.54</v>
      </c>
    </row>
    <row r="1899" spans="3:4" ht="15" hidden="1" customHeight="1" x14ac:dyDescent="0.25">
      <c r="C1899" s="160" t="s">
        <v>547</v>
      </c>
      <c r="D1899" s="161">
        <v>679.04</v>
      </c>
    </row>
    <row r="1900" spans="3:4" ht="15" hidden="1" customHeight="1" x14ac:dyDescent="0.25">
      <c r="C1900" s="158" t="s">
        <v>312</v>
      </c>
      <c r="D1900" s="159">
        <v>486.84</v>
      </c>
    </row>
    <row r="1901" spans="3:4" ht="15" hidden="1" customHeight="1" x14ac:dyDescent="0.25">
      <c r="C1901" s="160" t="s">
        <v>555</v>
      </c>
      <c r="D1901" s="161">
        <v>261.8</v>
      </c>
    </row>
    <row r="1902" spans="3:4" ht="15" hidden="1" customHeight="1" x14ac:dyDescent="0.25">
      <c r="C1902" s="158" t="s">
        <v>545</v>
      </c>
      <c r="D1902" s="159">
        <v>66.38</v>
      </c>
    </row>
    <row r="1903" spans="3:4" ht="15" hidden="1" customHeight="1" x14ac:dyDescent="0.25">
      <c r="C1903" s="160" t="s">
        <v>554</v>
      </c>
      <c r="D1903" s="161">
        <v>1076.28</v>
      </c>
    </row>
    <row r="1904" spans="3:4" ht="15" hidden="1" customHeight="1" x14ac:dyDescent="0.25">
      <c r="C1904" s="158" t="s">
        <v>547</v>
      </c>
      <c r="D1904" s="159">
        <v>292.93</v>
      </c>
    </row>
    <row r="1905" spans="3:4" ht="15" hidden="1" customHeight="1" x14ac:dyDescent="0.25">
      <c r="C1905" s="160" t="s">
        <v>550</v>
      </c>
      <c r="D1905" s="161">
        <v>928.2</v>
      </c>
    </row>
    <row r="1906" spans="3:4" ht="15" hidden="1" customHeight="1" x14ac:dyDescent="0.25">
      <c r="C1906" s="158" t="s">
        <v>308</v>
      </c>
      <c r="D1906" s="159">
        <v>624.27</v>
      </c>
    </row>
    <row r="1907" spans="3:4" ht="15" hidden="1" customHeight="1" x14ac:dyDescent="0.25">
      <c r="C1907" s="160" t="s">
        <v>540</v>
      </c>
      <c r="D1907" s="161">
        <v>670.24</v>
      </c>
    </row>
    <row r="1908" spans="3:4" ht="15" hidden="1" customHeight="1" x14ac:dyDescent="0.25">
      <c r="C1908" s="158" t="s">
        <v>552</v>
      </c>
      <c r="D1908" s="159">
        <v>39.75</v>
      </c>
    </row>
    <row r="1909" spans="3:4" ht="15" hidden="1" customHeight="1" x14ac:dyDescent="0.25">
      <c r="C1909" s="160" t="s">
        <v>549</v>
      </c>
      <c r="D1909" s="161">
        <v>988.4</v>
      </c>
    </row>
    <row r="1910" spans="3:4" ht="15" hidden="1" customHeight="1" x14ac:dyDescent="0.25">
      <c r="C1910" s="158" t="s">
        <v>545</v>
      </c>
      <c r="D1910" s="159">
        <v>778.72</v>
      </c>
    </row>
    <row r="1911" spans="3:4" ht="15" hidden="1" customHeight="1" x14ac:dyDescent="0.25">
      <c r="C1911" s="160" t="s">
        <v>550</v>
      </c>
      <c r="D1911" s="161">
        <v>496.65</v>
      </c>
    </row>
    <row r="1912" spans="3:4" ht="15" hidden="1" customHeight="1" x14ac:dyDescent="0.25">
      <c r="C1912" s="158" t="s">
        <v>552</v>
      </c>
      <c r="D1912" s="159">
        <v>1018.3</v>
      </c>
    </row>
    <row r="1913" spans="3:4" ht="15" hidden="1" customHeight="1" x14ac:dyDescent="0.25">
      <c r="C1913" s="160" t="s">
        <v>549</v>
      </c>
      <c r="D1913" s="161">
        <v>816.29</v>
      </c>
    </row>
    <row r="1914" spans="3:4" ht="15" hidden="1" customHeight="1" x14ac:dyDescent="0.25">
      <c r="C1914" s="158" t="s">
        <v>543</v>
      </c>
      <c r="D1914" s="159">
        <v>822.02</v>
      </c>
    </row>
    <row r="1915" spans="3:4" ht="15" hidden="1" customHeight="1" x14ac:dyDescent="0.25">
      <c r="C1915" s="160" t="s">
        <v>554</v>
      </c>
      <c r="D1915" s="161">
        <v>659.72</v>
      </c>
    </row>
    <row r="1916" spans="3:4" ht="15" hidden="1" customHeight="1" x14ac:dyDescent="0.25">
      <c r="C1916" s="158" t="s">
        <v>308</v>
      </c>
      <c r="D1916" s="159">
        <v>714.94</v>
      </c>
    </row>
    <row r="1917" spans="3:4" ht="15" hidden="1" customHeight="1" x14ac:dyDescent="0.25">
      <c r="C1917" s="160" t="s">
        <v>554</v>
      </c>
      <c r="D1917" s="161">
        <v>398.45</v>
      </c>
    </row>
    <row r="1918" spans="3:4" ht="15" hidden="1" customHeight="1" x14ac:dyDescent="0.25">
      <c r="C1918" s="158" t="s">
        <v>545</v>
      </c>
      <c r="D1918" s="159">
        <v>1251.43</v>
      </c>
    </row>
    <row r="1919" spans="3:4" ht="15" hidden="1" customHeight="1" x14ac:dyDescent="0.25">
      <c r="C1919" s="160" t="s">
        <v>555</v>
      </c>
      <c r="D1919" s="161">
        <v>639.39</v>
      </c>
    </row>
    <row r="1920" spans="3:4" ht="15" hidden="1" customHeight="1" x14ac:dyDescent="0.25">
      <c r="C1920" s="158" t="s">
        <v>540</v>
      </c>
      <c r="D1920" s="159">
        <v>293.45</v>
      </c>
    </row>
    <row r="1921" spans="3:4" ht="15" hidden="1" customHeight="1" x14ac:dyDescent="0.25">
      <c r="C1921" s="160" t="s">
        <v>542</v>
      </c>
      <c r="D1921" s="161">
        <v>973.22</v>
      </c>
    </row>
    <row r="1922" spans="3:4" ht="15" hidden="1" customHeight="1" x14ac:dyDescent="0.25">
      <c r="C1922" s="158" t="s">
        <v>553</v>
      </c>
      <c r="D1922" s="159">
        <v>342.33</v>
      </c>
    </row>
    <row r="1923" spans="3:4" ht="15" hidden="1" customHeight="1" x14ac:dyDescent="0.25">
      <c r="C1923" s="160" t="s">
        <v>308</v>
      </c>
      <c r="D1923" s="161">
        <v>377.97</v>
      </c>
    </row>
    <row r="1924" spans="3:4" ht="15" hidden="1" customHeight="1" x14ac:dyDescent="0.25">
      <c r="C1924" s="158" t="s">
        <v>309</v>
      </c>
      <c r="D1924" s="159">
        <v>291.67</v>
      </c>
    </row>
    <row r="1925" spans="3:4" ht="15" hidden="1" customHeight="1" x14ac:dyDescent="0.25">
      <c r="C1925" s="160" t="s">
        <v>539</v>
      </c>
      <c r="D1925" s="161">
        <v>514</v>
      </c>
    </row>
    <row r="1926" spans="3:4" ht="15" hidden="1" customHeight="1" x14ac:dyDescent="0.25">
      <c r="C1926" s="158" t="s">
        <v>553</v>
      </c>
      <c r="D1926" s="159">
        <v>934.76</v>
      </c>
    </row>
    <row r="1927" spans="3:4" ht="15" hidden="1" customHeight="1" x14ac:dyDescent="0.25">
      <c r="C1927" s="160" t="s">
        <v>543</v>
      </c>
      <c r="D1927" s="161">
        <v>1142.54</v>
      </c>
    </row>
    <row r="1928" spans="3:4" ht="15" hidden="1" customHeight="1" x14ac:dyDescent="0.25">
      <c r="C1928" s="158" t="s">
        <v>554</v>
      </c>
      <c r="D1928" s="159">
        <v>263.98</v>
      </c>
    </row>
    <row r="1929" spans="3:4" ht="15" hidden="1" customHeight="1" x14ac:dyDescent="0.25">
      <c r="C1929" s="160" t="s">
        <v>553</v>
      </c>
      <c r="D1929" s="161">
        <v>412.58</v>
      </c>
    </row>
    <row r="1930" spans="3:4" ht="15" hidden="1" customHeight="1" x14ac:dyDescent="0.25">
      <c r="C1930" s="158" t="s">
        <v>545</v>
      </c>
      <c r="D1930" s="159">
        <v>344.64</v>
      </c>
    </row>
    <row r="1931" spans="3:4" ht="15" hidden="1" customHeight="1" x14ac:dyDescent="0.25">
      <c r="C1931" s="160" t="s">
        <v>308</v>
      </c>
      <c r="D1931" s="161">
        <v>789.69</v>
      </c>
    </row>
    <row r="1932" spans="3:4" ht="15" hidden="1" customHeight="1" x14ac:dyDescent="0.25">
      <c r="C1932" s="158" t="s">
        <v>540</v>
      </c>
      <c r="D1932" s="159">
        <v>444.74</v>
      </c>
    </row>
    <row r="1933" spans="3:4" ht="15" hidden="1" customHeight="1" x14ac:dyDescent="0.25">
      <c r="C1933" s="160" t="s">
        <v>547</v>
      </c>
      <c r="D1933" s="161">
        <v>407.3</v>
      </c>
    </row>
    <row r="1934" spans="3:4" ht="15" hidden="1" customHeight="1" x14ac:dyDescent="0.25">
      <c r="C1934" s="158" t="s">
        <v>553</v>
      </c>
      <c r="D1934" s="159">
        <v>580.35</v>
      </c>
    </row>
    <row r="1935" spans="3:4" ht="15" hidden="1" customHeight="1" x14ac:dyDescent="0.25">
      <c r="C1935" s="160" t="s">
        <v>539</v>
      </c>
      <c r="D1935" s="161">
        <v>821.76</v>
      </c>
    </row>
    <row r="1936" spans="3:4" ht="15" hidden="1" customHeight="1" x14ac:dyDescent="0.25">
      <c r="C1936" s="158" t="s">
        <v>552</v>
      </c>
      <c r="D1936" s="159">
        <v>464.96</v>
      </c>
    </row>
    <row r="1937" spans="3:4" ht="15" hidden="1" customHeight="1" x14ac:dyDescent="0.25">
      <c r="C1937" s="160" t="s">
        <v>549</v>
      </c>
      <c r="D1937" s="161">
        <v>741.57</v>
      </c>
    </row>
    <row r="1938" spans="3:4" ht="15" hidden="1" customHeight="1" x14ac:dyDescent="0.25">
      <c r="C1938" s="158" t="s">
        <v>556</v>
      </c>
      <c r="D1938" s="159">
        <v>504.93</v>
      </c>
    </row>
    <row r="1939" spans="3:4" ht="15" hidden="1" customHeight="1" x14ac:dyDescent="0.25">
      <c r="C1939" s="160" t="s">
        <v>542</v>
      </c>
      <c r="D1939" s="161">
        <v>1158.1400000000001</v>
      </c>
    </row>
    <row r="1940" spans="3:4" ht="15" hidden="1" customHeight="1" x14ac:dyDescent="0.25">
      <c r="C1940" s="158" t="s">
        <v>553</v>
      </c>
      <c r="D1940" s="159">
        <v>1284.93</v>
      </c>
    </row>
    <row r="1941" spans="3:4" ht="15" hidden="1" customHeight="1" x14ac:dyDescent="0.25">
      <c r="C1941" s="160" t="s">
        <v>545</v>
      </c>
      <c r="D1941" s="161">
        <v>1089.25</v>
      </c>
    </row>
    <row r="1942" spans="3:4" ht="15" hidden="1" customHeight="1" x14ac:dyDescent="0.25">
      <c r="C1942" s="158" t="s">
        <v>542</v>
      </c>
      <c r="D1942" s="159">
        <v>915.2</v>
      </c>
    </row>
    <row r="1943" spans="3:4" ht="15" hidden="1" customHeight="1" x14ac:dyDescent="0.25">
      <c r="C1943" s="160" t="s">
        <v>308</v>
      </c>
      <c r="D1943" s="161">
        <v>58.99</v>
      </c>
    </row>
    <row r="1944" spans="3:4" ht="15" hidden="1" customHeight="1" x14ac:dyDescent="0.25">
      <c r="C1944" s="158" t="s">
        <v>540</v>
      </c>
      <c r="D1944" s="159">
        <v>394.74</v>
      </c>
    </row>
    <row r="1945" spans="3:4" ht="15" hidden="1" customHeight="1" x14ac:dyDescent="0.25">
      <c r="C1945" s="160" t="s">
        <v>312</v>
      </c>
      <c r="D1945" s="161">
        <v>313.48</v>
      </c>
    </row>
    <row r="1946" spans="3:4" ht="15" hidden="1" customHeight="1" x14ac:dyDescent="0.25">
      <c r="C1946" s="158" t="s">
        <v>554</v>
      </c>
      <c r="D1946" s="159">
        <v>368.06</v>
      </c>
    </row>
    <row r="1947" spans="3:4" ht="15" hidden="1" customHeight="1" x14ac:dyDescent="0.25">
      <c r="C1947" s="160" t="s">
        <v>543</v>
      </c>
      <c r="D1947" s="161">
        <v>610.12</v>
      </c>
    </row>
    <row r="1948" spans="3:4" ht="15" hidden="1" customHeight="1" x14ac:dyDescent="0.25">
      <c r="C1948" s="158" t="s">
        <v>549</v>
      </c>
      <c r="D1948" s="159">
        <v>1292.1400000000001</v>
      </c>
    </row>
    <row r="1949" spans="3:4" ht="15" hidden="1" customHeight="1" x14ac:dyDescent="0.25">
      <c r="C1949" s="160" t="s">
        <v>540</v>
      </c>
      <c r="D1949" s="161">
        <v>865.48</v>
      </c>
    </row>
    <row r="1950" spans="3:4" ht="15" hidden="1" customHeight="1" x14ac:dyDescent="0.25">
      <c r="C1950" s="158" t="s">
        <v>539</v>
      </c>
      <c r="D1950" s="159">
        <v>1075.6199999999999</v>
      </c>
    </row>
    <row r="1951" spans="3:4" ht="15" hidden="1" customHeight="1" x14ac:dyDescent="0.25">
      <c r="C1951" s="160" t="s">
        <v>553</v>
      </c>
      <c r="D1951" s="161">
        <v>1074.27</v>
      </c>
    </row>
    <row r="1952" spans="3:4" ht="15" hidden="1" customHeight="1" x14ac:dyDescent="0.25">
      <c r="C1952" s="158" t="s">
        <v>542</v>
      </c>
      <c r="D1952" s="159">
        <v>72.569999999999993</v>
      </c>
    </row>
    <row r="1953" spans="3:4" ht="15" hidden="1" customHeight="1" x14ac:dyDescent="0.25">
      <c r="C1953" s="160" t="s">
        <v>549</v>
      </c>
      <c r="D1953" s="161">
        <v>699.94</v>
      </c>
    </row>
    <row r="1954" spans="3:4" ht="15" hidden="1" customHeight="1" x14ac:dyDescent="0.25">
      <c r="C1954" s="158" t="s">
        <v>542</v>
      </c>
      <c r="D1954" s="159">
        <v>1115.47</v>
      </c>
    </row>
    <row r="1955" spans="3:4" ht="15" hidden="1" customHeight="1" x14ac:dyDescent="0.25">
      <c r="C1955" s="160" t="s">
        <v>308</v>
      </c>
      <c r="D1955" s="161">
        <v>515.52</v>
      </c>
    </row>
    <row r="1956" spans="3:4" ht="15" hidden="1" customHeight="1" x14ac:dyDescent="0.25">
      <c r="C1956" s="158" t="s">
        <v>547</v>
      </c>
      <c r="D1956" s="159">
        <v>187.38</v>
      </c>
    </row>
    <row r="1957" spans="3:4" ht="15" hidden="1" customHeight="1" x14ac:dyDescent="0.25">
      <c r="C1957" s="160" t="s">
        <v>552</v>
      </c>
      <c r="D1957" s="161">
        <v>199.56</v>
      </c>
    </row>
    <row r="1958" spans="3:4" ht="15" hidden="1" customHeight="1" x14ac:dyDescent="0.25">
      <c r="C1958" s="158" t="s">
        <v>312</v>
      </c>
      <c r="D1958" s="159">
        <v>156.02000000000001</v>
      </c>
    </row>
    <row r="1959" spans="3:4" ht="15" hidden="1" customHeight="1" x14ac:dyDescent="0.25">
      <c r="C1959" s="160" t="s">
        <v>553</v>
      </c>
      <c r="D1959" s="161">
        <v>402</v>
      </c>
    </row>
    <row r="1960" spans="3:4" ht="15" hidden="1" customHeight="1" x14ac:dyDescent="0.25">
      <c r="C1960" s="158" t="s">
        <v>552</v>
      </c>
      <c r="D1960" s="159">
        <v>407.33</v>
      </c>
    </row>
    <row r="1961" spans="3:4" ht="15" hidden="1" customHeight="1" x14ac:dyDescent="0.25">
      <c r="C1961" s="160" t="s">
        <v>312</v>
      </c>
      <c r="D1961" s="161">
        <v>243.01</v>
      </c>
    </row>
    <row r="1962" spans="3:4" ht="15" hidden="1" customHeight="1" x14ac:dyDescent="0.25">
      <c r="C1962" s="158" t="s">
        <v>550</v>
      </c>
      <c r="D1962" s="159">
        <v>673.73</v>
      </c>
    </row>
    <row r="1963" spans="3:4" ht="15" hidden="1" customHeight="1" x14ac:dyDescent="0.25">
      <c r="C1963" s="160" t="s">
        <v>556</v>
      </c>
      <c r="D1963" s="161">
        <v>316.27</v>
      </c>
    </row>
    <row r="1964" spans="3:4" ht="15" hidden="1" customHeight="1" x14ac:dyDescent="0.25">
      <c r="C1964" s="158" t="s">
        <v>546</v>
      </c>
      <c r="D1964" s="159">
        <v>178.27</v>
      </c>
    </row>
    <row r="1965" spans="3:4" ht="15" hidden="1" customHeight="1" x14ac:dyDescent="0.25">
      <c r="C1965" s="160" t="s">
        <v>309</v>
      </c>
      <c r="D1965" s="161">
        <v>541.48</v>
      </c>
    </row>
    <row r="1966" spans="3:4" ht="15" hidden="1" customHeight="1" x14ac:dyDescent="0.25">
      <c r="C1966" s="158" t="s">
        <v>307</v>
      </c>
      <c r="D1966" s="159">
        <v>1094.77</v>
      </c>
    </row>
    <row r="1967" spans="3:4" ht="15" hidden="1" customHeight="1" x14ac:dyDescent="0.25">
      <c r="C1967" s="160" t="s">
        <v>549</v>
      </c>
      <c r="D1967" s="161">
        <v>1170.44</v>
      </c>
    </row>
    <row r="1968" spans="3:4" ht="15" hidden="1" customHeight="1" x14ac:dyDescent="0.25">
      <c r="C1968" s="158" t="s">
        <v>312</v>
      </c>
      <c r="D1968" s="159">
        <v>636.63</v>
      </c>
    </row>
    <row r="1969" spans="3:4" ht="15" hidden="1" customHeight="1" x14ac:dyDescent="0.25">
      <c r="C1969" s="160" t="s">
        <v>546</v>
      </c>
      <c r="D1969" s="161">
        <v>984.16</v>
      </c>
    </row>
    <row r="1970" spans="3:4" ht="15" hidden="1" customHeight="1" x14ac:dyDescent="0.25">
      <c r="C1970" s="158" t="s">
        <v>558</v>
      </c>
      <c r="D1970" s="159">
        <v>459.73</v>
      </c>
    </row>
    <row r="1971" spans="3:4" ht="15" hidden="1" customHeight="1" x14ac:dyDescent="0.25">
      <c r="C1971" s="160" t="s">
        <v>557</v>
      </c>
      <c r="D1971" s="161">
        <v>436.99</v>
      </c>
    </row>
    <row r="1972" spans="3:4" ht="15" hidden="1" customHeight="1" x14ac:dyDescent="0.25">
      <c r="C1972" s="158" t="s">
        <v>308</v>
      </c>
      <c r="D1972" s="159">
        <v>457.22</v>
      </c>
    </row>
    <row r="1973" spans="3:4" ht="15" hidden="1" customHeight="1" x14ac:dyDescent="0.25">
      <c r="C1973" s="160" t="s">
        <v>550</v>
      </c>
      <c r="D1973" s="161">
        <v>436.72</v>
      </c>
    </row>
    <row r="1974" spans="3:4" ht="15" hidden="1" customHeight="1" x14ac:dyDescent="0.25">
      <c r="C1974" s="158" t="s">
        <v>542</v>
      </c>
      <c r="D1974" s="159">
        <v>490.52</v>
      </c>
    </row>
    <row r="1975" spans="3:4" ht="15" hidden="1" customHeight="1" x14ac:dyDescent="0.25">
      <c r="C1975" s="160" t="s">
        <v>554</v>
      </c>
      <c r="D1975" s="161">
        <v>786.04</v>
      </c>
    </row>
    <row r="1976" spans="3:4" ht="15" hidden="1" customHeight="1" x14ac:dyDescent="0.25">
      <c r="C1976" s="158" t="s">
        <v>542</v>
      </c>
      <c r="D1976" s="159">
        <v>327.73</v>
      </c>
    </row>
    <row r="1977" spans="3:4" ht="15" hidden="1" customHeight="1" x14ac:dyDescent="0.25">
      <c r="C1977" s="160" t="s">
        <v>543</v>
      </c>
      <c r="D1977" s="161">
        <v>330.27</v>
      </c>
    </row>
    <row r="1978" spans="3:4" ht="15" hidden="1" customHeight="1" x14ac:dyDescent="0.25">
      <c r="C1978" s="158" t="s">
        <v>540</v>
      </c>
      <c r="D1978" s="159">
        <v>178.6</v>
      </c>
    </row>
    <row r="1979" spans="3:4" ht="15" hidden="1" customHeight="1" x14ac:dyDescent="0.25">
      <c r="C1979" s="160" t="s">
        <v>558</v>
      </c>
      <c r="D1979" s="161">
        <v>759.55</v>
      </c>
    </row>
    <row r="1980" spans="3:4" ht="15" hidden="1" customHeight="1" x14ac:dyDescent="0.25">
      <c r="C1980" s="158" t="s">
        <v>307</v>
      </c>
      <c r="D1980" s="159">
        <v>1044.3</v>
      </c>
    </row>
    <row r="1981" spans="3:4" ht="15" hidden="1" customHeight="1" x14ac:dyDescent="0.25">
      <c r="C1981" s="160" t="s">
        <v>309</v>
      </c>
      <c r="D1981" s="161">
        <v>396</v>
      </c>
    </row>
    <row r="1982" spans="3:4" ht="15" hidden="1" customHeight="1" x14ac:dyDescent="0.25">
      <c r="C1982" s="158" t="s">
        <v>553</v>
      </c>
      <c r="D1982" s="159">
        <v>15.85</v>
      </c>
    </row>
    <row r="1983" spans="3:4" ht="15" hidden="1" customHeight="1" x14ac:dyDescent="0.25">
      <c r="C1983" s="160" t="s">
        <v>554</v>
      </c>
      <c r="D1983" s="161">
        <v>117.23</v>
      </c>
    </row>
    <row r="1984" spans="3:4" ht="15" hidden="1" customHeight="1" x14ac:dyDescent="0.25">
      <c r="C1984" s="158" t="s">
        <v>540</v>
      </c>
      <c r="D1984" s="159">
        <v>148.69</v>
      </c>
    </row>
    <row r="1985" spans="3:4" ht="15" hidden="1" customHeight="1" x14ac:dyDescent="0.25">
      <c r="C1985" s="160" t="s">
        <v>552</v>
      </c>
      <c r="D1985" s="161">
        <v>711.65</v>
      </c>
    </row>
    <row r="1986" spans="3:4" ht="15" hidden="1" customHeight="1" x14ac:dyDescent="0.25">
      <c r="C1986" s="158" t="s">
        <v>553</v>
      </c>
      <c r="D1986" s="159">
        <v>1103.52</v>
      </c>
    </row>
    <row r="1987" spans="3:4" ht="15" hidden="1" customHeight="1" x14ac:dyDescent="0.25">
      <c r="C1987" s="160" t="s">
        <v>555</v>
      </c>
      <c r="D1987" s="161">
        <v>33.22</v>
      </c>
    </row>
    <row r="1988" spans="3:4" ht="15" hidden="1" customHeight="1" x14ac:dyDescent="0.25">
      <c r="C1988" s="158" t="s">
        <v>550</v>
      </c>
      <c r="D1988" s="159">
        <v>1159.5</v>
      </c>
    </row>
    <row r="1989" spans="3:4" ht="15" hidden="1" customHeight="1" x14ac:dyDescent="0.25">
      <c r="C1989" s="160" t="s">
        <v>539</v>
      </c>
      <c r="D1989" s="161">
        <v>581.63</v>
      </c>
    </row>
    <row r="1990" spans="3:4" ht="15" hidden="1" customHeight="1" x14ac:dyDescent="0.25">
      <c r="C1990" s="158" t="s">
        <v>551</v>
      </c>
      <c r="D1990" s="159">
        <v>308.39999999999998</v>
      </c>
    </row>
    <row r="1991" spans="3:4" ht="15" hidden="1" customHeight="1" x14ac:dyDescent="0.25">
      <c r="C1991" s="160" t="s">
        <v>546</v>
      </c>
      <c r="D1991" s="161">
        <v>238.83</v>
      </c>
    </row>
    <row r="1992" spans="3:4" ht="15" hidden="1" customHeight="1" x14ac:dyDescent="0.25">
      <c r="C1992" s="158" t="s">
        <v>309</v>
      </c>
      <c r="D1992" s="159">
        <v>447.52</v>
      </c>
    </row>
    <row r="1993" spans="3:4" ht="15" hidden="1" customHeight="1" x14ac:dyDescent="0.25">
      <c r="C1993" s="160" t="s">
        <v>309</v>
      </c>
      <c r="D1993" s="161">
        <v>822.71</v>
      </c>
    </row>
    <row r="1994" spans="3:4" ht="15" hidden="1" customHeight="1" x14ac:dyDescent="0.25">
      <c r="C1994" s="158" t="s">
        <v>309</v>
      </c>
      <c r="D1994" s="159">
        <v>681.88</v>
      </c>
    </row>
    <row r="1995" spans="3:4" ht="15" hidden="1" customHeight="1" x14ac:dyDescent="0.25">
      <c r="C1995" s="160" t="s">
        <v>540</v>
      </c>
      <c r="D1995" s="161">
        <v>427.8</v>
      </c>
    </row>
    <row r="1996" spans="3:4" ht="15" hidden="1" customHeight="1" x14ac:dyDescent="0.25">
      <c r="C1996" s="158" t="s">
        <v>309</v>
      </c>
      <c r="D1996" s="159">
        <v>639.85</v>
      </c>
    </row>
    <row r="1997" spans="3:4" ht="15" hidden="1" customHeight="1" x14ac:dyDescent="0.25">
      <c r="C1997" s="160" t="s">
        <v>312</v>
      </c>
      <c r="D1997" s="161">
        <v>161.55000000000001</v>
      </c>
    </row>
    <row r="1998" spans="3:4" ht="15" hidden="1" customHeight="1" x14ac:dyDescent="0.25">
      <c r="C1998" s="158" t="s">
        <v>545</v>
      </c>
      <c r="D1998" s="159">
        <v>617.11</v>
      </c>
    </row>
    <row r="1999" spans="3:4" ht="15" hidden="1" customHeight="1" x14ac:dyDescent="0.25">
      <c r="C1999" s="160" t="s">
        <v>545</v>
      </c>
      <c r="D1999" s="161">
        <v>781.08</v>
      </c>
    </row>
    <row r="2000" spans="3:4" ht="15" hidden="1" customHeight="1" x14ac:dyDescent="0.25">
      <c r="C2000" s="158" t="s">
        <v>551</v>
      </c>
      <c r="D2000" s="159">
        <v>127.53</v>
      </c>
    </row>
    <row r="2001" spans="3:4" ht="15" hidden="1" customHeight="1" x14ac:dyDescent="0.25">
      <c r="C2001" s="160" t="s">
        <v>308</v>
      </c>
      <c r="D2001" s="161">
        <v>448.6</v>
      </c>
    </row>
    <row r="2002" spans="3:4" ht="15" hidden="1" customHeight="1" x14ac:dyDescent="0.25">
      <c r="C2002" s="158" t="s">
        <v>558</v>
      </c>
      <c r="D2002" s="159">
        <v>624.54</v>
      </c>
    </row>
    <row r="2003" spans="3:4" ht="15" hidden="1" customHeight="1" x14ac:dyDescent="0.25">
      <c r="C2003" s="160" t="s">
        <v>309</v>
      </c>
      <c r="D2003" s="161">
        <v>1185.1199999999999</v>
      </c>
    </row>
    <row r="2004" spans="3:4" ht="15" hidden="1" customHeight="1" x14ac:dyDescent="0.25">
      <c r="C2004" s="158" t="s">
        <v>540</v>
      </c>
      <c r="D2004" s="159">
        <v>350.6</v>
      </c>
    </row>
    <row r="2005" spans="3:4" ht="15" hidden="1" customHeight="1" x14ac:dyDescent="0.25">
      <c r="C2005" s="160" t="s">
        <v>556</v>
      </c>
      <c r="D2005" s="161">
        <v>348.83</v>
      </c>
    </row>
    <row r="2006" spans="3:4" ht="15" hidden="1" customHeight="1" x14ac:dyDescent="0.25">
      <c r="C2006" s="158" t="s">
        <v>551</v>
      </c>
      <c r="D2006" s="159">
        <v>675.54</v>
      </c>
    </row>
    <row r="2007" spans="3:4" ht="15" hidden="1" customHeight="1" x14ac:dyDescent="0.25">
      <c r="C2007" s="160" t="s">
        <v>539</v>
      </c>
      <c r="D2007" s="161">
        <v>592.35</v>
      </c>
    </row>
    <row r="2008" spans="3:4" ht="15" hidden="1" customHeight="1" x14ac:dyDescent="0.25">
      <c r="C2008" s="158" t="s">
        <v>557</v>
      </c>
      <c r="D2008" s="159">
        <v>615.55999999999995</v>
      </c>
    </row>
    <row r="2009" spans="3:4" ht="15" hidden="1" customHeight="1" x14ac:dyDescent="0.25">
      <c r="C2009" s="160" t="s">
        <v>309</v>
      </c>
      <c r="D2009" s="161">
        <v>480.46</v>
      </c>
    </row>
    <row r="2010" spans="3:4" ht="15" hidden="1" customHeight="1" x14ac:dyDescent="0.25">
      <c r="C2010" s="158" t="s">
        <v>551</v>
      </c>
      <c r="D2010" s="159">
        <v>747.19</v>
      </c>
    </row>
    <row r="2011" spans="3:4" ht="15" hidden="1" customHeight="1" x14ac:dyDescent="0.25">
      <c r="C2011" s="160" t="s">
        <v>554</v>
      </c>
      <c r="D2011" s="161">
        <v>146.49</v>
      </c>
    </row>
    <row r="2012" spans="3:4" ht="15" hidden="1" customHeight="1" x14ac:dyDescent="0.25">
      <c r="C2012" s="158" t="s">
        <v>556</v>
      </c>
      <c r="D2012" s="159">
        <v>338.9</v>
      </c>
    </row>
    <row r="2013" spans="3:4" ht="15" hidden="1" customHeight="1" x14ac:dyDescent="0.25">
      <c r="C2013" s="160" t="s">
        <v>542</v>
      </c>
      <c r="D2013" s="161">
        <v>111.25</v>
      </c>
    </row>
    <row r="2014" spans="3:4" ht="15" hidden="1" customHeight="1" x14ac:dyDescent="0.25">
      <c r="C2014" s="158" t="s">
        <v>545</v>
      </c>
      <c r="D2014" s="159">
        <v>986.38</v>
      </c>
    </row>
    <row r="2015" spans="3:4" ht="15" hidden="1" customHeight="1" x14ac:dyDescent="0.25">
      <c r="C2015" s="160" t="s">
        <v>551</v>
      </c>
      <c r="D2015" s="161">
        <v>366.27</v>
      </c>
    </row>
    <row r="2016" spans="3:4" ht="15" hidden="1" customHeight="1" x14ac:dyDescent="0.25">
      <c r="C2016" s="158" t="s">
        <v>540</v>
      </c>
      <c r="D2016" s="159">
        <v>499.7</v>
      </c>
    </row>
    <row r="2017" spans="3:4" ht="15" hidden="1" customHeight="1" x14ac:dyDescent="0.25">
      <c r="C2017" s="160" t="s">
        <v>541</v>
      </c>
      <c r="D2017" s="161">
        <v>1020.54</v>
      </c>
    </row>
    <row r="2018" spans="3:4" ht="15" hidden="1" customHeight="1" x14ac:dyDescent="0.25">
      <c r="C2018" s="158" t="s">
        <v>540</v>
      </c>
      <c r="D2018" s="159">
        <v>603.16999999999996</v>
      </c>
    </row>
    <row r="2019" spans="3:4" ht="15" hidden="1" customHeight="1" x14ac:dyDescent="0.25">
      <c r="C2019" s="160" t="s">
        <v>546</v>
      </c>
      <c r="D2019" s="161">
        <v>681.81</v>
      </c>
    </row>
    <row r="2020" spans="3:4" ht="15" hidden="1" customHeight="1" x14ac:dyDescent="0.25">
      <c r="C2020" s="158" t="s">
        <v>543</v>
      </c>
      <c r="D2020" s="159">
        <v>1170.6500000000001</v>
      </c>
    </row>
    <row r="2021" spans="3:4" ht="15" hidden="1" customHeight="1" x14ac:dyDescent="0.25">
      <c r="C2021" s="160" t="s">
        <v>542</v>
      </c>
      <c r="D2021" s="161">
        <v>759.06</v>
      </c>
    </row>
    <row r="2022" spans="3:4" ht="15" hidden="1" customHeight="1" x14ac:dyDescent="0.25">
      <c r="C2022" s="158" t="s">
        <v>309</v>
      </c>
      <c r="D2022" s="159">
        <v>665.3</v>
      </c>
    </row>
    <row r="2023" spans="3:4" ht="15" hidden="1" customHeight="1" x14ac:dyDescent="0.25">
      <c r="C2023" s="160" t="s">
        <v>312</v>
      </c>
      <c r="D2023" s="161">
        <v>1053.92</v>
      </c>
    </row>
    <row r="2024" spans="3:4" ht="15" hidden="1" customHeight="1" x14ac:dyDescent="0.25">
      <c r="C2024" s="158" t="s">
        <v>549</v>
      </c>
      <c r="D2024" s="159">
        <v>967.46</v>
      </c>
    </row>
    <row r="2025" spans="3:4" ht="15" hidden="1" customHeight="1" x14ac:dyDescent="0.25">
      <c r="C2025" s="160" t="s">
        <v>557</v>
      </c>
      <c r="D2025" s="161">
        <v>716.92</v>
      </c>
    </row>
    <row r="2026" spans="3:4" ht="15" hidden="1" customHeight="1" x14ac:dyDescent="0.25">
      <c r="C2026" s="158" t="s">
        <v>543</v>
      </c>
      <c r="D2026" s="159">
        <v>1224.9100000000001</v>
      </c>
    </row>
    <row r="2027" spans="3:4" ht="15" hidden="1" customHeight="1" x14ac:dyDescent="0.25">
      <c r="C2027" s="160" t="s">
        <v>548</v>
      </c>
      <c r="D2027" s="161">
        <v>831.02</v>
      </c>
    </row>
    <row r="2028" spans="3:4" ht="15" hidden="1" customHeight="1" x14ac:dyDescent="0.25">
      <c r="C2028" s="158" t="s">
        <v>540</v>
      </c>
      <c r="D2028" s="159">
        <v>1269.83</v>
      </c>
    </row>
    <row r="2029" spans="3:4" ht="15" hidden="1" customHeight="1" x14ac:dyDescent="0.25">
      <c r="C2029" s="160" t="s">
        <v>309</v>
      </c>
      <c r="D2029" s="161">
        <v>565.87</v>
      </c>
    </row>
    <row r="2030" spans="3:4" ht="15" hidden="1" customHeight="1" x14ac:dyDescent="0.25">
      <c r="C2030" s="158" t="s">
        <v>308</v>
      </c>
      <c r="D2030" s="159">
        <v>974.05</v>
      </c>
    </row>
    <row r="2031" spans="3:4" ht="15" hidden="1" customHeight="1" x14ac:dyDescent="0.25">
      <c r="C2031" s="160" t="s">
        <v>540</v>
      </c>
      <c r="D2031" s="161">
        <v>932.39</v>
      </c>
    </row>
    <row r="2032" spans="3:4" ht="15" hidden="1" customHeight="1" x14ac:dyDescent="0.25">
      <c r="C2032" s="158" t="s">
        <v>552</v>
      </c>
      <c r="D2032" s="159">
        <v>603.67999999999995</v>
      </c>
    </row>
    <row r="2033" spans="3:4" ht="15" hidden="1" customHeight="1" x14ac:dyDescent="0.25">
      <c r="C2033" s="160" t="s">
        <v>542</v>
      </c>
      <c r="D2033" s="161">
        <v>972.61</v>
      </c>
    </row>
    <row r="2034" spans="3:4" ht="15" hidden="1" customHeight="1" x14ac:dyDescent="0.25">
      <c r="C2034" s="158" t="s">
        <v>548</v>
      </c>
      <c r="D2034" s="159">
        <v>1159.68</v>
      </c>
    </row>
    <row r="2035" spans="3:4" ht="15" hidden="1" customHeight="1" x14ac:dyDescent="0.25">
      <c r="C2035" s="160" t="s">
        <v>546</v>
      </c>
      <c r="D2035" s="161">
        <v>903.64</v>
      </c>
    </row>
    <row r="2036" spans="3:4" ht="15" hidden="1" customHeight="1" x14ac:dyDescent="0.25">
      <c r="C2036" s="158" t="s">
        <v>312</v>
      </c>
      <c r="D2036" s="159">
        <v>227.99</v>
      </c>
    </row>
    <row r="2037" spans="3:4" ht="15" hidden="1" customHeight="1" x14ac:dyDescent="0.25">
      <c r="C2037" s="160" t="s">
        <v>550</v>
      </c>
      <c r="D2037" s="161">
        <v>259.72000000000003</v>
      </c>
    </row>
    <row r="2038" spans="3:4" ht="15" hidden="1" customHeight="1" x14ac:dyDescent="0.25">
      <c r="C2038" s="158" t="s">
        <v>555</v>
      </c>
      <c r="D2038" s="159">
        <v>172.6</v>
      </c>
    </row>
    <row r="2039" spans="3:4" ht="15" hidden="1" customHeight="1" x14ac:dyDescent="0.25">
      <c r="C2039" s="160" t="s">
        <v>549</v>
      </c>
      <c r="D2039" s="161">
        <v>1072.08</v>
      </c>
    </row>
    <row r="2040" spans="3:4" ht="15" hidden="1" customHeight="1" x14ac:dyDescent="0.25">
      <c r="C2040" s="158" t="s">
        <v>307</v>
      </c>
      <c r="D2040" s="159">
        <v>826.11</v>
      </c>
    </row>
    <row r="2041" spans="3:4" ht="15" hidden="1" customHeight="1" x14ac:dyDescent="0.25">
      <c r="C2041" s="160" t="s">
        <v>553</v>
      </c>
      <c r="D2041" s="161">
        <v>587.84</v>
      </c>
    </row>
    <row r="2042" spans="3:4" ht="15" hidden="1" customHeight="1" x14ac:dyDescent="0.25">
      <c r="C2042" s="158" t="s">
        <v>555</v>
      </c>
      <c r="D2042" s="159">
        <v>513.28</v>
      </c>
    </row>
    <row r="2043" spans="3:4" ht="15" hidden="1" customHeight="1" x14ac:dyDescent="0.25">
      <c r="C2043" s="160" t="s">
        <v>549</v>
      </c>
      <c r="D2043" s="161">
        <v>312.67</v>
      </c>
    </row>
    <row r="2044" spans="3:4" ht="15" hidden="1" customHeight="1" x14ac:dyDescent="0.25">
      <c r="C2044" s="158" t="s">
        <v>546</v>
      </c>
      <c r="D2044" s="159">
        <v>968.03</v>
      </c>
    </row>
    <row r="2045" spans="3:4" ht="15" hidden="1" customHeight="1" x14ac:dyDescent="0.25">
      <c r="C2045" s="160" t="s">
        <v>542</v>
      </c>
      <c r="D2045" s="161">
        <v>974.49</v>
      </c>
    </row>
    <row r="2046" spans="3:4" ht="15" hidden="1" customHeight="1" x14ac:dyDescent="0.25">
      <c r="C2046" s="158" t="s">
        <v>551</v>
      </c>
      <c r="D2046" s="159">
        <v>715.22</v>
      </c>
    </row>
    <row r="2047" spans="3:4" ht="15" hidden="1" customHeight="1" x14ac:dyDescent="0.25">
      <c r="C2047" s="160" t="s">
        <v>539</v>
      </c>
      <c r="D2047" s="161">
        <v>292.49</v>
      </c>
    </row>
    <row r="2048" spans="3:4" ht="15" hidden="1" customHeight="1" x14ac:dyDescent="0.25">
      <c r="C2048" s="158" t="s">
        <v>542</v>
      </c>
      <c r="D2048" s="159">
        <v>1046.48</v>
      </c>
    </row>
    <row r="2049" spans="3:4" ht="15" hidden="1" customHeight="1" x14ac:dyDescent="0.25">
      <c r="C2049" s="160" t="s">
        <v>555</v>
      </c>
      <c r="D2049" s="161">
        <v>285.93</v>
      </c>
    </row>
    <row r="2050" spans="3:4" ht="15" hidden="1" customHeight="1" x14ac:dyDescent="0.25">
      <c r="C2050" s="158" t="s">
        <v>546</v>
      </c>
      <c r="D2050" s="159">
        <v>751.99</v>
      </c>
    </row>
    <row r="2051" spans="3:4" ht="15" hidden="1" customHeight="1" x14ac:dyDescent="0.25">
      <c r="C2051" s="160" t="s">
        <v>308</v>
      </c>
      <c r="D2051" s="161">
        <v>262.69</v>
      </c>
    </row>
    <row r="2052" spans="3:4" ht="15" hidden="1" customHeight="1" x14ac:dyDescent="0.25">
      <c r="C2052" s="158" t="s">
        <v>540</v>
      </c>
      <c r="D2052" s="159">
        <v>865.97</v>
      </c>
    </row>
    <row r="2053" spans="3:4" ht="15" hidden="1" customHeight="1" x14ac:dyDescent="0.25">
      <c r="C2053" s="160" t="s">
        <v>541</v>
      </c>
      <c r="D2053" s="161">
        <v>203.8</v>
      </c>
    </row>
    <row r="2054" spans="3:4" ht="15" hidden="1" customHeight="1" x14ac:dyDescent="0.25">
      <c r="C2054" s="158" t="s">
        <v>539</v>
      </c>
      <c r="D2054" s="159">
        <v>870.2</v>
      </c>
    </row>
    <row r="2055" spans="3:4" ht="15" hidden="1" customHeight="1" x14ac:dyDescent="0.25">
      <c r="C2055" s="160" t="s">
        <v>307</v>
      </c>
      <c r="D2055" s="161">
        <v>144.44</v>
      </c>
    </row>
    <row r="2056" spans="3:4" ht="15" hidden="1" customHeight="1" x14ac:dyDescent="0.25">
      <c r="C2056" s="158" t="s">
        <v>550</v>
      </c>
      <c r="D2056" s="159">
        <v>1239.5999999999999</v>
      </c>
    </row>
    <row r="2057" spans="3:4" ht="15" hidden="1" customHeight="1" x14ac:dyDescent="0.25">
      <c r="C2057" s="160" t="s">
        <v>312</v>
      </c>
      <c r="D2057" s="161">
        <v>337.99</v>
      </c>
    </row>
    <row r="2058" spans="3:4" ht="15" hidden="1" customHeight="1" x14ac:dyDescent="0.25">
      <c r="C2058" s="158" t="s">
        <v>550</v>
      </c>
      <c r="D2058" s="159">
        <v>571.62</v>
      </c>
    </row>
    <row r="2059" spans="3:4" ht="15" hidden="1" customHeight="1" x14ac:dyDescent="0.25">
      <c r="C2059" s="160" t="s">
        <v>557</v>
      </c>
      <c r="D2059" s="161">
        <v>516.30999999999995</v>
      </c>
    </row>
    <row r="2060" spans="3:4" ht="15" hidden="1" customHeight="1" x14ac:dyDescent="0.25">
      <c r="C2060" s="158" t="s">
        <v>309</v>
      </c>
      <c r="D2060" s="159">
        <v>1056.3800000000001</v>
      </c>
    </row>
    <row r="2061" spans="3:4" ht="15" hidden="1" customHeight="1" x14ac:dyDescent="0.25">
      <c r="C2061" s="160" t="s">
        <v>553</v>
      </c>
      <c r="D2061" s="161">
        <v>391.25</v>
      </c>
    </row>
    <row r="2062" spans="3:4" ht="15" hidden="1" customHeight="1" x14ac:dyDescent="0.25">
      <c r="C2062" s="158" t="s">
        <v>312</v>
      </c>
      <c r="D2062" s="159">
        <v>556.95000000000005</v>
      </c>
    </row>
    <row r="2063" spans="3:4" ht="15" hidden="1" customHeight="1" x14ac:dyDescent="0.25">
      <c r="C2063" s="160" t="s">
        <v>546</v>
      </c>
      <c r="D2063" s="161">
        <v>1249.3800000000001</v>
      </c>
    </row>
    <row r="2064" spans="3:4" ht="15" hidden="1" customHeight="1" x14ac:dyDescent="0.25">
      <c r="C2064" s="158" t="s">
        <v>548</v>
      </c>
      <c r="D2064" s="159">
        <v>672.62</v>
      </c>
    </row>
    <row r="2065" spans="3:4" ht="15" hidden="1" customHeight="1" x14ac:dyDescent="0.25">
      <c r="C2065" s="160" t="s">
        <v>545</v>
      </c>
      <c r="D2065" s="161">
        <v>868.16</v>
      </c>
    </row>
    <row r="2066" spans="3:4" ht="15" hidden="1" customHeight="1" x14ac:dyDescent="0.25">
      <c r="C2066" s="158" t="s">
        <v>543</v>
      </c>
      <c r="D2066" s="159">
        <v>42.4</v>
      </c>
    </row>
    <row r="2067" spans="3:4" ht="15" hidden="1" customHeight="1" x14ac:dyDescent="0.25">
      <c r="C2067" s="160" t="s">
        <v>549</v>
      </c>
      <c r="D2067" s="161">
        <v>125.74</v>
      </c>
    </row>
    <row r="2068" spans="3:4" ht="15" hidden="1" customHeight="1" x14ac:dyDescent="0.25">
      <c r="C2068" s="158" t="s">
        <v>551</v>
      </c>
      <c r="D2068" s="159">
        <v>1029.3800000000001</v>
      </c>
    </row>
    <row r="2069" spans="3:4" ht="15" hidden="1" customHeight="1" x14ac:dyDescent="0.25">
      <c r="C2069" s="160" t="s">
        <v>540</v>
      </c>
      <c r="D2069" s="161">
        <v>578.1</v>
      </c>
    </row>
    <row r="2070" spans="3:4" ht="15" hidden="1" customHeight="1" x14ac:dyDescent="0.25">
      <c r="C2070" s="158" t="s">
        <v>545</v>
      </c>
      <c r="D2070" s="159">
        <v>1174.22</v>
      </c>
    </row>
    <row r="2071" spans="3:4" ht="15" hidden="1" customHeight="1" x14ac:dyDescent="0.25">
      <c r="C2071" s="160" t="s">
        <v>308</v>
      </c>
      <c r="D2071" s="161">
        <v>449.37</v>
      </c>
    </row>
    <row r="2072" spans="3:4" ht="15" hidden="1" customHeight="1" x14ac:dyDescent="0.25">
      <c r="C2072" s="158" t="s">
        <v>554</v>
      </c>
      <c r="D2072" s="159">
        <v>916.57</v>
      </c>
    </row>
    <row r="2073" spans="3:4" ht="15" hidden="1" customHeight="1" x14ac:dyDescent="0.25">
      <c r="C2073" s="160" t="s">
        <v>549</v>
      </c>
      <c r="D2073" s="161">
        <v>235.77</v>
      </c>
    </row>
    <row r="2074" spans="3:4" ht="15" hidden="1" customHeight="1" x14ac:dyDescent="0.25">
      <c r="C2074" s="158" t="s">
        <v>557</v>
      </c>
      <c r="D2074" s="159">
        <v>848.36</v>
      </c>
    </row>
    <row r="2075" spans="3:4" ht="15" hidden="1" customHeight="1" x14ac:dyDescent="0.25">
      <c r="C2075" s="160" t="s">
        <v>308</v>
      </c>
      <c r="D2075" s="161">
        <v>261.79000000000002</v>
      </c>
    </row>
    <row r="2076" spans="3:4" ht="15" hidden="1" customHeight="1" x14ac:dyDescent="0.25">
      <c r="C2076" s="158" t="s">
        <v>549</v>
      </c>
      <c r="D2076" s="159">
        <v>970.43</v>
      </c>
    </row>
    <row r="2077" spans="3:4" ht="15" hidden="1" customHeight="1" x14ac:dyDescent="0.25">
      <c r="C2077" s="160" t="s">
        <v>549</v>
      </c>
      <c r="D2077" s="161">
        <v>1037.3399999999999</v>
      </c>
    </row>
    <row r="2078" spans="3:4" ht="15" hidden="1" customHeight="1" x14ac:dyDescent="0.25">
      <c r="C2078" s="158" t="s">
        <v>309</v>
      </c>
      <c r="D2078" s="159">
        <v>475.14</v>
      </c>
    </row>
    <row r="2079" spans="3:4" ht="15" hidden="1" customHeight="1" x14ac:dyDescent="0.25">
      <c r="C2079" s="160" t="s">
        <v>309</v>
      </c>
      <c r="D2079" s="161">
        <v>548.28</v>
      </c>
    </row>
    <row r="2080" spans="3:4" ht="15" hidden="1" customHeight="1" x14ac:dyDescent="0.25">
      <c r="C2080" s="158" t="s">
        <v>548</v>
      </c>
      <c r="D2080" s="159">
        <v>1000.28</v>
      </c>
    </row>
    <row r="2081" spans="3:4" ht="15" hidden="1" customHeight="1" x14ac:dyDescent="0.25">
      <c r="C2081" s="160" t="s">
        <v>539</v>
      </c>
      <c r="D2081" s="161">
        <v>173.72</v>
      </c>
    </row>
    <row r="2082" spans="3:4" ht="15" hidden="1" customHeight="1" x14ac:dyDescent="0.25">
      <c r="C2082" s="158" t="s">
        <v>307</v>
      </c>
      <c r="D2082" s="159">
        <v>443.75</v>
      </c>
    </row>
    <row r="2083" spans="3:4" ht="15" hidden="1" customHeight="1" x14ac:dyDescent="0.25">
      <c r="C2083" s="160" t="s">
        <v>557</v>
      </c>
      <c r="D2083" s="161">
        <v>304.07</v>
      </c>
    </row>
    <row r="2084" spans="3:4" ht="15" hidden="1" customHeight="1" x14ac:dyDescent="0.25">
      <c r="C2084" s="158" t="s">
        <v>547</v>
      </c>
      <c r="D2084" s="159">
        <v>423.99</v>
      </c>
    </row>
    <row r="2085" spans="3:4" ht="15" hidden="1" customHeight="1" x14ac:dyDescent="0.25">
      <c r="C2085" s="160" t="s">
        <v>554</v>
      </c>
      <c r="D2085" s="161">
        <v>117.33</v>
      </c>
    </row>
    <row r="2086" spans="3:4" ht="15" hidden="1" customHeight="1" x14ac:dyDescent="0.25">
      <c r="C2086" s="158" t="s">
        <v>543</v>
      </c>
      <c r="D2086" s="159">
        <v>788.5</v>
      </c>
    </row>
    <row r="2087" spans="3:4" ht="15" hidden="1" customHeight="1" x14ac:dyDescent="0.25">
      <c r="C2087" s="160" t="s">
        <v>553</v>
      </c>
      <c r="D2087" s="161">
        <v>793.6</v>
      </c>
    </row>
    <row r="2088" spans="3:4" ht="15" hidden="1" customHeight="1" x14ac:dyDescent="0.25">
      <c r="C2088" s="158" t="s">
        <v>553</v>
      </c>
      <c r="D2088" s="159">
        <v>1229.3</v>
      </c>
    </row>
    <row r="2089" spans="3:4" ht="15" hidden="1" customHeight="1" x14ac:dyDescent="0.25">
      <c r="C2089" s="160" t="s">
        <v>556</v>
      </c>
      <c r="D2089" s="161">
        <v>1196.7</v>
      </c>
    </row>
    <row r="2090" spans="3:4" ht="15" hidden="1" customHeight="1" x14ac:dyDescent="0.25">
      <c r="C2090" s="158" t="s">
        <v>557</v>
      </c>
      <c r="D2090" s="159">
        <v>130.63999999999999</v>
      </c>
    </row>
    <row r="2091" spans="3:4" ht="15" hidden="1" customHeight="1" x14ac:dyDescent="0.25">
      <c r="C2091" s="160" t="s">
        <v>557</v>
      </c>
      <c r="D2091" s="161">
        <v>1102.95</v>
      </c>
    </row>
    <row r="2092" spans="3:4" ht="15" hidden="1" customHeight="1" x14ac:dyDescent="0.25">
      <c r="C2092" s="158" t="s">
        <v>308</v>
      </c>
      <c r="D2092" s="159">
        <v>978.99</v>
      </c>
    </row>
    <row r="2093" spans="3:4" ht="15" hidden="1" customHeight="1" x14ac:dyDescent="0.25">
      <c r="C2093" s="160" t="s">
        <v>542</v>
      </c>
      <c r="D2093" s="161">
        <v>820.73</v>
      </c>
    </row>
    <row r="2094" spans="3:4" ht="15" hidden="1" customHeight="1" x14ac:dyDescent="0.25">
      <c r="C2094" s="158" t="s">
        <v>551</v>
      </c>
      <c r="D2094" s="159">
        <v>893.85</v>
      </c>
    </row>
    <row r="2095" spans="3:4" ht="15" hidden="1" customHeight="1" x14ac:dyDescent="0.25">
      <c r="C2095" s="160" t="s">
        <v>552</v>
      </c>
      <c r="D2095" s="161">
        <v>463.4</v>
      </c>
    </row>
    <row r="2096" spans="3:4" ht="15" hidden="1" customHeight="1" x14ac:dyDescent="0.25">
      <c r="C2096" s="158" t="s">
        <v>546</v>
      </c>
      <c r="D2096" s="159">
        <v>118.9</v>
      </c>
    </row>
    <row r="2097" spans="3:4" ht="15" hidden="1" customHeight="1" x14ac:dyDescent="0.25">
      <c r="C2097" s="160" t="s">
        <v>543</v>
      </c>
      <c r="D2097" s="161">
        <v>426.5</v>
      </c>
    </row>
    <row r="2098" spans="3:4" ht="15" hidden="1" customHeight="1" x14ac:dyDescent="0.25">
      <c r="C2098" s="158" t="s">
        <v>543</v>
      </c>
      <c r="D2098" s="159">
        <v>528.98</v>
      </c>
    </row>
    <row r="2099" spans="3:4" ht="15" hidden="1" customHeight="1" x14ac:dyDescent="0.25">
      <c r="C2099" s="160" t="s">
        <v>309</v>
      </c>
      <c r="D2099" s="161">
        <v>567.85</v>
      </c>
    </row>
    <row r="2100" spans="3:4" ht="15" hidden="1" customHeight="1" x14ac:dyDescent="0.25">
      <c r="C2100" s="158" t="s">
        <v>309</v>
      </c>
      <c r="D2100" s="159">
        <v>415.9</v>
      </c>
    </row>
    <row r="2101" spans="3:4" ht="15" hidden="1" customHeight="1" x14ac:dyDescent="0.25">
      <c r="C2101" s="160" t="s">
        <v>312</v>
      </c>
      <c r="D2101" s="161">
        <v>650.44000000000005</v>
      </c>
    </row>
    <row r="2102" spans="3:4" ht="15" hidden="1" customHeight="1" x14ac:dyDescent="0.25">
      <c r="C2102" s="158" t="s">
        <v>544</v>
      </c>
      <c r="D2102" s="159">
        <v>594.62</v>
      </c>
    </row>
    <row r="2103" spans="3:4" ht="15" hidden="1" customHeight="1" x14ac:dyDescent="0.25">
      <c r="C2103" s="160" t="s">
        <v>553</v>
      </c>
      <c r="D2103" s="161">
        <v>903.51</v>
      </c>
    </row>
    <row r="2104" spans="3:4" ht="15" hidden="1" customHeight="1" x14ac:dyDescent="0.25">
      <c r="C2104" s="158" t="s">
        <v>549</v>
      </c>
      <c r="D2104" s="159">
        <v>537.64</v>
      </c>
    </row>
    <row r="2105" spans="3:4" ht="15" hidden="1" customHeight="1" x14ac:dyDescent="0.25">
      <c r="C2105" s="160" t="s">
        <v>542</v>
      </c>
      <c r="D2105" s="161">
        <v>880.49</v>
      </c>
    </row>
    <row r="2106" spans="3:4" ht="15" hidden="1" customHeight="1" x14ac:dyDescent="0.25">
      <c r="C2106" s="158" t="s">
        <v>552</v>
      </c>
      <c r="D2106" s="159">
        <v>552.54</v>
      </c>
    </row>
    <row r="2107" spans="3:4" ht="15" hidden="1" customHeight="1" x14ac:dyDescent="0.25">
      <c r="C2107" s="160" t="s">
        <v>553</v>
      </c>
      <c r="D2107" s="161">
        <v>628.63</v>
      </c>
    </row>
    <row r="2108" spans="3:4" ht="15" hidden="1" customHeight="1" x14ac:dyDescent="0.25">
      <c r="C2108" s="158" t="s">
        <v>307</v>
      </c>
      <c r="D2108" s="159">
        <v>900.87</v>
      </c>
    </row>
    <row r="2109" spans="3:4" ht="15" hidden="1" customHeight="1" x14ac:dyDescent="0.25">
      <c r="C2109" s="160" t="s">
        <v>551</v>
      </c>
      <c r="D2109" s="161">
        <v>1155.6199999999999</v>
      </c>
    </row>
    <row r="2110" spans="3:4" ht="15" hidden="1" customHeight="1" x14ac:dyDescent="0.25">
      <c r="C2110" s="158" t="s">
        <v>543</v>
      </c>
      <c r="D2110" s="159">
        <v>35.61</v>
      </c>
    </row>
    <row r="2111" spans="3:4" ht="15" hidden="1" customHeight="1" x14ac:dyDescent="0.25">
      <c r="C2111" s="160" t="s">
        <v>553</v>
      </c>
      <c r="D2111" s="161">
        <v>507.88</v>
      </c>
    </row>
    <row r="2112" spans="3:4" ht="15" hidden="1" customHeight="1" x14ac:dyDescent="0.25">
      <c r="C2112" s="158" t="s">
        <v>556</v>
      </c>
      <c r="D2112" s="159">
        <v>1108.53</v>
      </c>
    </row>
    <row r="2113" spans="3:4" ht="15" hidden="1" customHeight="1" x14ac:dyDescent="0.25">
      <c r="C2113" s="160" t="s">
        <v>546</v>
      </c>
      <c r="D2113" s="161">
        <v>100.1</v>
      </c>
    </row>
    <row r="2114" spans="3:4" ht="15" hidden="1" customHeight="1" x14ac:dyDescent="0.25">
      <c r="C2114" s="158" t="s">
        <v>545</v>
      </c>
      <c r="D2114" s="159">
        <v>263.23</v>
      </c>
    </row>
    <row r="2115" spans="3:4" ht="15" hidden="1" customHeight="1" x14ac:dyDescent="0.25">
      <c r="C2115" s="160" t="s">
        <v>546</v>
      </c>
      <c r="D2115" s="161">
        <v>415.79</v>
      </c>
    </row>
    <row r="2116" spans="3:4" ht="15" hidden="1" customHeight="1" x14ac:dyDescent="0.25">
      <c r="C2116" s="158" t="s">
        <v>553</v>
      </c>
      <c r="D2116" s="159">
        <v>659.98</v>
      </c>
    </row>
    <row r="2117" spans="3:4" ht="15" hidden="1" customHeight="1" x14ac:dyDescent="0.25">
      <c r="C2117" s="160" t="s">
        <v>539</v>
      </c>
      <c r="D2117" s="161">
        <v>828.54</v>
      </c>
    </row>
    <row r="2118" spans="3:4" ht="15" hidden="1" customHeight="1" x14ac:dyDescent="0.25">
      <c r="C2118" s="158" t="s">
        <v>312</v>
      </c>
      <c r="D2118" s="159">
        <v>715.99</v>
      </c>
    </row>
    <row r="2119" spans="3:4" ht="15" hidden="1" customHeight="1" x14ac:dyDescent="0.25">
      <c r="C2119" s="160" t="s">
        <v>551</v>
      </c>
      <c r="D2119" s="161">
        <v>107.7</v>
      </c>
    </row>
    <row r="2120" spans="3:4" ht="15" hidden="1" customHeight="1" x14ac:dyDescent="0.25">
      <c r="C2120" s="158" t="s">
        <v>549</v>
      </c>
      <c r="D2120" s="159">
        <v>410.25</v>
      </c>
    </row>
    <row r="2121" spans="3:4" ht="15" hidden="1" customHeight="1" x14ac:dyDescent="0.25">
      <c r="C2121" s="160" t="s">
        <v>545</v>
      </c>
      <c r="D2121" s="161">
        <v>149.04</v>
      </c>
    </row>
    <row r="2122" spans="3:4" ht="15" hidden="1" customHeight="1" x14ac:dyDescent="0.25">
      <c r="C2122" s="158" t="s">
        <v>551</v>
      </c>
      <c r="D2122" s="159">
        <v>339.03</v>
      </c>
    </row>
    <row r="2123" spans="3:4" ht="15" hidden="1" customHeight="1" x14ac:dyDescent="0.25">
      <c r="C2123" s="160" t="s">
        <v>551</v>
      </c>
      <c r="D2123" s="161">
        <v>193.09</v>
      </c>
    </row>
    <row r="2124" spans="3:4" ht="15" hidden="1" customHeight="1" x14ac:dyDescent="0.25">
      <c r="C2124" s="158" t="s">
        <v>551</v>
      </c>
      <c r="D2124" s="159">
        <v>11.55</v>
      </c>
    </row>
    <row r="2125" spans="3:4" ht="15" hidden="1" customHeight="1" x14ac:dyDescent="0.25">
      <c r="C2125" s="160" t="s">
        <v>541</v>
      </c>
      <c r="D2125" s="161">
        <v>630.09</v>
      </c>
    </row>
    <row r="2126" spans="3:4" ht="15" hidden="1" customHeight="1" x14ac:dyDescent="0.25">
      <c r="C2126" s="158" t="s">
        <v>549</v>
      </c>
      <c r="D2126" s="159">
        <v>560.5</v>
      </c>
    </row>
    <row r="2127" spans="3:4" ht="15" hidden="1" customHeight="1" x14ac:dyDescent="0.25">
      <c r="C2127" s="160" t="s">
        <v>539</v>
      </c>
      <c r="D2127" s="161">
        <v>691.31</v>
      </c>
    </row>
    <row r="2128" spans="3:4" ht="15" hidden="1" customHeight="1" x14ac:dyDescent="0.25">
      <c r="C2128" s="158" t="s">
        <v>307</v>
      </c>
      <c r="D2128" s="159">
        <v>1057.46</v>
      </c>
    </row>
    <row r="2129" spans="3:4" ht="15" hidden="1" customHeight="1" x14ac:dyDescent="0.25">
      <c r="C2129" s="160" t="s">
        <v>307</v>
      </c>
      <c r="D2129" s="161">
        <v>112.03</v>
      </c>
    </row>
    <row r="2130" spans="3:4" ht="15" hidden="1" customHeight="1" x14ac:dyDescent="0.25">
      <c r="C2130" s="158" t="s">
        <v>307</v>
      </c>
      <c r="D2130" s="159">
        <v>1267.3800000000001</v>
      </c>
    </row>
    <row r="2131" spans="3:4" ht="15" hidden="1" customHeight="1" x14ac:dyDescent="0.25">
      <c r="C2131" s="160" t="s">
        <v>540</v>
      </c>
      <c r="D2131" s="161">
        <v>722.94</v>
      </c>
    </row>
    <row r="2132" spans="3:4" ht="15" hidden="1" customHeight="1" x14ac:dyDescent="0.25">
      <c r="C2132" s="158" t="s">
        <v>544</v>
      </c>
      <c r="D2132" s="159">
        <v>259.94</v>
      </c>
    </row>
    <row r="2133" spans="3:4" ht="15" hidden="1" customHeight="1" x14ac:dyDescent="0.25">
      <c r="C2133" s="160" t="s">
        <v>308</v>
      </c>
      <c r="D2133" s="161">
        <v>617.33000000000004</v>
      </c>
    </row>
    <row r="2134" spans="3:4" ht="15" hidden="1" customHeight="1" x14ac:dyDescent="0.25">
      <c r="C2134" s="158" t="s">
        <v>308</v>
      </c>
      <c r="D2134" s="159">
        <v>423.64</v>
      </c>
    </row>
    <row r="2135" spans="3:4" ht="15" hidden="1" customHeight="1" x14ac:dyDescent="0.25">
      <c r="C2135" s="160" t="s">
        <v>308</v>
      </c>
      <c r="D2135" s="161">
        <v>1203.53</v>
      </c>
    </row>
    <row r="2136" spans="3:4" ht="15" hidden="1" customHeight="1" x14ac:dyDescent="0.25">
      <c r="C2136" s="158" t="s">
        <v>553</v>
      </c>
      <c r="D2136" s="159">
        <v>519.28</v>
      </c>
    </row>
    <row r="2137" spans="3:4" ht="15" hidden="1" customHeight="1" x14ac:dyDescent="0.25">
      <c r="C2137" s="160" t="s">
        <v>307</v>
      </c>
      <c r="D2137" s="161">
        <v>796.06</v>
      </c>
    </row>
    <row r="2138" spans="3:4" ht="15" hidden="1" customHeight="1" x14ac:dyDescent="0.25">
      <c r="C2138" s="158" t="s">
        <v>549</v>
      </c>
      <c r="D2138" s="159">
        <v>32.81</v>
      </c>
    </row>
    <row r="2139" spans="3:4" ht="15" hidden="1" customHeight="1" x14ac:dyDescent="0.25">
      <c r="C2139" s="160" t="s">
        <v>547</v>
      </c>
      <c r="D2139" s="161">
        <v>92.42</v>
      </c>
    </row>
    <row r="2140" spans="3:4" ht="15" hidden="1" customHeight="1" x14ac:dyDescent="0.25">
      <c r="C2140" s="158" t="s">
        <v>540</v>
      </c>
      <c r="D2140" s="159">
        <v>605.01</v>
      </c>
    </row>
    <row r="2141" spans="3:4" ht="15" hidden="1" customHeight="1" x14ac:dyDescent="0.25">
      <c r="C2141" s="160" t="s">
        <v>308</v>
      </c>
      <c r="D2141" s="161">
        <v>1230.5999999999999</v>
      </c>
    </row>
    <row r="2142" spans="3:4" ht="15" hidden="1" customHeight="1" x14ac:dyDescent="0.25">
      <c r="C2142" s="158" t="s">
        <v>542</v>
      </c>
      <c r="D2142" s="159">
        <v>773.37</v>
      </c>
    </row>
    <row r="2143" spans="3:4" ht="15" hidden="1" customHeight="1" x14ac:dyDescent="0.25">
      <c r="C2143" s="160" t="s">
        <v>545</v>
      </c>
      <c r="D2143" s="161">
        <v>72.650000000000006</v>
      </c>
    </row>
    <row r="2144" spans="3:4" ht="15" hidden="1" customHeight="1" x14ac:dyDescent="0.25">
      <c r="C2144" s="158" t="s">
        <v>539</v>
      </c>
      <c r="D2144" s="159">
        <v>1159.3499999999999</v>
      </c>
    </row>
    <row r="2145" spans="3:4" ht="15" hidden="1" customHeight="1" x14ac:dyDescent="0.25">
      <c r="C2145" s="160" t="s">
        <v>312</v>
      </c>
      <c r="D2145" s="161">
        <v>829.25</v>
      </c>
    </row>
    <row r="2146" spans="3:4" ht="15" hidden="1" customHeight="1" x14ac:dyDescent="0.25">
      <c r="C2146" s="158" t="s">
        <v>557</v>
      </c>
      <c r="D2146" s="159">
        <v>13.74</v>
      </c>
    </row>
    <row r="2147" spans="3:4" ht="15" hidden="1" customHeight="1" x14ac:dyDescent="0.25">
      <c r="C2147" s="160" t="s">
        <v>539</v>
      </c>
      <c r="D2147" s="161">
        <v>1015.84</v>
      </c>
    </row>
    <row r="2148" spans="3:4" ht="15" hidden="1" customHeight="1" x14ac:dyDescent="0.25">
      <c r="C2148" s="158" t="s">
        <v>549</v>
      </c>
      <c r="D2148" s="159">
        <v>938.73</v>
      </c>
    </row>
    <row r="2149" spans="3:4" ht="15" hidden="1" customHeight="1" x14ac:dyDescent="0.25">
      <c r="C2149" s="160" t="s">
        <v>557</v>
      </c>
      <c r="D2149" s="161">
        <v>507.95</v>
      </c>
    </row>
    <row r="2150" spans="3:4" ht="15" hidden="1" customHeight="1" x14ac:dyDescent="0.25">
      <c r="C2150" s="158" t="s">
        <v>312</v>
      </c>
      <c r="D2150" s="159">
        <v>229.54</v>
      </c>
    </row>
    <row r="2151" spans="3:4" ht="15" hidden="1" customHeight="1" x14ac:dyDescent="0.25">
      <c r="C2151" s="160" t="s">
        <v>554</v>
      </c>
      <c r="D2151" s="161">
        <v>244.61</v>
      </c>
    </row>
    <row r="2152" spans="3:4" ht="15" hidden="1" customHeight="1" x14ac:dyDescent="0.25">
      <c r="C2152" s="158" t="s">
        <v>542</v>
      </c>
      <c r="D2152" s="159">
        <v>958.56</v>
      </c>
    </row>
    <row r="2153" spans="3:4" ht="15" hidden="1" customHeight="1" x14ac:dyDescent="0.25">
      <c r="C2153" s="160" t="s">
        <v>307</v>
      </c>
      <c r="D2153" s="161">
        <v>1205.4000000000001</v>
      </c>
    </row>
    <row r="2154" spans="3:4" ht="15" hidden="1" customHeight="1" x14ac:dyDescent="0.25">
      <c r="C2154" s="158" t="s">
        <v>546</v>
      </c>
      <c r="D2154" s="159">
        <v>471.11</v>
      </c>
    </row>
    <row r="2155" spans="3:4" ht="15" hidden="1" customHeight="1" x14ac:dyDescent="0.25">
      <c r="C2155" s="160" t="s">
        <v>539</v>
      </c>
      <c r="D2155" s="161">
        <v>581.36</v>
      </c>
    </row>
    <row r="2156" spans="3:4" ht="15" hidden="1" customHeight="1" x14ac:dyDescent="0.25">
      <c r="C2156" s="158" t="s">
        <v>309</v>
      </c>
      <c r="D2156" s="159">
        <v>851.44</v>
      </c>
    </row>
    <row r="2157" spans="3:4" ht="15" hidden="1" customHeight="1" x14ac:dyDescent="0.25">
      <c r="C2157" s="160" t="s">
        <v>545</v>
      </c>
      <c r="D2157" s="161">
        <v>299.70999999999998</v>
      </c>
    </row>
    <row r="2158" spans="3:4" ht="15" hidden="1" customHeight="1" x14ac:dyDescent="0.25">
      <c r="C2158" s="158" t="s">
        <v>309</v>
      </c>
      <c r="D2158" s="159">
        <v>1101.1600000000001</v>
      </c>
    </row>
    <row r="2159" spans="3:4" ht="15" hidden="1" customHeight="1" x14ac:dyDescent="0.25">
      <c r="C2159" s="160" t="s">
        <v>551</v>
      </c>
      <c r="D2159" s="161">
        <v>1144.3</v>
      </c>
    </row>
    <row r="2160" spans="3:4" ht="15" hidden="1" customHeight="1" x14ac:dyDescent="0.25">
      <c r="C2160" s="158" t="s">
        <v>549</v>
      </c>
      <c r="D2160" s="159">
        <v>121.49</v>
      </c>
    </row>
    <row r="2161" spans="3:4" ht="15" hidden="1" customHeight="1" x14ac:dyDescent="0.25">
      <c r="C2161" s="160" t="s">
        <v>548</v>
      </c>
      <c r="D2161" s="161">
        <v>550.19000000000005</v>
      </c>
    </row>
    <row r="2162" spans="3:4" ht="15" hidden="1" customHeight="1" x14ac:dyDescent="0.25">
      <c r="C2162" s="158" t="s">
        <v>551</v>
      </c>
      <c r="D2162" s="159">
        <v>1181.46</v>
      </c>
    </row>
    <row r="2163" spans="3:4" ht="15" hidden="1" customHeight="1" x14ac:dyDescent="0.25">
      <c r="C2163" s="160" t="s">
        <v>539</v>
      </c>
      <c r="D2163" s="161">
        <v>268.10000000000002</v>
      </c>
    </row>
    <row r="2164" spans="3:4" ht="15" hidden="1" customHeight="1" x14ac:dyDescent="0.25">
      <c r="C2164" s="158" t="s">
        <v>542</v>
      </c>
      <c r="D2164" s="159">
        <v>745.62</v>
      </c>
    </row>
    <row r="2165" spans="3:4" ht="15" hidden="1" customHeight="1" x14ac:dyDescent="0.25">
      <c r="C2165" s="160" t="s">
        <v>540</v>
      </c>
      <c r="D2165" s="161">
        <v>631.15</v>
      </c>
    </row>
    <row r="2166" spans="3:4" ht="15" hidden="1" customHeight="1" x14ac:dyDescent="0.25">
      <c r="C2166" s="158" t="s">
        <v>549</v>
      </c>
      <c r="D2166" s="159">
        <v>579.72</v>
      </c>
    </row>
    <row r="2167" spans="3:4" ht="15" hidden="1" customHeight="1" x14ac:dyDescent="0.25">
      <c r="C2167" s="160" t="s">
        <v>312</v>
      </c>
      <c r="D2167" s="161">
        <v>253.75</v>
      </c>
    </row>
    <row r="2168" spans="3:4" ht="15" hidden="1" customHeight="1" x14ac:dyDescent="0.25">
      <c r="C2168" s="158" t="s">
        <v>547</v>
      </c>
      <c r="D2168" s="159">
        <v>299.93</v>
      </c>
    </row>
    <row r="2169" spans="3:4" ht="15" hidden="1" customHeight="1" x14ac:dyDescent="0.25">
      <c r="C2169" s="160" t="s">
        <v>542</v>
      </c>
      <c r="D2169" s="161">
        <v>1046.8</v>
      </c>
    </row>
    <row r="2170" spans="3:4" ht="15" hidden="1" customHeight="1" x14ac:dyDescent="0.25">
      <c r="C2170" s="158" t="s">
        <v>312</v>
      </c>
      <c r="D2170" s="159">
        <v>738.24</v>
      </c>
    </row>
    <row r="2171" spans="3:4" ht="15" hidden="1" customHeight="1" x14ac:dyDescent="0.25">
      <c r="C2171" s="160" t="s">
        <v>308</v>
      </c>
      <c r="D2171" s="161">
        <v>539.92999999999995</v>
      </c>
    </row>
    <row r="2172" spans="3:4" ht="15" hidden="1" customHeight="1" x14ac:dyDescent="0.25">
      <c r="C2172" s="158" t="s">
        <v>540</v>
      </c>
      <c r="D2172" s="159">
        <v>515.59</v>
      </c>
    </row>
    <row r="2173" spans="3:4" ht="15" hidden="1" customHeight="1" x14ac:dyDescent="0.25">
      <c r="C2173" s="160" t="s">
        <v>555</v>
      </c>
      <c r="D2173" s="161">
        <v>1127.1099999999999</v>
      </c>
    </row>
    <row r="2174" spans="3:4" ht="15" hidden="1" customHeight="1" x14ac:dyDescent="0.25">
      <c r="C2174" s="158" t="s">
        <v>551</v>
      </c>
      <c r="D2174" s="159">
        <v>796.39</v>
      </c>
    </row>
    <row r="2175" spans="3:4" ht="15" hidden="1" customHeight="1" x14ac:dyDescent="0.25">
      <c r="C2175" s="160" t="s">
        <v>555</v>
      </c>
      <c r="D2175" s="161">
        <v>788.21</v>
      </c>
    </row>
    <row r="2176" spans="3:4" ht="15" hidden="1" customHeight="1" x14ac:dyDescent="0.25">
      <c r="C2176" s="158" t="s">
        <v>542</v>
      </c>
      <c r="D2176" s="159">
        <v>549.27</v>
      </c>
    </row>
    <row r="2177" spans="3:4" ht="15" hidden="1" customHeight="1" x14ac:dyDescent="0.25">
      <c r="C2177" s="160" t="s">
        <v>312</v>
      </c>
      <c r="D2177" s="161">
        <v>534.98</v>
      </c>
    </row>
    <row r="2178" spans="3:4" ht="15" hidden="1" customHeight="1" x14ac:dyDescent="0.25">
      <c r="C2178" s="158" t="s">
        <v>539</v>
      </c>
      <c r="D2178" s="159">
        <v>629.1</v>
      </c>
    </row>
    <row r="2179" spans="3:4" ht="15" hidden="1" customHeight="1" x14ac:dyDescent="0.25">
      <c r="C2179" s="160" t="s">
        <v>312</v>
      </c>
      <c r="D2179" s="161">
        <v>757.37</v>
      </c>
    </row>
    <row r="2180" spans="3:4" ht="15" hidden="1" customHeight="1" x14ac:dyDescent="0.25">
      <c r="C2180" s="158" t="s">
        <v>549</v>
      </c>
      <c r="D2180" s="159">
        <v>580.75</v>
      </c>
    </row>
    <row r="2181" spans="3:4" ht="15" hidden="1" customHeight="1" x14ac:dyDescent="0.25">
      <c r="C2181" s="160" t="s">
        <v>552</v>
      </c>
      <c r="D2181" s="161">
        <v>1275.27</v>
      </c>
    </row>
    <row r="2182" spans="3:4" ht="15" hidden="1" customHeight="1" x14ac:dyDescent="0.25">
      <c r="C2182" s="158" t="s">
        <v>539</v>
      </c>
      <c r="D2182" s="159">
        <v>941.71</v>
      </c>
    </row>
    <row r="2183" spans="3:4" ht="15" hidden="1" customHeight="1" x14ac:dyDescent="0.25">
      <c r="C2183" s="160" t="s">
        <v>309</v>
      </c>
      <c r="D2183" s="161">
        <v>72.89</v>
      </c>
    </row>
    <row r="2184" spans="3:4" ht="15" hidden="1" customHeight="1" x14ac:dyDescent="0.25">
      <c r="C2184" s="158" t="s">
        <v>556</v>
      </c>
      <c r="D2184" s="159">
        <v>474.49</v>
      </c>
    </row>
    <row r="2185" spans="3:4" ht="15" hidden="1" customHeight="1" x14ac:dyDescent="0.25">
      <c r="C2185" s="160" t="s">
        <v>549</v>
      </c>
      <c r="D2185" s="161">
        <v>1047.44</v>
      </c>
    </row>
    <row r="2186" spans="3:4" ht="15" hidden="1" customHeight="1" x14ac:dyDescent="0.25">
      <c r="C2186" s="158" t="s">
        <v>547</v>
      </c>
      <c r="D2186" s="159">
        <v>905.29</v>
      </c>
    </row>
    <row r="2187" spans="3:4" ht="15" hidden="1" customHeight="1" x14ac:dyDescent="0.25">
      <c r="C2187" s="160" t="s">
        <v>544</v>
      </c>
      <c r="D2187" s="161">
        <v>1099.23</v>
      </c>
    </row>
    <row r="2188" spans="3:4" ht="15" hidden="1" customHeight="1" x14ac:dyDescent="0.25">
      <c r="C2188" s="158" t="s">
        <v>557</v>
      </c>
      <c r="D2188" s="159">
        <v>542.78</v>
      </c>
    </row>
    <row r="2189" spans="3:4" ht="15" hidden="1" customHeight="1" x14ac:dyDescent="0.25">
      <c r="C2189" s="160" t="s">
        <v>551</v>
      </c>
      <c r="D2189" s="161">
        <v>470.05</v>
      </c>
    </row>
    <row r="2190" spans="3:4" ht="15" hidden="1" customHeight="1" x14ac:dyDescent="0.25">
      <c r="C2190" s="158" t="s">
        <v>546</v>
      </c>
      <c r="D2190" s="159">
        <v>119.3</v>
      </c>
    </row>
    <row r="2191" spans="3:4" ht="15" hidden="1" customHeight="1" x14ac:dyDescent="0.25">
      <c r="C2191" s="160" t="s">
        <v>542</v>
      </c>
      <c r="D2191" s="161">
        <v>115.97</v>
      </c>
    </row>
    <row r="2192" spans="3:4" ht="15" hidden="1" customHeight="1" x14ac:dyDescent="0.25">
      <c r="C2192" s="158" t="s">
        <v>547</v>
      </c>
      <c r="D2192" s="159">
        <v>229.75</v>
      </c>
    </row>
    <row r="2193" spans="3:4" ht="15" hidden="1" customHeight="1" x14ac:dyDescent="0.25">
      <c r="C2193" s="160" t="s">
        <v>540</v>
      </c>
      <c r="D2193" s="161">
        <v>904.09</v>
      </c>
    </row>
    <row r="2194" spans="3:4" ht="15" hidden="1" customHeight="1" x14ac:dyDescent="0.25">
      <c r="C2194" s="158" t="s">
        <v>554</v>
      </c>
      <c r="D2194" s="159">
        <v>952.77</v>
      </c>
    </row>
    <row r="2195" spans="3:4" ht="15" hidden="1" customHeight="1" x14ac:dyDescent="0.25">
      <c r="C2195" s="160" t="s">
        <v>540</v>
      </c>
      <c r="D2195" s="161">
        <v>567.32000000000005</v>
      </c>
    </row>
    <row r="2196" spans="3:4" ht="15" hidden="1" customHeight="1" x14ac:dyDescent="0.25">
      <c r="C2196" s="158" t="s">
        <v>312</v>
      </c>
      <c r="D2196" s="159">
        <v>552.48</v>
      </c>
    </row>
    <row r="2197" spans="3:4" ht="15" hidden="1" customHeight="1" x14ac:dyDescent="0.25">
      <c r="C2197" s="160" t="s">
        <v>308</v>
      </c>
      <c r="D2197" s="161">
        <v>1060.6300000000001</v>
      </c>
    </row>
    <row r="2198" spans="3:4" ht="15" hidden="1" customHeight="1" x14ac:dyDescent="0.25">
      <c r="C2198" s="158" t="s">
        <v>308</v>
      </c>
      <c r="D2198" s="159">
        <v>646.75</v>
      </c>
    </row>
    <row r="2199" spans="3:4" ht="15" hidden="1" customHeight="1" x14ac:dyDescent="0.25">
      <c r="C2199" s="160" t="s">
        <v>312</v>
      </c>
      <c r="D2199" s="161">
        <v>1044.8800000000001</v>
      </c>
    </row>
    <row r="2200" spans="3:4" ht="15" hidden="1" customHeight="1" x14ac:dyDescent="0.25">
      <c r="C2200" s="158" t="s">
        <v>307</v>
      </c>
      <c r="D2200" s="159">
        <v>824.74</v>
      </c>
    </row>
    <row r="2201" spans="3:4" ht="15" hidden="1" customHeight="1" x14ac:dyDescent="0.25">
      <c r="C2201" s="160" t="s">
        <v>539</v>
      </c>
      <c r="D2201" s="161">
        <v>1099.5</v>
      </c>
    </row>
    <row r="2202" spans="3:4" ht="15" hidden="1" customHeight="1" x14ac:dyDescent="0.25">
      <c r="C2202" s="158" t="s">
        <v>555</v>
      </c>
      <c r="D2202" s="159">
        <v>399.64</v>
      </c>
    </row>
    <row r="2203" spans="3:4" ht="15" hidden="1" customHeight="1" x14ac:dyDescent="0.25">
      <c r="C2203" s="160" t="s">
        <v>308</v>
      </c>
      <c r="D2203" s="161">
        <v>164.65</v>
      </c>
    </row>
    <row r="2204" spans="3:4" ht="15" hidden="1" customHeight="1" x14ac:dyDescent="0.25">
      <c r="C2204" s="158" t="s">
        <v>543</v>
      </c>
      <c r="D2204" s="159">
        <v>723.09</v>
      </c>
    </row>
    <row r="2205" spans="3:4" ht="15" hidden="1" customHeight="1" x14ac:dyDescent="0.25">
      <c r="C2205" s="160" t="s">
        <v>544</v>
      </c>
      <c r="D2205" s="161">
        <v>745.15</v>
      </c>
    </row>
    <row r="2206" spans="3:4" ht="15" hidden="1" customHeight="1" x14ac:dyDescent="0.25">
      <c r="C2206" s="158" t="s">
        <v>556</v>
      </c>
      <c r="D2206" s="159">
        <v>416.27</v>
      </c>
    </row>
    <row r="2207" spans="3:4" ht="15" hidden="1" customHeight="1" x14ac:dyDescent="0.25">
      <c r="C2207" s="160" t="s">
        <v>309</v>
      </c>
      <c r="D2207" s="161">
        <v>980.01</v>
      </c>
    </row>
    <row r="2208" spans="3:4" ht="15" hidden="1" customHeight="1" x14ac:dyDescent="0.25">
      <c r="C2208" s="158" t="s">
        <v>540</v>
      </c>
      <c r="D2208" s="159">
        <v>707.16</v>
      </c>
    </row>
    <row r="2209" spans="3:4" ht="15" hidden="1" customHeight="1" x14ac:dyDescent="0.25">
      <c r="C2209" s="160" t="s">
        <v>543</v>
      </c>
      <c r="D2209" s="161">
        <v>564.23</v>
      </c>
    </row>
    <row r="2210" spans="3:4" ht="15" hidden="1" customHeight="1" x14ac:dyDescent="0.25">
      <c r="C2210" s="158" t="s">
        <v>539</v>
      </c>
      <c r="D2210" s="159">
        <v>53.2</v>
      </c>
    </row>
    <row r="2211" spans="3:4" ht="15" hidden="1" customHeight="1" x14ac:dyDescent="0.25">
      <c r="C2211" s="160" t="s">
        <v>542</v>
      </c>
      <c r="D2211" s="161">
        <v>768.3</v>
      </c>
    </row>
    <row r="2212" spans="3:4" ht="15" hidden="1" customHeight="1" x14ac:dyDescent="0.25">
      <c r="C2212" s="158" t="s">
        <v>308</v>
      </c>
      <c r="D2212" s="159">
        <v>1046.8599999999999</v>
      </c>
    </row>
    <row r="2213" spans="3:4" ht="15" hidden="1" customHeight="1" x14ac:dyDescent="0.25">
      <c r="C2213" s="160" t="s">
        <v>552</v>
      </c>
      <c r="D2213" s="161">
        <v>827.39</v>
      </c>
    </row>
    <row r="2214" spans="3:4" ht="15" hidden="1" customHeight="1" x14ac:dyDescent="0.25">
      <c r="C2214" s="158" t="s">
        <v>551</v>
      </c>
      <c r="D2214" s="159">
        <v>628.13</v>
      </c>
    </row>
    <row r="2215" spans="3:4" ht="15" hidden="1" customHeight="1" x14ac:dyDescent="0.25">
      <c r="C2215" s="160" t="s">
        <v>557</v>
      </c>
      <c r="D2215" s="161">
        <v>351.58</v>
      </c>
    </row>
    <row r="2216" spans="3:4" ht="15" hidden="1" customHeight="1" x14ac:dyDescent="0.25">
      <c r="C2216" s="158" t="s">
        <v>553</v>
      </c>
      <c r="D2216" s="159">
        <v>1053.31</v>
      </c>
    </row>
    <row r="2217" spans="3:4" ht="15" hidden="1" customHeight="1" x14ac:dyDescent="0.25">
      <c r="C2217" s="160" t="s">
        <v>553</v>
      </c>
      <c r="D2217" s="161">
        <v>1079.8699999999999</v>
      </c>
    </row>
    <row r="2218" spans="3:4" ht="15" hidden="1" customHeight="1" x14ac:dyDescent="0.25">
      <c r="C2218" s="158" t="s">
        <v>547</v>
      </c>
      <c r="D2218" s="159">
        <v>516.47</v>
      </c>
    </row>
    <row r="2219" spans="3:4" ht="15" hidden="1" customHeight="1" x14ac:dyDescent="0.25">
      <c r="C2219" s="160" t="s">
        <v>309</v>
      </c>
      <c r="D2219" s="161">
        <v>947.18</v>
      </c>
    </row>
    <row r="2220" spans="3:4" ht="15" hidden="1" customHeight="1" x14ac:dyDescent="0.25">
      <c r="C2220" s="158" t="s">
        <v>553</v>
      </c>
      <c r="D2220" s="159">
        <v>229.15</v>
      </c>
    </row>
    <row r="2221" spans="3:4" ht="15" hidden="1" customHeight="1" x14ac:dyDescent="0.25">
      <c r="C2221" s="160" t="s">
        <v>543</v>
      </c>
      <c r="D2221" s="161">
        <v>501.4</v>
      </c>
    </row>
    <row r="2222" spans="3:4" ht="15" hidden="1" customHeight="1" x14ac:dyDescent="0.25">
      <c r="C2222" s="158" t="s">
        <v>547</v>
      </c>
      <c r="D2222" s="159">
        <v>740.81</v>
      </c>
    </row>
    <row r="2223" spans="3:4" ht="15" hidden="1" customHeight="1" x14ac:dyDescent="0.25">
      <c r="C2223" s="160" t="s">
        <v>543</v>
      </c>
      <c r="D2223" s="161">
        <v>734.58</v>
      </c>
    </row>
    <row r="2224" spans="3:4" ht="15" hidden="1" customHeight="1" x14ac:dyDescent="0.25">
      <c r="C2224" s="158" t="s">
        <v>539</v>
      </c>
      <c r="D2224" s="159">
        <v>189.57</v>
      </c>
    </row>
    <row r="2225" spans="3:4" ht="15" hidden="1" customHeight="1" x14ac:dyDescent="0.25">
      <c r="C2225" s="160" t="s">
        <v>551</v>
      </c>
      <c r="D2225" s="161">
        <v>1042.2</v>
      </c>
    </row>
    <row r="2226" spans="3:4" ht="15" hidden="1" customHeight="1" x14ac:dyDescent="0.25">
      <c r="C2226" s="158" t="s">
        <v>547</v>
      </c>
      <c r="D2226" s="159">
        <v>911.2</v>
      </c>
    </row>
    <row r="2227" spans="3:4" ht="15" hidden="1" customHeight="1" x14ac:dyDescent="0.25">
      <c r="C2227" s="160" t="s">
        <v>547</v>
      </c>
      <c r="D2227" s="161">
        <v>461.82</v>
      </c>
    </row>
    <row r="2228" spans="3:4" ht="15" hidden="1" customHeight="1" x14ac:dyDescent="0.25">
      <c r="C2228" s="158" t="s">
        <v>540</v>
      </c>
      <c r="D2228" s="159">
        <v>231.7</v>
      </c>
    </row>
    <row r="2229" spans="3:4" ht="15" hidden="1" customHeight="1" x14ac:dyDescent="0.25">
      <c r="C2229" s="160" t="s">
        <v>540</v>
      </c>
      <c r="D2229" s="161">
        <v>428.87</v>
      </c>
    </row>
    <row r="2230" spans="3:4" ht="15" hidden="1" customHeight="1" x14ac:dyDescent="0.25">
      <c r="C2230" s="158" t="s">
        <v>307</v>
      </c>
      <c r="D2230" s="159">
        <v>1201.69</v>
      </c>
    </row>
    <row r="2231" spans="3:4" ht="15" hidden="1" customHeight="1" x14ac:dyDescent="0.25">
      <c r="C2231" s="160" t="s">
        <v>553</v>
      </c>
      <c r="D2231" s="161">
        <v>530.1</v>
      </c>
    </row>
    <row r="2232" spans="3:4" ht="15" hidden="1" customHeight="1" x14ac:dyDescent="0.25">
      <c r="C2232" s="158" t="s">
        <v>552</v>
      </c>
      <c r="D2232" s="159">
        <v>396.78</v>
      </c>
    </row>
    <row r="2233" spans="3:4" ht="15" hidden="1" customHeight="1" x14ac:dyDescent="0.25">
      <c r="C2233" s="160" t="s">
        <v>544</v>
      </c>
      <c r="D2233" s="161">
        <v>283.13</v>
      </c>
    </row>
    <row r="2234" spans="3:4" ht="15" hidden="1" customHeight="1" x14ac:dyDescent="0.25">
      <c r="C2234" s="158" t="s">
        <v>553</v>
      </c>
      <c r="D2234" s="159">
        <v>601.34</v>
      </c>
    </row>
    <row r="2235" spans="3:4" ht="15" hidden="1" customHeight="1" x14ac:dyDescent="0.25">
      <c r="C2235" s="160" t="s">
        <v>558</v>
      </c>
      <c r="D2235" s="161">
        <v>253.14</v>
      </c>
    </row>
    <row r="2236" spans="3:4" ht="15" hidden="1" customHeight="1" x14ac:dyDescent="0.25">
      <c r="C2236" s="158" t="s">
        <v>553</v>
      </c>
      <c r="D2236" s="159">
        <v>752.09</v>
      </c>
    </row>
    <row r="2237" spans="3:4" ht="15" hidden="1" customHeight="1" x14ac:dyDescent="0.25">
      <c r="C2237" s="160" t="s">
        <v>542</v>
      </c>
      <c r="D2237" s="161">
        <v>262.60000000000002</v>
      </c>
    </row>
    <row r="2238" spans="3:4" ht="15" hidden="1" customHeight="1" x14ac:dyDescent="0.25">
      <c r="C2238" s="158" t="s">
        <v>542</v>
      </c>
      <c r="D2238" s="159">
        <v>406.39</v>
      </c>
    </row>
    <row r="2239" spans="3:4" ht="15" hidden="1" customHeight="1" x14ac:dyDescent="0.25">
      <c r="C2239" s="160" t="s">
        <v>543</v>
      </c>
      <c r="D2239" s="161">
        <v>659.78</v>
      </c>
    </row>
    <row r="2240" spans="3:4" ht="15" hidden="1" customHeight="1" x14ac:dyDescent="0.25">
      <c r="C2240" s="158" t="s">
        <v>551</v>
      </c>
      <c r="D2240" s="159">
        <v>1225.75</v>
      </c>
    </row>
    <row r="2241" spans="3:4" ht="15" hidden="1" customHeight="1" x14ac:dyDescent="0.25">
      <c r="C2241" s="160" t="s">
        <v>545</v>
      </c>
      <c r="D2241" s="161">
        <v>1073.9100000000001</v>
      </c>
    </row>
    <row r="2242" spans="3:4" ht="15" hidden="1" customHeight="1" x14ac:dyDescent="0.25">
      <c r="C2242" s="158" t="s">
        <v>543</v>
      </c>
      <c r="D2242" s="159">
        <v>1242.96</v>
      </c>
    </row>
    <row r="2243" spans="3:4" ht="15" hidden="1" customHeight="1" x14ac:dyDescent="0.25">
      <c r="C2243" s="160" t="s">
        <v>542</v>
      </c>
      <c r="D2243" s="161">
        <v>1072.99</v>
      </c>
    </row>
    <row r="2244" spans="3:4" ht="15" hidden="1" customHeight="1" x14ac:dyDescent="0.25">
      <c r="C2244" s="158" t="s">
        <v>539</v>
      </c>
      <c r="D2244" s="159">
        <v>600.16</v>
      </c>
    </row>
    <row r="2245" spans="3:4" ht="15" hidden="1" customHeight="1" x14ac:dyDescent="0.25">
      <c r="C2245" s="160" t="s">
        <v>547</v>
      </c>
      <c r="D2245" s="161">
        <v>310.69</v>
      </c>
    </row>
    <row r="2246" spans="3:4" ht="15" hidden="1" customHeight="1" x14ac:dyDescent="0.25">
      <c r="C2246" s="158" t="s">
        <v>545</v>
      </c>
      <c r="D2246" s="159">
        <v>1062.06</v>
      </c>
    </row>
    <row r="2247" spans="3:4" ht="15" hidden="1" customHeight="1" x14ac:dyDescent="0.25">
      <c r="C2247" s="160" t="s">
        <v>547</v>
      </c>
      <c r="D2247" s="161">
        <v>83.79</v>
      </c>
    </row>
    <row r="2248" spans="3:4" ht="15" hidden="1" customHeight="1" x14ac:dyDescent="0.25">
      <c r="C2248" s="158" t="s">
        <v>307</v>
      </c>
      <c r="D2248" s="159">
        <v>571.59</v>
      </c>
    </row>
    <row r="2249" spans="3:4" ht="15" hidden="1" customHeight="1" x14ac:dyDescent="0.25">
      <c r="C2249" s="160" t="s">
        <v>307</v>
      </c>
      <c r="D2249" s="161">
        <v>666.4</v>
      </c>
    </row>
    <row r="2250" spans="3:4" ht="15" hidden="1" customHeight="1" x14ac:dyDescent="0.25">
      <c r="C2250" s="158" t="s">
        <v>550</v>
      </c>
      <c r="D2250" s="159">
        <v>547.96</v>
      </c>
    </row>
    <row r="2251" spans="3:4" ht="15" hidden="1" customHeight="1" x14ac:dyDescent="0.25">
      <c r="C2251" s="160" t="s">
        <v>307</v>
      </c>
      <c r="D2251" s="161">
        <v>994.67</v>
      </c>
    </row>
    <row r="2252" spans="3:4" ht="15" hidden="1" customHeight="1" x14ac:dyDescent="0.25">
      <c r="C2252" s="158" t="s">
        <v>558</v>
      </c>
      <c r="D2252" s="159">
        <v>294.49</v>
      </c>
    </row>
    <row r="2253" spans="3:4" ht="15" hidden="1" customHeight="1" x14ac:dyDescent="0.25">
      <c r="C2253" s="160" t="s">
        <v>548</v>
      </c>
      <c r="D2253" s="161">
        <v>1124.57</v>
      </c>
    </row>
    <row r="2254" spans="3:4" ht="15" hidden="1" customHeight="1" x14ac:dyDescent="0.25">
      <c r="C2254" s="158" t="s">
        <v>549</v>
      </c>
      <c r="D2254" s="159">
        <v>965.91</v>
      </c>
    </row>
    <row r="2255" spans="3:4" ht="15" hidden="1" customHeight="1" x14ac:dyDescent="0.25">
      <c r="C2255" s="160" t="s">
        <v>546</v>
      </c>
      <c r="D2255" s="161">
        <v>171.91</v>
      </c>
    </row>
    <row r="2256" spans="3:4" ht="15" hidden="1" customHeight="1" x14ac:dyDescent="0.25">
      <c r="C2256" s="158" t="s">
        <v>556</v>
      </c>
      <c r="D2256" s="159">
        <v>935.62</v>
      </c>
    </row>
    <row r="2257" spans="3:4" ht="15" hidden="1" customHeight="1" x14ac:dyDescent="0.25">
      <c r="C2257" s="160" t="s">
        <v>551</v>
      </c>
      <c r="D2257" s="161">
        <v>759.9</v>
      </c>
    </row>
    <row r="2258" spans="3:4" ht="15" hidden="1" customHeight="1" x14ac:dyDescent="0.25">
      <c r="C2258" s="158" t="s">
        <v>309</v>
      </c>
      <c r="D2258" s="159">
        <v>219.05</v>
      </c>
    </row>
    <row r="2259" spans="3:4" ht="15" hidden="1" customHeight="1" x14ac:dyDescent="0.25">
      <c r="C2259" s="160" t="s">
        <v>553</v>
      </c>
      <c r="D2259" s="161">
        <v>723.42</v>
      </c>
    </row>
    <row r="2260" spans="3:4" ht="15" hidden="1" customHeight="1" x14ac:dyDescent="0.25">
      <c r="C2260" s="158" t="s">
        <v>542</v>
      </c>
      <c r="D2260" s="159">
        <v>178.26</v>
      </c>
    </row>
    <row r="2261" spans="3:4" ht="15" hidden="1" customHeight="1" x14ac:dyDescent="0.25">
      <c r="C2261" s="160" t="s">
        <v>546</v>
      </c>
      <c r="D2261" s="161">
        <v>743.89</v>
      </c>
    </row>
    <row r="2262" spans="3:4" ht="15" hidden="1" customHeight="1" x14ac:dyDescent="0.25">
      <c r="C2262" s="158" t="s">
        <v>547</v>
      </c>
      <c r="D2262" s="159">
        <v>1229.82</v>
      </c>
    </row>
    <row r="2263" spans="3:4" ht="15" hidden="1" customHeight="1" x14ac:dyDescent="0.25">
      <c r="C2263" s="160" t="s">
        <v>546</v>
      </c>
      <c r="D2263" s="161">
        <v>551.73</v>
      </c>
    </row>
    <row r="2264" spans="3:4" ht="15" hidden="1" customHeight="1" x14ac:dyDescent="0.25">
      <c r="C2264" s="158" t="s">
        <v>549</v>
      </c>
      <c r="D2264" s="159">
        <v>743.28</v>
      </c>
    </row>
    <row r="2265" spans="3:4" ht="15" hidden="1" customHeight="1" x14ac:dyDescent="0.25">
      <c r="C2265" s="160" t="s">
        <v>549</v>
      </c>
      <c r="D2265" s="161">
        <v>677.45</v>
      </c>
    </row>
    <row r="2266" spans="3:4" ht="15" hidden="1" customHeight="1" x14ac:dyDescent="0.25">
      <c r="C2266" s="158" t="s">
        <v>309</v>
      </c>
      <c r="D2266" s="159">
        <v>527.54</v>
      </c>
    </row>
    <row r="2267" spans="3:4" ht="15" hidden="1" customHeight="1" x14ac:dyDescent="0.25">
      <c r="C2267" s="160" t="s">
        <v>312</v>
      </c>
      <c r="D2267" s="161">
        <v>293.97000000000003</v>
      </c>
    </row>
    <row r="2268" spans="3:4" ht="15" hidden="1" customHeight="1" x14ac:dyDescent="0.25">
      <c r="C2268" s="158" t="s">
        <v>312</v>
      </c>
      <c r="D2268" s="159">
        <v>676.77</v>
      </c>
    </row>
    <row r="2269" spans="3:4" ht="15" hidden="1" customHeight="1" x14ac:dyDescent="0.25">
      <c r="C2269" s="160" t="s">
        <v>540</v>
      </c>
      <c r="D2269" s="161">
        <v>840.63</v>
      </c>
    </row>
    <row r="2270" spans="3:4" ht="15" hidden="1" customHeight="1" x14ac:dyDescent="0.25">
      <c r="C2270" s="158" t="s">
        <v>552</v>
      </c>
      <c r="D2270" s="159">
        <v>518.97</v>
      </c>
    </row>
    <row r="2271" spans="3:4" ht="15" hidden="1" customHeight="1" x14ac:dyDescent="0.25">
      <c r="C2271" s="160" t="s">
        <v>552</v>
      </c>
      <c r="D2271" s="161">
        <v>481.84</v>
      </c>
    </row>
    <row r="2272" spans="3:4" ht="15" hidden="1" customHeight="1" x14ac:dyDescent="0.25">
      <c r="C2272" s="158" t="s">
        <v>549</v>
      </c>
      <c r="D2272" s="159">
        <v>734.23</v>
      </c>
    </row>
    <row r="2273" spans="3:4" ht="15" hidden="1" customHeight="1" x14ac:dyDescent="0.25">
      <c r="C2273" s="160" t="s">
        <v>309</v>
      </c>
      <c r="D2273" s="161">
        <v>360.53</v>
      </c>
    </row>
    <row r="2274" spans="3:4" ht="15" hidden="1" customHeight="1" x14ac:dyDescent="0.25">
      <c r="C2274" s="158" t="s">
        <v>539</v>
      </c>
      <c r="D2274" s="159">
        <v>1179.07</v>
      </c>
    </row>
    <row r="2275" spans="3:4" ht="15" hidden="1" customHeight="1" x14ac:dyDescent="0.25">
      <c r="C2275" s="160" t="s">
        <v>543</v>
      </c>
      <c r="D2275" s="161">
        <v>741.29</v>
      </c>
    </row>
    <row r="2276" spans="3:4" ht="15" hidden="1" customHeight="1" x14ac:dyDescent="0.25">
      <c r="C2276" s="158" t="s">
        <v>551</v>
      </c>
      <c r="D2276" s="159">
        <v>716.24</v>
      </c>
    </row>
    <row r="2277" spans="3:4" ht="15" hidden="1" customHeight="1" x14ac:dyDescent="0.25">
      <c r="C2277" s="160" t="s">
        <v>307</v>
      </c>
      <c r="D2277" s="161">
        <v>695.04</v>
      </c>
    </row>
    <row r="2278" spans="3:4" ht="15" hidden="1" customHeight="1" x14ac:dyDescent="0.25">
      <c r="C2278" s="158" t="s">
        <v>552</v>
      </c>
      <c r="D2278" s="159">
        <v>499.16</v>
      </c>
    </row>
    <row r="2279" spans="3:4" ht="15" hidden="1" customHeight="1" x14ac:dyDescent="0.25">
      <c r="C2279" s="160" t="s">
        <v>546</v>
      </c>
      <c r="D2279" s="161">
        <v>675.88</v>
      </c>
    </row>
    <row r="2280" spans="3:4" ht="15" hidden="1" customHeight="1" x14ac:dyDescent="0.25">
      <c r="C2280" s="158" t="s">
        <v>551</v>
      </c>
      <c r="D2280" s="159">
        <v>623.73</v>
      </c>
    </row>
    <row r="2281" spans="3:4" ht="15" hidden="1" customHeight="1" x14ac:dyDescent="0.25">
      <c r="C2281" s="160" t="s">
        <v>542</v>
      </c>
      <c r="D2281" s="161">
        <v>962.95</v>
      </c>
    </row>
    <row r="2282" spans="3:4" ht="15" hidden="1" customHeight="1" x14ac:dyDescent="0.25">
      <c r="C2282" s="158" t="s">
        <v>553</v>
      </c>
      <c r="D2282" s="159">
        <v>488.24</v>
      </c>
    </row>
    <row r="2283" spans="3:4" ht="15" hidden="1" customHeight="1" x14ac:dyDescent="0.25">
      <c r="C2283" s="160" t="s">
        <v>540</v>
      </c>
      <c r="D2283" s="161">
        <v>982.02</v>
      </c>
    </row>
    <row r="2284" spans="3:4" ht="15" hidden="1" customHeight="1" x14ac:dyDescent="0.25">
      <c r="C2284" s="158" t="s">
        <v>308</v>
      </c>
      <c r="D2284" s="159">
        <v>1267.46</v>
      </c>
    </row>
    <row r="2285" spans="3:4" ht="15" hidden="1" customHeight="1" x14ac:dyDescent="0.25">
      <c r="C2285" s="160" t="s">
        <v>558</v>
      </c>
      <c r="D2285" s="161">
        <v>588.61</v>
      </c>
    </row>
    <row r="2286" spans="3:4" ht="15" hidden="1" customHeight="1" x14ac:dyDescent="0.25">
      <c r="C2286" s="158" t="s">
        <v>553</v>
      </c>
      <c r="D2286" s="159">
        <v>766.12</v>
      </c>
    </row>
    <row r="2287" spans="3:4" ht="15" hidden="1" customHeight="1" x14ac:dyDescent="0.25">
      <c r="C2287" s="160" t="s">
        <v>541</v>
      </c>
      <c r="D2287" s="161">
        <v>1088.96</v>
      </c>
    </row>
    <row r="2288" spans="3:4" ht="15" hidden="1" customHeight="1" x14ac:dyDescent="0.25">
      <c r="C2288" s="158" t="s">
        <v>542</v>
      </c>
      <c r="D2288" s="159">
        <v>570.76</v>
      </c>
    </row>
    <row r="2289" spans="3:4" ht="15" hidden="1" customHeight="1" x14ac:dyDescent="0.25">
      <c r="C2289" s="160" t="s">
        <v>542</v>
      </c>
      <c r="D2289" s="161">
        <v>751.5</v>
      </c>
    </row>
    <row r="2290" spans="3:4" ht="15" hidden="1" customHeight="1" x14ac:dyDescent="0.25">
      <c r="C2290" s="158" t="s">
        <v>555</v>
      </c>
      <c r="D2290" s="159">
        <v>359.95</v>
      </c>
    </row>
    <row r="2291" spans="3:4" ht="15" hidden="1" customHeight="1" x14ac:dyDescent="0.25">
      <c r="C2291" s="160" t="s">
        <v>543</v>
      </c>
      <c r="D2291" s="161">
        <v>731.75</v>
      </c>
    </row>
    <row r="2292" spans="3:4" ht="15" hidden="1" customHeight="1" x14ac:dyDescent="0.25">
      <c r="C2292" s="158" t="s">
        <v>308</v>
      </c>
      <c r="D2292" s="159">
        <v>855.94</v>
      </c>
    </row>
    <row r="2293" spans="3:4" ht="15" hidden="1" customHeight="1" x14ac:dyDescent="0.25">
      <c r="C2293" s="160" t="s">
        <v>544</v>
      </c>
      <c r="D2293" s="161">
        <v>1206.49</v>
      </c>
    </row>
    <row r="2294" spans="3:4" ht="15" hidden="1" customHeight="1" x14ac:dyDescent="0.25">
      <c r="C2294" s="158" t="s">
        <v>556</v>
      </c>
      <c r="D2294" s="159">
        <v>819.55</v>
      </c>
    </row>
    <row r="2295" spans="3:4" ht="15" hidden="1" customHeight="1" x14ac:dyDescent="0.25">
      <c r="C2295" s="160" t="s">
        <v>552</v>
      </c>
      <c r="D2295" s="161">
        <v>1072.32</v>
      </c>
    </row>
    <row r="2296" spans="3:4" ht="15" hidden="1" customHeight="1" x14ac:dyDescent="0.25">
      <c r="C2296" s="158" t="s">
        <v>540</v>
      </c>
      <c r="D2296" s="159">
        <v>872.69</v>
      </c>
    </row>
    <row r="2297" spans="3:4" ht="15" hidden="1" customHeight="1" x14ac:dyDescent="0.25">
      <c r="C2297" s="160" t="s">
        <v>551</v>
      </c>
      <c r="D2297" s="161">
        <v>431.57</v>
      </c>
    </row>
    <row r="2298" spans="3:4" ht="15" hidden="1" customHeight="1" x14ac:dyDescent="0.25">
      <c r="C2298" s="158" t="s">
        <v>542</v>
      </c>
      <c r="D2298" s="159">
        <v>579.34</v>
      </c>
    </row>
    <row r="2299" spans="3:4" ht="15" hidden="1" customHeight="1" x14ac:dyDescent="0.25">
      <c r="C2299" s="160" t="s">
        <v>543</v>
      </c>
      <c r="D2299" s="161">
        <v>826.88</v>
      </c>
    </row>
    <row r="2300" spans="3:4" ht="15" hidden="1" customHeight="1" x14ac:dyDescent="0.25">
      <c r="C2300" s="158" t="s">
        <v>547</v>
      </c>
      <c r="D2300" s="159">
        <v>318.76</v>
      </c>
    </row>
    <row r="2301" spans="3:4" ht="15" hidden="1" customHeight="1" x14ac:dyDescent="0.25">
      <c r="C2301" s="160" t="s">
        <v>312</v>
      </c>
      <c r="D2301" s="161">
        <v>710.5</v>
      </c>
    </row>
    <row r="2302" spans="3:4" ht="15" hidden="1" customHeight="1" x14ac:dyDescent="0.25">
      <c r="C2302" s="158" t="s">
        <v>558</v>
      </c>
      <c r="D2302" s="159">
        <v>778.77</v>
      </c>
    </row>
    <row r="2303" spans="3:4" ht="15" hidden="1" customHeight="1" x14ac:dyDescent="0.25">
      <c r="C2303" s="160" t="s">
        <v>545</v>
      </c>
      <c r="D2303" s="161">
        <v>768.49</v>
      </c>
    </row>
    <row r="2304" spans="3:4" ht="15" hidden="1" customHeight="1" x14ac:dyDescent="0.25">
      <c r="C2304" s="158" t="s">
        <v>540</v>
      </c>
      <c r="D2304" s="159">
        <v>377.26</v>
      </c>
    </row>
    <row r="2305" spans="3:4" ht="15" hidden="1" customHeight="1" x14ac:dyDescent="0.25">
      <c r="C2305" s="160" t="s">
        <v>557</v>
      </c>
      <c r="D2305" s="161">
        <v>531.42999999999995</v>
      </c>
    </row>
    <row r="2306" spans="3:4" ht="15" hidden="1" customHeight="1" x14ac:dyDescent="0.25">
      <c r="C2306" s="158" t="s">
        <v>551</v>
      </c>
      <c r="D2306" s="159">
        <v>639.96</v>
      </c>
    </row>
    <row r="2307" spans="3:4" ht="15" hidden="1" customHeight="1" x14ac:dyDescent="0.25">
      <c r="C2307" s="160" t="s">
        <v>552</v>
      </c>
      <c r="D2307" s="161">
        <v>314.51</v>
      </c>
    </row>
    <row r="2308" spans="3:4" ht="15" hidden="1" customHeight="1" x14ac:dyDescent="0.25">
      <c r="C2308" s="158" t="s">
        <v>551</v>
      </c>
      <c r="D2308" s="159">
        <v>354.1</v>
      </c>
    </row>
    <row r="2309" spans="3:4" ht="15" hidden="1" customHeight="1" x14ac:dyDescent="0.25">
      <c r="C2309" s="160" t="s">
        <v>539</v>
      </c>
      <c r="D2309" s="161">
        <v>819.12</v>
      </c>
    </row>
    <row r="2310" spans="3:4" ht="15" hidden="1" customHeight="1" x14ac:dyDescent="0.25">
      <c r="C2310" s="158" t="s">
        <v>551</v>
      </c>
      <c r="D2310" s="159">
        <v>850.02</v>
      </c>
    </row>
    <row r="2311" spans="3:4" ht="15" hidden="1" customHeight="1" x14ac:dyDescent="0.25">
      <c r="C2311" s="160" t="s">
        <v>554</v>
      </c>
      <c r="D2311" s="161">
        <v>428.01</v>
      </c>
    </row>
    <row r="2312" spans="3:4" ht="15" hidden="1" customHeight="1" x14ac:dyDescent="0.25">
      <c r="C2312" s="158" t="s">
        <v>307</v>
      </c>
      <c r="D2312" s="159">
        <v>756.99</v>
      </c>
    </row>
    <row r="2313" spans="3:4" ht="15" hidden="1" customHeight="1" x14ac:dyDescent="0.25">
      <c r="C2313" s="160" t="s">
        <v>547</v>
      </c>
      <c r="D2313" s="161">
        <v>778.67</v>
      </c>
    </row>
    <row r="2314" spans="3:4" ht="15" hidden="1" customHeight="1" x14ac:dyDescent="0.25">
      <c r="C2314" s="158" t="s">
        <v>539</v>
      </c>
      <c r="D2314" s="159">
        <v>192.56</v>
      </c>
    </row>
    <row r="2315" spans="3:4" ht="15" hidden="1" customHeight="1" x14ac:dyDescent="0.25">
      <c r="C2315" s="160" t="s">
        <v>540</v>
      </c>
      <c r="D2315" s="161">
        <v>165.35</v>
      </c>
    </row>
    <row r="2316" spans="3:4" ht="15" hidden="1" customHeight="1" x14ac:dyDescent="0.25">
      <c r="C2316" s="158" t="s">
        <v>547</v>
      </c>
      <c r="D2316" s="159">
        <v>640.6</v>
      </c>
    </row>
    <row r="2317" spans="3:4" ht="15" hidden="1" customHeight="1" x14ac:dyDescent="0.25">
      <c r="C2317" s="160" t="s">
        <v>540</v>
      </c>
      <c r="D2317" s="161">
        <v>541.44000000000005</v>
      </c>
    </row>
    <row r="2318" spans="3:4" ht="15" hidden="1" customHeight="1" x14ac:dyDescent="0.25">
      <c r="C2318" s="158" t="s">
        <v>545</v>
      </c>
      <c r="D2318" s="159">
        <v>435.98</v>
      </c>
    </row>
    <row r="2319" spans="3:4" ht="15" hidden="1" customHeight="1" x14ac:dyDescent="0.25">
      <c r="C2319" s="160" t="s">
        <v>539</v>
      </c>
      <c r="D2319" s="161">
        <v>495.03</v>
      </c>
    </row>
    <row r="2320" spans="3:4" ht="15" hidden="1" customHeight="1" x14ac:dyDescent="0.25">
      <c r="C2320" s="158" t="s">
        <v>558</v>
      </c>
      <c r="D2320" s="159">
        <v>568.03</v>
      </c>
    </row>
    <row r="2321" spans="3:4" ht="15" hidden="1" customHeight="1" x14ac:dyDescent="0.25">
      <c r="C2321" s="160" t="s">
        <v>539</v>
      </c>
      <c r="D2321" s="161">
        <v>458.77</v>
      </c>
    </row>
    <row r="2322" spans="3:4" ht="15" hidden="1" customHeight="1" x14ac:dyDescent="0.25">
      <c r="C2322" s="158" t="s">
        <v>547</v>
      </c>
      <c r="D2322" s="159">
        <v>289.7</v>
      </c>
    </row>
    <row r="2323" spans="3:4" ht="15" hidden="1" customHeight="1" x14ac:dyDescent="0.25">
      <c r="C2323" s="160" t="s">
        <v>547</v>
      </c>
      <c r="D2323" s="161">
        <v>269.58999999999997</v>
      </c>
    </row>
    <row r="2324" spans="3:4" ht="15" hidden="1" customHeight="1" x14ac:dyDescent="0.25">
      <c r="C2324" s="158" t="s">
        <v>307</v>
      </c>
      <c r="D2324" s="159">
        <v>274.79000000000002</v>
      </c>
    </row>
    <row r="2325" spans="3:4" ht="15" hidden="1" customHeight="1" x14ac:dyDescent="0.25">
      <c r="C2325" s="160" t="s">
        <v>550</v>
      </c>
      <c r="D2325" s="161">
        <v>172.13</v>
      </c>
    </row>
    <row r="2326" spans="3:4" ht="15" hidden="1" customHeight="1" x14ac:dyDescent="0.25">
      <c r="C2326" s="158" t="s">
        <v>557</v>
      </c>
      <c r="D2326" s="159">
        <v>906.44</v>
      </c>
    </row>
    <row r="2327" spans="3:4" ht="15" hidden="1" customHeight="1" x14ac:dyDescent="0.25">
      <c r="C2327" s="160" t="s">
        <v>541</v>
      </c>
      <c r="D2327" s="161">
        <v>427.17</v>
      </c>
    </row>
    <row r="2328" spans="3:4" ht="15" hidden="1" customHeight="1" x14ac:dyDescent="0.25">
      <c r="C2328" s="158" t="s">
        <v>553</v>
      </c>
      <c r="D2328" s="159">
        <v>611.57000000000005</v>
      </c>
    </row>
    <row r="2329" spans="3:4" ht="15" hidden="1" customHeight="1" x14ac:dyDescent="0.25">
      <c r="C2329" s="160" t="s">
        <v>553</v>
      </c>
      <c r="D2329" s="161">
        <v>1221.19</v>
      </c>
    </row>
    <row r="2330" spans="3:4" ht="15" hidden="1" customHeight="1" x14ac:dyDescent="0.25">
      <c r="C2330" s="158" t="s">
        <v>549</v>
      </c>
      <c r="D2330" s="159">
        <v>387.33</v>
      </c>
    </row>
    <row r="2331" spans="3:4" ht="15" hidden="1" customHeight="1" x14ac:dyDescent="0.25">
      <c r="C2331" s="160" t="s">
        <v>543</v>
      </c>
      <c r="D2331" s="161">
        <v>814.65</v>
      </c>
    </row>
    <row r="2332" spans="3:4" ht="15" hidden="1" customHeight="1" x14ac:dyDescent="0.25">
      <c r="C2332" s="158" t="s">
        <v>549</v>
      </c>
      <c r="D2332" s="159">
        <v>436.92</v>
      </c>
    </row>
    <row r="2333" spans="3:4" ht="15" hidden="1" customHeight="1" x14ac:dyDescent="0.25">
      <c r="C2333" s="160" t="s">
        <v>558</v>
      </c>
      <c r="D2333" s="161">
        <v>518.71</v>
      </c>
    </row>
    <row r="2334" spans="3:4" ht="15" hidden="1" customHeight="1" x14ac:dyDescent="0.25">
      <c r="C2334" s="158" t="s">
        <v>312</v>
      </c>
      <c r="D2334" s="159">
        <v>930.37</v>
      </c>
    </row>
    <row r="2335" spans="3:4" ht="15" hidden="1" customHeight="1" x14ac:dyDescent="0.25">
      <c r="C2335" s="160" t="s">
        <v>546</v>
      </c>
      <c r="D2335" s="161">
        <v>570.91</v>
      </c>
    </row>
    <row r="2336" spans="3:4" ht="15" hidden="1" customHeight="1" x14ac:dyDescent="0.25">
      <c r="C2336" s="158" t="s">
        <v>558</v>
      </c>
      <c r="D2336" s="159">
        <v>495.9</v>
      </c>
    </row>
    <row r="2337" spans="3:4" ht="15" hidden="1" customHeight="1" x14ac:dyDescent="0.25">
      <c r="C2337" s="160" t="s">
        <v>554</v>
      </c>
      <c r="D2337" s="161">
        <v>754.1</v>
      </c>
    </row>
    <row r="2338" spans="3:4" ht="15" hidden="1" customHeight="1" x14ac:dyDescent="0.25">
      <c r="C2338" s="158" t="s">
        <v>541</v>
      </c>
      <c r="D2338" s="159">
        <v>132.22</v>
      </c>
    </row>
    <row r="2339" spans="3:4" ht="15" hidden="1" customHeight="1" x14ac:dyDescent="0.25">
      <c r="C2339" s="160" t="s">
        <v>547</v>
      </c>
      <c r="D2339" s="161">
        <v>1007.43</v>
      </c>
    </row>
    <row r="2340" spans="3:4" ht="15" hidden="1" customHeight="1" x14ac:dyDescent="0.25">
      <c r="C2340" s="158" t="s">
        <v>540</v>
      </c>
      <c r="D2340" s="159">
        <v>595.66999999999996</v>
      </c>
    </row>
    <row r="2341" spans="3:4" ht="15" hidden="1" customHeight="1" x14ac:dyDescent="0.25">
      <c r="C2341" s="160" t="s">
        <v>551</v>
      </c>
      <c r="D2341" s="161">
        <v>587.34</v>
      </c>
    </row>
    <row r="2342" spans="3:4" ht="15" hidden="1" customHeight="1" x14ac:dyDescent="0.25">
      <c r="C2342" s="158" t="s">
        <v>546</v>
      </c>
      <c r="D2342" s="159">
        <v>787.83</v>
      </c>
    </row>
    <row r="2343" spans="3:4" ht="15" hidden="1" customHeight="1" x14ac:dyDescent="0.25">
      <c r="C2343" s="160" t="s">
        <v>307</v>
      </c>
      <c r="D2343" s="161">
        <v>839.28</v>
      </c>
    </row>
    <row r="2344" spans="3:4" ht="15" hidden="1" customHeight="1" x14ac:dyDescent="0.25">
      <c r="C2344" s="158" t="s">
        <v>554</v>
      </c>
      <c r="D2344" s="159">
        <v>1046.49</v>
      </c>
    </row>
    <row r="2345" spans="3:4" ht="15" hidden="1" customHeight="1" x14ac:dyDescent="0.25">
      <c r="C2345" s="160" t="s">
        <v>551</v>
      </c>
      <c r="D2345" s="161">
        <v>1020.4</v>
      </c>
    </row>
    <row r="2346" spans="3:4" ht="15" hidden="1" customHeight="1" x14ac:dyDescent="0.25">
      <c r="C2346" s="158" t="s">
        <v>539</v>
      </c>
      <c r="D2346" s="159">
        <v>913.18</v>
      </c>
    </row>
    <row r="2347" spans="3:4" ht="15" hidden="1" customHeight="1" x14ac:dyDescent="0.25">
      <c r="C2347" s="160" t="s">
        <v>547</v>
      </c>
      <c r="D2347" s="161">
        <v>371.33</v>
      </c>
    </row>
    <row r="2348" spans="3:4" ht="15" hidden="1" customHeight="1" x14ac:dyDescent="0.25">
      <c r="C2348" s="158" t="s">
        <v>556</v>
      </c>
      <c r="D2348" s="159">
        <v>1277.1300000000001</v>
      </c>
    </row>
    <row r="2349" spans="3:4" ht="15" hidden="1" customHeight="1" x14ac:dyDescent="0.25">
      <c r="C2349" s="160" t="s">
        <v>307</v>
      </c>
      <c r="D2349" s="161">
        <v>332.4</v>
      </c>
    </row>
    <row r="2350" spans="3:4" ht="15" hidden="1" customHeight="1" x14ac:dyDescent="0.25">
      <c r="C2350" s="158" t="s">
        <v>549</v>
      </c>
      <c r="D2350" s="159">
        <v>611.83000000000004</v>
      </c>
    </row>
    <row r="2351" spans="3:4" ht="15" hidden="1" customHeight="1" x14ac:dyDescent="0.25">
      <c r="C2351" s="160" t="s">
        <v>309</v>
      </c>
      <c r="D2351" s="161">
        <v>1247.2</v>
      </c>
    </row>
    <row r="2352" spans="3:4" ht="15" hidden="1" customHeight="1" x14ac:dyDescent="0.25">
      <c r="C2352" s="158" t="s">
        <v>551</v>
      </c>
      <c r="D2352" s="159">
        <v>866.12</v>
      </c>
    </row>
    <row r="2353" spans="3:4" ht="15" hidden="1" customHeight="1" x14ac:dyDescent="0.25">
      <c r="C2353" s="160" t="s">
        <v>547</v>
      </c>
      <c r="D2353" s="161">
        <v>681.87</v>
      </c>
    </row>
    <row r="2354" spans="3:4" ht="15" hidden="1" customHeight="1" x14ac:dyDescent="0.25">
      <c r="C2354" s="158" t="s">
        <v>546</v>
      </c>
      <c r="D2354" s="159">
        <v>771.64</v>
      </c>
    </row>
    <row r="2355" spans="3:4" ht="15" hidden="1" customHeight="1" x14ac:dyDescent="0.25">
      <c r="C2355" s="160" t="s">
        <v>309</v>
      </c>
      <c r="D2355" s="161">
        <v>350.71</v>
      </c>
    </row>
    <row r="2356" spans="3:4" ht="15" hidden="1" customHeight="1" x14ac:dyDescent="0.25">
      <c r="C2356" s="158" t="s">
        <v>542</v>
      </c>
      <c r="D2356" s="159">
        <v>51.58</v>
      </c>
    </row>
    <row r="2357" spans="3:4" ht="15" hidden="1" customHeight="1" x14ac:dyDescent="0.25">
      <c r="C2357" s="160" t="s">
        <v>307</v>
      </c>
      <c r="D2357" s="161">
        <v>932.96</v>
      </c>
    </row>
    <row r="2358" spans="3:4" ht="15" hidden="1" customHeight="1" x14ac:dyDescent="0.25">
      <c r="C2358" s="158" t="s">
        <v>549</v>
      </c>
      <c r="D2358" s="159">
        <v>361.14</v>
      </c>
    </row>
    <row r="2359" spans="3:4" ht="15" hidden="1" customHeight="1" x14ac:dyDescent="0.25">
      <c r="C2359" s="160" t="s">
        <v>540</v>
      </c>
      <c r="D2359" s="161">
        <v>741.07</v>
      </c>
    </row>
    <row r="2360" spans="3:4" ht="15" hidden="1" customHeight="1" x14ac:dyDescent="0.25">
      <c r="C2360" s="158" t="s">
        <v>545</v>
      </c>
      <c r="D2360" s="159">
        <v>970.97</v>
      </c>
    </row>
    <row r="2361" spans="3:4" ht="15" hidden="1" customHeight="1" x14ac:dyDescent="0.25">
      <c r="C2361" s="160" t="s">
        <v>547</v>
      </c>
      <c r="D2361" s="161">
        <v>1033.67</v>
      </c>
    </row>
    <row r="2362" spans="3:4" ht="15" hidden="1" customHeight="1" x14ac:dyDescent="0.25">
      <c r="C2362" s="158" t="s">
        <v>544</v>
      </c>
      <c r="D2362" s="159">
        <v>606.14</v>
      </c>
    </row>
    <row r="2363" spans="3:4" ht="15" hidden="1" customHeight="1" x14ac:dyDescent="0.25">
      <c r="C2363" s="160" t="s">
        <v>545</v>
      </c>
      <c r="D2363" s="161">
        <v>816.87</v>
      </c>
    </row>
    <row r="2364" spans="3:4" ht="15" hidden="1" customHeight="1" x14ac:dyDescent="0.25">
      <c r="C2364" s="158" t="s">
        <v>543</v>
      </c>
      <c r="D2364" s="159">
        <v>762.27</v>
      </c>
    </row>
    <row r="2365" spans="3:4" ht="15" hidden="1" customHeight="1" x14ac:dyDescent="0.25">
      <c r="C2365" s="160" t="s">
        <v>543</v>
      </c>
      <c r="D2365" s="161">
        <v>709.93</v>
      </c>
    </row>
    <row r="2366" spans="3:4" ht="15" hidden="1" customHeight="1" x14ac:dyDescent="0.25">
      <c r="C2366" s="158" t="s">
        <v>542</v>
      </c>
      <c r="D2366" s="159">
        <v>1013.3</v>
      </c>
    </row>
    <row r="2367" spans="3:4" ht="15" hidden="1" customHeight="1" x14ac:dyDescent="0.25">
      <c r="C2367" s="160" t="s">
        <v>539</v>
      </c>
      <c r="D2367" s="161">
        <v>304.23</v>
      </c>
    </row>
    <row r="2368" spans="3:4" ht="15" hidden="1" customHeight="1" x14ac:dyDescent="0.25">
      <c r="C2368" s="158" t="s">
        <v>546</v>
      </c>
      <c r="D2368" s="159">
        <v>810.89</v>
      </c>
    </row>
    <row r="2369" spans="3:4" ht="15" hidden="1" customHeight="1" x14ac:dyDescent="0.25">
      <c r="C2369" s="160" t="s">
        <v>547</v>
      </c>
      <c r="D2369" s="161">
        <v>669.38</v>
      </c>
    </row>
    <row r="2370" spans="3:4" ht="15" hidden="1" customHeight="1" x14ac:dyDescent="0.25">
      <c r="C2370" s="158" t="s">
        <v>308</v>
      </c>
      <c r="D2370" s="159">
        <v>1228.6300000000001</v>
      </c>
    </row>
    <row r="2371" spans="3:4" ht="15" hidden="1" customHeight="1" x14ac:dyDescent="0.25">
      <c r="C2371" s="160" t="s">
        <v>551</v>
      </c>
      <c r="D2371" s="161">
        <v>800.98</v>
      </c>
    </row>
    <row r="2372" spans="3:4" ht="15" hidden="1" customHeight="1" x14ac:dyDescent="0.25">
      <c r="C2372" s="158" t="s">
        <v>542</v>
      </c>
      <c r="D2372" s="159">
        <v>883.71</v>
      </c>
    </row>
    <row r="2373" spans="3:4" ht="15" hidden="1" customHeight="1" x14ac:dyDescent="0.25">
      <c r="C2373" s="160" t="s">
        <v>307</v>
      </c>
      <c r="D2373" s="161">
        <v>257.38</v>
      </c>
    </row>
    <row r="2374" spans="3:4" ht="15" hidden="1" customHeight="1" x14ac:dyDescent="0.25">
      <c r="C2374" s="158" t="s">
        <v>544</v>
      </c>
      <c r="D2374" s="159">
        <v>106.04</v>
      </c>
    </row>
    <row r="2375" spans="3:4" ht="15" hidden="1" customHeight="1" x14ac:dyDescent="0.25">
      <c r="C2375" s="160" t="s">
        <v>552</v>
      </c>
      <c r="D2375" s="161">
        <v>839.2</v>
      </c>
    </row>
    <row r="2376" spans="3:4" ht="15" hidden="1" customHeight="1" x14ac:dyDescent="0.25">
      <c r="C2376" s="158" t="s">
        <v>545</v>
      </c>
      <c r="D2376" s="159">
        <v>924.68</v>
      </c>
    </row>
    <row r="2377" spans="3:4" ht="15" hidden="1" customHeight="1" x14ac:dyDescent="0.25">
      <c r="C2377" s="160" t="s">
        <v>552</v>
      </c>
      <c r="D2377" s="161">
        <v>894.99</v>
      </c>
    </row>
    <row r="2378" spans="3:4" ht="15" hidden="1" customHeight="1" x14ac:dyDescent="0.25">
      <c r="C2378" s="158" t="s">
        <v>552</v>
      </c>
      <c r="D2378" s="159">
        <v>631.05999999999995</v>
      </c>
    </row>
    <row r="2379" spans="3:4" ht="15" hidden="1" customHeight="1" x14ac:dyDescent="0.25">
      <c r="C2379" s="160" t="s">
        <v>556</v>
      </c>
      <c r="D2379" s="161">
        <v>827.14</v>
      </c>
    </row>
    <row r="2380" spans="3:4" ht="15" hidden="1" customHeight="1" x14ac:dyDescent="0.25">
      <c r="C2380" s="158" t="s">
        <v>553</v>
      </c>
      <c r="D2380" s="159">
        <v>623.9</v>
      </c>
    </row>
    <row r="2381" spans="3:4" ht="15" hidden="1" customHeight="1" x14ac:dyDescent="0.25">
      <c r="C2381" s="160" t="s">
        <v>308</v>
      </c>
      <c r="D2381" s="161">
        <v>96.96</v>
      </c>
    </row>
    <row r="2382" spans="3:4" ht="15" hidden="1" customHeight="1" x14ac:dyDescent="0.25">
      <c r="C2382" s="158" t="s">
        <v>553</v>
      </c>
      <c r="D2382" s="159">
        <v>337.93</v>
      </c>
    </row>
    <row r="2383" spans="3:4" ht="15" hidden="1" customHeight="1" x14ac:dyDescent="0.25">
      <c r="C2383" s="160" t="s">
        <v>555</v>
      </c>
      <c r="D2383" s="161">
        <v>467.76</v>
      </c>
    </row>
    <row r="2384" spans="3:4" ht="15" hidden="1" customHeight="1" x14ac:dyDescent="0.25">
      <c r="C2384" s="158" t="s">
        <v>554</v>
      </c>
      <c r="D2384" s="159">
        <v>175.68</v>
      </c>
    </row>
    <row r="2385" spans="3:4" ht="15" hidden="1" customHeight="1" x14ac:dyDescent="0.25">
      <c r="C2385" s="160" t="s">
        <v>308</v>
      </c>
      <c r="D2385" s="161">
        <v>524.51</v>
      </c>
    </row>
    <row r="2386" spans="3:4" ht="15" hidden="1" customHeight="1" x14ac:dyDescent="0.25">
      <c r="C2386" s="158" t="s">
        <v>312</v>
      </c>
      <c r="D2386" s="159">
        <v>252.24</v>
      </c>
    </row>
    <row r="2387" spans="3:4" ht="15" hidden="1" customHeight="1" x14ac:dyDescent="0.25">
      <c r="C2387" s="160" t="s">
        <v>309</v>
      </c>
      <c r="D2387" s="161">
        <v>542.5</v>
      </c>
    </row>
    <row r="2388" spans="3:4" ht="15" hidden="1" customHeight="1" x14ac:dyDescent="0.25">
      <c r="C2388" s="158" t="s">
        <v>550</v>
      </c>
      <c r="D2388" s="159">
        <v>393.5</v>
      </c>
    </row>
    <row r="2389" spans="3:4" ht="15" hidden="1" customHeight="1" x14ac:dyDescent="0.25">
      <c r="C2389" s="160" t="s">
        <v>549</v>
      </c>
      <c r="D2389" s="161">
        <v>362.83</v>
      </c>
    </row>
    <row r="2390" spans="3:4" ht="15" hidden="1" customHeight="1" x14ac:dyDescent="0.25">
      <c r="C2390" s="158" t="s">
        <v>309</v>
      </c>
      <c r="D2390" s="159">
        <v>640.63</v>
      </c>
    </row>
    <row r="2391" spans="3:4" ht="15" hidden="1" customHeight="1" x14ac:dyDescent="0.25">
      <c r="C2391" s="160" t="s">
        <v>308</v>
      </c>
      <c r="D2391" s="161">
        <v>607.42999999999995</v>
      </c>
    </row>
    <row r="2392" spans="3:4" ht="15" hidden="1" customHeight="1" x14ac:dyDescent="0.25">
      <c r="C2392" s="158" t="s">
        <v>553</v>
      </c>
      <c r="D2392" s="159">
        <v>25.68</v>
      </c>
    </row>
    <row r="2393" spans="3:4" ht="15" hidden="1" customHeight="1" x14ac:dyDescent="0.25">
      <c r="C2393" s="160" t="s">
        <v>554</v>
      </c>
      <c r="D2393" s="161">
        <v>1085.02</v>
      </c>
    </row>
    <row r="2394" spans="3:4" ht="15" hidden="1" customHeight="1" x14ac:dyDescent="0.25">
      <c r="C2394" s="158" t="s">
        <v>551</v>
      </c>
      <c r="D2394" s="159">
        <v>1270.49</v>
      </c>
    </row>
    <row r="2395" spans="3:4" ht="15" hidden="1" customHeight="1" x14ac:dyDescent="0.25">
      <c r="C2395" s="160" t="s">
        <v>549</v>
      </c>
      <c r="D2395" s="161">
        <v>455.61</v>
      </c>
    </row>
    <row r="2396" spans="3:4" ht="15" hidden="1" customHeight="1" x14ac:dyDescent="0.25">
      <c r="C2396" s="158" t="s">
        <v>546</v>
      </c>
      <c r="D2396" s="159">
        <v>462.02</v>
      </c>
    </row>
    <row r="2397" spans="3:4" ht="15" hidden="1" customHeight="1" x14ac:dyDescent="0.25">
      <c r="C2397" s="160" t="s">
        <v>312</v>
      </c>
      <c r="D2397" s="161">
        <v>711.07</v>
      </c>
    </row>
    <row r="2398" spans="3:4" ht="15" hidden="1" customHeight="1" x14ac:dyDescent="0.25">
      <c r="C2398" s="158" t="s">
        <v>548</v>
      </c>
      <c r="D2398" s="159">
        <v>102.02</v>
      </c>
    </row>
    <row r="2399" spans="3:4" ht="15" hidden="1" customHeight="1" x14ac:dyDescent="0.25">
      <c r="C2399" s="160" t="s">
        <v>554</v>
      </c>
      <c r="D2399" s="161">
        <v>610.73</v>
      </c>
    </row>
    <row r="2400" spans="3:4" ht="15" hidden="1" customHeight="1" x14ac:dyDescent="0.25">
      <c r="C2400" s="158" t="s">
        <v>543</v>
      </c>
      <c r="D2400" s="159">
        <v>1150.53</v>
      </c>
    </row>
    <row r="2401" spans="3:4" ht="15" hidden="1" customHeight="1" x14ac:dyDescent="0.25">
      <c r="C2401" s="160" t="s">
        <v>309</v>
      </c>
      <c r="D2401" s="161">
        <v>325.08999999999997</v>
      </c>
    </row>
    <row r="2402" spans="3:4" ht="15" hidden="1" customHeight="1" x14ac:dyDescent="0.25">
      <c r="C2402" s="158" t="s">
        <v>553</v>
      </c>
      <c r="D2402" s="159">
        <v>102.8</v>
      </c>
    </row>
    <row r="2403" spans="3:4" ht="15" hidden="1" customHeight="1" x14ac:dyDescent="0.25">
      <c r="C2403" s="160" t="s">
        <v>540</v>
      </c>
      <c r="D2403" s="161">
        <v>1198.1199999999999</v>
      </c>
    </row>
    <row r="2404" spans="3:4" ht="15" hidden="1" customHeight="1" x14ac:dyDescent="0.25">
      <c r="C2404" s="158" t="s">
        <v>552</v>
      </c>
      <c r="D2404" s="159">
        <v>461.11</v>
      </c>
    </row>
    <row r="2405" spans="3:4" ht="15" hidden="1" customHeight="1" x14ac:dyDescent="0.25">
      <c r="C2405" s="160" t="s">
        <v>549</v>
      </c>
      <c r="D2405" s="161">
        <v>429.19</v>
      </c>
    </row>
    <row r="2406" spans="3:4" ht="15" hidden="1" customHeight="1" x14ac:dyDescent="0.25">
      <c r="C2406" s="158" t="s">
        <v>312</v>
      </c>
      <c r="D2406" s="159">
        <v>656.46</v>
      </c>
    </row>
    <row r="2407" spans="3:4" ht="15" hidden="1" customHeight="1" x14ac:dyDescent="0.25">
      <c r="C2407" s="160" t="s">
        <v>552</v>
      </c>
      <c r="D2407" s="161">
        <v>815.67</v>
      </c>
    </row>
    <row r="2408" spans="3:4" ht="15" hidden="1" customHeight="1" x14ac:dyDescent="0.25">
      <c r="C2408" s="158" t="s">
        <v>309</v>
      </c>
      <c r="D2408" s="159">
        <v>1211.19</v>
      </c>
    </row>
    <row r="2409" spans="3:4" ht="15" hidden="1" customHeight="1" x14ac:dyDescent="0.25">
      <c r="C2409" s="160" t="s">
        <v>555</v>
      </c>
      <c r="D2409" s="161">
        <v>845.77</v>
      </c>
    </row>
    <row r="2410" spans="3:4" ht="15" hidden="1" customHeight="1" x14ac:dyDescent="0.25">
      <c r="C2410" s="158" t="s">
        <v>552</v>
      </c>
      <c r="D2410" s="159">
        <v>404.25</v>
      </c>
    </row>
    <row r="2411" spans="3:4" ht="15" hidden="1" customHeight="1" x14ac:dyDescent="0.25">
      <c r="C2411" s="160" t="s">
        <v>552</v>
      </c>
      <c r="D2411" s="161">
        <v>524.27</v>
      </c>
    </row>
    <row r="2412" spans="3:4" ht="15" hidden="1" customHeight="1" x14ac:dyDescent="0.25">
      <c r="C2412" s="158" t="s">
        <v>546</v>
      </c>
      <c r="D2412" s="159">
        <v>277.8</v>
      </c>
    </row>
    <row r="2413" spans="3:4" ht="15" hidden="1" customHeight="1" x14ac:dyDescent="0.25">
      <c r="C2413" s="160" t="s">
        <v>542</v>
      </c>
      <c r="D2413" s="161">
        <v>286.99</v>
      </c>
    </row>
    <row r="2414" spans="3:4" ht="15" hidden="1" customHeight="1" x14ac:dyDescent="0.25">
      <c r="C2414" s="158" t="s">
        <v>540</v>
      </c>
      <c r="D2414" s="159">
        <v>629.70000000000005</v>
      </c>
    </row>
    <row r="2415" spans="3:4" ht="15" hidden="1" customHeight="1" x14ac:dyDescent="0.25">
      <c r="C2415" s="160" t="s">
        <v>542</v>
      </c>
      <c r="D2415" s="161">
        <v>54.04</v>
      </c>
    </row>
    <row r="2416" spans="3:4" ht="15" hidden="1" customHeight="1" x14ac:dyDescent="0.25">
      <c r="C2416" s="158" t="s">
        <v>550</v>
      </c>
      <c r="D2416" s="159">
        <v>28.14</v>
      </c>
    </row>
    <row r="2417" spans="3:4" ht="15" hidden="1" customHeight="1" x14ac:dyDescent="0.25">
      <c r="C2417" s="160" t="s">
        <v>308</v>
      </c>
      <c r="D2417" s="161">
        <v>825.18</v>
      </c>
    </row>
    <row r="2418" spans="3:4" ht="15" hidden="1" customHeight="1" x14ac:dyDescent="0.25">
      <c r="C2418" s="158" t="s">
        <v>553</v>
      </c>
      <c r="D2418" s="159">
        <v>229.71</v>
      </c>
    </row>
    <row r="2419" spans="3:4" ht="15" hidden="1" customHeight="1" x14ac:dyDescent="0.25">
      <c r="C2419" s="160" t="s">
        <v>542</v>
      </c>
      <c r="D2419" s="161">
        <v>636.36</v>
      </c>
    </row>
    <row r="2420" spans="3:4" ht="15" hidden="1" customHeight="1" x14ac:dyDescent="0.25">
      <c r="C2420" s="158" t="s">
        <v>543</v>
      </c>
      <c r="D2420" s="159">
        <v>877.11</v>
      </c>
    </row>
    <row r="2421" spans="3:4" ht="15" hidden="1" customHeight="1" x14ac:dyDescent="0.25">
      <c r="C2421" s="160" t="s">
        <v>556</v>
      </c>
      <c r="D2421" s="161">
        <v>541.41</v>
      </c>
    </row>
    <row r="2422" spans="3:4" ht="15" hidden="1" customHeight="1" x14ac:dyDescent="0.25">
      <c r="C2422" s="158" t="s">
        <v>307</v>
      </c>
      <c r="D2422" s="159">
        <v>366.16</v>
      </c>
    </row>
    <row r="2423" spans="3:4" ht="15" hidden="1" customHeight="1" x14ac:dyDescent="0.25">
      <c r="C2423" s="160" t="s">
        <v>548</v>
      </c>
      <c r="D2423" s="161">
        <v>879.91</v>
      </c>
    </row>
    <row r="2424" spans="3:4" ht="15" hidden="1" customHeight="1" x14ac:dyDescent="0.25">
      <c r="C2424" s="158" t="s">
        <v>546</v>
      </c>
      <c r="D2424" s="159">
        <v>541.16</v>
      </c>
    </row>
    <row r="2425" spans="3:4" ht="15" hidden="1" customHeight="1" x14ac:dyDescent="0.25">
      <c r="C2425" s="160" t="s">
        <v>551</v>
      </c>
      <c r="D2425" s="161">
        <v>435.43</v>
      </c>
    </row>
    <row r="2426" spans="3:4" ht="15" hidden="1" customHeight="1" x14ac:dyDescent="0.25">
      <c r="C2426" s="158" t="s">
        <v>551</v>
      </c>
      <c r="D2426" s="159">
        <v>1008.78</v>
      </c>
    </row>
    <row r="2427" spans="3:4" ht="15" hidden="1" customHeight="1" x14ac:dyDescent="0.25">
      <c r="C2427" s="160" t="s">
        <v>545</v>
      </c>
      <c r="D2427" s="161">
        <v>1072.08</v>
      </c>
    </row>
    <row r="2428" spans="3:4" ht="15" hidden="1" customHeight="1" x14ac:dyDescent="0.25">
      <c r="C2428" s="158" t="s">
        <v>308</v>
      </c>
      <c r="D2428" s="159">
        <v>1225.8900000000001</v>
      </c>
    </row>
    <row r="2429" spans="3:4" ht="15" hidden="1" customHeight="1" x14ac:dyDescent="0.25">
      <c r="C2429" s="160" t="s">
        <v>541</v>
      </c>
      <c r="D2429" s="161">
        <v>179.14</v>
      </c>
    </row>
    <row r="2430" spans="3:4" ht="15" hidden="1" customHeight="1" x14ac:dyDescent="0.25">
      <c r="C2430" s="158" t="s">
        <v>549</v>
      </c>
      <c r="D2430" s="159">
        <v>642.77</v>
      </c>
    </row>
    <row r="2431" spans="3:4" ht="15" hidden="1" customHeight="1" x14ac:dyDescent="0.25">
      <c r="C2431" s="160" t="s">
        <v>547</v>
      </c>
      <c r="D2431" s="161">
        <v>667.55</v>
      </c>
    </row>
    <row r="2432" spans="3:4" ht="15" hidden="1" customHeight="1" x14ac:dyDescent="0.25">
      <c r="C2432" s="158" t="s">
        <v>558</v>
      </c>
      <c r="D2432" s="159">
        <v>238.55</v>
      </c>
    </row>
    <row r="2433" spans="3:4" ht="15" hidden="1" customHeight="1" x14ac:dyDescent="0.25">
      <c r="C2433" s="160" t="s">
        <v>547</v>
      </c>
      <c r="D2433" s="161">
        <v>986.61</v>
      </c>
    </row>
    <row r="2434" spans="3:4" ht="15" hidden="1" customHeight="1" x14ac:dyDescent="0.25">
      <c r="C2434" s="158" t="s">
        <v>549</v>
      </c>
      <c r="D2434" s="159">
        <v>574.59</v>
      </c>
    </row>
    <row r="2435" spans="3:4" ht="15" hidden="1" customHeight="1" x14ac:dyDescent="0.25">
      <c r="C2435" s="160" t="s">
        <v>543</v>
      </c>
      <c r="D2435" s="161">
        <v>394.49</v>
      </c>
    </row>
    <row r="2436" spans="3:4" ht="15" hidden="1" customHeight="1" x14ac:dyDescent="0.25">
      <c r="C2436" s="158" t="s">
        <v>539</v>
      </c>
      <c r="D2436" s="159">
        <v>960.72</v>
      </c>
    </row>
    <row r="2437" spans="3:4" ht="15" hidden="1" customHeight="1" x14ac:dyDescent="0.25">
      <c r="C2437" s="160" t="s">
        <v>551</v>
      </c>
      <c r="D2437" s="161">
        <v>281.72000000000003</v>
      </c>
    </row>
    <row r="2438" spans="3:4" ht="15" hidden="1" customHeight="1" x14ac:dyDescent="0.25">
      <c r="C2438" s="158" t="s">
        <v>307</v>
      </c>
      <c r="D2438" s="159">
        <v>148.49</v>
      </c>
    </row>
    <row r="2439" spans="3:4" ht="15" hidden="1" customHeight="1" x14ac:dyDescent="0.25">
      <c r="C2439" s="160" t="s">
        <v>552</v>
      </c>
      <c r="D2439" s="161">
        <v>10.23</v>
      </c>
    </row>
    <row r="2440" spans="3:4" ht="15" hidden="1" customHeight="1" x14ac:dyDescent="0.25">
      <c r="C2440" s="158" t="s">
        <v>546</v>
      </c>
      <c r="D2440" s="159">
        <v>1222.4000000000001</v>
      </c>
    </row>
    <row r="2441" spans="3:4" ht="15" hidden="1" customHeight="1" x14ac:dyDescent="0.25">
      <c r="C2441" s="160" t="s">
        <v>307</v>
      </c>
      <c r="D2441" s="161">
        <v>1258.43</v>
      </c>
    </row>
    <row r="2442" spans="3:4" ht="15" hidden="1" customHeight="1" x14ac:dyDescent="0.25">
      <c r="C2442" s="158" t="s">
        <v>548</v>
      </c>
      <c r="D2442" s="159">
        <v>867.98</v>
      </c>
    </row>
    <row r="2443" spans="3:4" ht="15" hidden="1" customHeight="1" x14ac:dyDescent="0.25">
      <c r="C2443" s="160" t="s">
        <v>552</v>
      </c>
      <c r="D2443" s="161">
        <v>699.5</v>
      </c>
    </row>
    <row r="2444" spans="3:4" ht="15" hidden="1" customHeight="1" x14ac:dyDescent="0.25">
      <c r="C2444" s="158" t="s">
        <v>307</v>
      </c>
      <c r="D2444" s="159">
        <v>226.76</v>
      </c>
    </row>
    <row r="2445" spans="3:4" ht="15" hidden="1" customHeight="1" x14ac:dyDescent="0.25">
      <c r="C2445" s="160" t="s">
        <v>307</v>
      </c>
      <c r="D2445" s="161">
        <v>848.41</v>
      </c>
    </row>
    <row r="2446" spans="3:4" ht="15" hidden="1" customHeight="1" x14ac:dyDescent="0.25">
      <c r="C2446" s="158" t="s">
        <v>555</v>
      </c>
      <c r="D2446" s="159">
        <v>543.01</v>
      </c>
    </row>
    <row r="2447" spans="3:4" ht="15" hidden="1" customHeight="1" x14ac:dyDescent="0.25">
      <c r="C2447" s="160" t="s">
        <v>539</v>
      </c>
      <c r="D2447" s="161">
        <v>795.76</v>
      </c>
    </row>
    <row r="2448" spans="3:4" ht="15" hidden="1" customHeight="1" x14ac:dyDescent="0.25">
      <c r="C2448" s="158" t="s">
        <v>543</v>
      </c>
      <c r="D2448" s="159">
        <v>343.59</v>
      </c>
    </row>
    <row r="2449" spans="3:4" ht="15" hidden="1" customHeight="1" x14ac:dyDescent="0.25">
      <c r="C2449" s="160" t="s">
        <v>558</v>
      </c>
      <c r="D2449" s="161">
        <v>545</v>
      </c>
    </row>
    <row r="2450" spans="3:4" ht="15" hidden="1" customHeight="1" x14ac:dyDescent="0.25">
      <c r="C2450" s="158" t="s">
        <v>541</v>
      </c>
      <c r="D2450" s="159">
        <v>512.21</v>
      </c>
    </row>
    <row r="2451" spans="3:4" ht="15" hidden="1" customHeight="1" x14ac:dyDescent="0.25">
      <c r="C2451" s="160" t="s">
        <v>557</v>
      </c>
      <c r="D2451" s="161">
        <v>547.04</v>
      </c>
    </row>
    <row r="2452" spans="3:4" ht="15" hidden="1" customHeight="1" x14ac:dyDescent="0.25">
      <c r="C2452" s="158" t="s">
        <v>544</v>
      </c>
      <c r="D2452" s="159">
        <v>122.92</v>
      </c>
    </row>
    <row r="2453" spans="3:4" ht="15" hidden="1" customHeight="1" x14ac:dyDescent="0.25">
      <c r="C2453" s="160" t="s">
        <v>307</v>
      </c>
      <c r="D2453" s="161">
        <v>938.27</v>
      </c>
    </row>
    <row r="2454" spans="3:4" ht="15" hidden="1" customHeight="1" x14ac:dyDescent="0.25">
      <c r="C2454" s="158" t="s">
        <v>552</v>
      </c>
      <c r="D2454" s="159">
        <v>40.909999999999997</v>
      </c>
    </row>
    <row r="2455" spans="3:4" ht="15" hidden="1" customHeight="1" x14ac:dyDescent="0.25">
      <c r="C2455" s="160" t="s">
        <v>553</v>
      </c>
      <c r="D2455" s="161">
        <v>459.66</v>
      </c>
    </row>
    <row r="2456" spans="3:4" ht="15" hidden="1" customHeight="1" x14ac:dyDescent="0.25">
      <c r="C2456" s="158" t="s">
        <v>309</v>
      </c>
      <c r="D2456" s="159">
        <v>1006.57</v>
      </c>
    </row>
    <row r="2457" spans="3:4" ht="15" hidden="1" customHeight="1" x14ac:dyDescent="0.25">
      <c r="C2457" s="160" t="s">
        <v>543</v>
      </c>
      <c r="D2457" s="161">
        <v>16.13</v>
      </c>
    </row>
    <row r="2458" spans="3:4" ht="15" hidden="1" customHeight="1" x14ac:dyDescent="0.25">
      <c r="C2458" s="158" t="s">
        <v>308</v>
      </c>
      <c r="D2458" s="159">
        <v>691.27</v>
      </c>
    </row>
    <row r="2459" spans="3:4" ht="15" hidden="1" customHeight="1" x14ac:dyDescent="0.25">
      <c r="C2459" s="160" t="s">
        <v>541</v>
      </c>
      <c r="D2459" s="161">
        <v>468.21</v>
      </c>
    </row>
    <row r="2460" spans="3:4" ht="15" hidden="1" customHeight="1" x14ac:dyDescent="0.25">
      <c r="C2460" s="158" t="s">
        <v>546</v>
      </c>
      <c r="D2460" s="159">
        <v>1047.53</v>
      </c>
    </row>
    <row r="2461" spans="3:4" ht="15" hidden="1" customHeight="1" x14ac:dyDescent="0.25">
      <c r="C2461" s="160" t="s">
        <v>551</v>
      </c>
      <c r="D2461" s="161">
        <v>1001.98</v>
      </c>
    </row>
    <row r="2462" spans="3:4" ht="15" hidden="1" customHeight="1" x14ac:dyDescent="0.25">
      <c r="C2462" s="158" t="s">
        <v>307</v>
      </c>
      <c r="D2462" s="159">
        <v>366.92</v>
      </c>
    </row>
    <row r="2463" spans="3:4" ht="15" hidden="1" customHeight="1" x14ac:dyDescent="0.25">
      <c r="C2463" s="160" t="s">
        <v>552</v>
      </c>
      <c r="D2463" s="161">
        <v>1040.78</v>
      </c>
    </row>
    <row r="2464" spans="3:4" ht="15" hidden="1" customHeight="1" x14ac:dyDescent="0.25">
      <c r="C2464" s="158" t="s">
        <v>544</v>
      </c>
      <c r="D2464" s="159">
        <v>68.959999999999994</v>
      </c>
    </row>
    <row r="2465" spans="3:4" ht="15" hidden="1" customHeight="1" x14ac:dyDescent="0.25">
      <c r="C2465" s="160" t="s">
        <v>552</v>
      </c>
      <c r="D2465" s="161">
        <v>814.38</v>
      </c>
    </row>
    <row r="2466" spans="3:4" ht="15" hidden="1" customHeight="1" x14ac:dyDescent="0.25">
      <c r="C2466" s="158" t="s">
        <v>550</v>
      </c>
      <c r="D2466" s="159">
        <v>75.92</v>
      </c>
    </row>
    <row r="2467" spans="3:4" ht="15" hidden="1" customHeight="1" x14ac:dyDescent="0.25">
      <c r="C2467" s="160" t="s">
        <v>549</v>
      </c>
      <c r="D2467" s="161">
        <v>118.7</v>
      </c>
    </row>
    <row r="2468" spans="3:4" ht="15" hidden="1" customHeight="1" x14ac:dyDescent="0.25">
      <c r="C2468" s="158" t="s">
        <v>543</v>
      </c>
      <c r="D2468" s="159">
        <v>1043.58</v>
      </c>
    </row>
    <row r="2469" spans="3:4" ht="15" hidden="1" customHeight="1" x14ac:dyDescent="0.25">
      <c r="C2469" s="160" t="s">
        <v>308</v>
      </c>
      <c r="D2469" s="161">
        <v>897.75</v>
      </c>
    </row>
    <row r="2470" spans="3:4" ht="15" hidden="1" customHeight="1" x14ac:dyDescent="0.25">
      <c r="C2470" s="158" t="s">
        <v>549</v>
      </c>
      <c r="D2470" s="159">
        <v>697.9</v>
      </c>
    </row>
    <row r="2471" spans="3:4" ht="15" hidden="1" customHeight="1" x14ac:dyDescent="0.25">
      <c r="C2471" s="160" t="s">
        <v>308</v>
      </c>
      <c r="D2471" s="161">
        <v>386.39</v>
      </c>
    </row>
    <row r="2472" spans="3:4" ht="15" hidden="1" customHeight="1" x14ac:dyDescent="0.25">
      <c r="C2472" s="158" t="s">
        <v>307</v>
      </c>
      <c r="D2472" s="159">
        <v>1030.49</v>
      </c>
    </row>
    <row r="2473" spans="3:4" ht="15" hidden="1" customHeight="1" x14ac:dyDescent="0.25">
      <c r="C2473" s="160" t="s">
        <v>545</v>
      </c>
      <c r="D2473" s="161">
        <v>843.52</v>
      </c>
    </row>
    <row r="2474" spans="3:4" ht="15" hidden="1" customHeight="1" x14ac:dyDescent="0.25">
      <c r="C2474" s="158" t="s">
        <v>552</v>
      </c>
      <c r="D2474" s="159">
        <v>1065.0999999999999</v>
      </c>
    </row>
    <row r="2475" spans="3:4" ht="15" hidden="1" customHeight="1" x14ac:dyDescent="0.25">
      <c r="C2475" s="160" t="s">
        <v>307</v>
      </c>
      <c r="D2475" s="161">
        <v>257.3</v>
      </c>
    </row>
    <row r="2476" spans="3:4" ht="15" hidden="1" customHeight="1" x14ac:dyDescent="0.25">
      <c r="C2476" s="158" t="s">
        <v>309</v>
      </c>
      <c r="D2476" s="159">
        <v>1120.45</v>
      </c>
    </row>
    <row r="2477" spans="3:4" ht="15" hidden="1" customHeight="1" x14ac:dyDescent="0.25">
      <c r="C2477" s="160" t="s">
        <v>549</v>
      </c>
      <c r="D2477" s="161">
        <v>568.22</v>
      </c>
    </row>
    <row r="2478" spans="3:4" ht="15" hidden="1" customHeight="1" x14ac:dyDescent="0.25">
      <c r="C2478" s="158" t="s">
        <v>540</v>
      </c>
      <c r="D2478" s="159">
        <v>202.49</v>
      </c>
    </row>
    <row r="2479" spans="3:4" ht="15" hidden="1" customHeight="1" x14ac:dyDescent="0.25">
      <c r="C2479" s="160" t="s">
        <v>539</v>
      </c>
      <c r="D2479" s="161">
        <v>81.94</v>
      </c>
    </row>
    <row r="2480" spans="3:4" ht="15" hidden="1" customHeight="1" x14ac:dyDescent="0.25">
      <c r="C2480" s="158" t="s">
        <v>308</v>
      </c>
      <c r="D2480" s="159">
        <v>820.01</v>
      </c>
    </row>
    <row r="2481" spans="3:4" ht="15" hidden="1" customHeight="1" x14ac:dyDescent="0.25">
      <c r="C2481" s="160" t="s">
        <v>546</v>
      </c>
      <c r="D2481" s="161">
        <v>585.13</v>
      </c>
    </row>
    <row r="2482" spans="3:4" ht="15" hidden="1" customHeight="1" x14ac:dyDescent="0.25">
      <c r="C2482" s="158" t="s">
        <v>308</v>
      </c>
      <c r="D2482" s="159">
        <v>827.84</v>
      </c>
    </row>
    <row r="2483" spans="3:4" ht="15" hidden="1" customHeight="1" x14ac:dyDescent="0.25">
      <c r="C2483" s="160" t="s">
        <v>549</v>
      </c>
      <c r="D2483" s="161">
        <v>959.86</v>
      </c>
    </row>
    <row r="2484" spans="3:4" ht="15" hidden="1" customHeight="1" x14ac:dyDescent="0.25">
      <c r="C2484" s="158" t="s">
        <v>554</v>
      </c>
      <c r="D2484" s="159">
        <v>1228.32</v>
      </c>
    </row>
    <row r="2485" spans="3:4" ht="15" hidden="1" customHeight="1" x14ac:dyDescent="0.25">
      <c r="C2485" s="160" t="s">
        <v>308</v>
      </c>
      <c r="D2485" s="161">
        <v>405.8</v>
      </c>
    </row>
    <row r="2486" spans="3:4" ht="15" hidden="1" customHeight="1" x14ac:dyDescent="0.25">
      <c r="C2486" s="158" t="s">
        <v>549</v>
      </c>
      <c r="D2486" s="159">
        <v>1110.18</v>
      </c>
    </row>
    <row r="2487" spans="3:4" ht="15" hidden="1" customHeight="1" x14ac:dyDescent="0.25">
      <c r="C2487" s="160" t="s">
        <v>551</v>
      </c>
      <c r="D2487" s="161">
        <v>849.96</v>
      </c>
    </row>
    <row r="2488" spans="3:4" ht="15" hidden="1" customHeight="1" x14ac:dyDescent="0.25">
      <c r="C2488" s="158" t="s">
        <v>542</v>
      </c>
      <c r="D2488" s="159">
        <v>704.35</v>
      </c>
    </row>
    <row r="2489" spans="3:4" ht="15" hidden="1" customHeight="1" x14ac:dyDescent="0.25">
      <c r="C2489" s="160" t="s">
        <v>543</v>
      </c>
      <c r="D2489" s="161">
        <v>1182.98</v>
      </c>
    </row>
    <row r="2490" spans="3:4" ht="15" hidden="1" customHeight="1" x14ac:dyDescent="0.25">
      <c r="C2490" s="158" t="s">
        <v>547</v>
      </c>
      <c r="D2490" s="159">
        <v>1073.9100000000001</v>
      </c>
    </row>
    <row r="2491" spans="3:4" ht="15" hidden="1" customHeight="1" x14ac:dyDescent="0.25">
      <c r="C2491" s="160" t="s">
        <v>539</v>
      </c>
      <c r="D2491" s="161">
        <v>773.75</v>
      </c>
    </row>
    <row r="2492" spans="3:4" ht="15" hidden="1" customHeight="1" x14ac:dyDescent="0.25">
      <c r="C2492" s="158" t="s">
        <v>545</v>
      </c>
      <c r="D2492" s="159">
        <v>665.78</v>
      </c>
    </row>
    <row r="2493" spans="3:4" ht="15" hidden="1" customHeight="1" x14ac:dyDescent="0.25">
      <c r="C2493" s="160" t="s">
        <v>541</v>
      </c>
      <c r="D2493" s="161">
        <v>826.56</v>
      </c>
    </row>
    <row r="2494" spans="3:4" ht="15" hidden="1" customHeight="1" x14ac:dyDescent="0.25">
      <c r="C2494" s="158" t="s">
        <v>309</v>
      </c>
      <c r="D2494" s="159">
        <v>34.51</v>
      </c>
    </row>
    <row r="2495" spans="3:4" ht="15" hidden="1" customHeight="1" x14ac:dyDescent="0.25">
      <c r="C2495" s="160" t="s">
        <v>546</v>
      </c>
      <c r="D2495" s="161">
        <v>750.22</v>
      </c>
    </row>
    <row r="2496" spans="3:4" ht="15" hidden="1" customHeight="1" x14ac:dyDescent="0.25">
      <c r="C2496" s="158" t="s">
        <v>549</v>
      </c>
      <c r="D2496" s="159">
        <v>437.13</v>
      </c>
    </row>
    <row r="2497" spans="3:4" ht="15" hidden="1" customHeight="1" x14ac:dyDescent="0.25">
      <c r="C2497" s="160" t="s">
        <v>308</v>
      </c>
      <c r="D2497" s="161">
        <v>586.71</v>
      </c>
    </row>
    <row r="2498" spans="3:4" ht="15" hidden="1" customHeight="1" x14ac:dyDescent="0.25">
      <c r="C2498" s="158" t="s">
        <v>545</v>
      </c>
      <c r="D2498" s="159">
        <v>1054.7</v>
      </c>
    </row>
    <row r="2499" spans="3:4" ht="15" hidden="1" customHeight="1" x14ac:dyDescent="0.25">
      <c r="C2499" s="160" t="s">
        <v>308</v>
      </c>
      <c r="D2499" s="161">
        <v>530.6</v>
      </c>
    </row>
    <row r="2500" spans="3:4" ht="15" hidden="1" customHeight="1" x14ac:dyDescent="0.25">
      <c r="C2500" s="158" t="s">
        <v>552</v>
      </c>
      <c r="D2500" s="159">
        <v>353.46</v>
      </c>
    </row>
    <row r="2501" spans="3:4" ht="15" hidden="1" customHeight="1" x14ac:dyDescent="0.25">
      <c r="C2501" s="160" t="s">
        <v>556</v>
      </c>
      <c r="D2501" s="161">
        <v>532.37</v>
      </c>
    </row>
    <row r="2502" spans="3:4" ht="15" hidden="1" customHeight="1" x14ac:dyDescent="0.25">
      <c r="C2502" s="158" t="s">
        <v>549</v>
      </c>
      <c r="D2502" s="159">
        <v>641.92999999999995</v>
      </c>
    </row>
    <row r="2503" spans="3:4" ht="15" hidden="1" customHeight="1" x14ac:dyDescent="0.25">
      <c r="C2503" s="160" t="s">
        <v>312</v>
      </c>
      <c r="D2503" s="161">
        <v>633.45000000000005</v>
      </c>
    </row>
    <row r="2504" spans="3:4" ht="15" hidden="1" customHeight="1" x14ac:dyDescent="0.25">
      <c r="C2504" s="158" t="s">
        <v>312</v>
      </c>
      <c r="D2504" s="159">
        <v>526.55999999999995</v>
      </c>
    </row>
    <row r="2505" spans="3:4" ht="15" hidden="1" customHeight="1" x14ac:dyDescent="0.25">
      <c r="C2505" s="160" t="s">
        <v>307</v>
      </c>
      <c r="D2505" s="161">
        <v>1002.82</v>
      </c>
    </row>
    <row r="2506" spans="3:4" ht="15" hidden="1" customHeight="1" x14ac:dyDescent="0.25">
      <c r="C2506" s="158" t="s">
        <v>552</v>
      </c>
      <c r="D2506" s="159">
        <v>274.24</v>
      </c>
    </row>
    <row r="2507" spans="3:4" ht="15" hidden="1" customHeight="1" x14ac:dyDescent="0.25">
      <c r="C2507" s="160" t="s">
        <v>542</v>
      </c>
      <c r="D2507" s="161">
        <v>910.29</v>
      </c>
    </row>
    <row r="2508" spans="3:4" ht="15" hidden="1" customHeight="1" x14ac:dyDescent="0.25">
      <c r="C2508" s="158" t="s">
        <v>312</v>
      </c>
      <c r="D2508" s="159">
        <v>411.11</v>
      </c>
    </row>
    <row r="2509" spans="3:4" ht="15" hidden="1" customHeight="1" x14ac:dyDescent="0.25">
      <c r="C2509" s="160" t="s">
        <v>545</v>
      </c>
      <c r="D2509" s="161">
        <v>1052.8</v>
      </c>
    </row>
    <row r="2510" spans="3:4" ht="15" hidden="1" customHeight="1" x14ac:dyDescent="0.25">
      <c r="C2510" s="158" t="s">
        <v>549</v>
      </c>
      <c r="D2510" s="159">
        <v>413.09</v>
      </c>
    </row>
    <row r="2511" spans="3:4" ht="15" hidden="1" customHeight="1" x14ac:dyDescent="0.25">
      <c r="C2511" s="160" t="s">
        <v>551</v>
      </c>
      <c r="D2511" s="161">
        <v>1123.2</v>
      </c>
    </row>
    <row r="2512" spans="3:4" ht="15" hidden="1" customHeight="1" x14ac:dyDescent="0.25">
      <c r="C2512" s="158" t="s">
        <v>309</v>
      </c>
      <c r="D2512" s="159">
        <v>134.28</v>
      </c>
    </row>
    <row r="2513" spans="3:4" ht="15" hidden="1" customHeight="1" x14ac:dyDescent="0.25">
      <c r="C2513" s="160" t="s">
        <v>539</v>
      </c>
      <c r="D2513" s="161">
        <v>596.55999999999995</v>
      </c>
    </row>
    <row r="2514" spans="3:4" ht="15" hidden="1" customHeight="1" x14ac:dyDescent="0.25">
      <c r="C2514" s="158" t="s">
        <v>547</v>
      </c>
      <c r="D2514" s="159">
        <v>797.67</v>
      </c>
    </row>
    <row r="2515" spans="3:4" ht="15" hidden="1" customHeight="1" x14ac:dyDescent="0.25">
      <c r="C2515" s="160" t="s">
        <v>550</v>
      </c>
      <c r="D2515" s="161">
        <v>792.8</v>
      </c>
    </row>
    <row r="2516" spans="3:4" ht="15" hidden="1" customHeight="1" x14ac:dyDescent="0.25">
      <c r="C2516" s="158" t="s">
        <v>558</v>
      </c>
      <c r="D2516" s="159">
        <v>881.9</v>
      </c>
    </row>
    <row r="2517" spans="3:4" ht="15" hidden="1" customHeight="1" x14ac:dyDescent="0.25">
      <c r="C2517" s="160" t="s">
        <v>557</v>
      </c>
      <c r="D2517" s="161">
        <v>337.42</v>
      </c>
    </row>
    <row r="2518" spans="3:4" ht="15" hidden="1" customHeight="1" x14ac:dyDescent="0.25">
      <c r="C2518" s="158" t="s">
        <v>539</v>
      </c>
      <c r="D2518" s="159">
        <v>1295.6099999999999</v>
      </c>
    </row>
    <row r="2519" spans="3:4" ht="15" hidden="1" customHeight="1" x14ac:dyDescent="0.25">
      <c r="C2519" s="160" t="s">
        <v>554</v>
      </c>
      <c r="D2519" s="161">
        <v>1168.8</v>
      </c>
    </row>
    <row r="2520" spans="3:4" ht="15" hidden="1" customHeight="1" x14ac:dyDescent="0.25">
      <c r="C2520" s="158" t="s">
        <v>539</v>
      </c>
      <c r="D2520" s="159">
        <v>658.73</v>
      </c>
    </row>
    <row r="2521" spans="3:4" ht="15" hidden="1" customHeight="1" x14ac:dyDescent="0.25">
      <c r="C2521" s="160" t="s">
        <v>542</v>
      </c>
      <c r="D2521" s="161">
        <v>783.18</v>
      </c>
    </row>
    <row r="2522" spans="3:4" ht="15" hidden="1" customHeight="1" x14ac:dyDescent="0.25">
      <c r="C2522" s="158" t="s">
        <v>547</v>
      </c>
      <c r="D2522" s="159">
        <v>958.31</v>
      </c>
    </row>
    <row r="2523" spans="3:4" ht="15" hidden="1" customHeight="1" x14ac:dyDescent="0.25">
      <c r="C2523" s="160" t="s">
        <v>558</v>
      </c>
      <c r="D2523" s="161">
        <v>19.05</v>
      </c>
    </row>
    <row r="2524" spans="3:4" ht="15" hidden="1" customHeight="1" x14ac:dyDescent="0.25">
      <c r="C2524" s="158" t="s">
        <v>309</v>
      </c>
      <c r="D2524" s="159">
        <v>166.14</v>
      </c>
    </row>
    <row r="2525" spans="3:4" ht="15" hidden="1" customHeight="1" x14ac:dyDescent="0.25">
      <c r="C2525" s="160" t="s">
        <v>312</v>
      </c>
      <c r="D2525" s="161">
        <v>1092.06</v>
      </c>
    </row>
    <row r="2526" spans="3:4" ht="15" hidden="1" customHeight="1" x14ac:dyDescent="0.25">
      <c r="C2526" s="158" t="s">
        <v>549</v>
      </c>
      <c r="D2526" s="159">
        <v>725.22</v>
      </c>
    </row>
    <row r="2527" spans="3:4" ht="15" hidden="1" customHeight="1" x14ac:dyDescent="0.25">
      <c r="C2527" s="160" t="s">
        <v>549</v>
      </c>
      <c r="D2527" s="161">
        <v>560.71</v>
      </c>
    </row>
    <row r="2528" spans="3:4" ht="15" hidden="1" customHeight="1" x14ac:dyDescent="0.25">
      <c r="C2528" s="158" t="s">
        <v>547</v>
      </c>
      <c r="D2528" s="159">
        <v>234.98</v>
      </c>
    </row>
    <row r="2529" spans="3:4" ht="15" hidden="1" customHeight="1" x14ac:dyDescent="0.25">
      <c r="C2529" s="160" t="s">
        <v>556</v>
      </c>
      <c r="D2529" s="161">
        <v>623.79</v>
      </c>
    </row>
    <row r="2530" spans="3:4" ht="15" hidden="1" customHeight="1" x14ac:dyDescent="0.25">
      <c r="C2530" s="158" t="s">
        <v>553</v>
      </c>
      <c r="D2530" s="159">
        <v>1147.95</v>
      </c>
    </row>
    <row r="2531" spans="3:4" ht="15" hidden="1" customHeight="1" x14ac:dyDescent="0.25">
      <c r="C2531" s="160" t="s">
        <v>312</v>
      </c>
      <c r="D2531" s="161">
        <v>1079.56</v>
      </c>
    </row>
    <row r="2532" spans="3:4" ht="15" hidden="1" customHeight="1" x14ac:dyDescent="0.25">
      <c r="C2532" s="158" t="s">
        <v>308</v>
      </c>
      <c r="D2532" s="159">
        <v>358.67</v>
      </c>
    </row>
    <row r="2533" spans="3:4" ht="15" hidden="1" customHeight="1" x14ac:dyDescent="0.25">
      <c r="C2533" s="160" t="s">
        <v>544</v>
      </c>
      <c r="D2533" s="161">
        <v>51.64</v>
      </c>
    </row>
    <row r="2534" spans="3:4" ht="15" hidden="1" customHeight="1" x14ac:dyDescent="0.25">
      <c r="C2534" s="158" t="s">
        <v>307</v>
      </c>
      <c r="D2534" s="159">
        <v>695.79</v>
      </c>
    </row>
    <row r="2535" spans="3:4" ht="15" hidden="1" customHeight="1" x14ac:dyDescent="0.25">
      <c r="C2535" s="160" t="s">
        <v>551</v>
      </c>
      <c r="D2535" s="161">
        <v>663.03</v>
      </c>
    </row>
    <row r="2536" spans="3:4" ht="15" hidden="1" customHeight="1" x14ac:dyDescent="0.25">
      <c r="C2536" s="158" t="s">
        <v>547</v>
      </c>
      <c r="D2536" s="159">
        <v>525.69000000000005</v>
      </c>
    </row>
    <row r="2537" spans="3:4" ht="15" hidden="1" customHeight="1" x14ac:dyDescent="0.25">
      <c r="C2537" s="160" t="s">
        <v>546</v>
      </c>
      <c r="D2537" s="161">
        <v>1096.05</v>
      </c>
    </row>
    <row r="2538" spans="3:4" ht="15" hidden="1" customHeight="1" x14ac:dyDescent="0.25">
      <c r="C2538" s="158" t="s">
        <v>554</v>
      </c>
      <c r="D2538" s="159">
        <v>654.91</v>
      </c>
    </row>
    <row r="2539" spans="3:4" ht="15" hidden="1" customHeight="1" x14ac:dyDescent="0.25">
      <c r="C2539" s="160" t="s">
        <v>557</v>
      </c>
      <c r="D2539" s="161">
        <v>540.22</v>
      </c>
    </row>
    <row r="2540" spans="3:4" ht="15" hidden="1" customHeight="1" x14ac:dyDescent="0.25">
      <c r="C2540" s="158" t="s">
        <v>540</v>
      </c>
      <c r="D2540" s="159">
        <v>724.91</v>
      </c>
    </row>
    <row r="2541" spans="3:4" ht="15" hidden="1" customHeight="1" x14ac:dyDescent="0.25">
      <c r="C2541" s="160" t="s">
        <v>308</v>
      </c>
      <c r="D2541" s="161">
        <v>517.34</v>
      </c>
    </row>
    <row r="2542" spans="3:4" ht="15" hidden="1" customHeight="1" x14ac:dyDescent="0.25">
      <c r="C2542" s="158" t="s">
        <v>307</v>
      </c>
      <c r="D2542" s="159">
        <v>613.03</v>
      </c>
    </row>
    <row r="2543" spans="3:4" ht="15" hidden="1" customHeight="1" x14ac:dyDescent="0.25">
      <c r="C2543" s="160" t="s">
        <v>550</v>
      </c>
      <c r="D2543" s="161">
        <v>447.25</v>
      </c>
    </row>
    <row r="2544" spans="3:4" ht="15" hidden="1" customHeight="1" x14ac:dyDescent="0.25">
      <c r="C2544" s="158" t="s">
        <v>551</v>
      </c>
      <c r="D2544" s="159">
        <v>186.44</v>
      </c>
    </row>
    <row r="2545" spans="3:4" ht="15" hidden="1" customHeight="1" x14ac:dyDescent="0.25">
      <c r="C2545" s="160" t="s">
        <v>543</v>
      </c>
      <c r="D2545" s="161">
        <v>1169.98</v>
      </c>
    </row>
    <row r="2546" spans="3:4" ht="15" hidden="1" customHeight="1" x14ac:dyDescent="0.25">
      <c r="C2546" s="158" t="s">
        <v>552</v>
      </c>
      <c r="D2546" s="159">
        <v>280.8</v>
      </c>
    </row>
    <row r="2547" spans="3:4" ht="15" hidden="1" customHeight="1" x14ac:dyDescent="0.25">
      <c r="C2547" s="160" t="s">
        <v>551</v>
      </c>
      <c r="D2547" s="161">
        <v>830.28</v>
      </c>
    </row>
    <row r="2548" spans="3:4" ht="15" hidden="1" customHeight="1" x14ac:dyDescent="0.25">
      <c r="C2548" s="158" t="s">
        <v>543</v>
      </c>
      <c r="D2548" s="159">
        <v>1018.98</v>
      </c>
    </row>
    <row r="2549" spans="3:4" ht="15" hidden="1" customHeight="1" x14ac:dyDescent="0.25">
      <c r="C2549" s="160" t="s">
        <v>543</v>
      </c>
      <c r="D2549" s="161">
        <v>517.38</v>
      </c>
    </row>
    <row r="2550" spans="3:4" ht="15" hidden="1" customHeight="1" x14ac:dyDescent="0.25">
      <c r="C2550" s="158" t="s">
        <v>543</v>
      </c>
      <c r="D2550" s="159">
        <v>162.05000000000001</v>
      </c>
    </row>
    <row r="2551" spans="3:4" ht="15" hidden="1" customHeight="1" x14ac:dyDescent="0.25">
      <c r="C2551" s="160" t="s">
        <v>542</v>
      </c>
      <c r="D2551" s="161">
        <v>140.24</v>
      </c>
    </row>
    <row r="2552" spans="3:4" ht="15" hidden="1" customHeight="1" x14ac:dyDescent="0.25">
      <c r="C2552" s="158" t="s">
        <v>546</v>
      </c>
      <c r="D2552" s="159">
        <v>1161.04</v>
      </c>
    </row>
    <row r="2553" spans="3:4" ht="15" hidden="1" customHeight="1" x14ac:dyDescent="0.25">
      <c r="C2553" s="160" t="s">
        <v>308</v>
      </c>
      <c r="D2553" s="161">
        <v>604.17999999999995</v>
      </c>
    </row>
    <row r="2554" spans="3:4" ht="15" hidden="1" customHeight="1" x14ac:dyDescent="0.25">
      <c r="C2554" s="158" t="s">
        <v>549</v>
      </c>
      <c r="D2554" s="159">
        <v>696.32</v>
      </c>
    </row>
    <row r="2555" spans="3:4" ht="15" hidden="1" customHeight="1" x14ac:dyDescent="0.25">
      <c r="C2555" s="160" t="s">
        <v>309</v>
      </c>
      <c r="D2555" s="161">
        <v>595.15</v>
      </c>
    </row>
    <row r="2556" spans="3:4" ht="15" hidden="1" customHeight="1" x14ac:dyDescent="0.25">
      <c r="C2556" s="158" t="s">
        <v>554</v>
      </c>
      <c r="D2556" s="159">
        <v>217.11</v>
      </c>
    </row>
    <row r="2557" spans="3:4" ht="15" hidden="1" customHeight="1" x14ac:dyDescent="0.25">
      <c r="C2557" s="160" t="s">
        <v>308</v>
      </c>
      <c r="D2557" s="161">
        <v>234.22</v>
      </c>
    </row>
    <row r="2558" spans="3:4" ht="15" hidden="1" customHeight="1" x14ac:dyDescent="0.25">
      <c r="C2558" s="158" t="s">
        <v>543</v>
      </c>
      <c r="D2558" s="159">
        <v>500.26</v>
      </c>
    </row>
    <row r="2559" spans="3:4" ht="15" hidden="1" customHeight="1" x14ac:dyDescent="0.25">
      <c r="C2559" s="160" t="s">
        <v>542</v>
      </c>
      <c r="D2559" s="161">
        <v>1172.6300000000001</v>
      </c>
    </row>
    <row r="2560" spans="3:4" ht="15" hidden="1" customHeight="1" x14ac:dyDescent="0.25">
      <c r="C2560" s="158" t="s">
        <v>553</v>
      </c>
      <c r="D2560" s="159">
        <v>695.13</v>
      </c>
    </row>
    <row r="2561" spans="3:4" ht="15" hidden="1" customHeight="1" x14ac:dyDescent="0.25">
      <c r="C2561" s="160" t="s">
        <v>558</v>
      </c>
      <c r="D2561" s="161">
        <v>715.37</v>
      </c>
    </row>
    <row r="2562" spans="3:4" ht="15" hidden="1" customHeight="1" x14ac:dyDescent="0.25">
      <c r="C2562" s="158" t="s">
        <v>308</v>
      </c>
      <c r="D2562" s="159">
        <v>1225.49</v>
      </c>
    </row>
    <row r="2563" spans="3:4" ht="15" hidden="1" customHeight="1" x14ac:dyDescent="0.25">
      <c r="C2563" s="160" t="s">
        <v>556</v>
      </c>
      <c r="D2563" s="161">
        <v>719.95</v>
      </c>
    </row>
    <row r="2564" spans="3:4" ht="15" hidden="1" customHeight="1" x14ac:dyDescent="0.25">
      <c r="C2564" s="158" t="s">
        <v>309</v>
      </c>
      <c r="D2564" s="159">
        <v>598.70000000000005</v>
      </c>
    </row>
    <row r="2565" spans="3:4" ht="15" hidden="1" customHeight="1" x14ac:dyDescent="0.25">
      <c r="C2565" s="160" t="s">
        <v>546</v>
      </c>
      <c r="D2565" s="161">
        <v>535.78</v>
      </c>
    </row>
    <row r="2566" spans="3:4" ht="15" hidden="1" customHeight="1" x14ac:dyDescent="0.25">
      <c r="C2566" s="158" t="s">
        <v>307</v>
      </c>
      <c r="D2566" s="159">
        <v>585.65</v>
      </c>
    </row>
    <row r="2567" spans="3:4" ht="15" hidden="1" customHeight="1" x14ac:dyDescent="0.25">
      <c r="C2567" s="160" t="s">
        <v>545</v>
      </c>
      <c r="D2567" s="161">
        <v>593.24</v>
      </c>
    </row>
    <row r="2568" spans="3:4" ht="15" hidden="1" customHeight="1" x14ac:dyDescent="0.25">
      <c r="C2568" s="158" t="s">
        <v>308</v>
      </c>
      <c r="D2568" s="159">
        <v>1206.6500000000001</v>
      </c>
    </row>
    <row r="2569" spans="3:4" ht="15" hidden="1" customHeight="1" x14ac:dyDescent="0.25">
      <c r="C2569" s="160" t="s">
        <v>307</v>
      </c>
      <c r="D2569" s="161">
        <v>1224</v>
      </c>
    </row>
    <row r="2570" spans="3:4" ht="15" hidden="1" customHeight="1" x14ac:dyDescent="0.25">
      <c r="C2570" s="158" t="s">
        <v>555</v>
      </c>
      <c r="D2570" s="159">
        <v>810.82</v>
      </c>
    </row>
    <row r="2571" spans="3:4" ht="15" hidden="1" customHeight="1" x14ac:dyDescent="0.25">
      <c r="C2571" s="160" t="s">
        <v>551</v>
      </c>
      <c r="D2571" s="161">
        <v>423.73</v>
      </c>
    </row>
    <row r="2572" spans="3:4" ht="15" hidden="1" customHeight="1" x14ac:dyDescent="0.25">
      <c r="C2572" s="158" t="s">
        <v>307</v>
      </c>
      <c r="D2572" s="159">
        <v>50.39</v>
      </c>
    </row>
    <row r="2573" spans="3:4" ht="15" hidden="1" customHeight="1" x14ac:dyDescent="0.25">
      <c r="C2573" s="160" t="s">
        <v>540</v>
      </c>
      <c r="D2573" s="161">
        <v>940.03</v>
      </c>
    </row>
    <row r="2574" spans="3:4" ht="15" hidden="1" customHeight="1" x14ac:dyDescent="0.25">
      <c r="C2574" s="158" t="s">
        <v>307</v>
      </c>
      <c r="D2574" s="159">
        <v>1053.72</v>
      </c>
    </row>
    <row r="2575" spans="3:4" ht="15" hidden="1" customHeight="1" x14ac:dyDescent="0.25">
      <c r="C2575" s="160" t="s">
        <v>309</v>
      </c>
      <c r="D2575" s="161">
        <v>321.99</v>
      </c>
    </row>
    <row r="2576" spans="3:4" ht="15" hidden="1" customHeight="1" x14ac:dyDescent="0.25">
      <c r="C2576" s="158" t="s">
        <v>545</v>
      </c>
      <c r="D2576" s="159">
        <v>815.66</v>
      </c>
    </row>
    <row r="2577" spans="3:4" ht="15" hidden="1" customHeight="1" x14ac:dyDescent="0.25">
      <c r="C2577" s="160" t="s">
        <v>552</v>
      </c>
      <c r="D2577" s="161">
        <v>589.83000000000004</v>
      </c>
    </row>
    <row r="2578" spans="3:4" ht="15" hidden="1" customHeight="1" x14ac:dyDescent="0.25">
      <c r="C2578" s="158" t="s">
        <v>551</v>
      </c>
      <c r="D2578" s="159">
        <v>641.88</v>
      </c>
    </row>
    <row r="2579" spans="3:4" ht="15" hidden="1" customHeight="1" x14ac:dyDescent="0.25">
      <c r="C2579" s="160" t="s">
        <v>540</v>
      </c>
      <c r="D2579" s="161">
        <v>717.76</v>
      </c>
    </row>
    <row r="2580" spans="3:4" ht="15" hidden="1" customHeight="1" x14ac:dyDescent="0.25">
      <c r="C2580" s="158" t="s">
        <v>555</v>
      </c>
      <c r="D2580" s="159">
        <v>1098.53</v>
      </c>
    </row>
    <row r="2581" spans="3:4" ht="15" hidden="1" customHeight="1" x14ac:dyDescent="0.25">
      <c r="C2581" s="160" t="s">
        <v>312</v>
      </c>
      <c r="D2581" s="161">
        <v>1145.08</v>
      </c>
    </row>
    <row r="2582" spans="3:4" ht="15" hidden="1" customHeight="1" x14ac:dyDescent="0.25">
      <c r="C2582" s="158" t="s">
        <v>546</v>
      </c>
      <c r="D2582" s="159">
        <v>290.29000000000002</v>
      </c>
    </row>
    <row r="2583" spans="3:4" ht="15" hidden="1" customHeight="1" x14ac:dyDescent="0.25">
      <c r="C2583" s="160" t="s">
        <v>549</v>
      </c>
      <c r="D2583" s="161">
        <v>938.89</v>
      </c>
    </row>
    <row r="2584" spans="3:4" ht="15" hidden="1" customHeight="1" x14ac:dyDescent="0.25">
      <c r="C2584" s="158" t="s">
        <v>551</v>
      </c>
      <c r="D2584" s="159">
        <v>633.5</v>
      </c>
    </row>
    <row r="2585" spans="3:4" ht="15" hidden="1" customHeight="1" x14ac:dyDescent="0.25">
      <c r="C2585" s="160" t="s">
        <v>546</v>
      </c>
      <c r="D2585" s="161">
        <v>423.95</v>
      </c>
    </row>
    <row r="2586" spans="3:4" ht="15" hidden="1" customHeight="1" x14ac:dyDescent="0.25">
      <c r="C2586" s="158" t="s">
        <v>547</v>
      </c>
      <c r="D2586" s="159">
        <v>143.13999999999999</v>
      </c>
    </row>
    <row r="2587" spans="3:4" ht="15" hidden="1" customHeight="1" x14ac:dyDescent="0.25">
      <c r="C2587" s="160" t="s">
        <v>547</v>
      </c>
      <c r="D2587" s="161">
        <v>740.47</v>
      </c>
    </row>
    <row r="2588" spans="3:4" ht="15" hidden="1" customHeight="1" x14ac:dyDescent="0.25">
      <c r="C2588" s="158" t="s">
        <v>541</v>
      </c>
      <c r="D2588" s="159">
        <v>686.68</v>
      </c>
    </row>
    <row r="2589" spans="3:4" ht="15" hidden="1" customHeight="1" x14ac:dyDescent="0.25">
      <c r="C2589" s="160" t="s">
        <v>549</v>
      </c>
      <c r="D2589" s="161">
        <v>1126.47</v>
      </c>
    </row>
    <row r="2590" spans="3:4" ht="15" hidden="1" customHeight="1" x14ac:dyDescent="0.25">
      <c r="C2590" s="158" t="s">
        <v>551</v>
      </c>
      <c r="D2590" s="159">
        <v>957.22</v>
      </c>
    </row>
    <row r="2591" spans="3:4" ht="15" hidden="1" customHeight="1" x14ac:dyDescent="0.25">
      <c r="C2591" s="160" t="s">
        <v>545</v>
      </c>
      <c r="D2591" s="161">
        <v>429.98</v>
      </c>
    </row>
    <row r="2592" spans="3:4" ht="15" hidden="1" customHeight="1" x14ac:dyDescent="0.25">
      <c r="C2592" s="158" t="s">
        <v>546</v>
      </c>
      <c r="D2592" s="159">
        <v>411.21</v>
      </c>
    </row>
    <row r="2593" spans="3:4" ht="15" hidden="1" customHeight="1" x14ac:dyDescent="0.25">
      <c r="C2593" s="160" t="s">
        <v>546</v>
      </c>
      <c r="D2593" s="161">
        <v>715.55</v>
      </c>
    </row>
    <row r="2594" spans="3:4" ht="15" hidden="1" customHeight="1" x14ac:dyDescent="0.25">
      <c r="C2594" s="158" t="s">
        <v>545</v>
      </c>
      <c r="D2594" s="159">
        <v>858.79</v>
      </c>
    </row>
    <row r="2595" spans="3:4" ht="15" hidden="1" customHeight="1" x14ac:dyDescent="0.25">
      <c r="C2595" s="160" t="s">
        <v>544</v>
      </c>
      <c r="D2595" s="161">
        <v>582.17999999999995</v>
      </c>
    </row>
    <row r="2596" spans="3:4" ht="15" hidden="1" customHeight="1" x14ac:dyDescent="0.25">
      <c r="C2596" s="158" t="s">
        <v>540</v>
      </c>
      <c r="D2596" s="159">
        <v>80.27</v>
      </c>
    </row>
    <row r="2597" spans="3:4" ht="15" hidden="1" customHeight="1" x14ac:dyDescent="0.25">
      <c r="C2597" s="160" t="s">
        <v>552</v>
      </c>
      <c r="D2597" s="161">
        <v>97.29</v>
      </c>
    </row>
    <row r="2598" spans="3:4" ht="15" hidden="1" customHeight="1" x14ac:dyDescent="0.25">
      <c r="C2598" s="158" t="s">
        <v>307</v>
      </c>
      <c r="D2598" s="159">
        <v>549.38</v>
      </c>
    </row>
    <row r="2599" spans="3:4" ht="15" hidden="1" customHeight="1" x14ac:dyDescent="0.25">
      <c r="C2599" s="160" t="s">
        <v>558</v>
      </c>
      <c r="D2599" s="161">
        <v>748.67</v>
      </c>
    </row>
    <row r="2600" spans="3:4" ht="15" hidden="1" customHeight="1" x14ac:dyDescent="0.25">
      <c r="C2600" s="158" t="s">
        <v>554</v>
      </c>
      <c r="D2600" s="159">
        <v>1205.8699999999999</v>
      </c>
    </row>
    <row r="2601" spans="3:4" ht="15" hidden="1" customHeight="1" x14ac:dyDescent="0.25">
      <c r="C2601" s="160" t="s">
        <v>308</v>
      </c>
      <c r="D2601" s="161">
        <v>921.87</v>
      </c>
    </row>
    <row r="2602" spans="3:4" ht="15" hidden="1" customHeight="1" x14ac:dyDescent="0.25">
      <c r="C2602" s="158" t="s">
        <v>545</v>
      </c>
      <c r="D2602" s="159">
        <v>1251.26</v>
      </c>
    </row>
    <row r="2603" spans="3:4" ht="15" hidden="1" customHeight="1" x14ac:dyDescent="0.25">
      <c r="C2603" s="160" t="s">
        <v>543</v>
      </c>
      <c r="D2603" s="161">
        <v>989.38</v>
      </c>
    </row>
    <row r="2604" spans="3:4" ht="15" hidden="1" customHeight="1" x14ac:dyDescent="0.25">
      <c r="C2604" s="158" t="s">
        <v>307</v>
      </c>
      <c r="D2604" s="159">
        <v>650.04999999999995</v>
      </c>
    </row>
    <row r="2605" spans="3:4" ht="15" hidden="1" customHeight="1" x14ac:dyDescent="0.25">
      <c r="C2605" s="160" t="s">
        <v>312</v>
      </c>
      <c r="D2605" s="161">
        <v>383.32</v>
      </c>
    </row>
    <row r="2606" spans="3:4" ht="15" hidden="1" customHeight="1" x14ac:dyDescent="0.25">
      <c r="C2606" s="158" t="s">
        <v>555</v>
      </c>
      <c r="D2606" s="159">
        <v>1119.5899999999999</v>
      </c>
    </row>
    <row r="2607" spans="3:4" ht="15" hidden="1" customHeight="1" x14ac:dyDescent="0.25">
      <c r="C2607" s="160" t="s">
        <v>553</v>
      </c>
      <c r="D2607" s="161">
        <v>340.73</v>
      </c>
    </row>
    <row r="2608" spans="3:4" ht="15" hidden="1" customHeight="1" x14ac:dyDescent="0.25">
      <c r="C2608" s="158" t="s">
        <v>546</v>
      </c>
      <c r="D2608" s="159">
        <v>542.29</v>
      </c>
    </row>
    <row r="2609" spans="3:4" ht="15" hidden="1" customHeight="1" x14ac:dyDescent="0.25">
      <c r="C2609" s="160" t="s">
        <v>546</v>
      </c>
      <c r="D2609" s="161">
        <v>542.69000000000005</v>
      </c>
    </row>
    <row r="2610" spans="3:4" ht="15" hidden="1" customHeight="1" x14ac:dyDescent="0.25">
      <c r="C2610" s="158" t="s">
        <v>556</v>
      </c>
      <c r="D2610" s="159">
        <v>995.04</v>
      </c>
    </row>
    <row r="2611" spans="3:4" ht="15" hidden="1" customHeight="1" x14ac:dyDescent="0.25">
      <c r="C2611" s="160" t="s">
        <v>312</v>
      </c>
      <c r="D2611" s="161">
        <v>114.73</v>
      </c>
    </row>
    <row r="2612" spans="3:4" ht="15" hidden="1" customHeight="1" x14ac:dyDescent="0.25">
      <c r="C2612" s="158" t="s">
        <v>551</v>
      </c>
      <c r="D2612" s="159">
        <v>266.89</v>
      </c>
    </row>
    <row r="2613" spans="3:4" ht="15" hidden="1" customHeight="1" x14ac:dyDescent="0.25">
      <c r="C2613" s="160" t="s">
        <v>540</v>
      </c>
      <c r="D2613" s="161">
        <v>426.37</v>
      </c>
    </row>
    <row r="2614" spans="3:4" ht="15" hidden="1" customHeight="1" x14ac:dyDescent="0.25">
      <c r="C2614" s="158" t="s">
        <v>539</v>
      </c>
      <c r="D2614" s="159">
        <v>807.71</v>
      </c>
    </row>
    <row r="2615" spans="3:4" ht="15" hidden="1" customHeight="1" x14ac:dyDescent="0.25">
      <c r="C2615" s="160" t="s">
        <v>558</v>
      </c>
      <c r="D2615" s="161">
        <v>617.16</v>
      </c>
    </row>
    <row r="2616" spans="3:4" ht="15" hidden="1" customHeight="1" x14ac:dyDescent="0.25">
      <c r="C2616" s="158" t="s">
        <v>547</v>
      </c>
      <c r="D2616" s="159">
        <v>786.72</v>
      </c>
    </row>
    <row r="2617" spans="3:4" ht="15" hidden="1" customHeight="1" x14ac:dyDescent="0.25">
      <c r="C2617" s="160" t="s">
        <v>552</v>
      </c>
      <c r="D2617" s="161">
        <v>800.63</v>
      </c>
    </row>
    <row r="2618" spans="3:4" ht="15" hidden="1" customHeight="1" x14ac:dyDescent="0.25">
      <c r="C2618" s="158" t="s">
        <v>557</v>
      </c>
      <c r="D2618" s="159">
        <v>663.83</v>
      </c>
    </row>
    <row r="2619" spans="3:4" ht="15" hidden="1" customHeight="1" x14ac:dyDescent="0.25">
      <c r="C2619" s="160" t="s">
        <v>552</v>
      </c>
      <c r="D2619" s="161">
        <v>303.98</v>
      </c>
    </row>
    <row r="2620" spans="3:4" ht="15" hidden="1" customHeight="1" x14ac:dyDescent="0.25">
      <c r="C2620" s="158" t="s">
        <v>547</v>
      </c>
      <c r="D2620" s="159">
        <v>26.36</v>
      </c>
    </row>
    <row r="2621" spans="3:4" ht="15" hidden="1" customHeight="1" x14ac:dyDescent="0.25">
      <c r="C2621" s="160" t="s">
        <v>552</v>
      </c>
      <c r="D2621" s="161">
        <v>475.86</v>
      </c>
    </row>
    <row r="2622" spans="3:4" ht="15" hidden="1" customHeight="1" x14ac:dyDescent="0.25">
      <c r="C2622" s="158" t="s">
        <v>308</v>
      </c>
      <c r="D2622" s="159">
        <v>1163.8399999999999</v>
      </c>
    </row>
    <row r="2623" spans="3:4" ht="15" hidden="1" customHeight="1" x14ac:dyDescent="0.25">
      <c r="C2623" s="160" t="s">
        <v>540</v>
      </c>
      <c r="D2623" s="161">
        <v>1164.48</v>
      </c>
    </row>
    <row r="2624" spans="3:4" ht="15" hidden="1" customHeight="1" x14ac:dyDescent="0.25">
      <c r="C2624" s="158" t="s">
        <v>554</v>
      </c>
      <c r="D2624" s="159">
        <v>282.33999999999997</v>
      </c>
    </row>
    <row r="2625" spans="3:4" ht="15" hidden="1" customHeight="1" x14ac:dyDescent="0.25">
      <c r="C2625" s="160" t="s">
        <v>547</v>
      </c>
      <c r="D2625" s="161">
        <v>717.4</v>
      </c>
    </row>
    <row r="2626" spans="3:4" ht="15" hidden="1" customHeight="1" x14ac:dyDescent="0.25">
      <c r="C2626" s="158" t="s">
        <v>547</v>
      </c>
      <c r="D2626" s="159">
        <v>321.83999999999997</v>
      </c>
    </row>
    <row r="2627" spans="3:4" ht="15" hidden="1" customHeight="1" x14ac:dyDescent="0.25">
      <c r="C2627" s="160" t="s">
        <v>539</v>
      </c>
      <c r="D2627" s="161">
        <v>1243.56</v>
      </c>
    </row>
    <row r="2628" spans="3:4" ht="15" hidden="1" customHeight="1" x14ac:dyDescent="0.25">
      <c r="C2628" s="158" t="s">
        <v>551</v>
      </c>
      <c r="D2628" s="159">
        <v>643.28</v>
      </c>
    </row>
    <row r="2629" spans="3:4" ht="15" hidden="1" customHeight="1" x14ac:dyDescent="0.25">
      <c r="C2629" s="160" t="s">
        <v>308</v>
      </c>
      <c r="D2629" s="161">
        <v>359.32</v>
      </c>
    </row>
    <row r="2630" spans="3:4" ht="15" hidden="1" customHeight="1" x14ac:dyDescent="0.25">
      <c r="C2630" s="158" t="s">
        <v>553</v>
      </c>
      <c r="D2630" s="159">
        <v>461.79</v>
      </c>
    </row>
    <row r="2631" spans="3:4" ht="15" hidden="1" customHeight="1" x14ac:dyDescent="0.25">
      <c r="C2631" s="160" t="s">
        <v>552</v>
      </c>
      <c r="D2631" s="161">
        <v>329.8</v>
      </c>
    </row>
    <row r="2632" spans="3:4" ht="15" hidden="1" customHeight="1" x14ac:dyDescent="0.25">
      <c r="C2632" s="158" t="s">
        <v>308</v>
      </c>
      <c r="D2632" s="159">
        <v>684.01</v>
      </c>
    </row>
    <row r="2633" spans="3:4" ht="15" hidden="1" customHeight="1" x14ac:dyDescent="0.25">
      <c r="C2633" s="160" t="s">
        <v>549</v>
      </c>
      <c r="D2633" s="161">
        <v>767.21</v>
      </c>
    </row>
    <row r="2634" spans="3:4" ht="15" hidden="1" customHeight="1" x14ac:dyDescent="0.25">
      <c r="C2634" s="158" t="s">
        <v>309</v>
      </c>
      <c r="D2634" s="159">
        <v>323.93</v>
      </c>
    </row>
    <row r="2635" spans="3:4" ht="15" hidden="1" customHeight="1" x14ac:dyDescent="0.25">
      <c r="C2635" s="160" t="s">
        <v>547</v>
      </c>
      <c r="D2635" s="161">
        <v>129.81</v>
      </c>
    </row>
    <row r="2636" spans="3:4" ht="15" hidden="1" customHeight="1" x14ac:dyDescent="0.25">
      <c r="C2636" s="158" t="s">
        <v>307</v>
      </c>
      <c r="D2636" s="159">
        <v>674.92</v>
      </c>
    </row>
    <row r="2637" spans="3:4" ht="15" hidden="1" customHeight="1" x14ac:dyDescent="0.25">
      <c r="C2637" s="160" t="s">
        <v>543</v>
      </c>
      <c r="D2637" s="161">
        <v>833.4</v>
      </c>
    </row>
    <row r="2638" spans="3:4" ht="15" hidden="1" customHeight="1" x14ac:dyDescent="0.25">
      <c r="C2638" s="158" t="s">
        <v>545</v>
      </c>
      <c r="D2638" s="159">
        <v>894.32</v>
      </c>
    </row>
    <row r="2639" spans="3:4" ht="15" hidden="1" customHeight="1" x14ac:dyDescent="0.25">
      <c r="C2639" s="160" t="s">
        <v>546</v>
      </c>
      <c r="D2639" s="161">
        <v>404.29</v>
      </c>
    </row>
    <row r="2640" spans="3:4" ht="15" hidden="1" customHeight="1" x14ac:dyDescent="0.25">
      <c r="C2640" s="158" t="s">
        <v>548</v>
      </c>
      <c r="D2640" s="159">
        <v>606.77</v>
      </c>
    </row>
    <row r="2641" spans="3:4" ht="15" hidden="1" customHeight="1" x14ac:dyDescent="0.25">
      <c r="C2641" s="160" t="s">
        <v>550</v>
      </c>
      <c r="D2641" s="161">
        <v>742.87</v>
      </c>
    </row>
    <row r="2642" spans="3:4" ht="15" hidden="1" customHeight="1" x14ac:dyDescent="0.25">
      <c r="C2642" s="158" t="s">
        <v>556</v>
      </c>
      <c r="D2642" s="159">
        <v>514.52</v>
      </c>
    </row>
    <row r="2643" spans="3:4" ht="15" hidden="1" customHeight="1" x14ac:dyDescent="0.25">
      <c r="C2643" s="160" t="s">
        <v>309</v>
      </c>
      <c r="D2643" s="161">
        <v>1220.94</v>
      </c>
    </row>
    <row r="2644" spans="3:4" ht="15" hidden="1" customHeight="1" x14ac:dyDescent="0.25">
      <c r="C2644" s="158" t="s">
        <v>546</v>
      </c>
      <c r="D2644" s="159">
        <v>841.07</v>
      </c>
    </row>
    <row r="2645" spans="3:4" ht="15" hidden="1" customHeight="1" x14ac:dyDescent="0.25">
      <c r="C2645" s="160" t="s">
        <v>309</v>
      </c>
      <c r="D2645" s="161">
        <v>692.74</v>
      </c>
    </row>
    <row r="2646" spans="3:4" ht="15" hidden="1" customHeight="1" x14ac:dyDescent="0.25">
      <c r="C2646" s="158" t="s">
        <v>309</v>
      </c>
      <c r="D2646" s="159">
        <v>555.95000000000005</v>
      </c>
    </row>
    <row r="2647" spans="3:4" ht="15" hidden="1" customHeight="1" x14ac:dyDescent="0.25">
      <c r="C2647" s="160" t="s">
        <v>539</v>
      </c>
      <c r="D2647" s="161">
        <v>653.38</v>
      </c>
    </row>
    <row r="2648" spans="3:4" ht="15" hidden="1" customHeight="1" x14ac:dyDescent="0.25">
      <c r="C2648" s="158" t="s">
        <v>545</v>
      </c>
      <c r="D2648" s="159">
        <v>1136.5999999999999</v>
      </c>
    </row>
    <row r="2649" spans="3:4" ht="15" hidden="1" customHeight="1" x14ac:dyDescent="0.25">
      <c r="C2649" s="160" t="s">
        <v>542</v>
      </c>
      <c r="D2649" s="161">
        <v>819.61</v>
      </c>
    </row>
    <row r="2650" spans="3:4" ht="15" hidden="1" customHeight="1" x14ac:dyDescent="0.25">
      <c r="C2650" s="158" t="s">
        <v>539</v>
      </c>
      <c r="D2650" s="159">
        <v>53.65</v>
      </c>
    </row>
    <row r="2651" spans="3:4" ht="15" hidden="1" customHeight="1" x14ac:dyDescent="0.25">
      <c r="C2651" s="160" t="s">
        <v>547</v>
      </c>
      <c r="D2651" s="161">
        <v>390.69</v>
      </c>
    </row>
    <row r="2652" spans="3:4" ht="15" hidden="1" customHeight="1" x14ac:dyDescent="0.25">
      <c r="C2652" s="158" t="s">
        <v>547</v>
      </c>
      <c r="D2652" s="159">
        <v>502.33</v>
      </c>
    </row>
    <row r="2653" spans="3:4" ht="15" hidden="1" customHeight="1" x14ac:dyDescent="0.25">
      <c r="C2653" s="160" t="s">
        <v>542</v>
      </c>
      <c r="D2653" s="161">
        <v>474.94</v>
      </c>
    </row>
    <row r="2654" spans="3:4" ht="15" hidden="1" customHeight="1" x14ac:dyDescent="0.25">
      <c r="C2654" s="158" t="s">
        <v>543</v>
      </c>
      <c r="D2654" s="159">
        <v>59.27</v>
      </c>
    </row>
    <row r="2655" spans="3:4" ht="15" hidden="1" customHeight="1" x14ac:dyDescent="0.25">
      <c r="C2655" s="160" t="s">
        <v>308</v>
      </c>
      <c r="D2655" s="161">
        <v>1205.28</v>
      </c>
    </row>
    <row r="2656" spans="3:4" ht="15" hidden="1" customHeight="1" x14ac:dyDescent="0.25">
      <c r="C2656" s="158" t="s">
        <v>539</v>
      </c>
      <c r="D2656" s="159">
        <v>450.27</v>
      </c>
    </row>
    <row r="2657" spans="3:4" ht="15" hidden="1" customHeight="1" x14ac:dyDescent="0.25">
      <c r="C2657" s="160" t="s">
        <v>539</v>
      </c>
      <c r="D2657" s="161">
        <v>17.559999999999999</v>
      </c>
    </row>
    <row r="2658" spans="3:4" ht="15" hidden="1" customHeight="1" x14ac:dyDescent="0.25">
      <c r="C2658" s="158" t="s">
        <v>540</v>
      </c>
      <c r="D2658" s="159">
        <v>140.05000000000001</v>
      </c>
    </row>
    <row r="2659" spans="3:4" ht="15" hidden="1" customHeight="1" x14ac:dyDescent="0.25">
      <c r="C2659" s="160" t="s">
        <v>549</v>
      </c>
      <c r="D2659" s="161">
        <v>938.4</v>
      </c>
    </row>
    <row r="2660" spans="3:4" ht="15" hidden="1" customHeight="1" x14ac:dyDescent="0.25">
      <c r="C2660" s="158" t="s">
        <v>553</v>
      </c>
      <c r="D2660" s="159">
        <v>471.6</v>
      </c>
    </row>
    <row r="2661" spans="3:4" ht="15" hidden="1" customHeight="1" x14ac:dyDescent="0.25">
      <c r="C2661" s="160" t="s">
        <v>555</v>
      </c>
      <c r="D2661" s="161">
        <v>117.22</v>
      </c>
    </row>
    <row r="2662" spans="3:4" ht="15" hidden="1" customHeight="1" x14ac:dyDescent="0.25">
      <c r="C2662" s="158" t="s">
        <v>549</v>
      </c>
      <c r="D2662" s="159">
        <v>561.32000000000005</v>
      </c>
    </row>
    <row r="2663" spans="3:4" ht="15" hidden="1" customHeight="1" x14ac:dyDescent="0.25">
      <c r="C2663" s="160" t="s">
        <v>558</v>
      </c>
      <c r="D2663" s="161">
        <v>330.99</v>
      </c>
    </row>
    <row r="2664" spans="3:4" ht="15" hidden="1" customHeight="1" x14ac:dyDescent="0.25">
      <c r="C2664" s="158" t="s">
        <v>553</v>
      </c>
      <c r="D2664" s="159">
        <v>566.73</v>
      </c>
    </row>
    <row r="2665" spans="3:4" ht="15" hidden="1" customHeight="1" x14ac:dyDescent="0.25">
      <c r="C2665" s="160" t="s">
        <v>551</v>
      </c>
      <c r="D2665" s="161">
        <v>615.95000000000005</v>
      </c>
    </row>
    <row r="2666" spans="3:4" ht="15" hidden="1" customHeight="1" x14ac:dyDescent="0.25">
      <c r="C2666" s="158" t="s">
        <v>552</v>
      </c>
      <c r="D2666" s="159">
        <v>803.22</v>
      </c>
    </row>
    <row r="2667" spans="3:4" ht="15" hidden="1" customHeight="1" x14ac:dyDescent="0.25">
      <c r="C2667" s="160" t="s">
        <v>542</v>
      </c>
      <c r="D2667" s="161">
        <v>1201.58</v>
      </c>
    </row>
    <row r="2668" spans="3:4" ht="15" hidden="1" customHeight="1" x14ac:dyDescent="0.25">
      <c r="C2668" s="158" t="s">
        <v>551</v>
      </c>
      <c r="D2668" s="159">
        <v>292.38</v>
      </c>
    </row>
    <row r="2669" spans="3:4" ht="15" hidden="1" customHeight="1" x14ac:dyDescent="0.25">
      <c r="C2669" s="160" t="s">
        <v>551</v>
      </c>
      <c r="D2669" s="161">
        <v>596.62</v>
      </c>
    </row>
    <row r="2670" spans="3:4" ht="15" hidden="1" customHeight="1" x14ac:dyDescent="0.25">
      <c r="C2670" s="158" t="s">
        <v>542</v>
      </c>
      <c r="D2670" s="159">
        <v>1051.45</v>
      </c>
    </row>
    <row r="2671" spans="3:4" ht="15" hidden="1" customHeight="1" x14ac:dyDescent="0.25">
      <c r="C2671" s="160" t="s">
        <v>545</v>
      </c>
      <c r="D2671" s="161">
        <v>698.17</v>
      </c>
    </row>
    <row r="2672" spans="3:4" ht="15" hidden="1" customHeight="1" x14ac:dyDescent="0.25">
      <c r="C2672" s="158" t="s">
        <v>546</v>
      </c>
      <c r="D2672" s="159">
        <v>440.17</v>
      </c>
    </row>
    <row r="2673" spans="3:4" ht="15" hidden="1" customHeight="1" x14ac:dyDescent="0.25">
      <c r="C2673" s="160" t="s">
        <v>552</v>
      </c>
      <c r="D2673" s="161">
        <v>1168.73</v>
      </c>
    </row>
    <row r="2674" spans="3:4" ht="15" hidden="1" customHeight="1" x14ac:dyDescent="0.25">
      <c r="C2674" s="158" t="s">
        <v>552</v>
      </c>
      <c r="D2674" s="159">
        <v>393.61</v>
      </c>
    </row>
    <row r="2675" spans="3:4" ht="15" hidden="1" customHeight="1" x14ac:dyDescent="0.25">
      <c r="C2675" s="160" t="s">
        <v>552</v>
      </c>
      <c r="D2675" s="161">
        <v>1103.3399999999999</v>
      </c>
    </row>
    <row r="2676" spans="3:4" ht="15" hidden="1" customHeight="1" x14ac:dyDescent="0.25">
      <c r="C2676" s="158" t="s">
        <v>551</v>
      </c>
      <c r="D2676" s="159">
        <v>763.76</v>
      </c>
    </row>
    <row r="2677" spans="3:4" ht="15" hidden="1" customHeight="1" x14ac:dyDescent="0.25">
      <c r="C2677" s="160" t="s">
        <v>309</v>
      </c>
      <c r="D2677" s="161">
        <v>1017.58</v>
      </c>
    </row>
    <row r="2678" spans="3:4" ht="15" hidden="1" customHeight="1" x14ac:dyDescent="0.25">
      <c r="C2678" s="158" t="s">
        <v>553</v>
      </c>
      <c r="D2678" s="159">
        <v>616.66999999999996</v>
      </c>
    </row>
    <row r="2679" spans="3:4" ht="15" hidden="1" customHeight="1" x14ac:dyDescent="0.25">
      <c r="C2679" s="160" t="s">
        <v>307</v>
      </c>
      <c r="D2679" s="161">
        <v>592.38</v>
      </c>
    </row>
    <row r="2680" spans="3:4" ht="15" hidden="1" customHeight="1" x14ac:dyDescent="0.25">
      <c r="C2680" s="158" t="s">
        <v>539</v>
      </c>
      <c r="D2680" s="159">
        <v>1150.31</v>
      </c>
    </row>
    <row r="2681" spans="3:4" ht="15" hidden="1" customHeight="1" x14ac:dyDescent="0.25">
      <c r="C2681" s="160" t="s">
        <v>554</v>
      </c>
      <c r="D2681" s="161">
        <v>78.58</v>
      </c>
    </row>
    <row r="2682" spans="3:4" ht="15" hidden="1" customHeight="1" x14ac:dyDescent="0.25">
      <c r="C2682" s="158" t="s">
        <v>545</v>
      </c>
      <c r="D2682" s="159">
        <v>725.63</v>
      </c>
    </row>
    <row r="2683" spans="3:4" ht="15" hidden="1" customHeight="1" x14ac:dyDescent="0.25">
      <c r="C2683" s="160" t="s">
        <v>543</v>
      </c>
      <c r="D2683" s="161">
        <v>365.26</v>
      </c>
    </row>
    <row r="2684" spans="3:4" ht="15" hidden="1" customHeight="1" x14ac:dyDescent="0.25">
      <c r="C2684" s="158" t="s">
        <v>548</v>
      </c>
      <c r="D2684" s="159">
        <v>544.51</v>
      </c>
    </row>
    <row r="2685" spans="3:4" ht="15" hidden="1" customHeight="1" x14ac:dyDescent="0.25">
      <c r="C2685" s="160" t="s">
        <v>557</v>
      </c>
      <c r="D2685" s="161">
        <v>1030.6199999999999</v>
      </c>
    </row>
    <row r="2686" spans="3:4" ht="15" hidden="1" customHeight="1" x14ac:dyDescent="0.25">
      <c r="C2686" s="158" t="s">
        <v>547</v>
      </c>
      <c r="D2686" s="159">
        <v>1167.45</v>
      </c>
    </row>
    <row r="2687" spans="3:4" ht="15" hidden="1" customHeight="1" x14ac:dyDescent="0.25">
      <c r="C2687" s="160" t="s">
        <v>557</v>
      </c>
      <c r="D2687" s="161">
        <v>780.12</v>
      </c>
    </row>
    <row r="2688" spans="3:4" ht="15" hidden="1" customHeight="1" x14ac:dyDescent="0.25">
      <c r="C2688" s="158" t="s">
        <v>554</v>
      </c>
      <c r="D2688" s="159">
        <v>1040.03</v>
      </c>
    </row>
    <row r="2689" spans="3:4" ht="15" hidden="1" customHeight="1" x14ac:dyDescent="0.25">
      <c r="C2689" s="160" t="s">
        <v>545</v>
      </c>
      <c r="D2689" s="161">
        <v>931.58</v>
      </c>
    </row>
    <row r="2690" spans="3:4" ht="15" hidden="1" customHeight="1" x14ac:dyDescent="0.25">
      <c r="C2690" s="158" t="s">
        <v>539</v>
      </c>
      <c r="D2690" s="159">
        <v>739.54</v>
      </c>
    </row>
    <row r="2691" spans="3:4" ht="15" hidden="1" customHeight="1" x14ac:dyDescent="0.25">
      <c r="C2691" s="160" t="s">
        <v>557</v>
      </c>
      <c r="D2691" s="161">
        <v>234.1</v>
      </c>
    </row>
    <row r="2692" spans="3:4" ht="15" hidden="1" customHeight="1" x14ac:dyDescent="0.25">
      <c r="C2692" s="158" t="s">
        <v>549</v>
      </c>
      <c r="D2692" s="159">
        <v>331.55</v>
      </c>
    </row>
    <row r="2693" spans="3:4" ht="15" hidden="1" customHeight="1" x14ac:dyDescent="0.25">
      <c r="C2693" s="160" t="s">
        <v>540</v>
      </c>
      <c r="D2693" s="161">
        <v>501.56</v>
      </c>
    </row>
    <row r="2694" spans="3:4" ht="15" hidden="1" customHeight="1" x14ac:dyDescent="0.25">
      <c r="C2694" s="158" t="s">
        <v>549</v>
      </c>
      <c r="D2694" s="159">
        <v>875.92</v>
      </c>
    </row>
    <row r="2695" spans="3:4" ht="15" hidden="1" customHeight="1" x14ac:dyDescent="0.25">
      <c r="C2695" s="160" t="s">
        <v>308</v>
      </c>
      <c r="D2695" s="161">
        <v>668.36</v>
      </c>
    </row>
    <row r="2696" spans="3:4" ht="15" hidden="1" customHeight="1" x14ac:dyDescent="0.25">
      <c r="C2696" s="158" t="s">
        <v>549</v>
      </c>
      <c r="D2696" s="159">
        <v>351.82</v>
      </c>
    </row>
    <row r="2697" spans="3:4" ht="15" hidden="1" customHeight="1" x14ac:dyDescent="0.25">
      <c r="C2697" s="160" t="s">
        <v>540</v>
      </c>
      <c r="D2697" s="161">
        <v>894.84</v>
      </c>
    </row>
    <row r="2698" spans="3:4" ht="15" hidden="1" customHeight="1" x14ac:dyDescent="0.25">
      <c r="C2698" s="158" t="s">
        <v>542</v>
      </c>
      <c r="D2698" s="159">
        <v>220.02</v>
      </c>
    </row>
    <row r="2699" spans="3:4" ht="15" hidden="1" customHeight="1" x14ac:dyDescent="0.25">
      <c r="C2699" s="160" t="s">
        <v>553</v>
      </c>
      <c r="D2699" s="161">
        <v>1127.42</v>
      </c>
    </row>
    <row r="2700" spans="3:4" ht="15" hidden="1" customHeight="1" x14ac:dyDescent="0.25">
      <c r="C2700" s="158" t="s">
        <v>557</v>
      </c>
      <c r="D2700" s="159">
        <v>910.09</v>
      </c>
    </row>
    <row r="2701" spans="3:4" ht="15" hidden="1" customHeight="1" x14ac:dyDescent="0.25">
      <c r="C2701" s="160" t="s">
        <v>551</v>
      </c>
      <c r="D2701" s="161">
        <v>1236.29</v>
      </c>
    </row>
    <row r="2702" spans="3:4" ht="15" hidden="1" customHeight="1" x14ac:dyDescent="0.25">
      <c r="C2702" s="158" t="s">
        <v>540</v>
      </c>
      <c r="D2702" s="159">
        <v>839.18</v>
      </c>
    </row>
    <row r="2703" spans="3:4" ht="15" hidden="1" customHeight="1" x14ac:dyDescent="0.25">
      <c r="C2703" s="160" t="s">
        <v>309</v>
      </c>
      <c r="D2703" s="161">
        <v>748.67</v>
      </c>
    </row>
    <row r="2704" spans="3:4" ht="15" hidden="1" customHeight="1" x14ac:dyDescent="0.25">
      <c r="C2704" s="158" t="s">
        <v>552</v>
      </c>
      <c r="D2704" s="159">
        <v>365.11</v>
      </c>
    </row>
    <row r="2705" spans="3:4" ht="15" hidden="1" customHeight="1" x14ac:dyDescent="0.25">
      <c r="C2705" s="160" t="s">
        <v>543</v>
      </c>
      <c r="D2705" s="161">
        <v>476.27</v>
      </c>
    </row>
    <row r="2706" spans="3:4" ht="15" hidden="1" customHeight="1" x14ac:dyDescent="0.25">
      <c r="C2706" s="158" t="s">
        <v>540</v>
      </c>
      <c r="D2706" s="159">
        <v>346.93</v>
      </c>
    </row>
    <row r="2707" spans="3:4" ht="15" hidden="1" customHeight="1" x14ac:dyDescent="0.25">
      <c r="C2707" s="160" t="s">
        <v>548</v>
      </c>
      <c r="D2707" s="161">
        <v>1184.48</v>
      </c>
    </row>
    <row r="2708" spans="3:4" ht="15" hidden="1" customHeight="1" x14ac:dyDescent="0.25">
      <c r="C2708" s="158" t="s">
        <v>541</v>
      </c>
      <c r="D2708" s="159">
        <v>688.44</v>
      </c>
    </row>
    <row r="2709" spans="3:4" ht="15" hidden="1" customHeight="1" x14ac:dyDescent="0.25">
      <c r="C2709" s="160" t="s">
        <v>308</v>
      </c>
      <c r="D2709" s="161">
        <v>1054.1099999999999</v>
      </c>
    </row>
    <row r="2710" spans="3:4" ht="15" hidden="1" customHeight="1" x14ac:dyDescent="0.25">
      <c r="C2710" s="158" t="s">
        <v>542</v>
      </c>
      <c r="D2710" s="159">
        <v>1116.03</v>
      </c>
    </row>
    <row r="2711" spans="3:4" ht="15" hidden="1" customHeight="1" x14ac:dyDescent="0.25">
      <c r="C2711" s="160" t="s">
        <v>540</v>
      </c>
      <c r="D2711" s="161">
        <v>1031.3</v>
      </c>
    </row>
    <row r="2712" spans="3:4" ht="15" hidden="1" customHeight="1" x14ac:dyDescent="0.25">
      <c r="C2712" s="158" t="s">
        <v>544</v>
      </c>
      <c r="D2712" s="159">
        <v>726.86</v>
      </c>
    </row>
    <row r="2713" spans="3:4" ht="15" hidden="1" customHeight="1" x14ac:dyDescent="0.25">
      <c r="C2713" s="160" t="s">
        <v>554</v>
      </c>
      <c r="D2713" s="161">
        <v>619.32000000000005</v>
      </c>
    </row>
    <row r="2714" spans="3:4" ht="15" hidden="1" customHeight="1" x14ac:dyDescent="0.25">
      <c r="C2714" s="158" t="s">
        <v>556</v>
      </c>
      <c r="D2714" s="159">
        <v>695.51</v>
      </c>
    </row>
    <row r="2715" spans="3:4" ht="15" hidden="1" customHeight="1" x14ac:dyDescent="0.25">
      <c r="C2715" s="160" t="s">
        <v>312</v>
      </c>
      <c r="D2715" s="161">
        <v>459.27</v>
      </c>
    </row>
    <row r="2716" spans="3:4" ht="15" hidden="1" customHeight="1" x14ac:dyDescent="0.25">
      <c r="C2716" s="158" t="s">
        <v>552</v>
      </c>
      <c r="D2716" s="159">
        <v>978.79</v>
      </c>
    </row>
    <row r="2717" spans="3:4" ht="15" hidden="1" customHeight="1" x14ac:dyDescent="0.25">
      <c r="C2717" s="160" t="s">
        <v>542</v>
      </c>
      <c r="D2717" s="161">
        <v>499.91</v>
      </c>
    </row>
    <row r="2718" spans="3:4" ht="15" hidden="1" customHeight="1" x14ac:dyDescent="0.25">
      <c r="C2718" s="158" t="s">
        <v>542</v>
      </c>
      <c r="D2718" s="159">
        <v>536.85</v>
      </c>
    </row>
    <row r="2719" spans="3:4" ht="15" hidden="1" customHeight="1" x14ac:dyDescent="0.25">
      <c r="C2719" s="160" t="s">
        <v>547</v>
      </c>
      <c r="D2719" s="161">
        <v>1113.43</v>
      </c>
    </row>
    <row r="2720" spans="3:4" ht="15" hidden="1" customHeight="1" x14ac:dyDescent="0.25">
      <c r="C2720" s="158" t="s">
        <v>548</v>
      </c>
      <c r="D2720" s="159">
        <v>728.73</v>
      </c>
    </row>
    <row r="2721" spans="3:4" ht="15" hidden="1" customHeight="1" x14ac:dyDescent="0.25">
      <c r="C2721" s="160" t="s">
        <v>542</v>
      </c>
      <c r="D2721" s="161">
        <v>326.5</v>
      </c>
    </row>
    <row r="2722" spans="3:4" ht="15" hidden="1" customHeight="1" x14ac:dyDescent="0.25">
      <c r="C2722" s="158" t="s">
        <v>549</v>
      </c>
      <c r="D2722" s="159">
        <v>625.42999999999995</v>
      </c>
    </row>
    <row r="2723" spans="3:4" ht="15" hidden="1" customHeight="1" x14ac:dyDescent="0.25">
      <c r="C2723" s="160" t="s">
        <v>544</v>
      </c>
      <c r="D2723" s="161">
        <v>440.86</v>
      </c>
    </row>
    <row r="2724" spans="3:4" ht="15" hidden="1" customHeight="1" x14ac:dyDescent="0.25">
      <c r="C2724" s="158" t="s">
        <v>550</v>
      </c>
      <c r="D2724" s="159">
        <v>580.48</v>
      </c>
    </row>
    <row r="2725" spans="3:4" ht="15" hidden="1" customHeight="1" x14ac:dyDescent="0.25">
      <c r="C2725" s="160" t="s">
        <v>552</v>
      </c>
      <c r="D2725" s="161">
        <v>834.3</v>
      </c>
    </row>
    <row r="2726" spans="3:4" ht="15" hidden="1" customHeight="1" x14ac:dyDescent="0.25">
      <c r="C2726" s="158" t="s">
        <v>307</v>
      </c>
      <c r="D2726" s="159">
        <v>1231.2</v>
      </c>
    </row>
    <row r="2727" spans="3:4" ht="15" hidden="1" customHeight="1" x14ac:dyDescent="0.25">
      <c r="C2727" s="160" t="s">
        <v>553</v>
      </c>
      <c r="D2727" s="161">
        <v>668.68</v>
      </c>
    </row>
    <row r="2728" spans="3:4" ht="15" hidden="1" customHeight="1" x14ac:dyDescent="0.25">
      <c r="C2728" s="158" t="s">
        <v>547</v>
      </c>
      <c r="D2728" s="159">
        <v>464.34</v>
      </c>
    </row>
    <row r="2729" spans="3:4" ht="15" hidden="1" customHeight="1" x14ac:dyDescent="0.25">
      <c r="C2729" s="160" t="s">
        <v>543</v>
      </c>
      <c r="D2729" s="161">
        <v>297.16000000000003</v>
      </c>
    </row>
    <row r="2730" spans="3:4" ht="15" hidden="1" customHeight="1" x14ac:dyDescent="0.25">
      <c r="C2730" s="158" t="s">
        <v>308</v>
      </c>
      <c r="D2730" s="159">
        <v>1245.8900000000001</v>
      </c>
    </row>
    <row r="2731" spans="3:4" ht="15" hidden="1" customHeight="1" x14ac:dyDescent="0.25">
      <c r="C2731" s="160" t="s">
        <v>309</v>
      </c>
      <c r="D2731" s="161">
        <v>666.06</v>
      </c>
    </row>
    <row r="2732" spans="3:4" ht="15" hidden="1" customHeight="1" x14ac:dyDescent="0.25">
      <c r="C2732" s="158" t="s">
        <v>551</v>
      </c>
      <c r="D2732" s="159">
        <v>757.46</v>
      </c>
    </row>
    <row r="2733" spans="3:4" ht="15" hidden="1" customHeight="1" x14ac:dyDescent="0.25">
      <c r="C2733" s="160" t="s">
        <v>558</v>
      </c>
      <c r="D2733" s="161">
        <v>443.15</v>
      </c>
    </row>
    <row r="2734" spans="3:4" ht="15" hidden="1" customHeight="1" x14ac:dyDescent="0.25">
      <c r="C2734" s="158" t="s">
        <v>312</v>
      </c>
      <c r="D2734" s="159">
        <v>588.36</v>
      </c>
    </row>
    <row r="2735" spans="3:4" ht="15" hidden="1" customHeight="1" x14ac:dyDescent="0.25">
      <c r="C2735" s="160" t="s">
        <v>308</v>
      </c>
      <c r="D2735" s="161">
        <v>487.86</v>
      </c>
    </row>
    <row r="2736" spans="3:4" ht="15" hidden="1" customHeight="1" x14ac:dyDescent="0.25">
      <c r="C2736" s="158" t="s">
        <v>542</v>
      </c>
      <c r="D2736" s="159">
        <v>842.28</v>
      </c>
    </row>
    <row r="2737" spans="3:4" ht="15" hidden="1" customHeight="1" x14ac:dyDescent="0.25">
      <c r="C2737" s="160" t="s">
        <v>552</v>
      </c>
      <c r="D2737" s="161">
        <v>717.1</v>
      </c>
    </row>
    <row r="2738" spans="3:4" ht="15" hidden="1" customHeight="1" x14ac:dyDescent="0.25">
      <c r="C2738" s="158" t="s">
        <v>542</v>
      </c>
      <c r="D2738" s="159">
        <v>569.70000000000005</v>
      </c>
    </row>
    <row r="2739" spans="3:4" ht="15" hidden="1" customHeight="1" x14ac:dyDescent="0.25">
      <c r="C2739" s="160" t="s">
        <v>546</v>
      </c>
      <c r="D2739" s="161">
        <v>887.4</v>
      </c>
    </row>
    <row r="2740" spans="3:4" ht="15" hidden="1" customHeight="1" x14ac:dyDescent="0.25">
      <c r="C2740" s="158" t="s">
        <v>309</v>
      </c>
      <c r="D2740" s="159">
        <v>444.89</v>
      </c>
    </row>
    <row r="2741" spans="3:4" ht="15" hidden="1" customHeight="1" x14ac:dyDescent="0.25">
      <c r="C2741" s="160" t="s">
        <v>543</v>
      </c>
      <c r="D2741" s="161">
        <v>833.19</v>
      </c>
    </row>
    <row r="2742" spans="3:4" ht="15" hidden="1" customHeight="1" x14ac:dyDescent="0.25">
      <c r="C2742" s="158" t="s">
        <v>543</v>
      </c>
      <c r="D2742" s="159">
        <v>410.09</v>
      </c>
    </row>
    <row r="2743" spans="3:4" ht="15" hidden="1" customHeight="1" x14ac:dyDescent="0.25">
      <c r="C2743" s="160" t="s">
        <v>552</v>
      </c>
      <c r="D2743" s="161">
        <v>139.54</v>
      </c>
    </row>
    <row r="2744" spans="3:4" ht="15" hidden="1" customHeight="1" x14ac:dyDescent="0.25">
      <c r="C2744" s="158" t="s">
        <v>558</v>
      </c>
      <c r="D2744" s="159">
        <v>813.2</v>
      </c>
    </row>
    <row r="2745" spans="3:4" ht="15" hidden="1" customHeight="1" x14ac:dyDescent="0.25">
      <c r="C2745" s="160" t="s">
        <v>543</v>
      </c>
      <c r="D2745" s="161">
        <v>1142.0999999999999</v>
      </c>
    </row>
    <row r="2746" spans="3:4" ht="15" hidden="1" customHeight="1" x14ac:dyDescent="0.25">
      <c r="C2746" s="158" t="s">
        <v>551</v>
      </c>
      <c r="D2746" s="159">
        <v>934.2</v>
      </c>
    </row>
    <row r="2747" spans="3:4" ht="15" hidden="1" customHeight="1" x14ac:dyDescent="0.25">
      <c r="C2747" s="160" t="s">
        <v>546</v>
      </c>
      <c r="D2747" s="161">
        <v>1282.9100000000001</v>
      </c>
    </row>
    <row r="2748" spans="3:4" ht="15" hidden="1" customHeight="1" x14ac:dyDescent="0.25">
      <c r="C2748" s="158" t="s">
        <v>309</v>
      </c>
      <c r="D2748" s="159">
        <v>955.88</v>
      </c>
    </row>
    <row r="2749" spans="3:4" ht="15" hidden="1" customHeight="1" x14ac:dyDescent="0.25">
      <c r="C2749" s="160" t="s">
        <v>546</v>
      </c>
      <c r="D2749" s="161">
        <v>894.75</v>
      </c>
    </row>
    <row r="2750" spans="3:4" ht="15" hidden="1" customHeight="1" x14ac:dyDescent="0.25">
      <c r="C2750" s="158" t="s">
        <v>312</v>
      </c>
      <c r="D2750" s="159">
        <v>477.09</v>
      </c>
    </row>
    <row r="2751" spans="3:4" ht="15" hidden="1" customHeight="1" x14ac:dyDescent="0.25">
      <c r="C2751" s="160" t="s">
        <v>308</v>
      </c>
      <c r="D2751" s="161">
        <v>1191.44</v>
      </c>
    </row>
    <row r="2752" spans="3:4" ht="15" hidden="1" customHeight="1" x14ac:dyDescent="0.25">
      <c r="C2752" s="158" t="s">
        <v>544</v>
      </c>
      <c r="D2752" s="159">
        <v>392.09</v>
      </c>
    </row>
    <row r="2753" spans="3:4" ht="15" hidden="1" customHeight="1" x14ac:dyDescent="0.25">
      <c r="C2753" s="160" t="s">
        <v>312</v>
      </c>
      <c r="D2753" s="161">
        <v>846.78</v>
      </c>
    </row>
    <row r="2754" spans="3:4" ht="15" hidden="1" customHeight="1" x14ac:dyDescent="0.25">
      <c r="C2754" s="158" t="s">
        <v>553</v>
      </c>
      <c r="D2754" s="159">
        <v>523.66</v>
      </c>
    </row>
    <row r="2755" spans="3:4" ht="15" hidden="1" customHeight="1" x14ac:dyDescent="0.25">
      <c r="C2755" s="160" t="s">
        <v>308</v>
      </c>
      <c r="D2755" s="161">
        <v>441.73</v>
      </c>
    </row>
    <row r="2756" spans="3:4" ht="15" hidden="1" customHeight="1" x14ac:dyDescent="0.25">
      <c r="C2756" s="158" t="s">
        <v>542</v>
      </c>
      <c r="D2756" s="159">
        <v>613.16</v>
      </c>
    </row>
    <row r="2757" spans="3:4" ht="15" hidden="1" customHeight="1" x14ac:dyDescent="0.25">
      <c r="C2757" s="160" t="s">
        <v>543</v>
      </c>
      <c r="D2757" s="161">
        <v>791.36</v>
      </c>
    </row>
    <row r="2758" spans="3:4" ht="15" hidden="1" customHeight="1" x14ac:dyDescent="0.25">
      <c r="C2758" s="158" t="s">
        <v>308</v>
      </c>
      <c r="D2758" s="159">
        <v>526.67999999999995</v>
      </c>
    </row>
    <row r="2759" spans="3:4" ht="15" hidden="1" customHeight="1" x14ac:dyDescent="0.25">
      <c r="C2759" s="160" t="s">
        <v>539</v>
      </c>
      <c r="D2759" s="161">
        <v>558.4</v>
      </c>
    </row>
    <row r="2760" spans="3:4" ht="15" hidden="1" customHeight="1" x14ac:dyDescent="0.25">
      <c r="C2760" s="158" t="s">
        <v>544</v>
      </c>
      <c r="D2760" s="159">
        <v>476.19</v>
      </c>
    </row>
    <row r="2761" spans="3:4" ht="15" hidden="1" customHeight="1" x14ac:dyDescent="0.25">
      <c r="C2761" s="160" t="s">
        <v>308</v>
      </c>
      <c r="D2761" s="161">
        <v>1072.56</v>
      </c>
    </row>
    <row r="2762" spans="3:4" ht="15" hidden="1" customHeight="1" x14ac:dyDescent="0.25">
      <c r="C2762" s="158" t="s">
        <v>309</v>
      </c>
      <c r="D2762" s="159">
        <v>640.80999999999995</v>
      </c>
    </row>
    <row r="2763" spans="3:4" ht="15" hidden="1" customHeight="1" x14ac:dyDescent="0.25">
      <c r="C2763" s="160" t="s">
        <v>309</v>
      </c>
      <c r="D2763" s="161">
        <v>920.92</v>
      </c>
    </row>
    <row r="2764" spans="3:4" ht="15" hidden="1" customHeight="1" x14ac:dyDescent="0.25">
      <c r="C2764" s="158" t="s">
        <v>542</v>
      </c>
      <c r="D2764" s="159">
        <v>234.1</v>
      </c>
    </row>
    <row r="2765" spans="3:4" ht="15" hidden="1" customHeight="1" x14ac:dyDescent="0.25">
      <c r="C2765" s="160" t="s">
        <v>555</v>
      </c>
      <c r="D2765" s="161">
        <v>740.1</v>
      </c>
    </row>
    <row r="2766" spans="3:4" ht="15" hidden="1" customHeight="1" x14ac:dyDescent="0.25">
      <c r="C2766" s="158" t="s">
        <v>544</v>
      </c>
      <c r="D2766" s="159">
        <v>1174.76</v>
      </c>
    </row>
    <row r="2767" spans="3:4" ht="15" hidden="1" customHeight="1" x14ac:dyDescent="0.25">
      <c r="C2767" s="160" t="s">
        <v>547</v>
      </c>
      <c r="D2767" s="161">
        <v>663.17</v>
      </c>
    </row>
    <row r="2768" spans="3:4" ht="15" hidden="1" customHeight="1" x14ac:dyDescent="0.25">
      <c r="C2768" s="158" t="s">
        <v>552</v>
      </c>
      <c r="D2768" s="159">
        <v>583.09</v>
      </c>
    </row>
    <row r="2769" spans="3:4" ht="15" hidden="1" customHeight="1" x14ac:dyDescent="0.25">
      <c r="C2769" s="160" t="s">
        <v>545</v>
      </c>
      <c r="D2769" s="161">
        <v>858.56</v>
      </c>
    </row>
    <row r="2770" spans="3:4" ht="15" hidden="1" customHeight="1" x14ac:dyDescent="0.25">
      <c r="C2770" s="158" t="s">
        <v>555</v>
      </c>
      <c r="D2770" s="159">
        <v>522.37</v>
      </c>
    </row>
    <row r="2771" spans="3:4" ht="15" hidden="1" customHeight="1" x14ac:dyDescent="0.25">
      <c r="C2771" s="160" t="s">
        <v>543</v>
      </c>
      <c r="D2771" s="161">
        <v>385.24</v>
      </c>
    </row>
    <row r="2772" spans="3:4" ht="15" hidden="1" customHeight="1" x14ac:dyDescent="0.25">
      <c r="C2772" s="158" t="s">
        <v>554</v>
      </c>
      <c r="D2772" s="159">
        <v>480.07</v>
      </c>
    </row>
    <row r="2773" spans="3:4" ht="15" hidden="1" customHeight="1" x14ac:dyDescent="0.25">
      <c r="C2773" s="160" t="s">
        <v>549</v>
      </c>
      <c r="D2773" s="161">
        <v>777.95</v>
      </c>
    </row>
    <row r="2774" spans="3:4" ht="15" hidden="1" customHeight="1" x14ac:dyDescent="0.25">
      <c r="C2774" s="158" t="s">
        <v>545</v>
      </c>
      <c r="D2774" s="159">
        <v>594.57000000000005</v>
      </c>
    </row>
    <row r="2775" spans="3:4" ht="15" hidden="1" customHeight="1" x14ac:dyDescent="0.25">
      <c r="C2775" s="160" t="s">
        <v>547</v>
      </c>
      <c r="D2775" s="161">
        <v>406.29</v>
      </c>
    </row>
    <row r="2776" spans="3:4" ht="15" hidden="1" customHeight="1" x14ac:dyDescent="0.25">
      <c r="C2776" s="158" t="s">
        <v>551</v>
      </c>
      <c r="D2776" s="159">
        <v>866.37</v>
      </c>
    </row>
    <row r="2777" spans="3:4" ht="15" hidden="1" customHeight="1" x14ac:dyDescent="0.25">
      <c r="C2777" s="160" t="s">
        <v>545</v>
      </c>
      <c r="D2777" s="161">
        <v>537.29999999999995</v>
      </c>
    </row>
    <row r="2778" spans="3:4" ht="15" hidden="1" customHeight="1" x14ac:dyDescent="0.25">
      <c r="C2778" s="158" t="s">
        <v>555</v>
      </c>
      <c r="D2778" s="159">
        <v>124.35</v>
      </c>
    </row>
    <row r="2779" spans="3:4" ht="15" hidden="1" customHeight="1" x14ac:dyDescent="0.25">
      <c r="C2779" s="160" t="s">
        <v>552</v>
      </c>
      <c r="D2779" s="161">
        <v>115.44</v>
      </c>
    </row>
    <row r="2780" spans="3:4" ht="15" hidden="1" customHeight="1" x14ac:dyDescent="0.25">
      <c r="C2780" s="158" t="s">
        <v>557</v>
      </c>
      <c r="D2780" s="159">
        <v>667.27</v>
      </c>
    </row>
    <row r="2781" spans="3:4" ht="15" hidden="1" customHeight="1" x14ac:dyDescent="0.25">
      <c r="C2781" s="160" t="s">
        <v>309</v>
      </c>
      <c r="D2781" s="161">
        <v>633.47</v>
      </c>
    </row>
    <row r="2782" spans="3:4" ht="15" hidden="1" customHeight="1" x14ac:dyDescent="0.25">
      <c r="C2782" s="158" t="s">
        <v>312</v>
      </c>
      <c r="D2782" s="159">
        <v>808.59</v>
      </c>
    </row>
    <row r="2783" spans="3:4" ht="15" hidden="1" customHeight="1" x14ac:dyDescent="0.25">
      <c r="C2783" s="160" t="s">
        <v>549</v>
      </c>
      <c r="D2783" s="161">
        <v>891.62</v>
      </c>
    </row>
    <row r="2784" spans="3:4" ht="15" hidden="1" customHeight="1" x14ac:dyDescent="0.25">
      <c r="C2784" s="158" t="s">
        <v>309</v>
      </c>
      <c r="D2784" s="159">
        <v>505.5</v>
      </c>
    </row>
    <row r="2785" spans="3:4" ht="15" hidden="1" customHeight="1" x14ac:dyDescent="0.25">
      <c r="C2785" s="160" t="s">
        <v>540</v>
      </c>
      <c r="D2785" s="161">
        <v>721.03</v>
      </c>
    </row>
    <row r="2786" spans="3:4" ht="15" hidden="1" customHeight="1" x14ac:dyDescent="0.25">
      <c r="C2786" s="158" t="s">
        <v>539</v>
      </c>
      <c r="D2786" s="159">
        <v>1290.79</v>
      </c>
    </row>
    <row r="2787" spans="3:4" ht="15" hidden="1" customHeight="1" x14ac:dyDescent="0.25">
      <c r="C2787" s="160" t="s">
        <v>546</v>
      </c>
      <c r="D2787" s="161">
        <v>140.63999999999999</v>
      </c>
    </row>
    <row r="2788" spans="3:4" ht="15" hidden="1" customHeight="1" x14ac:dyDescent="0.25">
      <c r="C2788" s="158" t="s">
        <v>312</v>
      </c>
      <c r="D2788" s="159">
        <v>594</v>
      </c>
    </row>
    <row r="2789" spans="3:4" ht="15" hidden="1" customHeight="1" x14ac:dyDescent="0.25">
      <c r="C2789" s="160" t="s">
        <v>542</v>
      </c>
      <c r="D2789" s="161">
        <v>681.66</v>
      </c>
    </row>
    <row r="2790" spans="3:4" ht="15" hidden="1" customHeight="1" x14ac:dyDescent="0.25">
      <c r="C2790" s="158" t="s">
        <v>307</v>
      </c>
      <c r="D2790" s="159">
        <v>678.17</v>
      </c>
    </row>
    <row r="2791" spans="3:4" ht="15" hidden="1" customHeight="1" x14ac:dyDescent="0.25">
      <c r="C2791" s="160" t="s">
        <v>309</v>
      </c>
      <c r="D2791" s="161">
        <v>354.02</v>
      </c>
    </row>
    <row r="2792" spans="3:4" ht="15" hidden="1" customHeight="1" x14ac:dyDescent="0.25">
      <c r="C2792" s="158" t="s">
        <v>539</v>
      </c>
      <c r="D2792" s="159">
        <v>117.95</v>
      </c>
    </row>
    <row r="2793" spans="3:4" ht="15" hidden="1" customHeight="1" x14ac:dyDescent="0.25">
      <c r="C2793" s="160" t="s">
        <v>539</v>
      </c>
      <c r="D2793" s="161">
        <v>419.82</v>
      </c>
    </row>
    <row r="2794" spans="3:4" ht="15" hidden="1" customHeight="1" x14ac:dyDescent="0.25">
      <c r="C2794" s="158" t="s">
        <v>551</v>
      </c>
      <c r="D2794" s="159">
        <v>1033.97</v>
      </c>
    </row>
    <row r="2795" spans="3:4" ht="15" hidden="1" customHeight="1" x14ac:dyDescent="0.25">
      <c r="C2795" s="160" t="s">
        <v>552</v>
      </c>
      <c r="D2795" s="161">
        <v>689.89</v>
      </c>
    </row>
    <row r="2796" spans="3:4" ht="15" hidden="1" customHeight="1" x14ac:dyDescent="0.25">
      <c r="C2796" s="158" t="s">
        <v>558</v>
      </c>
      <c r="D2796" s="159">
        <v>1073.0899999999999</v>
      </c>
    </row>
    <row r="2797" spans="3:4" ht="15" hidden="1" customHeight="1" x14ac:dyDescent="0.25">
      <c r="C2797" s="160" t="s">
        <v>554</v>
      </c>
      <c r="D2797" s="161">
        <v>585.71</v>
      </c>
    </row>
    <row r="2798" spans="3:4" ht="15" hidden="1" customHeight="1" x14ac:dyDescent="0.25">
      <c r="C2798" s="158" t="s">
        <v>546</v>
      </c>
      <c r="D2798" s="159">
        <v>501.22</v>
      </c>
    </row>
    <row r="2799" spans="3:4" ht="15" hidden="1" customHeight="1" x14ac:dyDescent="0.25">
      <c r="C2799" s="160" t="s">
        <v>309</v>
      </c>
      <c r="D2799" s="161">
        <v>478.34</v>
      </c>
    </row>
    <row r="2800" spans="3:4" ht="15" hidden="1" customHeight="1" x14ac:dyDescent="0.25">
      <c r="C2800" s="158" t="s">
        <v>551</v>
      </c>
      <c r="D2800" s="159">
        <v>780.5</v>
      </c>
    </row>
    <row r="2801" spans="3:4" ht="15" hidden="1" customHeight="1" x14ac:dyDescent="0.25">
      <c r="C2801" s="160" t="s">
        <v>553</v>
      </c>
      <c r="D2801" s="161">
        <v>1126.6600000000001</v>
      </c>
    </row>
    <row r="2802" spans="3:4" ht="15" hidden="1" customHeight="1" x14ac:dyDescent="0.25">
      <c r="C2802" s="158" t="s">
        <v>547</v>
      </c>
      <c r="D2802" s="159">
        <v>755.04</v>
      </c>
    </row>
    <row r="2803" spans="3:4" ht="15" hidden="1" customHeight="1" x14ac:dyDescent="0.25">
      <c r="C2803" s="160" t="s">
        <v>307</v>
      </c>
      <c r="D2803" s="161">
        <v>885.64</v>
      </c>
    </row>
    <row r="2804" spans="3:4" ht="15" hidden="1" customHeight="1" x14ac:dyDescent="0.25">
      <c r="C2804" s="158" t="s">
        <v>540</v>
      </c>
      <c r="D2804" s="159">
        <v>891.18</v>
      </c>
    </row>
    <row r="2805" spans="3:4" ht="15" hidden="1" customHeight="1" x14ac:dyDescent="0.25">
      <c r="C2805" s="160" t="s">
        <v>308</v>
      </c>
      <c r="D2805" s="161">
        <v>407.33</v>
      </c>
    </row>
    <row r="2806" spans="3:4" ht="15" hidden="1" customHeight="1" x14ac:dyDescent="0.25">
      <c r="C2806" s="158" t="s">
        <v>543</v>
      </c>
      <c r="D2806" s="159">
        <v>352.2</v>
      </c>
    </row>
    <row r="2807" spans="3:4" ht="15" hidden="1" customHeight="1" x14ac:dyDescent="0.25">
      <c r="C2807" s="160" t="s">
        <v>307</v>
      </c>
      <c r="D2807" s="161">
        <v>941</v>
      </c>
    </row>
    <row r="2808" spans="3:4" ht="15" hidden="1" customHeight="1" x14ac:dyDescent="0.25">
      <c r="C2808" s="158" t="s">
        <v>308</v>
      </c>
      <c r="D2808" s="159">
        <v>959.19</v>
      </c>
    </row>
    <row r="2809" spans="3:4" ht="15" hidden="1" customHeight="1" x14ac:dyDescent="0.25">
      <c r="C2809" s="160" t="s">
        <v>307</v>
      </c>
      <c r="D2809" s="161">
        <v>461.55</v>
      </c>
    </row>
    <row r="2810" spans="3:4" ht="15" hidden="1" customHeight="1" x14ac:dyDescent="0.25">
      <c r="C2810" s="158" t="s">
        <v>312</v>
      </c>
      <c r="D2810" s="159">
        <v>906.93</v>
      </c>
    </row>
    <row r="2811" spans="3:4" ht="15" hidden="1" customHeight="1" x14ac:dyDescent="0.25">
      <c r="C2811" s="160" t="s">
        <v>557</v>
      </c>
      <c r="D2811" s="161">
        <v>910.37</v>
      </c>
    </row>
    <row r="2812" spans="3:4" ht="15" hidden="1" customHeight="1" x14ac:dyDescent="0.25">
      <c r="C2812" s="158" t="s">
        <v>551</v>
      </c>
      <c r="D2812" s="159">
        <v>554.23</v>
      </c>
    </row>
    <row r="2813" spans="3:4" ht="15" hidden="1" customHeight="1" x14ac:dyDescent="0.25">
      <c r="C2813" s="160" t="s">
        <v>312</v>
      </c>
      <c r="D2813" s="161">
        <v>824.49</v>
      </c>
    </row>
    <row r="2814" spans="3:4" ht="15" hidden="1" customHeight="1" x14ac:dyDescent="0.25">
      <c r="C2814" s="158" t="s">
        <v>539</v>
      </c>
      <c r="D2814" s="159">
        <v>506.17</v>
      </c>
    </row>
    <row r="2815" spans="3:4" ht="15" hidden="1" customHeight="1" x14ac:dyDescent="0.25">
      <c r="C2815" s="160" t="s">
        <v>539</v>
      </c>
      <c r="D2815" s="161">
        <v>868.78</v>
      </c>
    </row>
    <row r="2816" spans="3:4" ht="15" hidden="1" customHeight="1" x14ac:dyDescent="0.25">
      <c r="C2816" s="158" t="s">
        <v>308</v>
      </c>
      <c r="D2816" s="159">
        <v>688.53</v>
      </c>
    </row>
    <row r="2817" spans="3:4" ht="15" hidden="1" customHeight="1" x14ac:dyDescent="0.25">
      <c r="C2817" s="160" t="s">
        <v>552</v>
      </c>
      <c r="D2817" s="161">
        <v>495.85</v>
      </c>
    </row>
    <row r="2818" spans="3:4" ht="15" hidden="1" customHeight="1" x14ac:dyDescent="0.25">
      <c r="C2818" s="158" t="s">
        <v>554</v>
      </c>
      <c r="D2818" s="159">
        <v>523.51</v>
      </c>
    </row>
    <row r="2819" spans="3:4" ht="15" hidden="1" customHeight="1" x14ac:dyDescent="0.25">
      <c r="C2819" s="160" t="s">
        <v>551</v>
      </c>
      <c r="D2819" s="161">
        <v>80.400000000000006</v>
      </c>
    </row>
    <row r="2820" spans="3:4" ht="15" hidden="1" customHeight="1" x14ac:dyDescent="0.25">
      <c r="C2820" s="158" t="s">
        <v>312</v>
      </c>
      <c r="D2820" s="159">
        <v>1033.2</v>
      </c>
    </row>
    <row r="2821" spans="3:4" ht="15" hidden="1" customHeight="1" x14ac:dyDescent="0.25">
      <c r="C2821" s="160" t="s">
        <v>309</v>
      </c>
      <c r="D2821" s="161">
        <v>456.23</v>
      </c>
    </row>
    <row r="2822" spans="3:4" ht="15" hidden="1" customHeight="1" x14ac:dyDescent="0.25">
      <c r="C2822" s="158" t="s">
        <v>551</v>
      </c>
      <c r="D2822" s="159">
        <v>93.31</v>
      </c>
    </row>
    <row r="2823" spans="3:4" ht="15" hidden="1" customHeight="1" x14ac:dyDescent="0.25">
      <c r="C2823" s="160" t="s">
        <v>549</v>
      </c>
      <c r="D2823" s="161">
        <v>796.38</v>
      </c>
    </row>
    <row r="2824" spans="3:4" ht="15" hidden="1" customHeight="1" x14ac:dyDescent="0.25">
      <c r="C2824" s="158" t="s">
        <v>545</v>
      </c>
      <c r="D2824" s="159">
        <v>694.93</v>
      </c>
    </row>
    <row r="2825" spans="3:4" ht="15" hidden="1" customHeight="1" x14ac:dyDescent="0.25">
      <c r="C2825" s="160" t="s">
        <v>308</v>
      </c>
      <c r="D2825" s="161">
        <v>429</v>
      </c>
    </row>
    <row r="2826" spans="3:4" ht="15" hidden="1" customHeight="1" x14ac:dyDescent="0.25">
      <c r="C2826" s="158" t="s">
        <v>542</v>
      </c>
      <c r="D2826" s="159">
        <v>604.01</v>
      </c>
    </row>
    <row r="2827" spans="3:4" ht="15" hidden="1" customHeight="1" x14ac:dyDescent="0.25">
      <c r="C2827" s="160" t="s">
        <v>554</v>
      </c>
      <c r="D2827" s="161">
        <v>540.85</v>
      </c>
    </row>
    <row r="2828" spans="3:4" ht="15" hidden="1" customHeight="1" x14ac:dyDescent="0.25">
      <c r="C2828" s="158" t="s">
        <v>552</v>
      </c>
      <c r="D2828" s="159">
        <v>971.27</v>
      </c>
    </row>
    <row r="2829" spans="3:4" ht="15" hidden="1" customHeight="1" x14ac:dyDescent="0.25">
      <c r="C2829" s="160" t="s">
        <v>548</v>
      </c>
      <c r="D2829" s="161">
        <v>478.16</v>
      </c>
    </row>
    <row r="2830" spans="3:4" ht="15" hidden="1" customHeight="1" x14ac:dyDescent="0.25">
      <c r="C2830" s="158" t="s">
        <v>544</v>
      </c>
      <c r="D2830" s="159">
        <v>915.66</v>
      </c>
    </row>
    <row r="2831" spans="3:4" ht="15" hidden="1" customHeight="1" x14ac:dyDescent="0.25">
      <c r="C2831" s="160" t="s">
        <v>307</v>
      </c>
      <c r="D2831" s="161">
        <v>718.17</v>
      </c>
    </row>
    <row r="2832" spans="3:4" ht="15" hidden="1" customHeight="1" x14ac:dyDescent="0.25">
      <c r="C2832" s="158" t="s">
        <v>307</v>
      </c>
      <c r="D2832" s="159">
        <v>752.61</v>
      </c>
    </row>
    <row r="2833" spans="3:4" ht="15" hidden="1" customHeight="1" x14ac:dyDescent="0.25">
      <c r="C2833" s="160" t="s">
        <v>543</v>
      </c>
      <c r="D2833" s="161">
        <v>1108.02</v>
      </c>
    </row>
    <row r="2834" spans="3:4" ht="15" hidden="1" customHeight="1" x14ac:dyDescent="0.25">
      <c r="C2834" s="158" t="s">
        <v>539</v>
      </c>
      <c r="D2834" s="159">
        <v>430.63</v>
      </c>
    </row>
    <row r="2835" spans="3:4" ht="15" hidden="1" customHeight="1" x14ac:dyDescent="0.25">
      <c r="C2835" s="160" t="s">
        <v>553</v>
      </c>
      <c r="D2835" s="161">
        <v>1164.73</v>
      </c>
    </row>
    <row r="2836" spans="3:4" ht="15" hidden="1" customHeight="1" x14ac:dyDescent="0.25">
      <c r="C2836" s="158" t="s">
        <v>553</v>
      </c>
      <c r="D2836" s="159">
        <v>212.13</v>
      </c>
    </row>
    <row r="2837" spans="3:4" ht="15" hidden="1" customHeight="1" x14ac:dyDescent="0.25">
      <c r="C2837" s="160" t="s">
        <v>553</v>
      </c>
      <c r="D2837" s="161">
        <v>517.32000000000005</v>
      </c>
    </row>
    <row r="2838" spans="3:4" ht="15" hidden="1" customHeight="1" x14ac:dyDescent="0.25">
      <c r="C2838" s="158" t="s">
        <v>553</v>
      </c>
      <c r="D2838" s="159">
        <v>163.15</v>
      </c>
    </row>
    <row r="2839" spans="3:4" ht="15" hidden="1" customHeight="1" x14ac:dyDescent="0.25">
      <c r="C2839" s="160" t="s">
        <v>548</v>
      </c>
      <c r="D2839" s="161">
        <v>664.14</v>
      </c>
    </row>
    <row r="2840" spans="3:4" ht="15" hidden="1" customHeight="1" x14ac:dyDescent="0.25">
      <c r="C2840" s="158" t="s">
        <v>307</v>
      </c>
      <c r="D2840" s="159">
        <v>1019.2</v>
      </c>
    </row>
    <row r="2841" spans="3:4" ht="15" hidden="1" customHeight="1" x14ac:dyDescent="0.25">
      <c r="C2841" s="160" t="s">
        <v>545</v>
      </c>
      <c r="D2841" s="161">
        <v>711.7</v>
      </c>
    </row>
    <row r="2842" spans="3:4" ht="15" hidden="1" customHeight="1" x14ac:dyDescent="0.25">
      <c r="C2842" s="158" t="s">
        <v>545</v>
      </c>
      <c r="D2842" s="159">
        <v>1173.51</v>
      </c>
    </row>
    <row r="2843" spans="3:4" ht="15" hidden="1" customHeight="1" x14ac:dyDescent="0.25">
      <c r="C2843" s="160" t="s">
        <v>557</v>
      </c>
      <c r="D2843" s="161">
        <v>368.73</v>
      </c>
    </row>
    <row r="2844" spans="3:4" ht="15" hidden="1" customHeight="1" x14ac:dyDescent="0.25">
      <c r="C2844" s="158" t="s">
        <v>539</v>
      </c>
      <c r="D2844" s="159">
        <v>1287.03</v>
      </c>
    </row>
    <row r="2845" spans="3:4" ht="15" hidden="1" customHeight="1" x14ac:dyDescent="0.25">
      <c r="C2845" s="160" t="s">
        <v>553</v>
      </c>
      <c r="D2845" s="161">
        <v>1169.06</v>
      </c>
    </row>
    <row r="2846" spans="3:4" ht="15" hidden="1" customHeight="1" x14ac:dyDescent="0.25">
      <c r="C2846" s="158" t="s">
        <v>543</v>
      </c>
      <c r="D2846" s="159">
        <v>316.14999999999998</v>
      </c>
    </row>
    <row r="2847" spans="3:4" ht="15" hidden="1" customHeight="1" x14ac:dyDescent="0.25">
      <c r="C2847" s="160" t="s">
        <v>539</v>
      </c>
      <c r="D2847" s="161">
        <v>875.28</v>
      </c>
    </row>
    <row r="2848" spans="3:4" ht="15" hidden="1" customHeight="1" x14ac:dyDescent="0.25">
      <c r="C2848" s="158" t="s">
        <v>308</v>
      </c>
      <c r="D2848" s="159">
        <v>1006.59</v>
      </c>
    </row>
    <row r="2849" spans="3:4" ht="15" hidden="1" customHeight="1" x14ac:dyDescent="0.25">
      <c r="C2849" s="160" t="s">
        <v>542</v>
      </c>
      <c r="D2849" s="161">
        <v>688.35</v>
      </c>
    </row>
    <row r="2850" spans="3:4" ht="15" hidden="1" customHeight="1" x14ac:dyDescent="0.25">
      <c r="C2850" s="158" t="s">
        <v>546</v>
      </c>
      <c r="D2850" s="159">
        <v>1099.22</v>
      </c>
    </row>
    <row r="2851" spans="3:4" ht="15" hidden="1" customHeight="1" x14ac:dyDescent="0.25">
      <c r="C2851" s="160" t="s">
        <v>552</v>
      </c>
      <c r="D2851" s="161">
        <v>654.96</v>
      </c>
    </row>
    <row r="2852" spans="3:4" ht="15" hidden="1" customHeight="1" x14ac:dyDescent="0.25">
      <c r="C2852" s="158" t="s">
        <v>552</v>
      </c>
      <c r="D2852" s="159">
        <v>23.01</v>
      </c>
    </row>
    <row r="2853" spans="3:4" ht="15" hidden="1" customHeight="1" x14ac:dyDescent="0.25">
      <c r="C2853" s="160" t="s">
        <v>542</v>
      </c>
      <c r="D2853" s="161">
        <v>755.95</v>
      </c>
    </row>
    <row r="2854" spans="3:4" ht="15" hidden="1" customHeight="1" x14ac:dyDescent="0.25">
      <c r="C2854" s="158" t="s">
        <v>312</v>
      </c>
      <c r="D2854" s="159">
        <v>865.07</v>
      </c>
    </row>
    <row r="2855" spans="3:4" ht="15" hidden="1" customHeight="1" x14ac:dyDescent="0.25">
      <c r="C2855" s="160" t="s">
        <v>553</v>
      </c>
      <c r="D2855" s="161">
        <v>355.1</v>
      </c>
    </row>
    <row r="2856" spans="3:4" ht="15" hidden="1" customHeight="1" x14ac:dyDescent="0.25">
      <c r="C2856" s="158" t="s">
        <v>549</v>
      </c>
      <c r="D2856" s="159">
        <v>1160.33</v>
      </c>
    </row>
    <row r="2857" spans="3:4" ht="15" hidden="1" customHeight="1" x14ac:dyDescent="0.25">
      <c r="C2857" s="160" t="s">
        <v>553</v>
      </c>
      <c r="D2857" s="161">
        <v>721.03</v>
      </c>
    </row>
    <row r="2858" spans="3:4" ht="15" hidden="1" customHeight="1" x14ac:dyDescent="0.25">
      <c r="C2858" s="158" t="s">
        <v>308</v>
      </c>
      <c r="D2858" s="159">
        <v>730.99</v>
      </c>
    </row>
    <row r="2859" spans="3:4" ht="15" hidden="1" customHeight="1" x14ac:dyDescent="0.25">
      <c r="C2859" s="160" t="s">
        <v>542</v>
      </c>
      <c r="D2859" s="161">
        <v>957.07</v>
      </c>
    </row>
    <row r="2860" spans="3:4" ht="15" hidden="1" customHeight="1" x14ac:dyDescent="0.25">
      <c r="C2860" s="158" t="s">
        <v>553</v>
      </c>
      <c r="D2860" s="159">
        <v>370.4</v>
      </c>
    </row>
    <row r="2861" spans="3:4" ht="15" hidden="1" customHeight="1" x14ac:dyDescent="0.25">
      <c r="C2861" s="160" t="s">
        <v>309</v>
      </c>
      <c r="D2861" s="161">
        <v>932.11</v>
      </c>
    </row>
    <row r="2862" spans="3:4" ht="15" hidden="1" customHeight="1" x14ac:dyDescent="0.25">
      <c r="C2862" s="158" t="s">
        <v>545</v>
      </c>
      <c r="D2862" s="159">
        <v>1091.19</v>
      </c>
    </row>
    <row r="2863" spans="3:4" ht="15" hidden="1" customHeight="1" x14ac:dyDescent="0.25">
      <c r="C2863" s="160" t="s">
        <v>547</v>
      </c>
      <c r="D2863" s="161">
        <v>513.61</v>
      </c>
    </row>
    <row r="2864" spans="3:4" ht="15" hidden="1" customHeight="1" x14ac:dyDescent="0.25">
      <c r="C2864" s="158" t="s">
        <v>547</v>
      </c>
      <c r="D2864" s="159">
        <v>980.9</v>
      </c>
    </row>
    <row r="2865" spans="3:4" ht="15" hidden="1" customHeight="1" x14ac:dyDescent="0.25">
      <c r="C2865" s="160" t="s">
        <v>309</v>
      </c>
      <c r="D2865" s="161">
        <v>349.42</v>
      </c>
    </row>
    <row r="2866" spans="3:4" ht="15" hidden="1" customHeight="1" x14ac:dyDescent="0.25">
      <c r="C2866" s="158" t="s">
        <v>558</v>
      </c>
      <c r="D2866" s="159">
        <v>1079.98</v>
      </c>
    </row>
    <row r="2867" spans="3:4" ht="15" hidden="1" customHeight="1" x14ac:dyDescent="0.25">
      <c r="C2867" s="160" t="s">
        <v>542</v>
      </c>
      <c r="D2867" s="161">
        <v>663.06</v>
      </c>
    </row>
    <row r="2868" spans="3:4" ht="15" hidden="1" customHeight="1" x14ac:dyDescent="0.25">
      <c r="C2868" s="158" t="s">
        <v>548</v>
      </c>
      <c r="D2868" s="159">
        <v>408.17</v>
      </c>
    </row>
    <row r="2869" spans="3:4" ht="15" hidden="1" customHeight="1" x14ac:dyDescent="0.25">
      <c r="C2869" s="160" t="s">
        <v>551</v>
      </c>
      <c r="D2869" s="161">
        <v>518.34</v>
      </c>
    </row>
    <row r="2870" spans="3:4" ht="15" hidden="1" customHeight="1" x14ac:dyDescent="0.25">
      <c r="C2870" s="158" t="s">
        <v>553</v>
      </c>
      <c r="D2870" s="159">
        <v>888.83</v>
      </c>
    </row>
    <row r="2871" spans="3:4" ht="15" hidden="1" customHeight="1" x14ac:dyDescent="0.25">
      <c r="C2871" s="160" t="s">
        <v>557</v>
      </c>
      <c r="D2871" s="161">
        <v>596.03</v>
      </c>
    </row>
    <row r="2872" spans="3:4" ht="15" hidden="1" customHeight="1" x14ac:dyDescent="0.25">
      <c r="C2872" s="158" t="s">
        <v>540</v>
      </c>
      <c r="D2872" s="159">
        <v>691.97</v>
      </c>
    </row>
    <row r="2873" spans="3:4" ht="15" hidden="1" customHeight="1" x14ac:dyDescent="0.25">
      <c r="C2873" s="160" t="s">
        <v>308</v>
      </c>
      <c r="D2873" s="161">
        <v>512.87</v>
      </c>
    </row>
    <row r="2874" spans="3:4" ht="15" hidden="1" customHeight="1" x14ac:dyDescent="0.25">
      <c r="C2874" s="158" t="s">
        <v>307</v>
      </c>
      <c r="D2874" s="159">
        <v>624.01</v>
      </c>
    </row>
    <row r="2875" spans="3:4" ht="15" hidden="1" customHeight="1" x14ac:dyDescent="0.25">
      <c r="C2875" s="160" t="s">
        <v>552</v>
      </c>
      <c r="D2875" s="161">
        <v>561.1</v>
      </c>
    </row>
    <row r="2876" spans="3:4" ht="15" hidden="1" customHeight="1" x14ac:dyDescent="0.25">
      <c r="C2876" s="158" t="s">
        <v>555</v>
      </c>
      <c r="D2876" s="159">
        <v>135.16999999999999</v>
      </c>
    </row>
    <row r="2877" spans="3:4" ht="15" hidden="1" customHeight="1" x14ac:dyDescent="0.25">
      <c r="C2877" s="160" t="s">
        <v>549</v>
      </c>
      <c r="D2877" s="161">
        <v>585.67999999999995</v>
      </c>
    </row>
    <row r="2878" spans="3:4" ht="15" hidden="1" customHeight="1" x14ac:dyDescent="0.25">
      <c r="C2878" s="158" t="s">
        <v>312</v>
      </c>
      <c r="D2878" s="159">
        <v>379.65</v>
      </c>
    </row>
    <row r="2879" spans="3:4" ht="15" hidden="1" customHeight="1" x14ac:dyDescent="0.25">
      <c r="C2879" s="160" t="s">
        <v>554</v>
      </c>
      <c r="D2879" s="161">
        <v>1034.8599999999999</v>
      </c>
    </row>
    <row r="2880" spans="3:4" ht="15" hidden="1" customHeight="1" x14ac:dyDescent="0.25">
      <c r="C2880" s="158" t="s">
        <v>552</v>
      </c>
      <c r="D2880" s="159">
        <v>503.73</v>
      </c>
    </row>
    <row r="2881" spans="3:4" ht="15" hidden="1" customHeight="1" x14ac:dyDescent="0.25">
      <c r="C2881" s="160" t="s">
        <v>549</v>
      </c>
      <c r="D2881" s="161">
        <v>121.59</v>
      </c>
    </row>
    <row r="2882" spans="3:4" ht="15" hidden="1" customHeight="1" x14ac:dyDescent="0.25">
      <c r="C2882" s="158" t="s">
        <v>309</v>
      </c>
      <c r="D2882" s="159">
        <v>1062.5899999999999</v>
      </c>
    </row>
    <row r="2883" spans="3:4" ht="15" hidden="1" customHeight="1" x14ac:dyDescent="0.25">
      <c r="C2883" s="160" t="s">
        <v>542</v>
      </c>
      <c r="D2883" s="161">
        <v>753.24</v>
      </c>
    </row>
    <row r="2884" spans="3:4" ht="15" hidden="1" customHeight="1" x14ac:dyDescent="0.25">
      <c r="C2884" s="158" t="s">
        <v>549</v>
      </c>
      <c r="D2884" s="159">
        <v>201.03</v>
      </c>
    </row>
    <row r="2885" spans="3:4" ht="15" hidden="1" customHeight="1" x14ac:dyDescent="0.25">
      <c r="C2885" s="160" t="s">
        <v>558</v>
      </c>
      <c r="D2885" s="161">
        <v>706.83</v>
      </c>
    </row>
    <row r="2886" spans="3:4" ht="15" hidden="1" customHeight="1" x14ac:dyDescent="0.25">
      <c r="C2886" s="158" t="s">
        <v>543</v>
      </c>
      <c r="D2886" s="159">
        <v>478</v>
      </c>
    </row>
    <row r="2887" spans="3:4" ht="15" hidden="1" customHeight="1" x14ac:dyDescent="0.25">
      <c r="C2887" s="160" t="s">
        <v>543</v>
      </c>
      <c r="D2887" s="161">
        <v>90.8</v>
      </c>
    </row>
    <row r="2888" spans="3:4" ht="15" hidden="1" customHeight="1" x14ac:dyDescent="0.25">
      <c r="C2888" s="158" t="s">
        <v>541</v>
      </c>
      <c r="D2888" s="159">
        <v>627.12</v>
      </c>
    </row>
    <row r="2889" spans="3:4" ht="15" hidden="1" customHeight="1" x14ac:dyDescent="0.25">
      <c r="C2889" s="160" t="s">
        <v>312</v>
      </c>
      <c r="D2889" s="161">
        <v>741.13</v>
      </c>
    </row>
    <row r="2890" spans="3:4" ht="15" hidden="1" customHeight="1" x14ac:dyDescent="0.25">
      <c r="C2890" s="158" t="s">
        <v>545</v>
      </c>
      <c r="D2890" s="159">
        <v>1064.3699999999999</v>
      </c>
    </row>
    <row r="2891" spans="3:4" ht="15" hidden="1" customHeight="1" x14ac:dyDescent="0.25">
      <c r="C2891" s="160" t="s">
        <v>553</v>
      </c>
      <c r="D2891" s="161">
        <v>862.18</v>
      </c>
    </row>
    <row r="2892" spans="3:4" ht="15" hidden="1" customHeight="1" x14ac:dyDescent="0.25">
      <c r="C2892" s="158" t="s">
        <v>550</v>
      </c>
      <c r="D2892" s="159">
        <v>1291.9000000000001</v>
      </c>
    </row>
    <row r="2893" spans="3:4" ht="15" hidden="1" customHeight="1" x14ac:dyDescent="0.25">
      <c r="C2893" s="160" t="s">
        <v>558</v>
      </c>
      <c r="D2893" s="161">
        <v>1237.3900000000001</v>
      </c>
    </row>
    <row r="2894" spans="3:4" ht="15" hidden="1" customHeight="1" x14ac:dyDescent="0.25">
      <c r="C2894" s="158" t="s">
        <v>307</v>
      </c>
      <c r="D2894" s="159">
        <v>1195.01</v>
      </c>
    </row>
    <row r="2895" spans="3:4" ht="15" hidden="1" customHeight="1" x14ac:dyDescent="0.25">
      <c r="C2895" s="160" t="s">
        <v>542</v>
      </c>
      <c r="D2895" s="161">
        <v>112.12</v>
      </c>
    </row>
    <row r="2896" spans="3:4" ht="15" hidden="1" customHeight="1" x14ac:dyDescent="0.25">
      <c r="C2896" s="158" t="s">
        <v>545</v>
      </c>
      <c r="D2896" s="159">
        <v>643.35</v>
      </c>
    </row>
    <row r="2897" spans="3:4" ht="15" hidden="1" customHeight="1" x14ac:dyDescent="0.25">
      <c r="C2897" s="160" t="s">
        <v>307</v>
      </c>
      <c r="D2897" s="161">
        <v>272.37</v>
      </c>
    </row>
    <row r="2898" spans="3:4" ht="15" hidden="1" customHeight="1" x14ac:dyDescent="0.25">
      <c r="C2898" s="158" t="s">
        <v>312</v>
      </c>
      <c r="D2898" s="159">
        <v>715.96</v>
      </c>
    </row>
    <row r="2899" spans="3:4" ht="15" hidden="1" customHeight="1" x14ac:dyDescent="0.25">
      <c r="C2899" s="160" t="s">
        <v>543</v>
      </c>
      <c r="D2899" s="161">
        <v>121.74</v>
      </c>
    </row>
    <row r="2900" spans="3:4" ht="15" hidden="1" customHeight="1" x14ac:dyDescent="0.25">
      <c r="C2900" s="158" t="s">
        <v>549</v>
      </c>
      <c r="D2900" s="159">
        <v>1250.5</v>
      </c>
    </row>
    <row r="2901" spans="3:4" ht="15" hidden="1" customHeight="1" x14ac:dyDescent="0.25">
      <c r="C2901" s="160" t="s">
        <v>558</v>
      </c>
      <c r="D2901" s="161">
        <v>470.53</v>
      </c>
    </row>
    <row r="2902" spans="3:4" ht="15" hidden="1" customHeight="1" x14ac:dyDescent="0.25">
      <c r="C2902" s="158" t="s">
        <v>545</v>
      </c>
      <c r="D2902" s="159">
        <v>145.88999999999999</v>
      </c>
    </row>
    <row r="2903" spans="3:4" ht="15" hidden="1" customHeight="1" x14ac:dyDescent="0.25">
      <c r="C2903" s="160" t="s">
        <v>547</v>
      </c>
      <c r="D2903" s="161">
        <v>1190.77</v>
      </c>
    </row>
    <row r="2904" spans="3:4" ht="15" hidden="1" customHeight="1" x14ac:dyDescent="0.25">
      <c r="C2904" s="158" t="s">
        <v>309</v>
      </c>
      <c r="D2904" s="159">
        <v>213.93</v>
      </c>
    </row>
    <row r="2905" spans="3:4" ht="15" hidden="1" customHeight="1" x14ac:dyDescent="0.25">
      <c r="C2905" s="160" t="s">
        <v>549</v>
      </c>
      <c r="D2905" s="161">
        <v>249.01</v>
      </c>
    </row>
    <row r="2906" spans="3:4" ht="15" hidden="1" customHeight="1" x14ac:dyDescent="0.25">
      <c r="C2906" s="158" t="s">
        <v>542</v>
      </c>
      <c r="D2906" s="159">
        <v>793.02</v>
      </c>
    </row>
    <row r="2907" spans="3:4" ht="15" hidden="1" customHeight="1" x14ac:dyDescent="0.25">
      <c r="C2907" s="160" t="s">
        <v>543</v>
      </c>
      <c r="D2907" s="161">
        <v>575.57000000000005</v>
      </c>
    </row>
    <row r="2908" spans="3:4" ht="15" hidden="1" customHeight="1" x14ac:dyDescent="0.25">
      <c r="C2908" s="158" t="s">
        <v>543</v>
      </c>
      <c r="D2908" s="159">
        <v>1127.03</v>
      </c>
    </row>
    <row r="2909" spans="3:4" ht="15" hidden="1" customHeight="1" x14ac:dyDescent="0.25">
      <c r="C2909" s="160" t="s">
        <v>558</v>
      </c>
      <c r="D2909" s="161">
        <v>795.79</v>
      </c>
    </row>
    <row r="2910" spans="3:4" ht="15" hidden="1" customHeight="1" x14ac:dyDescent="0.25">
      <c r="C2910" s="158" t="s">
        <v>540</v>
      </c>
      <c r="D2910" s="159">
        <v>407.09</v>
      </c>
    </row>
    <row r="2911" spans="3:4" ht="15" hidden="1" customHeight="1" x14ac:dyDescent="0.25">
      <c r="C2911" s="160" t="s">
        <v>552</v>
      </c>
      <c r="D2911" s="161">
        <v>711.01</v>
      </c>
    </row>
    <row r="2912" spans="3:4" ht="15" hidden="1" customHeight="1" x14ac:dyDescent="0.25">
      <c r="C2912" s="158" t="s">
        <v>307</v>
      </c>
      <c r="D2912" s="159">
        <v>993.64</v>
      </c>
    </row>
    <row r="2913" spans="3:4" ht="15" hidden="1" customHeight="1" x14ac:dyDescent="0.25">
      <c r="C2913" s="160" t="s">
        <v>551</v>
      </c>
      <c r="D2913" s="161">
        <v>551.09</v>
      </c>
    </row>
    <row r="2914" spans="3:4" ht="15" hidden="1" customHeight="1" x14ac:dyDescent="0.25">
      <c r="C2914" s="158" t="s">
        <v>553</v>
      </c>
      <c r="D2914" s="159">
        <v>54.6</v>
      </c>
    </row>
    <row r="2915" spans="3:4" ht="15" hidden="1" customHeight="1" x14ac:dyDescent="0.25">
      <c r="C2915" s="160" t="s">
        <v>542</v>
      </c>
      <c r="D2915" s="161">
        <v>610.19000000000005</v>
      </c>
    </row>
    <row r="2916" spans="3:4" ht="15" hidden="1" customHeight="1" x14ac:dyDescent="0.25">
      <c r="C2916" s="158" t="s">
        <v>540</v>
      </c>
      <c r="D2916" s="159">
        <v>1199.71</v>
      </c>
    </row>
    <row r="2917" spans="3:4" ht="15" hidden="1" customHeight="1" x14ac:dyDescent="0.25">
      <c r="C2917" s="160" t="s">
        <v>540</v>
      </c>
      <c r="D2917" s="161">
        <v>1085.29</v>
      </c>
    </row>
    <row r="2918" spans="3:4" ht="15" hidden="1" customHeight="1" x14ac:dyDescent="0.25">
      <c r="C2918" s="158" t="s">
        <v>546</v>
      </c>
      <c r="D2918" s="159">
        <v>916.84</v>
      </c>
    </row>
    <row r="2919" spans="3:4" ht="15" hidden="1" customHeight="1" x14ac:dyDescent="0.25">
      <c r="C2919" s="160" t="s">
        <v>307</v>
      </c>
      <c r="D2919" s="161">
        <v>891.47</v>
      </c>
    </row>
    <row r="2920" spans="3:4" ht="15" hidden="1" customHeight="1" x14ac:dyDescent="0.25">
      <c r="C2920" s="158" t="s">
        <v>554</v>
      </c>
      <c r="D2920" s="159">
        <v>1063.01</v>
      </c>
    </row>
    <row r="2921" spans="3:4" ht="15" hidden="1" customHeight="1" x14ac:dyDescent="0.25">
      <c r="C2921" s="160" t="s">
        <v>550</v>
      </c>
      <c r="D2921" s="161">
        <v>472.81</v>
      </c>
    </row>
    <row r="2922" spans="3:4" ht="15" hidden="1" customHeight="1" x14ac:dyDescent="0.25">
      <c r="C2922" s="158" t="s">
        <v>553</v>
      </c>
      <c r="D2922" s="159">
        <v>85.7</v>
      </c>
    </row>
    <row r="2923" spans="3:4" ht="15" hidden="1" customHeight="1" x14ac:dyDescent="0.25">
      <c r="C2923" s="160" t="s">
        <v>548</v>
      </c>
      <c r="D2923" s="161">
        <v>501.85</v>
      </c>
    </row>
    <row r="2924" spans="3:4" ht="15" hidden="1" customHeight="1" x14ac:dyDescent="0.25">
      <c r="C2924" s="158" t="s">
        <v>552</v>
      </c>
      <c r="D2924" s="159">
        <v>651.97</v>
      </c>
    </row>
    <row r="2925" spans="3:4" ht="15" hidden="1" customHeight="1" x14ac:dyDescent="0.25">
      <c r="C2925" s="160" t="s">
        <v>539</v>
      </c>
      <c r="D2925" s="161">
        <v>953.84</v>
      </c>
    </row>
    <row r="2926" spans="3:4" ht="15" hidden="1" customHeight="1" x14ac:dyDescent="0.25">
      <c r="C2926" s="158" t="s">
        <v>543</v>
      </c>
      <c r="D2926" s="159">
        <v>749.94</v>
      </c>
    </row>
    <row r="2927" spans="3:4" ht="15" hidden="1" customHeight="1" x14ac:dyDescent="0.25">
      <c r="C2927" s="160" t="s">
        <v>542</v>
      </c>
      <c r="D2927" s="161">
        <v>1247.5</v>
      </c>
    </row>
    <row r="2928" spans="3:4" ht="15" hidden="1" customHeight="1" x14ac:dyDescent="0.25">
      <c r="C2928" s="158" t="s">
        <v>540</v>
      </c>
      <c r="D2928" s="159">
        <v>518.96</v>
      </c>
    </row>
    <row r="2929" spans="3:4" ht="15" hidden="1" customHeight="1" x14ac:dyDescent="0.25">
      <c r="C2929" s="160" t="s">
        <v>549</v>
      </c>
      <c r="D2929" s="161">
        <v>961.51</v>
      </c>
    </row>
    <row r="2930" spans="3:4" ht="15" hidden="1" customHeight="1" x14ac:dyDescent="0.25">
      <c r="C2930" s="158" t="s">
        <v>546</v>
      </c>
      <c r="D2930" s="159">
        <v>727.23</v>
      </c>
    </row>
    <row r="2931" spans="3:4" ht="15" hidden="1" customHeight="1" x14ac:dyDescent="0.25">
      <c r="C2931" s="160" t="s">
        <v>309</v>
      </c>
      <c r="D2931" s="161">
        <v>430.8</v>
      </c>
    </row>
    <row r="2932" spans="3:4" ht="15" hidden="1" customHeight="1" x14ac:dyDescent="0.25">
      <c r="C2932" s="158" t="s">
        <v>547</v>
      </c>
      <c r="D2932" s="159">
        <v>77.180000000000007</v>
      </c>
    </row>
    <row r="2933" spans="3:4" ht="15" hidden="1" customHeight="1" x14ac:dyDescent="0.25">
      <c r="C2933" s="160" t="s">
        <v>551</v>
      </c>
      <c r="D2933" s="161">
        <v>977.3</v>
      </c>
    </row>
    <row r="2934" spans="3:4" ht="15" hidden="1" customHeight="1" x14ac:dyDescent="0.25">
      <c r="C2934" s="158" t="s">
        <v>539</v>
      </c>
      <c r="D2934" s="159">
        <v>758.99</v>
      </c>
    </row>
    <row r="2935" spans="3:4" ht="15" hidden="1" customHeight="1" x14ac:dyDescent="0.25">
      <c r="C2935" s="160" t="s">
        <v>539</v>
      </c>
      <c r="D2935" s="161">
        <v>13.46</v>
      </c>
    </row>
    <row r="2936" spans="3:4" ht="15" hidden="1" customHeight="1" x14ac:dyDescent="0.25">
      <c r="C2936" s="158" t="s">
        <v>546</v>
      </c>
      <c r="D2936" s="159">
        <v>1055.1400000000001</v>
      </c>
    </row>
    <row r="2937" spans="3:4" ht="15" hidden="1" customHeight="1" x14ac:dyDescent="0.25">
      <c r="C2937" s="160" t="s">
        <v>550</v>
      </c>
      <c r="D2937" s="161">
        <v>700.5</v>
      </c>
    </row>
    <row r="2938" spans="3:4" ht="15" hidden="1" customHeight="1" x14ac:dyDescent="0.25">
      <c r="C2938" s="158" t="s">
        <v>547</v>
      </c>
      <c r="D2938" s="159">
        <v>1083.21</v>
      </c>
    </row>
    <row r="2939" spans="3:4" ht="15" hidden="1" customHeight="1" x14ac:dyDescent="0.25">
      <c r="C2939" s="160" t="s">
        <v>543</v>
      </c>
      <c r="D2939" s="161">
        <v>1260.93</v>
      </c>
    </row>
    <row r="2940" spans="3:4" ht="15" hidden="1" customHeight="1" x14ac:dyDescent="0.25">
      <c r="C2940" s="158" t="s">
        <v>545</v>
      </c>
      <c r="D2940" s="159">
        <v>859.02</v>
      </c>
    </row>
    <row r="2941" spans="3:4" ht="15" hidden="1" customHeight="1" x14ac:dyDescent="0.25">
      <c r="C2941" s="160" t="s">
        <v>308</v>
      </c>
      <c r="D2941" s="161">
        <v>861.04</v>
      </c>
    </row>
    <row r="2942" spans="3:4" ht="15" hidden="1" customHeight="1" x14ac:dyDescent="0.25">
      <c r="C2942" s="158" t="s">
        <v>550</v>
      </c>
      <c r="D2942" s="159">
        <v>971.09</v>
      </c>
    </row>
    <row r="2943" spans="3:4" ht="15" hidden="1" customHeight="1" x14ac:dyDescent="0.25">
      <c r="C2943" s="160" t="s">
        <v>552</v>
      </c>
      <c r="D2943" s="161">
        <v>206.13</v>
      </c>
    </row>
    <row r="2944" spans="3:4" ht="15" hidden="1" customHeight="1" x14ac:dyDescent="0.25">
      <c r="C2944" s="158" t="s">
        <v>312</v>
      </c>
      <c r="D2944" s="159">
        <v>141.34</v>
      </c>
    </row>
    <row r="2945" spans="3:4" ht="15" hidden="1" customHeight="1" x14ac:dyDescent="0.25">
      <c r="C2945" s="160" t="s">
        <v>543</v>
      </c>
      <c r="D2945" s="161">
        <v>742.15</v>
      </c>
    </row>
    <row r="2946" spans="3:4" ht="15" hidden="1" customHeight="1" x14ac:dyDescent="0.25">
      <c r="C2946" s="158" t="s">
        <v>549</v>
      </c>
      <c r="D2946" s="159">
        <v>148.69</v>
      </c>
    </row>
    <row r="2947" spans="3:4" ht="15" hidden="1" customHeight="1" x14ac:dyDescent="0.25">
      <c r="C2947" s="160" t="s">
        <v>554</v>
      </c>
      <c r="D2947" s="161">
        <v>1071.68</v>
      </c>
    </row>
    <row r="2948" spans="3:4" ht="15" hidden="1" customHeight="1" x14ac:dyDescent="0.25">
      <c r="C2948" s="158" t="s">
        <v>552</v>
      </c>
      <c r="D2948" s="159">
        <v>374.17</v>
      </c>
    </row>
    <row r="2949" spans="3:4" ht="15" hidden="1" customHeight="1" x14ac:dyDescent="0.25">
      <c r="C2949" s="160" t="s">
        <v>551</v>
      </c>
      <c r="D2949" s="161">
        <v>646.82000000000005</v>
      </c>
    </row>
    <row r="2950" spans="3:4" ht="15" hidden="1" customHeight="1" x14ac:dyDescent="0.25">
      <c r="C2950" s="158" t="s">
        <v>543</v>
      </c>
      <c r="D2950" s="159">
        <v>769.77</v>
      </c>
    </row>
    <row r="2951" spans="3:4" ht="15" hidden="1" customHeight="1" x14ac:dyDescent="0.25">
      <c r="C2951" s="160" t="s">
        <v>540</v>
      </c>
      <c r="D2951" s="161">
        <v>454.65</v>
      </c>
    </row>
    <row r="2952" spans="3:4" ht="15" hidden="1" customHeight="1" x14ac:dyDescent="0.25">
      <c r="C2952" s="158" t="s">
        <v>307</v>
      </c>
      <c r="D2952" s="159">
        <v>543.95000000000005</v>
      </c>
    </row>
    <row r="2953" spans="3:4" ht="15" hidden="1" customHeight="1" x14ac:dyDescent="0.25">
      <c r="C2953" s="160" t="s">
        <v>539</v>
      </c>
      <c r="D2953" s="161">
        <v>638.19000000000005</v>
      </c>
    </row>
    <row r="2954" spans="3:4" ht="15" hidden="1" customHeight="1" x14ac:dyDescent="0.25">
      <c r="C2954" s="158" t="s">
        <v>550</v>
      </c>
      <c r="D2954" s="159">
        <v>650.78</v>
      </c>
    </row>
    <row r="2955" spans="3:4" ht="15" hidden="1" customHeight="1" x14ac:dyDescent="0.25">
      <c r="C2955" s="160" t="s">
        <v>549</v>
      </c>
      <c r="D2955" s="161">
        <v>629.41999999999996</v>
      </c>
    </row>
    <row r="2956" spans="3:4" ht="15" hidden="1" customHeight="1" x14ac:dyDescent="0.25">
      <c r="C2956" s="158" t="s">
        <v>541</v>
      </c>
      <c r="D2956" s="159">
        <v>290.36</v>
      </c>
    </row>
    <row r="2957" spans="3:4" ht="15" hidden="1" customHeight="1" x14ac:dyDescent="0.25">
      <c r="C2957" s="160" t="s">
        <v>543</v>
      </c>
      <c r="D2957" s="161">
        <v>273.24</v>
      </c>
    </row>
    <row r="2958" spans="3:4" ht="15" hidden="1" customHeight="1" x14ac:dyDescent="0.25">
      <c r="C2958" s="158" t="s">
        <v>547</v>
      </c>
      <c r="D2958" s="159">
        <v>975.77</v>
      </c>
    </row>
    <row r="2959" spans="3:4" ht="15" hidden="1" customHeight="1" x14ac:dyDescent="0.25">
      <c r="C2959" s="160" t="s">
        <v>547</v>
      </c>
      <c r="D2959" s="161">
        <v>682.78</v>
      </c>
    </row>
    <row r="2960" spans="3:4" ht="15" hidden="1" customHeight="1" x14ac:dyDescent="0.25">
      <c r="C2960" s="158" t="s">
        <v>539</v>
      </c>
      <c r="D2960" s="159">
        <v>1192.02</v>
      </c>
    </row>
    <row r="2961" spans="3:4" ht="15" hidden="1" customHeight="1" x14ac:dyDescent="0.25">
      <c r="C2961" s="160" t="s">
        <v>546</v>
      </c>
      <c r="D2961" s="161">
        <v>1047.58</v>
      </c>
    </row>
    <row r="2962" spans="3:4" ht="15" hidden="1" customHeight="1" x14ac:dyDescent="0.25">
      <c r="C2962" s="158" t="s">
        <v>547</v>
      </c>
      <c r="D2962" s="159">
        <v>888.59</v>
      </c>
    </row>
    <row r="2963" spans="3:4" ht="15" hidden="1" customHeight="1" x14ac:dyDescent="0.25">
      <c r="C2963" s="160" t="s">
        <v>548</v>
      </c>
      <c r="D2963" s="161">
        <v>268.10000000000002</v>
      </c>
    </row>
    <row r="2964" spans="3:4" ht="15" hidden="1" customHeight="1" x14ac:dyDescent="0.25">
      <c r="C2964" s="158" t="s">
        <v>309</v>
      </c>
      <c r="D2964" s="159">
        <v>470.88</v>
      </c>
    </row>
    <row r="2965" spans="3:4" ht="15" hidden="1" customHeight="1" x14ac:dyDescent="0.25">
      <c r="C2965" s="160" t="s">
        <v>547</v>
      </c>
      <c r="D2965" s="161">
        <v>834.92</v>
      </c>
    </row>
    <row r="2966" spans="3:4" ht="15" hidden="1" customHeight="1" x14ac:dyDescent="0.25">
      <c r="C2966" s="158" t="s">
        <v>549</v>
      </c>
      <c r="D2966" s="159">
        <v>286.44</v>
      </c>
    </row>
    <row r="2967" spans="3:4" ht="15" hidden="1" customHeight="1" x14ac:dyDescent="0.25">
      <c r="C2967" s="160" t="s">
        <v>554</v>
      </c>
      <c r="D2967" s="161">
        <v>1251.28</v>
      </c>
    </row>
    <row r="2968" spans="3:4" ht="15" hidden="1" customHeight="1" x14ac:dyDescent="0.25">
      <c r="C2968" s="158" t="s">
        <v>556</v>
      </c>
      <c r="D2968" s="159">
        <v>476.44</v>
      </c>
    </row>
    <row r="2969" spans="3:4" ht="15" hidden="1" customHeight="1" x14ac:dyDescent="0.25">
      <c r="C2969" s="160" t="s">
        <v>312</v>
      </c>
      <c r="D2969" s="161">
        <v>241.6</v>
      </c>
    </row>
    <row r="2970" spans="3:4" ht="15" hidden="1" customHeight="1" x14ac:dyDescent="0.25">
      <c r="C2970" s="158" t="s">
        <v>551</v>
      </c>
      <c r="D2970" s="159">
        <v>576.83000000000004</v>
      </c>
    </row>
    <row r="2971" spans="3:4" ht="15" hidden="1" customHeight="1" x14ac:dyDescent="0.25">
      <c r="C2971" s="160" t="s">
        <v>549</v>
      </c>
      <c r="D2971" s="161">
        <v>448.88</v>
      </c>
    </row>
    <row r="2972" spans="3:4" ht="15" hidden="1" customHeight="1" x14ac:dyDescent="0.25">
      <c r="C2972" s="158" t="s">
        <v>539</v>
      </c>
      <c r="D2972" s="159">
        <v>564.41</v>
      </c>
    </row>
    <row r="2973" spans="3:4" ht="15" hidden="1" customHeight="1" x14ac:dyDescent="0.25">
      <c r="C2973" s="160" t="s">
        <v>544</v>
      </c>
      <c r="D2973" s="161">
        <v>331.38</v>
      </c>
    </row>
    <row r="2974" spans="3:4" ht="15" hidden="1" customHeight="1" x14ac:dyDescent="0.25">
      <c r="C2974" s="158" t="s">
        <v>550</v>
      </c>
      <c r="D2974" s="159">
        <v>511.32</v>
      </c>
    </row>
    <row r="2975" spans="3:4" ht="15" hidden="1" customHeight="1" x14ac:dyDescent="0.25">
      <c r="C2975" s="160" t="s">
        <v>308</v>
      </c>
      <c r="D2975" s="161">
        <v>468.83</v>
      </c>
    </row>
    <row r="2976" spans="3:4" ht="15" hidden="1" customHeight="1" x14ac:dyDescent="0.25">
      <c r="C2976" s="158" t="s">
        <v>550</v>
      </c>
      <c r="D2976" s="159">
        <v>577.67999999999995</v>
      </c>
    </row>
    <row r="2977" spans="3:4" ht="15" hidden="1" customHeight="1" x14ac:dyDescent="0.25">
      <c r="C2977" s="160" t="s">
        <v>552</v>
      </c>
      <c r="D2977" s="161">
        <v>1294.3499999999999</v>
      </c>
    </row>
    <row r="2978" spans="3:4" ht="15" hidden="1" customHeight="1" x14ac:dyDescent="0.25">
      <c r="C2978" s="158" t="s">
        <v>545</v>
      </c>
      <c r="D2978" s="159">
        <v>964.72</v>
      </c>
    </row>
    <row r="2979" spans="3:4" ht="15" hidden="1" customHeight="1" x14ac:dyDescent="0.25">
      <c r="C2979" s="160" t="s">
        <v>551</v>
      </c>
      <c r="D2979" s="161">
        <v>403.12</v>
      </c>
    </row>
    <row r="2980" spans="3:4" ht="15" hidden="1" customHeight="1" x14ac:dyDescent="0.25">
      <c r="C2980" s="158" t="s">
        <v>552</v>
      </c>
      <c r="D2980" s="159">
        <v>860.5</v>
      </c>
    </row>
    <row r="2981" spans="3:4" ht="15" hidden="1" customHeight="1" x14ac:dyDescent="0.25">
      <c r="C2981" s="160" t="s">
        <v>309</v>
      </c>
      <c r="D2981" s="161">
        <v>727.28</v>
      </c>
    </row>
    <row r="2982" spans="3:4" ht="15" hidden="1" customHeight="1" x14ac:dyDescent="0.25">
      <c r="C2982" s="158" t="s">
        <v>556</v>
      </c>
      <c r="D2982" s="159">
        <v>442.3</v>
      </c>
    </row>
    <row r="2983" spans="3:4" ht="15" hidden="1" customHeight="1" x14ac:dyDescent="0.25">
      <c r="C2983" s="160" t="s">
        <v>551</v>
      </c>
      <c r="D2983" s="161">
        <v>954.26</v>
      </c>
    </row>
    <row r="2984" spans="3:4" ht="15" hidden="1" customHeight="1" x14ac:dyDescent="0.25">
      <c r="C2984" s="158" t="s">
        <v>549</v>
      </c>
      <c r="D2984" s="159">
        <v>1155.55</v>
      </c>
    </row>
    <row r="2985" spans="3:4" ht="15" hidden="1" customHeight="1" x14ac:dyDescent="0.25">
      <c r="C2985" s="160" t="s">
        <v>545</v>
      </c>
      <c r="D2985" s="161">
        <v>1172.68</v>
      </c>
    </row>
    <row r="2986" spans="3:4" ht="15" hidden="1" customHeight="1" x14ac:dyDescent="0.25">
      <c r="C2986" s="158" t="s">
        <v>312</v>
      </c>
      <c r="D2986" s="159">
        <v>815.12</v>
      </c>
    </row>
    <row r="2987" spans="3:4" ht="15" hidden="1" customHeight="1" x14ac:dyDescent="0.25">
      <c r="C2987" s="160" t="s">
        <v>551</v>
      </c>
      <c r="D2987" s="161">
        <v>1066.1099999999999</v>
      </c>
    </row>
    <row r="2988" spans="3:4" ht="15" hidden="1" customHeight="1" x14ac:dyDescent="0.25">
      <c r="C2988" s="158" t="s">
        <v>557</v>
      </c>
      <c r="D2988" s="159">
        <v>604.66999999999996</v>
      </c>
    </row>
    <row r="2989" spans="3:4" ht="15" hidden="1" customHeight="1" x14ac:dyDescent="0.25">
      <c r="C2989" s="160" t="s">
        <v>540</v>
      </c>
      <c r="D2989" s="161">
        <v>1099.6099999999999</v>
      </c>
    </row>
    <row r="2990" spans="3:4" ht="15" hidden="1" customHeight="1" x14ac:dyDescent="0.25">
      <c r="C2990" s="158" t="s">
        <v>551</v>
      </c>
      <c r="D2990" s="159">
        <v>333.81</v>
      </c>
    </row>
    <row r="2991" spans="3:4" ht="15" hidden="1" customHeight="1" x14ac:dyDescent="0.25">
      <c r="C2991" s="160" t="s">
        <v>541</v>
      </c>
      <c r="D2991" s="161">
        <v>588.41</v>
      </c>
    </row>
    <row r="2992" spans="3:4" ht="15" hidden="1" customHeight="1" x14ac:dyDescent="0.25">
      <c r="C2992" s="158" t="s">
        <v>546</v>
      </c>
      <c r="D2992" s="159">
        <v>424.42</v>
      </c>
    </row>
    <row r="2993" spans="3:4" ht="15" hidden="1" customHeight="1" x14ac:dyDescent="0.25">
      <c r="C2993" s="160" t="s">
        <v>554</v>
      </c>
      <c r="D2993" s="161">
        <v>1236.24</v>
      </c>
    </row>
    <row r="2994" spans="3:4" ht="15" hidden="1" customHeight="1" x14ac:dyDescent="0.25">
      <c r="C2994" s="158" t="s">
        <v>549</v>
      </c>
      <c r="D2994" s="159">
        <v>574.33000000000004</v>
      </c>
    </row>
    <row r="2995" spans="3:4" ht="15" hidden="1" customHeight="1" x14ac:dyDescent="0.25">
      <c r="C2995" s="160" t="s">
        <v>545</v>
      </c>
      <c r="D2995" s="161">
        <v>779.32</v>
      </c>
    </row>
    <row r="2996" spans="3:4" ht="15" hidden="1" customHeight="1" x14ac:dyDescent="0.25">
      <c r="C2996" s="158" t="s">
        <v>553</v>
      </c>
      <c r="D2996" s="159">
        <v>701.45</v>
      </c>
    </row>
    <row r="2997" spans="3:4" ht="15" hidden="1" customHeight="1" x14ac:dyDescent="0.25">
      <c r="C2997" s="160" t="s">
        <v>543</v>
      </c>
      <c r="D2997" s="161">
        <v>227.8</v>
      </c>
    </row>
    <row r="2998" spans="3:4" ht="15" hidden="1" customHeight="1" x14ac:dyDescent="0.25">
      <c r="C2998" s="158" t="s">
        <v>553</v>
      </c>
      <c r="D2998" s="159">
        <v>1043.17</v>
      </c>
    </row>
    <row r="2999" spans="3:4" ht="15" hidden="1" customHeight="1" x14ac:dyDescent="0.25">
      <c r="C2999" s="160" t="s">
        <v>552</v>
      </c>
      <c r="D2999" s="161">
        <v>821.42</v>
      </c>
    </row>
    <row r="3000" spans="3:4" ht="15" hidden="1" customHeight="1" x14ac:dyDescent="0.25">
      <c r="C3000" s="158" t="s">
        <v>557</v>
      </c>
      <c r="D3000" s="159">
        <v>299.62</v>
      </c>
    </row>
    <row r="3001" spans="3:4" ht="15" hidden="1" customHeight="1" x14ac:dyDescent="0.25">
      <c r="C3001" s="160" t="s">
        <v>307</v>
      </c>
      <c r="D3001" s="161">
        <v>927.35</v>
      </c>
    </row>
    <row r="3002" spans="3:4" ht="15" hidden="1" customHeight="1" x14ac:dyDescent="0.25">
      <c r="C3002" s="158" t="s">
        <v>551</v>
      </c>
      <c r="D3002" s="159">
        <v>495.16</v>
      </c>
    </row>
    <row r="3003" spans="3:4" ht="15" hidden="1" customHeight="1" x14ac:dyDescent="0.25">
      <c r="C3003" s="160" t="s">
        <v>546</v>
      </c>
      <c r="D3003" s="161">
        <v>138.1</v>
      </c>
    </row>
    <row r="3004" spans="3:4" ht="15" hidden="1" customHeight="1" x14ac:dyDescent="0.25">
      <c r="C3004" s="158" t="s">
        <v>556</v>
      </c>
      <c r="D3004" s="159">
        <v>97.48</v>
      </c>
    </row>
    <row r="3005" spans="3:4" ht="15" hidden="1" customHeight="1" x14ac:dyDescent="0.25">
      <c r="C3005" s="160" t="s">
        <v>555</v>
      </c>
      <c r="D3005" s="161">
        <v>247.91</v>
      </c>
    </row>
    <row r="3006" spans="3:4" ht="15" hidden="1" customHeight="1" x14ac:dyDescent="0.25">
      <c r="C3006" s="158" t="s">
        <v>549</v>
      </c>
      <c r="D3006" s="159">
        <v>648.73</v>
      </c>
    </row>
    <row r="3007" spans="3:4" ht="15" hidden="1" customHeight="1" x14ac:dyDescent="0.25">
      <c r="C3007" s="160" t="s">
        <v>309</v>
      </c>
      <c r="D3007" s="161">
        <v>216.56</v>
      </c>
    </row>
    <row r="3008" spans="3:4" ht="15" hidden="1" customHeight="1" x14ac:dyDescent="0.25">
      <c r="C3008" s="158" t="s">
        <v>545</v>
      </c>
      <c r="D3008" s="159">
        <v>336.8</v>
      </c>
    </row>
    <row r="3009" spans="3:4" ht="15" hidden="1" customHeight="1" x14ac:dyDescent="0.25">
      <c r="C3009" s="160" t="s">
        <v>308</v>
      </c>
      <c r="D3009" s="161">
        <v>486.14</v>
      </c>
    </row>
    <row r="3010" spans="3:4" ht="15" hidden="1" customHeight="1" x14ac:dyDescent="0.25">
      <c r="C3010" s="158" t="s">
        <v>542</v>
      </c>
      <c r="D3010" s="159">
        <v>862.88</v>
      </c>
    </row>
    <row r="3011" spans="3:4" ht="15" hidden="1" customHeight="1" x14ac:dyDescent="0.25">
      <c r="C3011" s="160" t="s">
        <v>543</v>
      </c>
      <c r="D3011" s="161">
        <v>681.35</v>
      </c>
    </row>
    <row r="3012" spans="3:4" ht="15" hidden="1" customHeight="1" x14ac:dyDescent="0.25">
      <c r="C3012" s="158" t="s">
        <v>540</v>
      </c>
      <c r="D3012" s="159">
        <v>696.27</v>
      </c>
    </row>
    <row r="3013" spans="3:4" ht="15" hidden="1" customHeight="1" x14ac:dyDescent="0.25">
      <c r="C3013" s="160" t="s">
        <v>539</v>
      </c>
      <c r="D3013" s="161">
        <v>721.44</v>
      </c>
    </row>
    <row r="3014" spans="3:4" ht="15" hidden="1" customHeight="1" x14ac:dyDescent="0.25">
      <c r="C3014" s="158" t="s">
        <v>312</v>
      </c>
      <c r="D3014" s="159">
        <v>827.31</v>
      </c>
    </row>
    <row r="3015" spans="3:4" ht="15" hidden="1" customHeight="1" x14ac:dyDescent="0.25">
      <c r="C3015" s="160" t="s">
        <v>540</v>
      </c>
      <c r="D3015" s="161">
        <v>33.81</v>
      </c>
    </row>
    <row r="3016" spans="3:4" ht="15" hidden="1" customHeight="1" x14ac:dyDescent="0.25">
      <c r="C3016" s="158" t="s">
        <v>540</v>
      </c>
      <c r="D3016" s="159">
        <v>700.52</v>
      </c>
    </row>
    <row r="3017" spans="3:4" ht="15" hidden="1" customHeight="1" x14ac:dyDescent="0.25">
      <c r="C3017" s="160" t="s">
        <v>551</v>
      </c>
      <c r="D3017" s="161">
        <v>688.79</v>
      </c>
    </row>
    <row r="3018" spans="3:4" ht="15" hidden="1" customHeight="1" x14ac:dyDescent="0.25">
      <c r="C3018" s="158" t="s">
        <v>308</v>
      </c>
      <c r="D3018" s="159">
        <v>1196.0999999999999</v>
      </c>
    </row>
    <row r="3019" spans="3:4" ht="15" hidden="1" customHeight="1" x14ac:dyDescent="0.25">
      <c r="C3019" s="160" t="s">
        <v>551</v>
      </c>
      <c r="D3019" s="161">
        <v>721.79</v>
      </c>
    </row>
    <row r="3020" spans="3:4" ht="15" hidden="1" customHeight="1" x14ac:dyDescent="0.25">
      <c r="C3020" s="158" t="s">
        <v>539</v>
      </c>
      <c r="D3020" s="159">
        <v>369.42</v>
      </c>
    </row>
    <row r="3021" spans="3:4" ht="15" hidden="1" customHeight="1" x14ac:dyDescent="0.25">
      <c r="C3021" s="160" t="s">
        <v>544</v>
      </c>
      <c r="D3021" s="161">
        <v>711.98</v>
      </c>
    </row>
    <row r="3022" spans="3:4" ht="15" hidden="1" customHeight="1" x14ac:dyDescent="0.25">
      <c r="C3022" s="158" t="s">
        <v>552</v>
      </c>
      <c r="D3022" s="159">
        <v>905.34</v>
      </c>
    </row>
    <row r="3023" spans="3:4" ht="15" hidden="1" customHeight="1" x14ac:dyDescent="0.25">
      <c r="C3023" s="160" t="s">
        <v>540</v>
      </c>
      <c r="D3023" s="161">
        <v>149.53</v>
      </c>
    </row>
    <row r="3024" spans="3:4" ht="15" hidden="1" customHeight="1" x14ac:dyDescent="0.25">
      <c r="C3024" s="158" t="s">
        <v>546</v>
      </c>
      <c r="D3024" s="159">
        <v>464.72</v>
      </c>
    </row>
    <row r="3025" spans="3:4" ht="15" hidden="1" customHeight="1" x14ac:dyDescent="0.25">
      <c r="C3025" s="160" t="s">
        <v>554</v>
      </c>
      <c r="D3025" s="161">
        <v>1056.3</v>
      </c>
    </row>
    <row r="3026" spans="3:4" ht="15" hidden="1" customHeight="1" x14ac:dyDescent="0.25">
      <c r="C3026" s="158" t="s">
        <v>556</v>
      </c>
      <c r="D3026" s="159">
        <v>954.29</v>
      </c>
    </row>
    <row r="3027" spans="3:4" ht="15" hidden="1" customHeight="1" x14ac:dyDescent="0.25">
      <c r="C3027" s="160" t="s">
        <v>553</v>
      </c>
      <c r="D3027" s="161">
        <v>578.16999999999996</v>
      </c>
    </row>
    <row r="3028" spans="3:4" ht="15" hidden="1" customHeight="1" x14ac:dyDescent="0.25">
      <c r="C3028" s="158" t="s">
        <v>550</v>
      </c>
      <c r="D3028" s="159">
        <v>266.47000000000003</v>
      </c>
    </row>
    <row r="3029" spans="3:4" ht="15" hidden="1" customHeight="1" x14ac:dyDescent="0.25">
      <c r="C3029" s="160" t="s">
        <v>546</v>
      </c>
      <c r="D3029" s="161">
        <v>34.590000000000003</v>
      </c>
    </row>
    <row r="3030" spans="3:4" ht="15" hidden="1" customHeight="1" x14ac:dyDescent="0.25">
      <c r="C3030" s="158" t="s">
        <v>540</v>
      </c>
      <c r="D3030" s="159">
        <v>37.75</v>
      </c>
    </row>
    <row r="3031" spans="3:4" ht="15" hidden="1" customHeight="1" x14ac:dyDescent="0.25">
      <c r="C3031" s="160" t="s">
        <v>543</v>
      </c>
      <c r="D3031" s="161">
        <v>116.37</v>
      </c>
    </row>
    <row r="3032" spans="3:4" ht="15" hidden="1" customHeight="1" x14ac:dyDescent="0.25">
      <c r="C3032" s="158" t="s">
        <v>309</v>
      </c>
      <c r="D3032" s="159">
        <v>211.06</v>
      </c>
    </row>
    <row r="3033" spans="3:4" ht="15" hidden="1" customHeight="1" x14ac:dyDescent="0.25">
      <c r="C3033" s="160" t="s">
        <v>542</v>
      </c>
      <c r="D3033" s="161">
        <v>785.1</v>
      </c>
    </row>
    <row r="3034" spans="3:4" ht="15" hidden="1" customHeight="1" x14ac:dyDescent="0.25">
      <c r="C3034" s="158" t="s">
        <v>541</v>
      </c>
      <c r="D3034" s="159">
        <v>269.95</v>
      </c>
    </row>
    <row r="3035" spans="3:4" ht="15" hidden="1" customHeight="1" x14ac:dyDescent="0.25">
      <c r="C3035" s="160" t="s">
        <v>551</v>
      </c>
      <c r="D3035" s="161">
        <v>757.32</v>
      </c>
    </row>
    <row r="3036" spans="3:4" ht="15" hidden="1" customHeight="1" x14ac:dyDescent="0.25">
      <c r="C3036" s="158" t="s">
        <v>540</v>
      </c>
      <c r="D3036" s="159">
        <v>709.1</v>
      </c>
    </row>
    <row r="3037" spans="3:4" ht="15" hidden="1" customHeight="1" x14ac:dyDescent="0.25">
      <c r="C3037" s="160" t="s">
        <v>308</v>
      </c>
      <c r="D3037" s="161">
        <v>336.71</v>
      </c>
    </row>
    <row r="3038" spans="3:4" ht="15" hidden="1" customHeight="1" x14ac:dyDescent="0.25">
      <c r="C3038" s="158" t="s">
        <v>552</v>
      </c>
      <c r="D3038" s="159">
        <v>877.51</v>
      </c>
    </row>
    <row r="3039" spans="3:4" ht="15" hidden="1" customHeight="1" x14ac:dyDescent="0.25">
      <c r="C3039" s="160" t="s">
        <v>556</v>
      </c>
      <c r="D3039" s="161">
        <v>425.35</v>
      </c>
    </row>
    <row r="3040" spans="3:4" ht="15" hidden="1" customHeight="1" x14ac:dyDescent="0.25">
      <c r="C3040" s="158" t="s">
        <v>556</v>
      </c>
      <c r="D3040" s="159">
        <v>932.37</v>
      </c>
    </row>
    <row r="3041" spans="3:4" ht="15" hidden="1" customHeight="1" x14ac:dyDescent="0.25">
      <c r="C3041" s="160" t="s">
        <v>546</v>
      </c>
      <c r="D3041" s="161">
        <v>1163.3499999999999</v>
      </c>
    </row>
    <row r="3042" spans="3:4" ht="15" hidden="1" customHeight="1" x14ac:dyDescent="0.25">
      <c r="C3042" s="158" t="s">
        <v>553</v>
      </c>
      <c r="D3042" s="159">
        <v>1085.49</v>
      </c>
    </row>
    <row r="3043" spans="3:4" ht="15" hidden="1" customHeight="1" x14ac:dyDescent="0.25">
      <c r="C3043" s="160" t="s">
        <v>308</v>
      </c>
      <c r="D3043" s="161">
        <v>77.849999999999994</v>
      </c>
    </row>
    <row r="3044" spans="3:4" ht="15" hidden="1" customHeight="1" x14ac:dyDescent="0.25">
      <c r="C3044" s="158" t="s">
        <v>542</v>
      </c>
      <c r="D3044" s="159">
        <v>893.19</v>
      </c>
    </row>
    <row r="3045" spans="3:4" ht="15" hidden="1" customHeight="1" x14ac:dyDescent="0.25">
      <c r="C3045" s="160" t="s">
        <v>549</v>
      </c>
      <c r="D3045" s="161">
        <v>1083.31</v>
      </c>
    </row>
    <row r="3046" spans="3:4" ht="15" hidden="1" customHeight="1" x14ac:dyDescent="0.25">
      <c r="C3046" s="158" t="s">
        <v>553</v>
      </c>
      <c r="D3046" s="159">
        <v>94.97</v>
      </c>
    </row>
    <row r="3047" spans="3:4" ht="15" hidden="1" customHeight="1" x14ac:dyDescent="0.25">
      <c r="C3047" s="160" t="s">
        <v>551</v>
      </c>
      <c r="D3047" s="161">
        <v>825.77</v>
      </c>
    </row>
    <row r="3048" spans="3:4" ht="15" hidden="1" customHeight="1" x14ac:dyDescent="0.25">
      <c r="C3048" s="158" t="s">
        <v>542</v>
      </c>
      <c r="D3048" s="159">
        <v>1211.8599999999999</v>
      </c>
    </row>
    <row r="3049" spans="3:4" ht="15" hidden="1" customHeight="1" x14ac:dyDescent="0.25">
      <c r="C3049" s="160" t="s">
        <v>545</v>
      </c>
      <c r="D3049" s="161">
        <v>260.01</v>
      </c>
    </row>
    <row r="3050" spans="3:4" ht="15" hidden="1" customHeight="1" x14ac:dyDescent="0.25">
      <c r="C3050" s="158" t="s">
        <v>548</v>
      </c>
      <c r="D3050" s="159">
        <v>253.12</v>
      </c>
    </row>
    <row r="3051" spans="3:4" ht="15" hidden="1" customHeight="1" x14ac:dyDescent="0.25">
      <c r="C3051" s="160" t="s">
        <v>540</v>
      </c>
      <c r="D3051" s="161">
        <v>1054.54</v>
      </c>
    </row>
    <row r="3052" spans="3:4" ht="15" hidden="1" customHeight="1" x14ac:dyDescent="0.25">
      <c r="C3052" s="158" t="s">
        <v>309</v>
      </c>
      <c r="D3052" s="159">
        <v>631.88</v>
      </c>
    </row>
    <row r="3053" spans="3:4" ht="15" hidden="1" customHeight="1" x14ac:dyDescent="0.25">
      <c r="C3053" s="160" t="s">
        <v>552</v>
      </c>
      <c r="D3053" s="161">
        <v>470.28</v>
      </c>
    </row>
    <row r="3054" spans="3:4" ht="15" hidden="1" customHeight="1" x14ac:dyDescent="0.25">
      <c r="C3054" s="158" t="s">
        <v>308</v>
      </c>
      <c r="D3054" s="159">
        <v>627.03</v>
      </c>
    </row>
    <row r="3055" spans="3:4" ht="15" hidden="1" customHeight="1" x14ac:dyDescent="0.25">
      <c r="C3055" s="160" t="s">
        <v>307</v>
      </c>
      <c r="D3055" s="161">
        <v>555.99</v>
      </c>
    </row>
    <row r="3056" spans="3:4" ht="15" hidden="1" customHeight="1" x14ac:dyDescent="0.25">
      <c r="C3056" s="158" t="s">
        <v>545</v>
      </c>
      <c r="D3056" s="159">
        <v>573.79</v>
      </c>
    </row>
    <row r="3057" spans="3:4" ht="15" hidden="1" customHeight="1" x14ac:dyDescent="0.25">
      <c r="C3057" s="160" t="s">
        <v>551</v>
      </c>
      <c r="D3057" s="161">
        <v>1011.31</v>
      </c>
    </row>
    <row r="3058" spans="3:4" ht="15" hidden="1" customHeight="1" x14ac:dyDescent="0.25">
      <c r="C3058" s="158" t="s">
        <v>546</v>
      </c>
      <c r="D3058" s="159">
        <v>313.18</v>
      </c>
    </row>
    <row r="3059" spans="3:4" ht="15" hidden="1" customHeight="1" x14ac:dyDescent="0.25">
      <c r="C3059" s="160" t="s">
        <v>547</v>
      </c>
      <c r="D3059" s="161">
        <v>802.17</v>
      </c>
    </row>
    <row r="3060" spans="3:4" ht="15" hidden="1" customHeight="1" x14ac:dyDescent="0.25">
      <c r="C3060" s="158" t="s">
        <v>545</v>
      </c>
      <c r="D3060" s="159">
        <v>349.25</v>
      </c>
    </row>
    <row r="3061" spans="3:4" ht="15" hidden="1" customHeight="1" x14ac:dyDescent="0.25">
      <c r="C3061" s="160" t="s">
        <v>551</v>
      </c>
      <c r="D3061" s="161">
        <v>952.79</v>
      </c>
    </row>
    <row r="3062" spans="3:4" ht="15" hidden="1" customHeight="1" x14ac:dyDescent="0.25">
      <c r="C3062" s="158" t="s">
        <v>312</v>
      </c>
      <c r="D3062" s="159">
        <v>907.2</v>
      </c>
    </row>
    <row r="3063" spans="3:4" ht="15" hidden="1" customHeight="1" x14ac:dyDescent="0.25">
      <c r="C3063" s="160" t="s">
        <v>552</v>
      </c>
      <c r="D3063" s="161">
        <v>888.75</v>
      </c>
    </row>
    <row r="3064" spans="3:4" ht="15" hidden="1" customHeight="1" x14ac:dyDescent="0.25">
      <c r="C3064" s="158" t="s">
        <v>543</v>
      </c>
      <c r="D3064" s="159">
        <v>463.56</v>
      </c>
    </row>
    <row r="3065" spans="3:4" ht="15" hidden="1" customHeight="1" x14ac:dyDescent="0.25">
      <c r="C3065" s="160" t="s">
        <v>551</v>
      </c>
      <c r="D3065" s="161">
        <v>78.599999999999994</v>
      </c>
    </row>
    <row r="3066" spans="3:4" ht="15" hidden="1" customHeight="1" x14ac:dyDescent="0.25">
      <c r="C3066" s="158" t="s">
        <v>549</v>
      </c>
      <c r="D3066" s="159">
        <v>381.16</v>
      </c>
    </row>
    <row r="3067" spans="3:4" ht="15" hidden="1" customHeight="1" x14ac:dyDescent="0.25">
      <c r="C3067" s="160" t="s">
        <v>556</v>
      </c>
      <c r="D3067" s="161">
        <v>1081.21</v>
      </c>
    </row>
    <row r="3068" spans="3:4" ht="15" hidden="1" customHeight="1" x14ac:dyDescent="0.25">
      <c r="C3068" s="158" t="s">
        <v>553</v>
      </c>
      <c r="D3068" s="159">
        <v>22.79</v>
      </c>
    </row>
    <row r="3069" spans="3:4" ht="15" hidden="1" customHeight="1" x14ac:dyDescent="0.25">
      <c r="C3069" s="160" t="s">
        <v>553</v>
      </c>
      <c r="D3069" s="161">
        <v>127.6</v>
      </c>
    </row>
    <row r="3070" spans="3:4" ht="15" hidden="1" customHeight="1" x14ac:dyDescent="0.25">
      <c r="C3070" s="158" t="s">
        <v>543</v>
      </c>
      <c r="D3070" s="159">
        <v>216.1</v>
      </c>
    </row>
    <row r="3071" spans="3:4" ht="15" hidden="1" customHeight="1" x14ac:dyDescent="0.25">
      <c r="C3071" s="160" t="s">
        <v>549</v>
      </c>
      <c r="D3071" s="161">
        <v>1147.07</v>
      </c>
    </row>
    <row r="3072" spans="3:4" ht="15" hidden="1" customHeight="1" x14ac:dyDescent="0.25">
      <c r="C3072" s="158" t="s">
        <v>312</v>
      </c>
      <c r="D3072" s="159">
        <v>78.89</v>
      </c>
    </row>
    <row r="3073" spans="3:4" ht="15" hidden="1" customHeight="1" x14ac:dyDescent="0.25">
      <c r="C3073" s="160" t="s">
        <v>547</v>
      </c>
      <c r="D3073" s="161">
        <v>1295.96</v>
      </c>
    </row>
    <row r="3074" spans="3:4" ht="15" hidden="1" customHeight="1" x14ac:dyDescent="0.25">
      <c r="C3074" s="158" t="s">
        <v>312</v>
      </c>
      <c r="D3074" s="159">
        <v>988.28</v>
      </c>
    </row>
    <row r="3075" spans="3:4" ht="15" hidden="1" customHeight="1" x14ac:dyDescent="0.25">
      <c r="C3075" s="160" t="s">
        <v>307</v>
      </c>
      <c r="D3075" s="161">
        <v>747.95</v>
      </c>
    </row>
    <row r="3076" spans="3:4" ht="15" hidden="1" customHeight="1" x14ac:dyDescent="0.25">
      <c r="C3076" s="158" t="s">
        <v>547</v>
      </c>
      <c r="D3076" s="159">
        <v>763.09</v>
      </c>
    </row>
    <row r="3077" spans="3:4" ht="15" hidden="1" customHeight="1" x14ac:dyDescent="0.25">
      <c r="C3077" s="160" t="s">
        <v>539</v>
      </c>
      <c r="D3077" s="161">
        <v>574.54</v>
      </c>
    </row>
    <row r="3078" spans="3:4" ht="15" hidden="1" customHeight="1" x14ac:dyDescent="0.25">
      <c r="C3078" s="158" t="s">
        <v>540</v>
      </c>
      <c r="D3078" s="159">
        <v>869.63</v>
      </c>
    </row>
    <row r="3079" spans="3:4" ht="15" hidden="1" customHeight="1" x14ac:dyDescent="0.25">
      <c r="C3079" s="160" t="s">
        <v>308</v>
      </c>
      <c r="D3079" s="161">
        <v>353.96</v>
      </c>
    </row>
    <row r="3080" spans="3:4" ht="15" hidden="1" customHeight="1" x14ac:dyDescent="0.25">
      <c r="C3080" s="158" t="s">
        <v>542</v>
      </c>
      <c r="D3080" s="159">
        <v>610.07000000000005</v>
      </c>
    </row>
    <row r="3081" spans="3:4" ht="15" hidden="1" customHeight="1" x14ac:dyDescent="0.25">
      <c r="C3081" s="160" t="s">
        <v>554</v>
      </c>
      <c r="D3081" s="161">
        <v>616</v>
      </c>
    </row>
    <row r="3082" spans="3:4" ht="15" hidden="1" customHeight="1" x14ac:dyDescent="0.25">
      <c r="C3082" s="158" t="s">
        <v>546</v>
      </c>
      <c r="D3082" s="159">
        <v>419.39</v>
      </c>
    </row>
    <row r="3083" spans="3:4" ht="15" hidden="1" customHeight="1" x14ac:dyDescent="0.25">
      <c r="C3083" s="160" t="s">
        <v>553</v>
      </c>
      <c r="D3083" s="161">
        <v>462.35</v>
      </c>
    </row>
    <row r="3084" spans="3:4" ht="15" hidden="1" customHeight="1" x14ac:dyDescent="0.25">
      <c r="C3084" s="158" t="s">
        <v>542</v>
      </c>
      <c r="D3084" s="159">
        <v>479.97</v>
      </c>
    </row>
    <row r="3085" spans="3:4" ht="15" hidden="1" customHeight="1" x14ac:dyDescent="0.25">
      <c r="C3085" s="160" t="s">
        <v>551</v>
      </c>
      <c r="D3085" s="161">
        <v>606.24</v>
      </c>
    </row>
    <row r="3086" spans="3:4" ht="15" hidden="1" customHeight="1" x14ac:dyDescent="0.25">
      <c r="C3086" s="158" t="s">
        <v>307</v>
      </c>
      <c r="D3086" s="159">
        <v>547.41999999999996</v>
      </c>
    </row>
    <row r="3087" spans="3:4" ht="15" hidden="1" customHeight="1" x14ac:dyDescent="0.25">
      <c r="C3087" s="160" t="s">
        <v>551</v>
      </c>
      <c r="D3087" s="161">
        <v>801.32</v>
      </c>
    </row>
    <row r="3088" spans="3:4" ht="15" hidden="1" customHeight="1" x14ac:dyDescent="0.25">
      <c r="C3088" s="158" t="s">
        <v>544</v>
      </c>
      <c r="D3088" s="159">
        <v>1240.1099999999999</v>
      </c>
    </row>
    <row r="3089" spans="3:4" ht="15" hidden="1" customHeight="1" x14ac:dyDescent="0.25">
      <c r="C3089" s="160" t="s">
        <v>312</v>
      </c>
      <c r="D3089" s="161">
        <v>863.56</v>
      </c>
    </row>
    <row r="3090" spans="3:4" ht="15" hidden="1" customHeight="1" x14ac:dyDescent="0.25">
      <c r="C3090" s="158" t="s">
        <v>542</v>
      </c>
      <c r="D3090" s="159">
        <v>502.09</v>
      </c>
    </row>
    <row r="3091" spans="3:4" ht="15" hidden="1" customHeight="1" x14ac:dyDescent="0.25">
      <c r="C3091" s="160" t="s">
        <v>543</v>
      </c>
      <c r="D3091" s="161">
        <v>180.13</v>
      </c>
    </row>
    <row r="3092" spans="3:4" ht="15" hidden="1" customHeight="1" x14ac:dyDescent="0.25">
      <c r="C3092" s="158" t="s">
        <v>307</v>
      </c>
      <c r="D3092" s="159">
        <v>430.88</v>
      </c>
    </row>
    <row r="3093" spans="3:4" ht="15" hidden="1" customHeight="1" x14ac:dyDescent="0.25">
      <c r="C3093" s="160" t="s">
        <v>544</v>
      </c>
      <c r="D3093" s="161">
        <v>481.11</v>
      </c>
    </row>
    <row r="3094" spans="3:4" ht="15" hidden="1" customHeight="1" x14ac:dyDescent="0.25">
      <c r="C3094" s="158" t="s">
        <v>308</v>
      </c>
      <c r="D3094" s="159">
        <v>242.1</v>
      </c>
    </row>
    <row r="3095" spans="3:4" ht="15" hidden="1" customHeight="1" x14ac:dyDescent="0.25">
      <c r="C3095" s="160" t="s">
        <v>307</v>
      </c>
      <c r="D3095" s="161">
        <v>1126.1500000000001</v>
      </c>
    </row>
    <row r="3096" spans="3:4" ht="15" hidden="1" customHeight="1" x14ac:dyDescent="0.25">
      <c r="C3096" s="158" t="s">
        <v>539</v>
      </c>
      <c r="D3096" s="159">
        <v>885.88</v>
      </c>
    </row>
    <row r="3097" spans="3:4" ht="15" hidden="1" customHeight="1" x14ac:dyDescent="0.25">
      <c r="C3097" s="160" t="s">
        <v>546</v>
      </c>
      <c r="D3097" s="161">
        <v>587.16999999999996</v>
      </c>
    </row>
    <row r="3098" spans="3:4" ht="15" hidden="1" customHeight="1" x14ac:dyDescent="0.25">
      <c r="C3098" s="158" t="s">
        <v>557</v>
      </c>
      <c r="D3098" s="159">
        <v>1113.24</v>
      </c>
    </row>
    <row r="3099" spans="3:4" ht="15" hidden="1" customHeight="1" x14ac:dyDescent="0.25">
      <c r="C3099" s="160" t="s">
        <v>544</v>
      </c>
      <c r="D3099" s="161">
        <v>33.24</v>
      </c>
    </row>
    <row r="3100" spans="3:4" ht="15" hidden="1" customHeight="1" x14ac:dyDescent="0.25">
      <c r="C3100" s="158" t="s">
        <v>312</v>
      </c>
      <c r="D3100" s="159">
        <v>290.48</v>
      </c>
    </row>
    <row r="3101" spans="3:4" ht="15" hidden="1" customHeight="1" x14ac:dyDescent="0.25">
      <c r="C3101" s="160" t="s">
        <v>548</v>
      </c>
      <c r="D3101" s="161">
        <v>798.46</v>
      </c>
    </row>
    <row r="3102" spans="3:4" ht="15" hidden="1" customHeight="1" x14ac:dyDescent="0.25">
      <c r="C3102" s="158" t="s">
        <v>553</v>
      </c>
      <c r="D3102" s="159">
        <v>965.19</v>
      </c>
    </row>
    <row r="3103" spans="3:4" ht="15" hidden="1" customHeight="1" x14ac:dyDescent="0.25">
      <c r="C3103" s="160" t="s">
        <v>540</v>
      </c>
      <c r="D3103" s="161">
        <v>862.52</v>
      </c>
    </row>
    <row r="3104" spans="3:4" ht="15" hidden="1" customHeight="1" x14ac:dyDescent="0.25">
      <c r="C3104" s="158" t="s">
        <v>543</v>
      </c>
      <c r="D3104" s="159">
        <v>697</v>
      </c>
    </row>
    <row r="3105" spans="3:4" ht="15" hidden="1" customHeight="1" x14ac:dyDescent="0.25">
      <c r="C3105" s="160" t="s">
        <v>549</v>
      </c>
      <c r="D3105" s="161">
        <v>266.55</v>
      </c>
    </row>
    <row r="3106" spans="3:4" ht="15" hidden="1" customHeight="1" x14ac:dyDescent="0.25">
      <c r="C3106" s="158" t="s">
        <v>309</v>
      </c>
      <c r="D3106" s="159">
        <v>1231.8399999999999</v>
      </c>
    </row>
    <row r="3107" spans="3:4" ht="15" hidden="1" customHeight="1" x14ac:dyDescent="0.25">
      <c r="C3107" s="160" t="s">
        <v>551</v>
      </c>
      <c r="D3107" s="161">
        <v>183.98</v>
      </c>
    </row>
    <row r="3108" spans="3:4" ht="15" hidden="1" customHeight="1" x14ac:dyDescent="0.25">
      <c r="C3108" s="158" t="s">
        <v>557</v>
      </c>
      <c r="D3108" s="159">
        <v>472.24</v>
      </c>
    </row>
    <row r="3109" spans="3:4" ht="15" hidden="1" customHeight="1" x14ac:dyDescent="0.25">
      <c r="C3109" s="160" t="s">
        <v>543</v>
      </c>
      <c r="D3109" s="161">
        <v>379.12</v>
      </c>
    </row>
    <row r="3110" spans="3:4" ht="15" hidden="1" customHeight="1" x14ac:dyDescent="0.25">
      <c r="C3110" s="158" t="s">
        <v>552</v>
      </c>
      <c r="D3110" s="159">
        <v>1150.68</v>
      </c>
    </row>
    <row r="3111" spans="3:4" ht="15" hidden="1" customHeight="1" x14ac:dyDescent="0.25">
      <c r="C3111" s="160" t="s">
        <v>539</v>
      </c>
      <c r="D3111" s="161">
        <v>588.17999999999995</v>
      </c>
    </row>
    <row r="3112" spans="3:4" ht="15" hidden="1" customHeight="1" x14ac:dyDescent="0.25">
      <c r="C3112" s="158" t="s">
        <v>307</v>
      </c>
      <c r="D3112" s="159">
        <v>611.02</v>
      </c>
    </row>
    <row r="3113" spans="3:4" ht="15" hidden="1" customHeight="1" x14ac:dyDescent="0.25">
      <c r="C3113" s="160" t="s">
        <v>547</v>
      </c>
      <c r="D3113" s="161">
        <v>603.85</v>
      </c>
    </row>
    <row r="3114" spans="3:4" ht="15" hidden="1" customHeight="1" x14ac:dyDescent="0.25">
      <c r="C3114" s="158" t="s">
        <v>542</v>
      </c>
      <c r="D3114" s="159">
        <v>682.14</v>
      </c>
    </row>
    <row r="3115" spans="3:4" ht="15" hidden="1" customHeight="1" x14ac:dyDescent="0.25">
      <c r="C3115" s="160" t="s">
        <v>309</v>
      </c>
      <c r="D3115" s="161">
        <v>1218.52</v>
      </c>
    </row>
    <row r="3116" spans="3:4" ht="15" hidden="1" customHeight="1" x14ac:dyDescent="0.25">
      <c r="C3116" s="158" t="s">
        <v>551</v>
      </c>
      <c r="D3116" s="159">
        <v>1076.92</v>
      </c>
    </row>
    <row r="3117" spans="3:4" ht="15" hidden="1" customHeight="1" x14ac:dyDescent="0.25">
      <c r="C3117" s="160" t="s">
        <v>548</v>
      </c>
      <c r="D3117" s="161">
        <v>893.86</v>
      </c>
    </row>
    <row r="3118" spans="3:4" ht="15" hidden="1" customHeight="1" x14ac:dyDescent="0.25">
      <c r="C3118" s="158" t="s">
        <v>558</v>
      </c>
      <c r="D3118" s="159">
        <v>105.23</v>
      </c>
    </row>
    <row r="3119" spans="3:4" ht="15" hidden="1" customHeight="1" x14ac:dyDescent="0.25">
      <c r="C3119" s="160" t="s">
        <v>540</v>
      </c>
      <c r="D3119" s="161">
        <v>385.99</v>
      </c>
    </row>
    <row r="3120" spans="3:4" ht="15" hidden="1" customHeight="1" x14ac:dyDescent="0.25">
      <c r="C3120" s="158" t="s">
        <v>548</v>
      </c>
      <c r="D3120" s="159">
        <v>837.32</v>
      </c>
    </row>
    <row r="3121" spans="3:4" ht="15" hidden="1" customHeight="1" x14ac:dyDescent="0.25">
      <c r="C3121" s="160" t="s">
        <v>540</v>
      </c>
      <c r="D3121" s="161">
        <v>265.38</v>
      </c>
    </row>
    <row r="3122" spans="3:4" ht="15" hidden="1" customHeight="1" x14ac:dyDescent="0.25">
      <c r="C3122" s="158" t="s">
        <v>553</v>
      </c>
      <c r="D3122" s="159">
        <v>592.72</v>
      </c>
    </row>
    <row r="3123" spans="3:4" ht="15" hidden="1" customHeight="1" x14ac:dyDescent="0.25">
      <c r="C3123" s="160" t="s">
        <v>307</v>
      </c>
      <c r="D3123" s="161">
        <v>850.66</v>
      </c>
    </row>
    <row r="3124" spans="3:4" ht="15" hidden="1" customHeight="1" x14ac:dyDescent="0.25">
      <c r="C3124" s="158" t="s">
        <v>539</v>
      </c>
      <c r="D3124" s="159">
        <v>1137.3</v>
      </c>
    </row>
    <row r="3125" spans="3:4" ht="15" hidden="1" customHeight="1" x14ac:dyDescent="0.25">
      <c r="C3125" s="160" t="s">
        <v>309</v>
      </c>
      <c r="D3125" s="161">
        <v>541.4</v>
      </c>
    </row>
    <row r="3126" spans="3:4" ht="15" hidden="1" customHeight="1" x14ac:dyDescent="0.25">
      <c r="C3126" s="158" t="s">
        <v>548</v>
      </c>
      <c r="D3126" s="159">
        <v>279.52</v>
      </c>
    </row>
    <row r="3127" spans="3:4" ht="15" hidden="1" customHeight="1" x14ac:dyDescent="0.25">
      <c r="C3127" s="160" t="s">
        <v>556</v>
      </c>
      <c r="D3127" s="161">
        <v>1022.19</v>
      </c>
    </row>
    <row r="3128" spans="3:4" ht="15" hidden="1" customHeight="1" x14ac:dyDescent="0.25">
      <c r="C3128" s="158" t="s">
        <v>307</v>
      </c>
      <c r="D3128" s="159">
        <v>529.95000000000005</v>
      </c>
    </row>
    <row r="3129" spans="3:4" ht="15" hidden="1" customHeight="1" x14ac:dyDescent="0.25">
      <c r="C3129" s="160" t="s">
        <v>549</v>
      </c>
      <c r="D3129" s="161">
        <v>1050.02</v>
      </c>
    </row>
    <row r="3130" spans="3:4" ht="15" hidden="1" customHeight="1" x14ac:dyDescent="0.25">
      <c r="C3130" s="158" t="s">
        <v>308</v>
      </c>
      <c r="D3130" s="159">
        <v>663.32</v>
      </c>
    </row>
    <row r="3131" spans="3:4" ht="15" hidden="1" customHeight="1" x14ac:dyDescent="0.25">
      <c r="C3131" s="160" t="s">
        <v>541</v>
      </c>
      <c r="D3131" s="161">
        <v>580.19000000000005</v>
      </c>
    </row>
    <row r="3132" spans="3:4" ht="15" hidden="1" customHeight="1" x14ac:dyDescent="0.25">
      <c r="C3132" s="158" t="s">
        <v>312</v>
      </c>
      <c r="D3132" s="159">
        <v>859.55</v>
      </c>
    </row>
    <row r="3133" spans="3:4" ht="15" hidden="1" customHeight="1" x14ac:dyDescent="0.25">
      <c r="C3133" s="160" t="s">
        <v>555</v>
      </c>
      <c r="D3133" s="161">
        <v>343</v>
      </c>
    </row>
    <row r="3134" spans="3:4" ht="15" hidden="1" customHeight="1" x14ac:dyDescent="0.25">
      <c r="C3134" s="158" t="s">
        <v>545</v>
      </c>
      <c r="D3134" s="159">
        <v>568.92999999999995</v>
      </c>
    </row>
    <row r="3135" spans="3:4" ht="15" hidden="1" customHeight="1" x14ac:dyDescent="0.25">
      <c r="C3135" s="160" t="s">
        <v>549</v>
      </c>
      <c r="D3135" s="161">
        <v>655.68</v>
      </c>
    </row>
    <row r="3136" spans="3:4" ht="15" hidden="1" customHeight="1" x14ac:dyDescent="0.25">
      <c r="C3136" s="158" t="s">
        <v>545</v>
      </c>
      <c r="D3136" s="159">
        <v>815.72</v>
      </c>
    </row>
    <row r="3137" spans="3:4" ht="15" hidden="1" customHeight="1" x14ac:dyDescent="0.25">
      <c r="C3137" s="160" t="s">
        <v>541</v>
      </c>
      <c r="D3137" s="161">
        <v>538.55999999999995</v>
      </c>
    </row>
    <row r="3138" spans="3:4" ht="15" hidden="1" customHeight="1" x14ac:dyDescent="0.25">
      <c r="C3138" s="158" t="s">
        <v>312</v>
      </c>
      <c r="D3138" s="159">
        <v>1083.9100000000001</v>
      </c>
    </row>
    <row r="3139" spans="3:4" ht="15" hidden="1" customHeight="1" x14ac:dyDescent="0.25">
      <c r="C3139" s="160" t="s">
        <v>553</v>
      </c>
      <c r="D3139" s="161">
        <v>231.25</v>
      </c>
    </row>
    <row r="3140" spans="3:4" ht="15" hidden="1" customHeight="1" x14ac:dyDescent="0.25">
      <c r="C3140" s="158" t="s">
        <v>550</v>
      </c>
      <c r="D3140" s="159">
        <v>498.26</v>
      </c>
    </row>
    <row r="3141" spans="3:4" ht="15" hidden="1" customHeight="1" x14ac:dyDescent="0.25">
      <c r="C3141" s="160" t="s">
        <v>555</v>
      </c>
      <c r="D3141" s="161">
        <v>882.96</v>
      </c>
    </row>
    <row r="3142" spans="3:4" ht="15" hidden="1" customHeight="1" x14ac:dyDescent="0.25">
      <c r="C3142" s="158" t="s">
        <v>553</v>
      </c>
      <c r="D3142" s="159">
        <v>129.44999999999999</v>
      </c>
    </row>
    <row r="3143" spans="3:4" ht="15" hidden="1" customHeight="1" x14ac:dyDescent="0.25">
      <c r="C3143" s="160" t="s">
        <v>543</v>
      </c>
      <c r="D3143" s="161">
        <v>103.31</v>
      </c>
    </row>
    <row r="3144" spans="3:4" ht="15" hidden="1" customHeight="1" x14ac:dyDescent="0.25">
      <c r="C3144" s="158" t="s">
        <v>309</v>
      </c>
      <c r="D3144" s="159">
        <v>662.25</v>
      </c>
    </row>
    <row r="3145" spans="3:4" ht="15" hidden="1" customHeight="1" x14ac:dyDescent="0.25">
      <c r="C3145" s="160" t="s">
        <v>308</v>
      </c>
      <c r="D3145" s="161">
        <v>496.44</v>
      </c>
    </row>
    <row r="3146" spans="3:4" ht="15" hidden="1" customHeight="1" x14ac:dyDescent="0.25">
      <c r="C3146" s="158" t="s">
        <v>545</v>
      </c>
      <c r="D3146" s="159">
        <v>44.62</v>
      </c>
    </row>
    <row r="3147" spans="3:4" ht="15" hidden="1" customHeight="1" x14ac:dyDescent="0.25">
      <c r="C3147" s="160" t="s">
        <v>307</v>
      </c>
      <c r="D3147" s="161">
        <v>1123.31</v>
      </c>
    </row>
    <row r="3148" spans="3:4" ht="15" hidden="1" customHeight="1" x14ac:dyDescent="0.25">
      <c r="C3148" s="158" t="s">
        <v>551</v>
      </c>
      <c r="D3148" s="159">
        <v>901.22</v>
      </c>
    </row>
    <row r="3149" spans="3:4" ht="15" hidden="1" customHeight="1" x14ac:dyDescent="0.25">
      <c r="C3149" s="160" t="s">
        <v>543</v>
      </c>
      <c r="D3149" s="161">
        <v>1293.51</v>
      </c>
    </row>
    <row r="3150" spans="3:4" ht="15" hidden="1" customHeight="1" x14ac:dyDescent="0.25">
      <c r="C3150" s="158" t="s">
        <v>312</v>
      </c>
      <c r="D3150" s="159">
        <v>477.86</v>
      </c>
    </row>
    <row r="3151" spans="3:4" ht="15" hidden="1" customHeight="1" x14ac:dyDescent="0.25">
      <c r="C3151" s="160" t="s">
        <v>545</v>
      </c>
      <c r="D3151" s="161">
        <v>835.52</v>
      </c>
    </row>
    <row r="3152" spans="3:4" ht="15" hidden="1" customHeight="1" x14ac:dyDescent="0.25">
      <c r="C3152" s="158" t="s">
        <v>543</v>
      </c>
      <c r="D3152" s="159">
        <v>1191.8499999999999</v>
      </c>
    </row>
    <row r="3153" spans="3:4" ht="15" hidden="1" customHeight="1" x14ac:dyDescent="0.25">
      <c r="C3153" s="160" t="s">
        <v>308</v>
      </c>
      <c r="D3153" s="161">
        <v>741.13</v>
      </c>
    </row>
    <row r="3154" spans="3:4" ht="15" hidden="1" customHeight="1" x14ac:dyDescent="0.25">
      <c r="C3154" s="158" t="s">
        <v>312</v>
      </c>
      <c r="D3154" s="159">
        <v>967.13</v>
      </c>
    </row>
    <row r="3155" spans="3:4" ht="15" hidden="1" customHeight="1" x14ac:dyDescent="0.25">
      <c r="C3155" s="160" t="s">
        <v>308</v>
      </c>
      <c r="D3155" s="161">
        <v>689.91</v>
      </c>
    </row>
    <row r="3156" spans="3:4" ht="15" hidden="1" customHeight="1" x14ac:dyDescent="0.25">
      <c r="C3156" s="158" t="s">
        <v>540</v>
      </c>
      <c r="D3156" s="159">
        <v>260.95999999999998</v>
      </c>
    </row>
    <row r="3157" spans="3:4" ht="15" hidden="1" customHeight="1" x14ac:dyDescent="0.25">
      <c r="C3157" s="160" t="s">
        <v>309</v>
      </c>
      <c r="D3157" s="161">
        <v>438.91</v>
      </c>
    </row>
    <row r="3158" spans="3:4" ht="15" hidden="1" customHeight="1" x14ac:dyDescent="0.25">
      <c r="C3158" s="158" t="s">
        <v>312</v>
      </c>
      <c r="D3158" s="159">
        <v>273.54000000000002</v>
      </c>
    </row>
    <row r="3159" spans="3:4" ht="15" hidden="1" customHeight="1" x14ac:dyDescent="0.25">
      <c r="C3159" s="160" t="s">
        <v>309</v>
      </c>
      <c r="D3159" s="161">
        <v>477.15</v>
      </c>
    </row>
    <row r="3160" spans="3:4" ht="15" hidden="1" customHeight="1" x14ac:dyDescent="0.25">
      <c r="C3160" s="158" t="s">
        <v>555</v>
      </c>
      <c r="D3160" s="159">
        <v>844.86</v>
      </c>
    </row>
    <row r="3161" spans="3:4" ht="15" hidden="1" customHeight="1" x14ac:dyDescent="0.25">
      <c r="C3161" s="160" t="s">
        <v>539</v>
      </c>
      <c r="D3161" s="161">
        <v>819.35</v>
      </c>
    </row>
    <row r="3162" spans="3:4" ht="15" hidden="1" customHeight="1" x14ac:dyDescent="0.25">
      <c r="C3162" s="158" t="s">
        <v>540</v>
      </c>
      <c r="D3162" s="159">
        <v>596.04999999999995</v>
      </c>
    </row>
    <row r="3163" spans="3:4" ht="15" hidden="1" customHeight="1" x14ac:dyDescent="0.25">
      <c r="C3163" s="160" t="s">
        <v>309</v>
      </c>
      <c r="D3163" s="161">
        <v>728.76</v>
      </c>
    </row>
    <row r="3164" spans="3:4" ht="15" hidden="1" customHeight="1" x14ac:dyDescent="0.25">
      <c r="C3164" s="158" t="s">
        <v>539</v>
      </c>
      <c r="D3164" s="159">
        <v>906.2</v>
      </c>
    </row>
    <row r="3165" spans="3:4" ht="15" hidden="1" customHeight="1" x14ac:dyDescent="0.25">
      <c r="C3165" s="160" t="s">
        <v>544</v>
      </c>
      <c r="D3165" s="161">
        <v>1084.21</v>
      </c>
    </row>
    <row r="3166" spans="3:4" ht="15" hidden="1" customHeight="1" x14ac:dyDescent="0.25">
      <c r="C3166" s="158" t="s">
        <v>556</v>
      </c>
      <c r="D3166" s="159">
        <v>363.94</v>
      </c>
    </row>
    <row r="3167" spans="3:4" ht="15" hidden="1" customHeight="1" x14ac:dyDescent="0.25">
      <c r="C3167" s="160" t="s">
        <v>549</v>
      </c>
      <c r="D3167" s="161">
        <v>499.44</v>
      </c>
    </row>
    <row r="3168" spans="3:4" ht="15" hidden="1" customHeight="1" x14ac:dyDescent="0.25">
      <c r="C3168" s="158" t="s">
        <v>552</v>
      </c>
      <c r="D3168" s="159">
        <v>125.83</v>
      </c>
    </row>
    <row r="3169" spans="3:4" ht="15" hidden="1" customHeight="1" x14ac:dyDescent="0.25">
      <c r="C3169" s="160" t="s">
        <v>308</v>
      </c>
      <c r="D3169" s="161">
        <v>877.5</v>
      </c>
    </row>
    <row r="3170" spans="3:4" ht="15" hidden="1" customHeight="1" x14ac:dyDescent="0.25">
      <c r="C3170" s="158" t="s">
        <v>545</v>
      </c>
      <c r="D3170" s="159">
        <v>774.12</v>
      </c>
    </row>
    <row r="3171" spans="3:4" ht="15" hidden="1" customHeight="1" x14ac:dyDescent="0.25">
      <c r="C3171" s="160" t="s">
        <v>555</v>
      </c>
      <c r="D3171" s="161">
        <v>1153.45</v>
      </c>
    </row>
    <row r="3172" spans="3:4" ht="15" hidden="1" customHeight="1" x14ac:dyDescent="0.25">
      <c r="C3172" s="158" t="s">
        <v>545</v>
      </c>
      <c r="D3172" s="159">
        <v>663.19</v>
      </c>
    </row>
    <row r="3173" spans="3:4" ht="15" hidden="1" customHeight="1" x14ac:dyDescent="0.25">
      <c r="C3173" s="160" t="s">
        <v>307</v>
      </c>
      <c r="D3173" s="161">
        <v>869.16</v>
      </c>
    </row>
    <row r="3174" spans="3:4" ht="15" hidden="1" customHeight="1" x14ac:dyDescent="0.25">
      <c r="C3174" s="158" t="s">
        <v>558</v>
      </c>
      <c r="D3174" s="159">
        <v>1181.8599999999999</v>
      </c>
    </row>
    <row r="3175" spans="3:4" ht="15" hidden="1" customHeight="1" x14ac:dyDescent="0.25">
      <c r="C3175" s="160" t="s">
        <v>540</v>
      </c>
      <c r="D3175" s="161">
        <v>429</v>
      </c>
    </row>
    <row r="3176" spans="3:4" ht="15" hidden="1" customHeight="1" x14ac:dyDescent="0.25">
      <c r="C3176" s="158" t="s">
        <v>545</v>
      </c>
      <c r="D3176" s="159">
        <v>418.39</v>
      </c>
    </row>
    <row r="3177" spans="3:4" ht="15" hidden="1" customHeight="1" x14ac:dyDescent="0.25">
      <c r="C3177" s="160" t="s">
        <v>542</v>
      </c>
      <c r="D3177" s="161">
        <v>566.45000000000005</v>
      </c>
    </row>
    <row r="3178" spans="3:4" ht="15" hidden="1" customHeight="1" x14ac:dyDescent="0.25">
      <c r="C3178" s="158" t="s">
        <v>556</v>
      </c>
      <c r="D3178" s="159">
        <v>510.97</v>
      </c>
    </row>
    <row r="3179" spans="3:4" ht="15" hidden="1" customHeight="1" x14ac:dyDescent="0.25">
      <c r="C3179" s="160" t="s">
        <v>551</v>
      </c>
      <c r="D3179" s="161">
        <v>136.16999999999999</v>
      </c>
    </row>
    <row r="3180" spans="3:4" ht="15" hidden="1" customHeight="1" x14ac:dyDescent="0.25">
      <c r="C3180" s="158" t="s">
        <v>551</v>
      </c>
      <c r="D3180" s="159">
        <v>155.46</v>
      </c>
    </row>
    <row r="3181" spans="3:4" ht="15" hidden="1" customHeight="1" x14ac:dyDescent="0.25">
      <c r="C3181" s="160" t="s">
        <v>307</v>
      </c>
      <c r="D3181" s="161">
        <v>434.96</v>
      </c>
    </row>
    <row r="3182" spans="3:4" ht="15" hidden="1" customHeight="1" x14ac:dyDescent="0.25">
      <c r="C3182" s="158" t="s">
        <v>541</v>
      </c>
      <c r="D3182" s="159">
        <v>57.05</v>
      </c>
    </row>
    <row r="3183" spans="3:4" ht="15" hidden="1" customHeight="1" x14ac:dyDescent="0.25">
      <c r="C3183" s="160" t="s">
        <v>544</v>
      </c>
      <c r="D3183" s="161">
        <v>1272.19</v>
      </c>
    </row>
    <row r="3184" spans="3:4" ht="15" hidden="1" customHeight="1" x14ac:dyDescent="0.25">
      <c r="C3184" s="158" t="s">
        <v>308</v>
      </c>
      <c r="D3184" s="159">
        <v>168.71</v>
      </c>
    </row>
    <row r="3185" spans="3:4" ht="15" hidden="1" customHeight="1" x14ac:dyDescent="0.25">
      <c r="C3185" s="160" t="s">
        <v>308</v>
      </c>
      <c r="D3185" s="161">
        <v>611.63</v>
      </c>
    </row>
    <row r="3186" spans="3:4" ht="15" hidden="1" customHeight="1" x14ac:dyDescent="0.25">
      <c r="C3186" s="158" t="s">
        <v>307</v>
      </c>
      <c r="D3186" s="159">
        <v>490.38</v>
      </c>
    </row>
    <row r="3187" spans="3:4" ht="15" hidden="1" customHeight="1" x14ac:dyDescent="0.25">
      <c r="C3187" s="160" t="s">
        <v>546</v>
      </c>
      <c r="D3187" s="161">
        <v>607.79999999999995</v>
      </c>
    </row>
    <row r="3188" spans="3:4" ht="15" hidden="1" customHeight="1" x14ac:dyDescent="0.25">
      <c r="C3188" s="158" t="s">
        <v>553</v>
      </c>
      <c r="D3188" s="159">
        <v>1265.82</v>
      </c>
    </row>
    <row r="3189" spans="3:4" ht="15" hidden="1" customHeight="1" x14ac:dyDescent="0.25">
      <c r="C3189" s="160" t="s">
        <v>552</v>
      </c>
      <c r="D3189" s="161">
        <v>657.47</v>
      </c>
    </row>
    <row r="3190" spans="3:4" ht="15" hidden="1" customHeight="1" x14ac:dyDescent="0.25">
      <c r="C3190" s="158" t="s">
        <v>549</v>
      </c>
      <c r="D3190" s="159">
        <v>288.92</v>
      </c>
    </row>
    <row r="3191" spans="3:4" ht="15" hidden="1" customHeight="1" x14ac:dyDescent="0.25">
      <c r="C3191" s="160" t="s">
        <v>539</v>
      </c>
      <c r="D3191" s="161">
        <v>801.4</v>
      </c>
    </row>
    <row r="3192" spans="3:4" ht="15" hidden="1" customHeight="1" x14ac:dyDescent="0.25">
      <c r="C3192" s="158" t="s">
        <v>542</v>
      </c>
      <c r="D3192" s="159">
        <v>161.93</v>
      </c>
    </row>
    <row r="3193" spans="3:4" ht="15" hidden="1" customHeight="1" x14ac:dyDescent="0.25">
      <c r="C3193" s="160" t="s">
        <v>542</v>
      </c>
      <c r="D3193" s="161">
        <v>841.11</v>
      </c>
    </row>
    <row r="3194" spans="3:4" ht="15" hidden="1" customHeight="1" x14ac:dyDescent="0.25">
      <c r="C3194" s="158" t="s">
        <v>546</v>
      </c>
      <c r="D3194" s="159">
        <v>839.78</v>
      </c>
    </row>
    <row r="3195" spans="3:4" ht="15" hidden="1" customHeight="1" x14ac:dyDescent="0.25">
      <c r="C3195" s="160" t="s">
        <v>541</v>
      </c>
      <c r="D3195" s="161">
        <v>1134.97</v>
      </c>
    </row>
    <row r="3196" spans="3:4" ht="15" hidden="1" customHeight="1" x14ac:dyDescent="0.25">
      <c r="C3196" s="158" t="s">
        <v>543</v>
      </c>
      <c r="D3196" s="159">
        <v>347.5</v>
      </c>
    </row>
    <row r="3197" spans="3:4" ht="15" hidden="1" customHeight="1" x14ac:dyDescent="0.25">
      <c r="C3197" s="160" t="s">
        <v>542</v>
      </c>
      <c r="D3197" s="161">
        <v>804.06</v>
      </c>
    </row>
    <row r="3198" spans="3:4" ht="15" hidden="1" customHeight="1" x14ac:dyDescent="0.25">
      <c r="C3198" s="158" t="s">
        <v>547</v>
      </c>
      <c r="D3198" s="159">
        <v>892.57</v>
      </c>
    </row>
    <row r="3199" spans="3:4" ht="15" hidden="1" customHeight="1" x14ac:dyDescent="0.25">
      <c r="C3199" s="160" t="s">
        <v>542</v>
      </c>
      <c r="D3199" s="161">
        <v>1073.4000000000001</v>
      </c>
    </row>
    <row r="3200" spans="3:4" ht="15" hidden="1" customHeight="1" x14ac:dyDescent="0.25">
      <c r="C3200" s="158" t="s">
        <v>558</v>
      </c>
      <c r="D3200" s="159">
        <v>264.77</v>
      </c>
    </row>
    <row r="3201" spans="3:4" ht="15" hidden="1" customHeight="1" x14ac:dyDescent="0.25">
      <c r="C3201" s="160" t="s">
        <v>554</v>
      </c>
      <c r="D3201" s="161">
        <v>736.91</v>
      </c>
    </row>
    <row r="3202" spans="3:4" ht="15" hidden="1" customHeight="1" x14ac:dyDescent="0.25">
      <c r="C3202" s="158" t="s">
        <v>552</v>
      </c>
      <c r="D3202" s="159">
        <v>366.68</v>
      </c>
    </row>
    <row r="3203" spans="3:4" ht="15" hidden="1" customHeight="1" x14ac:dyDescent="0.25">
      <c r="C3203" s="160" t="s">
        <v>539</v>
      </c>
      <c r="D3203" s="161">
        <v>237.73</v>
      </c>
    </row>
    <row r="3204" spans="3:4" ht="15" hidden="1" customHeight="1" x14ac:dyDescent="0.25">
      <c r="C3204" s="158" t="s">
        <v>309</v>
      </c>
      <c r="D3204" s="159">
        <v>610.80999999999995</v>
      </c>
    </row>
    <row r="3205" spans="3:4" ht="15" hidden="1" customHeight="1" x14ac:dyDescent="0.25">
      <c r="C3205" s="160" t="s">
        <v>541</v>
      </c>
      <c r="D3205" s="161">
        <v>1037</v>
      </c>
    </row>
    <row r="3206" spans="3:4" ht="15" hidden="1" customHeight="1" x14ac:dyDescent="0.25">
      <c r="C3206" s="158" t="s">
        <v>309</v>
      </c>
      <c r="D3206" s="159">
        <v>763.32</v>
      </c>
    </row>
    <row r="3207" spans="3:4" ht="15" hidden="1" customHeight="1" x14ac:dyDescent="0.25">
      <c r="C3207" s="160" t="s">
        <v>540</v>
      </c>
      <c r="D3207" s="161">
        <v>463.72</v>
      </c>
    </row>
    <row r="3208" spans="3:4" ht="15" hidden="1" customHeight="1" x14ac:dyDescent="0.25">
      <c r="C3208" s="158" t="s">
        <v>552</v>
      </c>
      <c r="D3208" s="159">
        <v>1238.6099999999999</v>
      </c>
    </row>
    <row r="3209" spans="3:4" ht="15" hidden="1" customHeight="1" x14ac:dyDescent="0.25">
      <c r="C3209" s="160" t="s">
        <v>545</v>
      </c>
      <c r="D3209" s="161">
        <v>1205.52</v>
      </c>
    </row>
    <row r="3210" spans="3:4" ht="15" hidden="1" customHeight="1" x14ac:dyDescent="0.25">
      <c r="C3210" s="158" t="s">
        <v>539</v>
      </c>
      <c r="D3210" s="159">
        <v>1290.57</v>
      </c>
    </row>
    <row r="3211" spans="3:4" ht="15" hidden="1" customHeight="1" x14ac:dyDescent="0.25">
      <c r="C3211" s="160" t="s">
        <v>539</v>
      </c>
      <c r="D3211" s="161">
        <v>341.35</v>
      </c>
    </row>
    <row r="3212" spans="3:4" ht="15" hidden="1" customHeight="1" x14ac:dyDescent="0.25">
      <c r="C3212" s="158" t="s">
        <v>546</v>
      </c>
      <c r="D3212" s="159">
        <v>672.19</v>
      </c>
    </row>
    <row r="3213" spans="3:4" ht="15" hidden="1" customHeight="1" x14ac:dyDescent="0.25">
      <c r="C3213" s="160" t="s">
        <v>557</v>
      </c>
      <c r="D3213" s="161">
        <v>1234.97</v>
      </c>
    </row>
    <row r="3214" spans="3:4" ht="15" hidden="1" customHeight="1" x14ac:dyDescent="0.25">
      <c r="C3214" s="158" t="s">
        <v>312</v>
      </c>
      <c r="D3214" s="159">
        <v>608.32000000000005</v>
      </c>
    </row>
    <row r="3215" spans="3:4" ht="15" hidden="1" customHeight="1" x14ac:dyDescent="0.25">
      <c r="C3215" s="160" t="s">
        <v>545</v>
      </c>
      <c r="D3215" s="161">
        <v>507.78</v>
      </c>
    </row>
    <row r="3216" spans="3:4" ht="15" hidden="1" customHeight="1" x14ac:dyDescent="0.25">
      <c r="C3216" s="158" t="s">
        <v>545</v>
      </c>
      <c r="D3216" s="159">
        <v>414.36</v>
      </c>
    </row>
    <row r="3217" spans="3:4" ht="15" hidden="1" customHeight="1" x14ac:dyDescent="0.25">
      <c r="C3217" s="160" t="s">
        <v>552</v>
      </c>
      <c r="D3217" s="161">
        <v>713.02</v>
      </c>
    </row>
    <row r="3218" spans="3:4" ht="15" hidden="1" customHeight="1" x14ac:dyDescent="0.25">
      <c r="C3218" s="158" t="s">
        <v>550</v>
      </c>
      <c r="D3218" s="159">
        <v>955.17</v>
      </c>
    </row>
    <row r="3219" spans="3:4" ht="15" hidden="1" customHeight="1" x14ac:dyDescent="0.25">
      <c r="C3219" s="160" t="s">
        <v>539</v>
      </c>
      <c r="D3219" s="161">
        <v>611.61</v>
      </c>
    </row>
    <row r="3220" spans="3:4" ht="15" hidden="1" customHeight="1" x14ac:dyDescent="0.25">
      <c r="C3220" s="158" t="s">
        <v>540</v>
      </c>
      <c r="D3220" s="159">
        <v>709.57</v>
      </c>
    </row>
    <row r="3221" spans="3:4" ht="15" hidden="1" customHeight="1" x14ac:dyDescent="0.25">
      <c r="C3221" s="160" t="s">
        <v>552</v>
      </c>
      <c r="D3221" s="161">
        <v>851.24</v>
      </c>
    </row>
    <row r="3222" spans="3:4" ht="15" hidden="1" customHeight="1" x14ac:dyDescent="0.25">
      <c r="C3222" s="158" t="s">
        <v>544</v>
      </c>
      <c r="D3222" s="159">
        <v>467</v>
      </c>
    </row>
    <row r="3223" spans="3:4" ht="15" hidden="1" customHeight="1" x14ac:dyDescent="0.25">
      <c r="C3223" s="160" t="s">
        <v>552</v>
      </c>
      <c r="D3223" s="161">
        <v>922.57</v>
      </c>
    </row>
    <row r="3224" spans="3:4" ht="15" hidden="1" customHeight="1" x14ac:dyDescent="0.25">
      <c r="C3224" s="158" t="s">
        <v>312</v>
      </c>
      <c r="D3224" s="159">
        <v>110.33</v>
      </c>
    </row>
    <row r="3225" spans="3:4" ht="15" hidden="1" customHeight="1" x14ac:dyDescent="0.25">
      <c r="C3225" s="160" t="s">
        <v>312</v>
      </c>
      <c r="D3225" s="161">
        <v>950.04</v>
      </c>
    </row>
    <row r="3226" spans="3:4" ht="15" hidden="1" customHeight="1" x14ac:dyDescent="0.25">
      <c r="C3226" s="158" t="s">
        <v>550</v>
      </c>
      <c r="D3226" s="159">
        <v>654.12</v>
      </c>
    </row>
    <row r="3227" spans="3:4" ht="15" hidden="1" customHeight="1" x14ac:dyDescent="0.25">
      <c r="C3227" s="160" t="s">
        <v>546</v>
      </c>
      <c r="D3227" s="161">
        <v>939.13</v>
      </c>
    </row>
    <row r="3228" spans="3:4" ht="15" hidden="1" customHeight="1" x14ac:dyDescent="0.25">
      <c r="C3228" s="158" t="s">
        <v>540</v>
      </c>
      <c r="D3228" s="159">
        <v>445.89</v>
      </c>
    </row>
    <row r="3229" spans="3:4" ht="15" hidden="1" customHeight="1" x14ac:dyDescent="0.25">
      <c r="C3229" s="160" t="s">
        <v>542</v>
      </c>
      <c r="D3229" s="161">
        <v>429.03</v>
      </c>
    </row>
    <row r="3230" spans="3:4" ht="15" hidden="1" customHeight="1" x14ac:dyDescent="0.25">
      <c r="C3230" s="158" t="s">
        <v>540</v>
      </c>
      <c r="D3230" s="159">
        <v>453.53</v>
      </c>
    </row>
    <row r="3231" spans="3:4" ht="15" hidden="1" customHeight="1" x14ac:dyDescent="0.25">
      <c r="C3231" s="160" t="s">
        <v>308</v>
      </c>
      <c r="D3231" s="161">
        <v>1015.53</v>
      </c>
    </row>
    <row r="3232" spans="3:4" ht="15" hidden="1" customHeight="1" x14ac:dyDescent="0.25">
      <c r="C3232" s="158" t="s">
        <v>542</v>
      </c>
      <c r="D3232" s="159">
        <v>965.59</v>
      </c>
    </row>
    <row r="3233" spans="3:4" ht="15" hidden="1" customHeight="1" x14ac:dyDescent="0.25">
      <c r="C3233" s="160" t="s">
        <v>308</v>
      </c>
      <c r="D3233" s="161">
        <v>701.54</v>
      </c>
    </row>
    <row r="3234" spans="3:4" ht="15" hidden="1" customHeight="1" x14ac:dyDescent="0.25">
      <c r="C3234" s="158" t="s">
        <v>309</v>
      </c>
      <c r="D3234" s="159">
        <v>147.88999999999999</v>
      </c>
    </row>
    <row r="3235" spans="3:4" ht="15" hidden="1" customHeight="1" x14ac:dyDescent="0.25">
      <c r="C3235" s="160" t="s">
        <v>544</v>
      </c>
      <c r="D3235" s="161">
        <v>286.66000000000003</v>
      </c>
    </row>
    <row r="3236" spans="3:4" ht="15" hidden="1" customHeight="1" x14ac:dyDescent="0.25">
      <c r="C3236" s="158" t="s">
        <v>539</v>
      </c>
      <c r="D3236" s="159">
        <v>755.67</v>
      </c>
    </row>
    <row r="3237" spans="3:4" ht="15" hidden="1" customHeight="1" x14ac:dyDescent="0.25">
      <c r="C3237" s="160" t="s">
        <v>547</v>
      </c>
      <c r="D3237" s="161">
        <v>437.27</v>
      </c>
    </row>
    <row r="3238" spans="3:4" ht="15" hidden="1" customHeight="1" x14ac:dyDescent="0.25">
      <c r="C3238" s="158" t="s">
        <v>540</v>
      </c>
      <c r="D3238" s="159">
        <v>670.23</v>
      </c>
    </row>
    <row r="3239" spans="3:4" ht="15" hidden="1" customHeight="1" x14ac:dyDescent="0.25">
      <c r="C3239" s="160" t="s">
        <v>549</v>
      </c>
      <c r="D3239" s="161">
        <v>801.99</v>
      </c>
    </row>
    <row r="3240" spans="3:4" ht="15" hidden="1" customHeight="1" x14ac:dyDescent="0.25">
      <c r="C3240" s="158" t="s">
        <v>552</v>
      </c>
      <c r="D3240" s="159">
        <v>723.48</v>
      </c>
    </row>
    <row r="3241" spans="3:4" ht="15" hidden="1" customHeight="1" x14ac:dyDescent="0.25">
      <c r="C3241" s="160" t="s">
        <v>546</v>
      </c>
      <c r="D3241" s="161">
        <v>939.49</v>
      </c>
    </row>
    <row r="3242" spans="3:4" ht="15" hidden="1" customHeight="1" x14ac:dyDescent="0.25">
      <c r="C3242" s="158" t="s">
        <v>543</v>
      </c>
      <c r="D3242" s="159">
        <v>577.80999999999995</v>
      </c>
    </row>
    <row r="3243" spans="3:4" ht="15" hidden="1" customHeight="1" x14ac:dyDescent="0.25">
      <c r="C3243" s="160" t="s">
        <v>548</v>
      </c>
      <c r="D3243" s="161">
        <v>1243.77</v>
      </c>
    </row>
    <row r="3244" spans="3:4" ht="15" hidden="1" customHeight="1" x14ac:dyDescent="0.25">
      <c r="C3244" s="158" t="s">
        <v>546</v>
      </c>
      <c r="D3244" s="159">
        <v>1042.78</v>
      </c>
    </row>
    <row r="3245" spans="3:4" ht="15" hidden="1" customHeight="1" x14ac:dyDescent="0.25">
      <c r="C3245" s="160" t="s">
        <v>546</v>
      </c>
      <c r="D3245" s="161">
        <v>892.22</v>
      </c>
    </row>
    <row r="3246" spans="3:4" ht="15" hidden="1" customHeight="1" x14ac:dyDescent="0.25">
      <c r="C3246" s="158" t="s">
        <v>309</v>
      </c>
      <c r="D3246" s="159">
        <v>931.15</v>
      </c>
    </row>
    <row r="3247" spans="3:4" ht="15" hidden="1" customHeight="1" x14ac:dyDescent="0.25">
      <c r="C3247" s="160" t="s">
        <v>551</v>
      </c>
      <c r="D3247" s="161">
        <v>419.49</v>
      </c>
    </row>
    <row r="3248" spans="3:4" ht="15" hidden="1" customHeight="1" x14ac:dyDescent="0.25">
      <c r="C3248" s="158" t="s">
        <v>548</v>
      </c>
      <c r="D3248" s="159">
        <v>435.48</v>
      </c>
    </row>
    <row r="3249" spans="3:4" ht="15" hidden="1" customHeight="1" x14ac:dyDescent="0.25">
      <c r="C3249" s="160" t="s">
        <v>551</v>
      </c>
      <c r="D3249" s="161">
        <v>620.34</v>
      </c>
    </row>
    <row r="3250" spans="3:4" ht="15" hidden="1" customHeight="1" x14ac:dyDescent="0.25">
      <c r="C3250" s="158" t="s">
        <v>558</v>
      </c>
      <c r="D3250" s="159">
        <v>254.53</v>
      </c>
    </row>
    <row r="3251" spans="3:4" ht="15" hidden="1" customHeight="1" x14ac:dyDescent="0.25">
      <c r="C3251" s="160" t="s">
        <v>540</v>
      </c>
      <c r="D3251" s="161">
        <v>479.62</v>
      </c>
    </row>
    <row r="3252" spans="3:4" ht="15" hidden="1" customHeight="1" x14ac:dyDescent="0.25">
      <c r="C3252" s="158" t="s">
        <v>312</v>
      </c>
      <c r="D3252" s="159">
        <v>714.02</v>
      </c>
    </row>
    <row r="3253" spans="3:4" ht="15" hidden="1" customHeight="1" x14ac:dyDescent="0.25">
      <c r="C3253" s="160" t="s">
        <v>552</v>
      </c>
      <c r="D3253" s="161">
        <v>531.84</v>
      </c>
    </row>
    <row r="3254" spans="3:4" ht="15" hidden="1" customHeight="1" x14ac:dyDescent="0.25">
      <c r="C3254" s="158" t="s">
        <v>545</v>
      </c>
      <c r="D3254" s="159">
        <v>389.51</v>
      </c>
    </row>
    <row r="3255" spans="3:4" ht="15" hidden="1" customHeight="1" x14ac:dyDescent="0.25">
      <c r="C3255" s="160" t="s">
        <v>547</v>
      </c>
      <c r="D3255" s="161">
        <v>198.75</v>
      </c>
    </row>
    <row r="3256" spans="3:4" ht="15" hidden="1" customHeight="1" x14ac:dyDescent="0.25">
      <c r="C3256" s="158" t="s">
        <v>309</v>
      </c>
      <c r="D3256" s="159">
        <v>374.99</v>
      </c>
    </row>
    <row r="3257" spans="3:4" ht="15" hidden="1" customHeight="1" x14ac:dyDescent="0.25">
      <c r="C3257" s="160" t="s">
        <v>557</v>
      </c>
      <c r="D3257" s="161">
        <v>1033.79</v>
      </c>
    </row>
    <row r="3258" spans="3:4" ht="15" hidden="1" customHeight="1" x14ac:dyDescent="0.25">
      <c r="C3258" s="158" t="s">
        <v>552</v>
      </c>
      <c r="D3258" s="159">
        <v>524.4</v>
      </c>
    </row>
    <row r="3259" spans="3:4" ht="15" hidden="1" customHeight="1" x14ac:dyDescent="0.25">
      <c r="C3259" s="160" t="s">
        <v>541</v>
      </c>
      <c r="D3259" s="161">
        <v>320.61</v>
      </c>
    </row>
    <row r="3260" spans="3:4" ht="15" hidden="1" customHeight="1" x14ac:dyDescent="0.25">
      <c r="C3260" s="158" t="s">
        <v>539</v>
      </c>
      <c r="D3260" s="159">
        <v>136.09</v>
      </c>
    </row>
    <row r="3261" spans="3:4" ht="15" hidden="1" customHeight="1" x14ac:dyDescent="0.25">
      <c r="C3261" s="160" t="s">
        <v>308</v>
      </c>
      <c r="D3261" s="161">
        <v>559.53</v>
      </c>
    </row>
    <row r="3262" spans="3:4" ht="15" hidden="1" customHeight="1" x14ac:dyDescent="0.25">
      <c r="C3262" s="158" t="s">
        <v>307</v>
      </c>
      <c r="D3262" s="159">
        <v>47.19</v>
      </c>
    </row>
    <row r="3263" spans="3:4" ht="15" hidden="1" customHeight="1" x14ac:dyDescent="0.25">
      <c r="C3263" s="160" t="s">
        <v>555</v>
      </c>
      <c r="D3263" s="161">
        <v>774.08</v>
      </c>
    </row>
    <row r="3264" spans="3:4" ht="15" hidden="1" customHeight="1" x14ac:dyDescent="0.25">
      <c r="C3264" s="158" t="s">
        <v>309</v>
      </c>
      <c r="D3264" s="159">
        <v>989</v>
      </c>
    </row>
    <row r="3265" spans="3:4" ht="15" hidden="1" customHeight="1" x14ac:dyDescent="0.25">
      <c r="C3265" s="160" t="s">
        <v>545</v>
      </c>
      <c r="D3265" s="161">
        <v>424.12</v>
      </c>
    </row>
    <row r="3266" spans="3:4" ht="15" hidden="1" customHeight="1" x14ac:dyDescent="0.25">
      <c r="C3266" s="158" t="s">
        <v>548</v>
      </c>
      <c r="D3266" s="159">
        <v>1037.01</v>
      </c>
    </row>
    <row r="3267" spans="3:4" ht="15" hidden="1" customHeight="1" x14ac:dyDescent="0.25">
      <c r="C3267" s="160" t="s">
        <v>558</v>
      </c>
      <c r="D3267" s="161">
        <v>950.81</v>
      </c>
    </row>
    <row r="3268" spans="3:4" ht="15" hidden="1" customHeight="1" x14ac:dyDescent="0.25">
      <c r="C3268" s="158" t="s">
        <v>309</v>
      </c>
      <c r="D3268" s="159">
        <v>634.66999999999996</v>
      </c>
    </row>
    <row r="3269" spans="3:4" ht="15" hidden="1" customHeight="1" x14ac:dyDescent="0.25">
      <c r="C3269" s="160" t="s">
        <v>556</v>
      </c>
      <c r="D3269" s="161">
        <v>1152.1400000000001</v>
      </c>
    </row>
    <row r="3270" spans="3:4" ht="15" hidden="1" customHeight="1" x14ac:dyDescent="0.25">
      <c r="C3270" s="158" t="s">
        <v>553</v>
      </c>
      <c r="D3270" s="159">
        <v>570.87</v>
      </c>
    </row>
    <row r="3271" spans="3:4" ht="15" hidden="1" customHeight="1" x14ac:dyDescent="0.25">
      <c r="C3271" s="160" t="s">
        <v>551</v>
      </c>
      <c r="D3271" s="161">
        <v>539.04</v>
      </c>
    </row>
    <row r="3272" spans="3:4" ht="15" hidden="1" customHeight="1" x14ac:dyDescent="0.25">
      <c r="C3272" s="158" t="s">
        <v>539</v>
      </c>
      <c r="D3272" s="159">
        <v>782.7</v>
      </c>
    </row>
    <row r="3273" spans="3:4" ht="15" hidden="1" customHeight="1" x14ac:dyDescent="0.25">
      <c r="C3273" s="160" t="s">
        <v>312</v>
      </c>
      <c r="D3273" s="161">
        <v>475.83</v>
      </c>
    </row>
    <row r="3274" spans="3:4" ht="15" hidden="1" customHeight="1" x14ac:dyDescent="0.25">
      <c r="C3274" s="158" t="s">
        <v>549</v>
      </c>
      <c r="D3274" s="159">
        <v>174.8</v>
      </c>
    </row>
    <row r="3275" spans="3:4" ht="15" hidden="1" customHeight="1" x14ac:dyDescent="0.25">
      <c r="C3275" s="160" t="s">
        <v>545</v>
      </c>
      <c r="D3275" s="161">
        <v>1373.69</v>
      </c>
    </row>
    <row r="3276" spans="3:4" ht="15" hidden="1" customHeight="1" x14ac:dyDescent="0.25">
      <c r="C3276" s="158" t="s">
        <v>545</v>
      </c>
      <c r="D3276" s="159">
        <v>349.66</v>
      </c>
    </row>
    <row r="3277" spans="3:4" ht="15" hidden="1" customHeight="1" x14ac:dyDescent="0.25">
      <c r="C3277" s="160" t="s">
        <v>547</v>
      </c>
      <c r="D3277" s="161">
        <v>293.62</v>
      </c>
    </row>
    <row r="3278" spans="3:4" ht="15" hidden="1" customHeight="1" x14ac:dyDescent="0.25">
      <c r="C3278" s="158" t="s">
        <v>558</v>
      </c>
      <c r="D3278" s="159">
        <v>91.67</v>
      </c>
    </row>
    <row r="3279" spans="3:4" ht="15" hidden="1" customHeight="1" x14ac:dyDescent="0.25">
      <c r="C3279" s="160" t="s">
        <v>549</v>
      </c>
      <c r="D3279" s="161">
        <v>1015.69</v>
      </c>
    </row>
    <row r="3280" spans="3:4" ht="15" hidden="1" customHeight="1" x14ac:dyDescent="0.25">
      <c r="C3280" s="158" t="s">
        <v>551</v>
      </c>
      <c r="D3280" s="159">
        <v>108.72</v>
      </c>
    </row>
    <row r="3281" spans="3:4" ht="15" hidden="1" customHeight="1" x14ac:dyDescent="0.25">
      <c r="C3281" s="160" t="s">
        <v>546</v>
      </c>
      <c r="D3281" s="161">
        <v>875.82</v>
      </c>
    </row>
    <row r="3282" spans="3:4" ht="15" hidden="1" customHeight="1" x14ac:dyDescent="0.25">
      <c r="C3282" s="158" t="s">
        <v>542</v>
      </c>
      <c r="D3282" s="159">
        <v>252.32</v>
      </c>
    </row>
    <row r="3283" spans="3:4" ht="15" hidden="1" customHeight="1" x14ac:dyDescent="0.25">
      <c r="C3283" s="160" t="s">
        <v>546</v>
      </c>
      <c r="D3283" s="161">
        <v>1218.7</v>
      </c>
    </row>
    <row r="3284" spans="3:4" ht="15" hidden="1" customHeight="1" x14ac:dyDescent="0.25">
      <c r="C3284" s="158" t="s">
        <v>550</v>
      </c>
      <c r="D3284" s="159">
        <v>1061.0899999999999</v>
      </c>
    </row>
    <row r="3285" spans="3:4" ht="15" hidden="1" customHeight="1" x14ac:dyDescent="0.25">
      <c r="C3285" s="160" t="s">
        <v>543</v>
      </c>
      <c r="D3285" s="161">
        <v>200.32</v>
      </c>
    </row>
    <row r="3286" spans="3:4" ht="15" hidden="1" customHeight="1" x14ac:dyDescent="0.25">
      <c r="C3286" s="158" t="s">
        <v>546</v>
      </c>
      <c r="D3286" s="159">
        <v>735.09</v>
      </c>
    </row>
    <row r="3287" spans="3:4" ht="15" hidden="1" customHeight="1" x14ac:dyDescent="0.25">
      <c r="C3287" s="160" t="s">
        <v>552</v>
      </c>
      <c r="D3287" s="161">
        <v>989</v>
      </c>
    </row>
    <row r="3288" spans="3:4" ht="15" hidden="1" customHeight="1" x14ac:dyDescent="0.25">
      <c r="C3288" s="158" t="s">
        <v>548</v>
      </c>
      <c r="D3288" s="159">
        <v>938.73</v>
      </c>
    </row>
    <row r="3289" spans="3:4" ht="15" hidden="1" customHeight="1" x14ac:dyDescent="0.25">
      <c r="C3289" s="160" t="s">
        <v>547</v>
      </c>
      <c r="D3289" s="161">
        <v>791.1</v>
      </c>
    </row>
    <row r="3290" spans="3:4" ht="15" hidden="1" customHeight="1" x14ac:dyDescent="0.25">
      <c r="C3290" s="158" t="s">
        <v>307</v>
      </c>
      <c r="D3290" s="159">
        <v>535.11</v>
      </c>
    </row>
    <row r="3291" spans="3:4" ht="15" hidden="1" customHeight="1" x14ac:dyDescent="0.25">
      <c r="C3291" s="160" t="s">
        <v>307</v>
      </c>
      <c r="D3291" s="161">
        <v>848.59</v>
      </c>
    </row>
    <row r="3292" spans="3:4" ht="15" hidden="1" customHeight="1" x14ac:dyDescent="0.25">
      <c r="C3292" s="158" t="s">
        <v>547</v>
      </c>
      <c r="D3292" s="159">
        <v>438.61</v>
      </c>
    </row>
    <row r="3293" spans="3:4" ht="15" hidden="1" customHeight="1" x14ac:dyDescent="0.25">
      <c r="C3293" s="160" t="s">
        <v>545</v>
      </c>
      <c r="D3293" s="161">
        <v>1185.92</v>
      </c>
    </row>
    <row r="3294" spans="3:4" ht="15" hidden="1" customHeight="1" x14ac:dyDescent="0.25">
      <c r="C3294" s="158" t="s">
        <v>540</v>
      </c>
      <c r="D3294" s="159">
        <v>616.98</v>
      </c>
    </row>
    <row r="3295" spans="3:4" ht="15" hidden="1" customHeight="1" x14ac:dyDescent="0.25">
      <c r="C3295" s="160" t="s">
        <v>539</v>
      </c>
      <c r="D3295" s="161">
        <v>621.64</v>
      </c>
    </row>
    <row r="3296" spans="3:4" ht="15" hidden="1" customHeight="1" x14ac:dyDescent="0.25">
      <c r="C3296" s="158" t="s">
        <v>546</v>
      </c>
      <c r="D3296" s="159">
        <v>73.900000000000006</v>
      </c>
    </row>
    <row r="3297" spans="3:4" ht="15" hidden="1" customHeight="1" x14ac:dyDescent="0.25">
      <c r="C3297" s="160" t="s">
        <v>545</v>
      </c>
      <c r="D3297" s="161">
        <v>483.85</v>
      </c>
    </row>
    <row r="3298" spans="3:4" ht="15" hidden="1" customHeight="1" x14ac:dyDescent="0.25">
      <c r="C3298" s="158" t="s">
        <v>312</v>
      </c>
      <c r="D3298" s="159">
        <v>454.66</v>
      </c>
    </row>
    <row r="3299" spans="3:4" ht="15" hidden="1" customHeight="1" x14ac:dyDescent="0.25">
      <c r="C3299" s="160" t="s">
        <v>540</v>
      </c>
      <c r="D3299" s="161">
        <v>1052.7</v>
      </c>
    </row>
    <row r="3300" spans="3:4" ht="15" hidden="1" customHeight="1" x14ac:dyDescent="0.25">
      <c r="C3300" s="158" t="s">
        <v>544</v>
      </c>
      <c r="D3300" s="159">
        <v>371.57</v>
      </c>
    </row>
    <row r="3301" spans="3:4" ht="15" hidden="1" customHeight="1" x14ac:dyDescent="0.25">
      <c r="C3301" s="160" t="s">
        <v>539</v>
      </c>
      <c r="D3301" s="161">
        <v>421.18</v>
      </c>
    </row>
    <row r="3302" spans="3:4" ht="15" hidden="1" customHeight="1" x14ac:dyDescent="0.25">
      <c r="C3302" s="158" t="s">
        <v>308</v>
      </c>
      <c r="D3302" s="159">
        <v>554.80999999999995</v>
      </c>
    </row>
    <row r="3303" spans="3:4" ht="15" hidden="1" customHeight="1" x14ac:dyDescent="0.25">
      <c r="C3303" s="160" t="s">
        <v>551</v>
      </c>
      <c r="D3303" s="161">
        <v>166.31</v>
      </c>
    </row>
    <row r="3304" spans="3:4" ht="15" hidden="1" customHeight="1" x14ac:dyDescent="0.25">
      <c r="C3304" s="158" t="s">
        <v>307</v>
      </c>
      <c r="D3304" s="159">
        <v>1194.73</v>
      </c>
    </row>
    <row r="3305" spans="3:4" ht="15" hidden="1" customHeight="1" x14ac:dyDescent="0.25">
      <c r="C3305" s="160" t="s">
        <v>543</v>
      </c>
      <c r="D3305" s="161">
        <v>346.38</v>
      </c>
    </row>
    <row r="3306" spans="3:4" ht="15" hidden="1" customHeight="1" x14ac:dyDescent="0.25">
      <c r="C3306" s="158" t="s">
        <v>553</v>
      </c>
      <c r="D3306" s="159">
        <v>1288</v>
      </c>
    </row>
    <row r="3307" spans="3:4" ht="15" hidden="1" customHeight="1" x14ac:dyDescent="0.25">
      <c r="C3307" s="160" t="s">
        <v>308</v>
      </c>
      <c r="D3307" s="161">
        <v>726.37</v>
      </c>
    </row>
    <row r="3308" spans="3:4" ht="15" hidden="1" customHeight="1" x14ac:dyDescent="0.25">
      <c r="C3308" s="158" t="s">
        <v>307</v>
      </c>
      <c r="D3308" s="159">
        <v>1200.48</v>
      </c>
    </row>
    <row r="3309" spans="3:4" ht="15" hidden="1" customHeight="1" x14ac:dyDescent="0.25">
      <c r="C3309" s="160" t="s">
        <v>308</v>
      </c>
      <c r="D3309" s="161">
        <v>1205.82</v>
      </c>
    </row>
    <row r="3310" spans="3:4" ht="15" hidden="1" customHeight="1" x14ac:dyDescent="0.25">
      <c r="C3310" s="158" t="s">
        <v>547</v>
      </c>
      <c r="D3310" s="159">
        <v>761</v>
      </c>
    </row>
    <row r="3311" spans="3:4" ht="15" hidden="1" customHeight="1" x14ac:dyDescent="0.25">
      <c r="C3311" s="160" t="s">
        <v>307</v>
      </c>
      <c r="D3311" s="161">
        <v>679.58</v>
      </c>
    </row>
    <row r="3312" spans="3:4" ht="15" hidden="1" customHeight="1" x14ac:dyDescent="0.25">
      <c r="C3312" s="158" t="s">
        <v>542</v>
      </c>
      <c r="D3312" s="159">
        <v>1130.45</v>
      </c>
    </row>
    <row r="3313" spans="3:4" ht="15" hidden="1" customHeight="1" x14ac:dyDescent="0.25">
      <c r="C3313" s="160" t="s">
        <v>540</v>
      </c>
      <c r="D3313" s="161">
        <v>607.89</v>
      </c>
    </row>
    <row r="3314" spans="3:4" ht="15" hidden="1" customHeight="1" x14ac:dyDescent="0.25">
      <c r="C3314" s="158" t="s">
        <v>312</v>
      </c>
      <c r="D3314" s="159">
        <v>752.1</v>
      </c>
    </row>
    <row r="3315" spans="3:4" ht="15" hidden="1" customHeight="1" x14ac:dyDescent="0.25">
      <c r="C3315" s="160" t="s">
        <v>540</v>
      </c>
      <c r="D3315" s="161">
        <v>682.91</v>
      </c>
    </row>
    <row r="3316" spans="3:4" ht="15" hidden="1" customHeight="1" x14ac:dyDescent="0.25">
      <c r="C3316" s="158" t="s">
        <v>546</v>
      </c>
      <c r="D3316" s="159">
        <v>571.91999999999996</v>
      </c>
    </row>
    <row r="3317" spans="3:4" ht="15" hidden="1" customHeight="1" x14ac:dyDescent="0.25">
      <c r="C3317" s="160" t="s">
        <v>544</v>
      </c>
      <c r="D3317" s="161">
        <v>1296.51</v>
      </c>
    </row>
    <row r="3318" spans="3:4" ht="15" hidden="1" customHeight="1" x14ac:dyDescent="0.25">
      <c r="C3318" s="158" t="s">
        <v>307</v>
      </c>
      <c r="D3318" s="159">
        <v>1001.66</v>
      </c>
    </row>
    <row r="3319" spans="3:4" ht="15" hidden="1" customHeight="1" x14ac:dyDescent="0.25">
      <c r="C3319" s="160" t="s">
        <v>308</v>
      </c>
      <c r="D3319" s="161">
        <v>512.66</v>
      </c>
    </row>
    <row r="3320" spans="3:4" ht="15" hidden="1" customHeight="1" x14ac:dyDescent="0.25">
      <c r="C3320" s="158" t="s">
        <v>555</v>
      </c>
      <c r="D3320" s="159">
        <v>446.8</v>
      </c>
    </row>
    <row r="3321" spans="3:4" ht="15" hidden="1" customHeight="1" x14ac:dyDescent="0.25">
      <c r="C3321" s="160" t="s">
        <v>551</v>
      </c>
      <c r="D3321" s="161">
        <v>597.26</v>
      </c>
    </row>
    <row r="3322" spans="3:4" ht="15" hidden="1" customHeight="1" x14ac:dyDescent="0.25">
      <c r="C3322" s="158" t="s">
        <v>545</v>
      </c>
      <c r="D3322" s="159">
        <v>966.01</v>
      </c>
    </row>
    <row r="3323" spans="3:4" ht="15" hidden="1" customHeight="1" x14ac:dyDescent="0.25">
      <c r="C3323" s="160" t="s">
        <v>553</v>
      </c>
      <c r="D3323" s="161">
        <v>779.45</v>
      </c>
    </row>
    <row r="3324" spans="3:4" ht="15" hidden="1" customHeight="1" x14ac:dyDescent="0.25">
      <c r="C3324" s="158" t="s">
        <v>552</v>
      </c>
      <c r="D3324" s="159">
        <v>928.74</v>
      </c>
    </row>
    <row r="3325" spans="3:4" ht="15" hidden="1" customHeight="1" x14ac:dyDescent="0.25">
      <c r="C3325" s="160" t="s">
        <v>541</v>
      </c>
      <c r="D3325" s="161">
        <v>449.14</v>
      </c>
    </row>
    <row r="3326" spans="3:4" ht="15" hidden="1" customHeight="1" x14ac:dyDescent="0.25">
      <c r="C3326" s="158" t="s">
        <v>542</v>
      </c>
      <c r="D3326" s="159">
        <v>712.42</v>
      </c>
    </row>
    <row r="3327" spans="3:4" ht="15" hidden="1" customHeight="1" x14ac:dyDescent="0.25">
      <c r="C3327" s="160" t="s">
        <v>547</v>
      </c>
      <c r="D3327" s="161">
        <v>562.98</v>
      </c>
    </row>
    <row r="3328" spans="3:4" ht="15" hidden="1" customHeight="1" x14ac:dyDescent="0.25">
      <c r="C3328" s="158" t="s">
        <v>543</v>
      </c>
      <c r="D3328" s="159">
        <v>622.62</v>
      </c>
    </row>
    <row r="3329" spans="3:4" ht="15" hidden="1" customHeight="1" x14ac:dyDescent="0.25">
      <c r="C3329" s="160" t="s">
        <v>547</v>
      </c>
      <c r="D3329" s="161">
        <v>449.11</v>
      </c>
    </row>
    <row r="3330" spans="3:4" ht="15" hidden="1" customHeight="1" x14ac:dyDescent="0.25">
      <c r="C3330" s="158" t="s">
        <v>539</v>
      </c>
      <c r="D3330" s="159">
        <v>679.97</v>
      </c>
    </row>
    <row r="3331" spans="3:4" ht="15" hidden="1" customHeight="1" x14ac:dyDescent="0.25">
      <c r="C3331" s="160" t="s">
        <v>547</v>
      </c>
      <c r="D3331" s="161">
        <v>718.82</v>
      </c>
    </row>
    <row r="3332" spans="3:4" ht="15" hidden="1" customHeight="1" x14ac:dyDescent="0.25">
      <c r="C3332" s="158" t="s">
        <v>309</v>
      </c>
      <c r="D3332" s="159">
        <v>900.57</v>
      </c>
    </row>
    <row r="3333" spans="3:4" ht="15" hidden="1" customHeight="1" x14ac:dyDescent="0.25">
      <c r="C3333" s="160" t="s">
        <v>540</v>
      </c>
      <c r="D3333" s="161">
        <v>1004.51</v>
      </c>
    </row>
    <row r="3334" spans="3:4" ht="15" hidden="1" customHeight="1" x14ac:dyDescent="0.25">
      <c r="C3334" s="158" t="s">
        <v>308</v>
      </c>
      <c r="D3334" s="159">
        <v>300.33999999999997</v>
      </c>
    </row>
    <row r="3335" spans="3:4" ht="15" hidden="1" customHeight="1" x14ac:dyDescent="0.25">
      <c r="C3335" s="160" t="s">
        <v>546</v>
      </c>
      <c r="D3335" s="161">
        <v>1116.74</v>
      </c>
    </row>
    <row r="3336" spans="3:4" ht="15" hidden="1" customHeight="1" x14ac:dyDescent="0.25">
      <c r="C3336" s="158" t="s">
        <v>558</v>
      </c>
      <c r="D3336" s="159">
        <v>270.08999999999997</v>
      </c>
    </row>
    <row r="3337" spans="3:4" ht="15" hidden="1" customHeight="1" x14ac:dyDescent="0.25">
      <c r="C3337" s="160" t="s">
        <v>543</v>
      </c>
      <c r="D3337" s="161">
        <v>246.29</v>
      </c>
    </row>
    <row r="3338" spans="3:4" ht="15" hidden="1" customHeight="1" x14ac:dyDescent="0.25">
      <c r="C3338" s="158" t="s">
        <v>312</v>
      </c>
      <c r="D3338" s="159">
        <v>230.67</v>
      </c>
    </row>
    <row r="3339" spans="3:4" ht="15" hidden="1" customHeight="1" x14ac:dyDescent="0.25">
      <c r="C3339" s="160" t="s">
        <v>542</v>
      </c>
      <c r="D3339" s="161">
        <v>408.12</v>
      </c>
    </row>
    <row r="3340" spans="3:4" ht="15" hidden="1" customHeight="1" x14ac:dyDescent="0.25">
      <c r="C3340" s="158" t="s">
        <v>309</v>
      </c>
      <c r="D3340" s="159">
        <v>644.23</v>
      </c>
    </row>
    <row r="3341" spans="3:4" ht="15" hidden="1" customHeight="1" x14ac:dyDescent="0.25">
      <c r="C3341" s="160" t="s">
        <v>554</v>
      </c>
      <c r="D3341" s="161">
        <v>671.45</v>
      </c>
    </row>
    <row r="3342" spans="3:4" ht="15" hidden="1" customHeight="1" x14ac:dyDescent="0.25">
      <c r="C3342" s="158" t="s">
        <v>309</v>
      </c>
      <c r="D3342" s="159">
        <v>1115.9100000000001</v>
      </c>
    </row>
    <row r="3343" spans="3:4" ht="15" hidden="1" customHeight="1" x14ac:dyDescent="0.25">
      <c r="C3343" s="160" t="s">
        <v>308</v>
      </c>
      <c r="D3343" s="161">
        <v>483.3</v>
      </c>
    </row>
    <row r="3344" spans="3:4" ht="15" hidden="1" customHeight="1" x14ac:dyDescent="0.25">
      <c r="C3344" s="158" t="s">
        <v>552</v>
      </c>
      <c r="D3344" s="159">
        <v>1166.56</v>
      </c>
    </row>
    <row r="3345" spans="3:4" ht="15" hidden="1" customHeight="1" x14ac:dyDescent="0.25">
      <c r="C3345" s="160" t="s">
        <v>553</v>
      </c>
      <c r="D3345" s="161">
        <v>555.62</v>
      </c>
    </row>
    <row r="3346" spans="3:4" ht="15" hidden="1" customHeight="1" x14ac:dyDescent="0.25">
      <c r="C3346" s="158" t="s">
        <v>547</v>
      </c>
      <c r="D3346" s="159">
        <v>566</v>
      </c>
    </row>
    <row r="3347" spans="3:4" ht="15" hidden="1" customHeight="1" x14ac:dyDescent="0.25">
      <c r="C3347" s="160" t="s">
        <v>552</v>
      </c>
      <c r="D3347" s="161">
        <v>317.45</v>
      </c>
    </row>
    <row r="3348" spans="3:4" ht="15" hidden="1" customHeight="1" x14ac:dyDescent="0.25">
      <c r="C3348" s="158" t="s">
        <v>309</v>
      </c>
      <c r="D3348" s="159">
        <v>605.12</v>
      </c>
    </row>
    <row r="3349" spans="3:4" ht="15" hidden="1" customHeight="1" x14ac:dyDescent="0.25">
      <c r="C3349" s="160" t="s">
        <v>543</v>
      </c>
      <c r="D3349" s="161">
        <v>49.92</v>
      </c>
    </row>
    <row r="3350" spans="3:4" ht="15" hidden="1" customHeight="1" x14ac:dyDescent="0.25">
      <c r="C3350" s="158" t="s">
        <v>540</v>
      </c>
      <c r="D3350" s="159">
        <v>909.57</v>
      </c>
    </row>
    <row r="3351" spans="3:4" ht="15" hidden="1" customHeight="1" x14ac:dyDescent="0.25">
      <c r="C3351" s="160" t="s">
        <v>545</v>
      </c>
      <c r="D3351" s="161">
        <v>189.26</v>
      </c>
    </row>
    <row r="3352" spans="3:4" ht="15" hidden="1" customHeight="1" x14ac:dyDescent="0.25">
      <c r="C3352" s="158" t="s">
        <v>553</v>
      </c>
      <c r="D3352" s="159">
        <v>397.27</v>
      </c>
    </row>
    <row r="3353" spans="3:4" ht="15" hidden="1" customHeight="1" x14ac:dyDescent="0.25">
      <c r="C3353" s="160" t="s">
        <v>555</v>
      </c>
      <c r="D3353" s="161">
        <v>18.3</v>
      </c>
    </row>
    <row r="3354" spans="3:4" ht="15" hidden="1" customHeight="1" x14ac:dyDescent="0.25">
      <c r="C3354" s="158" t="s">
        <v>307</v>
      </c>
      <c r="D3354" s="159">
        <v>224.85</v>
      </c>
    </row>
    <row r="3355" spans="3:4" ht="15" hidden="1" customHeight="1" x14ac:dyDescent="0.25">
      <c r="C3355" s="160" t="s">
        <v>544</v>
      </c>
      <c r="D3355" s="161">
        <v>991.27</v>
      </c>
    </row>
    <row r="3356" spans="3:4" ht="15" hidden="1" customHeight="1" x14ac:dyDescent="0.25">
      <c r="C3356" s="158" t="s">
        <v>546</v>
      </c>
      <c r="D3356" s="159">
        <v>902.22</v>
      </c>
    </row>
    <row r="3357" spans="3:4" ht="15" hidden="1" customHeight="1" x14ac:dyDescent="0.25">
      <c r="C3357" s="160" t="s">
        <v>307</v>
      </c>
      <c r="D3357" s="161">
        <v>177.77</v>
      </c>
    </row>
    <row r="3358" spans="3:4" ht="15" hidden="1" customHeight="1" x14ac:dyDescent="0.25">
      <c r="C3358" s="158" t="s">
        <v>553</v>
      </c>
      <c r="D3358" s="159">
        <v>707.71</v>
      </c>
    </row>
    <row r="3359" spans="3:4" ht="15" hidden="1" customHeight="1" x14ac:dyDescent="0.25">
      <c r="C3359" s="160" t="s">
        <v>309</v>
      </c>
      <c r="D3359" s="161">
        <v>419.91</v>
      </c>
    </row>
    <row r="3360" spans="3:4" ht="15" hidden="1" customHeight="1" x14ac:dyDescent="0.25">
      <c r="C3360" s="158" t="s">
        <v>551</v>
      </c>
      <c r="D3360" s="159">
        <v>395.93</v>
      </c>
    </row>
    <row r="3361" spans="3:4" ht="15" hidden="1" customHeight="1" x14ac:dyDescent="0.25">
      <c r="C3361" s="160" t="s">
        <v>542</v>
      </c>
      <c r="D3361" s="161">
        <v>840.02</v>
      </c>
    </row>
    <row r="3362" spans="3:4" ht="15" hidden="1" customHeight="1" x14ac:dyDescent="0.25">
      <c r="C3362" s="158" t="s">
        <v>547</v>
      </c>
      <c r="D3362" s="159">
        <v>756.82</v>
      </c>
    </row>
    <row r="3363" spans="3:4" ht="15" hidden="1" customHeight="1" x14ac:dyDescent="0.25">
      <c r="C3363" s="160" t="s">
        <v>307</v>
      </c>
      <c r="D3363" s="161">
        <v>861.7</v>
      </c>
    </row>
    <row r="3364" spans="3:4" ht="15" hidden="1" customHeight="1" x14ac:dyDescent="0.25">
      <c r="C3364" s="158" t="s">
        <v>312</v>
      </c>
      <c r="D3364" s="159">
        <v>898.97</v>
      </c>
    </row>
    <row r="3365" spans="3:4" ht="15" hidden="1" customHeight="1" x14ac:dyDescent="0.25">
      <c r="C3365" s="160" t="s">
        <v>552</v>
      </c>
      <c r="D3365" s="161">
        <v>258.10000000000002</v>
      </c>
    </row>
    <row r="3366" spans="3:4" ht="15" hidden="1" customHeight="1" x14ac:dyDescent="0.25">
      <c r="C3366" s="158" t="s">
        <v>553</v>
      </c>
      <c r="D3366" s="159">
        <v>251</v>
      </c>
    </row>
    <row r="3367" spans="3:4" ht="15" hidden="1" customHeight="1" x14ac:dyDescent="0.25">
      <c r="C3367" s="160" t="s">
        <v>558</v>
      </c>
      <c r="D3367" s="161">
        <v>706.07</v>
      </c>
    </row>
    <row r="3368" spans="3:4" ht="15" hidden="1" customHeight="1" x14ac:dyDescent="0.25">
      <c r="C3368" s="158" t="s">
        <v>308</v>
      </c>
      <c r="D3368" s="159">
        <v>231.47</v>
      </c>
    </row>
    <row r="3369" spans="3:4" ht="15" hidden="1" customHeight="1" x14ac:dyDescent="0.25">
      <c r="C3369" s="160" t="s">
        <v>552</v>
      </c>
      <c r="D3369" s="161">
        <v>481.26</v>
      </c>
    </row>
    <row r="3370" spans="3:4" ht="15" hidden="1" customHeight="1" x14ac:dyDescent="0.25">
      <c r="C3370" s="158" t="s">
        <v>545</v>
      </c>
      <c r="D3370" s="159">
        <v>877.94</v>
      </c>
    </row>
    <row r="3371" spans="3:4" ht="15" hidden="1" customHeight="1" x14ac:dyDescent="0.25">
      <c r="C3371" s="160" t="s">
        <v>539</v>
      </c>
      <c r="D3371" s="161">
        <v>991.91</v>
      </c>
    </row>
    <row r="3372" spans="3:4" ht="15" hidden="1" customHeight="1" x14ac:dyDescent="0.25">
      <c r="C3372" s="158" t="s">
        <v>539</v>
      </c>
      <c r="D3372" s="159">
        <v>349.06</v>
      </c>
    </row>
    <row r="3373" spans="3:4" ht="15" hidden="1" customHeight="1" x14ac:dyDescent="0.25">
      <c r="C3373" s="160" t="s">
        <v>309</v>
      </c>
      <c r="D3373" s="161">
        <v>846.06</v>
      </c>
    </row>
    <row r="3374" spans="3:4" ht="15" hidden="1" customHeight="1" x14ac:dyDescent="0.25">
      <c r="C3374" s="158" t="s">
        <v>556</v>
      </c>
      <c r="D3374" s="159">
        <v>479.23</v>
      </c>
    </row>
    <row r="3375" spans="3:4" ht="15" hidden="1" customHeight="1" x14ac:dyDescent="0.25">
      <c r="C3375" s="160" t="s">
        <v>307</v>
      </c>
      <c r="D3375" s="161">
        <v>853.29</v>
      </c>
    </row>
    <row r="3376" spans="3:4" ht="15" hidden="1" customHeight="1" x14ac:dyDescent="0.25">
      <c r="C3376" s="158" t="s">
        <v>545</v>
      </c>
      <c r="D3376" s="159">
        <v>488.14</v>
      </c>
    </row>
    <row r="3377" spans="3:4" ht="15" hidden="1" customHeight="1" x14ac:dyDescent="0.25">
      <c r="C3377" s="160" t="s">
        <v>551</v>
      </c>
      <c r="D3377" s="161">
        <v>1223.67</v>
      </c>
    </row>
    <row r="3378" spans="3:4" ht="15" hidden="1" customHeight="1" x14ac:dyDescent="0.25">
      <c r="C3378" s="158" t="s">
        <v>539</v>
      </c>
      <c r="D3378" s="159">
        <v>964.32</v>
      </c>
    </row>
    <row r="3379" spans="3:4" ht="15" hidden="1" customHeight="1" x14ac:dyDescent="0.25">
      <c r="C3379" s="160" t="s">
        <v>308</v>
      </c>
      <c r="D3379" s="161">
        <v>524.63</v>
      </c>
    </row>
    <row r="3380" spans="3:4" ht="15" hidden="1" customHeight="1" x14ac:dyDescent="0.25">
      <c r="C3380" s="158" t="s">
        <v>547</v>
      </c>
      <c r="D3380" s="159">
        <v>1262.1099999999999</v>
      </c>
    </row>
    <row r="3381" spans="3:4" ht="15" hidden="1" customHeight="1" x14ac:dyDescent="0.25">
      <c r="C3381" s="160" t="s">
        <v>309</v>
      </c>
      <c r="D3381" s="161">
        <v>482.39</v>
      </c>
    </row>
    <row r="3382" spans="3:4" ht="15" hidden="1" customHeight="1" x14ac:dyDescent="0.25">
      <c r="C3382" s="158" t="s">
        <v>550</v>
      </c>
      <c r="D3382" s="159">
        <v>809.84</v>
      </c>
    </row>
    <row r="3383" spans="3:4" ht="15" hidden="1" customHeight="1" x14ac:dyDescent="0.25">
      <c r="C3383" s="160" t="s">
        <v>545</v>
      </c>
      <c r="D3383" s="161">
        <v>1015.02</v>
      </c>
    </row>
    <row r="3384" spans="3:4" ht="15" hidden="1" customHeight="1" x14ac:dyDescent="0.25">
      <c r="C3384" s="158" t="s">
        <v>549</v>
      </c>
      <c r="D3384" s="159">
        <v>508.05</v>
      </c>
    </row>
    <row r="3385" spans="3:4" ht="15" hidden="1" customHeight="1" x14ac:dyDescent="0.25">
      <c r="C3385" s="160" t="s">
        <v>309</v>
      </c>
      <c r="D3385" s="161">
        <v>1062.3</v>
      </c>
    </row>
    <row r="3386" spans="3:4" ht="15" hidden="1" customHeight="1" x14ac:dyDescent="0.25">
      <c r="C3386" s="158" t="s">
        <v>540</v>
      </c>
      <c r="D3386" s="159">
        <v>955.51</v>
      </c>
    </row>
    <row r="3387" spans="3:4" ht="15" hidden="1" customHeight="1" x14ac:dyDescent="0.25">
      <c r="C3387" s="160" t="s">
        <v>547</v>
      </c>
      <c r="D3387" s="161">
        <v>1197.55</v>
      </c>
    </row>
    <row r="3388" spans="3:4" ht="15" hidden="1" customHeight="1" x14ac:dyDescent="0.25">
      <c r="C3388" s="158" t="s">
        <v>550</v>
      </c>
      <c r="D3388" s="159">
        <v>1122.92</v>
      </c>
    </row>
    <row r="3389" spans="3:4" ht="15" hidden="1" customHeight="1" x14ac:dyDescent="0.25">
      <c r="C3389" s="160" t="s">
        <v>551</v>
      </c>
      <c r="D3389" s="161">
        <v>653.27</v>
      </c>
    </row>
    <row r="3390" spans="3:4" ht="15" hidden="1" customHeight="1" x14ac:dyDescent="0.25">
      <c r="C3390" s="158" t="s">
        <v>553</v>
      </c>
      <c r="D3390" s="159">
        <v>1270.5</v>
      </c>
    </row>
    <row r="3391" spans="3:4" ht="15" hidden="1" customHeight="1" x14ac:dyDescent="0.25">
      <c r="C3391" s="160" t="s">
        <v>545</v>
      </c>
      <c r="D3391" s="161">
        <v>345.23</v>
      </c>
    </row>
    <row r="3392" spans="3:4" ht="15" hidden="1" customHeight="1" x14ac:dyDescent="0.25">
      <c r="C3392" s="158" t="s">
        <v>551</v>
      </c>
      <c r="D3392" s="159">
        <v>626.9</v>
      </c>
    </row>
    <row r="3393" spans="3:4" ht="15" hidden="1" customHeight="1" x14ac:dyDescent="0.25">
      <c r="C3393" s="160" t="s">
        <v>542</v>
      </c>
      <c r="D3393" s="161">
        <v>791.32</v>
      </c>
    </row>
    <row r="3394" spans="3:4" ht="15" hidden="1" customHeight="1" x14ac:dyDescent="0.25">
      <c r="C3394" s="158" t="s">
        <v>546</v>
      </c>
      <c r="D3394" s="159">
        <v>533.78</v>
      </c>
    </row>
    <row r="3395" spans="3:4" ht="15" hidden="1" customHeight="1" x14ac:dyDescent="0.25">
      <c r="C3395" s="160" t="s">
        <v>542</v>
      </c>
      <c r="D3395" s="161">
        <v>1266.29</v>
      </c>
    </row>
    <row r="3396" spans="3:4" ht="15" hidden="1" customHeight="1" x14ac:dyDescent="0.25">
      <c r="C3396" s="158" t="s">
        <v>553</v>
      </c>
      <c r="D3396" s="159">
        <v>293.2</v>
      </c>
    </row>
    <row r="3397" spans="3:4" ht="15" hidden="1" customHeight="1" x14ac:dyDescent="0.25">
      <c r="C3397" s="160" t="s">
        <v>309</v>
      </c>
      <c r="D3397" s="161">
        <v>366.23</v>
      </c>
    </row>
    <row r="3398" spans="3:4" ht="15" hidden="1" customHeight="1" x14ac:dyDescent="0.25">
      <c r="C3398" s="158" t="s">
        <v>540</v>
      </c>
      <c r="D3398" s="159">
        <v>346.46</v>
      </c>
    </row>
    <row r="3399" spans="3:4" ht="15" hidden="1" customHeight="1" x14ac:dyDescent="0.25">
      <c r="C3399" s="160" t="s">
        <v>540</v>
      </c>
      <c r="D3399" s="161">
        <v>1210.3699999999999</v>
      </c>
    </row>
    <row r="3400" spans="3:4" ht="15" hidden="1" customHeight="1" x14ac:dyDescent="0.25">
      <c r="C3400" s="158" t="s">
        <v>553</v>
      </c>
      <c r="D3400" s="159">
        <v>845.49</v>
      </c>
    </row>
    <row r="3401" spans="3:4" ht="15" hidden="1" customHeight="1" x14ac:dyDescent="0.25">
      <c r="C3401" s="160" t="s">
        <v>549</v>
      </c>
      <c r="D3401" s="161">
        <v>614.25</v>
      </c>
    </row>
    <row r="3402" spans="3:4" ht="15" hidden="1" customHeight="1" x14ac:dyDescent="0.25">
      <c r="C3402" s="158" t="s">
        <v>553</v>
      </c>
      <c r="D3402" s="159">
        <v>1172.28</v>
      </c>
    </row>
    <row r="3403" spans="3:4" ht="15" hidden="1" customHeight="1" x14ac:dyDescent="0.25">
      <c r="C3403" s="160" t="s">
        <v>309</v>
      </c>
      <c r="D3403" s="161">
        <v>514.33000000000004</v>
      </c>
    </row>
    <row r="3404" spans="3:4" ht="15" hidden="1" customHeight="1" x14ac:dyDescent="0.25">
      <c r="C3404" s="158" t="s">
        <v>553</v>
      </c>
      <c r="D3404" s="159">
        <v>392.18</v>
      </c>
    </row>
    <row r="3405" spans="3:4" ht="15" hidden="1" customHeight="1" x14ac:dyDescent="0.25">
      <c r="C3405" s="160" t="s">
        <v>545</v>
      </c>
      <c r="D3405" s="161">
        <v>1281.9000000000001</v>
      </c>
    </row>
    <row r="3406" spans="3:4" ht="15" hidden="1" customHeight="1" x14ac:dyDescent="0.25">
      <c r="C3406" s="158" t="s">
        <v>540</v>
      </c>
      <c r="D3406" s="159">
        <v>680.83</v>
      </c>
    </row>
    <row r="3407" spans="3:4" ht="15" hidden="1" customHeight="1" x14ac:dyDescent="0.25">
      <c r="C3407" s="160" t="s">
        <v>552</v>
      </c>
      <c r="D3407" s="161">
        <v>228.82</v>
      </c>
    </row>
    <row r="3408" spans="3:4" ht="15" hidden="1" customHeight="1" x14ac:dyDescent="0.25">
      <c r="C3408" s="158" t="s">
        <v>547</v>
      </c>
      <c r="D3408" s="159">
        <v>456.29</v>
      </c>
    </row>
    <row r="3409" spans="3:4" ht="15" hidden="1" customHeight="1" x14ac:dyDescent="0.25">
      <c r="C3409" s="160" t="s">
        <v>308</v>
      </c>
      <c r="D3409" s="161">
        <v>1034.17</v>
      </c>
    </row>
    <row r="3410" spans="3:4" ht="15" hidden="1" customHeight="1" x14ac:dyDescent="0.25">
      <c r="C3410" s="158" t="s">
        <v>540</v>
      </c>
      <c r="D3410" s="159">
        <v>957.29</v>
      </c>
    </row>
    <row r="3411" spans="3:4" ht="15" hidden="1" customHeight="1" x14ac:dyDescent="0.25">
      <c r="C3411" s="160" t="s">
        <v>554</v>
      </c>
      <c r="D3411" s="161">
        <v>563.01</v>
      </c>
    </row>
    <row r="3412" spans="3:4" ht="15" hidden="1" customHeight="1" x14ac:dyDescent="0.25">
      <c r="C3412" s="158" t="s">
        <v>548</v>
      </c>
      <c r="D3412" s="159">
        <v>103.61</v>
      </c>
    </row>
    <row r="3413" spans="3:4" ht="15" hidden="1" customHeight="1" x14ac:dyDescent="0.25">
      <c r="C3413" s="160" t="s">
        <v>550</v>
      </c>
      <c r="D3413" s="161">
        <v>203.5</v>
      </c>
    </row>
    <row r="3414" spans="3:4" ht="15" hidden="1" customHeight="1" x14ac:dyDescent="0.25">
      <c r="C3414" s="158" t="s">
        <v>555</v>
      </c>
      <c r="D3414" s="159">
        <v>400.81</v>
      </c>
    </row>
    <row r="3415" spans="3:4" ht="15" hidden="1" customHeight="1" x14ac:dyDescent="0.25">
      <c r="C3415" s="160" t="s">
        <v>542</v>
      </c>
      <c r="D3415" s="161">
        <v>415.39</v>
      </c>
    </row>
    <row r="3416" spans="3:4" ht="15" hidden="1" customHeight="1" x14ac:dyDescent="0.25">
      <c r="C3416" s="158" t="s">
        <v>539</v>
      </c>
      <c r="D3416" s="159">
        <v>198.91</v>
      </c>
    </row>
    <row r="3417" spans="3:4" ht="15" hidden="1" customHeight="1" x14ac:dyDescent="0.25">
      <c r="C3417" s="160" t="s">
        <v>552</v>
      </c>
      <c r="D3417" s="161">
        <v>1126.25</v>
      </c>
    </row>
    <row r="3418" spans="3:4" ht="15" hidden="1" customHeight="1" x14ac:dyDescent="0.25">
      <c r="C3418" s="158" t="s">
        <v>550</v>
      </c>
      <c r="D3418" s="159">
        <v>34.729999999999997</v>
      </c>
    </row>
    <row r="3419" spans="3:4" ht="15" hidden="1" customHeight="1" x14ac:dyDescent="0.25">
      <c r="C3419" s="160" t="s">
        <v>553</v>
      </c>
      <c r="D3419" s="161">
        <v>1033.6400000000001</v>
      </c>
    </row>
    <row r="3420" spans="3:4" ht="15" hidden="1" customHeight="1" x14ac:dyDescent="0.25">
      <c r="C3420" s="158" t="s">
        <v>308</v>
      </c>
      <c r="D3420" s="159">
        <v>85.43</v>
      </c>
    </row>
    <row r="3421" spans="3:4" ht="15" hidden="1" customHeight="1" x14ac:dyDescent="0.25">
      <c r="C3421" s="160" t="s">
        <v>541</v>
      </c>
      <c r="D3421" s="161">
        <v>1034.45</v>
      </c>
    </row>
    <row r="3422" spans="3:4" ht="15" hidden="1" customHeight="1" x14ac:dyDescent="0.25">
      <c r="C3422" s="158" t="s">
        <v>553</v>
      </c>
      <c r="D3422" s="159">
        <v>342.3</v>
      </c>
    </row>
    <row r="3423" spans="3:4" ht="15" hidden="1" customHeight="1" x14ac:dyDescent="0.25">
      <c r="C3423" s="160" t="s">
        <v>554</v>
      </c>
      <c r="D3423" s="161">
        <v>1101.52</v>
      </c>
    </row>
    <row r="3424" spans="3:4" ht="15" hidden="1" customHeight="1" x14ac:dyDescent="0.25">
      <c r="C3424" s="158" t="s">
        <v>549</v>
      </c>
      <c r="D3424" s="159">
        <v>962.7</v>
      </c>
    </row>
    <row r="3425" spans="3:4" ht="15" hidden="1" customHeight="1" x14ac:dyDescent="0.25">
      <c r="C3425" s="160" t="s">
        <v>543</v>
      </c>
      <c r="D3425" s="161">
        <v>421.98</v>
      </c>
    </row>
    <row r="3426" spans="3:4" ht="15" hidden="1" customHeight="1" x14ac:dyDescent="0.25">
      <c r="C3426" s="158" t="s">
        <v>548</v>
      </c>
      <c r="D3426" s="159">
        <v>972.97</v>
      </c>
    </row>
    <row r="3427" spans="3:4" ht="15" hidden="1" customHeight="1" x14ac:dyDescent="0.25">
      <c r="C3427" s="160" t="s">
        <v>554</v>
      </c>
      <c r="D3427" s="161">
        <v>1113.8499999999999</v>
      </c>
    </row>
    <row r="3428" spans="3:4" ht="15" hidden="1" customHeight="1" x14ac:dyDescent="0.25">
      <c r="C3428" s="158" t="s">
        <v>543</v>
      </c>
      <c r="D3428" s="159">
        <v>351.45</v>
      </c>
    </row>
    <row r="3429" spans="3:4" ht="15" hidden="1" customHeight="1" x14ac:dyDescent="0.25">
      <c r="C3429" s="160" t="s">
        <v>548</v>
      </c>
      <c r="D3429" s="161">
        <v>1287.8800000000001</v>
      </c>
    </row>
    <row r="3430" spans="3:4" ht="15" hidden="1" customHeight="1" x14ac:dyDescent="0.25">
      <c r="C3430" s="158" t="s">
        <v>558</v>
      </c>
      <c r="D3430" s="159">
        <v>759.98</v>
      </c>
    </row>
    <row r="3431" spans="3:4" ht="15" hidden="1" customHeight="1" x14ac:dyDescent="0.25">
      <c r="C3431" s="160" t="s">
        <v>549</v>
      </c>
      <c r="D3431" s="161">
        <v>345.75</v>
      </c>
    </row>
    <row r="3432" spans="3:4" ht="15" hidden="1" customHeight="1" x14ac:dyDescent="0.25">
      <c r="C3432" s="158" t="s">
        <v>542</v>
      </c>
      <c r="D3432" s="159">
        <v>474.81</v>
      </c>
    </row>
    <row r="3433" spans="3:4" ht="15" hidden="1" customHeight="1" x14ac:dyDescent="0.25">
      <c r="C3433" s="160" t="s">
        <v>539</v>
      </c>
      <c r="D3433" s="161">
        <v>103.69</v>
      </c>
    </row>
    <row r="3434" spans="3:4" ht="15" hidden="1" customHeight="1" x14ac:dyDescent="0.25">
      <c r="C3434" s="158" t="s">
        <v>546</v>
      </c>
      <c r="D3434" s="159">
        <v>585.99</v>
      </c>
    </row>
    <row r="3435" spans="3:4" ht="15" hidden="1" customHeight="1" x14ac:dyDescent="0.25">
      <c r="C3435" s="160" t="s">
        <v>557</v>
      </c>
      <c r="D3435" s="161">
        <v>925.03</v>
      </c>
    </row>
    <row r="3436" spans="3:4" ht="15" hidden="1" customHeight="1" x14ac:dyDescent="0.25">
      <c r="C3436" s="158" t="s">
        <v>539</v>
      </c>
      <c r="D3436" s="159">
        <v>564.21</v>
      </c>
    </row>
    <row r="3437" spans="3:4" ht="15" hidden="1" customHeight="1" x14ac:dyDescent="0.25">
      <c r="C3437" s="160" t="s">
        <v>312</v>
      </c>
      <c r="D3437" s="161">
        <v>1113.01</v>
      </c>
    </row>
    <row r="3438" spans="3:4" ht="15" hidden="1" customHeight="1" x14ac:dyDescent="0.25">
      <c r="C3438" s="158" t="s">
        <v>544</v>
      </c>
      <c r="D3438" s="159">
        <v>1160.83</v>
      </c>
    </row>
    <row r="3439" spans="3:4" ht="15" hidden="1" customHeight="1" x14ac:dyDescent="0.25">
      <c r="C3439" s="160" t="s">
        <v>545</v>
      </c>
      <c r="D3439" s="161">
        <v>825.89</v>
      </c>
    </row>
    <row r="3440" spans="3:4" ht="15" hidden="1" customHeight="1" x14ac:dyDescent="0.25">
      <c r="C3440" s="158" t="s">
        <v>552</v>
      </c>
      <c r="D3440" s="159">
        <v>181.69</v>
      </c>
    </row>
    <row r="3441" spans="3:4" ht="15" hidden="1" customHeight="1" x14ac:dyDescent="0.25">
      <c r="C3441" s="160" t="s">
        <v>540</v>
      </c>
      <c r="D3441" s="161">
        <v>895.11</v>
      </c>
    </row>
    <row r="3442" spans="3:4" ht="15" hidden="1" customHeight="1" x14ac:dyDescent="0.25">
      <c r="C3442" s="158" t="s">
        <v>546</v>
      </c>
      <c r="D3442" s="159">
        <v>1221.96</v>
      </c>
    </row>
    <row r="3443" spans="3:4" ht="15" hidden="1" customHeight="1" x14ac:dyDescent="0.25">
      <c r="C3443" s="160" t="s">
        <v>543</v>
      </c>
      <c r="D3443" s="161">
        <v>999.65</v>
      </c>
    </row>
    <row r="3444" spans="3:4" ht="15" hidden="1" customHeight="1" x14ac:dyDescent="0.25">
      <c r="C3444" s="158" t="s">
        <v>543</v>
      </c>
      <c r="D3444" s="159">
        <v>395.59</v>
      </c>
    </row>
    <row r="3445" spans="3:4" ht="15" hidden="1" customHeight="1" x14ac:dyDescent="0.25">
      <c r="C3445" s="160" t="s">
        <v>558</v>
      </c>
      <c r="D3445" s="161">
        <v>564.87</v>
      </c>
    </row>
    <row r="3446" spans="3:4" ht="15" hidden="1" customHeight="1" x14ac:dyDescent="0.25">
      <c r="C3446" s="158" t="s">
        <v>553</v>
      </c>
      <c r="D3446" s="159">
        <v>821.2</v>
      </c>
    </row>
    <row r="3447" spans="3:4" ht="15" hidden="1" customHeight="1" x14ac:dyDescent="0.25">
      <c r="C3447" s="160" t="s">
        <v>552</v>
      </c>
      <c r="D3447" s="161">
        <v>1080.1300000000001</v>
      </c>
    </row>
    <row r="3448" spans="3:4" ht="15" hidden="1" customHeight="1" x14ac:dyDescent="0.25">
      <c r="C3448" s="158" t="s">
        <v>551</v>
      </c>
      <c r="D3448" s="159">
        <v>622.84</v>
      </c>
    </row>
    <row r="3449" spans="3:4" ht="15" hidden="1" customHeight="1" x14ac:dyDescent="0.25">
      <c r="C3449" s="160" t="s">
        <v>542</v>
      </c>
      <c r="D3449" s="161">
        <v>153.97999999999999</v>
      </c>
    </row>
    <row r="3450" spans="3:4" ht="15" hidden="1" customHeight="1" x14ac:dyDescent="0.25">
      <c r="C3450" s="158" t="s">
        <v>542</v>
      </c>
      <c r="D3450" s="159">
        <v>761.17</v>
      </c>
    </row>
    <row r="3451" spans="3:4" ht="15" hidden="1" customHeight="1" x14ac:dyDescent="0.25">
      <c r="C3451" s="160" t="s">
        <v>556</v>
      </c>
      <c r="D3451" s="161">
        <v>250.76</v>
      </c>
    </row>
    <row r="3452" spans="3:4" ht="15" hidden="1" customHeight="1" x14ac:dyDescent="0.25">
      <c r="C3452" s="158" t="s">
        <v>542</v>
      </c>
      <c r="D3452" s="159">
        <v>856.76</v>
      </c>
    </row>
    <row r="3453" spans="3:4" ht="15" hidden="1" customHeight="1" x14ac:dyDescent="0.25">
      <c r="C3453" s="160" t="s">
        <v>541</v>
      </c>
      <c r="D3453" s="161">
        <v>1171.58</v>
      </c>
    </row>
    <row r="3454" spans="3:4" ht="15" hidden="1" customHeight="1" x14ac:dyDescent="0.25">
      <c r="C3454" s="158" t="s">
        <v>548</v>
      </c>
      <c r="D3454" s="159">
        <v>909.74</v>
      </c>
    </row>
    <row r="3455" spans="3:4" ht="15" hidden="1" customHeight="1" x14ac:dyDescent="0.25">
      <c r="C3455" s="160" t="s">
        <v>543</v>
      </c>
      <c r="D3455" s="161">
        <v>21.68</v>
      </c>
    </row>
    <row r="3456" spans="3:4" ht="15" hidden="1" customHeight="1" x14ac:dyDescent="0.25">
      <c r="C3456" s="158" t="s">
        <v>557</v>
      </c>
      <c r="D3456" s="159">
        <v>241.74</v>
      </c>
    </row>
    <row r="3457" spans="3:4" ht="15" hidden="1" customHeight="1" x14ac:dyDescent="0.25">
      <c r="C3457" s="160" t="s">
        <v>546</v>
      </c>
      <c r="D3457" s="161">
        <v>1192.3399999999999</v>
      </c>
    </row>
    <row r="3458" spans="3:4" ht="15" hidden="1" customHeight="1" x14ac:dyDescent="0.25">
      <c r="C3458" s="158" t="s">
        <v>545</v>
      </c>
      <c r="D3458" s="159">
        <v>855.83</v>
      </c>
    </row>
    <row r="3459" spans="3:4" ht="15" hidden="1" customHeight="1" x14ac:dyDescent="0.25">
      <c r="C3459" s="160" t="s">
        <v>312</v>
      </c>
      <c r="D3459" s="161">
        <v>934.4</v>
      </c>
    </row>
    <row r="3460" spans="3:4" ht="15" hidden="1" customHeight="1" x14ac:dyDescent="0.25">
      <c r="C3460" s="158" t="s">
        <v>543</v>
      </c>
      <c r="D3460" s="159">
        <v>191.17</v>
      </c>
    </row>
    <row r="3461" spans="3:4" ht="15" hidden="1" customHeight="1" x14ac:dyDescent="0.25">
      <c r="C3461" s="160" t="s">
        <v>552</v>
      </c>
      <c r="D3461" s="161">
        <v>330.54</v>
      </c>
    </row>
    <row r="3462" spans="3:4" ht="15" hidden="1" customHeight="1" x14ac:dyDescent="0.25">
      <c r="C3462" s="158" t="s">
        <v>308</v>
      </c>
      <c r="D3462" s="159">
        <v>65.849999999999994</v>
      </c>
    </row>
    <row r="3463" spans="3:4" ht="15" hidden="1" customHeight="1" x14ac:dyDescent="0.25">
      <c r="C3463" s="160" t="s">
        <v>545</v>
      </c>
      <c r="D3463" s="161">
        <v>131.66999999999999</v>
      </c>
    </row>
    <row r="3464" spans="3:4" ht="15" hidden="1" customHeight="1" x14ac:dyDescent="0.25">
      <c r="C3464" s="158" t="s">
        <v>555</v>
      </c>
      <c r="D3464" s="159">
        <v>675.14</v>
      </c>
    </row>
    <row r="3465" spans="3:4" ht="15" hidden="1" customHeight="1" x14ac:dyDescent="0.25">
      <c r="C3465" s="160" t="s">
        <v>548</v>
      </c>
      <c r="D3465" s="161">
        <v>860.08</v>
      </c>
    </row>
    <row r="3466" spans="3:4" ht="15" hidden="1" customHeight="1" x14ac:dyDescent="0.25">
      <c r="C3466" s="158" t="s">
        <v>553</v>
      </c>
      <c r="D3466" s="159">
        <v>772.99</v>
      </c>
    </row>
    <row r="3467" spans="3:4" ht="15" hidden="1" customHeight="1" x14ac:dyDescent="0.25">
      <c r="C3467" s="160" t="s">
        <v>552</v>
      </c>
      <c r="D3467" s="161">
        <v>879.69</v>
      </c>
    </row>
    <row r="3468" spans="3:4" ht="15" hidden="1" customHeight="1" x14ac:dyDescent="0.25">
      <c r="C3468" s="158" t="s">
        <v>552</v>
      </c>
      <c r="D3468" s="159">
        <v>59.98</v>
      </c>
    </row>
    <row r="3469" spans="3:4" ht="15" hidden="1" customHeight="1" x14ac:dyDescent="0.25">
      <c r="C3469" s="160" t="s">
        <v>549</v>
      </c>
      <c r="D3469" s="161">
        <v>780.82</v>
      </c>
    </row>
    <row r="3470" spans="3:4" ht="15" hidden="1" customHeight="1" x14ac:dyDescent="0.25">
      <c r="C3470" s="158" t="s">
        <v>543</v>
      </c>
      <c r="D3470" s="159">
        <v>510.83</v>
      </c>
    </row>
    <row r="3471" spans="3:4" ht="15" hidden="1" customHeight="1" x14ac:dyDescent="0.25">
      <c r="C3471" s="160" t="s">
        <v>551</v>
      </c>
      <c r="D3471" s="161">
        <v>291.95</v>
      </c>
    </row>
    <row r="3472" spans="3:4" ht="15" hidden="1" customHeight="1" x14ac:dyDescent="0.25">
      <c r="C3472" s="158" t="s">
        <v>551</v>
      </c>
      <c r="D3472" s="159">
        <v>453.05</v>
      </c>
    </row>
    <row r="3473" spans="3:4" ht="15" hidden="1" customHeight="1" x14ac:dyDescent="0.25">
      <c r="C3473" s="160" t="s">
        <v>551</v>
      </c>
      <c r="D3473" s="161">
        <v>631.54999999999995</v>
      </c>
    </row>
    <row r="3474" spans="3:4" ht="15" hidden="1" customHeight="1" x14ac:dyDescent="0.25">
      <c r="C3474" s="158" t="s">
        <v>542</v>
      </c>
      <c r="D3474" s="159">
        <v>834.99</v>
      </c>
    </row>
    <row r="3475" spans="3:4" ht="15" hidden="1" customHeight="1" x14ac:dyDescent="0.25">
      <c r="C3475" s="160" t="s">
        <v>552</v>
      </c>
      <c r="D3475" s="161">
        <v>552.48</v>
      </c>
    </row>
    <row r="3476" spans="3:4" ht="15" hidden="1" customHeight="1" x14ac:dyDescent="0.25">
      <c r="C3476" s="158" t="s">
        <v>309</v>
      </c>
      <c r="D3476" s="159">
        <v>683.07</v>
      </c>
    </row>
    <row r="3477" spans="3:4" ht="15" hidden="1" customHeight="1" x14ac:dyDescent="0.25">
      <c r="C3477" s="160" t="s">
        <v>542</v>
      </c>
      <c r="D3477" s="161">
        <v>848.23</v>
      </c>
    </row>
    <row r="3478" spans="3:4" ht="15" hidden="1" customHeight="1" x14ac:dyDescent="0.25">
      <c r="C3478" s="158" t="s">
        <v>549</v>
      </c>
      <c r="D3478" s="159">
        <v>261.45</v>
      </c>
    </row>
    <row r="3479" spans="3:4" ht="15" hidden="1" customHeight="1" x14ac:dyDescent="0.25">
      <c r="C3479" s="160" t="s">
        <v>543</v>
      </c>
      <c r="D3479" s="161">
        <v>377.57</v>
      </c>
    </row>
    <row r="3480" spans="3:4" ht="15" hidden="1" customHeight="1" x14ac:dyDescent="0.25">
      <c r="C3480" s="158" t="s">
        <v>546</v>
      </c>
      <c r="D3480" s="159">
        <v>763.6</v>
      </c>
    </row>
    <row r="3481" spans="3:4" ht="15" hidden="1" customHeight="1" x14ac:dyDescent="0.25">
      <c r="C3481" s="160" t="s">
        <v>541</v>
      </c>
      <c r="D3481" s="161">
        <v>286.95999999999998</v>
      </c>
    </row>
    <row r="3482" spans="3:4" ht="15" hidden="1" customHeight="1" x14ac:dyDescent="0.25">
      <c r="C3482" s="158" t="s">
        <v>540</v>
      </c>
      <c r="D3482" s="159">
        <v>616.33000000000004</v>
      </c>
    </row>
    <row r="3483" spans="3:4" ht="15" hidden="1" customHeight="1" x14ac:dyDescent="0.25">
      <c r="C3483" s="160" t="s">
        <v>558</v>
      </c>
      <c r="D3483" s="161">
        <v>507.11</v>
      </c>
    </row>
    <row r="3484" spans="3:4" ht="15" hidden="1" customHeight="1" x14ac:dyDescent="0.25">
      <c r="C3484" s="158" t="s">
        <v>542</v>
      </c>
      <c r="D3484" s="159">
        <v>546.66999999999996</v>
      </c>
    </row>
    <row r="3485" spans="3:4" ht="15" hidden="1" customHeight="1" x14ac:dyDescent="0.25">
      <c r="C3485" s="160" t="s">
        <v>312</v>
      </c>
      <c r="D3485" s="161">
        <v>430.12</v>
      </c>
    </row>
    <row r="3486" spans="3:4" ht="15" hidden="1" customHeight="1" x14ac:dyDescent="0.25">
      <c r="C3486" s="158" t="s">
        <v>558</v>
      </c>
      <c r="D3486" s="159">
        <v>262.56</v>
      </c>
    </row>
    <row r="3487" spans="3:4" ht="15" hidden="1" customHeight="1" x14ac:dyDescent="0.25">
      <c r="C3487" s="160" t="s">
        <v>547</v>
      </c>
      <c r="D3487" s="161">
        <v>400.67</v>
      </c>
    </row>
    <row r="3488" spans="3:4" ht="15" hidden="1" customHeight="1" x14ac:dyDescent="0.25">
      <c r="C3488" s="158" t="s">
        <v>549</v>
      </c>
      <c r="D3488" s="159">
        <v>902.19</v>
      </c>
    </row>
    <row r="3489" spans="3:4" ht="15" hidden="1" customHeight="1" x14ac:dyDescent="0.25">
      <c r="C3489" s="160" t="s">
        <v>552</v>
      </c>
      <c r="D3489" s="161">
        <v>13.47</v>
      </c>
    </row>
    <row r="3490" spans="3:4" ht="15" hidden="1" customHeight="1" x14ac:dyDescent="0.25">
      <c r="C3490" s="158" t="s">
        <v>540</v>
      </c>
      <c r="D3490" s="159">
        <v>660.53</v>
      </c>
    </row>
    <row r="3491" spans="3:4" ht="15" hidden="1" customHeight="1" x14ac:dyDescent="0.25">
      <c r="C3491" s="160" t="s">
        <v>545</v>
      </c>
      <c r="D3491" s="161">
        <v>111.01</v>
      </c>
    </row>
    <row r="3492" spans="3:4" ht="15" hidden="1" customHeight="1" x14ac:dyDescent="0.25">
      <c r="C3492" s="158" t="s">
        <v>552</v>
      </c>
      <c r="D3492" s="159">
        <v>304.14999999999998</v>
      </c>
    </row>
    <row r="3493" spans="3:4" ht="15" hidden="1" customHeight="1" x14ac:dyDescent="0.25">
      <c r="C3493" s="160" t="s">
        <v>545</v>
      </c>
      <c r="D3493" s="161">
        <v>183.73</v>
      </c>
    </row>
    <row r="3494" spans="3:4" ht="15" hidden="1" customHeight="1" x14ac:dyDescent="0.25">
      <c r="C3494" s="158" t="s">
        <v>543</v>
      </c>
      <c r="D3494" s="159">
        <v>243.76</v>
      </c>
    </row>
    <row r="3495" spans="3:4" ht="15" hidden="1" customHeight="1" x14ac:dyDescent="0.25">
      <c r="C3495" s="160" t="s">
        <v>556</v>
      </c>
      <c r="D3495" s="161">
        <v>955.97</v>
      </c>
    </row>
    <row r="3496" spans="3:4" ht="15" hidden="1" customHeight="1" x14ac:dyDescent="0.25">
      <c r="C3496" s="158" t="s">
        <v>543</v>
      </c>
      <c r="D3496" s="159">
        <v>321.56</v>
      </c>
    </row>
    <row r="3497" spans="3:4" ht="15" hidden="1" customHeight="1" x14ac:dyDescent="0.25">
      <c r="C3497" s="160" t="s">
        <v>540</v>
      </c>
      <c r="D3497" s="161">
        <v>232.26</v>
      </c>
    </row>
    <row r="3498" spans="3:4" ht="15" hidden="1" customHeight="1" x14ac:dyDescent="0.25">
      <c r="C3498" s="158" t="s">
        <v>547</v>
      </c>
      <c r="D3498" s="159">
        <v>557.95000000000005</v>
      </c>
    </row>
    <row r="3499" spans="3:4" ht="15" hidden="1" customHeight="1" x14ac:dyDescent="0.25">
      <c r="C3499" s="160" t="s">
        <v>545</v>
      </c>
      <c r="D3499" s="161">
        <v>927.51</v>
      </c>
    </row>
    <row r="3500" spans="3:4" ht="15" hidden="1" customHeight="1" x14ac:dyDescent="0.25">
      <c r="C3500" s="158" t="s">
        <v>548</v>
      </c>
      <c r="D3500" s="159">
        <v>264.55</v>
      </c>
    </row>
    <row r="3501" spans="3:4" ht="15" hidden="1" customHeight="1" x14ac:dyDescent="0.25">
      <c r="C3501" s="160" t="s">
        <v>552</v>
      </c>
      <c r="D3501" s="161">
        <v>117.28</v>
      </c>
    </row>
    <row r="3502" spans="3:4" ht="15" hidden="1" customHeight="1" x14ac:dyDescent="0.25">
      <c r="C3502" s="158" t="s">
        <v>552</v>
      </c>
      <c r="D3502" s="159">
        <v>438.82</v>
      </c>
    </row>
    <row r="3503" spans="3:4" ht="15" hidden="1" customHeight="1" x14ac:dyDescent="0.25">
      <c r="C3503" s="160" t="s">
        <v>309</v>
      </c>
      <c r="D3503" s="161">
        <v>1200.3399999999999</v>
      </c>
    </row>
    <row r="3504" spans="3:4" ht="15" hidden="1" customHeight="1" x14ac:dyDescent="0.25">
      <c r="C3504" s="158" t="s">
        <v>546</v>
      </c>
      <c r="D3504" s="159">
        <v>700.57</v>
      </c>
    </row>
    <row r="3505" spans="3:4" ht="15" hidden="1" customHeight="1" x14ac:dyDescent="0.25">
      <c r="C3505" s="160" t="s">
        <v>539</v>
      </c>
      <c r="D3505" s="161">
        <v>870.58</v>
      </c>
    </row>
    <row r="3506" spans="3:4" ht="15" hidden="1" customHeight="1" x14ac:dyDescent="0.25">
      <c r="C3506" s="158" t="s">
        <v>553</v>
      </c>
      <c r="D3506" s="159">
        <v>136.57</v>
      </c>
    </row>
    <row r="3507" spans="3:4" ht="15" hidden="1" customHeight="1" x14ac:dyDescent="0.25">
      <c r="C3507" s="160" t="s">
        <v>539</v>
      </c>
      <c r="D3507" s="161">
        <v>442.38</v>
      </c>
    </row>
    <row r="3508" spans="3:4" ht="15" hidden="1" customHeight="1" x14ac:dyDescent="0.25">
      <c r="C3508" s="158" t="s">
        <v>552</v>
      </c>
      <c r="D3508" s="159">
        <v>187.76</v>
      </c>
    </row>
    <row r="3509" spans="3:4" ht="15" hidden="1" customHeight="1" x14ac:dyDescent="0.25">
      <c r="C3509" s="160" t="s">
        <v>551</v>
      </c>
      <c r="D3509" s="161">
        <v>1231.98</v>
      </c>
    </row>
    <row r="3510" spans="3:4" ht="15" hidden="1" customHeight="1" x14ac:dyDescent="0.25">
      <c r="C3510" s="158" t="s">
        <v>542</v>
      </c>
      <c r="D3510" s="159">
        <v>155.01</v>
      </c>
    </row>
    <row r="3511" spans="3:4" ht="15" hidden="1" customHeight="1" x14ac:dyDescent="0.25">
      <c r="C3511" s="160" t="s">
        <v>312</v>
      </c>
      <c r="D3511" s="161">
        <v>184.33</v>
      </c>
    </row>
    <row r="3512" spans="3:4" ht="15" hidden="1" customHeight="1" x14ac:dyDescent="0.25">
      <c r="C3512" s="158" t="s">
        <v>309</v>
      </c>
      <c r="D3512" s="159">
        <v>175.18</v>
      </c>
    </row>
    <row r="3513" spans="3:4" ht="15" hidden="1" customHeight="1" x14ac:dyDescent="0.25">
      <c r="C3513" s="160" t="s">
        <v>553</v>
      </c>
      <c r="D3513" s="161">
        <v>577.72</v>
      </c>
    </row>
    <row r="3514" spans="3:4" ht="15" hidden="1" customHeight="1" x14ac:dyDescent="0.25">
      <c r="C3514" s="158" t="s">
        <v>542</v>
      </c>
      <c r="D3514" s="159">
        <v>937.54</v>
      </c>
    </row>
    <row r="3515" spans="3:4" ht="15" hidden="1" customHeight="1" x14ac:dyDescent="0.25">
      <c r="C3515" s="160" t="s">
        <v>546</v>
      </c>
      <c r="D3515" s="161">
        <v>283.91000000000003</v>
      </c>
    </row>
    <row r="3516" spans="3:4" ht="15" hidden="1" customHeight="1" x14ac:dyDescent="0.25">
      <c r="C3516" s="158" t="s">
        <v>540</v>
      </c>
      <c r="D3516" s="159">
        <v>631.22</v>
      </c>
    </row>
    <row r="3517" spans="3:4" ht="15" hidden="1" customHeight="1" x14ac:dyDescent="0.25">
      <c r="C3517" s="160" t="s">
        <v>540</v>
      </c>
      <c r="D3517" s="161">
        <v>408.1</v>
      </c>
    </row>
    <row r="3518" spans="3:4" ht="15" hidden="1" customHeight="1" x14ac:dyDescent="0.25">
      <c r="C3518" s="158" t="s">
        <v>549</v>
      </c>
      <c r="D3518" s="159">
        <v>338.52</v>
      </c>
    </row>
    <row r="3519" spans="3:4" ht="15" hidden="1" customHeight="1" x14ac:dyDescent="0.25">
      <c r="C3519" s="160" t="s">
        <v>553</v>
      </c>
      <c r="D3519" s="161">
        <v>322.67</v>
      </c>
    </row>
    <row r="3520" spans="3:4" ht="15" hidden="1" customHeight="1" x14ac:dyDescent="0.25">
      <c r="C3520" s="158" t="s">
        <v>553</v>
      </c>
      <c r="D3520" s="159">
        <v>180.03</v>
      </c>
    </row>
    <row r="3521" spans="3:4" ht="15" hidden="1" customHeight="1" x14ac:dyDescent="0.25">
      <c r="C3521" s="160" t="s">
        <v>554</v>
      </c>
      <c r="D3521" s="161">
        <v>194.83</v>
      </c>
    </row>
    <row r="3522" spans="3:4" ht="15" hidden="1" customHeight="1" x14ac:dyDescent="0.25">
      <c r="C3522" s="158" t="s">
        <v>551</v>
      </c>
      <c r="D3522" s="159">
        <v>786.11</v>
      </c>
    </row>
    <row r="3523" spans="3:4" ht="15" hidden="1" customHeight="1" x14ac:dyDescent="0.25">
      <c r="C3523" s="160" t="s">
        <v>308</v>
      </c>
      <c r="D3523" s="161">
        <v>1296.42</v>
      </c>
    </row>
    <row r="3524" spans="3:4" ht="15" hidden="1" customHeight="1" x14ac:dyDescent="0.25">
      <c r="C3524" s="158" t="s">
        <v>309</v>
      </c>
      <c r="D3524" s="159">
        <v>610.41999999999996</v>
      </c>
    </row>
    <row r="3525" spans="3:4" ht="15" hidden="1" customHeight="1" x14ac:dyDescent="0.25">
      <c r="C3525" s="160" t="s">
        <v>551</v>
      </c>
      <c r="D3525" s="161">
        <v>496.38</v>
      </c>
    </row>
    <row r="3526" spans="3:4" ht="15" hidden="1" customHeight="1" x14ac:dyDescent="0.25">
      <c r="C3526" s="158" t="s">
        <v>307</v>
      </c>
      <c r="D3526" s="159">
        <v>760.47</v>
      </c>
    </row>
    <row r="3527" spans="3:4" ht="15" hidden="1" customHeight="1" x14ac:dyDescent="0.25">
      <c r="C3527" s="160" t="s">
        <v>539</v>
      </c>
      <c r="D3527" s="161">
        <v>375.12</v>
      </c>
    </row>
    <row r="3528" spans="3:4" ht="15" hidden="1" customHeight="1" x14ac:dyDescent="0.25">
      <c r="C3528" s="158" t="s">
        <v>308</v>
      </c>
      <c r="D3528" s="159">
        <v>1135.72</v>
      </c>
    </row>
    <row r="3529" spans="3:4" ht="15" hidden="1" customHeight="1" x14ac:dyDescent="0.25">
      <c r="C3529" s="160" t="s">
        <v>551</v>
      </c>
      <c r="D3529" s="161">
        <v>647.15</v>
      </c>
    </row>
    <row r="3530" spans="3:4" ht="15" hidden="1" customHeight="1" x14ac:dyDescent="0.25">
      <c r="C3530" s="158" t="s">
        <v>547</v>
      </c>
      <c r="D3530" s="159">
        <v>1141.22</v>
      </c>
    </row>
    <row r="3531" spans="3:4" ht="15" hidden="1" customHeight="1" x14ac:dyDescent="0.25">
      <c r="C3531" s="160" t="s">
        <v>542</v>
      </c>
      <c r="D3531" s="161">
        <v>352.95</v>
      </c>
    </row>
    <row r="3532" spans="3:4" ht="15" hidden="1" customHeight="1" x14ac:dyDescent="0.25">
      <c r="C3532" s="158" t="s">
        <v>545</v>
      </c>
      <c r="D3532" s="159">
        <v>160.99</v>
      </c>
    </row>
    <row r="3533" spans="3:4" ht="15" hidden="1" customHeight="1" x14ac:dyDescent="0.25">
      <c r="C3533" s="160" t="s">
        <v>540</v>
      </c>
      <c r="D3533" s="161">
        <v>387.97</v>
      </c>
    </row>
    <row r="3534" spans="3:4" ht="15" hidden="1" customHeight="1" x14ac:dyDescent="0.25">
      <c r="C3534" s="158" t="s">
        <v>550</v>
      </c>
      <c r="D3534" s="159">
        <v>774.98</v>
      </c>
    </row>
    <row r="3535" spans="3:4" ht="15" hidden="1" customHeight="1" x14ac:dyDescent="0.25">
      <c r="C3535" s="160" t="s">
        <v>558</v>
      </c>
      <c r="D3535" s="161">
        <v>646.03</v>
      </c>
    </row>
    <row r="3536" spans="3:4" ht="15" hidden="1" customHeight="1" x14ac:dyDescent="0.25">
      <c r="C3536" s="158" t="s">
        <v>548</v>
      </c>
      <c r="D3536" s="159">
        <v>623.29999999999995</v>
      </c>
    </row>
    <row r="3537" spans="3:4" ht="15" hidden="1" customHeight="1" x14ac:dyDescent="0.25">
      <c r="C3537" s="160" t="s">
        <v>558</v>
      </c>
      <c r="D3537" s="161">
        <v>177.64</v>
      </c>
    </row>
    <row r="3538" spans="3:4" ht="15" hidden="1" customHeight="1" x14ac:dyDescent="0.25">
      <c r="C3538" s="158" t="s">
        <v>543</v>
      </c>
      <c r="D3538" s="159">
        <v>230.52</v>
      </c>
    </row>
    <row r="3539" spans="3:4" ht="15" hidden="1" customHeight="1" x14ac:dyDescent="0.25">
      <c r="C3539" s="160" t="s">
        <v>546</v>
      </c>
      <c r="D3539" s="161">
        <v>283.77999999999997</v>
      </c>
    </row>
    <row r="3540" spans="3:4" ht="15" hidden="1" customHeight="1" x14ac:dyDescent="0.25">
      <c r="C3540" s="158" t="s">
        <v>307</v>
      </c>
      <c r="D3540" s="159">
        <v>1014.56</v>
      </c>
    </row>
    <row r="3541" spans="3:4" ht="15" hidden="1" customHeight="1" x14ac:dyDescent="0.25">
      <c r="C3541" s="160" t="s">
        <v>542</v>
      </c>
      <c r="D3541" s="161">
        <v>38.72</v>
      </c>
    </row>
    <row r="3542" spans="3:4" ht="15" hidden="1" customHeight="1" x14ac:dyDescent="0.25">
      <c r="C3542" s="158" t="s">
        <v>550</v>
      </c>
      <c r="D3542" s="159">
        <v>892.71</v>
      </c>
    </row>
    <row r="3543" spans="3:4" ht="15" hidden="1" customHeight="1" x14ac:dyDescent="0.25">
      <c r="C3543" s="160" t="s">
        <v>542</v>
      </c>
      <c r="D3543" s="161">
        <v>1139.97</v>
      </c>
    </row>
    <row r="3544" spans="3:4" ht="15" hidden="1" customHeight="1" x14ac:dyDescent="0.25">
      <c r="C3544" s="158" t="s">
        <v>307</v>
      </c>
      <c r="D3544" s="159">
        <v>620.71</v>
      </c>
    </row>
    <row r="3545" spans="3:4" ht="15" hidden="1" customHeight="1" x14ac:dyDescent="0.25">
      <c r="C3545" s="160" t="s">
        <v>312</v>
      </c>
      <c r="D3545" s="161">
        <v>278.05</v>
      </c>
    </row>
    <row r="3546" spans="3:4" ht="15" hidden="1" customHeight="1" x14ac:dyDescent="0.25">
      <c r="C3546" s="158" t="s">
        <v>552</v>
      </c>
      <c r="D3546" s="159">
        <v>647.59</v>
      </c>
    </row>
    <row r="3547" spans="3:4" ht="15" hidden="1" customHeight="1" x14ac:dyDescent="0.25">
      <c r="C3547" s="160" t="s">
        <v>550</v>
      </c>
      <c r="D3547" s="161">
        <v>711.04</v>
      </c>
    </row>
    <row r="3548" spans="3:4" ht="15" hidden="1" customHeight="1" x14ac:dyDescent="0.25">
      <c r="C3548" s="158" t="s">
        <v>553</v>
      </c>
      <c r="D3548" s="159">
        <v>1246.81</v>
      </c>
    </row>
    <row r="3549" spans="3:4" ht="15" hidden="1" customHeight="1" x14ac:dyDescent="0.25">
      <c r="C3549" s="160" t="s">
        <v>312</v>
      </c>
      <c r="D3549" s="161">
        <v>1076.93</v>
      </c>
    </row>
    <row r="3550" spans="3:4" ht="15" hidden="1" customHeight="1" x14ac:dyDescent="0.25">
      <c r="C3550" s="158" t="s">
        <v>312</v>
      </c>
      <c r="D3550" s="159">
        <v>886.65</v>
      </c>
    </row>
    <row r="3551" spans="3:4" ht="15" hidden="1" customHeight="1" x14ac:dyDescent="0.25">
      <c r="C3551" s="160" t="s">
        <v>541</v>
      </c>
      <c r="D3551" s="161">
        <v>829.17</v>
      </c>
    </row>
    <row r="3552" spans="3:4" ht="15" hidden="1" customHeight="1" x14ac:dyDescent="0.25">
      <c r="C3552" s="158" t="s">
        <v>553</v>
      </c>
      <c r="D3552" s="159">
        <v>939.19</v>
      </c>
    </row>
    <row r="3553" spans="3:4" ht="15" hidden="1" customHeight="1" x14ac:dyDescent="0.25">
      <c r="C3553" s="160" t="s">
        <v>551</v>
      </c>
      <c r="D3553" s="161">
        <v>87.45</v>
      </c>
    </row>
    <row r="3554" spans="3:4" ht="15" hidden="1" customHeight="1" x14ac:dyDescent="0.25">
      <c r="C3554" s="158" t="s">
        <v>556</v>
      </c>
      <c r="D3554" s="159">
        <v>752.93</v>
      </c>
    </row>
    <row r="3555" spans="3:4" ht="15" hidden="1" customHeight="1" x14ac:dyDescent="0.25">
      <c r="C3555" s="160" t="s">
        <v>307</v>
      </c>
      <c r="D3555" s="161">
        <v>1052.5899999999999</v>
      </c>
    </row>
    <row r="3556" spans="3:4" ht="15" hidden="1" customHeight="1" x14ac:dyDescent="0.25">
      <c r="C3556" s="158" t="s">
        <v>540</v>
      </c>
      <c r="D3556" s="159">
        <v>563.69000000000005</v>
      </c>
    </row>
    <row r="3557" spans="3:4" ht="15" hidden="1" customHeight="1" x14ac:dyDescent="0.25">
      <c r="C3557" s="160" t="s">
        <v>543</v>
      </c>
      <c r="D3557" s="161">
        <v>1179.96</v>
      </c>
    </row>
    <row r="3558" spans="3:4" ht="15" hidden="1" customHeight="1" x14ac:dyDescent="0.25">
      <c r="C3558" s="158" t="s">
        <v>549</v>
      </c>
      <c r="D3558" s="159">
        <v>854.18</v>
      </c>
    </row>
    <row r="3559" spans="3:4" ht="15" hidden="1" customHeight="1" x14ac:dyDescent="0.25">
      <c r="C3559" s="160" t="s">
        <v>309</v>
      </c>
      <c r="D3559" s="161">
        <v>781.81</v>
      </c>
    </row>
    <row r="3560" spans="3:4" ht="15" hidden="1" customHeight="1" x14ac:dyDescent="0.25">
      <c r="C3560" s="158" t="s">
        <v>546</v>
      </c>
      <c r="D3560" s="159">
        <v>604.9</v>
      </c>
    </row>
    <row r="3561" spans="3:4" ht="15" hidden="1" customHeight="1" x14ac:dyDescent="0.25">
      <c r="C3561" s="160" t="s">
        <v>312</v>
      </c>
      <c r="D3561" s="161">
        <v>1055.8399999999999</v>
      </c>
    </row>
    <row r="3562" spans="3:4" ht="15" hidden="1" customHeight="1" x14ac:dyDescent="0.25">
      <c r="C3562" s="158" t="s">
        <v>549</v>
      </c>
      <c r="D3562" s="159">
        <v>1214.72</v>
      </c>
    </row>
    <row r="3563" spans="3:4" ht="15" hidden="1" customHeight="1" x14ac:dyDescent="0.25">
      <c r="C3563" s="160" t="s">
        <v>545</v>
      </c>
      <c r="D3563" s="161">
        <v>1066.3800000000001</v>
      </c>
    </row>
    <row r="3564" spans="3:4" ht="15" hidden="1" customHeight="1" x14ac:dyDescent="0.25">
      <c r="C3564" s="158" t="s">
        <v>541</v>
      </c>
      <c r="D3564" s="159">
        <v>557.58000000000004</v>
      </c>
    </row>
    <row r="3565" spans="3:4" ht="15" hidden="1" customHeight="1" x14ac:dyDescent="0.25">
      <c r="C3565" s="160" t="s">
        <v>549</v>
      </c>
      <c r="D3565" s="161">
        <v>878.71</v>
      </c>
    </row>
    <row r="3566" spans="3:4" ht="15" hidden="1" customHeight="1" x14ac:dyDescent="0.25">
      <c r="C3566" s="158" t="s">
        <v>550</v>
      </c>
      <c r="D3566" s="159">
        <v>1298.01</v>
      </c>
    </row>
    <row r="3567" spans="3:4" ht="15" hidden="1" customHeight="1" x14ac:dyDescent="0.25">
      <c r="C3567" s="160" t="s">
        <v>549</v>
      </c>
      <c r="D3567" s="161">
        <v>1083.46</v>
      </c>
    </row>
    <row r="3568" spans="3:4" ht="15" hidden="1" customHeight="1" x14ac:dyDescent="0.25">
      <c r="C3568" s="158" t="s">
        <v>552</v>
      </c>
      <c r="D3568" s="159">
        <v>802.31</v>
      </c>
    </row>
    <row r="3569" spans="3:4" ht="15" hidden="1" customHeight="1" x14ac:dyDescent="0.25">
      <c r="C3569" s="160" t="s">
        <v>540</v>
      </c>
      <c r="D3569" s="161">
        <v>1243.51</v>
      </c>
    </row>
    <row r="3570" spans="3:4" ht="15" hidden="1" customHeight="1" x14ac:dyDescent="0.25">
      <c r="C3570" s="158" t="s">
        <v>556</v>
      </c>
      <c r="D3570" s="159">
        <v>490.42</v>
      </c>
    </row>
    <row r="3571" spans="3:4" ht="15" hidden="1" customHeight="1" x14ac:dyDescent="0.25">
      <c r="C3571" s="160" t="s">
        <v>307</v>
      </c>
      <c r="D3571" s="161">
        <v>356.88</v>
      </c>
    </row>
    <row r="3572" spans="3:4" ht="15" hidden="1" customHeight="1" x14ac:dyDescent="0.25">
      <c r="C3572" s="158" t="s">
        <v>546</v>
      </c>
      <c r="D3572" s="159">
        <v>1147.8</v>
      </c>
    </row>
    <row r="3573" spans="3:4" ht="15" hidden="1" customHeight="1" x14ac:dyDescent="0.25">
      <c r="C3573" s="160" t="s">
        <v>308</v>
      </c>
      <c r="D3573" s="161">
        <v>375.97</v>
      </c>
    </row>
    <row r="3574" spans="3:4" ht="15" hidden="1" customHeight="1" x14ac:dyDescent="0.25">
      <c r="C3574" s="158" t="s">
        <v>553</v>
      </c>
      <c r="D3574" s="159">
        <v>537.29</v>
      </c>
    </row>
    <row r="3575" spans="3:4" ht="15" hidden="1" customHeight="1" x14ac:dyDescent="0.25">
      <c r="C3575" s="160" t="s">
        <v>551</v>
      </c>
      <c r="D3575" s="161">
        <v>738.97</v>
      </c>
    </row>
    <row r="3576" spans="3:4" ht="15" hidden="1" customHeight="1" x14ac:dyDescent="0.25">
      <c r="C3576" s="158" t="s">
        <v>542</v>
      </c>
      <c r="D3576" s="159">
        <v>548.16999999999996</v>
      </c>
    </row>
    <row r="3577" spans="3:4" ht="15" hidden="1" customHeight="1" x14ac:dyDescent="0.25">
      <c r="C3577" s="160" t="s">
        <v>544</v>
      </c>
      <c r="D3577" s="161">
        <v>82.54</v>
      </c>
    </row>
    <row r="3578" spans="3:4" ht="15" hidden="1" customHeight="1" x14ac:dyDescent="0.25">
      <c r="C3578" s="158" t="s">
        <v>544</v>
      </c>
      <c r="D3578" s="159">
        <v>941.42</v>
      </c>
    </row>
    <row r="3579" spans="3:4" ht="15" hidden="1" customHeight="1" x14ac:dyDescent="0.25">
      <c r="C3579" s="160" t="s">
        <v>549</v>
      </c>
      <c r="D3579" s="161">
        <v>744.86</v>
      </c>
    </row>
    <row r="3580" spans="3:4" ht="15" hidden="1" customHeight="1" x14ac:dyDescent="0.25">
      <c r="C3580" s="158" t="s">
        <v>547</v>
      </c>
      <c r="D3580" s="159">
        <v>1274.68</v>
      </c>
    </row>
    <row r="3581" spans="3:4" ht="15" hidden="1" customHeight="1" x14ac:dyDescent="0.25">
      <c r="C3581" s="160" t="s">
        <v>543</v>
      </c>
      <c r="D3581" s="161">
        <v>512.85</v>
      </c>
    </row>
    <row r="3582" spans="3:4" ht="15" hidden="1" customHeight="1" x14ac:dyDescent="0.25">
      <c r="C3582" s="158" t="s">
        <v>307</v>
      </c>
      <c r="D3582" s="159">
        <v>1036.17</v>
      </c>
    </row>
    <row r="3583" spans="3:4" ht="15" hidden="1" customHeight="1" x14ac:dyDescent="0.25">
      <c r="C3583" s="160" t="s">
        <v>308</v>
      </c>
      <c r="D3583" s="161">
        <v>1144.6500000000001</v>
      </c>
    </row>
    <row r="3584" spans="3:4" ht="15" hidden="1" customHeight="1" x14ac:dyDescent="0.25">
      <c r="C3584" s="158" t="s">
        <v>312</v>
      </c>
      <c r="D3584" s="159">
        <v>904.79</v>
      </c>
    </row>
    <row r="3585" spans="3:4" ht="15" hidden="1" customHeight="1" x14ac:dyDescent="0.25">
      <c r="C3585" s="160" t="s">
        <v>312</v>
      </c>
      <c r="D3585" s="161">
        <v>508.66</v>
      </c>
    </row>
    <row r="3586" spans="3:4" ht="15" hidden="1" customHeight="1" x14ac:dyDescent="0.25">
      <c r="C3586" s="158" t="s">
        <v>554</v>
      </c>
      <c r="D3586" s="159">
        <v>1245.44</v>
      </c>
    </row>
    <row r="3587" spans="3:4" ht="15" hidden="1" customHeight="1" x14ac:dyDescent="0.25">
      <c r="C3587" s="160" t="s">
        <v>553</v>
      </c>
      <c r="D3587" s="161">
        <v>620.16999999999996</v>
      </c>
    </row>
    <row r="3588" spans="3:4" ht="15" hidden="1" customHeight="1" x14ac:dyDescent="0.25">
      <c r="C3588" s="158" t="s">
        <v>554</v>
      </c>
      <c r="D3588" s="159">
        <v>1132.82</v>
      </c>
    </row>
    <row r="3589" spans="3:4" ht="15" hidden="1" customHeight="1" x14ac:dyDescent="0.25">
      <c r="C3589" s="160" t="s">
        <v>546</v>
      </c>
      <c r="D3589" s="161">
        <v>278.99</v>
      </c>
    </row>
    <row r="3590" spans="3:4" ht="15" hidden="1" customHeight="1" x14ac:dyDescent="0.25">
      <c r="C3590" s="158" t="s">
        <v>543</v>
      </c>
      <c r="D3590" s="159">
        <v>462.02</v>
      </c>
    </row>
    <row r="3591" spans="3:4" ht="15" hidden="1" customHeight="1" x14ac:dyDescent="0.25">
      <c r="C3591" s="160" t="s">
        <v>312</v>
      </c>
      <c r="D3591" s="161">
        <v>795.69</v>
      </c>
    </row>
    <row r="3592" spans="3:4" ht="15" hidden="1" customHeight="1" x14ac:dyDescent="0.25">
      <c r="C3592" s="158" t="s">
        <v>312</v>
      </c>
      <c r="D3592" s="159">
        <v>478.27</v>
      </c>
    </row>
    <row r="3593" spans="3:4" ht="15" hidden="1" customHeight="1" x14ac:dyDescent="0.25">
      <c r="C3593" s="160" t="s">
        <v>307</v>
      </c>
      <c r="D3593" s="161">
        <v>265.57</v>
      </c>
    </row>
    <row r="3594" spans="3:4" ht="15" hidden="1" customHeight="1" x14ac:dyDescent="0.25">
      <c r="C3594" s="158" t="s">
        <v>540</v>
      </c>
      <c r="D3594" s="159">
        <v>244.46</v>
      </c>
    </row>
    <row r="3595" spans="3:4" ht="15" hidden="1" customHeight="1" x14ac:dyDescent="0.25">
      <c r="C3595" s="160" t="s">
        <v>547</v>
      </c>
      <c r="D3595" s="161">
        <v>993.4</v>
      </c>
    </row>
    <row r="3596" spans="3:4" ht="15" hidden="1" customHeight="1" x14ac:dyDescent="0.25">
      <c r="C3596" s="158" t="s">
        <v>543</v>
      </c>
      <c r="D3596" s="159">
        <v>639.57000000000005</v>
      </c>
    </row>
    <row r="3597" spans="3:4" ht="15" hidden="1" customHeight="1" x14ac:dyDescent="0.25">
      <c r="C3597" s="160" t="s">
        <v>308</v>
      </c>
      <c r="D3597" s="161">
        <v>472.05</v>
      </c>
    </row>
    <row r="3598" spans="3:4" ht="15" hidden="1" customHeight="1" x14ac:dyDescent="0.25">
      <c r="C3598" s="158" t="s">
        <v>312</v>
      </c>
      <c r="D3598" s="159">
        <v>584.41999999999996</v>
      </c>
    </row>
    <row r="3599" spans="3:4" ht="15" hidden="1" customHeight="1" x14ac:dyDescent="0.25">
      <c r="C3599" s="160" t="s">
        <v>540</v>
      </c>
      <c r="D3599" s="161">
        <v>1034.6400000000001</v>
      </c>
    </row>
    <row r="3600" spans="3:4" ht="15" hidden="1" customHeight="1" x14ac:dyDescent="0.25">
      <c r="C3600" s="158" t="s">
        <v>542</v>
      </c>
      <c r="D3600" s="159">
        <v>594.5</v>
      </c>
    </row>
    <row r="3601" spans="3:4" ht="15" hidden="1" customHeight="1" x14ac:dyDescent="0.25">
      <c r="C3601" s="160" t="s">
        <v>551</v>
      </c>
      <c r="D3601" s="161">
        <v>620.42999999999995</v>
      </c>
    </row>
    <row r="3602" spans="3:4" ht="15" hidden="1" customHeight="1" x14ac:dyDescent="0.25">
      <c r="C3602" s="158" t="s">
        <v>546</v>
      </c>
      <c r="D3602" s="159">
        <v>1118.19</v>
      </c>
    </row>
    <row r="3603" spans="3:4" ht="15" hidden="1" customHeight="1" x14ac:dyDescent="0.25">
      <c r="C3603" s="160" t="s">
        <v>312</v>
      </c>
      <c r="D3603" s="161">
        <v>618.46</v>
      </c>
    </row>
    <row r="3604" spans="3:4" ht="15" hidden="1" customHeight="1" x14ac:dyDescent="0.25">
      <c r="C3604" s="158" t="s">
        <v>312</v>
      </c>
      <c r="D3604" s="159">
        <v>575.26</v>
      </c>
    </row>
    <row r="3605" spans="3:4" ht="15" hidden="1" customHeight="1" x14ac:dyDescent="0.25">
      <c r="C3605" s="160" t="s">
        <v>542</v>
      </c>
      <c r="D3605" s="161">
        <v>192.17</v>
      </c>
    </row>
    <row r="3606" spans="3:4" ht="15" hidden="1" customHeight="1" x14ac:dyDescent="0.25">
      <c r="C3606" s="158" t="s">
        <v>550</v>
      </c>
      <c r="D3606" s="159">
        <v>539.52</v>
      </c>
    </row>
    <row r="3607" spans="3:4" ht="15" hidden="1" customHeight="1" x14ac:dyDescent="0.25">
      <c r="C3607" s="160" t="s">
        <v>553</v>
      </c>
      <c r="D3607" s="161">
        <v>1104.33</v>
      </c>
    </row>
    <row r="3608" spans="3:4" ht="15" hidden="1" customHeight="1" x14ac:dyDescent="0.25">
      <c r="C3608" s="158" t="s">
        <v>549</v>
      </c>
      <c r="D3608" s="159">
        <v>758.29</v>
      </c>
    </row>
    <row r="3609" spans="3:4" ht="15" hidden="1" customHeight="1" x14ac:dyDescent="0.25">
      <c r="C3609" s="160" t="s">
        <v>549</v>
      </c>
      <c r="D3609" s="161">
        <v>29.5</v>
      </c>
    </row>
    <row r="3610" spans="3:4" ht="15" hidden="1" customHeight="1" x14ac:dyDescent="0.25">
      <c r="C3610" s="158" t="s">
        <v>546</v>
      </c>
      <c r="D3610" s="159">
        <v>563.01</v>
      </c>
    </row>
    <row r="3611" spans="3:4" ht="15" hidden="1" customHeight="1" x14ac:dyDescent="0.25">
      <c r="C3611" s="160" t="s">
        <v>541</v>
      </c>
      <c r="D3611" s="161">
        <v>102.91</v>
      </c>
    </row>
    <row r="3612" spans="3:4" ht="15" hidden="1" customHeight="1" x14ac:dyDescent="0.25">
      <c r="C3612" s="158" t="s">
        <v>547</v>
      </c>
      <c r="D3612" s="159">
        <v>942.43</v>
      </c>
    </row>
    <row r="3613" spans="3:4" ht="15" hidden="1" customHeight="1" x14ac:dyDescent="0.25">
      <c r="C3613" s="160" t="s">
        <v>307</v>
      </c>
      <c r="D3613" s="161">
        <v>433.56</v>
      </c>
    </row>
    <row r="3614" spans="3:4" ht="15" hidden="1" customHeight="1" x14ac:dyDescent="0.25">
      <c r="C3614" s="158" t="s">
        <v>307</v>
      </c>
      <c r="D3614" s="159">
        <v>648.9</v>
      </c>
    </row>
    <row r="3615" spans="3:4" ht="15" hidden="1" customHeight="1" x14ac:dyDescent="0.25">
      <c r="C3615" s="160" t="s">
        <v>542</v>
      </c>
      <c r="D3615" s="161">
        <v>603.98</v>
      </c>
    </row>
    <row r="3616" spans="3:4" ht="15" hidden="1" customHeight="1" x14ac:dyDescent="0.25">
      <c r="C3616" s="158" t="s">
        <v>557</v>
      </c>
      <c r="D3616" s="159">
        <v>1018.34</v>
      </c>
    </row>
    <row r="3617" spans="3:4" ht="15" hidden="1" customHeight="1" x14ac:dyDescent="0.25">
      <c r="C3617" s="160" t="s">
        <v>548</v>
      </c>
      <c r="D3617" s="161">
        <v>1278.77</v>
      </c>
    </row>
    <row r="3618" spans="3:4" ht="15" hidden="1" customHeight="1" x14ac:dyDescent="0.25">
      <c r="C3618" s="158" t="s">
        <v>308</v>
      </c>
      <c r="D3618" s="159">
        <v>604.97</v>
      </c>
    </row>
    <row r="3619" spans="3:4" ht="15" hidden="1" customHeight="1" x14ac:dyDescent="0.25">
      <c r="C3619" s="160" t="s">
        <v>546</v>
      </c>
      <c r="D3619" s="161">
        <v>479.61</v>
      </c>
    </row>
    <row r="3620" spans="3:4" ht="15" hidden="1" customHeight="1" x14ac:dyDescent="0.25">
      <c r="C3620" s="158" t="s">
        <v>552</v>
      </c>
      <c r="D3620" s="159">
        <v>575.84</v>
      </c>
    </row>
    <row r="3621" spans="3:4" ht="15" hidden="1" customHeight="1" x14ac:dyDescent="0.25">
      <c r="C3621" s="160" t="s">
        <v>549</v>
      </c>
      <c r="D3621" s="161">
        <v>376.25</v>
      </c>
    </row>
    <row r="3622" spans="3:4" ht="15" hidden="1" customHeight="1" x14ac:dyDescent="0.25">
      <c r="C3622" s="158" t="s">
        <v>540</v>
      </c>
      <c r="D3622" s="159">
        <v>469.12</v>
      </c>
    </row>
    <row r="3623" spans="3:4" ht="15" hidden="1" customHeight="1" x14ac:dyDescent="0.25">
      <c r="C3623" s="160" t="s">
        <v>540</v>
      </c>
      <c r="D3623" s="161">
        <v>808.72</v>
      </c>
    </row>
    <row r="3624" spans="3:4" ht="15" hidden="1" customHeight="1" x14ac:dyDescent="0.25">
      <c r="C3624" s="158" t="s">
        <v>551</v>
      </c>
      <c r="D3624" s="159">
        <v>464.23</v>
      </c>
    </row>
    <row r="3625" spans="3:4" ht="15" hidden="1" customHeight="1" x14ac:dyDescent="0.25">
      <c r="C3625" s="160" t="s">
        <v>554</v>
      </c>
      <c r="D3625" s="161">
        <v>25.31</v>
      </c>
    </row>
    <row r="3626" spans="3:4" ht="15" hidden="1" customHeight="1" x14ac:dyDescent="0.25">
      <c r="C3626" s="158" t="s">
        <v>547</v>
      </c>
      <c r="D3626" s="159">
        <v>256.10000000000002</v>
      </c>
    </row>
    <row r="3627" spans="3:4" ht="15" hidden="1" customHeight="1" x14ac:dyDescent="0.25">
      <c r="C3627" s="160" t="s">
        <v>308</v>
      </c>
      <c r="D3627" s="161">
        <v>345.19</v>
      </c>
    </row>
    <row r="3628" spans="3:4" ht="15" hidden="1" customHeight="1" x14ac:dyDescent="0.25">
      <c r="C3628" s="158" t="s">
        <v>539</v>
      </c>
      <c r="D3628" s="159">
        <v>349.68</v>
      </c>
    </row>
    <row r="3629" spans="3:4" ht="15" hidden="1" customHeight="1" x14ac:dyDescent="0.25">
      <c r="C3629" s="160" t="s">
        <v>554</v>
      </c>
      <c r="D3629" s="161">
        <v>995.74</v>
      </c>
    </row>
    <row r="3630" spans="3:4" ht="15" hidden="1" customHeight="1" x14ac:dyDescent="0.25">
      <c r="C3630" s="158" t="s">
        <v>542</v>
      </c>
      <c r="D3630" s="159">
        <v>903.55</v>
      </c>
    </row>
    <row r="3631" spans="3:4" ht="15" hidden="1" customHeight="1" x14ac:dyDescent="0.25">
      <c r="C3631" s="160" t="s">
        <v>307</v>
      </c>
      <c r="D3631" s="161">
        <v>517.22</v>
      </c>
    </row>
    <row r="3632" spans="3:4" ht="15" hidden="1" customHeight="1" x14ac:dyDescent="0.25">
      <c r="C3632" s="158" t="s">
        <v>549</v>
      </c>
      <c r="D3632" s="159">
        <v>586.84</v>
      </c>
    </row>
    <row r="3633" spans="3:4" ht="15" hidden="1" customHeight="1" x14ac:dyDescent="0.25">
      <c r="C3633" s="160" t="s">
        <v>552</v>
      </c>
      <c r="D3633" s="161">
        <v>703.41</v>
      </c>
    </row>
    <row r="3634" spans="3:4" ht="15" hidden="1" customHeight="1" x14ac:dyDescent="0.25">
      <c r="C3634" s="158" t="s">
        <v>547</v>
      </c>
      <c r="D3634" s="159">
        <v>446.29</v>
      </c>
    </row>
    <row r="3635" spans="3:4" ht="15" hidden="1" customHeight="1" x14ac:dyDescent="0.25">
      <c r="C3635" s="160" t="s">
        <v>547</v>
      </c>
      <c r="D3635" s="161">
        <v>616.16999999999996</v>
      </c>
    </row>
    <row r="3636" spans="3:4" ht="15" hidden="1" customHeight="1" x14ac:dyDescent="0.25">
      <c r="C3636" s="158" t="s">
        <v>551</v>
      </c>
      <c r="D3636" s="159">
        <v>338.39</v>
      </c>
    </row>
    <row r="3637" spans="3:4" ht="15" hidden="1" customHeight="1" x14ac:dyDescent="0.25">
      <c r="C3637" s="160" t="s">
        <v>555</v>
      </c>
      <c r="D3637" s="161">
        <v>912.97</v>
      </c>
    </row>
    <row r="3638" spans="3:4" ht="15" hidden="1" customHeight="1" x14ac:dyDescent="0.25">
      <c r="C3638" s="158" t="s">
        <v>539</v>
      </c>
      <c r="D3638" s="159">
        <v>347.1</v>
      </c>
    </row>
    <row r="3639" spans="3:4" ht="15" hidden="1" customHeight="1" x14ac:dyDescent="0.25">
      <c r="C3639" s="160" t="s">
        <v>547</v>
      </c>
      <c r="D3639" s="161">
        <v>824.2</v>
      </c>
    </row>
    <row r="3640" spans="3:4" ht="15" hidden="1" customHeight="1" x14ac:dyDescent="0.25">
      <c r="C3640" s="158" t="s">
        <v>542</v>
      </c>
      <c r="D3640" s="159">
        <v>999.78</v>
      </c>
    </row>
    <row r="3641" spans="3:4" ht="15" hidden="1" customHeight="1" x14ac:dyDescent="0.25">
      <c r="C3641" s="160" t="s">
        <v>308</v>
      </c>
      <c r="D3641" s="161">
        <v>379.48</v>
      </c>
    </row>
    <row r="3642" spans="3:4" ht="15" hidden="1" customHeight="1" x14ac:dyDescent="0.25">
      <c r="C3642" s="158" t="s">
        <v>552</v>
      </c>
      <c r="D3642" s="159">
        <v>370.21</v>
      </c>
    </row>
    <row r="3643" spans="3:4" ht="15" hidden="1" customHeight="1" x14ac:dyDescent="0.25">
      <c r="C3643" s="160" t="s">
        <v>308</v>
      </c>
      <c r="D3643" s="161">
        <v>437.92</v>
      </c>
    </row>
    <row r="3644" spans="3:4" ht="15" hidden="1" customHeight="1" x14ac:dyDescent="0.25">
      <c r="C3644" s="158" t="s">
        <v>543</v>
      </c>
      <c r="D3644" s="159">
        <v>516.80999999999995</v>
      </c>
    </row>
    <row r="3645" spans="3:4" ht="15" hidden="1" customHeight="1" x14ac:dyDescent="0.25">
      <c r="C3645" s="160" t="s">
        <v>539</v>
      </c>
      <c r="D3645" s="161">
        <v>522.95000000000005</v>
      </c>
    </row>
    <row r="3646" spans="3:4" ht="15" hidden="1" customHeight="1" x14ac:dyDescent="0.25">
      <c r="C3646" s="158" t="s">
        <v>542</v>
      </c>
      <c r="D3646" s="159">
        <v>694.5</v>
      </c>
    </row>
    <row r="3647" spans="3:4" ht="15" hidden="1" customHeight="1" x14ac:dyDescent="0.25">
      <c r="C3647" s="160" t="s">
        <v>549</v>
      </c>
      <c r="D3647" s="161">
        <v>698.8</v>
      </c>
    </row>
    <row r="3648" spans="3:4" ht="15" hidden="1" customHeight="1" x14ac:dyDescent="0.25">
      <c r="C3648" s="158" t="s">
        <v>545</v>
      </c>
      <c r="D3648" s="159">
        <v>274.24</v>
      </c>
    </row>
    <row r="3649" spans="3:4" ht="15" hidden="1" customHeight="1" x14ac:dyDescent="0.25">
      <c r="C3649" s="160" t="s">
        <v>552</v>
      </c>
      <c r="D3649" s="161">
        <v>603.75</v>
      </c>
    </row>
    <row r="3650" spans="3:4" ht="15" hidden="1" customHeight="1" x14ac:dyDescent="0.25">
      <c r="C3650" s="158" t="s">
        <v>308</v>
      </c>
      <c r="D3650" s="159">
        <v>196.53</v>
      </c>
    </row>
    <row r="3651" spans="3:4" ht="15" hidden="1" customHeight="1" x14ac:dyDescent="0.25">
      <c r="C3651" s="160" t="s">
        <v>540</v>
      </c>
      <c r="D3651" s="161">
        <v>159.9</v>
      </c>
    </row>
    <row r="3652" spans="3:4" ht="15" hidden="1" customHeight="1" x14ac:dyDescent="0.25">
      <c r="C3652" s="158" t="s">
        <v>552</v>
      </c>
      <c r="D3652" s="159">
        <v>1046.53</v>
      </c>
    </row>
    <row r="3653" spans="3:4" ht="15" hidden="1" customHeight="1" x14ac:dyDescent="0.25">
      <c r="C3653" s="160" t="s">
        <v>307</v>
      </c>
      <c r="D3653" s="161">
        <v>179.68</v>
      </c>
    </row>
    <row r="3654" spans="3:4" ht="15" hidden="1" customHeight="1" x14ac:dyDescent="0.25">
      <c r="C3654" s="158" t="s">
        <v>312</v>
      </c>
      <c r="D3654" s="159">
        <v>662.28</v>
      </c>
    </row>
    <row r="3655" spans="3:4" ht="15" hidden="1" customHeight="1" x14ac:dyDescent="0.25">
      <c r="C3655" s="160" t="s">
        <v>307</v>
      </c>
      <c r="D3655" s="161">
        <v>340.18</v>
      </c>
    </row>
    <row r="3656" spans="3:4" ht="15" hidden="1" customHeight="1" x14ac:dyDescent="0.25">
      <c r="C3656" s="158" t="s">
        <v>541</v>
      </c>
      <c r="D3656" s="159">
        <v>914.9</v>
      </c>
    </row>
    <row r="3657" spans="3:4" ht="15" hidden="1" customHeight="1" x14ac:dyDescent="0.25">
      <c r="C3657" s="160" t="s">
        <v>545</v>
      </c>
      <c r="D3657" s="161">
        <v>402.76</v>
      </c>
    </row>
    <row r="3658" spans="3:4" ht="15" hidden="1" customHeight="1" x14ac:dyDescent="0.25">
      <c r="C3658" s="158" t="s">
        <v>551</v>
      </c>
      <c r="D3658" s="159">
        <v>1180.92</v>
      </c>
    </row>
    <row r="3659" spans="3:4" ht="15" hidden="1" customHeight="1" x14ac:dyDescent="0.25">
      <c r="C3659" s="160" t="s">
        <v>309</v>
      </c>
      <c r="D3659" s="161">
        <v>685.63</v>
      </c>
    </row>
    <row r="3660" spans="3:4" ht="15" hidden="1" customHeight="1" x14ac:dyDescent="0.25">
      <c r="C3660" s="158" t="s">
        <v>557</v>
      </c>
      <c r="D3660" s="159">
        <v>786.96</v>
      </c>
    </row>
    <row r="3661" spans="3:4" ht="15" hidden="1" customHeight="1" x14ac:dyDescent="0.25">
      <c r="C3661" s="160" t="s">
        <v>543</v>
      </c>
      <c r="D3661" s="161">
        <v>287.92</v>
      </c>
    </row>
    <row r="3662" spans="3:4" ht="15" hidden="1" customHeight="1" x14ac:dyDescent="0.25">
      <c r="C3662" s="158" t="s">
        <v>551</v>
      </c>
      <c r="D3662" s="159">
        <v>445.75</v>
      </c>
    </row>
    <row r="3663" spans="3:4" ht="15" hidden="1" customHeight="1" x14ac:dyDescent="0.25">
      <c r="C3663" s="160" t="s">
        <v>547</v>
      </c>
      <c r="D3663" s="161">
        <v>839.55</v>
      </c>
    </row>
    <row r="3664" spans="3:4" ht="15" hidden="1" customHeight="1" x14ac:dyDescent="0.25">
      <c r="C3664" s="158" t="s">
        <v>547</v>
      </c>
      <c r="D3664" s="159">
        <v>548.58000000000004</v>
      </c>
    </row>
    <row r="3665" spans="3:4" ht="15" hidden="1" customHeight="1" x14ac:dyDescent="0.25">
      <c r="C3665" s="160" t="s">
        <v>558</v>
      </c>
      <c r="D3665" s="161">
        <v>1073.95</v>
      </c>
    </row>
    <row r="3666" spans="3:4" ht="15" hidden="1" customHeight="1" x14ac:dyDescent="0.25">
      <c r="C3666" s="158" t="s">
        <v>547</v>
      </c>
      <c r="D3666" s="159">
        <v>857.72</v>
      </c>
    </row>
    <row r="3667" spans="3:4" ht="15" hidden="1" customHeight="1" x14ac:dyDescent="0.25">
      <c r="C3667" s="160" t="s">
        <v>309</v>
      </c>
      <c r="D3667" s="161">
        <v>267.94</v>
      </c>
    </row>
    <row r="3668" spans="3:4" ht="15" hidden="1" customHeight="1" x14ac:dyDescent="0.25">
      <c r="C3668" s="158" t="s">
        <v>553</v>
      </c>
      <c r="D3668" s="159">
        <v>724.18</v>
      </c>
    </row>
    <row r="3669" spans="3:4" ht="15" hidden="1" customHeight="1" x14ac:dyDescent="0.25">
      <c r="C3669" s="160" t="s">
        <v>308</v>
      </c>
      <c r="D3669" s="161">
        <v>203.88</v>
      </c>
    </row>
    <row r="3670" spans="3:4" ht="15" hidden="1" customHeight="1" x14ac:dyDescent="0.25">
      <c r="C3670" s="158" t="s">
        <v>548</v>
      </c>
      <c r="D3670" s="159">
        <v>734.47</v>
      </c>
    </row>
    <row r="3671" spans="3:4" ht="15" hidden="1" customHeight="1" x14ac:dyDescent="0.25">
      <c r="C3671" s="160" t="s">
        <v>555</v>
      </c>
      <c r="D3671" s="161">
        <v>57.82</v>
      </c>
    </row>
    <row r="3672" spans="3:4" ht="15" hidden="1" customHeight="1" x14ac:dyDescent="0.25">
      <c r="C3672" s="158" t="s">
        <v>552</v>
      </c>
      <c r="D3672" s="159">
        <v>108.33</v>
      </c>
    </row>
    <row r="3673" spans="3:4" ht="15" hidden="1" customHeight="1" x14ac:dyDescent="0.25">
      <c r="C3673" s="160" t="s">
        <v>549</v>
      </c>
      <c r="D3673" s="161">
        <v>354.87</v>
      </c>
    </row>
    <row r="3674" spans="3:4" ht="15" hidden="1" customHeight="1" x14ac:dyDescent="0.25">
      <c r="C3674" s="158" t="s">
        <v>549</v>
      </c>
      <c r="D3674" s="159">
        <v>661.18</v>
      </c>
    </row>
    <row r="3675" spans="3:4" ht="15" hidden="1" customHeight="1" x14ac:dyDescent="0.25">
      <c r="C3675" s="160" t="s">
        <v>547</v>
      </c>
      <c r="D3675" s="161">
        <v>742.82</v>
      </c>
    </row>
    <row r="3676" spans="3:4" ht="15" hidden="1" customHeight="1" x14ac:dyDescent="0.25">
      <c r="C3676" s="158" t="s">
        <v>309</v>
      </c>
      <c r="D3676" s="159">
        <v>370.1</v>
      </c>
    </row>
    <row r="3677" spans="3:4" ht="15" hidden="1" customHeight="1" x14ac:dyDescent="0.25">
      <c r="C3677" s="160" t="s">
        <v>546</v>
      </c>
      <c r="D3677" s="161">
        <v>1168.53</v>
      </c>
    </row>
    <row r="3678" spans="3:4" ht="15" hidden="1" customHeight="1" x14ac:dyDescent="0.25">
      <c r="C3678" s="158" t="s">
        <v>551</v>
      </c>
      <c r="D3678" s="159">
        <v>768.92</v>
      </c>
    </row>
    <row r="3679" spans="3:4" ht="15" hidden="1" customHeight="1" x14ac:dyDescent="0.25">
      <c r="C3679" s="160" t="s">
        <v>543</v>
      </c>
      <c r="D3679" s="161">
        <v>1166.76</v>
      </c>
    </row>
    <row r="3680" spans="3:4" ht="15" hidden="1" customHeight="1" x14ac:dyDescent="0.25">
      <c r="C3680" s="158" t="s">
        <v>556</v>
      </c>
      <c r="D3680" s="159">
        <v>696.7</v>
      </c>
    </row>
    <row r="3681" spans="3:4" ht="15" hidden="1" customHeight="1" x14ac:dyDescent="0.25">
      <c r="C3681" s="160" t="s">
        <v>542</v>
      </c>
      <c r="D3681" s="161">
        <v>316.04000000000002</v>
      </c>
    </row>
    <row r="3682" spans="3:4" ht="15" hidden="1" customHeight="1" x14ac:dyDescent="0.25">
      <c r="C3682" s="158" t="s">
        <v>308</v>
      </c>
      <c r="D3682" s="159">
        <v>850.39</v>
      </c>
    </row>
    <row r="3683" spans="3:4" ht="15" hidden="1" customHeight="1" x14ac:dyDescent="0.25">
      <c r="C3683" s="160" t="s">
        <v>546</v>
      </c>
      <c r="D3683" s="161">
        <v>481.66</v>
      </c>
    </row>
    <row r="3684" spans="3:4" ht="15" hidden="1" customHeight="1" x14ac:dyDescent="0.25">
      <c r="C3684" s="158" t="s">
        <v>549</v>
      </c>
      <c r="D3684" s="159">
        <v>1160.95</v>
      </c>
    </row>
    <row r="3685" spans="3:4" ht="15" hidden="1" customHeight="1" x14ac:dyDescent="0.25">
      <c r="C3685" s="160" t="s">
        <v>539</v>
      </c>
      <c r="D3685" s="161">
        <v>1103.3499999999999</v>
      </c>
    </row>
    <row r="3686" spans="3:4" ht="15" hidden="1" customHeight="1" x14ac:dyDescent="0.25">
      <c r="C3686" s="158" t="s">
        <v>312</v>
      </c>
      <c r="D3686" s="159">
        <v>1079.99</v>
      </c>
    </row>
    <row r="3687" spans="3:4" ht="15" hidden="1" customHeight="1" x14ac:dyDescent="0.25">
      <c r="C3687" s="160" t="s">
        <v>555</v>
      </c>
      <c r="D3687" s="161">
        <v>380.48</v>
      </c>
    </row>
    <row r="3688" spans="3:4" ht="15" hidden="1" customHeight="1" x14ac:dyDescent="0.25">
      <c r="C3688" s="158" t="s">
        <v>542</v>
      </c>
      <c r="D3688" s="159">
        <v>1172.8900000000001</v>
      </c>
    </row>
    <row r="3689" spans="3:4" ht="15" hidden="1" customHeight="1" x14ac:dyDescent="0.25">
      <c r="C3689" s="160" t="s">
        <v>539</v>
      </c>
      <c r="D3689" s="161">
        <v>899.98</v>
      </c>
    </row>
    <row r="3690" spans="3:4" ht="15" hidden="1" customHeight="1" x14ac:dyDescent="0.25">
      <c r="C3690" s="158" t="s">
        <v>547</v>
      </c>
      <c r="D3690" s="159">
        <v>865.49</v>
      </c>
    </row>
    <row r="3691" spans="3:4" ht="15" hidden="1" customHeight="1" x14ac:dyDescent="0.25">
      <c r="C3691" s="160" t="s">
        <v>548</v>
      </c>
      <c r="D3691" s="161">
        <v>1093.48</v>
      </c>
    </row>
    <row r="3692" spans="3:4" ht="15" hidden="1" customHeight="1" x14ac:dyDescent="0.25">
      <c r="C3692" s="158" t="s">
        <v>552</v>
      </c>
      <c r="D3692" s="159">
        <v>394.99</v>
      </c>
    </row>
    <row r="3693" spans="3:4" ht="15" hidden="1" customHeight="1" x14ac:dyDescent="0.25">
      <c r="C3693" s="160" t="s">
        <v>539</v>
      </c>
      <c r="D3693" s="161">
        <v>730.1</v>
      </c>
    </row>
    <row r="3694" spans="3:4" ht="15" hidden="1" customHeight="1" x14ac:dyDescent="0.25">
      <c r="C3694" s="158" t="s">
        <v>549</v>
      </c>
      <c r="D3694" s="159">
        <v>1132.9100000000001</v>
      </c>
    </row>
    <row r="3695" spans="3:4" ht="15" hidden="1" customHeight="1" x14ac:dyDescent="0.25">
      <c r="C3695" s="160" t="s">
        <v>307</v>
      </c>
      <c r="D3695" s="161">
        <v>987.91</v>
      </c>
    </row>
    <row r="3696" spans="3:4" ht="15" hidden="1" customHeight="1" x14ac:dyDescent="0.25">
      <c r="C3696" s="158" t="s">
        <v>557</v>
      </c>
      <c r="D3696" s="159">
        <v>594.07000000000005</v>
      </c>
    </row>
    <row r="3697" spans="3:4" ht="15" hidden="1" customHeight="1" x14ac:dyDescent="0.25">
      <c r="C3697" s="160" t="s">
        <v>558</v>
      </c>
      <c r="D3697" s="161">
        <v>745.99</v>
      </c>
    </row>
    <row r="3698" spans="3:4" ht="15" hidden="1" customHeight="1" x14ac:dyDescent="0.25">
      <c r="C3698" s="158" t="s">
        <v>549</v>
      </c>
      <c r="D3698" s="159">
        <v>263.87</v>
      </c>
    </row>
    <row r="3699" spans="3:4" ht="15" hidden="1" customHeight="1" x14ac:dyDescent="0.25">
      <c r="C3699" s="160" t="s">
        <v>548</v>
      </c>
      <c r="D3699" s="161">
        <v>265.33</v>
      </c>
    </row>
    <row r="3700" spans="3:4" ht="15" hidden="1" customHeight="1" x14ac:dyDescent="0.25">
      <c r="C3700" s="158" t="s">
        <v>555</v>
      </c>
      <c r="D3700" s="159">
        <v>155.21</v>
      </c>
    </row>
    <row r="3701" spans="3:4" ht="15" hidden="1" customHeight="1" x14ac:dyDescent="0.25">
      <c r="C3701" s="160" t="s">
        <v>539</v>
      </c>
      <c r="D3701" s="161">
        <v>95.93</v>
      </c>
    </row>
    <row r="3702" spans="3:4" ht="15" hidden="1" customHeight="1" x14ac:dyDescent="0.25">
      <c r="C3702" s="158" t="s">
        <v>550</v>
      </c>
      <c r="D3702" s="159">
        <v>674.4</v>
      </c>
    </row>
    <row r="3703" spans="3:4" ht="15" hidden="1" customHeight="1" x14ac:dyDescent="0.25">
      <c r="C3703" s="160" t="s">
        <v>551</v>
      </c>
      <c r="D3703" s="161">
        <v>663.72</v>
      </c>
    </row>
    <row r="3704" spans="3:4" ht="15" hidden="1" customHeight="1" x14ac:dyDescent="0.25">
      <c r="C3704" s="158" t="s">
        <v>547</v>
      </c>
      <c r="D3704" s="159">
        <v>296.11</v>
      </c>
    </row>
    <row r="3705" spans="3:4" ht="15" hidden="1" customHeight="1" x14ac:dyDescent="0.25">
      <c r="C3705" s="160" t="s">
        <v>543</v>
      </c>
      <c r="D3705" s="161">
        <v>290.95999999999998</v>
      </c>
    </row>
    <row r="3706" spans="3:4" ht="15" hidden="1" customHeight="1" x14ac:dyDescent="0.25">
      <c r="C3706" s="158" t="s">
        <v>551</v>
      </c>
      <c r="D3706" s="159">
        <v>548.95000000000005</v>
      </c>
    </row>
    <row r="3707" spans="3:4" ht="15" hidden="1" customHeight="1" x14ac:dyDescent="0.25">
      <c r="C3707" s="160" t="s">
        <v>543</v>
      </c>
      <c r="D3707" s="161">
        <v>510.1</v>
      </c>
    </row>
    <row r="3708" spans="3:4" ht="15" hidden="1" customHeight="1" x14ac:dyDescent="0.25">
      <c r="C3708" s="158" t="s">
        <v>549</v>
      </c>
      <c r="D3708" s="159">
        <v>643.95000000000005</v>
      </c>
    </row>
    <row r="3709" spans="3:4" ht="15" hidden="1" customHeight="1" x14ac:dyDescent="0.25">
      <c r="C3709" s="160" t="s">
        <v>555</v>
      </c>
      <c r="D3709" s="161">
        <v>463.43</v>
      </c>
    </row>
    <row r="3710" spans="3:4" ht="15" hidden="1" customHeight="1" x14ac:dyDescent="0.25">
      <c r="C3710" s="158" t="s">
        <v>549</v>
      </c>
      <c r="D3710" s="159">
        <v>726.39</v>
      </c>
    </row>
    <row r="3711" spans="3:4" ht="15" hidden="1" customHeight="1" x14ac:dyDescent="0.25">
      <c r="C3711" s="160" t="s">
        <v>539</v>
      </c>
      <c r="D3711" s="161">
        <v>1119.8</v>
      </c>
    </row>
    <row r="3712" spans="3:4" ht="15" hidden="1" customHeight="1" x14ac:dyDescent="0.25">
      <c r="C3712" s="158" t="s">
        <v>539</v>
      </c>
      <c r="D3712" s="159">
        <v>515.19000000000005</v>
      </c>
    </row>
    <row r="3713" spans="3:4" ht="15" hidden="1" customHeight="1" x14ac:dyDescent="0.25">
      <c r="C3713" s="160" t="s">
        <v>552</v>
      </c>
      <c r="D3713" s="161">
        <v>612.80999999999995</v>
      </c>
    </row>
    <row r="3714" spans="3:4" ht="15" hidden="1" customHeight="1" x14ac:dyDescent="0.25">
      <c r="C3714" s="158" t="s">
        <v>545</v>
      </c>
      <c r="D3714" s="159">
        <v>734.3</v>
      </c>
    </row>
    <row r="3715" spans="3:4" ht="15" hidden="1" customHeight="1" x14ac:dyDescent="0.25">
      <c r="C3715" s="160" t="s">
        <v>545</v>
      </c>
      <c r="D3715" s="161">
        <v>1192.57</v>
      </c>
    </row>
    <row r="3716" spans="3:4" ht="15" hidden="1" customHeight="1" x14ac:dyDescent="0.25">
      <c r="C3716" s="158" t="s">
        <v>553</v>
      </c>
      <c r="D3716" s="159">
        <v>631.29999999999995</v>
      </c>
    </row>
    <row r="3717" spans="3:4" ht="15" hidden="1" customHeight="1" x14ac:dyDescent="0.25">
      <c r="C3717" s="160" t="s">
        <v>546</v>
      </c>
      <c r="D3717" s="161">
        <v>216.88</v>
      </c>
    </row>
    <row r="3718" spans="3:4" ht="15" hidden="1" customHeight="1" x14ac:dyDescent="0.25">
      <c r="C3718" s="158" t="s">
        <v>554</v>
      </c>
      <c r="D3718" s="159">
        <v>866.95</v>
      </c>
    </row>
    <row r="3719" spans="3:4" ht="15" hidden="1" customHeight="1" x14ac:dyDescent="0.25">
      <c r="C3719" s="160" t="s">
        <v>547</v>
      </c>
      <c r="D3719" s="161">
        <v>804.13</v>
      </c>
    </row>
    <row r="3720" spans="3:4" ht="15" hidden="1" customHeight="1" x14ac:dyDescent="0.25">
      <c r="C3720" s="158" t="s">
        <v>540</v>
      </c>
      <c r="D3720" s="159">
        <v>1143.8900000000001</v>
      </c>
    </row>
    <row r="3721" spans="3:4" ht="15" hidden="1" customHeight="1" x14ac:dyDescent="0.25">
      <c r="C3721" s="160" t="s">
        <v>553</v>
      </c>
      <c r="D3721" s="161">
        <v>529.51</v>
      </c>
    </row>
    <row r="3722" spans="3:4" ht="15" hidden="1" customHeight="1" x14ac:dyDescent="0.25">
      <c r="C3722" s="158" t="s">
        <v>557</v>
      </c>
      <c r="D3722" s="159">
        <v>72.59</v>
      </c>
    </row>
    <row r="3723" spans="3:4" ht="15" hidden="1" customHeight="1" x14ac:dyDescent="0.25">
      <c r="C3723" s="160" t="s">
        <v>552</v>
      </c>
      <c r="D3723" s="161">
        <v>1161.42</v>
      </c>
    </row>
    <row r="3724" spans="3:4" ht="15" hidden="1" customHeight="1" x14ac:dyDescent="0.25">
      <c r="C3724" s="158" t="s">
        <v>552</v>
      </c>
      <c r="D3724" s="159">
        <v>714.18</v>
      </c>
    </row>
    <row r="3725" spans="3:4" ht="15" hidden="1" customHeight="1" x14ac:dyDescent="0.25">
      <c r="C3725" s="160" t="s">
        <v>549</v>
      </c>
      <c r="D3725" s="161">
        <v>941.29</v>
      </c>
    </row>
    <row r="3726" spans="3:4" ht="15" hidden="1" customHeight="1" x14ac:dyDescent="0.25">
      <c r="C3726" s="158" t="s">
        <v>543</v>
      </c>
      <c r="D3726" s="159">
        <v>525.72</v>
      </c>
    </row>
    <row r="3727" spans="3:4" ht="15" hidden="1" customHeight="1" x14ac:dyDescent="0.25">
      <c r="C3727" s="160" t="s">
        <v>541</v>
      </c>
      <c r="D3727" s="161">
        <v>376.19</v>
      </c>
    </row>
    <row r="3728" spans="3:4" ht="15" hidden="1" customHeight="1" x14ac:dyDescent="0.25">
      <c r="C3728" s="158" t="s">
        <v>545</v>
      </c>
      <c r="D3728" s="159">
        <v>443.8</v>
      </c>
    </row>
    <row r="3729" spans="3:4" ht="15" hidden="1" customHeight="1" x14ac:dyDescent="0.25">
      <c r="C3729" s="160" t="s">
        <v>548</v>
      </c>
      <c r="D3729" s="161">
        <v>1155.02</v>
      </c>
    </row>
    <row r="3730" spans="3:4" ht="15" hidden="1" customHeight="1" x14ac:dyDescent="0.25">
      <c r="C3730" s="158" t="s">
        <v>539</v>
      </c>
      <c r="D3730" s="159">
        <v>200.06</v>
      </c>
    </row>
    <row r="3731" spans="3:4" ht="15" hidden="1" customHeight="1" x14ac:dyDescent="0.25">
      <c r="C3731" s="160" t="s">
        <v>542</v>
      </c>
      <c r="D3731" s="161">
        <v>1184.3399999999999</v>
      </c>
    </row>
    <row r="3732" spans="3:4" ht="15" hidden="1" customHeight="1" x14ac:dyDescent="0.25">
      <c r="C3732" s="158" t="s">
        <v>547</v>
      </c>
      <c r="D3732" s="159">
        <v>28.38</v>
      </c>
    </row>
    <row r="3733" spans="3:4" ht="15" hidden="1" customHeight="1" x14ac:dyDescent="0.25">
      <c r="C3733" s="160" t="s">
        <v>539</v>
      </c>
      <c r="D3733" s="161">
        <v>400.89</v>
      </c>
    </row>
    <row r="3734" spans="3:4" ht="15" hidden="1" customHeight="1" x14ac:dyDescent="0.25">
      <c r="C3734" s="158" t="s">
        <v>553</v>
      </c>
      <c r="D3734" s="159">
        <v>215.94</v>
      </c>
    </row>
    <row r="3735" spans="3:4" ht="15" hidden="1" customHeight="1" x14ac:dyDescent="0.25">
      <c r="C3735" s="160" t="s">
        <v>554</v>
      </c>
      <c r="D3735" s="161">
        <v>627.74</v>
      </c>
    </row>
    <row r="3736" spans="3:4" ht="15" hidden="1" customHeight="1" x14ac:dyDescent="0.25">
      <c r="C3736" s="158" t="s">
        <v>552</v>
      </c>
      <c r="D3736" s="159">
        <v>584.71</v>
      </c>
    </row>
    <row r="3737" spans="3:4" ht="15" hidden="1" customHeight="1" x14ac:dyDescent="0.25">
      <c r="C3737" s="160" t="s">
        <v>542</v>
      </c>
      <c r="D3737" s="161">
        <v>695.56</v>
      </c>
    </row>
    <row r="3738" spans="3:4" ht="15" hidden="1" customHeight="1" x14ac:dyDescent="0.25">
      <c r="C3738" s="158" t="s">
        <v>545</v>
      </c>
      <c r="D3738" s="159">
        <v>1276.8499999999999</v>
      </c>
    </row>
    <row r="3739" spans="3:4" ht="15" hidden="1" customHeight="1" x14ac:dyDescent="0.25">
      <c r="C3739" s="160" t="s">
        <v>308</v>
      </c>
      <c r="D3739" s="161">
        <v>625.30999999999995</v>
      </c>
    </row>
    <row r="3740" spans="3:4" ht="15" hidden="1" customHeight="1" x14ac:dyDescent="0.25">
      <c r="C3740" s="158" t="s">
        <v>549</v>
      </c>
      <c r="D3740" s="159">
        <v>670.67</v>
      </c>
    </row>
    <row r="3741" spans="3:4" ht="15" hidden="1" customHeight="1" x14ac:dyDescent="0.25">
      <c r="C3741" s="160" t="s">
        <v>558</v>
      </c>
      <c r="D3741" s="161">
        <v>346.76</v>
      </c>
    </row>
    <row r="3742" spans="3:4" ht="15" hidden="1" customHeight="1" x14ac:dyDescent="0.25">
      <c r="C3742" s="158" t="s">
        <v>552</v>
      </c>
      <c r="D3742" s="159">
        <v>419.51</v>
      </c>
    </row>
    <row r="3743" spans="3:4" ht="15" hidden="1" customHeight="1" x14ac:dyDescent="0.25">
      <c r="C3743" s="160" t="s">
        <v>545</v>
      </c>
      <c r="D3743" s="161">
        <v>418.48</v>
      </c>
    </row>
    <row r="3744" spans="3:4" ht="15" hidden="1" customHeight="1" x14ac:dyDescent="0.25">
      <c r="C3744" s="158" t="s">
        <v>555</v>
      </c>
      <c r="D3744" s="159">
        <v>1148.82</v>
      </c>
    </row>
    <row r="3745" spans="3:4" ht="15" hidden="1" customHeight="1" x14ac:dyDescent="0.25">
      <c r="C3745" s="160" t="s">
        <v>551</v>
      </c>
      <c r="D3745" s="161">
        <v>1067.8900000000001</v>
      </c>
    </row>
    <row r="3746" spans="3:4" ht="15" hidden="1" customHeight="1" x14ac:dyDescent="0.25">
      <c r="C3746" s="158" t="s">
        <v>555</v>
      </c>
      <c r="D3746" s="159">
        <v>611.52</v>
      </c>
    </row>
    <row r="3747" spans="3:4" ht="15" hidden="1" customHeight="1" x14ac:dyDescent="0.25">
      <c r="C3747" s="160" t="s">
        <v>542</v>
      </c>
      <c r="D3747" s="161">
        <v>1131.56</v>
      </c>
    </row>
    <row r="3748" spans="3:4" ht="15" hidden="1" customHeight="1" x14ac:dyDescent="0.25">
      <c r="C3748" s="158" t="s">
        <v>550</v>
      </c>
      <c r="D3748" s="159">
        <v>251.97</v>
      </c>
    </row>
    <row r="3749" spans="3:4" ht="15" hidden="1" customHeight="1" x14ac:dyDescent="0.25">
      <c r="C3749" s="160" t="s">
        <v>549</v>
      </c>
      <c r="D3749" s="161">
        <v>48.57</v>
      </c>
    </row>
    <row r="3750" spans="3:4" ht="15" hidden="1" customHeight="1" x14ac:dyDescent="0.25">
      <c r="C3750" s="158" t="s">
        <v>553</v>
      </c>
      <c r="D3750" s="159">
        <v>1071.6099999999999</v>
      </c>
    </row>
    <row r="3751" spans="3:4" ht="15" hidden="1" customHeight="1" x14ac:dyDescent="0.25">
      <c r="C3751" s="160" t="s">
        <v>547</v>
      </c>
      <c r="D3751" s="161">
        <v>412.42</v>
      </c>
    </row>
    <row r="3752" spans="3:4" ht="15" hidden="1" customHeight="1" x14ac:dyDescent="0.25">
      <c r="C3752" s="158" t="s">
        <v>548</v>
      </c>
      <c r="D3752" s="159">
        <v>1264.75</v>
      </c>
    </row>
    <row r="3753" spans="3:4" ht="15" hidden="1" customHeight="1" x14ac:dyDescent="0.25">
      <c r="C3753" s="160" t="s">
        <v>541</v>
      </c>
      <c r="D3753" s="161">
        <v>667.04</v>
      </c>
    </row>
    <row r="3754" spans="3:4" ht="15" hidden="1" customHeight="1" x14ac:dyDescent="0.25">
      <c r="C3754" s="158" t="s">
        <v>308</v>
      </c>
      <c r="D3754" s="159">
        <v>1287.68</v>
      </c>
    </row>
    <row r="3755" spans="3:4" ht="15" hidden="1" customHeight="1" x14ac:dyDescent="0.25">
      <c r="C3755" s="160" t="s">
        <v>542</v>
      </c>
      <c r="D3755" s="161">
        <v>1049.43</v>
      </c>
    </row>
    <row r="3756" spans="3:4" ht="15" hidden="1" customHeight="1" x14ac:dyDescent="0.25">
      <c r="C3756" s="158" t="s">
        <v>543</v>
      </c>
      <c r="D3756" s="159">
        <v>963.86</v>
      </c>
    </row>
    <row r="3757" spans="3:4" ht="15" hidden="1" customHeight="1" x14ac:dyDescent="0.25">
      <c r="C3757" s="160" t="s">
        <v>308</v>
      </c>
      <c r="D3757" s="161">
        <v>1113.25</v>
      </c>
    </row>
    <row r="3758" spans="3:4" ht="15" hidden="1" customHeight="1" x14ac:dyDescent="0.25">
      <c r="C3758" s="158" t="s">
        <v>544</v>
      </c>
      <c r="D3758" s="159">
        <v>327.66000000000003</v>
      </c>
    </row>
    <row r="3759" spans="3:4" ht="15" hidden="1" customHeight="1" x14ac:dyDescent="0.25">
      <c r="C3759" s="160" t="s">
        <v>308</v>
      </c>
      <c r="D3759" s="161">
        <v>261.04000000000002</v>
      </c>
    </row>
    <row r="3760" spans="3:4" ht="15" hidden="1" customHeight="1" x14ac:dyDescent="0.25">
      <c r="C3760" s="158" t="s">
        <v>307</v>
      </c>
      <c r="D3760" s="159">
        <v>189.04</v>
      </c>
    </row>
    <row r="3761" spans="3:4" ht="15" hidden="1" customHeight="1" x14ac:dyDescent="0.25">
      <c r="C3761" s="160" t="s">
        <v>553</v>
      </c>
      <c r="D3761" s="161">
        <v>605.04</v>
      </c>
    </row>
    <row r="3762" spans="3:4" ht="15" hidden="1" customHeight="1" x14ac:dyDescent="0.25">
      <c r="C3762" s="158" t="s">
        <v>307</v>
      </c>
      <c r="D3762" s="159">
        <v>801.38</v>
      </c>
    </row>
    <row r="3763" spans="3:4" ht="15" hidden="1" customHeight="1" x14ac:dyDescent="0.25">
      <c r="C3763" s="160" t="s">
        <v>545</v>
      </c>
      <c r="D3763" s="161">
        <v>873.71</v>
      </c>
    </row>
    <row r="3764" spans="3:4" ht="15" hidden="1" customHeight="1" x14ac:dyDescent="0.25">
      <c r="C3764" s="158" t="s">
        <v>553</v>
      </c>
      <c r="D3764" s="159">
        <v>813.81</v>
      </c>
    </row>
    <row r="3765" spans="3:4" ht="15" hidden="1" customHeight="1" x14ac:dyDescent="0.25">
      <c r="C3765" s="160" t="s">
        <v>553</v>
      </c>
      <c r="D3765" s="161">
        <v>29.42</v>
      </c>
    </row>
    <row r="3766" spans="3:4" ht="15" hidden="1" customHeight="1" x14ac:dyDescent="0.25">
      <c r="C3766" s="158" t="s">
        <v>545</v>
      </c>
      <c r="D3766" s="159">
        <v>1298.43</v>
      </c>
    </row>
    <row r="3767" spans="3:4" ht="15" hidden="1" customHeight="1" x14ac:dyDescent="0.25">
      <c r="C3767" s="160" t="s">
        <v>542</v>
      </c>
      <c r="D3767" s="161">
        <v>387.44</v>
      </c>
    </row>
    <row r="3768" spans="3:4" ht="15" hidden="1" customHeight="1" x14ac:dyDescent="0.25">
      <c r="C3768" s="158" t="s">
        <v>546</v>
      </c>
      <c r="D3768" s="159">
        <v>139.28</v>
      </c>
    </row>
    <row r="3769" spans="3:4" ht="15" hidden="1" customHeight="1" x14ac:dyDescent="0.25">
      <c r="C3769" s="160" t="s">
        <v>539</v>
      </c>
      <c r="D3769" s="161">
        <v>270.64</v>
      </c>
    </row>
    <row r="3770" spans="3:4" ht="15" hidden="1" customHeight="1" x14ac:dyDescent="0.25">
      <c r="C3770" s="158" t="s">
        <v>544</v>
      </c>
      <c r="D3770" s="159">
        <v>1053.5899999999999</v>
      </c>
    </row>
    <row r="3771" spans="3:4" ht="15" hidden="1" customHeight="1" x14ac:dyDescent="0.25">
      <c r="C3771" s="160" t="s">
        <v>309</v>
      </c>
      <c r="D3771" s="161">
        <v>891.97</v>
      </c>
    </row>
    <row r="3772" spans="3:4" ht="15" hidden="1" customHeight="1" x14ac:dyDescent="0.25">
      <c r="C3772" s="158" t="s">
        <v>539</v>
      </c>
      <c r="D3772" s="159">
        <v>831.81</v>
      </c>
    </row>
    <row r="3773" spans="3:4" ht="15" hidden="1" customHeight="1" x14ac:dyDescent="0.25">
      <c r="C3773" s="160" t="s">
        <v>549</v>
      </c>
      <c r="D3773" s="161">
        <v>66.98</v>
      </c>
    </row>
    <row r="3774" spans="3:4" ht="15" hidden="1" customHeight="1" x14ac:dyDescent="0.25">
      <c r="C3774" s="158" t="s">
        <v>551</v>
      </c>
      <c r="D3774" s="159">
        <v>958.76</v>
      </c>
    </row>
    <row r="3775" spans="3:4" ht="15" hidden="1" customHeight="1" x14ac:dyDescent="0.25">
      <c r="C3775" s="160" t="s">
        <v>540</v>
      </c>
      <c r="D3775" s="161">
        <v>652.58000000000004</v>
      </c>
    </row>
    <row r="3776" spans="3:4" ht="15" hidden="1" customHeight="1" x14ac:dyDescent="0.25">
      <c r="C3776" s="158" t="s">
        <v>542</v>
      </c>
      <c r="D3776" s="159">
        <v>644.41999999999996</v>
      </c>
    </row>
    <row r="3777" spans="3:4" ht="15" hidden="1" customHeight="1" x14ac:dyDescent="0.25">
      <c r="C3777" s="160" t="s">
        <v>551</v>
      </c>
      <c r="D3777" s="161">
        <v>235.52</v>
      </c>
    </row>
    <row r="3778" spans="3:4" ht="15" hidden="1" customHeight="1" x14ac:dyDescent="0.25">
      <c r="C3778" s="158" t="s">
        <v>554</v>
      </c>
      <c r="D3778" s="159">
        <v>841.14</v>
      </c>
    </row>
    <row r="3779" spans="3:4" ht="15" hidden="1" customHeight="1" x14ac:dyDescent="0.25">
      <c r="C3779" s="160" t="s">
        <v>549</v>
      </c>
      <c r="D3779" s="161">
        <v>690.02</v>
      </c>
    </row>
    <row r="3780" spans="3:4" ht="15" hidden="1" customHeight="1" x14ac:dyDescent="0.25">
      <c r="C3780" s="158" t="s">
        <v>552</v>
      </c>
      <c r="D3780" s="159">
        <v>1090.1500000000001</v>
      </c>
    </row>
    <row r="3781" spans="3:4" ht="15" hidden="1" customHeight="1" x14ac:dyDescent="0.25">
      <c r="C3781" s="160" t="s">
        <v>558</v>
      </c>
      <c r="D3781" s="161">
        <v>892.89</v>
      </c>
    </row>
    <row r="3782" spans="3:4" ht="15" hidden="1" customHeight="1" x14ac:dyDescent="0.25">
      <c r="C3782" s="158" t="s">
        <v>540</v>
      </c>
      <c r="D3782" s="159">
        <v>1022.18</v>
      </c>
    </row>
    <row r="3783" spans="3:4" ht="15" hidden="1" customHeight="1" x14ac:dyDescent="0.25">
      <c r="C3783" s="160" t="s">
        <v>545</v>
      </c>
      <c r="D3783" s="161">
        <v>695.68</v>
      </c>
    </row>
    <row r="3784" spans="3:4" ht="15" hidden="1" customHeight="1" x14ac:dyDescent="0.25">
      <c r="C3784" s="158" t="s">
        <v>552</v>
      </c>
      <c r="D3784" s="159">
        <v>927.72</v>
      </c>
    </row>
    <row r="3785" spans="3:4" ht="15" hidden="1" customHeight="1" x14ac:dyDescent="0.25">
      <c r="C3785" s="160" t="s">
        <v>539</v>
      </c>
      <c r="D3785" s="161">
        <v>81.849999999999994</v>
      </c>
    </row>
    <row r="3786" spans="3:4" ht="15" hidden="1" customHeight="1" x14ac:dyDescent="0.25">
      <c r="C3786" s="158" t="s">
        <v>555</v>
      </c>
      <c r="D3786" s="159">
        <v>401.75</v>
      </c>
    </row>
    <row r="3787" spans="3:4" ht="15" hidden="1" customHeight="1" x14ac:dyDescent="0.25">
      <c r="C3787" s="160" t="s">
        <v>539</v>
      </c>
      <c r="D3787" s="161">
        <v>712.33</v>
      </c>
    </row>
    <row r="3788" spans="3:4" ht="15" hidden="1" customHeight="1" x14ac:dyDescent="0.25">
      <c r="C3788" s="158" t="s">
        <v>543</v>
      </c>
      <c r="D3788" s="159">
        <v>1270.32</v>
      </c>
    </row>
    <row r="3789" spans="3:4" ht="15" hidden="1" customHeight="1" x14ac:dyDescent="0.25">
      <c r="C3789" s="160" t="s">
        <v>548</v>
      </c>
      <c r="D3789" s="161">
        <v>981.63</v>
      </c>
    </row>
    <row r="3790" spans="3:4" ht="15" hidden="1" customHeight="1" x14ac:dyDescent="0.25">
      <c r="C3790" s="158" t="s">
        <v>309</v>
      </c>
      <c r="D3790" s="159">
        <v>814.33</v>
      </c>
    </row>
    <row r="3791" spans="3:4" ht="15" hidden="1" customHeight="1" x14ac:dyDescent="0.25">
      <c r="C3791" s="160" t="s">
        <v>309</v>
      </c>
      <c r="D3791" s="161">
        <v>600.80999999999995</v>
      </c>
    </row>
    <row r="3792" spans="3:4" ht="15" hidden="1" customHeight="1" x14ac:dyDescent="0.25">
      <c r="C3792" s="158" t="s">
        <v>552</v>
      </c>
      <c r="D3792" s="159">
        <v>1246.31</v>
      </c>
    </row>
    <row r="3793" spans="3:4" ht="15" hidden="1" customHeight="1" x14ac:dyDescent="0.25">
      <c r="C3793" s="160" t="s">
        <v>545</v>
      </c>
      <c r="D3793" s="161">
        <v>199.93</v>
      </c>
    </row>
    <row r="3794" spans="3:4" ht="15" hidden="1" customHeight="1" x14ac:dyDescent="0.25">
      <c r="C3794" s="158" t="s">
        <v>312</v>
      </c>
      <c r="D3794" s="159">
        <v>472.98</v>
      </c>
    </row>
    <row r="3795" spans="3:4" ht="15" hidden="1" customHeight="1" x14ac:dyDescent="0.25">
      <c r="C3795" s="160" t="s">
        <v>547</v>
      </c>
      <c r="D3795" s="161">
        <v>1136.1400000000001</v>
      </c>
    </row>
    <row r="3796" spans="3:4" ht="15" hidden="1" customHeight="1" x14ac:dyDescent="0.25">
      <c r="C3796" s="158" t="s">
        <v>552</v>
      </c>
      <c r="D3796" s="159">
        <v>536.63</v>
      </c>
    </row>
    <row r="3797" spans="3:4" ht="15" hidden="1" customHeight="1" x14ac:dyDescent="0.25">
      <c r="C3797" s="160" t="s">
        <v>553</v>
      </c>
      <c r="D3797" s="161">
        <v>365.91</v>
      </c>
    </row>
    <row r="3798" spans="3:4" ht="15" hidden="1" customHeight="1" x14ac:dyDescent="0.25">
      <c r="C3798" s="158" t="s">
        <v>547</v>
      </c>
      <c r="D3798" s="159">
        <v>753.39</v>
      </c>
    </row>
    <row r="3799" spans="3:4" ht="15" hidden="1" customHeight="1" x14ac:dyDescent="0.25">
      <c r="C3799" s="160" t="s">
        <v>312</v>
      </c>
      <c r="D3799" s="161">
        <v>828.84</v>
      </c>
    </row>
    <row r="3800" spans="3:4" ht="15" hidden="1" customHeight="1" x14ac:dyDescent="0.25">
      <c r="C3800" s="158" t="s">
        <v>543</v>
      </c>
      <c r="D3800" s="159">
        <v>553.11</v>
      </c>
    </row>
    <row r="3801" spans="3:4" ht="15" hidden="1" customHeight="1" x14ac:dyDescent="0.25">
      <c r="C3801" s="160" t="s">
        <v>552</v>
      </c>
      <c r="D3801" s="161">
        <v>555.91999999999996</v>
      </c>
    </row>
    <row r="3802" spans="3:4" ht="15" hidden="1" customHeight="1" x14ac:dyDescent="0.25">
      <c r="C3802" s="158" t="s">
        <v>557</v>
      </c>
      <c r="D3802" s="159">
        <v>253.32</v>
      </c>
    </row>
    <row r="3803" spans="3:4" ht="15" hidden="1" customHeight="1" x14ac:dyDescent="0.25">
      <c r="C3803" s="160" t="s">
        <v>553</v>
      </c>
      <c r="D3803" s="161">
        <v>1123.8399999999999</v>
      </c>
    </row>
    <row r="3804" spans="3:4" ht="15" hidden="1" customHeight="1" x14ac:dyDescent="0.25">
      <c r="C3804" s="158" t="s">
        <v>540</v>
      </c>
      <c r="D3804" s="159">
        <v>426.17</v>
      </c>
    </row>
    <row r="3805" spans="3:4" ht="15" hidden="1" customHeight="1" x14ac:dyDescent="0.25">
      <c r="C3805" s="160" t="s">
        <v>542</v>
      </c>
      <c r="D3805" s="161">
        <v>1082.1300000000001</v>
      </c>
    </row>
    <row r="3806" spans="3:4" ht="15" hidden="1" customHeight="1" x14ac:dyDescent="0.25">
      <c r="C3806" s="158" t="s">
        <v>541</v>
      </c>
      <c r="D3806" s="159">
        <v>593.32000000000005</v>
      </c>
    </row>
    <row r="3807" spans="3:4" ht="15" hidden="1" customHeight="1" x14ac:dyDescent="0.25">
      <c r="C3807" s="160" t="s">
        <v>309</v>
      </c>
      <c r="D3807" s="161">
        <v>162.25</v>
      </c>
    </row>
    <row r="3808" spans="3:4" ht="15" hidden="1" customHeight="1" x14ac:dyDescent="0.25">
      <c r="C3808" s="158" t="s">
        <v>549</v>
      </c>
      <c r="D3808" s="159">
        <v>641.07000000000005</v>
      </c>
    </row>
    <row r="3809" spans="3:4" ht="15" hidden="1" customHeight="1" x14ac:dyDescent="0.25">
      <c r="C3809" s="160" t="s">
        <v>543</v>
      </c>
      <c r="D3809" s="161">
        <v>943.66</v>
      </c>
    </row>
    <row r="3810" spans="3:4" ht="15" hidden="1" customHeight="1" x14ac:dyDescent="0.25">
      <c r="C3810" s="158" t="s">
        <v>541</v>
      </c>
      <c r="D3810" s="159">
        <v>866.16</v>
      </c>
    </row>
    <row r="3811" spans="3:4" ht="15" hidden="1" customHeight="1" x14ac:dyDescent="0.25">
      <c r="C3811" s="160" t="s">
        <v>307</v>
      </c>
      <c r="D3811" s="161">
        <v>10.51</v>
      </c>
    </row>
    <row r="3812" spans="3:4" ht="15" hidden="1" customHeight="1" x14ac:dyDescent="0.25">
      <c r="C3812" s="158" t="s">
        <v>547</v>
      </c>
      <c r="D3812" s="159">
        <v>538.04999999999995</v>
      </c>
    </row>
    <row r="3813" spans="3:4" ht="15" hidden="1" customHeight="1" x14ac:dyDescent="0.25">
      <c r="C3813" s="160" t="s">
        <v>557</v>
      </c>
      <c r="D3813" s="161">
        <v>368.94</v>
      </c>
    </row>
    <row r="3814" spans="3:4" ht="15" hidden="1" customHeight="1" x14ac:dyDescent="0.25">
      <c r="C3814" s="158" t="s">
        <v>542</v>
      </c>
      <c r="D3814" s="159">
        <v>715.1</v>
      </c>
    </row>
    <row r="3815" spans="3:4" ht="15" hidden="1" customHeight="1" x14ac:dyDescent="0.25">
      <c r="C3815" s="160" t="s">
        <v>551</v>
      </c>
      <c r="D3815" s="161">
        <v>1292.3800000000001</v>
      </c>
    </row>
    <row r="3816" spans="3:4" ht="15" hidden="1" customHeight="1" x14ac:dyDescent="0.25">
      <c r="C3816" s="158" t="s">
        <v>551</v>
      </c>
      <c r="D3816" s="159">
        <v>1206.73</v>
      </c>
    </row>
    <row r="3817" spans="3:4" ht="15" hidden="1" customHeight="1" x14ac:dyDescent="0.25">
      <c r="C3817" s="160" t="s">
        <v>558</v>
      </c>
      <c r="D3817" s="161">
        <v>455.43</v>
      </c>
    </row>
    <row r="3818" spans="3:4" ht="15" hidden="1" customHeight="1" x14ac:dyDescent="0.25">
      <c r="C3818" s="158" t="s">
        <v>546</v>
      </c>
      <c r="D3818" s="159">
        <v>69.27</v>
      </c>
    </row>
    <row r="3819" spans="3:4" ht="15" hidden="1" customHeight="1" x14ac:dyDescent="0.25">
      <c r="C3819" s="160" t="s">
        <v>545</v>
      </c>
      <c r="D3819" s="161">
        <v>1258.06</v>
      </c>
    </row>
    <row r="3820" spans="3:4" ht="15" hidden="1" customHeight="1" x14ac:dyDescent="0.25">
      <c r="C3820" s="158" t="s">
        <v>542</v>
      </c>
      <c r="D3820" s="159">
        <v>712.76</v>
      </c>
    </row>
    <row r="3821" spans="3:4" ht="15" hidden="1" customHeight="1" x14ac:dyDescent="0.25">
      <c r="C3821" s="160" t="s">
        <v>542</v>
      </c>
      <c r="D3821" s="161">
        <v>972.32</v>
      </c>
    </row>
    <row r="3822" spans="3:4" ht="15" hidden="1" customHeight="1" x14ac:dyDescent="0.25">
      <c r="C3822" s="158" t="s">
        <v>551</v>
      </c>
      <c r="D3822" s="159">
        <v>1283.6099999999999</v>
      </c>
    </row>
    <row r="3823" spans="3:4" ht="15" hidden="1" customHeight="1" x14ac:dyDescent="0.25">
      <c r="C3823" s="160" t="s">
        <v>549</v>
      </c>
      <c r="D3823" s="161">
        <v>576.52</v>
      </c>
    </row>
    <row r="3824" spans="3:4" ht="15" hidden="1" customHeight="1" x14ac:dyDescent="0.25">
      <c r="C3824" s="158" t="s">
        <v>553</v>
      </c>
      <c r="D3824" s="159">
        <v>1258.98</v>
      </c>
    </row>
    <row r="3825" spans="3:4" ht="15" hidden="1" customHeight="1" x14ac:dyDescent="0.25">
      <c r="C3825" s="160" t="s">
        <v>549</v>
      </c>
      <c r="D3825" s="161">
        <v>1030.08</v>
      </c>
    </row>
    <row r="3826" spans="3:4" ht="15" hidden="1" customHeight="1" x14ac:dyDescent="0.25">
      <c r="C3826" s="158" t="s">
        <v>553</v>
      </c>
      <c r="D3826" s="159">
        <v>254.68</v>
      </c>
    </row>
    <row r="3827" spans="3:4" ht="15" hidden="1" customHeight="1" x14ac:dyDescent="0.25">
      <c r="C3827" s="160" t="s">
        <v>542</v>
      </c>
      <c r="D3827" s="161">
        <v>387.41</v>
      </c>
    </row>
    <row r="3828" spans="3:4" ht="15" hidden="1" customHeight="1" x14ac:dyDescent="0.25">
      <c r="C3828" s="158" t="s">
        <v>542</v>
      </c>
      <c r="D3828" s="159">
        <v>539.08000000000004</v>
      </c>
    </row>
    <row r="3829" spans="3:4" ht="15" hidden="1" customHeight="1" x14ac:dyDescent="0.25">
      <c r="C3829" s="160" t="s">
        <v>309</v>
      </c>
      <c r="D3829" s="161">
        <v>447.2</v>
      </c>
    </row>
    <row r="3830" spans="3:4" ht="15" hidden="1" customHeight="1" x14ac:dyDescent="0.25">
      <c r="C3830" s="158" t="s">
        <v>539</v>
      </c>
      <c r="D3830" s="159">
        <v>176.99</v>
      </c>
    </row>
    <row r="3831" spans="3:4" ht="15" hidden="1" customHeight="1" x14ac:dyDescent="0.25">
      <c r="C3831" s="160" t="s">
        <v>558</v>
      </c>
      <c r="D3831" s="161">
        <v>645.03</v>
      </c>
    </row>
    <row r="3832" spans="3:4" ht="15" hidden="1" customHeight="1" x14ac:dyDescent="0.25">
      <c r="C3832" s="158" t="s">
        <v>309</v>
      </c>
      <c r="D3832" s="159">
        <v>1229.03</v>
      </c>
    </row>
    <row r="3833" spans="3:4" ht="15" hidden="1" customHeight="1" x14ac:dyDescent="0.25">
      <c r="C3833" s="160" t="s">
        <v>549</v>
      </c>
      <c r="D3833" s="161">
        <v>1236.1300000000001</v>
      </c>
    </row>
    <row r="3834" spans="3:4" ht="15" hidden="1" customHeight="1" x14ac:dyDescent="0.25">
      <c r="C3834" s="158" t="s">
        <v>539</v>
      </c>
      <c r="D3834" s="159">
        <v>1036.5999999999999</v>
      </c>
    </row>
    <row r="3835" spans="3:4" ht="15" hidden="1" customHeight="1" x14ac:dyDescent="0.25">
      <c r="C3835" s="160" t="s">
        <v>546</v>
      </c>
      <c r="D3835" s="161">
        <v>787.24</v>
      </c>
    </row>
    <row r="3836" spans="3:4" ht="15" hidden="1" customHeight="1" x14ac:dyDescent="0.25">
      <c r="C3836" s="158" t="s">
        <v>546</v>
      </c>
      <c r="D3836" s="159">
        <v>508.3</v>
      </c>
    </row>
    <row r="3837" spans="3:4" ht="15" hidden="1" customHeight="1" x14ac:dyDescent="0.25">
      <c r="C3837" s="160" t="s">
        <v>557</v>
      </c>
      <c r="D3837" s="161">
        <v>631.19000000000005</v>
      </c>
    </row>
    <row r="3838" spans="3:4" ht="15" hidden="1" customHeight="1" x14ac:dyDescent="0.25">
      <c r="C3838" s="158" t="s">
        <v>540</v>
      </c>
      <c r="D3838" s="159">
        <v>1168.17</v>
      </c>
    </row>
    <row r="3839" spans="3:4" ht="15" hidden="1" customHeight="1" x14ac:dyDescent="0.25">
      <c r="C3839" s="160" t="s">
        <v>307</v>
      </c>
      <c r="D3839" s="161">
        <v>749.53</v>
      </c>
    </row>
    <row r="3840" spans="3:4" ht="15" hidden="1" customHeight="1" x14ac:dyDescent="0.25">
      <c r="C3840" s="158" t="s">
        <v>307</v>
      </c>
      <c r="D3840" s="159">
        <v>558.17999999999995</v>
      </c>
    </row>
    <row r="3841" spans="3:4" ht="15" hidden="1" customHeight="1" x14ac:dyDescent="0.25">
      <c r="C3841" s="160" t="s">
        <v>308</v>
      </c>
      <c r="D3841" s="161">
        <v>800.37</v>
      </c>
    </row>
    <row r="3842" spans="3:4" ht="15" hidden="1" customHeight="1" x14ac:dyDescent="0.25">
      <c r="C3842" s="158" t="s">
        <v>539</v>
      </c>
      <c r="D3842" s="159">
        <v>146.78</v>
      </c>
    </row>
    <row r="3843" spans="3:4" ht="15" hidden="1" customHeight="1" x14ac:dyDescent="0.25">
      <c r="C3843" s="160" t="s">
        <v>556</v>
      </c>
      <c r="D3843" s="161">
        <v>383.62</v>
      </c>
    </row>
    <row r="3844" spans="3:4" ht="15" hidden="1" customHeight="1" x14ac:dyDescent="0.25">
      <c r="C3844" s="158" t="s">
        <v>308</v>
      </c>
      <c r="D3844" s="159">
        <v>1095.81</v>
      </c>
    </row>
    <row r="3845" spans="3:4" ht="15" hidden="1" customHeight="1" x14ac:dyDescent="0.25">
      <c r="C3845" s="160" t="s">
        <v>307</v>
      </c>
      <c r="D3845" s="161">
        <v>685.78</v>
      </c>
    </row>
    <row r="3846" spans="3:4" ht="15" hidden="1" customHeight="1" x14ac:dyDescent="0.25">
      <c r="C3846" s="158" t="s">
        <v>551</v>
      </c>
      <c r="D3846" s="159">
        <v>611.69000000000005</v>
      </c>
    </row>
    <row r="3847" spans="3:4" ht="15" hidden="1" customHeight="1" x14ac:dyDescent="0.25">
      <c r="C3847" s="160" t="s">
        <v>549</v>
      </c>
      <c r="D3847" s="161">
        <v>479.15</v>
      </c>
    </row>
    <row r="3848" spans="3:4" ht="15" hidden="1" customHeight="1" x14ac:dyDescent="0.25">
      <c r="C3848" s="158" t="s">
        <v>542</v>
      </c>
      <c r="D3848" s="159">
        <v>551.27</v>
      </c>
    </row>
    <row r="3849" spans="3:4" ht="15" hidden="1" customHeight="1" x14ac:dyDescent="0.25">
      <c r="C3849" s="160" t="s">
        <v>553</v>
      </c>
      <c r="D3849" s="161">
        <v>509.21</v>
      </c>
    </row>
    <row r="3850" spans="3:4" ht="15" hidden="1" customHeight="1" x14ac:dyDescent="0.25">
      <c r="C3850" s="158" t="s">
        <v>553</v>
      </c>
      <c r="D3850" s="159">
        <v>303.95999999999998</v>
      </c>
    </row>
    <row r="3851" spans="3:4" ht="15" hidden="1" customHeight="1" x14ac:dyDescent="0.25">
      <c r="C3851" s="160" t="s">
        <v>312</v>
      </c>
      <c r="D3851" s="161">
        <v>548.25</v>
      </c>
    </row>
    <row r="3852" spans="3:4" ht="15" hidden="1" customHeight="1" x14ac:dyDescent="0.25">
      <c r="C3852" s="158" t="s">
        <v>539</v>
      </c>
      <c r="D3852" s="159">
        <v>391.19</v>
      </c>
    </row>
    <row r="3853" spans="3:4" ht="15" hidden="1" customHeight="1" x14ac:dyDescent="0.25">
      <c r="C3853" s="160" t="s">
        <v>312</v>
      </c>
      <c r="D3853" s="161">
        <v>896.42</v>
      </c>
    </row>
    <row r="3854" spans="3:4" ht="15" hidden="1" customHeight="1" x14ac:dyDescent="0.25">
      <c r="C3854" s="158" t="s">
        <v>551</v>
      </c>
      <c r="D3854" s="159">
        <v>628.77</v>
      </c>
    </row>
    <row r="3855" spans="3:4" ht="15" hidden="1" customHeight="1" x14ac:dyDescent="0.25">
      <c r="C3855" s="160" t="s">
        <v>540</v>
      </c>
      <c r="D3855" s="161">
        <v>1151.83</v>
      </c>
    </row>
    <row r="3856" spans="3:4" ht="15" hidden="1" customHeight="1" x14ac:dyDescent="0.25">
      <c r="C3856" s="158" t="s">
        <v>309</v>
      </c>
      <c r="D3856" s="159">
        <v>642.51</v>
      </c>
    </row>
    <row r="3857" spans="3:4" ht="15" hidden="1" customHeight="1" x14ac:dyDescent="0.25">
      <c r="C3857" s="160" t="s">
        <v>547</v>
      </c>
      <c r="D3857" s="161">
        <v>491</v>
      </c>
    </row>
    <row r="3858" spans="3:4" ht="15" hidden="1" customHeight="1" x14ac:dyDescent="0.25">
      <c r="C3858" s="158" t="s">
        <v>308</v>
      </c>
      <c r="D3858" s="159">
        <v>585.91999999999996</v>
      </c>
    </row>
    <row r="3859" spans="3:4" ht="15" hidden="1" customHeight="1" x14ac:dyDescent="0.25">
      <c r="C3859" s="160" t="s">
        <v>312</v>
      </c>
      <c r="D3859" s="161">
        <v>223.29</v>
      </c>
    </row>
    <row r="3860" spans="3:4" ht="15" hidden="1" customHeight="1" x14ac:dyDescent="0.25">
      <c r="C3860" s="158" t="s">
        <v>545</v>
      </c>
      <c r="D3860" s="159">
        <v>464.76</v>
      </c>
    </row>
    <row r="3861" spans="3:4" ht="15" hidden="1" customHeight="1" x14ac:dyDescent="0.25">
      <c r="C3861" s="160" t="s">
        <v>550</v>
      </c>
      <c r="D3861" s="161">
        <v>821.43</v>
      </c>
    </row>
    <row r="3862" spans="3:4" ht="15" hidden="1" customHeight="1" x14ac:dyDescent="0.25">
      <c r="C3862" s="158" t="s">
        <v>551</v>
      </c>
      <c r="D3862" s="159">
        <v>842.43</v>
      </c>
    </row>
    <row r="3863" spans="3:4" ht="15" hidden="1" customHeight="1" x14ac:dyDescent="0.25">
      <c r="C3863" s="160" t="s">
        <v>546</v>
      </c>
      <c r="D3863" s="161">
        <v>467.73</v>
      </c>
    </row>
    <row r="3864" spans="3:4" ht="15" hidden="1" customHeight="1" x14ac:dyDescent="0.25">
      <c r="C3864" s="158" t="s">
        <v>545</v>
      </c>
      <c r="D3864" s="159">
        <v>172.23</v>
      </c>
    </row>
    <row r="3865" spans="3:4" ht="15" hidden="1" customHeight="1" x14ac:dyDescent="0.25">
      <c r="C3865" s="160" t="s">
        <v>546</v>
      </c>
      <c r="D3865" s="161">
        <v>642.52</v>
      </c>
    </row>
    <row r="3866" spans="3:4" ht="15" hidden="1" customHeight="1" x14ac:dyDescent="0.25">
      <c r="C3866" s="158" t="s">
        <v>543</v>
      </c>
      <c r="D3866" s="159">
        <v>517.4</v>
      </c>
    </row>
    <row r="3867" spans="3:4" ht="15" hidden="1" customHeight="1" x14ac:dyDescent="0.25">
      <c r="C3867" s="160" t="s">
        <v>551</v>
      </c>
      <c r="D3867" s="161">
        <v>810.33</v>
      </c>
    </row>
    <row r="3868" spans="3:4" ht="15" hidden="1" customHeight="1" x14ac:dyDescent="0.25">
      <c r="C3868" s="158" t="s">
        <v>558</v>
      </c>
      <c r="D3868" s="159">
        <v>777.09</v>
      </c>
    </row>
    <row r="3869" spans="3:4" ht="15" hidden="1" customHeight="1" x14ac:dyDescent="0.25">
      <c r="C3869" s="160" t="s">
        <v>550</v>
      </c>
      <c r="D3869" s="161">
        <v>59.85</v>
      </c>
    </row>
    <row r="3870" spans="3:4" ht="15" hidden="1" customHeight="1" x14ac:dyDescent="0.25">
      <c r="C3870" s="158" t="s">
        <v>546</v>
      </c>
      <c r="D3870" s="159">
        <v>103.05</v>
      </c>
    </row>
    <row r="3871" spans="3:4" ht="15" hidden="1" customHeight="1" x14ac:dyDescent="0.25">
      <c r="C3871" s="160" t="s">
        <v>551</v>
      </c>
      <c r="D3871" s="161">
        <v>280.05</v>
      </c>
    </row>
    <row r="3872" spans="3:4" ht="15" hidden="1" customHeight="1" x14ac:dyDescent="0.25">
      <c r="C3872" s="158" t="s">
        <v>547</v>
      </c>
      <c r="D3872" s="159">
        <v>432.83</v>
      </c>
    </row>
    <row r="3873" spans="3:4" ht="15" hidden="1" customHeight="1" x14ac:dyDescent="0.25">
      <c r="C3873" s="160" t="s">
        <v>540</v>
      </c>
      <c r="D3873" s="161">
        <v>742.05</v>
      </c>
    </row>
    <row r="3874" spans="3:4" ht="15" hidden="1" customHeight="1" x14ac:dyDescent="0.25">
      <c r="C3874" s="158" t="s">
        <v>542</v>
      </c>
      <c r="D3874" s="159">
        <v>81.63</v>
      </c>
    </row>
    <row r="3875" spans="3:4" ht="15" hidden="1" customHeight="1" x14ac:dyDescent="0.25">
      <c r="C3875" s="160" t="s">
        <v>308</v>
      </c>
      <c r="D3875" s="161">
        <v>18.29</v>
      </c>
    </row>
    <row r="3876" spans="3:4" ht="15" hidden="1" customHeight="1" x14ac:dyDescent="0.25">
      <c r="C3876" s="158" t="s">
        <v>552</v>
      </c>
      <c r="D3876" s="159">
        <v>1117.22</v>
      </c>
    </row>
    <row r="3877" spans="3:4" ht="15" hidden="1" customHeight="1" x14ac:dyDescent="0.25">
      <c r="C3877" s="160" t="s">
        <v>542</v>
      </c>
      <c r="D3877" s="161">
        <v>886.59</v>
      </c>
    </row>
    <row r="3878" spans="3:4" ht="15" hidden="1" customHeight="1" x14ac:dyDescent="0.25">
      <c r="C3878" s="158" t="s">
        <v>542</v>
      </c>
      <c r="D3878" s="159">
        <v>32.49</v>
      </c>
    </row>
    <row r="3879" spans="3:4" ht="15" hidden="1" customHeight="1" x14ac:dyDescent="0.25">
      <c r="C3879" s="160" t="s">
        <v>553</v>
      </c>
      <c r="D3879" s="161">
        <v>369.01</v>
      </c>
    </row>
    <row r="3880" spans="3:4" ht="15" hidden="1" customHeight="1" x14ac:dyDescent="0.25">
      <c r="C3880" s="158" t="s">
        <v>545</v>
      </c>
      <c r="D3880" s="159">
        <v>634.97</v>
      </c>
    </row>
    <row r="3881" spans="3:4" ht="15" hidden="1" customHeight="1" x14ac:dyDescent="0.25">
      <c r="C3881" s="160" t="s">
        <v>308</v>
      </c>
      <c r="D3881" s="161">
        <v>1095.32</v>
      </c>
    </row>
    <row r="3882" spans="3:4" ht="15" hidden="1" customHeight="1" x14ac:dyDescent="0.25">
      <c r="C3882" s="158" t="s">
        <v>546</v>
      </c>
      <c r="D3882" s="159">
        <v>674.04</v>
      </c>
    </row>
    <row r="3883" spans="3:4" ht="15" hidden="1" customHeight="1" x14ac:dyDescent="0.25">
      <c r="C3883" s="160" t="s">
        <v>546</v>
      </c>
      <c r="D3883" s="161">
        <v>614.32000000000005</v>
      </c>
    </row>
    <row r="3884" spans="3:4" ht="15" hidden="1" customHeight="1" x14ac:dyDescent="0.25">
      <c r="C3884" s="158" t="s">
        <v>552</v>
      </c>
      <c r="D3884" s="159">
        <v>84.42</v>
      </c>
    </row>
    <row r="3885" spans="3:4" ht="15" hidden="1" customHeight="1" x14ac:dyDescent="0.25">
      <c r="C3885" s="160" t="s">
        <v>539</v>
      </c>
      <c r="D3885" s="161">
        <v>336.49</v>
      </c>
    </row>
    <row r="3886" spans="3:4" ht="15" hidden="1" customHeight="1" x14ac:dyDescent="0.25">
      <c r="C3886" s="158" t="s">
        <v>556</v>
      </c>
      <c r="D3886" s="159">
        <v>142.27000000000001</v>
      </c>
    </row>
    <row r="3887" spans="3:4" ht="15" hidden="1" customHeight="1" x14ac:dyDescent="0.25">
      <c r="C3887" s="160" t="s">
        <v>551</v>
      </c>
      <c r="D3887" s="161">
        <v>780.17</v>
      </c>
    </row>
    <row r="3888" spans="3:4" ht="15" hidden="1" customHeight="1" x14ac:dyDescent="0.25">
      <c r="C3888" s="158" t="s">
        <v>543</v>
      </c>
      <c r="D3888" s="159">
        <v>743.42</v>
      </c>
    </row>
    <row r="3889" spans="3:4" ht="15" hidden="1" customHeight="1" x14ac:dyDescent="0.25">
      <c r="C3889" s="160" t="s">
        <v>543</v>
      </c>
      <c r="D3889" s="161">
        <v>1145.28</v>
      </c>
    </row>
    <row r="3890" spans="3:4" ht="15" hidden="1" customHeight="1" x14ac:dyDescent="0.25">
      <c r="C3890" s="158" t="s">
        <v>544</v>
      </c>
      <c r="D3890" s="159">
        <v>1086</v>
      </c>
    </row>
    <row r="3891" spans="3:4" ht="15" hidden="1" customHeight="1" x14ac:dyDescent="0.25">
      <c r="C3891" s="160" t="s">
        <v>548</v>
      </c>
      <c r="D3891" s="161">
        <v>415.24</v>
      </c>
    </row>
    <row r="3892" spans="3:4" ht="15" hidden="1" customHeight="1" x14ac:dyDescent="0.25">
      <c r="C3892" s="158" t="s">
        <v>550</v>
      </c>
      <c r="D3892" s="159">
        <v>374.95</v>
      </c>
    </row>
    <row r="3893" spans="3:4" ht="15" hidden="1" customHeight="1" x14ac:dyDescent="0.25">
      <c r="C3893" s="160" t="s">
        <v>542</v>
      </c>
      <c r="D3893" s="161">
        <v>613.07000000000005</v>
      </c>
    </row>
    <row r="3894" spans="3:4" ht="15" hidden="1" customHeight="1" x14ac:dyDescent="0.25">
      <c r="C3894" s="158" t="s">
        <v>550</v>
      </c>
      <c r="D3894" s="159">
        <v>325.39</v>
      </c>
    </row>
    <row r="3895" spans="3:4" ht="15" hidden="1" customHeight="1" x14ac:dyDescent="0.25">
      <c r="C3895" s="160" t="s">
        <v>546</v>
      </c>
      <c r="D3895" s="161">
        <v>601.1</v>
      </c>
    </row>
    <row r="3896" spans="3:4" ht="15" hidden="1" customHeight="1" x14ac:dyDescent="0.25">
      <c r="C3896" s="158" t="s">
        <v>308</v>
      </c>
      <c r="D3896" s="159">
        <v>1074.1099999999999</v>
      </c>
    </row>
    <row r="3897" spans="3:4" ht="15" hidden="1" customHeight="1" x14ac:dyDescent="0.25">
      <c r="C3897" s="160" t="s">
        <v>546</v>
      </c>
      <c r="D3897" s="161">
        <v>755.8</v>
      </c>
    </row>
    <row r="3898" spans="3:4" ht="15" hidden="1" customHeight="1" x14ac:dyDescent="0.25">
      <c r="C3898" s="158" t="s">
        <v>308</v>
      </c>
      <c r="D3898" s="159">
        <v>509.97</v>
      </c>
    </row>
    <row r="3899" spans="3:4" ht="15" hidden="1" customHeight="1" x14ac:dyDescent="0.25">
      <c r="C3899" s="160" t="s">
        <v>312</v>
      </c>
      <c r="D3899" s="161">
        <v>51.05</v>
      </c>
    </row>
    <row r="3900" spans="3:4" ht="15" hidden="1" customHeight="1" x14ac:dyDescent="0.25">
      <c r="C3900" s="158" t="s">
        <v>546</v>
      </c>
      <c r="D3900" s="159">
        <v>873.21</v>
      </c>
    </row>
    <row r="3901" spans="3:4" ht="15" hidden="1" customHeight="1" x14ac:dyDescent="0.25">
      <c r="C3901" s="160" t="s">
        <v>546</v>
      </c>
      <c r="D3901" s="161">
        <v>157.94999999999999</v>
      </c>
    </row>
    <row r="3902" spans="3:4" ht="15" hidden="1" customHeight="1" x14ac:dyDescent="0.25">
      <c r="C3902" s="158" t="s">
        <v>539</v>
      </c>
      <c r="D3902" s="159">
        <v>341.13</v>
      </c>
    </row>
    <row r="3903" spans="3:4" ht="15" hidden="1" customHeight="1" x14ac:dyDescent="0.25">
      <c r="C3903" s="160" t="s">
        <v>308</v>
      </c>
      <c r="D3903" s="161">
        <v>548.95000000000005</v>
      </c>
    </row>
    <row r="3904" spans="3:4" ht="15" hidden="1" customHeight="1" x14ac:dyDescent="0.25">
      <c r="C3904" s="158" t="s">
        <v>548</v>
      </c>
      <c r="D3904" s="159">
        <v>1126.01</v>
      </c>
    </row>
    <row r="3905" spans="3:4" ht="15" hidden="1" customHeight="1" x14ac:dyDescent="0.25">
      <c r="C3905" s="160" t="s">
        <v>547</v>
      </c>
      <c r="D3905" s="161">
        <v>503.1</v>
      </c>
    </row>
    <row r="3906" spans="3:4" ht="15" hidden="1" customHeight="1" x14ac:dyDescent="0.25">
      <c r="C3906" s="158" t="s">
        <v>553</v>
      </c>
      <c r="D3906" s="159">
        <v>406.6</v>
      </c>
    </row>
    <row r="3907" spans="3:4" ht="15" hidden="1" customHeight="1" x14ac:dyDescent="0.25">
      <c r="C3907" s="160" t="s">
        <v>539</v>
      </c>
      <c r="D3907" s="161">
        <v>982.69</v>
      </c>
    </row>
    <row r="3908" spans="3:4" ht="15" hidden="1" customHeight="1" x14ac:dyDescent="0.25">
      <c r="C3908" s="158" t="s">
        <v>543</v>
      </c>
      <c r="D3908" s="159">
        <v>707.3</v>
      </c>
    </row>
    <row r="3909" spans="3:4" ht="15" hidden="1" customHeight="1" x14ac:dyDescent="0.25">
      <c r="C3909" s="160" t="s">
        <v>547</v>
      </c>
      <c r="D3909" s="161">
        <v>328.22</v>
      </c>
    </row>
    <row r="3910" spans="3:4" ht="15" hidden="1" customHeight="1" x14ac:dyDescent="0.25">
      <c r="C3910" s="158" t="s">
        <v>549</v>
      </c>
      <c r="D3910" s="159">
        <v>718.93</v>
      </c>
    </row>
    <row r="3911" spans="3:4" ht="15" hidden="1" customHeight="1" x14ac:dyDescent="0.25">
      <c r="C3911" s="160" t="s">
        <v>549</v>
      </c>
      <c r="D3911" s="161">
        <v>636.36</v>
      </c>
    </row>
    <row r="3912" spans="3:4" ht="15" hidden="1" customHeight="1" x14ac:dyDescent="0.25">
      <c r="C3912" s="158" t="s">
        <v>547</v>
      </c>
      <c r="D3912" s="159">
        <v>343.68</v>
      </c>
    </row>
    <row r="3913" spans="3:4" ht="15" hidden="1" customHeight="1" x14ac:dyDescent="0.25">
      <c r="C3913" s="160" t="s">
        <v>545</v>
      </c>
      <c r="D3913" s="161">
        <v>529.11</v>
      </c>
    </row>
    <row r="3914" spans="3:4" ht="15" hidden="1" customHeight="1" x14ac:dyDescent="0.25">
      <c r="C3914" s="158" t="s">
        <v>553</v>
      </c>
      <c r="D3914" s="159">
        <v>517.19000000000005</v>
      </c>
    </row>
    <row r="3915" spans="3:4" ht="15" hidden="1" customHeight="1" x14ac:dyDescent="0.25">
      <c r="C3915" s="160" t="s">
        <v>544</v>
      </c>
      <c r="D3915" s="161">
        <v>777.83</v>
      </c>
    </row>
    <row r="3916" spans="3:4" ht="15" hidden="1" customHeight="1" x14ac:dyDescent="0.25">
      <c r="C3916" s="158" t="s">
        <v>542</v>
      </c>
      <c r="D3916" s="159">
        <v>454.62</v>
      </c>
    </row>
    <row r="3917" spans="3:4" ht="15" hidden="1" customHeight="1" x14ac:dyDescent="0.25">
      <c r="C3917" s="160" t="s">
        <v>552</v>
      </c>
      <c r="D3917" s="161">
        <v>375.49</v>
      </c>
    </row>
    <row r="3918" spans="3:4" ht="15" hidden="1" customHeight="1" x14ac:dyDescent="0.25">
      <c r="C3918" s="158" t="s">
        <v>553</v>
      </c>
      <c r="D3918" s="159">
        <v>685.2</v>
      </c>
    </row>
    <row r="3919" spans="3:4" ht="15" hidden="1" customHeight="1" x14ac:dyDescent="0.25">
      <c r="C3919" s="160" t="s">
        <v>557</v>
      </c>
      <c r="D3919" s="161">
        <v>379.52</v>
      </c>
    </row>
    <row r="3920" spans="3:4" ht="15" hidden="1" customHeight="1" x14ac:dyDescent="0.25">
      <c r="C3920" s="158" t="s">
        <v>549</v>
      </c>
      <c r="D3920" s="159">
        <v>614.16999999999996</v>
      </c>
    </row>
    <row r="3921" spans="3:4" ht="15" hidden="1" customHeight="1" x14ac:dyDescent="0.25">
      <c r="C3921" s="160" t="s">
        <v>543</v>
      </c>
      <c r="D3921" s="161">
        <v>534.96</v>
      </c>
    </row>
    <row r="3922" spans="3:4" ht="15" hidden="1" customHeight="1" x14ac:dyDescent="0.25">
      <c r="C3922" s="158" t="s">
        <v>544</v>
      </c>
      <c r="D3922" s="159">
        <v>362.67</v>
      </c>
    </row>
    <row r="3923" spans="3:4" ht="15" hidden="1" customHeight="1" x14ac:dyDescent="0.25">
      <c r="C3923" s="160" t="s">
        <v>307</v>
      </c>
      <c r="D3923" s="161">
        <v>1016.23</v>
      </c>
    </row>
    <row r="3924" spans="3:4" ht="15" hidden="1" customHeight="1" x14ac:dyDescent="0.25">
      <c r="C3924" s="158" t="s">
        <v>545</v>
      </c>
      <c r="D3924" s="159">
        <v>1265.21</v>
      </c>
    </row>
    <row r="3925" spans="3:4" ht="15" hidden="1" customHeight="1" x14ac:dyDescent="0.25">
      <c r="C3925" s="160" t="s">
        <v>307</v>
      </c>
      <c r="D3925" s="161">
        <v>742.33</v>
      </c>
    </row>
    <row r="3926" spans="3:4" ht="15" hidden="1" customHeight="1" x14ac:dyDescent="0.25">
      <c r="C3926" s="158" t="s">
        <v>542</v>
      </c>
      <c r="D3926" s="159">
        <v>117.13</v>
      </c>
    </row>
    <row r="3927" spans="3:4" ht="15" hidden="1" customHeight="1" x14ac:dyDescent="0.25">
      <c r="C3927" s="160" t="s">
        <v>312</v>
      </c>
      <c r="D3927" s="161">
        <v>882.29</v>
      </c>
    </row>
    <row r="3928" spans="3:4" ht="15" hidden="1" customHeight="1" x14ac:dyDescent="0.25">
      <c r="C3928" s="158" t="s">
        <v>550</v>
      </c>
      <c r="D3928" s="159">
        <v>33.43</v>
      </c>
    </row>
    <row r="3929" spans="3:4" ht="15" hidden="1" customHeight="1" x14ac:dyDescent="0.25">
      <c r="C3929" s="160" t="s">
        <v>308</v>
      </c>
      <c r="D3929" s="161">
        <v>1271.92</v>
      </c>
    </row>
    <row r="3930" spans="3:4" ht="15" hidden="1" customHeight="1" x14ac:dyDescent="0.25">
      <c r="C3930" s="158" t="s">
        <v>547</v>
      </c>
      <c r="D3930" s="159">
        <v>85.19</v>
      </c>
    </row>
    <row r="3931" spans="3:4" ht="15" hidden="1" customHeight="1" x14ac:dyDescent="0.25">
      <c r="C3931" s="160" t="s">
        <v>553</v>
      </c>
      <c r="D3931" s="161">
        <v>195.65</v>
      </c>
    </row>
    <row r="3932" spans="3:4" ht="15" hidden="1" customHeight="1" x14ac:dyDescent="0.25">
      <c r="C3932" s="158" t="s">
        <v>312</v>
      </c>
      <c r="D3932" s="159">
        <v>681.14</v>
      </c>
    </row>
    <row r="3933" spans="3:4" ht="15" hidden="1" customHeight="1" x14ac:dyDescent="0.25">
      <c r="C3933" s="160" t="s">
        <v>309</v>
      </c>
      <c r="D3933" s="161">
        <v>577.13</v>
      </c>
    </row>
    <row r="3934" spans="3:4" ht="15" hidden="1" customHeight="1" x14ac:dyDescent="0.25">
      <c r="C3934" s="158" t="s">
        <v>553</v>
      </c>
      <c r="D3934" s="159">
        <v>617.1</v>
      </c>
    </row>
    <row r="3935" spans="3:4" ht="15" hidden="1" customHeight="1" x14ac:dyDescent="0.25">
      <c r="C3935" s="160" t="s">
        <v>553</v>
      </c>
      <c r="D3935" s="161">
        <v>910.9</v>
      </c>
    </row>
    <row r="3936" spans="3:4" ht="15" hidden="1" customHeight="1" x14ac:dyDescent="0.25">
      <c r="C3936" s="158" t="s">
        <v>548</v>
      </c>
      <c r="D3936" s="159">
        <v>935.29</v>
      </c>
    </row>
    <row r="3937" spans="3:4" ht="15" hidden="1" customHeight="1" x14ac:dyDescent="0.25">
      <c r="C3937" s="160" t="s">
        <v>545</v>
      </c>
      <c r="D3937" s="161">
        <v>619.44000000000005</v>
      </c>
    </row>
    <row r="3938" spans="3:4" ht="15" hidden="1" customHeight="1" x14ac:dyDescent="0.25">
      <c r="C3938" s="158" t="s">
        <v>548</v>
      </c>
      <c r="D3938" s="159">
        <v>633.41999999999996</v>
      </c>
    </row>
    <row r="3939" spans="3:4" ht="15" hidden="1" customHeight="1" x14ac:dyDescent="0.25">
      <c r="C3939" s="160" t="s">
        <v>553</v>
      </c>
      <c r="D3939" s="161">
        <v>795.62</v>
      </c>
    </row>
    <row r="3940" spans="3:4" ht="15" hidden="1" customHeight="1" x14ac:dyDescent="0.25">
      <c r="C3940" s="158" t="s">
        <v>308</v>
      </c>
      <c r="D3940" s="159">
        <v>135.84</v>
      </c>
    </row>
    <row r="3941" spans="3:4" ht="15" hidden="1" customHeight="1" x14ac:dyDescent="0.25">
      <c r="C3941" s="160" t="s">
        <v>557</v>
      </c>
      <c r="D3941" s="161">
        <v>1126.94</v>
      </c>
    </row>
    <row r="3942" spans="3:4" ht="15" hidden="1" customHeight="1" x14ac:dyDescent="0.25">
      <c r="C3942" s="158" t="s">
        <v>308</v>
      </c>
      <c r="D3942" s="159">
        <v>941.4</v>
      </c>
    </row>
    <row r="3943" spans="3:4" ht="15" hidden="1" customHeight="1" x14ac:dyDescent="0.25">
      <c r="C3943" s="160" t="s">
        <v>552</v>
      </c>
      <c r="D3943" s="161">
        <v>40.409999999999997</v>
      </c>
    </row>
    <row r="3944" spans="3:4" ht="15" hidden="1" customHeight="1" x14ac:dyDescent="0.25">
      <c r="C3944" s="158" t="s">
        <v>551</v>
      </c>
      <c r="D3944" s="159">
        <v>50.99</v>
      </c>
    </row>
    <row r="3945" spans="3:4" ht="15" hidden="1" customHeight="1" x14ac:dyDescent="0.25">
      <c r="C3945" s="160" t="s">
        <v>307</v>
      </c>
      <c r="D3945" s="161">
        <v>250.34</v>
      </c>
    </row>
    <row r="3946" spans="3:4" ht="15" hidden="1" customHeight="1" x14ac:dyDescent="0.25">
      <c r="C3946" s="158" t="s">
        <v>553</v>
      </c>
      <c r="D3946" s="159">
        <v>755.02</v>
      </c>
    </row>
    <row r="3947" spans="3:4" ht="15" hidden="1" customHeight="1" x14ac:dyDescent="0.25">
      <c r="C3947" s="160" t="s">
        <v>545</v>
      </c>
      <c r="D3947" s="161">
        <v>857.76</v>
      </c>
    </row>
    <row r="3948" spans="3:4" ht="15" hidden="1" customHeight="1" x14ac:dyDescent="0.25">
      <c r="C3948" s="158" t="s">
        <v>542</v>
      </c>
      <c r="D3948" s="159">
        <v>340.89</v>
      </c>
    </row>
    <row r="3949" spans="3:4" ht="15" hidden="1" customHeight="1" x14ac:dyDescent="0.25">
      <c r="C3949" s="160" t="s">
        <v>309</v>
      </c>
      <c r="D3949" s="161">
        <v>585.91</v>
      </c>
    </row>
    <row r="3950" spans="3:4" ht="15" hidden="1" customHeight="1" x14ac:dyDescent="0.25">
      <c r="C3950" s="158" t="s">
        <v>312</v>
      </c>
      <c r="D3950" s="159">
        <v>634.02</v>
      </c>
    </row>
    <row r="3951" spans="3:4" ht="15" hidden="1" customHeight="1" x14ac:dyDescent="0.25">
      <c r="C3951" s="160" t="s">
        <v>543</v>
      </c>
      <c r="D3951" s="161">
        <v>1259.3599999999999</v>
      </c>
    </row>
    <row r="3952" spans="3:4" ht="15" hidden="1" customHeight="1" x14ac:dyDescent="0.25">
      <c r="C3952" s="158" t="s">
        <v>312</v>
      </c>
      <c r="D3952" s="159">
        <v>1024.49</v>
      </c>
    </row>
    <row r="3953" spans="3:4" ht="15" hidden="1" customHeight="1" x14ac:dyDescent="0.25">
      <c r="C3953" s="160" t="s">
        <v>544</v>
      </c>
      <c r="D3953" s="161">
        <v>25.29</v>
      </c>
    </row>
    <row r="3954" spans="3:4" ht="15" hidden="1" customHeight="1" x14ac:dyDescent="0.25">
      <c r="C3954" s="158" t="s">
        <v>552</v>
      </c>
      <c r="D3954" s="159">
        <v>1047.1600000000001</v>
      </c>
    </row>
    <row r="3955" spans="3:4" ht="15" hidden="1" customHeight="1" x14ac:dyDescent="0.25">
      <c r="C3955" s="160" t="s">
        <v>542</v>
      </c>
      <c r="D3955" s="161">
        <v>443.93</v>
      </c>
    </row>
    <row r="3956" spans="3:4" ht="15" hidden="1" customHeight="1" x14ac:dyDescent="0.25">
      <c r="C3956" s="158" t="s">
        <v>308</v>
      </c>
      <c r="D3956" s="159">
        <v>604.67999999999995</v>
      </c>
    </row>
    <row r="3957" spans="3:4" ht="15" hidden="1" customHeight="1" x14ac:dyDescent="0.25">
      <c r="C3957" s="160" t="s">
        <v>312</v>
      </c>
      <c r="D3957" s="161">
        <v>1141.71</v>
      </c>
    </row>
    <row r="3958" spans="3:4" ht="15" hidden="1" customHeight="1" x14ac:dyDescent="0.25">
      <c r="C3958" s="158" t="s">
        <v>548</v>
      </c>
      <c r="D3958" s="159">
        <v>433.99</v>
      </c>
    </row>
    <row r="3959" spans="3:4" ht="15" hidden="1" customHeight="1" x14ac:dyDescent="0.25">
      <c r="C3959" s="160" t="s">
        <v>309</v>
      </c>
      <c r="D3959" s="161">
        <v>819.11</v>
      </c>
    </row>
    <row r="3960" spans="3:4" ht="15" hidden="1" customHeight="1" x14ac:dyDescent="0.25">
      <c r="C3960" s="158" t="s">
        <v>550</v>
      </c>
      <c r="D3960" s="159">
        <v>1215.01</v>
      </c>
    </row>
    <row r="3961" spans="3:4" ht="15" hidden="1" customHeight="1" x14ac:dyDescent="0.25">
      <c r="C3961" s="160" t="s">
        <v>544</v>
      </c>
      <c r="D3961" s="161">
        <v>990.87</v>
      </c>
    </row>
    <row r="3962" spans="3:4" ht="15" hidden="1" customHeight="1" x14ac:dyDescent="0.25">
      <c r="C3962" s="158" t="s">
        <v>546</v>
      </c>
      <c r="D3962" s="159">
        <v>426.15</v>
      </c>
    </row>
    <row r="3963" spans="3:4" ht="15" hidden="1" customHeight="1" x14ac:dyDescent="0.25">
      <c r="C3963" s="160" t="s">
        <v>551</v>
      </c>
      <c r="D3963" s="161">
        <v>602.23</v>
      </c>
    </row>
    <row r="3964" spans="3:4" ht="15" hidden="1" customHeight="1" x14ac:dyDescent="0.25">
      <c r="C3964" s="158" t="s">
        <v>539</v>
      </c>
      <c r="D3964" s="159">
        <v>321.37</v>
      </c>
    </row>
    <row r="3965" spans="3:4" ht="15" hidden="1" customHeight="1" x14ac:dyDescent="0.25">
      <c r="C3965" s="160" t="s">
        <v>540</v>
      </c>
      <c r="D3965" s="161">
        <v>269.35000000000002</v>
      </c>
    </row>
    <row r="3966" spans="3:4" ht="15" hidden="1" customHeight="1" x14ac:dyDescent="0.25">
      <c r="C3966" s="158" t="s">
        <v>556</v>
      </c>
      <c r="D3966" s="159">
        <v>1186.1099999999999</v>
      </c>
    </row>
    <row r="3967" spans="3:4" ht="15" hidden="1" customHeight="1" x14ac:dyDescent="0.25">
      <c r="C3967" s="160" t="s">
        <v>545</v>
      </c>
      <c r="D3967" s="161">
        <v>960.91</v>
      </c>
    </row>
    <row r="3968" spans="3:4" ht="15" hidden="1" customHeight="1" x14ac:dyDescent="0.25">
      <c r="C3968" s="158" t="s">
        <v>312</v>
      </c>
      <c r="D3968" s="159">
        <v>909.75</v>
      </c>
    </row>
    <row r="3969" spans="3:4" ht="15" hidden="1" customHeight="1" x14ac:dyDescent="0.25">
      <c r="C3969" s="160" t="s">
        <v>542</v>
      </c>
      <c r="D3969" s="161">
        <v>497.22</v>
      </c>
    </row>
    <row r="3970" spans="3:4" ht="15" hidden="1" customHeight="1" x14ac:dyDescent="0.25">
      <c r="C3970" s="158" t="s">
        <v>543</v>
      </c>
      <c r="D3970" s="159">
        <v>661.87</v>
      </c>
    </row>
    <row r="3971" spans="3:4" ht="15" hidden="1" customHeight="1" x14ac:dyDescent="0.25">
      <c r="C3971" s="160" t="s">
        <v>546</v>
      </c>
      <c r="D3971" s="161">
        <v>258.83</v>
      </c>
    </row>
    <row r="3972" spans="3:4" ht="15" hidden="1" customHeight="1" x14ac:dyDescent="0.25">
      <c r="C3972" s="158" t="s">
        <v>543</v>
      </c>
      <c r="D3972" s="159">
        <v>1092.8599999999999</v>
      </c>
    </row>
    <row r="3973" spans="3:4" ht="15" hidden="1" customHeight="1" x14ac:dyDescent="0.25">
      <c r="C3973" s="160" t="s">
        <v>312</v>
      </c>
      <c r="D3973" s="161">
        <v>1160.52</v>
      </c>
    </row>
    <row r="3974" spans="3:4" ht="15" hidden="1" customHeight="1" x14ac:dyDescent="0.25">
      <c r="C3974" s="158" t="s">
        <v>544</v>
      </c>
      <c r="D3974" s="159">
        <v>533.03</v>
      </c>
    </row>
    <row r="3975" spans="3:4" ht="15" hidden="1" customHeight="1" x14ac:dyDescent="0.25">
      <c r="C3975" s="160" t="s">
        <v>552</v>
      </c>
      <c r="D3975" s="161">
        <v>1132.1300000000001</v>
      </c>
    </row>
    <row r="3976" spans="3:4" ht="15" hidden="1" customHeight="1" x14ac:dyDescent="0.25">
      <c r="C3976" s="158" t="s">
        <v>554</v>
      </c>
      <c r="D3976" s="159">
        <v>735.57</v>
      </c>
    </row>
    <row r="3977" spans="3:4" ht="15" hidden="1" customHeight="1" x14ac:dyDescent="0.25">
      <c r="C3977" s="160" t="s">
        <v>540</v>
      </c>
      <c r="D3977" s="161">
        <v>543.12</v>
      </c>
    </row>
    <row r="3978" spans="3:4" ht="15" hidden="1" customHeight="1" x14ac:dyDescent="0.25">
      <c r="C3978" s="158" t="s">
        <v>542</v>
      </c>
      <c r="D3978" s="159">
        <v>150.22</v>
      </c>
    </row>
    <row r="3979" spans="3:4" ht="15" hidden="1" customHeight="1" x14ac:dyDescent="0.25">
      <c r="C3979" s="160" t="s">
        <v>555</v>
      </c>
      <c r="D3979" s="161">
        <v>409.45</v>
      </c>
    </row>
    <row r="3980" spans="3:4" ht="15" hidden="1" customHeight="1" x14ac:dyDescent="0.25">
      <c r="C3980" s="158" t="s">
        <v>550</v>
      </c>
      <c r="D3980" s="159">
        <v>214.35</v>
      </c>
    </row>
    <row r="3981" spans="3:4" ht="15" hidden="1" customHeight="1" x14ac:dyDescent="0.25">
      <c r="C3981" s="160" t="s">
        <v>551</v>
      </c>
      <c r="D3981" s="161">
        <v>266.3</v>
      </c>
    </row>
    <row r="3982" spans="3:4" ht="15" hidden="1" customHeight="1" x14ac:dyDescent="0.25">
      <c r="C3982" s="158" t="s">
        <v>543</v>
      </c>
      <c r="D3982" s="159">
        <v>861.83</v>
      </c>
    </row>
    <row r="3983" spans="3:4" ht="15" hidden="1" customHeight="1" x14ac:dyDescent="0.25">
      <c r="C3983" s="160" t="s">
        <v>542</v>
      </c>
      <c r="D3983" s="161">
        <v>899.44</v>
      </c>
    </row>
    <row r="3984" spans="3:4" ht="15" hidden="1" customHeight="1" x14ac:dyDescent="0.25">
      <c r="C3984" s="158" t="s">
        <v>307</v>
      </c>
      <c r="D3984" s="159">
        <v>811.25</v>
      </c>
    </row>
    <row r="3985" spans="3:4" ht="15" hidden="1" customHeight="1" x14ac:dyDescent="0.25">
      <c r="C3985" s="160" t="s">
        <v>546</v>
      </c>
      <c r="D3985" s="161">
        <v>1293.29</v>
      </c>
    </row>
    <row r="3986" spans="3:4" ht="15" hidden="1" customHeight="1" x14ac:dyDescent="0.25">
      <c r="C3986" s="158" t="s">
        <v>547</v>
      </c>
      <c r="D3986" s="159">
        <v>680.45</v>
      </c>
    </row>
    <row r="3987" spans="3:4" ht="15" hidden="1" customHeight="1" x14ac:dyDescent="0.25">
      <c r="C3987" s="160" t="s">
        <v>551</v>
      </c>
      <c r="D3987" s="161">
        <v>979.52</v>
      </c>
    </row>
    <row r="3988" spans="3:4" ht="15" hidden="1" customHeight="1" x14ac:dyDescent="0.25">
      <c r="C3988" s="158" t="s">
        <v>545</v>
      </c>
      <c r="D3988" s="159">
        <v>438.13</v>
      </c>
    </row>
    <row r="3989" spans="3:4" ht="15" hidden="1" customHeight="1" x14ac:dyDescent="0.25">
      <c r="C3989" s="160" t="s">
        <v>308</v>
      </c>
      <c r="D3989" s="161">
        <v>313.52</v>
      </c>
    </row>
    <row r="3990" spans="3:4" ht="15" hidden="1" customHeight="1" x14ac:dyDescent="0.25">
      <c r="C3990" s="158" t="s">
        <v>553</v>
      </c>
      <c r="D3990" s="159">
        <v>569.72</v>
      </c>
    </row>
    <row r="3991" spans="3:4" ht="15" hidden="1" customHeight="1" x14ac:dyDescent="0.25">
      <c r="C3991" s="160" t="s">
        <v>551</v>
      </c>
      <c r="D3991" s="161">
        <v>698.03</v>
      </c>
    </row>
    <row r="3992" spans="3:4" ht="15" hidden="1" customHeight="1" x14ac:dyDescent="0.25">
      <c r="C3992" s="158" t="s">
        <v>307</v>
      </c>
      <c r="D3992" s="159">
        <v>417.87</v>
      </c>
    </row>
    <row r="3993" spans="3:4" ht="15" hidden="1" customHeight="1" x14ac:dyDescent="0.25">
      <c r="C3993" s="160" t="s">
        <v>543</v>
      </c>
      <c r="D3993" s="161">
        <v>707.59</v>
      </c>
    </row>
    <row r="3994" spans="3:4" ht="15" hidden="1" customHeight="1" x14ac:dyDescent="0.25">
      <c r="C3994" s="158" t="s">
        <v>540</v>
      </c>
      <c r="D3994" s="159">
        <v>70.42</v>
      </c>
    </row>
    <row r="3995" spans="3:4" ht="15" hidden="1" customHeight="1" x14ac:dyDescent="0.25">
      <c r="C3995" s="160" t="s">
        <v>554</v>
      </c>
      <c r="D3995" s="161">
        <v>378.49</v>
      </c>
    </row>
    <row r="3996" spans="3:4" ht="15" hidden="1" customHeight="1" x14ac:dyDescent="0.25">
      <c r="C3996" s="158" t="s">
        <v>552</v>
      </c>
      <c r="D3996" s="159">
        <v>442.6</v>
      </c>
    </row>
    <row r="3997" spans="3:4" ht="15" hidden="1" customHeight="1" x14ac:dyDescent="0.25">
      <c r="C3997" s="160" t="s">
        <v>553</v>
      </c>
      <c r="D3997" s="161">
        <v>944.99</v>
      </c>
    </row>
    <row r="3998" spans="3:4" ht="15" hidden="1" customHeight="1" x14ac:dyDescent="0.25">
      <c r="C3998" s="158" t="s">
        <v>307</v>
      </c>
      <c r="D3998" s="159">
        <v>208.5</v>
      </c>
    </row>
    <row r="3999" spans="3:4" ht="15" hidden="1" customHeight="1" x14ac:dyDescent="0.25">
      <c r="C3999" s="160" t="s">
        <v>548</v>
      </c>
      <c r="D3999" s="161">
        <v>268.36</v>
      </c>
    </row>
    <row r="4000" spans="3:4" ht="15" hidden="1" customHeight="1" x14ac:dyDescent="0.25">
      <c r="C4000" s="158" t="s">
        <v>555</v>
      </c>
      <c r="D4000" s="159">
        <v>1268.69</v>
      </c>
    </row>
    <row r="4001" spans="3:4" ht="15" hidden="1" customHeight="1" x14ac:dyDescent="0.25">
      <c r="C4001" s="160" t="s">
        <v>547</v>
      </c>
      <c r="D4001" s="161">
        <v>594.20000000000005</v>
      </c>
    </row>
    <row r="4002" spans="3:4" ht="15" hidden="1" customHeight="1" x14ac:dyDescent="0.25">
      <c r="C4002" s="158" t="s">
        <v>551</v>
      </c>
      <c r="D4002" s="159">
        <v>139.35</v>
      </c>
    </row>
    <row r="4003" spans="3:4" ht="15" hidden="1" customHeight="1" x14ac:dyDescent="0.25">
      <c r="C4003" s="160" t="s">
        <v>542</v>
      </c>
      <c r="D4003" s="161">
        <v>992.11</v>
      </c>
    </row>
    <row r="4004" spans="3:4" ht="15" hidden="1" customHeight="1" x14ac:dyDescent="0.25">
      <c r="C4004" s="158" t="s">
        <v>539</v>
      </c>
      <c r="D4004" s="159">
        <v>459.01</v>
      </c>
    </row>
    <row r="4005" spans="3:4" ht="15" hidden="1" customHeight="1" x14ac:dyDescent="0.25">
      <c r="C4005" s="160" t="s">
        <v>542</v>
      </c>
      <c r="D4005" s="161">
        <v>801.21</v>
      </c>
    </row>
    <row r="4006" spans="3:4" ht="15" hidden="1" customHeight="1" x14ac:dyDescent="0.25">
      <c r="C4006" s="158" t="s">
        <v>308</v>
      </c>
      <c r="D4006" s="159">
        <v>489.14</v>
      </c>
    </row>
    <row r="4007" spans="3:4" ht="15" hidden="1" customHeight="1" x14ac:dyDescent="0.25">
      <c r="C4007" s="160" t="s">
        <v>558</v>
      </c>
      <c r="D4007" s="161">
        <v>434.41</v>
      </c>
    </row>
    <row r="4008" spans="3:4" ht="15" hidden="1" customHeight="1" x14ac:dyDescent="0.25">
      <c r="C4008" s="158" t="s">
        <v>546</v>
      </c>
      <c r="D4008" s="159">
        <v>87.51</v>
      </c>
    </row>
    <row r="4009" spans="3:4" ht="15" hidden="1" customHeight="1" x14ac:dyDescent="0.25">
      <c r="C4009" s="160" t="s">
        <v>312</v>
      </c>
      <c r="D4009" s="161">
        <v>778.52</v>
      </c>
    </row>
    <row r="4010" spans="3:4" ht="15" hidden="1" customHeight="1" x14ac:dyDescent="0.25">
      <c r="C4010" s="158" t="s">
        <v>546</v>
      </c>
      <c r="D4010" s="159">
        <v>184.76</v>
      </c>
    </row>
    <row r="4011" spans="3:4" ht="15" hidden="1" customHeight="1" x14ac:dyDescent="0.25">
      <c r="C4011" s="160" t="s">
        <v>546</v>
      </c>
      <c r="D4011" s="161">
        <v>1231.1600000000001</v>
      </c>
    </row>
    <row r="4012" spans="3:4" ht="15" hidden="1" customHeight="1" x14ac:dyDescent="0.25">
      <c r="C4012" s="158" t="s">
        <v>549</v>
      </c>
      <c r="D4012" s="159">
        <v>265.14999999999998</v>
      </c>
    </row>
    <row r="4013" spans="3:4" ht="15" hidden="1" customHeight="1" x14ac:dyDescent="0.25">
      <c r="C4013" s="160" t="s">
        <v>553</v>
      </c>
      <c r="D4013" s="161">
        <v>178.15</v>
      </c>
    </row>
    <row r="4014" spans="3:4" ht="15" hidden="1" customHeight="1" x14ac:dyDescent="0.25">
      <c r="C4014" s="158" t="s">
        <v>309</v>
      </c>
      <c r="D4014" s="159">
        <v>761.86</v>
      </c>
    </row>
    <row r="4015" spans="3:4" ht="15" hidden="1" customHeight="1" x14ac:dyDescent="0.25">
      <c r="C4015" s="160" t="s">
        <v>552</v>
      </c>
      <c r="D4015" s="161">
        <v>73.22</v>
      </c>
    </row>
    <row r="4016" spans="3:4" ht="15" hidden="1" customHeight="1" x14ac:dyDescent="0.25">
      <c r="C4016" s="158" t="s">
        <v>542</v>
      </c>
      <c r="D4016" s="159">
        <v>764.27</v>
      </c>
    </row>
    <row r="4017" spans="3:4" ht="15" hidden="1" customHeight="1" x14ac:dyDescent="0.25">
      <c r="C4017" s="160" t="s">
        <v>544</v>
      </c>
      <c r="D4017" s="161">
        <v>340.89</v>
      </c>
    </row>
    <row r="4018" spans="3:4" ht="15" hidden="1" customHeight="1" x14ac:dyDescent="0.25">
      <c r="C4018" s="158" t="s">
        <v>547</v>
      </c>
      <c r="D4018" s="159">
        <v>904.5</v>
      </c>
    </row>
    <row r="4019" spans="3:4" ht="15" hidden="1" customHeight="1" x14ac:dyDescent="0.25">
      <c r="C4019" s="160" t="s">
        <v>551</v>
      </c>
      <c r="D4019" s="161">
        <v>1097.23</v>
      </c>
    </row>
    <row r="4020" spans="3:4" ht="15" hidden="1" customHeight="1" x14ac:dyDescent="0.25">
      <c r="C4020" s="158" t="s">
        <v>552</v>
      </c>
      <c r="D4020" s="159">
        <v>1204.03</v>
      </c>
    </row>
    <row r="4021" spans="3:4" ht="15" hidden="1" customHeight="1" x14ac:dyDescent="0.25">
      <c r="C4021" s="160" t="s">
        <v>558</v>
      </c>
      <c r="D4021" s="161">
        <v>172</v>
      </c>
    </row>
    <row r="4022" spans="3:4" ht="15" hidden="1" customHeight="1" x14ac:dyDescent="0.25">
      <c r="C4022" s="158" t="s">
        <v>551</v>
      </c>
      <c r="D4022" s="159">
        <v>985.25</v>
      </c>
    </row>
    <row r="4023" spans="3:4" ht="15" hidden="1" customHeight="1" x14ac:dyDescent="0.25">
      <c r="C4023" s="160" t="s">
        <v>553</v>
      </c>
      <c r="D4023" s="161">
        <v>1236.77</v>
      </c>
    </row>
    <row r="4024" spans="3:4" ht="15" hidden="1" customHeight="1" x14ac:dyDescent="0.25">
      <c r="C4024" s="158" t="s">
        <v>539</v>
      </c>
      <c r="D4024" s="159">
        <v>921.79</v>
      </c>
    </row>
    <row r="4025" spans="3:4" ht="15" hidden="1" customHeight="1" x14ac:dyDescent="0.25">
      <c r="C4025" s="160" t="s">
        <v>546</v>
      </c>
      <c r="D4025" s="161">
        <v>1190.8499999999999</v>
      </c>
    </row>
    <row r="4026" spans="3:4" ht="15" hidden="1" customHeight="1" x14ac:dyDescent="0.25">
      <c r="C4026" s="158" t="s">
        <v>549</v>
      </c>
      <c r="D4026" s="159">
        <v>459.46</v>
      </c>
    </row>
    <row r="4027" spans="3:4" ht="15" hidden="1" customHeight="1" x14ac:dyDescent="0.25">
      <c r="C4027" s="160" t="s">
        <v>549</v>
      </c>
      <c r="D4027" s="161">
        <v>274.23</v>
      </c>
    </row>
    <row r="4028" spans="3:4" ht="15" hidden="1" customHeight="1" x14ac:dyDescent="0.25">
      <c r="C4028" s="158" t="s">
        <v>544</v>
      </c>
      <c r="D4028" s="159">
        <v>584.5</v>
      </c>
    </row>
    <row r="4029" spans="3:4" ht="15" hidden="1" customHeight="1" x14ac:dyDescent="0.25">
      <c r="C4029" s="160" t="s">
        <v>545</v>
      </c>
      <c r="D4029" s="161">
        <v>582.38</v>
      </c>
    </row>
    <row r="4030" spans="3:4" ht="15" hidden="1" customHeight="1" x14ac:dyDescent="0.25">
      <c r="C4030" s="158" t="s">
        <v>312</v>
      </c>
      <c r="D4030" s="159">
        <v>940.64</v>
      </c>
    </row>
    <row r="4031" spans="3:4" ht="15" hidden="1" customHeight="1" x14ac:dyDescent="0.25">
      <c r="C4031" s="160" t="s">
        <v>309</v>
      </c>
      <c r="D4031" s="161">
        <v>1072.1199999999999</v>
      </c>
    </row>
    <row r="4032" spans="3:4" ht="15" hidden="1" customHeight="1" x14ac:dyDescent="0.25">
      <c r="C4032" s="158" t="s">
        <v>552</v>
      </c>
      <c r="D4032" s="159">
        <v>73.09</v>
      </c>
    </row>
    <row r="4033" spans="3:4" ht="15" hidden="1" customHeight="1" x14ac:dyDescent="0.25">
      <c r="C4033" s="160" t="s">
        <v>312</v>
      </c>
      <c r="D4033" s="161">
        <v>213.95</v>
      </c>
    </row>
    <row r="4034" spans="3:4" ht="15" hidden="1" customHeight="1" x14ac:dyDescent="0.25">
      <c r="C4034" s="158" t="s">
        <v>543</v>
      </c>
      <c r="D4034" s="159">
        <v>1223.82</v>
      </c>
    </row>
    <row r="4035" spans="3:4" ht="15" hidden="1" customHeight="1" x14ac:dyDescent="0.25">
      <c r="C4035" s="160" t="s">
        <v>551</v>
      </c>
      <c r="D4035" s="161">
        <v>303.10000000000002</v>
      </c>
    </row>
    <row r="4036" spans="3:4" ht="15" hidden="1" customHeight="1" x14ac:dyDescent="0.25">
      <c r="C4036" s="158" t="s">
        <v>552</v>
      </c>
      <c r="D4036" s="159">
        <v>760.87</v>
      </c>
    </row>
    <row r="4037" spans="3:4" ht="15" hidden="1" customHeight="1" x14ac:dyDescent="0.25">
      <c r="C4037" s="160" t="s">
        <v>307</v>
      </c>
      <c r="D4037" s="161">
        <v>862.85</v>
      </c>
    </row>
    <row r="4038" spans="3:4" ht="15" hidden="1" customHeight="1" x14ac:dyDescent="0.25">
      <c r="C4038" s="158" t="s">
        <v>545</v>
      </c>
      <c r="D4038" s="159">
        <v>619.94000000000005</v>
      </c>
    </row>
    <row r="4039" spans="3:4" ht="15" hidden="1" customHeight="1" x14ac:dyDescent="0.25">
      <c r="C4039" s="160" t="s">
        <v>552</v>
      </c>
      <c r="D4039" s="161">
        <v>587.76</v>
      </c>
    </row>
    <row r="4040" spans="3:4" ht="15" hidden="1" customHeight="1" x14ac:dyDescent="0.25">
      <c r="C4040" s="158" t="s">
        <v>308</v>
      </c>
      <c r="D4040" s="159">
        <v>124.7</v>
      </c>
    </row>
    <row r="4041" spans="3:4" ht="15" hidden="1" customHeight="1" x14ac:dyDescent="0.25">
      <c r="C4041" s="160" t="s">
        <v>552</v>
      </c>
      <c r="D4041" s="161">
        <v>1260.17</v>
      </c>
    </row>
    <row r="4042" spans="3:4" ht="15" hidden="1" customHeight="1" x14ac:dyDescent="0.25">
      <c r="C4042" s="158" t="s">
        <v>552</v>
      </c>
      <c r="D4042" s="159">
        <v>303.7</v>
      </c>
    </row>
    <row r="4043" spans="3:4" ht="15" hidden="1" customHeight="1" x14ac:dyDescent="0.25">
      <c r="C4043" s="160" t="s">
        <v>307</v>
      </c>
      <c r="D4043" s="161">
        <v>976.46</v>
      </c>
    </row>
    <row r="4044" spans="3:4" ht="15" hidden="1" customHeight="1" x14ac:dyDescent="0.25">
      <c r="C4044" s="158" t="s">
        <v>542</v>
      </c>
      <c r="D4044" s="159">
        <v>798.43</v>
      </c>
    </row>
    <row r="4045" spans="3:4" ht="15" hidden="1" customHeight="1" x14ac:dyDescent="0.25">
      <c r="C4045" s="160" t="s">
        <v>558</v>
      </c>
      <c r="D4045" s="161">
        <v>605.22</v>
      </c>
    </row>
    <row r="4046" spans="3:4" ht="15" hidden="1" customHeight="1" x14ac:dyDescent="0.25">
      <c r="C4046" s="158" t="s">
        <v>309</v>
      </c>
      <c r="D4046" s="159">
        <v>1072.3800000000001</v>
      </c>
    </row>
    <row r="4047" spans="3:4" ht="15" hidden="1" customHeight="1" x14ac:dyDescent="0.25">
      <c r="C4047" s="160" t="s">
        <v>544</v>
      </c>
      <c r="D4047" s="161">
        <v>1165.6199999999999</v>
      </c>
    </row>
    <row r="4048" spans="3:4" ht="15" hidden="1" customHeight="1" x14ac:dyDescent="0.25">
      <c r="C4048" s="158" t="s">
        <v>551</v>
      </c>
      <c r="D4048" s="159">
        <v>984.18</v>
      </c>
    </row>
    <row r="4049" spans="3:4" ht="15" hidden="1" customHeight="1" x14ac:dyDescent="0.25">
      <c r="C4049" s="160" t="s">
        <v>540</v>
      </c>
      <c r="D4049" s="161">
        <v>819.51</v>
      </c>
    </row>
    <row r="4050" spans="3:4" ht="15" hidden="1" customHeight="1" x14ac:dyDescent="0.25">
      <c r="C4050" s="158" t="s">
        <v>547</v>
      </c>
      <c r="D4050" s="159">
        <v>242.37</v>
      </c>
    </row>
    <row r="4051" spans="3:4" ht="15" hidden="1" customHeight="1" x14ac:dyDescent="0.25">
      <c r="C4051" s="160" t="s">
        <v>557</v>
      </c>
      <c r="D4051" s="161">
        <v>246.83</v>
      </c>
    </row>
    <row r="4052" spans="3:4" ht="15" hidden="1" customHeight="1" x14ac:dyDescent="0.25">
      <c r="C4052" s="158" t="s">
        <v>549</v>
      </c>
      <c r="D4052" s="159">
        <v>435.39</v>
      </c>
    </row>
    <row r="4053" spans="3:4" ht="15" hidden="1" customHeight="1" x14ac:dyDescent="0.25">
      <c r="C4053" s="160" t="s">
        <v>549</v>
      </c>
      <c r="D4053" s="161">
        <v>288.13</v>
      </c>
    </row>
    <row r="4054" spans="3:4" ht="15" hidden="1" customHeight="1" x14ac:dyDescent="0.25">
      <c r="C4054" s="158" t="s">
        <v>550</v>
      </c>
      <c r="D4054" s="159">
        <v>1294.8</v>
      </c>
    </row>
    <row r="4055" spans="3:4" ht="15" hidden="1" customHeight="1" x14ac:dyDescent="0.25">
      <c r="C4055" s="160" t="s">
        <v>539</v>
      </c>
      <c r="D4055" s="161">
        <v>401.44</v>
      </c>
    </row>
    <row r="4056" spans="3:4" ht="15" hidden="1" customHeight="1" x14ac:dyDescent="0.25">
      <c r="C4056" s="158" t="s">
        <v>540</v>
      </c>
      <c r="D4056" s="159">
        <v>551.88</v>
      </c>
    </row>
    <row r="4057" spans="3:4" ht="15" hidden="1" customHeight="1" x14ac:dyDescent="0.25">
      <c r="C4057" s="160" t="s">
        <v>546</v>
      </c>
      <c r="D4057" s="161">
        <v>669.82</v>
      </c>
    </row>
    <row r="4058" spans="3:4" ht="15" hidden="1" customHeight="1" x14ac:dyDescent="0.25">
      <c r="C4058" s="158" t="s">
        <v>541</v>
      </c>
      <c r="D4058" s="159">
        <v>633.62</v>
      </c>
    </row>
    <row r="4059" spans="3:4" ht="15" hidden="1" customHeight="1" x14ac:dyDescent="0.25">
      <c r="C4059" s="160" t="s">
        <v>540</v>
      </c>
      <c r="D4059" s="161">
        <v>607.92999999999995</v>
      </c>
    </row>
    <row r="4060" spans="3:4" ht="15" hidden="1" customHeight="1" x14ac:dyDescent="0.25">
      <c r="C4060" s="158" t="s">
        <v>552</v>
      </c>
      <c r="D4060" s="159">
        <v>982.71</v>
      </c>
    </row>
    <row r="4061" spans="3:4" ht="15" hidden="1" customHeight="1" x14ac:dyDescent="0.25">
      <c r="C4061" s="160" t="s">
        <v>312</v>
      </c>
      <c r="D4061" s="161">
        <v>342.15</v>
      </c>
    </row>
    <row r="4062" spans="3:4" ht="15" hidden="1" customHeight="1" x14ac:dyDescent="0.25">
      <c r="C4062" s="158" t="s">
        <v>539</v>
      </c>
      <c r="D4062" s="159">
        <v>702.27</v>
      </c>
    </row>
    <row r="4063" spans="3:4" ht="15" hidden="1" customHeight="1" x14ac:dyDescent="0.25">
      <c r="C4063" s="160" t="s">
        <v>545</v>
      </c>
      <c r="D4063" s="161">
        <v>257.58999999999997</v>
      </c>
    </row>
    <row r="4064" spans="3:4" ht="15" hidden="1" customHeight="1" x14ac:dyDescent="0.25">
      <c r="C4064" s="158" t="s">
        <v>309</v>
      </c>
      <c r="D4064" s="159">
        <v>210.4</v>
      </c>
    </row>
    <row r="4065" spans="3:4" ht="15" hidden="1" customHeight="1" x14ac:dyDescent="0.25">
      <c r="C4065" s="160" t="s">
        <v>539</v>
      </c>
      <c r="D4065" s="161">
        <v>557.14</v>
      </c>
    </row>
    <row r="4066" spans="3:4" ht="15" hidden="1" customHeight="1" x14ac:dyDescent="0.25">
      <c r="C4066" s="158" t="s">
        <v>551</v>
      </c>
      <c r="D4066" s="159">
        <v>255.52</v>
      </c>
    </row>
    <row r="4067" spans="3:4" ht="15" hidden="1" customHeight="1" x14ac:dyDescent="0.25">
      <c r="C4067" s="160" t="s">
        <v>546</v>
      </c>
      <c r="D4067" s="161">
        <v>741</v>
      </c>
    </row>
    <row r="4068" spans="3:4" ht="15" hidden="1" customHeight="1" x14ac:dyDescent="0.25">
      <c r="C4068" s="158" t="s">
        <v>550</v>
      </c>
      <c r="D4068" s="159">
        <v>1223.57</v>
      </c>
    </row>
    <row r="4069" spans="3:4" ht="15" hidden="1" customHeight="1" x14ac:dyDescent="0.25">
      <c r="C4069" s="160" t="s">
        <v>557</v>
      </c>
      <c r="D4069" s="161">
        <v>584.75</v>
      </c>
    </row>
    <row r="4070" spans="3:4" ht="15" hidden="1" customHeight="1" x14ac:dyDescent="0.25">
      <c r="C4070" s="158" t="s">
        <v>543</v>
      </c>
      <c r="D4070" s="159">
        <v>225.25</v>
      </c>
    </row>
    <row r="4071" spans="3:4" ht="15" hidden="1" customHeight="1" x14ac:dyDescent="0.25">
      <c r="C4071" s="160" t="s">
        <v>540</v>
      </c>
      <c r="D4071" s="161">
        <v>382.72</v>
      </c>
    </row>
    <row r="4072" spans="3:4" ht="15" hidden="1" customHeight="1" x14ac:dyDescent="0.25">
      <c r="C4072" s="158" t="s">
        <v>545</v>
      </c>
      <c r="D4072" s="159">
        <v>466.84</v>
      </c>
    </row>
    <row r="4073" spans="3:4" ht="15" hidden="1" customHeight="1" x14ac:dyDescent="0.25">
      <c r="C4073" s="160" t="s">
        <v>548</v>
      </c>
      <c r="D4073" s="161">
        <v>319.08999999999997</v>
      </c>
    </row>
    <row r="4074" spans="3:4" ht="15" hidden="1" customHeight="1" x14ac:dyDescent="0.25">
      <c r="C4074" s="158" t="s">
        <v>307</v>
      </c>
      <c r="D4074" s="159">
        <v>823.78</v>
      </c>
    </row>
    <row r="4075" spans="3:4" ht="15" hidden="1" customHeight="1" x14ac:dyDescent="0.25">
      <c r="C4075" s="160" t="s">
        <v>540</v>
      </c>
      <c r="D4075" s="161">
        <v>345.29</v>
      </c>
    </row>
    <row r="4076" spans="3:4" ht="15" hidden="1" customHeight="1" x14ac:dyDescent="0.25">
      <c r="C4076" s="158" t="s">
        <v>539</v>
      </c>
      <c r="D4076" s="159">
        <v>54.96</v>
      </c>
    </row>
    <row r="4077" spans="3:4" ht="15" hidden="1" customHeight="1" x14ac:dyDescent="0.25">
      <c r="C4077" s="160" t="s">
        <v>545</v>
      </c>
      <c r="D4077" s="161">
        <v>32.64</v>
      </c>
    </row>
    <row r="4078" spans="3:4" ht="15" hidden="1" customHeight="1" x14ac:dyDescent="0.25">
      <c r="C4078" s="158" t="s">
        <v>552</v>
      </c>
      <c r="D4078" s="159">
        <v>739.24</v>
      </c>
    </row>
    <row r="4079" spans="3:4" ht="15" hidden="1" customHeight="1" x14ac:dyDescent="0.25">
      <c r="C4079" s="160" t="s">
        <v>551</v>
      </c>
      <c r="D4079" s="161">
        <v>992.54</v>
      </c>
    </row>
    <row r="4080" spans="3:4" ht="15" hidden="1" customHeight="1" x14ac:dyDescent="0.25">
      <c r="C4080" s="158" t="s">
        <v>557</v>
      </c>
      <c r="D4080" s="159">
        <v>1009.4</v>
      </c>
    </row>
    <row r="4081" spans="3:4" ht="15" hidden="1" customHeight="1" x14ac:dyDescent="0.25">
      <c r="C4081" s="160" t="s">
        <v>309</v>
      </c>
      <c r="D4081" s="161">
        <v>394.7</v>
      </c>
    </row>
    <row r="4082" spans="3:4" ht="15" hidden="1" customHeight="1" x14ac:dyDescent="0.25">
      <c r="C4082" s="158" t="s">
        <v>542</v>
      </c>
      <c r="D4082" s="159">
        <v>918.7</v>
      </c>
    </row>
    <row r="4083" spans="3:4" ht="15" hidden="1" customHeight="1" x14ac:dyDescent="0.25">
      <c r="C4083" s="160" t="s">
        <v>547</v>
      </c>
      <c r="D4083" s="161">
        <v>861.08</v>
      </c>
    </row>
    <row r="4084" spans="3:4" ht="15" hidden="1" customHeight="1" x14ac:dyDescent="0.25">
      <c r="C4084" s="158" t="s">
        <v>540</v>
      </c>
      <c r="D4084" s="159">
        <v>895.56</v>
      </c>
    </row>
    <row r="4085" spans="3:4" ht="15" hidden="1" customHeight="1" x14ac:dyDescent="0.25">
      <c r="C4085" s="160" t="s">
        <v>547</v>
      </c>
      <c r="D4085" s="161">
        <v>1098.4100000000001</v>
      </c>
    </row>
    <row r="4086" spans="3:4" ht="15" hidden="1" customHeight="1" x14ac:dyDescent="0.25">
      <c r="C4086" s="158" t="s">
        <v>307</v>
      </c>
      <c r="D4086" s="159">
        <v>862.73</v>
      </c>
    </row>
    <row r="4087" spans="3:4" ht="15" hidden="1" customHeight="1" x14ac:dyDescent="0.25">
      <c r="C4087" s="160" t="s">
        <v>544</v>
      </c>
      <c r="D4087" s="161">
        <v>477.91</v>
      </c>
    </row>
    <row r="4088" spans="3:4" ht="15" hidden="1" customHeight="1" x14ac:dyDescent="0.25">
      <c r="C4088" s="158" t="s">
        <v>541</v>
      </c>
      <c r="D4088" s="159">
        <v>741.2</v>
      </c>
    </row>
    <row r="4089" spans="3:4" ht="15" hidden="1" customHeight="1" x14ac:dyDescent="0.25">
      <c r="C4089" s="160" t="s">
        <v>552</v>
      </c>
      <c r="D4089" s="161">
        <v>659.24</v>
      </c>
    </row>
    <row r="4090" spans="3:4" ht="15" hidden="1" customHeight="1" x14ac:dyDescent="0.25">
      <c r="C4090" s="158" t="s">
        <v>551</v>
      </c>
      <c r="D4090" s="159">
        <v>880.02</v>
      </c>
    </row>
    <row r="4091" spans="3:4" ht="15" hidden="1" customHeight="1" x14ac:dyDescent="0.25">
      <c r="C4091" s="160" t="s">
        <v>549</v>
      </c>
      <c r="D4091" s="161">
        <v>905.91</v>
      </c>
    </row>
    <row r="4092" spans="3:4" ht="15" hidden="1" customHeight="1" x14ac:dyDescent="0.25">
      <c r="C4092" s="158" t="s">
        <v>558</v>
      </c>
      <c r="D4092" s="159">
        <v>712.19</v>
      </c>
    </row>
    <row r="4093" spans="3:4" ht="15" hidden="1" customHeight="1" x14ac:dyDescent="0.25">
      <c r="C4093" s="160" t="s">
        <v>544</v>
      </c>
      <c r="D4093" s="161">
        <v>424.29</v>
      </c>
    </row>
    <row r="4094" spans="3:4" ht="15" hidden="1" customHeight="1" x14ac:dyDescent="0.25">
      <c r="C4094" s="158" t="s">
        <v>554</v>
      </c>
      <c r="D4094" s="159">
        <v>933.29</v>
      </c>
    </row>
    <row r="4095" spans="3:4" ht="15" hidden="1" customHeight="1" x14ac:dyDescent="0.25">
      <c r="C4095" s="160" t="s">
        <v>550</v>
      </c>
      <c r="D4095" s="161">
        <v>601.03</v>
      </c>
    </row>
    <row r="4096" spans="3:4" ht="15" hidden="1" customHeight="1" x14ac:dyDescent="0.25">
      <c r="C4096" s="158" t="s">
        <v>542</v>
      </c>
      <c r="D4096" s="159">
        <v>1037.96</v>
      </c>
    </row>
    <row r="4097" spans="3:4" ht="15" hidden="1" customHeight="1" x14ac:dyDescent="0.25">
      <c r="C4097" s="160" t="s">
        <v>308</v>
      </c>
      <c r="D4097" s="161">
        <v>1019.68</v>
      </c>
    </row>
    <row r="4098" spans="3:4" ht="15" hidden="1" customHeight="1" x14ac:dyDescent="0.25">
      <c r="C4098" s="158" t="s">
        <v>547</v>
      </c>
      <c r="D4098" s="159">
        <v>1073.01</v>
      </c>
    </row>
    <row r="4099" spans="3:4" ht="15" hidden="1" customHeight="1" x14ac:dyDescent="0.25">
      <c r="C4099" s="160" t="s">
        <v>548</v>
      </c>
      <c r="D4099" s="161">
        <v>525.27</v>
      </c>
    </row>
    <row r="4100" spans="3:4" ht="15" hidden="1" customHeight="1" x14ac:dyDescent="0.25">
      <c r="C4100" s="158" t="s">
        <v>551</v>
      </c>
      <c r="D4100" s="159">
        <v>1263.76</v>
      </c>
    </row>
    <row r="4101" spans="3:4" ht="15" hidden="1" customHeight="1" x14ac:dyDescent="0.25">
      <c r="C4101" s="160" t="s">
        <v>549</v>
      </c>
      <c r="D4101" s="161">
        <v>763.87</v>
      </c>
    </row>
    <row r="4102" spans="3:4" ht="15" hidden="1" customHeight="1" x14ac:dyDescent="0.25">
      <c r="C4102" s="158" t="s">
        <v>307</v>
      </c>
      <c r="D4102" s="159">
        <v>553.1</v>
      </c>
    </row>
    <row r="4103" spans="3:4" ht="15" hidden="1" customHeight="1" x14ac:dyDescent="0.25">
      <c r="C4103" s="160" t="s">
        <v>557</v>
      </c>
      <c r="D4103" s="161">
        <v>797.18</v>
      </c>
    </row>
    <row r="4104" spans="3:4" ht="15" hidden="1" customHeight="1" x14ac:dyDescent="0.25">
      <c r="C4104" s="158" t="s">
        <v>312</v>
      </c>
      <c r="D4104" s="159">
        <v>588.79</v>
      </c>
    </row>
    <row r="4105" spans="3:4" ht="15" hidden="1" customHeight="1" x14ac:dyDescent="0.25">
      <c r="C4105" s="160" t="s">
        <v>551</v>
      </c>
      <c r="D4105" s="161">
        <v>123.56</v>
      </c>
    </row>
    <row r="4106" spans="3:4" ht="15" hidden="1" customHeight="1" x14ac:dyDescent="0.25">
      <c r="C4106" s="158" t="s">
        <v>556</v>
      </c>
      <c r="D4106" s="159">
        <v>297.95999999999998</v>
      </c>
    </row>
    <row r="4107" spans="3:4" ht="15" hidden="1" customHeight="1" x14ac:dyDescent="0.25">
      <c r="C4107" s="160" t="s">
        <v>545</v>
      </c>
      <c r="D4107" s="161">
        <v>754.05</v>
      </c>
    </row>
    <row r="4108" spans="3:4" ht="15" hidden="1" customHeight="1" x14ac:dyDescent="0.25">
      <c r="C4108" s="158" t="s">
        <v>554</v>
      </c>
      <c r="D4108" s="159">
        <v>595.9</v>
      </c>
    </row>
    <row r="4109" spans="3:4" ht="15" hidden="1" customHeight="1" x14ac:dyDescent="0.25">
      <c r="C4109" s="160" t="s">
        <v>307</v>
      </c>
      <c r="D4109" s="161">
        <v>706.43</v>
      </c>
    </row>
    <row r="4110" spans="3:4" ht="15" hidden="1" customHeight="1" x14ac:dyDescent="0.25">
      <c r="C4110" s="158" t="s">
        <v>549</v>
      </c>
      <c r="D4110" s="159">
        <v>1235.5999999999999</v>
      </c>
    </row>
    <row r="4111" spans="3:4" ht="15" hidden="1" customHeight="1" x14ac:dyDescent="0.25">
      <c r="C4111" s="160" t="s">
        <v>552</v>
      </c>
      <c r="D4111" s="161">
        <v>744.21</v>
      </c>
    </row>
    <row r="4112" spans="3:4" ht="15" hidden="1" customHeight="1" x14ac:dyDescent="0.25">
      <c r="C4112" s="158" t="s">
        <v>557</v>
      </c>
      <c r="D4112" s="159">
        <v>931.71</v>
      </c>
    </row>
    <row r="4113" spans="3:4" ht="15" hidden="1" customHeight="1" x14ac:dyDescent="0.25">
      <c r="C4113" s="160" t="s">
        <v>543</v>
      </c>
      <c r="D4113" s="161">
        <v>1036.47</v>
      </c>
    </row>
    <row r="4114" spans="3:4" ht="15" hidden="1" customHeight="1" x14ac:dyDescent="0.25">
      <c r="C4114" s="158" t="s">
        <v>542</v>
      </c>
      <c r="D4114" s="159">
        <v>1092.1300000000001</v>
      </c>
    </row>
    <row r="4115" spans="3:4" ht="15" hidden="1" customHeight="1" x14ac:dyDescent="0.25">
      <c r="C4115" s="160" t="s">
        <v>543</v>
      </c>
      <c r="D4115" s="161">
        <v>461.89</v>
      </c>
    </row>
    <row r="4116" spans="3:4" ht="15" hidden="1" customHeight="1" x14ac:dyDescent="0.25">
      <c r="C4116" s="158" t="s">
        <v>309</v>
      </c>
      <c r="D4116" s="159">
        <v>758.43</v>
      </c>
    </row>
    <row r="4117" spans="3:4" ht="15" hidden="1" customHeight="1" x14ac:dyDescent="0.25">
      <c r="C4117" s="160" t="s">
        <v>308</v>
      </c>
      <c r="D4117" s="161">
        <v>666.34</v>
      </c>
    </row>
    <row r="4118" spans="3:4" ht="15" hidden="1" customHeight="1" x14ac:dyDescent="0.25">
      <c r="C4118" s="158" t="s">
        <v>546</v>
      </c>
      <c r="D4118" s="159">
        <v>985.54</v>
      </c>
    </row>
    <row r="4119" spans="3:4" ht="15" hidden="1" customHeight="1" x14ac:dyDescent="0.25">
      <c r="C4119" s="160" t="s">
        <v>542</v>
      </c>
      <c r="D4119" s="161">
        <v>825.09</v>
      </c>
    </row>
    <row r="4120" spans="3:4" ht="15" hidden="1" customHeight="1" x14ac:dyDescent="0.25">
      <c r="C4120" s="158" t="s">
        <v>555</v>
      </c>
      <c r="D4120" s="159">
        <v>923.26</v>
      </c>
    </row>
    <row r="4121" spans="3:4" ht="15" hidden="1" customHeight="1" x14ac:dyDescent="0.25">
      <c r="C4121" s="160" t="s">
        <v>309</v>
      </c>
      <c r="D4121" s="161">
        <v>110.55</v>
      </c>
    </row>
    <row r="4122" spans="3:4" ht="15" hidden="1" customHeight="1" x14ac:dyDescent="0.25">
      <c r="C4122" s="158" t="s">
        <v>550</v>
      </c>
      <c r="D4122" s="159">
        <v>1278.67</v>
      </c>
    </row>
    <row r="4123" spans="3:4" ht="15" hidden="1" customHeight="1" x14ac:dyDescent="0.25">
      <c r="C4123" s="160" t="s">
        <v>542</v>
      </c>
      <c r="D4123" s="161">
        <v>237.26</v>
      </c>
    </row>
    <row r="4124" spans="3:4" ht="15" hidden="1" customHeight="1" x14ac:dyDescent="0.25">
      <c r="C4124" s="158" t="s">
        <v>556</v>
      </c>
      <c r="D4124" s="159">
        <v>554.79999999999995</v>
      </c>
    </row>
    <row r="4125" spans="3:4" ht="15" hidden="1" customHeight="1" x14ac:dyDescent="0.25">
      <c r="C4125" s="160" t="s">
        <v>542</v>
      </c>
      <c r="D4125" s="161">
        <v>889.89</v>
      </c>
    </row>
    <row r="4126" spans="3:4" ht="15" hidden="1" customHeight="1" x14ac:dyDescent="0.25">
      <c r="C4126" s="158" t="s">
        <v>549</v>
      </c>
      <c r="D4126" s="159">
        <v>438.44</v>
      </c>
    </row>
    <row r="4127" spans="3:4" ht="15" hidden="1" customHeight="1" x14ac:dyDescent="0.25">
      <c r="C4127" s="160" t="s">
        <v>539</v>
      </c>
      <c r="D4127" s="161">
        <v>628.33000000000004</v>
      </c>
    </row>
    <row r="4128" spans="3:4" ht="15" hidden="1" customHeight="1" x14ac:dyDescent="0.25">
      <c r="C4128" s="158" t="s">
        <v>551</v>
      </c>
      <c r="D4128" s="159">
        <v>503.67</v>
      </c>
    </row>
    <row r="4129" spans="3:4" ht="15" hidden="1" customHeight="1" x14ac:dyDescent="0.25">
      <c r="C4129" s="160" t="s">
        <v>557</v>
      </c>
      <c r="D4129" s="161">
        <v>900.04</v>
      </c>
    </row>
    <row r="4130" spans="3:4" ht="15" hidden="1" customHeight="1" x14ac:dyDescent="0.25">
      <c r="C4130" s="158" t="s">
        <v>549</v>
      </c>
      <c r="D4130" s="159">
        <v>38.68</v>
      </c>
    </row>
    <row r="4131" spans="3:4" ht="15" hidden="1" customHeight="1" x14ac:dyDescent="0.25">
      <c r="C4131" s="160" t="s">
        <v>307</v>
      </c>
      <c r="D4131" s="161">
        <v>721.06</v>
      </c>
    </row>
    <row r="4132" spans="3:4" ht="15" hidden="1" customHeight="1" x14ac:dyDescent="0.25">
      <c r="C4132" s="158" t="s">
        <v>544</v>
      </c>
      <c r="D4132" s="159">
        <v>1290.3499999999999</v>
      </c>
    </row>
    <row r="4133" spans="3:4" ht="15" hidden="1" customHeight="1" x14ac:dyDescent="0.25">
      <c r="C4133" s="160" t="s">
        <v>542</v>
      </c>
      <c r="D4133" s="161">
        <v>423.18</v>
      </c>
    </row>
    <row r="4134" spans="3:4" ht="15" hidden="1" customHeight="1" x14ac:dyDescent="0.25">
      <c r="C4134" s="158" t="s">
        <v>544</v>
      </c>
      <c r="D4134" s="159">
        <v>135.16999999999999</v>
      </c>
    </row>
    <row r="4135" spans="3:4" ht="15" hidden="1" customHeight="1" x14ac:dyDescent="0.25">
      <c r="C4135" s="160" t="s">
        <v>542</v>
      </c>
      <c r="D4135" s="161">
        <v>459.04</v>
      </c>
    </row>
    <row r="4136" spans="3:4" ht="15" hidden="1" customHeight="1" x14ac:dyDescent="0.25">
      <c r="C4136" s="158" t="s">
        <v>547</v>
      </c>
      <c r="D4136" s="159">
        <v>863.45</v>
      </c>
    </row>
    <row r="4137" spans="3:4" ht="15" hidden="1" customHeight="1" x14ac:dyDescent="0.25">
      <c r="C4137" s="160" t="s">
        <v>540</v>
      </c>
      <c r="D4137" s="161">
        <v>386.66</v>
      </c>
    </row>
    <row r="4138" spans="3:4" ht="15" hidden="1" customHeight="1" x14ac:dyDescent="0.25">
      <c r="C4138" s="158" t="s">
        <v>307</v>
      </c>
      <c r="D4138" s="159">
        <v>681.29</v>
      </c>
    </row>
    <row r="4139" spans="3:4" ht="15" hidden="1" customHeight="1" x14ac:dyDescent="0.25">
      <c r="C4139" s="160" t="s">
        <v>307</v>
      </c>
      <c r="D4139" s="161">
        <v>656.19</v>
      </c>
    </row>
    <row r="4140" spans="3:4" ht="15" hidden="1" customHeight="1" x14ac:dyDescent="0.25">
      <c r="C4140" s="158" t="s">
        <v>550</v>
      </c>
      <c r="D4140" s="159">
        <v>661.86</v>
      </c>
    </row>
    <row r="4141" spans="3:4" ht="15" hidden="1" customHeight="1" x14ac:dyDescent="0.25">
      <c r="C4141" s="160" t="s">
        <v>543</v>
      </c>
      <c r="D4141" s="161">
        <v>223.94</v>
      </c>
    </row>
    <row r="4142" spans="3:4" ht="15" hidden="1" customHeight="1" x14ac:dyDescent="0.25">
      <c r="C4142" s="158" t="s">
        <v>558</v>
      </c>
      <c r="D4142" s="159">
        <v>1129.47</v>
      </c>
    </row>
    <row r="4143" spans="3:4" ht="15" hidden="1" customHeight="1" x14ac:dyDescent="0.25">
      <c r="C4143" s="160" t="s">
        <v>539</v>
      </c>
      <c r="D4143" s="161">
        <v>492.56</v>
      </c>
    </row>
    <row r="4144" spans="3:4" ht="15" hidden="1" customHeight="1" x14ac:dyDescent="0.25">
      <c r="C4144" s="158" t="s">
        <v>553</v>
      </c>
      <c r="D4144" s="159">
        <v>231.82</v>
      </c>
    </row>
    <row r="4145" spans="3:4" ht="15" hidden="1" customHeight="1" x14ac:dyDescent="0.25">
      <c r="C4145" s="160" t="s">
        <v>547</v>
      </c>
      <c r="D4145" s="161">
        <v>606.19000000000005</v>
      </c>
    </row>
    <row r="4146" spans="3:4" ht="15" hidden="1" customHeight="1" x14ac:dyDescent="0.25">
      <c r="C4146" s="158" t="s">
        <v>308</v>
      </c>
      <c r="D4146" s="159">
        <v>905.09</v>
      </c>
    </row>
    <row r="4147" spans="3:4" ht="15" hidden="1" customHeight="1" x14ac:dyDescent="0.25">
      <c r="C4147" s="160" t="s">
        <v>553</v>
      </c>
      <c r="D4147" s="161">
        <v>589.86</v>
      </c>
    </row>
    <row r="4148" spans="3:4" ht="15" hidden="1" customHeight="1" x14ac:dyDescent="0.25">
      <c r="C4148" s="158" t="s">
        <v>541</v>
      </c>
      <c r="D4148" s="159">
        <v>845.98</v>
      </c>
    </row>
    <row r="4149" spans="3:4" ht="15" hidden="1" customHeight="1" x14ac:dyDescent="0.25">
      <c r="C4149" s="160" t="s">
        <v>544</v>
      </c>
      <c r="D4149" s="161">
        <v>904.5</v>
      </c>
    </row>
    <row r="4150" spans="3:4" ht="15" hidden="1" customHeight="1" x14ac:dyDescent="0.25">
      <c r="C4150" s="158" t="s">
        <v>312</v>
      </c>
      <c r="D4150" s="159">
        <v>140.91999999999999</v>
      </c>
    </row>
    <row r="4151" spans="3:4" ht="15" hidden="1" customHeight="1" x14ac:dyDescent="0.25">
      <c r="C4151" s="160" t="s">
        <v>557</v>
      </c>
      <c r="D4151" s="161">
        <v>474.71</v>
      </c>
    </row>
    <row r="4152" spans="3:4" ht="15" hidden="1" customHeight="1" x14ac:dyDescent="0.25">
      <c r="C4152" s="158" t="s">
        <v>540</v>
      </c>
      <c r="D4152" s="159">
        <v>391.97</v>
      </c>
    </row>
    <row r="4153" spans="3:4" ht="15" hidden="1" customHeight="1" x14ac:dyDescent="0.25">
      <c r="C4153" s="160" t="s">
        <v>543</v>
      </c>
      <c r="D4153" s="161">
        <v>693.36</v>
      </c>
    </row>
    <row r="4154" spans="3:4" ht="15" hidden="1" customHeight="1" x14ac:dyDescent="0.25">
      <c r="C4154" s="158" t="s">
        <v>552</v>
      </c>
      <c r="D4154" s="159">
        <v>121.18</v>
      </c>
    </row>
    <row r="4155" spans="3:4" ht="15" hidden="1" customHeight="1" x14ac:dyDescent="0.25">
      <c r="C4155" s="160" t="s">
        <v>541</v>
      </c>
      <c r="D4155" s="161">
        <v>1091.49</v>
      </c>
    </row>
    <row r="4156" spans="3:4" ht="15" hidden="1" customHeight="1" x14ac:dyDescent="0.25">
      <c r="C4156" s="158" t="s">
        <v>543</v>
      </c>
      <c r="D4156" s="159">
        <v>158.58000000000001</v>
      </c>
    </row>
    <row r="4157" spans="3:4" ht="15" hidden="1" customHeight="1" x14ac:dyDescent="0.25">
      <c r="C4157" s="160" t="s">
        <v>309</v>
      </c>
      <c r="D4157" s="161">
        <v>649.78</v>
      </c>
    </row>
    <row r="4158" spans="3:4" ht="15" hidden="1" customHeight="1" x14ac:dyDescent="0.25">
      <c r="C4158" s="158" t="s">
        <v>540</v>
      </c>
      <c r="D4158" s="159">
        <v>335.98</v>
      </c>
    </row>
    <row r="4159" spans="3:4" ht="15" hidden="1" customHeight="1" x14ac:dyDescent="0.25">
      <c r="C4159" s="160" t="s">
        <v>540</v>
      </c>
      <c r="D4159" s="161">
        <v>345.13</v>
      </c>
    </row>
    <row r="4160" spans="3:4" ht="15" hidden="1" customHeight="1" x14ac:dyDescent="0.25">
      <c r="C4160" s="158" t="s">
        <v>552</v>
      </c>
      <c r="D4160" s="159">
        <v>828.06</v>
      </c>
    </row>
    <row r="4161" spans="3:4" ht="15" hidden="1" customHeight="1" x14ac:dyDescent="0.25">
      <c r="C4161" s="160" t="s">
        <v>312</v>
      </c>
      <c r="D4161" s="161">
        <v>1233.69</v>
      </c>
    </row>
    <row r="4162" spans="3:4" ht="15" hidden="1" customHeight="1" x14ac:dyDescent="0.25">
      <c r="C4162" s="158" t="s">
        <v>555</v>
      </c>
      <c r="D4162" s="159">
        <v>944.3</v>
      </c>
    </row>
    <row r="4163" spans="3:4" ht="15" hidden="1" customHeight="1" x14ac:dyDescent="0.25">
      <c r="C4163" s="160" t="s">
        <v>548</v>
      </c>
      <c r="D4163" s="161">
        <v>554.26</v>
      </c>
    </row>
    <row r="4164" spans="3:4" ht="15" hidden="1" customHeight="1" x14ac:dyDescent="0.25">
      <c r="C4164" s="158" t="s">
        <v>551</v>
      </c>
      <c r="D4164" s="159">
        <v>757.09</v>
      </c>
    </row>
    <row r="4165" spans="3:4" ht="15" hidden="1" customHeight="1" x14ac:dyDescent="0.25">
      <c r="C4165" s="160" t="s">
        <v>308</v>
      </c>
      <c r="D4165" s="161">
        <v>35.4</v>
      </c>
    </row>
    <row r="4166" spans="3:4" ht="15" hidden="1" customHeight="1" x14ac:dyDescent="0.25">
      <c r="C4166" s="158" t="s">
        <v>558</v>
      </c>
      <c r="D4166" s="159">
        <v>181.16</v>
      </c>
    </row>
    <row r="4167" spans="3:4" ht="15" hidden="1" customHeight="1" x14ac:dyDescent="0.25">
      <c r="C4167" s="160" t="s">
        <v>307</v>
      </c>
      <c r="D4167" s="161">
        <v>278.63</v>
      </c>
    </row>
    <row r="4168" spans="3:4" ht="15" hidden="1" customHeight="1" x14ac:dyDescent="0.25">
      <c r="C4168" s="158" t="s">
        <v>549</v>
      </c>
      <c r="D4168" s="159">
        <v>563.46</v>
      </c>
    </row>
    <row r="4169" spans="3:4" ht="15" hidden="1" customHeight="1" x14ac:dyDescent="0.25">
      <c r="C4169" s="160" t="s">
        <v>547</v>
      </c>
      <c r="D4169" s="161">
        <v>637.20000000000005</v>
      </c>
    </row>
    <row r="4170" spans="3:4" ht="15" hidden="1" customHeight="1" x14ac:dyDescent="0.25">
      <c r="C4170" s="158" t="s">
        <v>548</v>
      </c>
      <c r="D4170" s="159">
        <v>53.93</v>
      </c>
    </row>
    <row r="4171" spans="3:4" ht="15" hidden="1" customHeight="1" x14ac:dyDescent="0.25">
      <c r="C4171" s="160" t="s">
        <v>545</v>
      </c>
      <c r="D4171" s="161">
        <v>120.38</v>
      </c>
    </row>
    <row r="4172" spans="3:4" ht="15" hidden="1" customHeight="1" x14ac:dyDescent="0.25">
      <c r="C4172" s="158" t="s">
        <v>312</v>
      </c>
      <c r="D4172" s="159">
        <v>760.69</v>
      </c>
    </row>
    <row r="4173" spans="3:4" ht="15" hidden="1" customHeight="1" x14ac:dyDescent="0.25">
      <c r="C4173" s="160" t="s">
        <v>547</v>
      </c>
      <c r="D4173" s="161">
        <v>1004.71</v>
      </c>
    </row>
    <row r="4174" spans="3:4" ht="15" hidden="1" customHeight="1" x14ac:dyDescent="0.25">
      <c r="C4174" s="158" t="s">
        <v>552</v>
      </c>
      <c r="D4174" s="159">
        <v>941.84</v>
      </c>
    </row>
    <row r="4175" spans="3:4" ht="15" hidden="1" customHeight="1" x14ac:dyDescent="0.25">
      <c r="C4175" s="160" t="s">
        <v>549</v>
      </c>
      <c r="D4175" s="161">
        <v>992</v>
      </c>
    </row>
    <row r="4176" spans="3:4" ht="15" hidden="1" customHeight="1" x14ac:dyDescent="0.25">
      <c r="C4176" s="158" t="s">
        <v>312</v>
      </c>
      <c r="D4176" s="159">
        <v>591.86</v>
      </c>
    </row>
    <row r="4177" spans="3:4" ht="15" hidden="1" customHeight="1" x14ac:dyDescent="0.25">
      <c r="C4177" s="160" t="s">
        <v>551</v>
      </c>
      <c r="D4177" s="161">
        <v>219.32</v>
      </c>
    </row>
    <row r="4178" spans="3:4" ht="15" hidden="1" customHeight="1" x14ac:dyDescent="0.25">
      <c r="C4178" s="158" t="s">
        <v>309</v>
      </c>
      <c r="D4178" s="159">
        <v>651.08000000000004</v>
      </c>
    </row>
    <row r="4179" spans="3:4" ht="15" hidden="1" customHeight="1" x14ac:dyDescent="0.25">
      <c r="C4179" s="160" t="s">
        <v>540</v>
      </c>
      <c r="D4179" s="161">
        <v>479.28</v>
      </c>
    </row>
    <row r="4180" spans="3:4" ht="15" hidden="1" customHeight="1" x14ac:dyDescent="0.25">
      <c r="C4180" s="158" t="s">
        <v>307</v>
      </c>
      <c r="D4180" s="159">
        <v>805.52</v>
      </c>
    </row>
    <row r="4181" spans="3:4" ht="15" hidden="1" customHeight="1" x14ac:dyDescent="0.25">
      <c r="C4181" s="160" t="s">
        <v>547</v>
      </c>
      <c r="D4181" s="161">
        <v>835.65</v>
      </c>
    </row>
    <row r="4182" spans="3:4" ht="15" hidden="1" customHeight="1" x14ac:dyDescent="0.25">
      <c r="C4182" s="158" t="s">
        <v>543</v>
      </c>
      <c r="D4182" s="159">
        <v>504.38</v>
      </c>
    </row>
    <row r="4183" spans="3:4" ht="15" hidden="1" customHeight="1" x14ac:dyDescent="0.25">
      <c r="C4183" s="160" t="s">
        <v>543</v>
      </c>
      <c r="D4183" s="161">
        <v>853.23</v>
      </c>
    </row>
    <row r="4184" spans="3:4" ht="15" hidden="1" customHeight="1" x14ac:dyDescent="0.25">
      <c r="C4184" s="158" t="s">
        <v>550</v>
      </c>
      <c r="D4184" s="159">
        <v>1058.5999999999999</v>
      </c>
    </row>
    <row r="4185" spans="3:4" ht="15" hidden="1" customHeight="1" x14ac:dyDescent="0.25">
      <c r="C4185" s="160" t="s">
        <v>308</v>
      </c>
      <c r="D4185" s="161">
        <v>603</v>
      </c>
    </row>
    <row r="4186" spans="3:4" ht="15" hidden="1" customHeight="1" x14ac:dyDescent="0.25">
      <c r="C4186" s="158" t="s">
        <v>542</v>
      </c>
      <c r="D4186" s="159">
        <v>885.26</v>
      </c>
    </row>
    <row r="4187" spans="3:4" ht="15" hidden="1" customHeight="1" x14ac:dyDescent="0.25">
      <c r="C4187" s="160" t="s">
        <v>307</v>
      </c>
      <c r="D4187" s="161">
        <v>1089.4000000000001</v>
      </c>
    </row>
    <row r="4188" spans="3:4" ht="15" hidden="1" customHeight="1" x14ac:dyDescent="0.25">
      <c r="C4188" s="158" t="s">
        <v>309</v>
      </c>
      <c r="D4188" s="159">
        <v>277.67</v>
      </c>
    </row>
    <row r="4189" spans="3:4" ht="15" hidden="1" customHeight="1" x14ac:dyDescent="0.25">
      <c r="C4189" s="160" t="s">
        <v>557</v>
      </c>
      <c r="D4189" s="161">
        <v>550.04</v>
      </c>
    </row>
    <row r="4190" spans="3:4" ht="15" hidden="1" customHeight="1" x14ac:dyDescent="0.25">
      <c r="C4190" s="158" t="s">
        <v>556</v>
      </c>
      <c r="D4190" s="159">
        <v>488.75</v>
      </c>
    </row>
    <row r="4191" spans="3:4" ht="15" hidden="1" customHeight="1" x14ac:dyDescent="0.25">
      <c r="C4191" s="160" t="s">
        <v>542</v>
      </c>
      <c r="D4191" s="161">
        <v>1037.52</v>
      </c>
    </row>
    <row r="4192" spans="3:4" ht="15" hidden="1" customHeight="1" x14ac:dyDescent="0.25">
      <c r="C4192" s="158" t="s">
        <v>543</v>
      </c>
      <c r="D4192" s="159">
        <v>1043.02</v>
      </c>
    </row>
    <row r="4193" spans="3:4" ht="15" hidden="1" customHeight="1" x14ac:dyDescent="0.25">
      <c r="C4193" s="160" t="s">
        <v>545</v>
      </c>
      <c r="D4193" s="161">
        <v>1037.1099999999999</v>
      </c>
    </row>
    <row r="4194" spans="3:4" ht="15" hidden="1" customHeight="1" x14ac:dyDescent="0.25">
      <c r="C4194" s="158" t="s">
        <v>542</v>
      </c>
      <c r="D4194" s="159">
        <v>1184.26</v>
      </c>
    </row>
    <row r="4195" spans="3:4" ht="15" hidden="1" customHeight="1" x14ac:dyDescent="0.25">
      <c r="C4195" s="160" t="s">
        <v>551</v>
      </c>
      <c r="D4195" s="161">
        <v>597.62</v>
      </c>
    </row>
    <row r="4196" spans="3:4" ht="15" hidden="1" customHeight="1" x14ac:dyDescent="0.25">
      <c r="C4196" s="158" t="s">
        <v>552</v>
      </c>
      <c r="D4196" s="159">
        <v>561.37</v>
      </c>
    </row>
    <row r="4197" spans="3:4" ht="15" hidden="1" customHeight="1" x14ac:dyDescent="0.25">
      <c r="C4197" s="160" t="s">
        <v>542</v>
      </c>
      <c r="D4197" s="161">
        <v>741.31</v>
      </c>
    </row>
    <row r="4198" spans="3:4" ht="15" hidden="1" customHeight="1" x14ac:dyDescent="0.25">
      <c r="C4198" s="158" t="s">
        <v>539</v>
      </c>
      <c r="D4198" s="159">
        <v>98.02</v>
      </c>
    </row>
    <row r="4199" spans="3:4" ht="15" hidden="1" customHeight="1" x14ac:dyDescent="0.25">
      <c r="C4199" s="160" t="s">
        <v>552</v>
      </c>
      <c r="D4199" s="161">
        <v>295.16000000000003</v>
      </c>
    </row>
    <row r="4200" spans="3:4" ht="15" hidden="1" customHeight="1" x14ac:dyDescent="0.25">
      <c r="C4200" s="158" t="s">
        <v>547</v>
      </c>
      <c r="D4200" s="159">
        <v>55.14</v>
      </c>
    </row>
    <row r="4201" spans="3:4" ht="15" hidden="1" customHeight="1" x14ac:dyDescent="0.25">
      <c r="C4201" s="160" t="s">
        <v>549</v>
      </c>
      <c r="D4201" s="161">
        <v>626</v>
      </c>
    </row>
    <row r="4202" spans="3:4" ht="15" hidden="1" customHeight="1" x14ac:dyDescent="0.25">
      <c r="C4202" s="158" t="s">
        <v>545</v>
      </c>
      <c r="D4202" s="159">
        <v>450.69</v>
      </c>
    </row>
    <row r="4203" spans="3:4" ht="15" hidden="1" customHeight="1" x14ac:dyDescent="0.25">
      <c r="C4203" s="160" t="s">
        <v>556</v>
      </c>
      <c r="D4203" s="161">
        <v>531.64</v>
      </c>
    </row>
    <row r="4204" spans="3:4" ht="15" hidden="1" customHeight="1" x14ac:dyDescent="0.25">
      <c r="C4204" s="158" t="s">
        <v>558</v>
      </c>
      <c r="D4204" s="159">
        <v>1086.01</v>
      </c>
    </row>
    <row r="4205" spans="3:4" ht="15" hidden="1" customHeight="1" x14ac:dyDescent="0.25">
      <c r="C4205" s="160" t="s">
        <v>542</v>
      </c>
      <c r="D4205" s="161">
        <v>646.16999999999996</v>
      </c>
    </row>
    <row r="4206" spans="3:4" ht="15" hidden="1" customHeight="1" x14ac:dyDescent="0.25">
      <c r="C4206" s="158" t="s">
        <v>549</v>
      </c>
      <c r="D4206" s="159">
        <v>1159.45</v>
      </c>
    </row>
    <row r="4207" spans="3:4" ht="15" hidden="1" customHeight="1" x14ac:dyDescent="0.25">
      <c r="C4207" s="160" t="s">
        <v>312</v>
      </c>
      <c r="D4207" s="161">
        <v>775.17</v>
      </c>
    </row>
    <row r="4208" spans="3:4" ht="15" hidden="1" customHeight="1" x14ac:dyDescent="0.25">
      <c r="C4208" s="158" t="s">
        <v>546</v>
      </c>
      <c r="D4208" s="159">
        <v>593.52</v>
      </c>
    </row>
    <row r="4209" spans="3:4" ht="15" hidden="1" customHeight="1" x14ac:dyDescent="0.25">
      <c r="C4209" s="160" t="s">
        <v>546</v>
      </c>
      <c r="D4209" s="161">
        <v>686.7</v>
      </c>
    </row>
    <row r="4210" spans="3:4" ht="15" hidden="1" customHeight="1" x14ac:dyDescent="0.25">
      <c r="C4210" s="158" t="s">
        <v>549</v>
      </c>
      <c r="D4210" s="159">
        <v>72.260000000000005</v>
      </c>
    </row>
    <row r="4211" spans="3:4" ht="15" hidden="1" customHeight="1" x14ac:dyDescent="0.25">
      <c r="C4211" s="160" t="s">
        <v>540</v>
      </c>
      <c r="D4211" s="161">
        <v>970.71</v>
      </c>
    </row>
    <row r="4212" spans="3:4" ht="15" hidden="1" customHeight="1" x14ac:dyDescent="0.25">
      <c r="C4212" s="158" t="s">
        <v>539</v>
      </c>
      <c r="D4212" s="159">
        <v>548.53</v>
      </c>
    </row>
    <row r="4213" spans="3:4" ht="15" hidden="1" customHeight="1" x14ac:dyDescent="0.25">
      <c r="C4213" s="160" t="s">
        <v>307</v>
      </c>
      <c r="D4213" s="161">
        <v>916.05</v>
      </c>
    </row>
    <row r="4214" spans="3:4" ht="15" hidden="1" customHeight="1" x14ac:dyDescent="0.25">
      <c r="C4214" s="158" t="s">
        <v>308</v>
      </c>
      <c r="D4214" s="159">
        <v>1066.23</v>
      </c>
    </row>
    <row r="4215" spans="3:4" ht="15" hidden="1" customHeight="1" x14ac:dyDescent="0.25">
      <c r="C4215" s="160" t="s">
        <v>553</v>
      </c>
      <c r="D4215" s="161">
        <v>424.13</v>
      </c>
    </row>
    <row r="4216" spans="3:4" ht="15" hidden="1" customHeight="1" x14ac:dyDescent="0.25">
      <c r="C4216" s="158" t="s">
        <v>543</v>
      </c>
      <c r="D4216" s="159">
        <v>1158.8800000000001</v>
      </c>
    </row>
    <row r="4217" spans="3:4" ht="15" hidden="1" customHeight="1" x14ac:dyDescent="0.25">
      <c r="C4217" s="160" t="s">
        <v>546</v>
      </c>
      <c r="D4217" s="161">
        <v>60.47</v>
      </c>
    </row>
    <row r="4218" spans="3:4" ht="15" hidden="1" customHeight="1" x14ac:dyDescent="0.25">
      <c r="C4218" s="158" t="s">
        <v>547</v>
      </c>
      <c r="D4218" s="159">
        <v>750.7</v>
      </c>
    </row>
    <row r="4219" spans="3:4" ht="15" hidden="1" customHeight="1" x14ac:dyDescent="0.25">
      <c r="C4219" s="160" t="s">
        <v>309</v>
      </c>
      <c r="D4219" s="161">
        <v>415.29</v>
      </c>
    </row>
    <row r="4220" spans="3:4" ht="15" hidden="1" customHeight="1" x14ac:dyDescent="0.25">
      <c r="C4220" s="158" t="s">
        <v>551</v>
      </c>
      <c r="D4220" s="159">
        <v>638.55999999999995</v>
      </c>
    </row>
    <row r="4221" spans="3:4" ht="15" hidden="1" customHeight="1" x14ac:dyDescent="0.25">
      <c r="C4221" s="160" t="s">
        <v>312</v>
      </c>
      <c r="D4221" s="161">
        <v>1174.67</v>
      </c>
    </row>
    <row r="4222" spans="3:4" ht="15" hidden="1" customHeight="1" x14ac:dyDescent="0.25">
      <c r="C4222" s="158" t="s">
        <v>549</v>
      </c>
      <c r="D4222" s="159">
        <v>489.82</v>
      </c>
    </row>
    <row r="4223" spans="3:4" ht="15" hidden="1" customHeight="1" x14ac:dyDescent="0.25">
      <c r="C4223" s="160" t="s">
        <v>544</v>
      </c>
      <c r="D4223" s="161">
        <v>320.02</v>
      </c>
    </row>
    <row r="4224" spans="3:4" ht="15" hidden="1" customHeight="1" x14ac:dyDescent="0.25">
      <c r="C4224" s="158" t="s">
        <v>553</v>
      </c>
      <c r="D4224" s="159">
        <v>748.78</v>
      </c>
    </row>
    <row r="4225" spans="3:4" ht="15" hidden="1" customHeight="1" x14ac:dyDescent="0.25">
      <c r="C4225" s="160" t="s">
        <v>540</v>
      </c>
      <c r="D4225" s="161">
        <v>599.80999999999995</v>
      </c>
    </row>
    <row r="4226" spans="3:4" ht="15" hidden="1" customHeight="1" x14ac:dyDescent="0.25">
      <c r="C4226" s="158" t="s">
        <v>558</v>
      </c>
      <c r="D4226" s="159">
        <v>58.38</v>
      </c>
    </row>
    <row r="4227" spans="3:4" ht="15" hidden="1" customHeight="1" x14ac:dyDescent="0.25">
      <c r="C4227" s="160" t="s">
        <v>309</v>
      </c>
      <c r="D4227" s="161">
        <v>138.97999999999999</v>
      </c>
    </row>
    <row r="4228" spans="3:4" ht="15" hidden="1" customHeight="1" x14ac:dyDescent="0.25">
      <c r="C4228" s="158" t="s">
        <v>548</v>
      </c>
      <c r="D4228" s="159">
        <v>407.71</v>
      </c>
    </row>
    <row r="4229" spans="3:4" ht="15" hidden="1" customHeight="1" x14ac:dyDescent="0.25">
      <c r="C4229" s="160" t="s">
        <v>541</v>
      </c>
      <c r="D4229" s="161">
        <v>1290.33</v>
      </c>
    </row>
    <row r="4230" spans="3:4" ht="15" hidden="1" customHeight="1" x14ac:dyDescent="0.25">
      <c r="C4230" s="158" t="s">
        <v>545</v>
      </c>
      <c r="D4230" s="159">
        <v>308.62</v>
      </c>
    </row>
    <row r="4231" spans="3:4" ht="15" hidden="1" customHeight="1" x14ac:dyDescent="0.25">
      <c r="C4231" s="160" t="s">
        <v>551</v>
      </c>
      <c r="D4231" s="161">
        <v>910.41</v>
      </c>
    </row>
    <row r="4232" spans="3:4" ht="15" hidden="1" customHeight="1" x14ac:dyDescent="0.25">
      <c r="C4232" s="158" t="s">
        <v>549</v>
      </c>
      <c r="D4232" s="159">
        <v>219.79</v>
      </c>
    </row>
    <row r="4233" spans="3:4" ht="15" hidden="1" customHeight="1" x14ac:dyDescent="0.25">
      <c r="C4233" s="160" t="s">
        <v>552</v>
      </c>
      <c r="D4233" s="161">
        <v>996.88</v>
      </c>
    </row>
    <row r="4234" spans="3:4" ht="15" hidden="1" customHeight="1" x14ac:dyDescent="0.25">
      <c r="C4234" s="158" t="s">
        <v>549</v>
      </c>
      <c r="D4234" s="159">
        <v>732.06</v>
      </c>
    </row>
    <row r="4235" spans="3:4" ht="15" hidden="1" customHeight="1" x14ac:dyDescent="0.25">
      <c r="C4235" s="160" t="s">
        <v>543</v>
      </c>
      <c r="D4235" s="161">
        <v>1150.02</v>
      </c>
    </row>
    <row r="4236" spans="3:4" ht="15" hidden="1" customHeight="1" x14ac:dyDescent="0.25">
      <c r="C4236" s="158" t="s">
        <v>545</v>
      </c>
      <c r="D4236" s="159">
        <v>335.48</v>
      </c>
    </row>
    <row r="4237" spans="3:4" ht="15" hidden="1" customHeight="1" x14ac:dyDescent="0.25">
      <c r="C4237" s="160" t="s">
        <v>552</v>
      </c>
      <c r="D4237" s="161">
        <v>1176.95</v>
      </c>
    </row>
    <row r="4238" spans="3:4" ht="15" hidden="1" customHeight="1" x14ac:dyDescent="0.25">
      <c r="C4238" s="158" t="s">
        <v>547</v>
      </c>
      <c r="D4238" s="159">
        <v>658.32</v>
      </c>
    </row>
    <row r="4239" spans="3:4" ht="15" hidden="1" customHeight="1" x14ac:dyDescent="0.25">
      <c r="C4239" s="160" t="s">
        <v>542</v>
      </c>
      <c r="D4239" s="161">
        <v>1246.79</v>
      </c>
    </row>
    <row r="4240" spans="3:4" ht="15" hidden="1" customHeight="1" x14ac:dyDescent="0.25">
      <c r="C4240" s="158" t="s">
        <v>539</v>
      </c>
      <c r="D4240" s="159">
        <v>1289.18</v>
      </c>
    </row>
    <row r="4241" spans="3:4" ht="15" hidden="1" customHeight="1" x14ac:dyDescent="0.25">
      <c r="C4241" s="160" t="s">
        <v>556</v>
      </c>
      <c r="D4241" s="161">
        <v>1275.01</v>
      </c>
    </row>
    <row r="4242" spans="3:4" ht="15" hidden="1" customHeight="1" x14ac:dyDescent="0.25">
      <c r="C4242" s="158" t="s">
        <v>307</v>
      </c>
      <c r="D4242" s="159">
        <v>1090.8</v>
      </c>
    </row>
    <row r="4243" spans="3:4" ht="15" hidden="1" customHeight="1" x14ac:dyDescent="0.25">
      <c r="C4243" s="160" t="s">
        <v>539</v>
      </c>
      <c r="D4243" s="161">
        <v>346.14</v>
      </c>
    </row>
    <row r="4244" spans="3:4" ht="15" hidden="1" customHeight="1" x14ac:dyDescent="0.25">
      <c r="C4244" s="158" t="s">
        <v>553</v>
      </c>
      <c r="D4244" s="159">
        <v>499.23</v>
      </c>
    </row>
    <row r="4245" spans="3:4" ht="15" hidden="1" customHeight="1" x14ac:dyDescent="0.25">
      <c r="C4245" s="160" t="s">
        <v>541</v>
      </c>
      <c r="D4245" s="161">
        <v>568.69000000000005</v>
      </c>
    </row>
    <row r="4246" spans="3:4" ht="15" hidden="1" customHeight="1" x14ac:dyDescent="0.25">
      <c r="C4246" s="158" t="s">
        <v>547</v>
      </c>
      <c r="D4246" s="159">
        <v>111.64</v>
      </c>
    </row>
    <row r="4247" spans="3:4" ht="15" hidden="1" customHeight="1" x14ac:dyDescent="0.25">
      <c r="C4247" s="160" t="s">
        <v>549</v>
      </c>
      <c r="D4247" s="161">
        <v>1015.23</v>
      </c>
    </row>
    <row r="4248" spans="3:4" ht="15" hidden="1" customHeight="1" x14ac:dyDescent="0.25">
      <c r="C4248" s="158" t="s">
        <v>540</v>
      </c>
      <c r="D4248" s="159">
        <v>460.51</v>
      </c>
    </row>
    <row r="4249" spans="3:4" ht="15" hidden="1" customHeight="1" x14ac:dyDescent="0.25">
      <c r="C4249" s="160" t="s">
        <v>549</v>
      </c>
      <c r="D4249" s="161">
        <v>956.95</v>
      </c>
    </row>
    <row r="4250" spans="3:4" ht="15" hidden="1" customHeight="1" x14ac:dyDescent="0.25">
      <c r="C4250" s="158" t="s">
        <v>546</v>
      </c>
      <c r="D4250" s="159">
        <v>352.65</v>
      </c>
    </row>
    <row r="4251" spans="3:4" ht="15" hidden="1" customHeight="1" x14ac:dyDescent="0.25">
      <c r="C4251" s="160" t="s">
        <v>540</v>
      </c>
      <c r="D4251" s="161">
        <v>1113.25</v>
      </c>
    </row>
    <row r="4252" spans="3:4" ht="15" hidden="1" customHeight="1" x14ac:dyDescent="0.25">
      <c r="C4252" s="158" t="s">
        <v>549</v>
      </c>
      <c r="D4252" s="159">
        <v>893.14</v>
      </c>
    </row>
    <row r="4253" spans="3:4" ht="15" hidden="1" customHeight="1" x14ac:dyDescent="0.25">
      <c r="C4253" s="160" t="s">
        <v>553</v>
      </c>
      <c r="D4253" s="161">
        <v>292.55</v>
      </c>
    </row>
    <row r="4254" spans="3:4" ht="15" hidden="1" customHeight="1" x14ac:dyDescent="0.25">
      <c r="C4254" s="158" t="s">
        <v>307</v>
      </c>
      <c r="D4254" s="159">
        <v>779.79</v>
      </c>
    </row>
    <row r="4255" spans="3:4" ht="15" hidden="1" customHeight="1" x14ac:dyDescent="0.25">
      <c r="C4255" s="160" t="s">
        <v>545</v>
      </c>
      <c r="D4255" s="161">
        <v>450.97</v>
      </c>
    </row>
    <row r="4256" spans="3:4" ht="15" hidden="1" customHeight="1" x14ac:dyDescent="0.25">
      <c r="C4256" s="158" t="s">
        <v>308</v>
      </c>
      <c r="D4256" s="159">
        <v>150.27000000000001</v>
      </c>
    </row>
    <row r="4257" spans="3:4" ht="15" hidden="1" customHeight="1" x14ac:dyDescent="0.25">
      <c r="C4257" s="160" t="s">
        <v>540</v>
      </c>
      <c r="D4257" s="161">
        <v>962.46</v>
      </c>
    </row>
    <row r="4258" spans="3:4" ht="15" hidden="1" customHeight="1" x14ac:dyDescent="0.25">
      <c r="C4258" s="158" t="s">
        <v>541</v>
      </c>
      <c r="D4258" s="159">
        <v>544.95000000000005</v>
      </c>
    </row>
    <row r="4259" spans="3:4" ht="15" hidden="1" customHeight="1" x14ac:dyDescent="0.25">
      <c r="C4259" s="160" t="s">
        <v>545</v>
      </c>
      <c r="D4259" s="161">
        <v>430.73</v>
      </c>
    </row>
    <row r="4260" spans="3:4" ht="15" hidden="1" customHeight="1" x14ac:dyDescent="0.25">
      <c r="C4260" s="158" t="s">
        <v>539</v>
      </c>
      <c r="D4260" s="159">
        <v>268.5</v>
      </c>
    </row>
    <row r="4261" spans="3:4" ht="15" hidden="1" customHeight="1" x14ac:dyDescent="0.25">
      <c r="C4261" s="160" t="s">
        <v>309</v>
      </c>
      <c r="D4261" s="161">
        <v>1033.69</v>
      </c>
    </row>
    <row r="4262" spans="3:4" ht="15" hidden="1" customHeight="1" x14ac:dyDescent="0.25">
      <c r="C4262" s="158" t="s">
        <v>541</v>
      </c>
      <c r="D4262" s="159">
        <v>554.48</v>
      </c>
    </row>
    <row r="4263" spans="3:4" ht="15" hidden="1" customHeight="1" x14ac:dyDescent="0.25">
      <c r="C4263" s="160" t="s">
        <v>309</v>
      </c>
      <c r="D4263" s="161">
        <v>884.28</v>
      </c>
    </row>
    <row r="4264" spans="3:4" ht="15" hidden="1" customHeight="1" x14ac:dyDescent="0.25">
      <c r="C4264" s="158" t="s">
        <v>545</v>
      </c>
      <c r="D4264" s="159">
        <v>613.71</v>
      </c>
    </row>
    <row r="4265" spans="3:4" ht="15" hidden="1" customHeight="1" x14ac:dyDescent="0.25">
      <c r="C4265" s="160" t="s">
        <v>308</v>
      </c>
      <c r="D4265" s="161">
        <v>463.29</v>
      </c>
    </row>
    <row r="4266" spans="3:4" ht="15" hidden="1" customHeight="1" x14ac:dyDescent="0.25">
      <c r="C4266" s="158" t="s">
        <v>553</v>
      </c>
      <c r="D4266" s="159">
        <v>310.60000000000002</v>
      </c>
    </row>
    <row r="4267" spans="3:4" ht="15" hidden="1" customHeight="1" x14ac:dyDescent="0.25">
      <c r="C4267" s="160" t="s">
        <v>540</v>
      </c>
      <c r="D4267" s="161">
        <v>976.01</v>
      </c>
    </row>
    <row r="4268" spans="3:4" ht="15" hidden="1" customHeight="1" x14ac:dyDescent="0.25">
      <c r="C4268" s="158" t="s">
        <v>542</v>
      </c>
      <c r="D4268" s="159">
        <v>1027.1300000000001</v>
      </c>
    </row>
    <row r="4269" spans="3:4" ht="15" hidden="1" customHeight="1" x14ac:dyDescent="0.25">
      <c r="C4269" s="160" t="s">
        <v>542</v>
      </c>
      <c r="D4269" s="161">
        <v>1019.52</v>
      </c>
    </row>
    <row r="4270" spans="3:4" ht="15" hidden="1" customHeight="1" x14ac:dyDescent="0.25">
      <c r="C4270" s="158" t="s">
        <v>552</v>
      </c>
      <c r="D4270" s="159">
        <v>1154.69</v>
      </c>
    </row>
    <row r="4271" spans="3:4" ht="15" hidden="1" customHeight="1" x14ac:dyDescent="0.25">
      <c r="C4271" s="160" t="s">
        <v>543</v>
      </c>
      <c r="D4271" s="161">
        <v>672.93</v>
      </c>
    </row>
    <row r="4272" spans="3:4" ht="15" hidden="1" customHeight="1" x14ac:dyDescent="0.25">
      <c r="C4272" s="158" t="s">
        <v>546</v>
      </c>
      <c r="D4272" s="159">
        <v>113.22</v>
      </c>
    </row>
    <row r="4273" spans="3:4" ht="15" hidden="1" customHeight="1" x14ac:dyDescent="0.25">
      <c r="C4273" s="160" t="s">
        <v>540</v>
      </c>
      <c r="D4273" s="161">
        <v>593.25</v>
      </c>
    </row>
    <row r="4274" spans="3:4" ht="15" hidden="1" customHeight="1" x14ac:dyDescent="0.25">
      <c r="C4274" s="158" t="s">
        <v>553</v>
      </c>
      <c r="D4274" s="159">
        <v>962.16</v>
      </c>
    </row>
    <row r="4275" spans="3:4" ht="15" hidden="1" customHeight="1" x14ac:dyDescent="0.25">
      <c r="C4275" s="160" t="s">
        <v>540</v>
      </c>
      <c r="D4275" s="161">
        <v>457.39</v>
      </c>
    </row>
    <row r="4276" spans="3:4" ht="15" hidden="1" customHeight="1" x14ac:dyDescent="0.25">
      <c r="C4276" s="158" t="s">
        <v>551</v>
      </c>
      <c r="D4276" s="159">
        <v>355.45</v>
      </c>
    </row>
    <row r="4277" spans="3:4" ht="15" hidden="1" customHeight="1" x14ac:dyDescent="0.25">
      <c r="C4277" s="160" t="s">
        <v>547</v>
      </c>
      <c r="D4277" s="161">
        <v>168.92</v>
      </c>
    </row>
    <row r="4278" spans="3:4" ht="15" hidden="1" customHeight="1" x14ac:dyDescent="0.25">
      <c r="C4278" s="158" t="s">
        <v>553</v>
      </c>
      <c r="D4278" s="159">
        <v>673.86</v>
      </c>
    </row>
    <row r="4279" spans="3:4" ht="15" hidden="1" customHeight="1" x14ac:dyDescent="0.25">
      <c r="C4279" s="160" t="s">
        <v>307</v>
      </c>
      <c r="D4279" s="161">
        <v>1249.21</v>
      </c>
    </row>
    <row r="4280" spans="3:4" ht="15" hidden="1" customHeight="1" x14ac:dyDescent="0.25">
      <c r="C4280" s="158" t="s">
        <v>546</v>
      </c>
      <c r="D4280" s="159">
        <v>640.03</v>
      </c>
    </row>
    <row r="4281" spans="3:4" ht="15" hidden="1" customHeight="1" x14ac:dyDescent="0.25">
      <c r="C4281" s="160" t="s">
        <v>542</v>
      </c>
      <c r="D4281" s="161">
        <v>1217.95</v>
      </c>
    </row>
    <row r="4282" spans="3:4" ht="15" hidden="1" customHeight="1" x14ac:dyDescent="0.25">
      <c r="C4282" s="158" t="s">
        <v>554</v>
      </c>
      <c r="D4282" s="159">
        <v>634.05999999999995</v>
      </c>
    </row>
    <row r="4283" spans="3:4" ht="15" hidden="1" customHeight="1" x14ac:dyDescent="0.25">
      <c r="C4283" s="160" t="s">
        <v>542</v>
      </c>
      <c r="D4283" s="161">
        <v>48.2</v>
      </c>
    </row>
    <row r="4284" spans="3:4" ht="15" hidden="1" customHeight="1" x14ac:dyDescent="0.25">
      <c r="C4284" s="158" t="s">
        <v>546</v>
      </c>
      <c r="D4284" s="159">
        <v>1215.47</v>
      </c>
    </row>
    <row r="4285" spans="3:4" ht="15" hidden="1" customHeight="1" x14ac:dyDescent="0.25">
      <c r="C4285" s="160" t="s">
        <v>552</v>
      </c>
      <c r="D4285" s="161">
        <v>548.72</v>
      </c>
    </row>
    <row r="4286" spans="3:4" ht="15" hidden="1" customHeight="1" x14ac:dyDescent="0.25">
      <c r="C4286" s="158" t="s">
        <v>554</v>
      </c>
      <c r="D4286" s="159">
        <v>93.71</v>
      </c>
    </row>
    <row r="4287" spans="3:4" ht="15" hidden="1" customHeight="1" x14ac:dyDescent="0.25">
      <c r="C4287" s="160" t="s">
        <v>546</v>
      </c>
      <c r="D4287" s="161">
        <v>1170.46</v>
      </c>
    </row>
    <row r="4288" spans="3:4" ht="15" hidden="1" customHeight="1" x14ac:dyDescent="0.25">
      <c r="C4288" s="158" t="s">
        <v>540</v>
      </c>
      <c r="D4288" s="159">
        <v>996.43</v>
      </c>
    </row>
    <row r="4289" spans="3:4" ht="15" hidden="1" customHeight="1" x14ac:dyDescent="0.25">
      <c r="C4289" s="160" t="s">
        <v>540</v>
      </c>
      <c r="D4289" s="161">
        <v>382.31</v>
      </c>
    </row>
    <row r="4290" spans="3:4" ht="15" hidden="1" customHeight="1" x14ac:dyDescent="0.25">
      <c r="C4290" s="158" t="s">
        <v>553</v>
      </c>
      <c r="D4290" s="159">
        <v>290.60000000000002</v>
      </c>
    </row>
    <row r="4291" spans="3:4" ht="15" hidden="1" customHeight="1" x14ac:dyDescent="0.25">
      <c r="C4291" s="160" t="s">
        <v>308</v>
      </c>
      <c r="D4291" s="161">
        <v>597.82000000000005</v>
      </c>
    </row>
    <row r="4292" spans="3:4" ht="15" hidden="1" customHeight="1" x14ac:dyDescent="0.25">
      <c r="C4292" s="158" t="s">
        <v>312</v>
      </c>
      <c r="D4292" s="159">
        <v>940.9</v>
      </c>
    </row>
    <row r="4293" spans="3:4" ht="15" hidden="1" customHeight="1" x14ac:dyDescent="0.25">
      <c r="C4293" s="160" t="s">
        <v>551</v>
      </c>
      <c r="D4293" s="161">
        <v>1215.67</v>
      </c>
    </row>
    <row r="4294" spans="3:4" ht="15" hidden="1" customHeight="1" x14ac:dyDescent="0.25">
      <c r="C4294" s="158" t="s">
        <v>309</v>
      </c>
      <c r="D4294" s="159">
        <v>906.21</v>
      </c>
    </row>
    <row r="4295" spans="3:4" ht="15" hidden="1" customHeight="1" x14ac:dyDescent="0.25">
      <c r="C4295" s="160" t="s">
        <v>547</v>
      </c>
      <c r="D4295" s="161">
        <v>836.95</v>
      </c>
    </row>
    <row r="4296" spans="3:4" ht="15" hidden="1" customHeight="1" x14ac:dyDescent="0.25">
      <c r="C4296" s="158" t="s">
        <v>556</v>
      </c>
      <c r="D4296" s="159">
        <v>691.24</v>
      </c>
    </row>
    <row r="4297" spans="3:4" ht="15" hidden="1" customHeight="1" x14ac:dyDescent="0.25">
      <c r="C4297" s="160" t="s">
        <v>552</v>
      </c>
      <c r="D4297" s="161">
        <v>358.31</v>
      </c>
    </row>
    <row r="4298" spans="3:4" ht="15" hidden="1" customHeight="1" x14ac:dyDescent="0.25">
      <c r="C4298" s="158" t="s">
        <v>553</v>
      </c>
      <c r="D4298" s="159">
        <v>503.62</v>
      </c>
    </row>
    <row r="4299" spans="3:4" ht="15" hidden="1" customHeight="1" x14ac:dyDescent="0.25">
      <c r="C4299" s="160" t="s">
        <v>546</v>
      </c>
      <c r="D4299" s="161">
        <v>825.16</v>
      </c>
    </row>
    <row r="4300" spans="3:4" ht="15" hidden="1" customHeight="1" x14ac:dyDescent="0.25">
      <c r="C4300" s="158" t="s">
        <v>546</v>
      </c>
      <c r="D4300" s="159">
        <v>728.83</v>
      </c>
    </row>
    <row r="4301" spans="3:4" ht="15" hidden="1" customHeight="1" x14ac:dyDescent="0.25">
      <c r="C4301" s="160" t="s">
        <v>312</v>
      </c>
      <c r="D4301" s="161">
        <v>794.45</v>
      </c>
    </row>
    <row r="4302" spans="3:4" ht="15" hidden="1" customHeight="1" x14ac:dyDescent="0.25">
      <c r="C4302" s="158" t="s">
        <v>554</v>
      </c>
      <c r="D4302" s="159">
        <v>147.01</v>
      </c>
    </row>
    <row r="4303" spans="3:4" ht="15" hidden="1" customHeight="1" x14ac:dyDescent="0.25">
      <c r="C4303" s="160" t="s">
        <v>558</v>
      </c>
      <c r="D4303" s="161">
        <v>1118.3900000000001</v>
      </c>
    </row>
    <row r="4304" spans="3:4" ht="15" hidden="1" customHeight="1" x14ac:dyDescent="0.25">
      <c r="C4304" s="158" t="s">
        <v>540</v>
      </c>
      <c r="D4304" s="159">
        <v>1085.44</v>
      </c>
    </row>
    <row r="4305" spans="3:4" ht="15" hidden="1" customHeight="1" x14ac:dyDescent="0.25">
      <c r="C4305" s="160" t="s">
        <v>548</v>
      </c>
      <c r="D4305" s="161">
        <v>713.91</v>
      </c>
    </row>
    <row r="4306" spans="3:4" ht="15" hidden="1" customHeight="1" x14ac:dyDescent="0.25">
      <c r="C4306" s="158" t="s">
        <v>540</v>
      </c>
      <c r="D4306" s="159">
        <v>1055.74</v>
      </c>
    </row>
    <row r="4307" spans="3:4" ht="15" hidden="1" customHeight="1" x14ac:dyDescent="0.25">
      <c r="C4307" s="160" t="s">
        <v>548</v>
      </c>
      <c r="D4307" s="161">
        <v>476.5</v>
      </c>
    </row>
    <row r="4308" spans="3:4" ht="15" hidden="1" customHeight="1" x14ac:dyDescent="0.25">
      <c r="C4308" s="158" t="s">
        <v>551</v>
      </c>
      <c r="D4308" s="159">
        <v>795.1</v>
      </c>
    </row>
    <row r="4309" spans="3:4" ht="15" hidden="1" customHeight="1" x14ac:dyDescent="0.25">
      <c r="C4309" s="160" t="s">
        <v>552</v>
      </c>
      <c r="D4309" s="161">
        <v>930.45</v>
      </c>
    </row>
    <row r="4310" spans="3:4" ht="15" hidden="1" customHeight="1" x14ac:dyDescent="0.25">
      <c r="C4310" s="158" t="s">
        <v>542</v>
      </c>
      <c r="D4310" s="159">
        <v>876.06</v>
      </c>
    </row>
    <row r="4311" spans="3:4" ht="15" hidden="1" customHeight="1" x14ac:dyDescent="0.25">
      <c r="C4311" s="160" t="s">
        <v>543</v>
      </c>
      <c r="D4311" s="161">
        <v>722.63</v>
      </c>
    </row>
    <row r="4312" spans="3:4" ht="15" hidden="1" customHeight="1" x14ac:dyDescent="0.25">
      <c r="C4312" s="158" t="s">
        <v>312</v>
      </c>
      <c r="D4312" s="159">
        <v>351.05</v>
      </c>
    </row>
    <row r="4313" spans="3:4" ht="15" hidden="1" customHeight="1" x14ac:dyDescent="0.25">
      <c r="C4313" s="160" t="s">
        <v>544</v>
      </c>
      <c r="D4313" s="161">
        <v>258.8</v>
      </c>
    </row>
    <row r="4314" spans="3:4" ht="15" hidden="1" customHeight="1" x14ac:dyDescent="0.25">
      <c r="C4314" s="158" t="s">
        <v>307</v>
      </c>
      <c r="D4314" s="159">
        <v>772.92</v>
      </c>
    </row>
    <row r="4315" spans="3:4" ht="15" hidden="1" customHeight="1" x14ac:dyDescent="0.25">
      <c r="C4315" s="160" t="s">
        <v>547</v>
      </c>
      <c r="D4315" s="161">
        <v>447.96</v>
      </c>
    </row>
    <row r="4316" spans="3:4" ht="15" hidden="1" customHeight="1" x14ac:dyDescent="0.25">
      <c r="C4316" s="158" t="s">
        <v>557</v>
      </c>
      <c r="D4316" s="159">
        <v>992.94</v>
      </c>
    </row>
    <row r="4317" spans="3:4" ht="15" hidden="1" customHeight="1" x14ac:dyDescent="0.25">
      <c r="C4317" s="160" t="s">
        <v>539</v>
      </c>
      <c r="D4317" s="161">
        <v>291.74</v>
      </c>
    </row>
    <row r="4318" spans="3:4" ht="15" hidden="1" customHeight="1" x14ac:dyDescent="0.25">
      <c r="C4318" s="158" t="s">
        <v>552</v>
      </c>
      <c r="D4318" s="159">
        <v>643.26</v>
      </c>
    </row>
    <row r="4319" spans="3:4" ht="15" hidden="1" customHeight="1" x14ac:dyDescent="0.25">
      <c r="C4319" s="160" t="s">
        <v>307</v>
      </c>
      <c r="D4319" s="161">
        <v>902.9</v>
      </c>
    </row>
    <row r="4320" spans="3:4" ht="15" hidden="1" customHeight="1" x14ac:dyDescent="0.25">
      <c r="C4320" s="158" t="s">
        <v>312</v>
      </c>
      <c r="D4320" s="159">
        <v>770.7</v>
      </c>
    </row>
    <row r="4321" spans="3:4" ht="15" hidden="1" customHeight="1" x14ac:dyDescent="0.25">
      <c r="C4321" s="160" t="s">
        <v>309</v>
      </c>
      <c r="D4321" s="161">
        <v>460.06</v>
      </c>
    </row>
    <row r="4322" spans="3:4" ht="15" hidden="1" customHeight="1" x14ac:dyDescent="0.25">
      <c r="C4322" s="158" t="s">
        <v>551</v>
      </c>
      <c r="D4322" s="159">
        <v>852.15</v>
      </c>
    </row>
    <row r="4323" spans="3:4" ht="15" hidden="1" customHeight="1" x14ac:dyDescent="0.25">
      <c r="C4323" s="160" t="s">
        <v>541</v>
      </c>
      <c r="D4323" s="161">
        <v>231.03</v>
      </c>
    </row>
    <row r="4324" spans="3:4" ht="15" hidden="1" customHeight="1" x14ac:dyDescent="0.25">
      <c r="C4324" s="158" t="s">
        <v>553</v>
      </c>
      <c r="D4324" s="159">
        <v>862.97</v>
      </c>
    </row>
    <row r="4325" spans="3:4" ht="15" hidden="1" customHeight="1" x14ac:dyDescent="0.25">
      <c r="C4325" s="160" t="s">
        <v>309</v>
      </c>
      <c r="D4325" s="161">
        <v>52.8</v>
      </c>
    </row>
    <row r="4326" spans="3:4" ht="15" hidden="1" customHeight="1" x14ac:dyDescent="0.25">
      <c r="C4326" s="158" t="s">
        <v>547</v>
      </c>
      <c r="D4326" s="159">
        <v>824.19</v>
      </c>
    </row>
    <row r="4327" spans="3:4" ht="15" hidden="1" customHeight="1" x14ac:dyDescent="0.25">
      <c r="C4327" s="160" t="s">
        <v>551</v>
      </c>
      <c r="D4327" s="161">
        <v>304.60000000000002</v>
      </c>
    </row>
    <row r="4328" spans="3:4" ht="15" hidden="1" customHeight="1" x14ac:dyDescent="0.25">
      <c r="C4328" s="158" t="s">
        <v>547</v>
      </c>
      <c r="D4328" s="159">
        <v>425.32</v>
      </c>
    </row>
    <row r="4329" spans="3:4" ht="15" hidden="1" customHeight="1" x14ac:dyDescent="0.25">
      <c r="C4329" s="160" t="s">
        <v>309</v>
      </c>
      <c r="D4329" s="161">
        <v>19.96</v>
      </c>
    </row>
    <row r="4330" spans="3:4" ht="15" hidden="1" customHeight="1" x14ac:dyDescent="0.25">
      <c r="C4330" s="158" t="s">
        <v>549</v>
      </c>
      <c r="D4330" s="159">
        <v>285.18</v>
      </c>
    </row>
    <row r="4331" spans="3:4" ht="15" hidden="1" customHeight="1" x14ac:dyDescent="0.25">
      <c r="C4331" s="160" t="s">
        <v>308</v>
      </c>
      <c r="D4331" s="161">
        <v>611.70000000000005</v>
      </c>
    </row>
    <row r="4332" spans="3:4" ht="15" hidden="1" customHeight="1" x14ac:dyDescent="0.25">
      <c r="C4332" s="158" t="s">
        <v>547</v>
      </c>
      <c r="D4332" s="159">
        <v>60.57</v>
      </c>
    </row>
    <row r="4333" spans="3:4" ht="15" hidden="1" customHeight="1" x14ac:dyDescent="0.25">
      <c r="C4333" s="160" t="s">
        <v>547</v>
      </c>
      <c r="D4333" s="161">
        <v>847.71</v>
      </c>
    </row>
    <row r="4334" spans="3:4" ht="15" hidden="1" customHeight="1" x14ac:dyDescent="0.25">
      <c r="C4334" s="158" t="s">
        <v>545</v>
      </c>
      <c r="D4334" s="159">
        <v>322.73</v>
      </c>
    </row>
    <row r="4335" spans="3:4" ht="15" hidden="1" customHeight="1" x14ac:dyDescent="0.25">
      <c r="C4335" s="160" t="s">
        <v>551</v>
      </c>
      <c r="D4335" s="161">
        <v>439.92</v>
      </c>
    </row>
    <row r="4336" spans="3:4" ht="15" hidden="1" customHeight="1" x14ac:dyDescent="0.25">
      <c r="C4336" s="158" t="s">
        <v>540</v>
      </c>
      <c r="D4336" s="159">
        <v>949.58</v>
      </c>
    </row>
    <row r="4337" spans="3:4" ht="15" hidden="1" customHeight="1" x14ac:dyDescent="0.25">
      <c r="C4337" s="160" t="s">
        <v>539</v>
      </c>
      <c r="D4337" s="161">
        <v>795.42</v>
      </c>
    </row>
    <row r="4338" spans="3:4" ht="15" hidden="1" customHeight="1" x14ac:dyDescent="0.25">
      <c r="C4338" s="158" t="s">
        <v>551</v>
      </c>
      <c r="D4338" s="159">
        <v>1226.78</v>
      </c>
    </row>
    <row r="4339" spans="3:4" ht="15" hidden="1" customHeight="1" x14ac:dyDescent="0.25">
      <c r="C4339" s="160" t="s">
        <v>545</v>
      </c>
      <c r="D4339" s="161">
        <v>615.64</v>
      </c>
    </row>
    <row r="4340" spans="3:4" ht="15" hidden="1" customHeight="1" x14ac:dyDescent="0.25">
      <c r="C4340" s="158" t="s">
        <v>542</v>
      </c>
      <c r="D4340" s="159">
        <v>459.64</v>
      </c>
    </row>
    <row r="4341" spans="3:4" ht="15" hidden="1" customHeight="1" x14ac:dyDescent="0.25">
      <c r="C4341" s="160" t="s">
        <v>552</v>
      </c>
      <c r="D4341" s="161">
        <v>1108.1300000000001</v>
      </c>
    </row>
    <row r="4342" spans="3:4" ht="15" hidden="1" customHeight="1" x14ac:dyDescent="0.25">
      <c r="C4342" s="158" t="s">
        <v>545</v>
      </c>
      <c r="D4342" s="159">
        <v>435.15</v>
      </c>
    </row>
    <row r="4343" spans="3:4" ht="15" hidden="1" customHeight="1" x14ac:dyDescent="0.25">
      <c r="C4343" s="160" t="s">
        <v>541</v>
      </c>
      <c r="D4343" s="161">
        <v>999.55</v>
      </c>
    </row>
    <row r="4344" spans="3:4" ht="15" hidden="1" customHeight="1" x14ac:dyDescent="0.25">
      <c r="C4344" s="158" t="s">
        <v>539</v>
      </c>
      <c r="D4344" s="159">
        <v>748.67</v>
      </c>
    </row>
    <row r="4345" spans="3:4" ht="15" hidden="1" customHeight="1" x14ac:dyDescent="0.25">
      <c r="C4345" s="160" t="s">
        <v>542</v>
      </c>
      <c r="D4345" s="161">
        <v>622.84</v>
      </c>
    </row>
    <row r="4346" spans="3:4" ht="15" hidden="1" customHeight="1" x14ac:dyDescent="0.25">
      <c r="C4346" s="158" t="s">
        <v>308</v>
      </c>
      <c r="D4346" s="159">
        <v>430.2</v>
      </c>
    </row>
    <row r="4347" spans="3:4" ht="15" hidden="1" customHeight="1" x14ac:dyDescent="0.25">
      <c r="C4347" s="160" t="s">
        <v>539</v>
      </c>
      <c r="D4347" s="161">
        <v>649.22</v>
      </c>
    </row>
    <row r="4348" spans="3:4" ht="15" hidden="1" customHeight="1" x14ac:dyDescent="0.25">
      <c r="C4348" s="158" t="s">
        <v>545</v>
      </c>
      <c r="D4348" s="159">
        <v>475.86</v>
      </c>
    </row>
    <row r="4349" spans="3:4" ht="15" hidden="1" customHeight="1" x14ac:dyDescent="0.25">
      <c r="C4349" s="160" t="s">
        <v>540</v>
      </c>
      <c r="D4349" s="161">
        <v>1270.6400000000001</v>
      </c>
    </row>
    <row r="4350" spans="3:4" ht="15" hidden="1" customHeight="1" x14ac:dyDescent="0.25">
      <c r="C4350" s="158" t="s">
        <v>556</v>
      </c>
      <c r="D4350" s="159">
        <v>840.57</v>
      </c>
    </row>
    <row r="4351" spans="3:4" ht="15" hidden="1" customHeight="1" x14ac:dyDescent="0.25">
      <c r="C4351" s="160" t="s">
        <v>308</v>
      </c>
      <c r="D4351" s="161">
        <v>1086.45</v>
      </c>
    </row>
    <row r="4352" spans="3:4" ht="15" hidden="1" customHeight="1" x14ac:dyDescent="0.25">
      <c r="C4352" s="158" t="s">
        <v>558</v>
      </c>
      <c r="D4352" s="159">
        <v>438.56</v>
      </c>
    </row>
    <row r="4353" spans="3:4" ht="15" hidden="1" customHeight="1" x14ac:dyDescent="0.25">
      <c r="C4353" s="160" t="s">
        <v>542</v>
      </c>
      <c r="D4353" s="161">
        <v>916.38</v>
      </c>
    </row>
    <row r="4354" spans="3:4" ht="15" hidden="1" customHeight="1" x14ac:dyDescent="0.25">
      <c r="C4354" s="158" t="s">
        <v>539</v>
      </c>
      <c r="D4354" s="159">
        <v>763.09</v>
      </c>
    </row>
    <row r="4355" spans="3:4" ht="15" hidden="1" customHeight="1" x14ac:dyDescent="0.25">
      <c r="C4355" s="160" t="s">
        <v>553</v>
      </c>
      <c r="D4355" s="161">
        <v>1075.0999999999999</v>
      </c>
    </row>
    <row r="4356" spans="3:4" ht="15" hidden="1" customHeight="1" x14ac:dyDescent="0.25">
      <c r="C4356" s="158" t="s">
        <v>548</v>
      </c>
      <c r="D4356" s="159">
        <v>900.47</v>
      </c>
    </row>
    <row r="4357" spans="3:4" ht="15" hidden="1" customHeight="1" x14ac:dyDescent="0.25">
      <c r="C4357" s="160" t="s">
        <v>546</v>
      </c>
      <c r="D4357" s="161">
        <v>337.83</v>
      </c>
    </row>
    <row r="4358" spans="3:4" ht="15" hidden="1" customHeight="1" x14ac:dyDescent="0.25">
      <c r="C4358" s="158" t="s">
        <v>545</v>
      </c>
      <c r="D4358" s="159">
        <v>364.2</v>
      </c>
    </row>
    <row r="4359" spans="3:4" ht="15" hidden="1" customHeight="1" x14ac:dyDescent="0.25">
      <c r="C4359" s="160" t="s">
        <v>553</v>
      </c>
      <c r="D4359" s="161">
        <v>795.1</v>
      </c>
    </row>
    <row r="4360" spans="3:4" ht="15" hidden="1" customHeight="1" x14ac:dyDescent="0.25">
      <c r="C4360" s="158" t="s">
        <v>308</v>
      </c>
      <c r="D4360" s="159">
        <v>1039.05</v>
      </c>
    </row>
    <row r="4361" spans="3:4" ht="15" hidden="1" customHeight="1" x14ac:dyDescent="0.25">
      <c r="C4361" s="160" t="s">
        <v>312</v>
      </c>
      <c r="D4361" s="161">
        <v>316.5</v>
      </c>
    </row>
    <row r="4362" spans="3:4" ht="15" hidden="1" customHeight="1" x14ac:dyDescent="0.25">
      <c r="C4362" s="158" t="s">
        <v>557</v>
      </c>
      <c r="D4362" s="159">
        <v>1001.64</v>
      </c>
    </row>
    <row r="4363" spans="3:4" ht="15" hidden="1" customHeight="1" x14ac:dyDescent="0.25">
      <c r="C4363" s="160" t="s">
        <v>307</v>
      </c>
      <c r="D4363" s="161">
        <v>1165.33</v>
      </c>
    </row>
    <row r="4364" spans="3:4" ht="15" hidden="1" customHeight="1" x14ac:dyDescent="0.25">
      <c r="C4364" s="158" t="s">
        <v>543</v>
      </c>
      <c r="D4364" s="159">
        <v>1073.71</v>
      </c>
    </row>
    <row r="4365" spans="3:4" ht="15" hidden="1" customHeight="1" x14ac:dyDescent="0.25">
      <c r="C4365" s="160" t="s">
        <v>547</v>
      </c>
      <c r="D4365" s="161">
        <v>301.69</v>
      </c>
    </row>
    <row r="4366" spans="3:4" ht="15" hidden="1" customHeight="1" x14ac:dyDescent="0.25">
      <c r="C4366" s="158" t="s">
        <v>550</v>
      </c>
      <c r="D4366" s="159">
        <v>216.07</v>
      </c>
    </row>
    <row r="4367" spans="3:4" ht="15" hidden="1" customHeight="1" x14ac:dyDescent="0.25">
      <c r="C4367" s="160" t="s">
        <v>541</v>
      </c>
      <c r="D4367" s="161">
        <v>860.64</v>
      </c>
    </row>
    <row r="4368" spans="3:4" ht="15" hidden="1" customHeight="1" x14ac:dyDescent="0.25">
      <c r="C4368" s="158" t="s">
        <v>540</v>
      </c>
      <c r="D4368" s="159">
        <v>97.6</v>
      </c>
    </row>
    <row r="4369" spans="3:4" ht="15" hidden="1" customHeight="1" x14ac:dyDescent="0.25">
      <c r="C4369" s="160" t="s">
        <v>551</v>
      </c>
      <c r="D4369" s="161">
        <v>691.93</v>
      </c>
    </row>
    <row r="4370" spans="3:4" ht="15" hidden="1" customHeight="1" x14ac:dyDescent="0.25">
      <c r="C4370" s="158" t="s">
        <v>307</v>
      </c>
      <c r="D4370" s="159">
        <v>1187.71</v>
      </c>
    </row>
    <row r="4371" spans="3:4" ht="15" hidden="1" customHeight="1" x14ac:dyDescent="0.25">
      <c r="C4371" s="160" t="s">
        <v>309</v>
      </c>
      <c r="D4371" s="161">
        <v>849.62</v>
      </c>
    </row>
    <row r="4372" spans="3:4" ht="15" hidden="1" customHeight="1" x14ac:dyDescent="0.25">
      <c r="C4372" s="158" t="s">
        <v>539</v>
      </c>
      <c r="D4372" s="159">
        <v>343.29</v>
      </c>
    </row>
    <row r="4373" spans="3:4" ht="15" hidden="1" customHeight="1" x14ac:dyDescent="0.25">
      <c r="C4373" s="160" t="s">
        <v>307</v>
      </c>
      <c r="D4373" s="161">
        <v>1256.6500000000001</v>
      </c>
    </row>
    <row r="4374" spans="3:4" ht="15" hidden="1" customHeight="1" x14ac:dyDescent="0.25">
      <c r="C4374" s="158" t="s">
        <v>540</v>
      </c>
      <c r="D4374" s="159">
        <v>845.82</v>
      </c>
    </row>
    <row r="4375" spans="3:4" ht="15" hidden="1" customHeight="1" x14ac:dyDescent="0.25">
      <c r="C4375" s="160" t="s">
        <v>539</v>
      </c>
      <c r="D4375" s="161">
        <v>1141.45</v>
      </c>
    </row>
    <row r="4376" spans="3:4" ht="15" hidden="1" customHeight="1" x14ac:dyDescent="0.25">
      <c r="C4376" s="158" t="s">
        <v>545</v>
      </c>
      <c r="D4376" s="159">
        <v>501.39</v>
      </c>
    </row>
    <row r="4377" spans="3:4" ht="15" hidden="1" customHeight="1" x14ac:dyDescent="0.25">
      <c r="C4377" s="160" t="s">
        <v>543</v>
      </c>
      <c r="D4377" s="161">
        <v>566.32000000000005</v>
      </c>
    </row>
    <row r="4378" spans="3:4" ht="15" hidden="1" customHeight="1" x14ac:dyDescent="0.25">
      <c r="C4378" s="158" t="s">
        <v>540</v>
      </c>
      <c r="D4378" s="159">
        <v>15.33</v>
      </c>
    </row>
    <row r="4379" spans="3:4" ht="15" hidden="1" customHeight="1" x14ac:dyDescent="0.25">
      <c r="C4379" s="160" t="s">
        <v>551</v>
      </c>
      <c r="D4379" s="161">
        <v>609.01</v>
      </c>
    </row>
    <row r="4380" spans="3:4" ht="15" hidden="1" customHeight="1" x14ac:dyDescent="0.25">
      <c r="C4380" s="158" t="s">
        <v>543</v>
      </c>
      <c r="D4380" s="159">
        <v>109.75</v>
      </c>
    </row>
    <row r="4381" spans="3:4" ht="15" hidden="1" customHeight="1" x14ac:dyDescent="0.25">
      <c r="C4381" s="160" t="s">
        <v>546</v>
      </c>
      <c r="D4381" s="161">
        <v>518.79</v>
      </c>
    </row>
    <row r="4382" spans="3:4" ht="15" hidden="1" customHeight="1" x14ac:dyDescent="0.25">
      <c r="C4382" s="158" t="s">
        <v>553</v>
      </c>
      <c r="D4382" s="159">
        <v>1231.3499999999999</v>
      </c>
    </row>
    <row r="4383" spans="3:4" ht="15" hidden="1" customHeight="1" x14ac:dyDescent="0.25">
      <c r="C4383" s="160" t="s">
        <v>539</v>
      </c>
      <c r="D4383" s="161">
        <v>770.9</v>
      </c>
    </row>
    <row r="4384" spans="3:4" ht="15" hidden="1" customHeight="1" x14ac:dyDescent="0.25">
      <c r="C4384" s="158" t="s">
        <v>558</v>
      </c>
      <c r="D4384" s="159">
        <v>1224.1400000000001</v>
      </c>
    </row>
    <row r="4385" spans="3:4" ht="15" hidden="1" customHeight="1" x14ac:dyDescent="0.25">
      <c r="C4385" s="160" t="s">
        <v>549</v>
      </c>
      <c r="D4385" s="161">
        <v>495.41</v>
      </c>
    </row>
    <row r="4386" spans="3:4" ht="15" hidden="1" customHeight="1" x14ac:dyDescent="0.25">
      <c r="C4386" s="158" t="s">
        <v>307</v>
      </c>
      <c r="D4386" s="159">
        <v>1132.73</v>
      </c>
    </row>
    <row r="4387" spans="3:4" ht="15" hidden="1" customHeight="1" x14ac:dyDescent="0.25">
      <c r="C4387" s="160" t="s">
        <v>309</v>
      </c>
      <c r="D4387" s="161">
        <v>722.04</v>
      </c>
    </row>
    <row r="4388" spans="3:4" ht="15" hidden="1" customHeight="1" x14ac:dyDescent="0.25">
      <c r="C4388" s="158" t="s">
        <v>545</v>
      </c>
      <c r="D4388" s="159">
        <v>688.09</v>
      </c>
    </row>
    <row r="4389" spans="3:4" ht="15" hidden="1" customHeight="1" x14ac:dyDescent="0.25">
      <c r="C4389" s="160" t="s">
        <v>312</v>
      </c>
      <c r="D4389" s="161">
        <v>175</v>
      </c>
    </row>
    <row r="4390" spans="3:4" ht="15" hidden="1" customHeight="1" x14ac:dyDescent="0.25">
      <c r="C4390" s="158" t="s">
        <v>308</v>
      </c>
      <c r="D4390" s="159">
        <v>229.71</v>
      </c>
    </row>
    <row r="4391" spans="3:4" ht="15" hidden="1" customHeight="1" x14ac:dyDescent="0.25">
      <c r="C4391" s="160" t="s">
        <v>540</v>
      </c>
      <c r="D4391" s="161">
        <v>853.62</v>
      </c>
    </row>
    <row r="4392" spans="3:4" ht="15" hidden="1" customHeight="1" x14ac:dyDescent="0.25">
      <c r="C4392" s="158" t="s">
        <v>545</v>
      </c>
      <c r="D4392" s="159">
        <v>963.57</v>
      </c>
    </row>
    <row r="4393" spans="3:4" ht="15" hidden="1" customHeight="1" x14ac:dyDescent="0.25">
      <c r="C4393" s="160" t="s">
        <v>543</v>
      </c>
      <c r="D4393" s="161">
        <v>385.76</v>
      </c>
    </row>
    <row r="4394" spans="3:4" ht="15" hidden="1" customHeight="1" x14ac:dyDescent="0.25">
      <c r="C4394" s="158" t="s">
        <v>309</v>
      </c>
      <c r="D4394" s="159">
        <v>358.23</v>
      </c>
    </row>
    <row r="4395" spans="3:4" ht="15" hidden="1" customHeight="1" x14ac:dyDescent="0.25">
      <c r="C4395" s="160" t="s">
        <v>555</v>
      </c>
      <c r="D4395" s="161">
        <v>495.62</v>
      </c>
    </row>
    <row r="4396" spans="3:4" ht="15" hidden="1" customHeight="1" x14ac:dyDescent="0.25">
      <c r="C4396" s="158" t="s">
        <v>545</v>
      </c>
      <c r="D4396" s="159">
        <v>615.53</v>
      </c>
    </row>
    <row r="4397" spans="3:4" ht="15" hidden="1" customHeight="1" x14ac:dyDescent="0.25">
      <c r="C4397" s="160" t="s">
        <v>540</v>
      </c>
      <c r="D4397" s="161">
        <v>142.87</v>
      </c>
    </row>
    <row r="4398" spans="3:4" ht="15" hidden="1" customHeight="1" x14ac:dyDescent="0.25">
      <c r="C4398" s="158" t="s">
        <v>557</v>
      </c>
      <c r="D4398" s="159">
        <v>637.98</v>
      </c>
    </row>
    <row r="4399" spans="3:4" ht="15" hidden="1" customHeight="1" x14ac:dyDescent="0.25">
      <c r="C4399" s="160" t="s">
        <v>556</v>
      </c>
      <c r="D4399" s="161">
        <v>307.18</v>
      </c>
    </row>
    <row r="4400" spans="3:4" ht="15" hidden="1" customHeight="1" x14ac:dyDescent="0.25">
      <c r="C4400" s="158" t="s">
        <v>541</v>
      </c>
      <c r="D4400" s="159">
        <v>673.74</v>
      </c>
    </row>
    <row r="4401" spans="3:4" ht="15" hidden="1" customHeight="1" x14ac:dyDescent="0.25">
      <c r="C4401" s="160" t="s">
        <v>542</v>
      </c>
      <c r="D4401" s="161">
        <v>375.8</v>
      </c>
    </row>
    <row r="4402" spans="3:4" ht="15" hidden="1" customHeight="1" x14ac:dyDescent="0.25">
      <c r="C4402" s="158" t="s">
        <v>307</v>
      </c>
      <c r="D4402" s="159">
        <v>843.6</v>
      </c>
    </row>
    <row r="4403" spans="3:4" ht="15" hidden="1" customHeight="1" x14ac:dyDescent="0.25">
      <c r="C4403" s="160" t="s">
        <v>551</v>
      </c>
      <c r="D4403" s="161">
        <v>333.6</v>
      </c>
    </row>
    <row r="4404" spans="3:4" ht="15" hidden="1" customHeight="1" x14ac:dyDescent="0.25">
      <c r="C4404" s="158" t="s">
        <v>555</v>
      </c>
      <c r="D4404" s="159">
        <v>709.64</v>
      </c>
    </row>
    <row r="4405" spans="3:4" ht="15" hidden="1" customHeight="1" x14ac:dyDescent="0.25">
      <c r="C4405" s="160" t="s">
        <v>543</v>
      </c>
      <c r="D4405" s="161">
        <v>590.62</v>
      </c>
    </row>
    <row r="4406" spans="3:4" ht="15" hidden="1" customHeight="1" x14ac:dyDescent="0.25">
      <c r="C4406" s="158" t="s">
        <v>543</v>
      </c>
      <c r="D4406" s="159">
        <v>1197.28</v>
      </c>
    </row>
    <row r="4407" spans="3:4" ht="15" hidden="1" customHeight="1" x14ac:dyDescent="0.25">
      <c r="C4407" s="160" t="s">
        <v>540</v>
      </c>
      <c r="D4407" s="161">
        <v>544.28</v>
      </c>
    </row>
    <row r="4408" spans="3:4" ht="15" hidden="1" customHeight="1" x14ac:dyDescent="0.25">
      <c r="C4408" s="158" t="s">
        <v>542</v>
      </c>
      <c r="D4408" s="159">
        <v>156.44</v>
      </c>
    </row>
    <row r="4409" spans="3:4" ht="15" hidden="1" customHeight="1" x14ac:dyDescent="0.25">
      <c r="C4409" s="160" t="s">
        <v>539</v>
      </c>
      <c r="D4409" s="161">
        <v>1191.08</v>
      </c>
    </row>
    <row r="4410" spans="3:4" ht="15" hidden="1" customHeight="1" x14ac:dyDescent="0.25">
      <c r="C4410" s="158" t="s">
        <v>543</v>
      </c>
      <c r="D4410" s="159">
        <v>431.91</v>
      </c>
    </row>
    <row r="4411" spans="3:4" ht="15" hidden="1" customHeight="1" x14ac:dyDescent="0.25">
      <c r="C4411" s="160" t="s">
        <v>549</v>
      </c>
      <c r="D4411" s="161">
        <v>1149.54</v>
      </c>
    </row>
    <row r="4412" spans="3:4" ht="15" hidden="1" customHeight="1" x14ac:dyDescent="0.25">
      <c r="C4412" s="158" t="s">
        <v>553</v>
      </c>
      <c r="D4412" s="159">
        <v>459.23</v>
      </c>
    </row>
    <row r="4413" spans="3:4" ht="15" hidden="1" customHeight="1" x14ac:dyDescent="0.25">
      <c r="C4413" s="160" t="s">
        <v>309</v>
      </c>
      <c r="D4413" s="161">
        <v>139.02000000000001</v>
      </c>
    </row>
    <row r="4414" spans="3:4" ht="15" hidden="1" customHeight="1" x14ac:dyDescent="0.25">
      <c r="C4414" s="158" t="s">
        <v>552</v>
      </c>
      <c r="D4414" s="159">
        <v>593.70000000000005</v>
      </c>
    </row>
    <row r="4415" spans="3:4" ht="15" hidden="1" customHeight="1" x14ac:dyDescent="0.25">
      <c r="C4415" s="160" t="s">
        <v>547</v>
      </c>
      <c r="D4415" s="161">
        <v>488.64</v>
      </c>
    </row>
    <row r="4416" spans="3:4" ht="15" hidden="1" customHeight="1" x14ac:dyDescent="0.25">
      <c r="C4416" s="158" t="s">
        <v>558</v>
      </c>
      <c r="D4416" s="159">
        <v>992.39</v>
      </c>
    </row>
    <row r="4417" spans="3:4" ht="15" hidden="1" customHeight="1" x14ac:dyDescent="0.25">
      <c r="C4417" s="160" t="s">
        <v>550</v>
      </c>
      <c r="D4417" s="161">
        <v>532.52</v>
      </c>
    </row>
    <row r="4418" spans="3:4" ht="15" hidden="1" customHeight="1" x14ac:dyDescent="0.25">
      <c r="C4418" s="158" t="s">
        <v>549</v>
      </c>
      <c r="D4418" s="159">
        <v>709.84</v>
      </c>
    </row>
    <row r="4419" spans="3:4" ht="15" hidden="1" customHeight="1" x14ac:dyDescent="0.25">
      <c r="C4419" s="160" t="s">
        <v>548</v>
      </c>
      <c r="D4419" s="161">
        <v>727.25</v>
      </c>
    </row>
    <row r="4420" spans="3:4" ht="15" hidden="1" customHeight="1" x14ac:dyDescent="0.25">
      <c r="C4420" s="158" t="s">
        <v>308</v>
      </c>
      <c r="D4420" s="159">
        <v>1283.45</v>
      </c>
    </row>
    <row r="4421" spans="3:4" ht="15" hidden="1" customHeight="1" x14ac:dyDescent="0.25">
      <c r="C4421" s="160" t="s">
        <v>541</v>
      </c>
      <c r="D4421" s="161">
        <v>918.79</v>
      </c>
    </row>
    <row r="4422" spans="3:4" ht="15" hidden="1" customHeight="1" x14ac:dyDescent="0.25">
      <c r="C4422" s="158" t="s">
        <v>312</v>
      </c>
      <c r="D4422" s="159">
        <v>776.63</v>
      </c>
    </row>
    <row r="4423" spans="3:4" ht="15" hidden="1" customHeight="1" x14ac:dyDescent="0.25">
      <c r="C4423" s="160" t="s">
        <v>549</v>
      </c>
      <c r="D4423" s="161">
        <v>93.57</v>
      </c>
    </row>
    <row r="4424" spans="3:4" ht="15" hidden="1" customHeight="1" x14ac:dyDescent="0.25">
      <c r="C4424" s="158" t="s">
        <v>540</v>
      </c>
      <c r="D4424" s="159">
        <v>703.02</v>
      </c>
    </row>
    <row r="4425" spans="3:4" ht="15" hidden="1" customHeight="1" x14ac:dyDescent="0.25">
      <c r="C4425" s="160" t="s">
        <v>540</v>
      </c>
      <c r="D4425" s="161">
        <v>512.42999999999995</v>
      </c>
    </row>
    <row r="4426" spans="3:4" ht="15" hidden="1" customHeight="1" x14ac:dyDescent="0.25">
      <c r="C4426" s="158" t="s">
        <v>547</v>
      </c>
      <c r="D4426" s="159">
        <v>180.45</v>
      </c>
    </row>
    <row r="4427" spans="3:4" ht="15" hidden="1" customHeight="1" x14ac:dyDescent="0.25">
      <c r="C4427" s="160" t="s">
        <v>543</v>
      </c>
      <c r="D4427" s="161">
        <v>507.74</v>
      </c>
    </row>
    <row r="4428" spans="3:4" ht="15" hidden="1" customHeight="1" x14ac:dyDescent="0.25">
      <c r="C4428" s="158" t="s">
        <v>558</v>
      </c>
      <c r="D4428" s="159">
        <v>503.83</v>
      </c>
    </row>
    <row r="4429" spans="3:4" ht="15" hidden="1" customHeight="1" x14ac:dyDescent="0.25">
      <c r="C4429" s="160" t="s">
        <v>554</v>
      </c>
      <c r="D4429" s="161">
        <v>601.62</v>
      </c>
    </row>
    <row r="4430" spans="3:4" ht="15" hidden="1" customHeight="1" x14ac:dyDescent="0.25">
      <c r="C4430" s="158" t="s">
        <v>545</v>
      </c>
      <c r="D4430" s="159">
        <v>966.5</v>
      </c>
    </row>
    <row r="4431" spans="3:4" ht="15" hidden="1" customHeight="1" x14ac:dyDescent="0.25">
      <c r="C4431" s="160" t="s">
        <v>307</v>
      </c>
      <c r="D4431" s="161">
        <v>782.65</v>
      </c>
    </row>
    <row r="4432" spans="3:4" ht="15" hidden="1" customHeight="1" x14ac:dyDescent="0.25">
      <c r="C4432" s="158" t="s">
        <v>555</v>
      </c>
      <c r="D4432" s="159">
        <v>64.900000000000006</v>
      </c>
    </row>
    <row r="4433" spans="3:4" ht="15" hidden="1" customHeight="1" x14ac:dyDescent="0.25">
      <c r="C4433" s="160" t="s">
        <v>541</v>
      </c>
      <c r="D4433" s="161">
        <v>1201.97</v>
      </c>
    </row>
    <row r="4434" spans="3:4" ht="15" hidden="1" customHeight="1" x14ac:dyDescent="0.25">
      <c r="C4434" s="158" t="s">
        <v>542</v>
      </c>
      <c r="D4434" s="159">
        <v>285.19</v>
      </c>
    </row>
    <row r="4435" spans="3:4" ht="15" hidden="1" customHeight="1" x14ac:dyDescent="0.25">
      <c r="C4435" s="160" t="s">
        <v>552</v>
      </c>
      <c r="D4435" s="161">
        <v>952</v>
      </c>
    </row>
    <row r="4436" spans="3:4" ht="15" hidden="1" customHeight="1" x14ac:dyDescent="0.25">
      <c r="C4436" s="158" t="s">
        <v>542</v>
      </c>
      <c r="D4436" s="159">
        <v>688.94</v>
      </c>
    </row>
    <row r="4437" spans="3:4" ht="15" hidden="1" customHeight="1" x14ac:dyDescent="0.25">
      <c r="C4437" s="160" t="s">
        <v>556</v>
      </c>
      <c r="D4437" s="161">
        <v>578.54</v>
      </c>
    </row>
    <row r="4438" spans="3:4" ht="15" hidden="1" customHeight="1" x14ac:dyDescent="0.25">
      <c r="C4438" s="158" t="s">
        <v>308</v>
      </c>
      <c r="D4438" s="159">
        <v>889</v>
      </c>
    </row>
    <row r="4439" spans="3:4" ht="15" hidden="1" customHeight="1" x14ac:dyDescent="0.25">
      <c r="C4439" s="160" t="s">
        <v>541</v>
      </c>
      <c r="D4439" s="161">
        <v>684.71</v>
      </c>
    </row>
    <row r="4440" spans="3:4" ht="15" hidden="1" customHeight="1" x14ac:dyDescent="0.25">
      <c r="C4440" s="158" t="s">
        <v>553</v>
      </c>
      <c r="D4440" s="159">
        <v>600.45000000000005</v>
      </c>
    </row>
    <row r="4441" spans="3:4" ht="15" hidden="1" customHeight="1" x14ac:dyDescent="0.25">
      <c r="C4441" s="160" t="s">
        <v>546</v>
      </c>
      <c r="D4441" s="161">
        <v>161.4</v>
      </c>
    </row>
    <row r="4442" spans="3:4" ht="15" hidden="1" customHeight="1" x14ac:dyDescent="0.25">
      <c r="C4442" s="158" t="s">
        <v>543</v>
      </c>
      <c r="D4442" s="159">
        <v>963.59</v>
      </c>
    </row>
    <row r="4443" spans="3:4" ht="15" hidden="1" customHeight="1" x14ac:dyDescent="0.25">
      <c r="C4443" s="160" t="s">
        <v>542</v>
      </c>
      <c r="D4443" s="161">
        <v>791.98</v>
      </c>
    </row>
    <row r="4444" spans="3:4" ht="15" hidden="1" customHeight="1" x14ac:dyDescent="0.25">
      <c r="C4444" s="158" t="s">
        <v>539</v>
      </c>
      <c r="D4444" s="159">
        <v>485.28</v>
      </c>
    </row>
    <row r="4445" spans="3:4" ht="15" hidden="1" customHeight="1" x14ac:dyDescent="0.25">
      <c r="C4445" s="160" t="s">
        <v>542</v>
      </c>
      <c r="D4445" s="161">
        <v>966.76</v>
      </c>
    </row>
    <row r="4446" spans="3:4" ht="15" hidden="1" customHeight="1" x14ac:dyDescent="0.25">
      <c r="C4446" s="158" t="s">
        <v>551</v>
      </c>
      <c r="D4446" s="159">
        <v>120.58</v>
      </c>
    </row>
    <row r="4447" spans="3:4" ht="15" hidden="1" customHeight="1" x14ac:dyDescent="0.25">
      <c r="C4447" s="160" t="s">
        <v>553</v>
      </c>
      <c r="D4447" s="161">
        <v>12.15</v>
      </c>
    </row>
    <row r="4448" spans="3:4" ht="15" hidden="1" customHeight="1" x14ac:dyDescent="0.25">
      <c r="C4448" s="158" t="s">
        <v>542</v>
      </c>
      <c r="D4448" s="159">
        <v>208.1</v>
      </c>
    </row>
    <row r="4449" spans="3:4" ht="15" hidden="1" customHeight="1" x14ac:dyDescent="0.25">
      <c r="C4449" s="160" t="s">
        <v>546</v>
      </c>
      <c r="D4449" s="161">
        <v>1289.94</v>
      </c>
    </row>
    <row r="4450" spans="3:4" ht="15" hidden="1" customHeight="1" x14ac:dyDescent="0.25">
      <c r="C4450" s="158" t="s">
        <v>308</v>
      </c>
      <c r="D4450" s="159">
        <v>709.3</v>
      </c>
    </row>
    <row r="4451" spans="3:4" ht="15" hidden="1" customHeight="1" x14ac:dyDescent="0.25">
      <c r="C4451" s="160" t="s">
        <v>541</v>
      </c>
      <c r="D4451" s="161">
        <v>798.63</v>
      </c>
    </row>
    <row r="4452" spans="3:4" ht="15" hidden="1" customHeight="1" x14ac:dyDescent="0.25">
      <c r="C4452" s="158" t="s">
        <v>542</v>
      </c>
      <c r="D4452" s="159">
        <v>507.39</v>
      </c>
    </row>
    <row r="4453" spans="3:4" ht="15" hidden="1" customHeight="1" x14ac:dyDescent="0.25">
      <c r="C4453" s="160" t="s">
        <v>546</v>
      </c>
      <c r="D4453" s="161">
        <v>507.42</v>
      </c>
    </row>
    <row r="4454" spans="3:4" ht="15" hidden="1" customHeight="1" x14ac:dyDescent="0.25">
      <c r="C4454" s="158" t="s">
        <v>309</v>
      </c>
      <c r="D4454" s="159">
        <v>232.21</v>
      </c>
    </row>
    <row r="4455" spans="3:4" ht="15" hidden="1" customHeight="1" x14ac:dyDescent="0.25">
      <c r="C4455" s="160" t="s">
        <v>540</v>
      </c>
      <c r="D4455" s="161">
        <v>744.21</v>
      </c>
    </row>
    <row r="4456" spans="3:4" ht="15" hidden="1" customHeight="1" x14ac:dyDescent="0.25">
      <c r="C4456" s="158" t="s">
        <v>312</v>
      </c>
      <c r="D4456" s="159">
        <v>407.55</v>
      </c>
    </row>
    <row r="4457" spans="3:4" ht="15" hidden="1" customHeight="1" x14ac:dyDescent="0.25">
      <c r="C4457" s="160" t="s">
        <v>540</v>
      </c>
      <c r="D4457" s="161">
        <v>803.3</v>
      </c>
    </row>
    <row r="4458" spans="3:4" ht="15" hidden="1" customHeight="1" x14ac:dyDescent="0.25">
      <c r="C4458" s="158" t="s">
        <v>541</v>
      </c>
      <c r="D4458" s="159">
        <v>808.59</v>
      </c>
    </row>
    <row r="4459" spans="3:4" ht="15" hidden="1" customHeight="1" x14ac:dyDescent="0.25">
      <c r="C4459" s="160" t="s">
        <v>552</v>
      </c>
      <c r="D4459" s="161">
        <v>1213.1099999999999</v>
      </c>
    </row>
    <row r="4460" spans="3:4" ht="15" hidden="1" customHeight="1" x14ac:dyDescent="0.25">
      <c r="C4460" s="158" t="s">
        <v>543</v>
      </c>
      <c r="D4460" s="159">
        <v>968.8</v>
      </c>
    </row>
    <row r="4461" spans="3:4" ht="15" hidden="1" customHeight="1" x14ac:dyDescent="0.25">
      <c r="C4461" s="160" t="s">
        <v>549</v>
      </c>
      <c r="D4461" s="161">
        <v>108.19</v>
      </c>
    </row>
    <row r="4462" spans="3:4" ht="15" hidden="1" customHeight="1" x14ac:dyDescent="0.25">
      <c r="C4462" s="158" t="s">
        <v>547</v>
      </c>
      <c r="D4462" s="159">
        <v>685.98</v>
      </c>
    </row>
    <row r="4463" spans="3:4" ht="15" hidden="1" customHeight="1" x14ac:dyDescent="0.25">
      <c r="C4463" s="160" t="s">
        <v>544</v>
      </c>
      <c r="D4463" s="161">
        <v>756.21</v>
      </c>
    </row>
    <row r="4464" spans="3:4" ht="15" hidden="1" customHeight="1" x14ac:dyDescent="0.25">
      <c r="C4464" s="158" t="s">
        <v>539</v>
      </c>
      <c r="D4464" s="159">
        <v>1158.8</v>
      </c>
    </row>
    <row r="4465" spans="3:4" ht="15" hidden="1" customHeight="1" x14ac:dyDescent="0.25">
      <c r="C4465" s="160" t="s">
        <v>539</v>
      </c>
      <c r="D4465" s="161">
        <v>517.76</v>
      </c>
    </row>
    <row r="4466" spans="3:4" ht="15" hidden="1" customHeight="1" x14ac:dyDescent="0.25">
      <c r="C4466" s="158" t="s">
        <v>557</v>
      </c>
      <c r="D4466" s="159">
        <v>515.72</v>
      </c>
    </row>
    <row r="4467" spans="3:4" ht="15" hidden="1" customHeight="1" x14ac:dyDescent="0.25">
      <c r="C4467" s="160" t="s">
        <v>551</v>
      </c>
      <c r="D4467" s="161">
        <v>1138.75</v>
      </c>
    </row>
    <row r="4468" spans="3:4" ht="15" hidden="1" customHeight="1" x14ac:dyDescent="0.25">
      <c r="C4468" s="158" t="s">
        <v>542</v>
      </c>
      <c r="D4468" s="159">
        <v>1032.6600000000001</v>
      </c>
    </row>
    <row r="4469" spans="3:4" ht="15" hidden="1" customHeight="1" x14ac:dyDescent="0.25">
      <c r="C4469" s="160" t="s">
        <v>551</v>
      </c>
      <c r="D4469" s="161">
        <v>867.31</v>
      </c>
    </row>
    <row r="4470" spans="3:4" ht="15" hidden="1" customHeight="1" x14ac:dyDescent="0.25">
      <c r="C4470" s="158" t="s">
        <v>546</v>
      </c>
      <c r="D4470" s="159">
        <v>133.81</v>
      </c>
    </row>
    <row r="4471" spans="3:4" ht="15" hidden="1" customHeight="1" x14ac:dyDescent="0.25">
      <c r="C4471" s="160" t="s">
        <v>312</v>
      </c>
      <c r="D4471" s="161">
        <v>1280.5999999999999</v>
      </c>
    </row>
    <row r="4472" spans="3:4" ht="15" hidden="1" customHeight="1" x14ac:dyDescent="0.25">
      <c r="C4472" s="158" t="s">
        <v>539</v>
      </c>
      <c r="D4472" s="159">
        <v>132.84</v>
      </c>
    </row>
    <row r="4473" spans="3:4" ht="15" hidden="1" customHeight="1" x14ac:dyDescent="0.25">
      <c r="C4473" s="160" t="s">
        <v>557</v>
      </c>
      <c r="D4473" s="161">
        <v>560.99</v>
      </c>
    </row>
    <row r="4474" spans="3:4" ht="15" hidden="1" customHeight="1" x14ac:dyDescent="0.25">
      <c r="C4474" s="158" t="s">
        <v>556</v>
      </c>
      <c r="D4474" s="159">
        <v>641.34</v>
      </c>
    </row>
    <row r="4475" spans="3:4" ht="15" hidden="1" customHeight="1" x14ac:dyDescent="0.25">
      <c r="C4475" s="160" t="s">
        <v>543</v>
      </c>
      <c r="D4475" s="161">
        <v>995.85</v>
      </c>
    </row>
    <row r="4476" spans="3:4" ht="15" hidden="1" customHeight="1" x14ac:dyDescent="0.25">
      <c r="C4476" s="158" t="s">
        <v>312</v>
      </c>
      <c r="D4476" s="159">
        <v>1236.92</v>
      </c>
    </row>
    <row r="4477" spans="3:4" ht="15" hidden="1" customHeight="1" x14ac:dyDescent="0.25">
      <c r="C4477" s="160" t="s">
        <v>555</v>
      </c>
      <c r="D4477" s="161">
        <v>1194.22</v>
      </c>
    </row>
    <row r="4478" spans="3:4" ht="15" hidden="1" customHeight="1" x14ac:dyDescent="0.25">
      <c r="C4478" s="158" t="s">
        <v>551</v>
      </c>
      <c r="D4478" s="159">
        <v>785.17</v>
      </c>
    </row>
    <row r="4479" spans="3:4" ht="15" hidden="1" customHeight="1" x14ac:dyDescent="0.25">
      <c r="C4479" s="160" t="s">
        <v>539</v>
      </c>
      <c r="D4479" s="161">
        <v>833.91</v>
      </c>
    </row>
    <row r="4480" spans="3:4" ht="15" hidden="1" customHeight="1" x14ac:dyDescent="0.25">
      <c r="C4480" s="158" t="s">
        <v>554</v>
      </c>
      <c r="D4480" s="159">
        <v>152.09</v>
      </c>
    </row>
    <row r="4481" spans="3:4" ht="15" hidden="1" customHeight="1" x14ac:dyDescent="0.25">
      <c r="C4481" s="160" t="s">
        <v>550</v>
      </c>
      <c r="D4481" s="161">
        <v>518.19000000000005</v>
      </c>
    </row>
    <row r="4482" spans="3:4" ht="15" hidden="1" customHeight="1" x14ac:dyDescent="0.25">
      <c r="C4482" s="158" t="s">
        <v>545</v>
      </c>
      <c r="D4482" s="159">
        <v>743.91</v>
      </c>
    </row>
    <row r="4483" spans="3:4" ht="15" hidden="1" customHeight="1" x14ac:dyDescent="0.25">
      <c r="C4483" s="160" t="s">
        <v>549</v>
      </c>
      <c r="D4483" s="161">
        <v>1078.54</v>
      </c>
    </row>
    <row r="4484" spans="3:4" ht="15" hidden="1" customHeight="1" x14ac:dyDescent="0.25">
      <c r="C4484" s="158" t="s">
        <v>551</v>
      </c>
      <c r="D4484" s="159">
        <v>893.2</v>
      </c>
    </row>
    <row r="4485" spans="3:4" ht="15" hidden="1" customHeight="1" x14ac:dyDescent="0.25">
      <c r="C4485" s="160" t="s">
        <v>557</v>
      </c>
      <c r="D4485" s="161">
        <v>1202.0999999999999</v>
      </c>
    </row>
    <row r="4486" spans="3:4" ht="15" hidden="1" customHeight="1" x14ac:dyDescent="0.25">
      <c r="C4486" s="158" t="s">
        <v>543</v>
      </c>
      <c r="D4486" s="159">
        <v>610.29999999999995</v>
      </c>
    </row>
    <row r="4487" spans="3:4" ht="15" hidden="1" customHeight="1" x14ac:dyDescent="0.25">
      <c r="C4487" s="160" t="s">
        <v>540</v>
      </c>
      <c r="D4487" s="161">
        <v>1155.2</v>
      </c>
    </row>
    <row r="4488" spans="3:4" ht="15" hidden="1" customHeight="1" x14ac:dyDescent="0.25">
      <c r="C4488" s="158" t="s">
        <v>547</v>
      </c>
      <c r="D4488" s="159">
        <v>590.45000000000005</v>
      </c>
    </row>
    <row r="4489" spans="3:4" ht="15" hidden="1" customHeight="1" x14ac:dyDescent="0.25">
      <c r="C4489" s="160" t="s">
        <v>549</v>
      </c>
      <c r="D4489" s="161">
        <v>652.16999999999996</v>
      </c>
    </row>
    <row r="4490" spans="3:4" ht="15" hidden="1" customHeight="1" x14ac:dyDescent="0.25">
      <c r="C4490" s="158" t="s">
        <v>312</v>
      </c>
      <c r="D4490" s="159">
        <v>497.79</v>
      </c>
    </row>
    <row r="4491" spans="3:4" ht="15" hidden="1" customHeight="1" x14ac:dyDescent="0.25">
      <c r="C4491" s="160" t="s">
        <v>539</v>
      </c>
      <c r="D4491" s="161">
        <v>158.1</v>
      </c>
    </row>
    <row r="4492" spans="3:4" ht="15" hidden="1" customHeight="1" x14ac:dyDescent="0.25">
      <c r="C4492" s="158" t="s">
        <v>558</v>
      </c>
      <c r="D4492" s="159">
        <v>307.54000000000002</v>
      </c>
    </row>
    <row r="4493" spans="3:4" ht="15" hidden="1" customHeight="1" x14ac:dyDescent="0.25">
      <c r="C4493" s="160" t="s">
        <v>540</v>
      </c>
      <c r="D4493" s="161">
        <v>212.26</v>
      </c>
    </row>
    <row r="4494" spans="3:4" ht="15" hidden="1" customHeight="1" x14ac:dyDescent="0.25">
      <c r="C4494" s="158" t="s">
        <v>540</v>
      </c>
      <c r="D4494" s="159">
        <v>315.70999999999998</v>
      </c>
    </row>
    <row r="4495" spans="3:4" ht="15" hidden="1" customHeight="1" x14ac:dyDescent="0.25">
      <c r="C4495" s="160" t="s">
        <v>308</v>
      </c>
      <c r="D4495" s="161">
        <v>825.77</v>
      </c>
    </row>
    <row r="4496" spans="3:4" ht="15" hidden="1" customHeight="1" x14ac:dyDescent="0.25">
      <c r="C4496" s="158" t="s">
        <v>551</v>
      </c>
      <c r="D4496" s="159">
        <v>936.73</v>
      </c>
    </row>
    <row r="4497" spans="3:4" ht="15" hidden="1" customHeight="1" x14ac:dyDescent="0.25">
      <c r="C4497" s="160" t="s">
        <v>542</v>
      </c>
      <c r="D4497" s="161">
        <v>658.11</v>
      </c>
    </row>
    <row r="4498" spans="3:4" ht="15" hidden="1" customHeight="1" x14ac:dyDescent="0.25">
      <c r="C4498" s="158" t="s">
        <v>547</v>
      </c>
      <c r="D4498" s="159">
        <v>403.91</v>
      </c>
    </row>
    <row r="4499" spans="3:4" ht="15" hidden="1" customHeight="1" x14ac:dyDescent="0.25">
      <c r="C4499" s="160" t="s">
        <v>309</v>
      </c>
      <c r="D4499" s="161">
        <v>367.41</v>
      </c>
    </row>
    <row r="4500" spans="3:4" ht="15" hidden="1" customHeight="1" x14ac:dyDescent="0.25">
      <c r="C4500" s="158" t="s">
        <v>553</v>
      </c>
      <c r="D4500" s="159">
        <v>551.16999999999996</v>
      </c>
    </row>
    <row r="4501" spans="3:4" ht="15" hidden="1" customHeight="1" x14ac:dyDescent="0.25">
      <c r="C4501" s="160" t="s">
        <v>546</v>
      </c>
      <c r="D4501" s="161">
        <v>156.63</v>
      </c>
    </row>
    <row r="4502" spans="3:4" ht="15" hidden="1" customHeight="1" x14ac:dyDescent="0.25">
      <c r="C4502" s="158" t="s">
        <v>552</v>
      </c>
      <c r="D4502" s="159">
        <v>1253.48</v>
      </c>
    </row>
    <row r="4503" spans="3:4" ht="15" hidden="1" customHeight="1" x14ac:dyDescent="0.25">
      <c r="C4503" s="160" t="s">
        <v>540</v>
      </c>
      <c r="D4503" s="161">
        <v>110.69</v>
      </c>
    </row>
    <row r="4504" spans="3:4" ht="15" hidden="1" customHeight="1" x14ac:dyDescent="0.25">
      <c r="C4504" s="158" t="s">
        <v>551</v>
      </c>
      <c r="D4504" s="159">
        <v>19.3</v>
      </c>
    </row>
    <row r="4505" spans="3:4" ht="15" hidden="1" customHeight="1" x14ac:dyDescent="0.25">
      <c r="C4505" s="160" t="s">
        <v>543</v>
      </c>
      <c r="D4505" s="161">
        <v>1229.1199999999999</v>
      </c>
    </row>
    <row r="4506" spans="3:4" ht="15" hidden="1" customHeight="1" x14ac:dyDescent="0.25">
      <c r="C4506" s="158" t="s">
        <v>554</v>
      </c>
      <c r="D4506" s="159">
        <v>673.37</v>
      </c>
    </row>
    <row r="4507" spans="3:4" ht="15" hidden="1" customHeight="1" x14ac:dyDescent="0.25">
      <c r="C4507" s="160" t="s">
        <v>547</v>
      </c>
      <c r="D4507" s="161">
        <v>738.42</v>
      </c>
    </row>
    <row r="4508" spans="3:4" ht="15" hidden="1" customHeight="1" x14ac:dyDescent="0.25">
      <c r="C4508" s="158" t="s">
        <v>555</v>
      </c>
      <c r="D4508" s="159">
        <v>451.74</v>
      </c>
    </row>
    <row r="4509" spans="3:4" ht="15" hidden="1" customHeight="1" x14ac:dyDescent="0.25">
      <c r="C4509" s="160" t="s">
        <v>309</v>
      </c>
      <c r="D4509" s="161">
        <v>1055.69</v>
      </c>
    </row>
    <row r="4510" spans="3:4" ht="15" hidden="1" customHeight="1" x14ac:dyDescent="0.25">
      <c r="C4510" s="158" t="s">
        <v>539</v>
      </c>
      <c r="D4510" s="159">
        <v>260.07</v>
      </c>
    </row>
    <row r="4511" spans="3:4" ht="15" hidden="1" customHeight="1" x14ac:dyDescent="0.25">
      <c r="C4511" s="160" t="s">
        <v>312</v>
      </c>
      <c r="D4511" s="161">
        <v>894.54</v>
      </c>
    </row>
    <row r="4512" spans="3:4" ht="15" hidden="1" customHeight="1" x14ac:dyDescent="0.25">
      <c r="C4512" s="158" t="s">
        <v>553</v>
      </c>
      <c r="D4512" s="159">
        <v>303.20999999999998</v>
      </c>
    </row>
    <row r="4513" spans="3:4" ht="15" hidden="1" customHeight="1" x14ac:dyDescent="0.25">
      <c r="C4513" s="160" t="s">
        <v>309</v>
      </c>
      <c r="D4513" s="161">
        <v>554.77</v>
      </c>
    </row>
    <row r="4514" spans="3:4" ht="15" hidden="1" customHeight="1" x14ac:dyDescent="0.25">
      <c r="C4514" s="158" t="s">
        <v>546</v>
      </c>
      <c r="D4514" s="159">
        <v>412.94</v>
      </c>
    </row>
    <row r="4515" spans="3:4" ht="15" hidden="1" customHeight="1" x14ac:dyDescent="0.25">
      <c r="C4515" s="160" t="s">
        <v>541</v>
      </c>
      <c r="D4515" s="161">
        <v>1011.32</v>
      </c>
    </row>
    <row r="4516" spans="3:4" ht="15" hidden="1" customHeight="1" x14ac:dyDescent="0.25">
      <c r="C4516" s="158" t="s">
        <v>312</v>
      </c>
      <c r="D4516" s="159">
        <v>832.83</v>
      </c>
    </row>
    <row r="4517" spans="3:4" ht="15" hidden="1" customHeight="1" x14ac:dyDescent="0.25">
      <c r="C4517" s="160" t="s">
        <v>551</v>
      </c>
      <c r="D4517" s="161">
        <v>374.55</v>
      </c>
    </row>
    <row r="4518" spans="3:4" ht="15" hidden="1" customHeight="1" x14ac:dyDescent="0.25">
      <c r="C4518" s="158" t="s">
        <v>551</v>
      </c>
      <c r="D4518" s="159">
        <v>34.54</v>
      </c>
    </row>
    <row r="4519" spans="3:4" ht="15" hidden="1" customHeight="1" x14ac:dyDescent="0.25">
      <c r="C4519" s="160" t="s">
        <v>309</v>
      </c>
      <c r="D4519" s="161">
        <v>773.24</v>
      </c>
    </row>
    <row r="4520" spans="3:4" ht="15" hidden="1" customHeight="1" x14ac:dyDescent="0.25">
      <c r="C4520" s="158" t="s">
        <v>554</v>
      </c>
      <c r="D4520" s="159">
        <v>473.6</v>
      </c>
    </row>
    <row r="4521" spans="3:4" ht="15" hidden="1" customHeight="1" x14ac:dyDescent="0.25">
      <c r="C4521" s="160" t="s">
        <v>307</v>
      </c>
      <c r="D4521" s="161">
        <v>418.61</v>
      </c>
    </row>
    <row r="4522" spans="3:4" ht="15" hidden="1" customHeight="1" x14ac:dyDescent="0.25">
      <c r="C4522" s="158" t="s">
        <v>307</v>
      </c>
      <c r="D4522" s="159">
        <v>1359.56</v>
      </c>
    </row>
    <row r="4523" spans="3:4" ht="15" hidden="1" customHeight="1" x14ac:dyDescent="0.25">
      <c r="C4523" s="160" t="s">
        <v>547</v>
      </c>
      <c r="D4523" s="161">
        <v>738.66</v>
      </c>
    </row>
    <row r="4524" spans="3:4" ht="15" hidden="1" customHeight="1" x14ac:dyDescent="0.25">
      <c r="C4524" s="158" t="s">
        <v>543</v>
      </c>
      <c r="D4524" s="159">
        <v>1139.07</v>
      </c>
    </row>
    <row r="4525" spans="3:4" ht="15" hidden="1" customHeight="1" x14ac:dyDescent="0.25">
      <c r="C4525" s="160" t="s">
        <v>547</v>
      </c>
      <c r="D4525" s="161">
        <v>280.83999999999997</v>
      </c>
    </row>
    <row r="4526" spans="3:4" ht="15" hidden="1" customHeight="1" x14ac:dyDescent="0.25">
      <c r="C4526" s="158" t="s">
        <v>554</v>
      </c>
      <c r="D4526" s="159">
        <v>1210.6300000000001</v>
      </c>
    </row>
    <row r="4527" spans="3:4" ht="15" hidden="1" customHeight="1" x14ac:dyDescent="0.25">
      <c r="C4527" s="160" t="s">
        <v>549</v>
      </c>
      <c r="D4527" s="161">
        <v>594.48</v>
      </c>
    </row>
    <row r="4528" spans="3:4" ht="15" hidden="1" customHeight="1" x14ac:dyDescent="0.25">
      <c r="C4528" s="158" t="s">
        <v>552</v>
      </c>
      <c r="D4528" s="159">
        <v>778.46</v>
      </c>
    </row>
    <row r="4529" spans="3:4" ht="15" hidden="1" customHeight="1" x14ac:dyDescent="0.25">
      <c r="C4529" s="160" t="s">
        <v>558</v>
      </c>
      <c r="D4529" s="161">
        <v>341.05</v>
      </c>
    </row>
    <row r="4530" spans="3:4" ht="15" hidden="1" customHeight="1" x14ac:dyDescent="0.25">
      <c r="C4530" s="158" t="s">
        <v>553</v>
      </c>
      <c r="D4530" s="159">
        <v>370.01</v>
      </c>
    </row>
    <row r="4531" spans="3:4" ht="15" hidden="1" customHeight="1" x14ac:dyDescent="0.25">
      <c r="C4531" s="160" t="s">
        <v>545</v>
      </c>
      <c r="D4531" s="161">
        <v>1253.48</v>
      </c>
    </row>
    <row r="4532" spans="3:4" ht="15" hidden="1" customHeight="1" x14ac:dyDescent="0.25">
      <c r="C4532" s="158" t="s">
        <v>556</v>
      </c>
      <c r="D4532" s="159">
        <v>1111.97</v>
      </c>
    </row>
    <row r="4533" spans="3:4" ht="15" hidden="1" customHeight="1" x14ac:dyDescent="0.25">
      <c r="C4533" s="160" t="s">
        <v>551</v>
      </c>
      <c r="D4533" s="161">
        <v>45.11</v>
      </c>
    </row>
    <row r="4534" spans="3:4" ht="15" hidden="1" customHeight="1" x14ac:dyDescent="0.25">
      <c r="C4534" s="158" t="s">
        <v>307</v>
      </c>
      <c r="D4534" s="159">
        <v>798.13</v>
      </c>
    </row>
    <row r="4535" spans="3:4" ht="15" hidden="1" customHeight="1" x14ac:dyDescent="0.25">
      <c r="C4535" s="160" t="s">
        <v>307</v>
      </c>
      <c r="D4535" s="161">
        <v>564.66</v>
      </c>
    </row>
    <row r="4536" spans="3:4" ht="15" hidden="1" customHeight="1" x14ac:dyDescent="0.25">
      <c r="C4536" s="158" t="s">
        <v>552</v>
      </c>
      <c r="D4536" s="159">
        <v>1011.24</v>
      </c>
    </row>
    <row r="4537" spans="3:4" ht="15" hidden="1" customHeight="1" x14ac:dyDescent="0.25">
      <c r="C4537" s="160" t="s">
        <v>555</v>
      </c>
      <c r="D4537" s="161">
        <v>408.37</v>
      </c>
    </row>
    <row r="4538" spans="3:4" ht="15" hidden="1" customHeight="1" x14ac:dyDescent="0.25">
      <c r="C4538" s="158" t="s">
        <v>539</v>
      </c>
      <c r="D4538" s="159">
        <v>775.51</v>
      </c>
    </row>
    <row r="4539" spans="3:4" ht="15" hidden="1" customHeight="1" x14ac:dyDescent="0.25">
      <c r="C4539" s="160" t="s">
        <v>551</v>
      </c>
      <c r="D4539" s="161">
        <v>668.03</v>
      </c>
    </row>
    <row r="4540" spans="3:4" ht="15" hidden="1" customHeight="1" x14ac:dyDescent="0.25">
      <c r="C4540" s="158" t="s">
        <v>549</v>
      </c>
      <c r="D4540" s="159">
        <v>301.35000000000002</v>
      </c>
    </row>
    <row r="4541" spans="3:4" ht="15" hidden="1" customHeight="1" x14ac:dyDescent="0.25">
      <c r="C4541" s="160" t="s">
        <v>553</v>
      </c>
      <c r="D4541" s="161">
        <v>957.58</v>
      </c>
    </row>
    <row r="4542" spans="3:4" ht="15" hidden="1" customHeight="1" x14ac:dyDescent="0.25">
      <c r="C4542" s="158" t="s">
        <v>547</v>
      </c>
      <c r="D4542" s="159">
        <v>710.82</v>
      </c>
    </row>
    <row r="4543" spans="3:4" ht="15" hidden="1" customHeight="1" x14ac:dyDescent="0.25">
      <c r="C4543" s="160" t="s">
        <v>547</v>
      </c>
      <c r="D4543" s="161">
        <v>1297.44</v>
      </c>
    </row>
    <row r="4544" spans="3:4" ht="15" hidden="1" customHeight="1" x14ac:dyDescent="0.25">
      <c r="C4544" s="158" t="s">
        <v>552</v>
      </c>
      <c r="D4544" s="159">
        <v>474.21</v>
      </c>
    </row>
    <row r="4545" spans="3:4" ht="15" hidden="1" customHeight="1" x14ac:dyDescent="0.25">
      <c r="C4545" s="160" t="s">
        <v>307</v>
      </c>
      <c r="D4545" s="161">
        <v>1028.3</v>
      </c>
    </row>
    <row r="4546" spans="3:4" ht="15" hidden="1" customHeight="1" x14ac:dyDescent="0.25">
      <c r="C4546" s="158" t="s">
        <v>558</v>
      </c>
      <c r="D4546" s="159">
        <v>288.77999999999997</v>
      </c>
    </row>
    <row r="4547" spans="3:4" ht="15" hidden="1" customHeight="1" x14ac:dyDescent="0.25">
      <c r="C4547" s="160" t="s">
        <v>540</v>
      </c>
      <c r="D4547" s="161">
        <v>1284.08</v>
      </c>
    </row>
    <row r="4548" spans="3:4" ht="15" hidden="1" customHeight="1" x14ac:dyDescent="0.25">
      <c r="C4548" s="158" t="s">
        <v>549</v>
      </c>
      <c r="D4548" s="159">
        <v>414.11</v>
      </c>
    </row>
    <row r="4549" spans="3:4" ht="15" hidden="1" customHeight="1" x14ac:dyDescent="0.25">
      <c r="C4549" s="160" t="s">
        <v>539</v>
      </c>
      <c r="D4549" s="161">
        <v>1176.81</v>
      </c>
    </row>
    <row r="4550" spans="3:4" ht="15" hidden="1" customHeight="1" x14ac:dyDescent="0.25">
      <c r="C4550" s="158" t="s">
        <v>542</v>
      </c>
      <c r="D4550" s="159">
        <v>345.91</v>
      </c>
    </row>
    <row r="4551" spans="3:4" ht="15" hidden="1" customHeight="1" x14ac:dyDescent="0.25">
      <c r="C4551" s="160" t="s">
        <v>551</v>
      </c>
      <c r="D4551" s="161">
        <v>935.55</v>
      </c>
    </row>
    <row r="4552" spans="3:4" ht="15" hidden="1" customHeight="1" x14ac:dyDescent="0.25">
      <c r="C4552" s="158" t="s">
        <v>541</v>
      </c>
      <c r="D4552" s="159">
        <v>644.21</v>
      </c>
    </row>
    <row r="4553" spans="3:4" ht="15" hidden="1" customHeight="1" x14ac:dyDescent="0.25">
      <c r="C4553" s="160" t="s">
        <v>549</v>
      </c>
      <c r="D4553" s="161">
        <v>445.92</v>
      </c>
    </row>
    <row r="4554" spans="3:4" ht="15" hidden="1" customHeight="1" x14ac:dyDescent="0.25">
      <c r="C4554" s="158" t="s">
        <v>544</v>
      </c>
      <c r="D4554" s="159">
        <v>895.11</v>
      </c>
    </row>
    <row r="4555" spans="3:4" ht="15" hidden="1" customHeight="1" x14ac:dyDescent="0.25">
      <c r="C4555" s="160" t="s">
        <v>545</v>
      </c>
      <c r="D4555" s="161">
        <v>566.84</v>
      </c>
    </row>
    <row r="4556" spans="3:4" ht="15" hidden="1" customHeight="1" x14ac:dyDescent="0.25">
      <c r="C4556" s="158" t="s">
        <v>551</v>
      </c>
      <c r="D4556" s="159">
        <v>879.57</v>
      </c>
    </row>
    <row r="4557" spans="3:4" ht="15" hidden="1" customHeight="1" x14ac:dyDescent="0.25">
      <c r="C4557" s="160" t="s">
        <v>542</v>
      </c>
      <c r="D4557" s="161">
        <v>1181.46</v>
      </c>
    </row>
    <row r="4558" spans="3:4" ht="15" hidden="1" customHeight="1" x14ac:dyDescent="0.25">
      <c r="C4558" s="158" t="s">
        <v>307</v>
      </c>
      <c r="D4558" s="159">
        <v>861.67</v>
      </c>
    </row>
    <row r="4559" spans="3:4" ht="15" hidden="1" customHeight="1" x14ac:dyDescent="0.25">
      <c r="C4559" s="160" t="s">
        <v>554</v>
      </c>
      <c r="D4559" s="161">
        <v>894.08</v>
      </c>
    </row>
    <row r="4560" spans="3:4" ht="15" hidden="1" customHeight="1" x14ac:dyDescent="0.25">
      <c r="C4560" s="158" t="s">
        <v>546</v>
      </c>
      <c r="D4560" s="159">
        <v>805.52</v>
      </c>
    </row>
    <row r="4561" spans="3:4" ht="15" hidden="1" customHeight="1" x14ac:dyDescent="0.25">
      <c r="C4561" s="160" t="s">
        <v>545</v>
      </c>
      <c r="D4561" s="161">
        <v>515.36</v>
      </c>
    </row>
    <row r="4562" spans="3:4" ht="15" hidden="1" customHeight="1" x14ac:dyDescent="0.25">
      <c r="C4562" s="158" t="s">
        <v>553</v>
      </c>
      <c r="D4562" s="159">
        <v>809.27</v>
      </c>
    </row>
    <row r="4563" spans="3:4" ht="15" hidden="1" customHeight="1" x14ac:dyDescent="0.25">
      <c r="C4563" s="160" t="s">
        <v>540</v>
      </c>
      <c r="D4563" s="161">
        <v>968.65</v>
      </c>
    </row>
    <row r="4564" spans="3:4" ht="15" hidden="1" customHeight="1" x14ac:dyDescent="0.25">
      <c r="C4564" s="158" t="s">
        <v>540</v>
      </c>
      <c r="D4564" s="159">
        <v>640.21</v>
      </c>
    </row>
    <row r="4565" spans="3:4" ht="15" hidden="1" customHeight="1" x14ac:dyDescent="0.25">
      <c r="C4565" s="160" t="s">
        <v>556</v>
      </c>
      <c r="D4565" s="161">
        <v>17.760000000000002</v>
      </c>
    </row>
    <row r="4566" spans="3:4" ht="15" hidden="1" customHeight="1" x14ac:dyDescent="0.25">
      <c r="C4566" s="158" t="s">
        <v>308</v>
      </c>
      <c r="D4566" s="159">
        <v>677.67</v>
      </c>
    </row>
    <row r="4567" spans="3:4" ht="15" hidden="1" customHeight="1" x14ac:dyDescent="0.25">
      <c r="C4567" s="160" t="s">
        <v>545</v>
      </c>
      <c r="D4567" s="161">
        <v>994.67</v>
      </c>
    </row>
    <row r="4568" spans="3:4" ht="15" hidden="1" customHeight="1" x14ac:dyDescent="0.25">
      <c r="C4568" s="158" t="s">
        <v>541</v>
      </c>
      <c r="D4568" s="159">
        <v>551.57000000000005</v>
      </c>
    </row>
    <row r="4569" spans="3:4" ht="15" hidden="1" customHeight="1" x14ac:dyDescent="0.25">
      <c r="C4569" s="160" t="s">
        <v>548</v>
      </c>
      <c r="D4569" s="161">
        <v>535.77</v>
      </c>
    </row>
    <row r="4570" spans="3:4" ht="15" hidden="1" customHeight="1" x14ac:dyDescent="0.25">
      <c r="C4570" s="158" t="s">
        <v>312</v>
      </c>
      <c r="D4570" s="159">
        <v>538.28</v>
      </c>
    </row>
    <row r="4571" spans="3:4" ht="15" hidden="1" customHeight="1" x14ac:dyDescent="0.25">
      <c r="C4571" s="160" t="s">
        <v>546</v>
      </c>
      <c r="D4571" s="161">
        <v>883.32</v>
      </c>
    </row>
    <row r="4572" spans="3:4" ht="15" hidden="1" customHeight="1" x14ac:dyDescent="0.25">
      <c r="C4572" s="158" t="s">
        <v>543</v>
      </c>
      <c r="D4572" s="159">
        <v>605.32000000000005</v>
      </c>
    </row>
    <row r="4573" spans="3:4" ht="15" hidden="1" customHeight="1" x14ac:dyDescent="0.25">
      <c r="C4573" s="160" t="s">
        <v>307</v>
      </c>
      <c r="D4573" s="161">
        <v>692.11</v>
      </c>
    </row>
    <row r="4574" spans="3:4" ht="15" hidden="1" customHeight="1" x14ac:dyDescent="0.25">
      <c r="C4574" s="158" t="s">
        <v>312</v>
      </c>
      <c r="D4574" s="159">
        <v>951.23</v>
      </c>
    </row>
    <row r="4575" spans="3:4" ht="15" hidden="1" customHeight="1" x14ac:dyDescent="0.25">
      <c r="C4575" s="160" t="s">
        <v>543</v>
      </c>
      <c r="D4575" s="161">
        <v>806.13</v>
      </c>
    </row>
    <row r="4576" spans="3:4" ht="15" hidden="1" customHeight="1" x14ac:dyDescent="0.25">
      <c r="C4576" s="158" t="s">
        <v>308</v>
      </c>
      <c r="D4576" s="159">
        <v>1038.52</v>
      </c>
    </row>
    <row r="4577" spans="3:4" ht="15" hidden="1" customHeight="1" x14ac:dyDescent="0.25">
      <c r="C4577" s="160" t="s">
        <v>551</v>
      </c>
      <c r="D4577" s="161">
        <v>609.44000000000005</v>
      </c>
    </row>
    <row r="4578" spans="3:4" ht="15" hidden="1" customHeight="1" x14ac:dyDescent="0.25">
      <c r="C4578" s="158" t="s">
        <v>542</v>
      </c>
      <c r="D4578" s="159">
        <v>753.51</v>
      </c>
    </row>
    <row r="4579" spans="3:4" ht="15" hidden="1" customHeight="1" x14ac:dyDescent="0.25">
      <c r="C4579" s="160" t="s">
        <v>539</v>
      </c>
      <c r="D4579" s="161">
        <v>714.93</v>
      </c>
    </row>
    <row r="4580" spans="3:4" ht="15" hidden="1" customHeight="1" x14ac:dyDescent="0.25">
      <c r="C4580" s="158" t="s">
        <v>540</v>
      </c>
      <c r="D4580" s="159">
        <v>1257</v>
      </c>
    </row>
    <row r="4581" spans="3:4" ht="15" hidden="1" customHeight="1" x14ac:dyDescent="0.25">
      <c r="C4581" s="160" t="s">
        <v>308</v>
      </c>
      <c r="D4581" s="161">
        <v>749</v>
      </c>
    </row>
    <row r="4582" spans="3:4" ht="15" hidden="1" customHeight="1" x14ac:dyDescent="0.25">
      <c r="C4582" s="158" t="s">
        <v>548</v>
      </c>
      <c r="D4582" s="159">
        <v>535.34</v>
      </c>
    </row>
    <row r="4583" spans="3:4" ht="15" hidden="1" customHeight="1" x14ac:dyDescent="0.25">
      <c r="C4583" s="160" t="s">
        <v>557</v>
      </c>
      <c r="D4583" s="161">
        <v>483.03</v>
      </c>
    </row>
    <row r="4584" spans="3:4" ht="15" hidden="1" customHeight="1" x14ac:dyDescent="0.25">
      <c r="C4584" s="158" t="s">
        <v>545</v>
      </c>
      <c r="D4584" s="159">
        <v>828.14</v>
      </c>
    </row>
    <row r="4585" spans="3:4" ht="15" hidden="1" customHeight="1" x14ac:dyDescent="0.25">
      <c r="C4585" s="160" t="s">
        <v>312</v>
      </c>
      <c r="D4585" s="161">
        <v>382.4</v>
      </c>
    </row>
    <row r="4586" spans="3:4" ht="15" hidden="1" customHeight="1" x14ac:dyDescent="0.25">
      <c r="C4586" s="158" t="s">
        <v>555</v>
      </c>
      <c r="D4586" s="159">
        <v>775.44</v>
      </c>
    </row>
    <row r="4587" spans="3:4" ht="15" hidden="1" customHeight="1" x14ac:dyDescent="0.25">
      <c r="C4587" s="160" t="s">
        <v>543</v>
      </c>
      <c r="D4587" s="161">
        <v>405.67</v>
      </c>
    </row>
    <row r="4588" spans="3:4" ht="15" hidden="1" customHeight="1" x14ac:dyDescent="0.25">
      <c r="C4588" s="158" t="s">
        <v>556</v>
      </c>
      <c r="D4588" s="159">
        <v>351.83</v>
      </c>
    </row>
    <row r="4589" spans="3:4" ht="15" hidden="1" customHeight="1" x14ac:dyDescent="0.25">
      <c r="C4589" s="160" t="s">
        <v>553</v>
      </c>
      <c r="D4589" s="161">
        <v>439.78</v>
      </c>
    </row>
    <row r="4590" spans="3:4" ht="15" hidden="1" customHeight="1" x14ac:dyDescent="0.25">
      <c r="C4590" s="158" t="s">
        <v>547</v>
      </c>
      <c r="D4590" s="159">
        <v>1192.6199999999999</v>
      </c>
    </row>
    <row r="4591" spans="3:4" ht="15" hidden="1" customHeight="1" x14ac:dyDescent="0.25">
      <c r="C4591" s="160" t="s">
        <v>543</v>
      </c>
      <c r="D4591" s="161">
        <v>537.6</v>
      </c>
    </row>
    <row r="4592" spans="3:4" ht="15" hidden="1" customHeight="1" x14ac:dyDescent="0.25">
      <c r="C4592" s="158" t="s">
        <v>554</v>
      </c>
      <c r="D4592" s="159">
        <v>1265.94</v>
      </c>
    </row>
    <row r="4593" spans="3:4" ht="15" hidden="1" customHeight="1" x14ac:dyDescent="0.25">
      <c r="C4593" s="160" t="s">
        <v>553</v>
      </c>
      <c r="D4593" s="161">
        <v>638.95000000000005</v>
      </c>
    </row>
    <row r="4594" spans="3:4" ht="15" hidden="1" customHeight="1" x14ac:dyDescent="0.25">
      <c r="C4594" s="158" t="s">
        <v>552</v>
      </c>
      <c r="D4594" s="159">
        <v>287.83</v>
      </c>
    </row>
    <row r="4595" spans="3:4" ht="15" hidden="1" customHeight="1" x14ac:dyDescent="0.25">
      <c r="C4595" s="160" t="s">
        <v>307</v>
      </c>
      <c r="D4595" s="161">
        <v>1000.67</v>
      </c>
    </row>
    <row r="4596" spans="3:4" ht="15" hidden="1" customHeight="1" x14ac:dyDescent="0.25">
      <c r="C4596" s="158" t="s">
        <v>553</v>
      </c>
      <c r="D4596" s="159">
        <v>776.33</v>
      </c>
    </row>
    <row r="4597" spans="3:4" ht="15" hidden="1" customHeight="1" x14ac:dyDescent="0.25">
      <c r="C4597" s="160" t="s">
        <v>553</v>
      </c>
      <c r="D4597" s="161">
        <v>579.62</v>
      </c>
    </row>
    <row r="4598" spans="3:4" ht="15" hidden="1" customHeight="1" x14ac:dyDescent="0.25">
      <c r="C4598" s="158" t="s">
        <v>307</v>
      </c>
      <c r="D4598" s="159">
        <v>545.75</v>
      </c>
    </row>
    <row r="4599" spans="3:4" ht="15" hidden="1" customHeight="1" x14ac:dyDescent="0.25">
      <c r="C4599" s="160" t="s">
        <v>540</v>
      </c>
      <c r="D4599" s="161">
        <v>1152.3399999999999</v>
      </c>
    </row>
    <row r="4600" spans="3:4" ht="15" hidden="1" customHeight="1" x14ac:dyDescent="0.25">
      <c r="C4600" s="158" t="s">
        <v>556</v>
      </c>
      <c r="D4600" s="159">
        <v>456.71</v>
      </c>
    </row>
    <row r="4601" spans="3:4" ht="15" hidden="1" customHeight="1" x14ac:dyDescent="0.25">
      <c r="C4601" s="160" t="s">
        <v>312</v>
      </c>
      <c r="D4601" s="161">
        <v>585.55999999999995</v>
      </c>
    </row>
    <row r="4602" spans="3:4" ht="15" hidden="1" customHeight="1" x14ac:dyDescent="0.25">
      <c r="C4602" s="158" t="s">
        <v>539</v>
      </c>
      <c r="D4602" s="159">
        <v>1088.49</v>
      </c>
    </row>
    <row r="4603" spans="3:4" ht="15" hidden="1" customHeight="1" x14ac:dyDescent="0.25">
      <c r="C4603" s="160" t="s">
        <v>553</v>
      </c>
      <c r="D4603" s="161">
        <v>863.16</v>
      </c>
    </row>
    <row r="4604" spans="3:4" ht="15" hidden="1" customHeight="1" x14ac:dyDescent="0.25">
      <c r="C4604" s="158" t="s">
        <v>541</v>
      </c>
      <c r="D4604" s="159">
        <v>217.18</v>
      </c>
    </row>
    <row r="4605" spans="3:4" ht="15" hidden="1" customHeight="1" x14ac:dyDescent="0.25">
      <c r="C4605" s="160" t="s">
        <v>551</v>
      </c>
      <c r="D4605" s="161">
        <v>290.07</v>
      </c>
    </row>
    <row r="4606" spans="3:4" ht="15" hidden="1" customHeight="1" x14ac:dyDescent="0.25">
      <c r="C4606" s="158" t="s">
        <v>548</v>
      </c>
      <c r="D4606" s="159">
        <v>272.20999999999998</v>
      </c>
    </row>
    <row r="4607" spans="3:4" ht="15" hidden="1" customHeight="1" x14ac:dyDescent="0.25">
      <c r="C4607" s="160" t="s">
        <v>549</v>
      </c>
      <c r="D4607" s="161">
        <v>538.58000000000004</v>
      </c>
    </row>
    <row r="4608" spans="3:4" ht="15" hidden="1" customHeight="1" x14ac:dyDescent="0.25">
      <c r="C4608" s="158" t="s">
        <v>312</v>
      </c>
      <c r="D4608" s="159">
        <v>341.48</v>
      </c>
    </row>
    <row r="4609" spans="3:4" ht="15" hidden="1" customHeight="1" x14ac:dyDescent="0.25">
      <c r="C4609" s="160" t="s">
        <v>307</v>
      </c>
      <c r="D4609" s="161">
        <v>123.05</v>
      </c>
    </row>
    <row r="4610" spans="3:4" ht="15" hidden="1" customHeight="1" x14ac:dyDescent="0.25">
      <c r="C4610" s="158" t="s">
        <v>547</v>
      </c>
      <c r="D4610" s="159">
        <v>635.57000000000005</v>
      </c>
    </row>
    <row r="4611" spans="3:4" ht="15" hidden="1" customHeight="1" x14ac:dyDescent="0.25">
      <c r="C4611" s="160" t="s">
        <v>539</v>
      </c>
      <c r="D4611" s="161">
        <v>703.31</v>
      </c>
    </row>
    <row r="4612" spans="3:4" ht="15" hidden="1" customHeight="1" x14ac:dyDescent="0.25">
      <c r="C4612" s="158" t="s">
        <v>308</v>
      </c>
      <c r="D4612" s="159">
        <v>200.66</v>
      </c>
    </row>
    <row r="4613" spans="3:4" ht="15" hidden="1" customHeight="1" x14ac:dyDescent="0.25">
      <c r="C4613" s="160" t="s">
        <v>554</v>
      </c>
      <c r="D4613" s="161">
        <v>298.17</v>
      </c>
    </row>
    <row r="4614" spans="3:4" ht="15" hidden="1" customHeight="1" x14ac:dyDescent="0.25">
      <c r="C4614" s="158" t="s">
        <v>543</v>
      </c>
      <c r="D4614" s="159">
        <v>697.16</v>
      </c>
    </row>
    <row r="4615" spans="3:4" ht="15" hidden="1" customHeight="1" x14ac:dyDescent="0.25">
      <c r="C4615" s="160" t="s">
        <v>548</v>
      </c>
      <c r="D4615" s="161">
        <v>732.17</v>
      </c>
    </row>
    <row r="4616" spans="3:4" ht="15" hidden="1" customHeight="1" x14ac:dyDescent="0.25">
      <c r="C4616" s="158" t="s">
        <v>551</v>
      </c>
      <c r="D4616" s="159">
        <v>1061.54</v>
      </c>
    </row>
    <row r="4617" spans="3:4" ht="15" hidden="1" customHeight="1" x14ac:dyDescent="0.25">
      <c r="C4617" s="160" t="s">
        <v>551</v>
      </c>
      <c r="D4617" s="161">
        <v>764.58</v>
      </c>
    </row>
    <row r="4618" spans="3:4" ht="15" hidden="1" customHeight="1" x14ac:dyDescent="0.25">
      <c r="C4618" s="158" t="s">
        <v>540</v>
      </c>
      <c r="D4618" s="159">
        <v>966.92</v>
      </c>
    </row>
    <row r="4619" spans="3:4" ht="15" hidden="1" customHeight="1" x14ac:dyDescent="0.25">
      <c r="C4619" s="160" t="s">
        <v>546</v>
      </c>
      <c r="D4619" s="161">
        <v>109.98</v>
      </c>
    </row>
    <row r="4620" spans="3:4" ht="15" hidden="1" customHeight="1" x14ac:dyDescent="0.25">
      <c r="C4620" s="158" t="s">
        <v>553</v>
      </c>
      <c r="D4620" s="159">
        <v>663.17</v>
      </c>
    </row>
    <row r="4621" spans="3:4" ht="15" hidden="1" customHeight="1" x14ac:dyDescent="0.25">
      <c r="C4621" s="160" t="s">
        <v>549</v>
      </c>
      <c r="D4621" s="161">
        <v>765.73</v>
      </c>
    </row>
    <row r="4622" spans="3:4" ht="15" hidden="1" customHeight="1" x14ac:dyDescent="0.25">
      <c r="C4622" s="158" t="s">
        <v>546</v>
      </c>
      <c r="D4622" s="159">
        <v>824.25</v>
      </c>
    </row>
    <row r="4623" spans="3:4" ht="15" hidden="1" customHeight="1" x14ac:dyDescent="0.25">
      <c r="C4623" s="160" t="s">
        <v>312</v>
      </c>
      <c r="D4623" s="161">
        <v>922</v>
      </c>
    </row>
    <row r="4624" spans="3:4" ht="15" hidden="1" customHeight="1" x14ac:dyDescent="0.25">
      <c r="C4624" s="158" t="s">
        <v>553</v>
      </c>
      <c r="D4624" s="159">
        <v>74.31</v>
      </c>
    </row>
    <row r="4625" spans="3:4" ht="15" hidden="1" customHeight="1" x14ac:dyDescent="0.25">
      <c r="C4625" s="160" t="s">
        <v>543</v>
      </c>
      <c r="D4625" s="161">
        <v>430.75</v>
      </c>
    </row>
    <row r="4626" spans="3:4" ht="15" hidden="1" customHeight="1" x14ac:dyDescent="0.25">
      <c r="C4626" s="158" t="s">
        <v>549</v>
      </c>
      <c r="D4626" s="159">
        <v>768.8</v>
      </c>
    </row>
    <row r="4627" spans="3:4" ht="15" hidden="1" customHeight="1" x14ac:dyDescent="0.25">
      <c r="C4627" s="160" t="s">
        <v>542</v>
      </c>
      <c r="D4627" s="161">
        <v>540.58000000000004</v>
      </c>
    </row>
    <row r="4628" spans="3:4" ht="15" hidden="1" customHeight="1" x14ac:dyDescent="0.25">
      <c r="C4628" s="158" t="s">
        <v>540</v>
      </c>
      <c r="D4628" s="159">
        <v>864.76</v>
      </c>
    </row>
    <row r="4629" spans="3:4" ht="15" hidden="1" customHeight="1" x14ac:dyDescent="0.25">
      <c r="C4629" s="160" t="s">
        <v>547</v>
      </c>
      <c r="D4629" s="161">
        <v>526.75</v>
      </c>
    </row>
    <row r="4630" spans="3:4" ht="15" hidden="1" customHeight="1" x14ac:dyDescent="0.25">
      <c r="C4630" s="158" t="s">
        <v>540</v>
      </c>
      <c r="D4630" s="159">
        <v>639.42999999999995</v>
      </c>
    </row>
    <row r="4631" spans="3:4" ht="15" hidden="1" customHeight="1" x14ac:dyDescent="0.25">
      <c r="C4631" s="160" t="s">
        <v>551</v>
      </c>
      <c r="D4631" s="161">
        <v>791.84</v>
      </c>
    </row>
    <row r="4632" spans="3:4" ht="15" hidden="1" customHeight="1" x14ac:dyDescent="0.25">
      <c r="C4632" s="158" t="s">
        <v>555</v>
      </c>
      <c r="D4632" s="159">
        <v>822.49</v>
      </c>
    </row>
    <row r="4633" spans="3:4" ht="15" hidden="1" customHeight="1" x14ac:dyDescent="0.25">
      <c r="C4633" s="160" t="s">
        <v>545</v>
      </c>
      <c r="D4633" s="161">
        <v>743.11</v>
      </c>
    </row>
    <row r="4634" spans="3:4" ht="15" hidden="1" customHeight="1" x14ac:dyDescent="0.25">
      <c r="C4634" s="158" t="s">
        <v>546</v>
      </c>
      <c r="D4634" s="159">
        <v>499.22</v>
      </c>
    </row>
    <row r="4635" spans="3:4" ht="15" hidden="1" customHeight="1" x14ac:dyDescent="0.25">
      <c r="C4635" s="160" t="s">
        <v>549</v>
      </c>
      <c r="D4635" s="161">
        <v>468.62</v>
      </c>
    </row>
    <row r="4636" spans="3:4" ht="15" hidden="1" customHeight="1" x14ac:dyDescent="0.25">
      <c r="C4636" s="158" t="s">
        <v>540</v>
      </c>
      <c r="D4636" s="159">
        <v>1063.83</v>
      </c>
    </row>
    <row r="4637" spans="3:4" ht="15" hidden="1" customHeight="1" x14ac:dyDescent="0.25">
      <c r="C4637" s="160" t="s">
        <v>551</v>
      </c>
      <c r="D4637" s="161">
        <v>673.36</v>
      </c>
    </row>
    <row r="4638" spans="3:4" ht="15" hidden="1" customHeight="1" x14ac:dyDescent="0.25">
      <c r="C4638" s="158" t="s">
        <v>551</v>
      </c>
      <c r="D4638" s="159">
        <v>902.39</v>
      </c>
    </row>
    <row r="4639" spans="3:4" ht="15" hidden="1" customHeight="1" x14ac:dyDescent="0.25">
      <c r="C4639" s="160" t="s">
        <v>539</v>
      </c>
      <c r="D4639" s="161">
        <v>13.95</v>
      </c>
    </row>
    <row r="4640" spans="3:4" ht="15" hidden="1" customHeight="1" x14ac:dyDescent="0.25">
      <c r="C4640" s="158" t="s">
        <v>555</v>
      </c>
      <c r="D4640" s="159">
        <v>720.29</v>
      </c>
    </row>
    <row r="4641" spans="3:4" ht="15" hidden="1" customHeight="1" x14ac:dyDescent="0.25">
      <c r="C4641" s="160" t="s">
        <v>549</v>
      </c>
      <c r="D4641" s="161">
        <v>394.96</v>
      </c>
    </row>
    <row r="4642" spans="3:4" ht="15" hidden="1" customHeight="1" x14ac:dyDescent="0.25">
      <c r="C4642" s="158" t="s">
        <v>546</v>
      </c>
      <c r="D4642" s="159">
        <v>1077.3900000000001</v>
      </c>
    </row>
    <row r="4643" spans="3:4" ht="15" hidden="1" customHeight="1" x14ac:dyDescent="0.25">
      <c r="C4643" s="160" t="s">
        <v>539</v>
      </c>
      <c r="D4643" s="161">
        <v>928.59</v>
      </c>
    </row>
    <row r="4644" spans="3:4" ht="15" hidden="1" customHeight="1" x14ac:dyDescent="0.25">
      <c r="C4644" s="158" t="s">
        <v>547</v>
      </c>
      <c r="D4644" s="159">
        <v>541.28</v>
      </c>
    </row>
    <row r="4645" spans="3:4" ht="15" hidden="1" customHeight="1" x14ac:dyDescent="0.25">
      <c r="C4645" s="160" t="s">
        <v>556</v>
      </c>
      <c r="D4645" s="161">
        <v>672.21</v>
      </c>
    </row>
    <row r="4646" spans="3:4" ht="15" hidden="1" customHeight="1" x14ac:dyDescent="0.25">
      <c r="C4646" s="158" t="s">
        <v>547</v>
      </c>
      <c r="D4646" s="159">
        <v>885.16</v>
      </c>
    </row>
    <row r="4647" spans="3:4" ht="15" hidden="1" customHeight="1" x14ac:dyDescent="0.25">
      <c r="C4647" s="160" t="s">
        <v>312</v>
      </c>
      <c r="D4647" s="161">
        <v>796.47</v>
      </c>
    </row>
    <row r="4648" spans="3:4" ht="15" hidden="1" customHeight="1" x14ac:dyDescent="0.25">
      <c r="C4648" s="158" t="s">
        <v>541</v>
      </c>
      <c r="D4648" s="159">
        <v>724.74</v>
      </c>
    </row>
    <row r="4649" spans="3:4" ht="15" hidden="1" customHeight="1" x14ac:dyDescent="0.25">
      <c r="C4649" s="160" t="s">
        <v>545</v>
      </c>
      <c r="D4649" s="161">
        <v>1169.54</v>
      </c>
    </row>
    <row r="4650" spans="3:4" ht="15" hidden="1" customHeight="1" x14ac:dyDescent="0.25">
      <c r="C4650" s="158" t="s">
        <v>309</v>
      </c>
      <c r="D4650" s="159">
        <v>518.42999999999995</v>
      </c>
    </row>
    <row r="4651" spans="3:4" ht="15" hidden="1" customHeight="1" x14ac:dyDescent="0.25">
      <c r="C4651" s="160" t="s">
        <v>540</v>
      </c>
      <c r="D4651" s="161">
        <v>497.63</v>
      </c>
    </row>
    <row r="4652" spans="3:4" ht="15" hidden="1" customHeight="1" x14ac:dyDescent="0.25">
      <c r="C4652" s="158" t="s">
        <v>553</v>
      </c>
      <c r="D4652" s="159">
        <v>497.75</v>
      </c>
    </row>
    <row r="4653" spans="3:4" ht="15" hidden="1" customHeight="1" x14ac:dyDescent="0.25">
      <c r="C4653" s="160" t="s">
        <v>547</v>
      </c>
      <c r="D4653" s="161">
        <v>269.19</v>
      </c>
    </row>
    <row r="4654" spans="3:4" ht="15" hidden="1" customHeight="1" x14ac:dyDescent="0.25">
      <c r="C4654" s="158" t="s">
        <v>551</v>
      </c>
      <c r="D4654" s="159">
        <v>225.72</v>
      </c>
    </row>
    <row r="4655" spans="3:4" ht="15" hidden="1" customHeight="1" x14ac:dyDescent="0.25">
      <c r="C4655" s="160" t="s">
        <v>551</v>
      </c>
      <c r="D4655" s="161">
        <v>279.29000000000002</v>
      </c>
    </row>
    <row r="4656" spans="3:4" ht="15" hidden="1" customHeight="1" x14ac:dyDescent="0.25">
      <c r="C4656" s="158" t="s">
        <v>309</v>
      </c>
      <c r="D4656" s="159">
        <v>802.53</v>
      </c>
    </row>
    <row r="4657" spans="3:4" ht="15" hidden="1" customHeight="1" x14ac:dyDescent="0.25">
      <c r="C4657" s="160" t="s">
        <v>543</v>
      </c>
      <c r="D4657" s="161">
        <v>926.56</v>
      </c>
    </row>
    <row r="4658" spans="3:4" ht="15" hidden="1" customHeight="1" x14ac:dyDescent="0.25">
      <c r="C4658" s="158" t="s">
        <v>542</v>
      </c>
      <c r="D4658" s="159">
        <v>866.73</v>
      </c>
    </row>
    <row r="4659" spans="3:4" ht="15" hidden="1" customHeight="1" x14ac:dyDescent="0.25">
      <c r="C4659" s="160" t="s">
        <v>543</v>
      </c>
      <c r="D4659" s="161">
        <v>52.22</v>
      </c>
    </row>
    <row r="4660" spans="3:4" ht="15" hidden="1" customHeight="1" x14ac:dyDescent="0.25">
      <c r="C4660" s="158" t="s">
        <v>550</v>
      </c>
      <c r="D4660" s="159">
        <v>202.52</v>
      </c>
    </row>
    <row r="4661" spans="3:4" ht="15" hidden="1" customHeight="1" x14ac:dyDescent="0.25">
      <c r="C4661" s="160" t="s">
        <v>309</v>
      </c>
      <c r="D4661" s="161">
        <v>875.77</v>
      </c>
    </row>
    <row r="4662" spans="3:4" ht="15" hidden="1" customHeight="1" x14ac:dyDescent="0.25">
      <c r="C4662" s="158" t="s">
        <v>554</v>
      </c>
      <c r="D4662" s="159">
        <v>792.89</v>
      </c>
    </row>
    <row r="4663" spans="3:4" ht="15" hidden="1" customHeight="1" x14ac:dyDescent="0.25">
      <c r="C4663" s="160" t="s">
        <v>547</v>
      </c>
      <c r="D4663" s="161">
        <v>793.42</v>
      </c>
    </row>
    <row r="4664" spans="3:4" ht="15" hidden="1" customHeight="1" x14ac:dyDescent="0.25">
      <c r="C4664" s="158" t="s">
        <v>543</v>
      </c>
      <c r="D4664" s="159">
        <v>44.76</v>
      </c>
    </row>
    <row r="4665" spans="3:4" ht="15" hidden="1" customHeight="1" x14ac:dyDescent="0.25">
      <c r="C4665" s="160" t="s">
        <v>552</v>
      </c>
      <c r="D4665" s="161">
        <v>566.77</v>
      </c>
    </row>
    <row r="4666" spans="3:4" ht="15" hidden="1" customHeight="1" x14ac:dyDescent="0.25">
      <c r="C4666" s="158" t="s">
        <v>540</v>
      </c>
      <c r="D4666" s="159">
        <v>622.16</v>
      </c>
    </row>
    <row r="4667" spans="3:4" ht="15" hidden="1" customHeight="1" x14ac:dyDescent="0.25">
      <c r="C4667" s="160" t="s">
        <v>551</v>
      </c>
      <c r="D4667" s="161">
        <v>1195.78</v>
      </c>
    </row>
    <row r="4668" spans="3:4" ht="15" hidden="1" customHeight="1" x14ac:dyDescent="0.25">
      <c r="C4668" s="158" t="s">
        <v>551</v>
      </c>
      <c r="D4668" s="159">
        <v>933.76</v>
      </c>
    </row>
    <row r="4669" spans="3:4" ht="15" hidden="1" customHeight="1" x14ac:dyDescent="0.25">
      <c r="C4669" s="160" t="s">
        <v>308</v>
      </c>
      <c r="D4669" s="161">
        <v>1159.79</v>
      </c>
    </row>
    <row r="4670" spans="3:4" ht="15" hidden="1" customHeight="1" x14ac:dyDescent="0.25">
      <c r="C4670" s="158" t="s">
        <v>546</v>
      </c>
      <c r="D4670" s="159">
        <v>760.2</v>
      </c>
    </row>
    <row r="4671" spans="3:4" ht="15" hidden="1" customHeight="1" x14ac:dyDescent="0.25">
      <c r="C4671" s="160" t="s">
        <v>546</v>
      </c>
      <c r="D4671" s="161">
        <v>727.55</v>
      </c>
    </row>
    <row r="4672" spans="3:4" ht="15" hidden="1" customHeight="1" x14ac:dyDescent="0.25">
      <c r="C4672" s="158" t="s">
        <v>558</v>
      </c>
      <c r="D4672" s="159">
        <v>17.57</v>
      </c>
    </row>
    <row r="4673" spans="3:4" ht="15" hidden="1" customHeight="1" x14ac:dyDescent="0.25">
      <c r="C4673" s="160" t="s">
        <v>557</v>
      </c>
      <c r="D4673" s="161">
        <v>486.6</v>
      </c>
    </row>
    <row r="4674" spans="3:4" ht="15" hidden="1" customHeight="1" x14ac:dyDescent="0.25">
      <c r="C4674" s="158" t="s">
        <v>547</v>
      </c>
      <c r="D4674" s="159">
        <v>852.83</v>
      </c>
    </row>
    <row r="4675" spans="3:4" ht="15" hidden="1" customHeight="1" x14ac:dyDescent="0.25">
      <c r="C4675" s="160" t="s">
        <v>309</v>
      </c>
      <c r="D4675" s="161">
        <v>185.81</v>
      </c>
    </row>
    <row r="4676" spans="3:4" ht="15" hidden="1" customHeight="1" x14ac:dyDescent="0.25">
      <c r="C4676" s="158" t="s">
        <v>549</v>
      </c>
      <c r="D4676" s="159">
        <v>55</v>
      </c>
    </row>
    <row r="4677" spans="3:4" ht="15" hidden="1" customHeight="1" x14ac:dyDescent="0.25">
      <c r="C4677" s="160" t="s">
        <v>547</v>
      </c>
      <c r="D4677" s="161">
        <v>114.81</v>
      </c>
    </row>
    <row r="4678" spans="3:4" ht="15" hidden="1" customHeight="1" x14ac:dyDescent="0.25">
      <c r="C4678" s="158" t="s">
        <v>308</v>
      </c>
      <c r="D4678" s="159">
        <v>414.36</v>
      </c>
    </row>
    <row r="4679" spans="3:4" ht="15" hidden="1" customHeight="1" x14ac:dyDescent="0.25">
      <c r="C4679" s="160" t="s">
        <v>558</v>
      </c>
      <c r="D4679" s="161">
        <v>371.87</v>
      </c>
    </row>
    <row r="4680" spans="3:4" ht="15" hidden="1" customHeight="1" x14ac:dyDescent="0.25">
      <c r="C4680" s="158" t="s">
        <v>549</v>
      </c>
      <c r="D4680" s="159">
        <v>1237.5</v>
      </c>
    </row>
    <row r="4681" spans="3:4" ht="15" hidden="1" customHeight="1" x14ac:dyDescent="0.25">
      <c r="C4681" s="160" t="s">
        <v>545</v>
      </c>
      <c r="D4681" s="161">
        <v>628.25</v>
      </c>
    </row>
    <row r="4682" spans="3:4" ht="15" hidden="1" customHeight="1" x14ac:dyDescent="0.25">
      <c r="C4682" s="158" t="s">
        <v>547</v>
      </c>
      <c r="D4682" s="159">
        <v>347.84</v>
      </c>
    </row>
    <row r="4683" spans="3:4" ht="15" hidden="1" customHeight="1" x14ac:dyDescent="0.25">
      <c r="C4683" s="160" t="s">
        <v>539</v>
      </c>
      <c r="D4683" s="161">
        <v>405.36</v>
      </c>
    </row>
    <row r="4684" spans="3:4" ht="15" hidden="1" customHeight="1" x14ac:dyDescent="0.25">
      <c r="C4684" s="158" t="s">
        <v>545</v>
      </c>
      <c r="D4684" s="159">
        <v>1228.27</v>
      </c>
    </row>
    <row r="4685" spans="3:4" ht="15" hidden="1" customHeight="1" x14ac:dyDescent="0.25">
      <c r="C4685" s="160" t="s">
        <v>312</v>
      </c>
      <c r="D4685" s="161">
        <v>874.55</v>
      </c>
    </row>
    <row r="4686" spans="3:4" ht="15" hidden="1" customHeight="1" x14ac:dyDescent="0.25">
      <c r="C4686" s="158" t="s">
        <v>551</v>
      </c>
      <c r="D4686" s="159">
        <v>1133.3</v>
      </c>
    </row>
    <row r="4687" spans="3:4" ht="15" hidden="1" customHeight="1" x14ac:dyDescent="0.25">
      <c r="C4687" s="160" t="s">
        <v>551</v>
      </c>
      <c r="D4687" s="161">
        <v>759.33</v>
      </c>
    </row>
    <row r="4688" spans="3:4" ht="15" hidden="1" customHeight="1" x14ac:dyDescent="0.25">
      <c r="C4688" s="158" t="s">
        <v>556</v>
      </c>
      <c r="D4688" s="159">
        <v>809.07</v>
      </c>
    </row>
    <row r="4689" spans="3:4" ht="15" hidden="1" customHeight="1" x14ac:dyDescent="0.25">
      <c r="C4689" s="160" t="s">
        <v>555</v>
      </c>
      <c r="D4689" s="161">
        <v>978.46</v>
      </c>
    </row>
    <row r="4690" spans="3:4" ht="15" hidden="1" customHeight="1" x14ac:dyDescent="0.25">
      <c r="C4690" s="158" t="s">
        <v>545</v>
      </c>
      <c r="D4690" s="159">
        <v>108.96</v>
      </c>
    </row>
    <row r="4691" spans="3:4" ht="15" hidden="1" customHeight="1" x14ac:dyDescent="0.25">
      <c r="C4691" s="160" t="s">
        <v>308</v>
      </c>
      <c r="D4691" s="161">
        <v>634.38</v>
      </c>
    </row>
    <row r="4692" spans="3:4" ht="15" hidden="1" customHeight="1" x14ac:dyDescent="0.25">
      <c r="C4692" s="158" t="s">
        <v>557</v>
      </c>
      <c r="D4692" s="159">
        <v>588.12</v>
      </c>
    </row>
    <row r="4693" spans="3:4" ht="15" hidden="1" customHeight="1" x14ac:dyDescent="0.25">
      <c r="C4693" s="160" t="s">
        <v>545</v>
      </c>
      <c r="D4693" s="161">
        <v>682.99</v>
      </c>
    </row>
    <row r="4694" spans="3:4" ht="15" hidden="1" customHeight="1" x14ac:dyDescent="0.25">
      <c r="C4694" s="158" t="s">
        <v>557</v>
      </c>
      <c r="D4694" s="159">
        <v>275.61</v>
      </c>
    </row>
    <row r="4695" spans="3:4" ht="15" hidden="1" customHeight="1" x14ac:dyDescent="0.25">
      <c r="C4695" s="160" t="s">
        <v>545</v>
      </c>
      <c r="D4695" s="161">
        <v>655.15</v>
      </c>
    </row>
    <row r="4696" spans="3:4" ht="15" hidden="1" customHeight="1" x14ac:dyDescent="0.25">
      <c r="C4696" s="158" t="s">
        <v>551</v>
      </c>
      <c r="D4696" s="159">
        <v>222.92</v>
      </c>
    </row>
    <row r="4697" spans="3:4" ht="15" hidden="1" customHeight="1" x14ac:dyDescent="0.25">
      <c r="C4697" s="160" t="s">
        <v>549</v>
      </c>
      <c r="D4697" s="161">
        <v>623.39</v>
      </c>
    </row>
    <row r="4698" spans="3:4" ht="15" hidden="1" customHeight="1" x14ac:dyDescent="0.25">
      <c r="C4698" s="158" t="s">
        <v>551</v>
      </c>
      <c r="D4698" s="159">
        <v>340.76</v>
      </c>
    </row>
    <row r="4699" spans="3:4" ht="15" hidden="1" customHeight="1" x14ac:dyDescent="0.25">
      <c r="C4699" s="160" t="s">
        <v>307</v>
      </c>
      <c r="D4699" s="161">
        <v>540.22</v>
      </c>
    </row>
    <row r="4700" spans="3:4" ht="15" hidden="1" customHeight="1" x14ac:dyDescent="0.25">
      <c r="C4700" s="158" t="s">
        <v>312</v>
      </c>
      <c r="D4700" s="159">
        <v>810.33</v>
      </c>
    </row>
    <row r="4701" spans="3:4" ht="15" hidden="1" customHeight="1" x14ac:dyDescent="0.25">
      <c r="C4701" s="160" t="s">
        <v>541</v>
      </c>
      <c r="D4701" s="161">
        <v>1138.07</v>
      </c>
    </row>
    <row r="4702" spans="3:4" ht="15" hidden="1" customHeight="1" x14ac:dyDescent="0.25">
      <c r="C4702" s="158" t="s">
        <v>541</v>
      </c>
      <c r="D4702" s="159">
        <v>1217.04</v>
      </c>
    </row>
    <row r="4703" spans="3:4" ht="15" hidden="1" customHeight="1" x14ac:dyDescent="0.25">
      <c r="C4703" s="160" t="s">
        <v>545</v>
      </c>
      <c r="D4703" s="161">
        <v>323.17</v>
      </c>
    </row>
    <row r="4704" spans="3:4" ht="15" hidden="1" customHeight="1" x14ac:dyDescent="0.25">
      <c r="C4704" s="158" t="s">
        <v>548</v>
      </c>
      <c r="D4704" s="159">
        <v>317.45</v>
      </c>
    </row>
    <row r="4705" spans="3:4" ht="15" hidden="1" customHeight="1" x14ac:dyDescent="0.25">
      <c r="C4705" s="160" t="s">
        <v>547</v>
      </c>
      <c r="D4705" s="161">
        <v>1153.21</v>
      </c>
    </row>
    <row r="4706" spans="3:4" ht="15" hidden="1" customHeight="1" x14ac:dyDescent="0.25">
      <c r="C4706" s="158" t="s">
        <v>557</v>
      </c>
      <c r="D4706" s="159">
        <v>234.56</v>
      </c>
    </row>
    <row r="4707" spans="3:4" ht="15" hidden="1" customHeight="1" x14ac:dyDescent="0.25">
      <c r="C4707" s="160" t="s">
        <v>552</v>
      </c>
      <c r="D4707" s="161">
        <v>522.22</v>
      </c>
    </row>
    <row r="4708" spans="3:4" ht="15" hidden="1" customHeight="1" x14ac:dyDescent="0.25">
      <c r="C4708" s="158" t="s">
        <v>545</v>
      </c>
      <c r="D4708" s="159">
        <v>877.72</v>
      </c>
    </row>
    <row r="4709" spans="3:4" ht="15" hidden="1" customHeight="1" x14ac:dyDescent="0.25">
      <c r="C4709" s="160" t="s">
        <v>556</v>
      </c>
      <c r="D4709" s="161">
        <v>1143.46</v>
      </c>
    </row>
    <row r="4710" spans="3:4" ht="15" hidden="1" customHeight="1" x14ac:dyDescent="0.25">
      <c r="C4710" s="158" t="s">
        <v>552</v>
      </c>
      <c r="D4710" s="159">
        <v>1122.1199999999999</v>
      </c>
    </row>
    <row r="4711" spans="3:4" ht="15" hidden="1" customHeight="1" x14ac:dyDescent="0.25">
      <c r="C4711" s="160" t="s">
        <v>309</v>
      </c>
      <c r="D4711" s="161">
        <v>382.43</v>
      </c>
    </row>
    <row r="4712" spans="3:4" ht="15" hidden="1" customHeight="1" x14ac:dyDescent="0.25">
      <c r="C4712" s="158" t="s">
        <v>542</v>
      </c>
      <c r="D4712" s="159">
        <v>1001.1</v>
      </c>
    </row>
    <row r="4713" spans="3:4" ht="15" hidden="1" customHeight="1" x14ac:dyDescent="0.25">
      <c r="C4713" s="160" t="s">
        <v>549</v>
      </c>
      <c r="D4713" s="161">
        <v>535.26</v>
      </c>
    </row>
    <row r="4714" spans="3:4" ht="15" hidden="1" customHeight="1" x14ac:dyDescent="0.25">
      <c r="C4714" s="158" t="s">
        <v>543</v>
      </c>
      <c r="D4714" s="159">
        <v>502.75</v>
      </c>
    </row>
    <row r="4715" spans="3:4" ht="15" hidden="1" customHeight="1" x14ac:dyDescent="0.25">
      <c r="C4715" s="160" t="s">
        <v>539</v>
      </c>
      <c r="D4715" s="161">
        <v>546.1</v>
      </c>
    </row>
    <row r="4716" spans="3:4" ht="15" hidden="1" customHeight="1" x14ac:dyDescent="0.25">
      <c r="C4716" s="158" t="s">
        <v>553</v>
      </c>
      <c r="D4716" s="159">
        <v>1258.18</v>
      </c>
    </row>
    <row r="4717" spans="3:4" ht="15" hidden="1" customHeight="1" x14ac:dyDescent="0.25">
      <c r="C4717" s="160" t="s">
        <v>546</v>
      </c>
      <c r="D4717" s="161">
        <v>480.19</v>
      </c>
    </row>
    <row r="4718" spans="3:4" ht="15" hidden="1" customHeight="1" x14ac:dyDescent="0.25">
      <c r="C4718" s="158" t="s">
        <v>542</v>
      </c>
      <c r="D4718" s="159">
        <v>259.70999999999998</v>
      </c>
    </row>
    <row r="4719" spans="3:4" ht="15" hidden="1" customHeight="1" x14ac:dyDescent="0.25">
      <c r="C4719" s="160" t="s">
        <v>556</v>
      </c>
      <c r="D4719" s="161">
        <v>574.75</v>
      </c>
    </row>
    <row r="4720" spans="3:4" ht="15" hidden="1" customHeight="1" x14ac:dyDescent="0.25">
      <c r="C4720" s="158" t="s">
        <v>545</v>
      </c>
      <c r="D4720" s="159">
        <v>381.55</v>
      </c>
    </row>
    <row r="4721" spans="3:4" ht="15" hidden="1" customHeight="1" x14ac:dyDescent="0.25">
      <c r="C4721" s="160" t="s">
        <v>543</v>
      </c>
      <c r="D4721" s="161">
        <v>488.24</v>
      </c>
    </row>
    <row r="4722" spans="3:4" ht="15" hidden="1" customHeight="1" x14ac:dyDescent="0.25">
      <c r="C4722" s="158" t="s">
        <v>552</v>
      </c>
      <c r="D4722" s="159">
        <v>350.34</v>
      </c>
    </row>
    <row r="4723" spans="3:4" ht="15" hidden="1" customHeight="1" x14ac:dyDescent="0.25">
      <c r="C4723" s="160" t="s">
        <v>552</v>
      </c>
      <c r="D4723" s="161">
        <v>131.22</v>
      </c>
    </row>
    <row r="4724" spans="3:4" ht="15" hidden="1" customHeight="1" x14ac:dyDescent="0.25">
      <c r="C4724" s="158" t="s">
        <v>545</v>
      </c>
      <c r="D4724" s="159">
        <v>1159.0899999999999</v>
      </c>
    </row>
    <row r="4725" spans="3:4" ht="15" hidden="1" customHeight="1" x14ac:dyDescent="0.25">
      <c r="C4725" s="160" t="s">
        <v>308</v>
      </c>
      <c r="D4725" s="161">
        <v>935.39</v>
      </c>
    </row>
    <row r="4726" spans="3:4" ht="15" hidden="1" customHeight="1" x14ac:dyDescent="0.25">
      <c r="C4726" s="158" t="s">
        <v>547</v>
      </c>
      <c r="D4726" s="159">
        <v>696.8</v>
      </c>
    </row>
    <row r="4727" spans="3:4" ht="15" hidden="1" customHeight="1" x14ac:dyDescent="0.25">
      <c r="C4727" s="160" t="s">
        <v>539</v>
      </c>
      <c r="D4727" s="161">
        <v>1298.8399999999999</v>
      </c>
    </row>
    <row r="4728" spans="3:4" ht="15" hidden="1" customHeight="1" x14ac:dyDescent="0.25">
      <c r="C4728" s="158" t="s">
        <v>312</v>
      </c>
      <c r="D4728" s="159">
        <v>806.14</v>
      </c>
    </row>
    <row r="4729" spans="3:4" ht="15" hidden="1" customHeight="1" x14ac:dyDescent="0.25">
      <c r="C4729" s="160" t="s">
        <v>312</v>
      </c>
      <c r="D4729" s="161">
        <v>126.49</v>
      </c>
    </row>
    <row r="4730" spans="3:4" ht="15" hidden="1" customHeight="1" x14ac:dyDescent="0.25">
      <c r="C4730" s="158" t="s">
        <v>312</v>
      </c>
      <c r="D4730" s="159">
        <v>371.8</v>
      </c>
    </row>
    <row r="4731" spans="3:4" ht="15" hidden="1" customHeight="1" x14ac:dyDescent="0.25">
      <c r="C4731" s="160" t="s">
        <v>553</v>
      </c>
      <c r="D4731" s="161">
        <v>882.95</v>
      </c>
    </row>
    <row r="4732" spans="3:4" ht="15" hidden="1" customHeight="1" x14ac:dyDescent="0.25">
      <c r="C4732" s="158" t="s">
        <v>312</v>
      </c>
      <c r="D4732" s="159">
        <v>1037.8800000000001</v>
      </c>
    </row>
    <row r="4733" spans="3:4" ht="15" hidden="1" customHeight="1" x14ac:dyDescent="0.25">
      <c r="C4733" s="160" t="s">
        <v>551</v>
      </c>
      <c r="D4733" s="161">
        <v>756.46</v>
      </c>
    </row>
    <row r="4734" spans="3:4" ht="15" hidden="1" customHeight="1" x14ac:dyDescent="0.25">
      <c r="C4734" s="158" t="s">
        <v>551</v>
      </c>
      <c r="D4734" s="159">
        <v>574.66999999999996</v>
      </c>
    </row>
    <row r="4735" spans="3:4" ht="15" hidden="1" customHeight="1" x14ac:dyDescent="0.25">
      <c r="C4735" s="160" t="s">
        <v>542</v>
      </c>
      <c r="D4735" s="161">
        <v>757.66</v>
      </c>
    </row>
    <row r="4736" spans="3:4" ht="15" hidden="1" customHeight="1" x14ac:dyDescent="0.25">
      <c r="C4736" s="158" t="s">
        <v>539</v>
      </c>
      <c r="D4736" s="159">
        <v>1108.31</v>
      </c>
    </row>
    <row r="4737" spans="3:4" ht="15" hidden="1" customHeight="1" x14ac:dyDescent="0.25">
      <c r="C4737" s="160" t="s">
        <v>308</v>
      </c>
      <c r="D4737" s="161">
        <v>303.39999999999998</v>
      </c>
    </row>
    <row r="4738" spans="3:4" ht="15" hidden="1" customHeight="1" x14ac:dyDescent="0.25">
      <c r="C4738" s="158" t="s">
        <v>546</v>
      </c>
      <c r="D4738" s="159">
        <v>931.54</v>
      </c>
    </row>
    <row r="4739" spans="3:4" ht="15" hidden="1" customHeight="1" x14ac:dyDescent="0.25">
      <c r="C4739" s="160" t="s">
        <v>312</v>
      </c>
      <c r="D4739" s="161">
        <v>982.41</v>
      </c>
    </row>
    <row r="4740" spans="3:4" ht="15" hidden="1" customHeight="1" x14ac:dyDescent="0.25">
      <c r="C4740" s="158" t="s">
        <v>545</v>
      </c>
      <c r="D4740" s="159">
        <v>660.8</v>
      </c>
    </row>
    <row r="4741" spans="3:4" ht="15" hidden="1" customHeight="1" x14ac:dyDescent="0.25">
      <c r="C4741" s="160" t="s">
        <v>540</v>
      </c>
      <c r="D4741" s="161">
        <v>731.14</v>
      </c>
    </row>
    <row r="4742" spans="3:4" ht="15" hidden="1" customHeight="1" x14ac:dyDescent="0.25">
      <c r="C4742" s="158" t="s">
        <v>546</v>
      </c>
      <c r="D4742" s="159">
        <v>93.63</v>
      </c>
    </row>
    <row r="4743" spans="3:4" ht="15" hidden="1" customHeight="1" x14ac:dyDescent="0.25">
      <c r="C4743" s="160" t="s">
        <v>540</v>
      </c>
      <c r="D4743" s="161">
        <v>28.55</v>
      </c>
    </row>
    <row r="4744" spans="3:4" ht="15" hidden="1" customHeight="1" x14ac:dyDescent="0.25">
      <c r="C4744" s="158" t="s">
        <v>309</v>
      </c>
      <c r="D4744" s="159">
        <v>459.01</v>
      </c>
    </row>
    <row r="4745" spans="3:4" ht="15" hidden="1" customHeight="1" x14ac:dyDescent="0.25">
      <c r="C4745" s="160" t="s">
        <v>546</v>
      </c>
      <c r="D4745" s="161">
        <v>871.46</v>
      </c>
    </row>
    <row r="4746" spans="3:4" ht="15" hidden="1" customHeight="1" x14ac:dyDescent="0.25">
      <c r="C4746" s="158" t="s">
        <v>547</v>
      </c>
      <c r="D4746" s="159">
        <v>1081.54</v>
      </c>
    </row>
    <row r="4747" spans="3:4" ht="15" hidden="1" customHeight="1" x14ac:dyDescent="0.25">
      <c r="C4747" s="160" t="s">
        <v>541</v>
      </c>
      <c r="D4747" s="161">
        <v>271.91000000000003</v>
      </c>
    </row>
    <row r="4748" spans="3:4" ht="15" hidden="1" customHeight="1" x14ac:dyDescent="0.25">
      <c r="C4748" s="158" t="s">
        <v>546</v>
      </c>
      <c r="D4748" s="159">
        <v>373.11</v>
      </c>
    </row>
    <row r="4749" spans="3:4" ht="15" hidden="1" customHeight="1" x14ac:dyDescent="0.25">
      <c r="C4749" s="160" t="s">
        <v>309</v>
      </c>
      <c r="D4749" s="161">
        <v>257.48</v>
      </c>
    </row>
    <row r="4750" spans="3:4" ht="15" hidden="1" customHeight="1" x14ac:dyDescent="0.25">
      <c r="C4750" s="158" t="s">
        <v>554</v>
      </c>
      <c r="D4750" s="159">
        <v>480.61</v>
      </c>
    </row>
    <row r="4751" spans="3:4" ht="15" hidden="1" customHeight="1" x14ac:dyDescent="0.25">
      <c r="C4751" s="160" t="s">
        <v>555</v>
      </c>
      <c r="D4751" s="161">
        <v>760.78</v>
      </c>
    </row>
    <row r="4752" spans="3:4" ht="15" hidden="1" customHeight="1" x14ac:dyDescent="0.25">
      <c r="C4752" s="158" t="s">
        <v>309</v>
      </c>
      <c r="D4752" s="159">
        <v>288.74</v>
      </c>
    </row>
    <row r="4753" spans="3:4" ht="15" hidden="1" customHeight="1" x14ac:dyDescent="0.25">
      <c r="C4753" s="160" t="s">
        <v>558</v>
      </c>
      <c r="D4753" s="161">
        <v>427.44</v>
      </c>
    </row>
    <row r="4754" spans="3:4" ht="15" hidden="1" customHeight="1" x14ac:dyDescent="0.25">
      <c r="C4754" s="158" t="s">
        <v>553</v>
      </c>
      <c r="D4754" s="159">
        <v>343.08</v>
      </c>
    </row>
    <row r="4755" spans="3:4" ht="15" hidden="1" customHeight="1" x14ac:dyDescent="0.25">
      <c r="C4755" s="160" t="s">
        <v>546</v>
      </c>
      <c r="D4755" s="161">
        <v>691.33</v>
      </c>
    </row>
    <row r="4756" spans="3:4" ht="15" hidden="1" customHeight="1" x14ac:dyDescent="0.25">
      <c r="C4756" s="158" t="s">
        <v>558</v>
      </c>
      <c r="D4756" s="159">
        <v>804.89</v>
      </c>
    </row>
    <row r="4757" spans="3:4" ht="15" hidden="1" customHeight="1" x14ac:dyDescent="0.25">
      <c r="C4757" s="160" t="s">
        <v>308</v>
      </c>
      <c r="D4757" s="161">
        <v>566.26</v>
      </c>
    </row>
    <row r="4758" spans="3:4" ht="15" hidden="1" customHeight="1" x14ac:dyDescent="0.25">
      <c r="C4758" s="158" t="s">
        <v>540</v>
      </c>
      <c r="D4758" s="159">
        <v>464.28</v>
      </c>
    </row>
    <row r="4759" spans="3:4" ht="15" hidden="1" customHeight="1" x14ac:dyDescent="0.25">
      <c r="C4759" s="160" t="s">
        <v>540</v>
      </c>
      <c r="D4759" s="161">
        <v>632.97</v>
      </c>
    </row>
    <row r="4760" spans="3:4" ht="15" hidden="1" customHeight="1" x14ac:dyDescent="0.25">
      <c r="C4760" s="158" t="s">
        <v>547</v>
      </c>
      <c r="D4760" s="159">
        <v>1099.3699999999999</v>
      </c>
    </row>
    <row r="4761" spans="3:4" ht="15" hidden="1" customHeight="1" x14ac:dyDescent="0.25">
      <c r="C4761" s="160" t="s">
        <v>554</v>
      </c>
      <c r="D4761" s="161">
        <v>670.54</v>
      </c>
    </row>
    <row r="4762" spans="3:4" ht="15" hidden="1" customHeight="1" x14ac:dyDescent="0.25">
      <c r="C4762" s="158" t="s">
        <v>546</v>
      </c>
      <c r="D4762" s="159">
        <v>560.14</v>
      </c>
    </row>
    <row r="4763" spans="3:4" ht="15" hidden="1" customHeight="1" x14ac:dyDescent="0.25">
      <c r="C4763" s="160" t="s">
        <v>551</v>
      </c>
      <c r="D4763" s="161">
        <v>601.66999999999996</v>
      </c>
    </row>
    <row r="4764" spans="3:4" ht="15" hidden="1" customHeight="1" x14ac:dyDescent="0.25">
      <c r="C4764" s="158" t="s">
        <v>309</v>
      </c>
      <c r="D4764" s="159">
        <v>712.73</v>
      </c>
    </row>
    <row r="4765" spans="3:4" ht="15" hidden="1" customHeight="1" x14ac:dyDescent="0.25">
      <c r="C4765" s="160" t="s">
        <v>540</v>
      </c>
      <c r="D4765" s="161">
        <v>43.71</v>
      </c>
    </row>
    <row r="4766" spans="3:4" ht="15" hidden="1" customHeight="1" x14ac:dyDescent="0.25">
      <c r="C4766" s="158" t="s">
        <v>553</v>
      </c>
      <c r="D4766" s="159">
        <v>835.12</v>
      </c>
    </row>
    <row r="4767" spans="3:4" ht="15" hidden="1" customHeight="1" x14ac:dyDescent="0.25">
      <c r="C4767" s="160" t="s">
        <v>542</v>
      </c>
      <c r="D4767" s="161">
        <v>1215.68</v>
      </c>
    </row>
    <row r="4768" spans="3:4" ht="15" hidden="1" customHeight="1" x14ac:dyDescent="0.25">
      <c r="C4768" s="158" t="s">
        <v>308</v>
      </c>
      <c r="D4768" s="159">
        <v>495.97</v>
      </c>
    </row>
    <row r="4769" spans="3:4" ht="15" hidden="1" customHeight="1" x14ac:dyDescent="0.25">
      <c r="C4769" s="160" t="s">
        <v>309</v>
      </c>
      <c r="D4769" s="161">
        <v>385.26</v>
      </c>
    </row>
    <row r="4770" spans="3:4" ht="15" hidden="1" customHeight="1" x14ac:dyDescent="0.25">
      <c r="C4770" s="158" t="s">
        <v>548</v>
      </c>
      <c r="D4770" s="159">
        <v>255.59</v>
      </c>
    </row>
    <row r="4771" spans="3:4" ht="15" hidden="1" customHeight="1" x14ac:dyDescent="0.25">
      <c r="C4771" s="160" t="s">
        <v>309</v>
      </c>
      <c r="D4771" s="161">
        <v>527.87</v>
      </c>
    </row>
    <row r="4772" spans="3:4" ht="15" hidden="1" customHeight="1" x14ac:dyDescent="0.25">
      <c r="C4772" s="158" t="s">
        <v>546</v>
      </c>
      <c r="D4772" s="159">
        <v>484.45</v>
      </c>
    </row>
    <row r="4773" spans="3:4" ht="15" hidden="1" customHeight="1" x14ac:dyDescent="0.25">
      <c r="C4773" s="160" t="s">
        <v>308</v>
      </c>
      <c r="D4773" s="161">
        <v>559.03</v>
      </c>
    </row>
    <row r="4774" spans="3:4" ht="15" hidden="1" customHeight="1" x14ac:dyDescent="0.25">
      <c r="C4774" s="158" t="s">
        <v>549</v>
      </c>
      <c r="D4774" s="159">
        <v>139.07</v>
      </c>
    </row>
    <row r="4775" spans="3:4" ht="15" hidden="1" customHeight="1" x14ac:dyDescent="0.25">
      <c r="C4775" s="160" t="s">
        <v>309</v>
      </c>
      <c r="D4775" s="161">
        <v>266.43</v>
      </c>
    </row>
    <row r="4776" spans="3:4" ht="15" hidden="1" customHeight="1" x14ac:dyDescent="0.25">
      <c r="C4776" s="158" t="s">
        <v>551</v>
      </c>
      <c r="D4776" s="159">
        <v>731.05</v>
      </c>
    </row>
    <row r="4777" spans="3:4" ht="15" hidden="1" customHeight="1" x14ac:dyDescent="0.25">
      <c r="C4777" s="160" t="s">
        <v>549</v>
      </c>
      <c r="D4777" s="161">
        <v>1076.3900000000001</v>
      </c>
    </row>
    <row r="4778" spans="3:4" ht="15" hidden="1" customHeight="1" x14ac:dyDescent="0.25">
      <c r="C4778" s="158" t="s">
        <v>552</v>
      </c>
      <c r="D4778" s="159">
        <v>277.04000000000002</v>
      </c>
    </row>
    <row r="4779" spans="3:4" ht="15" hidden="1" customHeight="1" x14ac:dyDescent="0.25">
      <c r="C4779" s="160" t="s">
        <v>309</v>
      </c>
      <c r="D4779" s="161">
        <v>262.33</v>
      </c>
    </row>
    <row r="4780" spans="3:4" ht="15" hidden="1" customHeight="1" x14ac:dyDescent="0.25">
      <c r="C4780" s="158" t="s">
        <v>551</v>
      </c>
      <c r="D4780" s="159">
        <v>1179.6300000000001</v>
      </c>
    </row>
    <row r="4781" spans="3:4" ht="15" hidden="1" customHeight="1" x14ac:dyDescent="0.25">
      <c r="C4781" s="160" t="s">
        <v>539</v>
      </c>
      <c r="D4781" s="161">
        <v>659.46</v>
      </c>
    </row>
    <row r="4782" spans="3:4" ht="15" hidden="1" customHeight="1" x14ac:dyDescent="0.25">
      <c r="C4782" s="158" t="s">
        <v>551</v>
      </c>
      <c r="D4782" s="159">
        <v>985.11</v>
      </c>
    </row>
    <row r="4783" spans="3:4" ht="15" hidden="1" customHeight="1" x14ac:dyDescent="0.25">
      <c r="C4783" s="160" t="s">
        <v>556</v>
      </c>
      <c r="D4783" s="161">
        <v>243.28</v>
      </c>
    </row>
    <row r="4784" spans="3:4" ht="15" hidden="1" customHeight="1" x14ac:dyDescent="0.25">
      <c r="C4784" s="158" t="s">
        <v>539</v>
      </c>
      <c r="D4784" s="159">
        <v>1015.55</v>
      </c>
    </row>
    <row r="4785" spans="3:4" ht="15" hidden="1" customHeight="1" x14ac:dyDescent="0.25">
      <c r="C4785" s="160" t="s">
        <v>554</v>
      </c>
      <c r="D4785" s="161">
        <v>263.39</v>
      </c>
    </row>
    <row r="4786" spans="3:4" ht="15" hidden="1" customHeight="1" x14ac:dyDescent="0.25">
      <c r="C4786" s="158" t="s">
        <v>553</v>
      </c>
      <c r="D4786" s="159">
        <v>634.14</v>
      </c>
    </row>
    <row r="4787" spans="3:4" ht="15" hidden="1" customHeight="1" x14ac:dyDescent="0.25">
      <c r="C4787" s="160" t="s">
        <v>539</v>
      </c>
      <c r="D4787" s="161">
        <v>919.02</v>
      </c>
    </row>
    <row r="4788" spans="3:4" ht="15" hidden="1" customHeight="1" x14ac:dyDescent="0.25">
      <c r="C4788" s="158" t="s">
        <v>548</v>
      </c>
      <c r="D4788" s="159">
        <v>928.96</v>
      </c>
    </row>
    <row r="4789" spans="3:4" ht="15" hidden="1" customHeight="1" x14ac:dyDescent="0.25">
      <c r="C4789" s="160" t="s">
        <v>549</v>
      </c>
      <c r="D4789" s="161">
        <v>82.23</v>
      </c>
    </row>
    <row r="4790" spans="3:4" ht="15" hidden="1" customHeight="1" x14ac:dyDescent="0.25">
      <c r="C4790" s="158" t="s">
        <v>543</v>
      </c>
      <c r="D4790" s="159">
        <v>244.44</v>
      </c>
    </row>
    <row r="4791" spans="3:4" ht="15" hidden="1" customHeight="1" x14ac:dyDescent="0.25">
      <c r="C4791" s="160" t="s">
        <v>308</v>
      </c>
      <c r="D4791" s="161">
        <v>1007.52</v>
      </c>
    </row>
    <row r="4792" spans="3:4" ht="15" hidden="1" customHeight="1" x14ac:dyDescent="0.25">
      <c r="C4792" s="158" t="s">
        <v>312</v>
      </c>
      <c r="D4792" s="159">
        <v>894.98</v>
      </c>
    </row>
    <row r="4793" spans="3:4" ht="15" hidden="1" customHeight="1" x14ac:dyDescent="0.25">
      <c r="C4793" s="160" t="s">
        <v>309</v>
      </c>
      <c r="D4793" s="161">
        <v>1002.81</v>
      </c>
    </row>
    <row r="4794" spans="3:4" ht="15" hidden="1" customHeight="1" x14ac:dyDescent="0.25">
      <c r="C4794" s="158" t="s">
        <v>546</v>
      </c>
      <c r="D4794" s="159">
        <v>746.55</v>
      </c>
    </row>
    <row r="4795" spans="3:4" ht="15" hidden="1" customHeight="1" x14ac:dyDescent="0.25">
      <c r="C4795" s="160" t="s">
        <v>540</v>
      </c>
      <c r="D4795" s="161">
        <v>159.46</v>
      </c>
    </row>
    <row r="4796" spans="3:4" ht="15" hidden="1" customHeight="1" x14ac:dyDescent="0.25">
      <c r="C4796" s="158" t="s">
        <v>548</v>
      </c>
      <c r="D4796" s="159">
        <v>458.74</v>
      </c>
    </row>
    <row r="4797" spans="3:4" ht="15" hidden="1" customHeight="1" x14ac:dyDescent="0.25">
      <c r="C4797" s="160" t="s">
        <v>555</v>
      </c>
      <c r="D4797" s="161">
        <v>367.15</v>
      </c>
    </row>
    <row r="4798" spans="3:4" ht="15" hidden="1" customHeight="1" x14ac:dyDescent="0.25">
      <c r="C4798" s="158" t="s">
        <v>546</v>
      </c>
      <c r="D4798" s="159">
        <v>883.06</v>
      </c>
    </row>
    <row r="4799" spans="3:4" ht="15" hidden="1" customHeight="1" x14ac:dyDescent="0.25">
      <c r="C4799" s="160" t="s">
        <v>546</v>
      </c>
      <c r="D4799" s="161">
        <v>773.52</v>
      </c>
    </row>
    <row r="4800" spans="3:4" ht="15" hidden="1" customHeight="1" x14ac:dyDescent="0.25">
      <c r="C4800" s="158" t="s">
        <v>555</v>
      </c>
      <c r="D4800" s="159">
        <v>1152.54</v>
      </c>
    </row>
    <row r="4801" spans="3:4" ht="15" hidden="1" customHeight="1" x14ac:dyDescent="0.25">
      <c r="C4801" s="160" t="s">
        <v>542</v>
      </c>
      <c r="D4801" s="161">
        <v>873.2</v>
      </c>
    </row>
    <row r="4802" spans="3:4" ht="15" hidden="1" customHeight="1" x14ac:dyDescent="0.25">
      <c r="C4802" s="158" t="s">
        <v>312</v>
      </c>
      <c r="D4802" s="159">
        <v>776.35</v>
      </c>
    </row>
    <row r="4803" spans="3:4" ht="15" hidden="1" customHeight="1" x14ac:dyDescent="0.25">
      <c r="C4803" s="160" t="s">
        <v>543</v>
      </c>
      <c r="D4803" s="161">
        <v>422.8</v>
      </c>
    </row>
    <row r="4804" spans="3:4" ht="15" hidden="1" customHeight="1" x14ac:dyDescent="0.25">
      <c r="C4804" s="158" t="s">
        <v>309</v>
      </c>
      <c r="D4804" s="159">
        <v>1229.95</v>
      </c>
    </row>
    <row r="4805" spans="3:4" ht="15" hidden="1" customHeight="1" x14ac:dyDescent="0.25">
      <c r="C4805" s="160" t="s">
        <v>544</v>
      </c>
      <c r="D4805" s="161">
        <v>930.37</v>
      </c>
    </row>
    <row r="4806" spans="3:4" ht="15" hidden="1" customHeight="1" x14ac:dyDescent="0.25">
      <c r="C4806" s="158" t="s">
        <v>556</v>
      </c>
      <c r="D4806" s="159">
        <v>274.47000000000003</v>
      </c>
    </row>
    <row r="4807" spans="3:4" ht="15" hidden="1" customHeight="1" x14ac:dyDescent="0.25">
      <c r="C4807" s="160" t="s">
        <v>545</v>
      </c>
      <c r="D4807" s="161">
        <v>923.62</v>
      </c>
    </row>
    <row r="4808" spans="3:4" ht="15" hidden="1" customHeight="1" x14ac:dyDescent="0.25">
      <c r="C4808" s="158" t="s">
        <v>309</v>
      </c>
      <c r="D4808" s="159">
        <v>702.43</v>
      </c>
    </row>
    <row r="4809" spans="3:4" ht="15" hidden="1" customHeight="1" x14ac:dyDescent="0.25">
      <c r="C4809" s="160" t="s">
        <v>548</v>
      </c>
      <c r="D4809" s="161">
        <v>30.26</v>
      </c>
    </row>
    <row r="4810" spans="3:4" ht="15" hidden="1" customHeight="1" x14ac:dyDescent="0.25">
      <c r="C4810" s="158" t="s">
        <v>542</v>
      </c>
      <c r="D4810" s="159">
        <v>1061.5</v>
      </c>
    </row>
    <row r="4811" spans="3:4" ht="15" hidden="1" customHeight="1" x14ac:dyDescent="0.25">
      <c r="C4811" s="160" t="s">
        <v>551</v>
      </c>
      <c r="D4811" s="161">
        <v>1160.1400000000001</v>
      </c>
    </row>
    <row r="4812" spans="3:4" ht="15" hidden="1" customHeight="1" x14ac:dyDescent="0.25">
      <c r="C4812" s="158" t="s">
        <v>542</v>
      </c>
      <c r="D4812" s="159">
        <v>1150.2</v>
      </c>
    </row>
    <row r="4813" spans="3:4" ht="15" hidden="1" customHeight="1" x14ac:dyDescent="0.25">
      <c r="C4813" s="160" t="s">
        <v>308</v>
      </c>
      <c r="D4813" s="161">
        <v>896.51</v>
      </c>
    </row>
    <row r="4814" spans="3:4" ht="15" hidden="1" customHeight="1" x14ac:dyDescent="0.25">
      <c r="C4814" s="158" t="s">
        <v>556</v>
      </c>
      <c r="D4814" s="159">
        <v>311.69</v>
      </c>
    </row>
    <row r="4815" spans="3:4" ht="15" hidden="1" customHeight="1" x14ac:dyDescent="0.25">
      <c r="C4815" s="160" t="s">
        <v>551</v>
      </c>
      <c r="D4815" s="161">
        <v>1299.3499999999999</v>
      </c>
    </row>
    <row r="4816" spans="3:4" ht="15" hidden="1" customHeight="1" x14ac:dyDescent="0.25">
      <c r="C4816" s="158" t="s">
        <v>543</v>
      </c>
      <c r="D4816" s="159">
        <v>876.68</v>
      </c>
    </row>
    <row r="4817" spans="3:4" ht="15" hidden="1" customHeight="1" x14ac:dyDescent="0.25">
      <c r="C4817" s="160" t="s">
        <v>543</v>
      </c>
      <c r="D4817" s="161">
        <v>614.02</v>
      </c>
    </row>
    <row r="4818" spans="3:4" ht="15" hidden="1" customHeight="1" x14ac:dyDescent="0.25">
      <c r="C4818" s="158" t="s">
        <v>540</v>
      </c>
      <c r="D4818" s="159">
        <v>95.52</v>
      </c>
    </row>
    <row r="4819" spans="3:4" ht="15" hidden="1" customHeight="1" x14ac:dyDescent="0.25">
      <c r="C4819" s="160" t="s">
        <v>553</v>
      </c>
      <c r="D4819" s="161">
        <v>864.58</v>
      </c>
    </row>
    <row r="4820" spans="3:4" ht="15" hidden="1" customHeight="1" x14ac:dyDescent="0.25">
      <c r="C4820" s="158" t="s">
        <v>539</v>
      </c>
      <c r="D4820" s="159">
        <v>562.87</v>
      </c>
    </row>
    <row r="4821" spans="3:4" ht="15" hidden="1" customHeight="1" x14ac:dyDescent="0.25">
      <c r="C4821" s="160" t="s">
        <v>555</v>
      </c>
      <c r="D4821" s="161">
        <v>1298.3599999999999</v>
      </c>
    </row>
    <row r="4822" spans="3:4" ht="15" hidden="1" customHeight="1" x14ac:dyDescent="0.25">
      <c r="C4822" s="158" t="s">
        <v>557</v>
      </c>
      <c r="D4822" s="159">
        <v>573.91</v>
      </c>
    </row>
    <row r="4823" spans="3:4" ht="15" hidden="1" customHeight="1" x14ac:dyDescent="0.25">
      <c r="C4823" s="160" t="s">
        <v>540</v>
      </c>
      <c r="D4823" s="161">
        <v>708.34</v>
      </c>
    </row>
    <row r="4824" spans="3:4" ht="15" hidden="1" customHeight="1" x14ac:dyDescent="0.25">
      <c r="C4824" s="158" t="s">
        <v>545</v>
      </c>
      <c r="D4824" s="159">
        <v>808.9</v>
      </c>
    </row>
    <row r="4825" spans="3:4" ht="15" hidden="1" customHeight="1" x14ac:dyDescent="0.25">
      <c r="C4825" s="160" t="s">
        <v>540</v>
      </c>
      <c r="D4825" s="161">
        <v>1161.6199999999999</v>
      </c>
    </row>
    <row r="4826" spans="3:4" ht="15" hidden="1" customHeight="1" x14ac:dyDescent="0.25">
      <c r="C4826" s="158" t="s">
        <v>544</v>
      </c>
      <c r="D4826" s="159">
        <v>505.7</v>
      </c>
    </row>
    <row r="4827" spans="3:4" ht="15" hidden="1" customHeight="1" x14ac:dyDescent="0.25">
      <c r="C4827" s="160" t="s">
        <v>309</v>
      </c>
      <c r="D4827" s="161">
        <v>802.35</v>
      </c>
    </row>
    <row r="4828" spans="3:4" ht="15" hidden="1" customHeight="1" x14ac:dyDescent="0.25">
      <c r="C4828" s="158" t="s">
        <v>540</v>
      </c>
      <c r="D4828" s="159">
        <v>682.29</v>
      </c>
    </row>
    <row r="4829" spans="3:4" ht="15" hidden="1" customHeight="1" x14ac:dyDescent="0.25">
      <c r="C4829" s="160" t="s">
        <v>553</v>
      </c>
      <c r="D4829" s="161">
        <v>1255.31</v>
      </c>
    </row>
    <row r="4830" spans="3:4" ht="15" hidden="1" customHeight="1" x14ac:dyDescent="0.25">
      <c r="C4830" s="158" t="s">
        <v>549</v>
      </c>
      <c r="D4830" s="159">
        <v>469.83</v>
      </c>
    </row>
    <row r="4831" spans="3:4" ht="15" hidden="1" customHeight="1" x14ac:dyDescent="0.25">
      <c r="C4831" s="160" t="s">
        <v>309</v>
      </c>
      <c r="D4831" s="161">
        <v>869.4</v>
      </c>
    </row>
    <row r="4832" spans="3:4" ht="15" hidden="1" customHeight="1" x14ac:dyDescent="0.25">
      <c r="C4832" s="158" t="s">
        <v>309</v>
      </c>
      <c r="D4832" s="159">
        <v>847.2</v>
      </c>
    </row>
    <row r="4833" spans="3:4" ht="15" hidden="1" customHeight="1" x14ac:dyDescent="0.25">
      <c r="C4833" s="160" t="s">
        <v>558</v>
      </c>
      <c r="D4833" s="161">
        <v>772.15</v>
      </c>
    </row>
    <row r="4834" spans="3:4" ht="15" hidden="1" customHeight="1" x14ac:dyDescent="0.25">
      <c r="C4834" s="158" t="s">
        <v>307</v>
      </c>
      <c r="D4834" s="159">
        <v>1047.03</v>
      </c>
    </row>
    <row r="4835" spans="3:4" ht="15" hidden="1" customHeight="1" x14ac:dyDescent="0.25">
      <c r="C4835" s="160" t="s">
        <v>543</v>
      </c>
      <c r="D4835" s="161">
        <v>1041.68</v>
      </c>
    </row>
    <row r="4836" spans="3:4" ht="15" hidden="1" customHeight="1" x14ac:dyDescent="0.25">
      <c r="C4836" s="158" t="s">
        <v>554</v>
      </c>
      <c r="D4836" s="159">
        <v>94.39</v>
      </c>
    </row>
    <row r="4837" spans="3:4" ht="15" hidden="1" customHeight="1" x14ac:dyDescent="0.25">
      <c r="C4837" s="160" t="s">
        <v>540</v>
      </c>
      <c r="D4837" s="161">
        <v>532.6</v>
      </c>
    </row>
    <row r="4838" spans="3:4" ht="15" hidden="1" customHeight="1" x14ac:dyDescent="0.25">
      <c r="C4838" s="158" t="s">
        <v>552</v>
      </c>
      <c r="D4838" s="159">
        <v>646.63</v>
      </c>
    </row>
    <row r="4839" spans="3:4" ht="15" hidden="1" customHeight="1" x14ac:dyDescent="0.25">
      <c r="C4839" s="160" t="s">
        <v>548</v>
      </c>
      <c r="D4839" s="161">
        <v>91.41</v>
      </c>
    </row>
    <row r="4840" spans="3:4" ht="15" hidden="1" customHeight="1" x14ac:dyDescent="0.25">
      <c r="C4840" s="158" t="s">
        <v>547</v>
      </c>
      <c r="D4840" s="159">
        <v>799.51</v>
      </c>
    </row>
    <row r="4841" spans="3:4" ht="15" hidden="1" customHeight="1" x14ac:dyDescent="0.25">
      <c r="C4841" s="160" t="s">
        <v>308</v>
      </c>
      <c r="D4841" s="161">
        <v>54.72</v>
      </c>
    </row>
    <row r="4842" spans="3:4" ht="15" hidden="1" customHeight="1" x14ac:dyDescent="0.25">
      <c r="C4842" s="158" t="s">
        <v>546</v>
      </c>
      <c r="D4842" s="159">
        <v>1006.36</v>
      </c>
    </row>
    <row r="4843" spans="3:4" ht="15" hidden="1" customHeight="1" x14ac:dyDescent="0.25">
      <c r="C4843" s="160" t="s">
        <v>554</v>
      </c>
      <c r="D4843" s="161">
        <v>1281.0999999999999</v>
      </c>
    </row>
    <row r="4844" spans="3:4" ht="15" hidden="1" customHeight="1" x14ac:dyDescent="0.25">
      <c r="C4844" s="158" t="s">
        <v>552</v>
      </c>
      <c r="D4844" s="159">
        <v>317.05</v>
      </c>
    </row>
    <row r="4845" spans="3:4" ht="15" hidden="1" customHeight="1" x14ac:dyDescent="0.25">
      <c r="C4845" s="160" t="s">
        <v>544</v>
      </c>
      <c r="D4845" s="161">
        <v>637.59</v>
      </c>
    </row>
    <row r="4846" spans="3:4" ht="15" hidden="1" customHeight="1" x14ac:dyDescent="0.25">
      <c r="C4846" s="158" t="s">
        <v>545</v>
      </c>
      <c r="D4846" s="159">
        <v>1156.48</v>
      </c>
    </row>
    <row r="4847" spans="3:4" ht="15" hidden="1" customHeight="1" x14ac:dyDescent="0.25">
      <c r="C4847" s="160" t="s">
        <v>557</v>
      </c>
      <c r="D4847" s="161">
        <v>791.85</v>
      </c>
    </row>
    <row r="4848" spans="3:4" ht="15" hidden="1" customHeight="1" x14ac:dyDescent="0.25">
      <c r="C4848" s="158" t="s">
        <v>553</v>
      </c>
      <c r="D4848" s="159">
        <v>551.84</v>
      </c>
    </row>
    <row r="4849" spans="3:4" ht="15" hidden="1" customHeight="1" x14ac:dyDescent="0.25">
      <c r="C4849" s="160" t="s">
        <v>551</v>
      </c>
      <c r="D4849" s="161">
        <v>503.67</v>
      </c>
    </row>
    <row r="4850" spans="3:4" ht="15" hidden="1" customHeight="1" x14ac:dyDescent="0.25">
      <c r="C4850" s="158" t="s">
        <v>539</v>
      </c>
      <c r="D4850" s="159">
        <v>639.58000000000004</v>
      </c>
    </row>
    <row r="4851" spans="3:4" ht="15" hidden="1" customHeight="1" x14ac:dyDescent="0.25">
      <c r="C4851" s="160" t="s">
        <v>545</v>
      </c>
      <c r="D4851" s="161">
        <v>863.32</v>
      </c>
    </row>
    <row r="4852" spans="3:4" ht="15" hidden="1" customHeight="1" x14ac:dyDescent="0.25">
      <c r="C4852" s="158" t="s">
        <v>547</v>
      </c>
      <c r="D4852" s="159">
        <v>921.32</v>
      </c>
    </row>
    <row r="4853" spans="3:4" ht="15" hidden="1" customHeight="1" x14ac:dyDescent="0.25">
      <c r="C4853" s="160" t="s">
        <v>308</v>
      </c>
      <c r="D4853" s="161">
        <v>319.29000000000002</v>
      </c>
    </row>
    <row r="4854" spans="3:4" ht="15" hidden="1" customHeight="1" x14ac:dyDescent="0.25">
      <c r="C4854" s="158" t="s">
        <v>542</v>
      </c>
      <c r="D4854" s="159">
        <v>618.58000000000004</v>
      </c>
    </row>
    <row r="4855" spans="3:4" ht="15" hidden="1" customHeight="1" x14ac:dyDescent="0.25">
      <c r="C4855" s="160" t="s">
        <v>546</v>
      </c>
      <c r="D4855" s="161">
        <v>19.16</v>
      </c>
    </row>
    <row r="4856" spans="3:4" ht="15" hidden="1" customHeight="1" x14ac:dyDescent="0.25">
      <c r="C4856" s="158" t="s">
        <v>545</v>
      </c>
      <c r="D4856" s="159">
        <v>846.12</v>
      </c>
    </row>
    <row r="4857" spans="3:4" ht="15" hidden="1" customHeight="1" x14ac:dyDescent="0.25">
      <c r="C4857" s="160" t="s">
        <v>307</v>
      </c>
      <c r="D4857" s="161">
        <v>947.37</v>
      </c>
    </row>
    <row r="4858" spans="3:4" ht="15" hidden="1" customHeight="1" x14ac:dyDescent="0.25">
      <c r="C4858" s="158" t="s">
        <v>558</v>
      </c>
      <c r="D4858" s="159">
        <v>134.38</v>
      </c>
    </row>
    <row r="4859" spans="3:4" ht="15" hidden="1" customHeight="1" x14ac:dyDescent="0.25">
      <c r="C4859" s="160" t="s">
        <v>540</v>
      </c>
      <c r="D4859" s="161">
        <v>520.85</v>
      </c>
    </row>
    <row r="4860" spans="3:4" ht="15" hidden="1" customHeight="1" x14ac:dyDescent="0.25">
      <c r="C4860" s="158" t="s">
        <v>550</v>
      </c>
      <c r="D4860" s="159">
        <v>1091.5999999999999</v>
      </c>
    </row>
    <row r="4861" spans="3:4" ht="15" hidden="1" customHeight="1" x14ac:dyDescent="0.25">
      <c r="C4861" s="160" t="s">
        <v>542</v>
      </c>
      <c r="D4861" s="161">
        <v>684.3</v>
      </c>
    </row>
    <row r="4862" spans="3:4" ht="15" hidden="1" customHeight="1" x14ac:dyDescent="0.25">
      <c r="C4862" s="158" t="s">
        <v>546</v>
      </c>
      <c r="D4862" s="159">
        <v>524.04999999999995</v>
      </c>
    </row>
    <row r="4863" spans="3:4" ht="15" hidden="1" customHeight="1" x14ac:dyDescent="0.25">
      <c r="C4863" s="160" t="s">
        <v>556</v>
      </c>
      <c r="D4863" s="161">
        <v>400.91</v>
      </c>
    </row>
    <row r="4864" spans="3:4" ht="15" hidden="1" customHeight="1" x14ac:dyDescent="0.25">
      <c r="C4864" s="158" t="s">
        <v>542</v>
      </c>
      <c r="D4864" s="159">
        <v>100.85</v>
      </c>
    </row>
    <row r="4865" spans="3:4" ht="15" hidden="1" customHeight="1" x14ac:dyDescent="0.25">
      <c r="C4865" s="160" t="s">
        <v>552</v>
      </c>
      <c r="D4865" s="161">
        <v>738.76</v>
      </c>
    </row>
    <row r="4866" spans="3:4" ht="15" hidden="1" customHeight="1" x14ac:dyDescent="0.25">
      <c r="C4866" s="158" t="s">
        <v>540</v>
      </c>
      <c r="D4866" s="159">
        <v>184.68</v>
      </c>
    </row>
    <row r="4867" spans="3:4" ht="15" hidden="1" customHeight="1" x14ac:dyDescent="0.25">
      <c r="C4867" s="160" t="s">
        <v>543</v>
      </c>
      <c r="D4867" s="161">
        <v>906.2</v>
      </c>
    </row>
    <row r="4868" spans="3:4" ht="15" hidden="1" customHeight="1" x14ac:dyDescent="0.25">
      <c r="C4868" s="158" t="s">
        <v>550</v>
      </c>
      <c r="D4868" s="159">
        <v>423.68</v>
      </c>
    </row>
    <row r="4869" spans="3:4" ht="15" hidden="1" customHeight="1" x14ac:dyDescent="0.25">
      <c r="C4869" s="160" t="s">
        <v>549</v>
      </c>
      <c r="D4869" s="161">
        <v>1258.69</v>
      </c>
    </row>
    <row r="4870" spans="3:4" ht="15" hidden="1" customHeight="1" x14ac:dyDescent="0.25">
      <c r="C4870" s="158" t="s">
        <v>549</v>
      </c>
      <c r="D4870" s="159">
        <v>346.31</v>
      </c>
    </row>
    <row r="4871" spans="3:4" ht="15" hidden="1" customHeight="1" x14ac:dyDescent="0.25">
      <c r="C4871" s="160" t="s">
        <v>546</v>
      </c>
      <c r="D4871" s="161">
        <v>1168.3</v>
      </c>
    </row>
    <row r="4872" spans="3:4" ht="15" hidden="1" customHeight="1" x14ac:dyDescent="0.25">
      <c r="C4872" s="158" t="s">
        <v>545</v>
      </c>
      <c r="D4872" s="159">
        <v>893.8</v>
      </c>
    </row>
    <row r="4873" spans="3:4" ht="15" hidden="1" customHeight="1" x14ac:dyDescent="0.25">
      <c r="C4873" s="160" t="s">
        <v>543</v>
      </c>
      <c r="D4873" s="161">
        <v>411.77</v>
      </c>
    </row>
    <row r="4874" spans="3:4" ht="15" hidden="1" customHeight="1" x14ac:dyDescent="0.25">
      <c r="C4874" s="158" t="s">
        <v>550</v>
      </c>
      <c r="D4874" s="159">
        <v>636.82000000000005</v>
      </c>
    </row>
    <row r="4875" spans="3:4" ht="15" hidden="1" customHeight="1" x14ac:dyDescent="0.25">
      <c r="C4875" s="160" t="s">
        <v>549</v>
      </c>
      <c r="D4875" s="161">
        <v>677.93</v>
      </c>
    </row>
    <row r="4876" spans="3:4" ht="15" hidden="1" customHeight="1" x14ac:dyDescent="0.25">
      <c r="C4876" s="158" t="s">
        <v>549</v>
      </c>
      <c r="D4876" s="159">
        <v>776.52</v>
      </c>
    </row>
    <row r="4877" spans="3:4" ht="15" hidden="1" customHeight="1" x14ac:dyDescent="0.25">
      <c r="C4877" s="160" t="s">
        <v>539</v>
      </c>
      <c r="D4877" s="161">
        <v>754.85</v>
      </c>
    </row>
    <row r="4878" spans="3:4" ht="15" hidden="1" customHeight="1" x14ac:dyDescent="0.25">
      <c r="C4878" s="158" t="s">
        <v>552</v>
      </c>
      <c r="D4878" s="159">
        <v>494.96</v>
      </c>
    </row>
    <row r="4879" spans="3:4" ht="15" hidden="1" customHeight="1" x14ac:dyDescent="0.25">
      <c r="C4879" s="160" t="s">
        <v>550</v>
      </c>
      <c r="D4879" s="161">
        <v>200.42</v>
      </c>
    </row>
    <row r="4880" spans="3:4" ht="15" hidden="1" customHeight="1" x14ac:dyDescent="0.25">
      <c r="C4880" s="158" t="s">
        <v>558</v>
      </c>
      <c r="D4880" s="159">
        <v>1279.5899999999999</v>
      </c>
    </row>
    <row r="4881" spans="3:4" ht="15" hidden="1" customHeight="1" x14ac:dyDescent="0.25">
      <c r="C4881" s="160" t="s">
        <v>547</v>
      </c>
      <c r="D4881" s="161">
        <v>275.32</v>
      </c>
    </row>
    <row r="4882" spans="3:4" ht="15" hidden="1" customHeight="1" x14ac:dyDescent="0.25">
      <c r="C4882" s="158" t="s">
        <v>309</v>
      </c>
      <c r="D4882" s="159">
        <v>730.44</v>
      </c>
    </row>
    <row r="4883" spans="3:4" ht="15" hidden="1" customHeight="1" x14ac:dyDescent="0.25">
      <c r="C4883" s="160" t="s">
        <v>552</v>
      </c>
      <c r="D4883" s="161">
        <v>673.9</v>
      </c>
    </row>
    <row r="4884" spans="3:4" ht="15" hidden="1" customHeight="1" x14ac:dyDescent="0.25">
      <c r="C4884" s="158" t="s">
        <v>312</v>
      </c>
      <c r="D4884" s="159">
        <v>752.76</v>
      </c>
    </row>
    <row r="4885" spans="3:4" ht="15" hidden="1" customHeight="1" x14ac:dyDescent="0.25">
      <c r="C4885" s="160" t="s">
        <v>312</v>
      </c>
      <c r="D4885" s="161">
        <v>325.74</v>
      </c>
    </row>
    <row r="4886" spans="3:4" ht="15" hidden="1" customHeight="1" x14ac:dyDescent="0.25">
      <c r="C4886" s="158" t="s">
        <v>308</v>
      </c>
      <c r="D4886" s="159">
        <v>825.35</v>
      </c>
    </row>
    <row r="4887" spans="3:4" ht="15" hidden="1" customHeight="1" x14ac:dyDescent="0.25">
      <c r="C4887" s="160" t="s">
        <v>312</v>
      </c>
      <c r="D4887" s="161">
        <v>394.7</v>
      </c>
    </row>
    <row r="4888" spans="3:4" ht="15" hidden="1" customHeight="1" x14ac:dyDescent="0.25">
      <c r="C4888" s="158" t="s">
        <v>309</v>
      </c>
      <c r="D4888" s="159">
        <v>870.28</v>
      </c>
    </row>
    <row r="4889" spans="3:4" ht="15" hidden="1" customHeight="1" x14ac:dyDescent="0.25">
      <c r="C4889" s="160" t="s">
        <v>552</v>
      </c>
      <c r="D4889" s="161">
        <v>1188.8699999999999</v>
      </c>
    </row>
    <row r="4890" spans="3:4" ht="15" hidden="1" customHeight="1" x14ac:dyDescent="0.25">
      <c r="C4890" s="158" t="s">
        <v>552</v>
      </c>
      <c r="D4890" s="159">
        <v>403.6</v>
      </c>
    </row>
    <row r="4891" spans="3:4" ht="15" hidden="1" customHeight="1" x14ac:dyDescent="0.25">
      <c r="C4891" s="160" t="s">
        <v>557</v>
      </c>
      <c r="D4891" s="161">
        <v>1003.24</v>
      </c>
    </row>
    <row r="4892" spans="3:4" ht="15" hidden="1" customHeight="1" x14ac:dyDescent="0.25">
      <c r="C4892" s="158" t="s">
        <v>553</v>
      </c>
      <c r="D4892" s="159">
        <v>385.22</v>
      </c>
    </row>
    <row r="4893" spans="3:4" ht="15" hidden="1" customHeight="1" x14ac:dyDescent="0.25">
      <c r="C4893" s="160" t="s">
        <v>540</v>
      </c>
      <c r="D4893" s="161">
        <v>1215.6600000000001</v>
      </c>
    </row>
    <row r="4894" spans="3:4" ht="15" hidden="1" customHeight="1" x14ac:dyDescent="0.25">
      <c r="C4894" s="158" t="s">
        <v>551</v>
      </c>
      <c r="D4894" s="159">
        <v>442.9</v>
      </c>
    </row>
    <row r="4895" spans="3:4" ht="15" hidden="1" customHeight="1" x14ac:dyDescent="0.25">
      <c r="C4895" s="160" t="s">
        <v>547</v>
      </c>
      <c r="D4895" s="161">
        <v>846.22</v>
      </c>
    </row>
    <row r="4896" spans="3:4" ht="15" hidden="1" customHeight="1" x14ac:dyDescent="0.25">
      <c r="C4896" s="158" t="s">
        <v>552</v>
      </c>
      <c r="D4896" s="159">
        <v>655.25</v>
      </c>
    </row>
    <row r="4897" spans="3:4" ht="15" hidden="1" customHeight="1" x14ac:dyDescent="0.25">
      <c r="C4897" s="160" t="s">
        <v>553</v>
      </c>
      <c r="D4897" s="161">
        <v>520.04</v>
      </c>
    </row>
    <row r="4898" spans="3:4" ht="15" hidden="1" customHeight="1" x14ac:dyDescent="0.25">
      <c r="C4898" s="158" t="s">
        <v>551</v>
      </c>
      <c r="D4898" s="159">
        <v>40.83</v>
      </c>
    </row>
    <row r="4899" spans="3:4" ht="15" hidden="1" customHeight="1" x14ac:dyDescent="0.25">
      <c r="C4899" s="160" t="s">
        <v>552</v>
      </c>
      <c r="D4899" s="161">
        <v>298.23</v>
      </c>
    </row>
    <row r="4900" spans="3:4" ht="15" hidden="1" customHeight="1" x14ac:dyDescent="0.25">
      <c r="C4900" s="158" t="s">
        <v>312</v>
      </c>
      <c r="D4900" s="159">
        <v>410.79</v>
      </c>
    </row>
    <row r="4901" spans="3:4" ht="15" hidden="1" customHeight="1" x14ac:dyDescent="0.25">
      <c r="C4901" s="160" t="s">
        <v>546</v>
      </c>
      <c r="D4901" s="161">
        <v>1196.45</v>
      </c>
    </row>
    <row r="4902" spans="3:4" ht="15" hidden="1" customHeight="1" x14ac:dyDescent="0.25">
      <c r="C4902" s="158" t="s">
        <v>553</v>
      </c>
      <c r="D4902" s="159">
        <v>841.81</v>
      </c>
    </row>
    <row r="4903" spans="3:4" ht="15" hidden="1" customHeight="1" x14ac:dyDescent="0.25">
      <c r="C4903" s="160" t="s">
        <v>541</v>
      </c>
      <c r="D4903" s="161">
        <v>614.16</v>
      </c>
    </row>
    <row r="4904" spans="3:4" ht="15" hidden="1" customHeight="1" x14ac:dyDescent="0.25">
      <c r="C4904" s="158" t="s">
        <v>309</v>
      </c>
      <c r="D4904" s="159">
        <v>521.42999999999995</v>
      </c>
    </row>
    <row r="4905" spans="3:4" ht="15" hidden="1" customHeight="1" x14ac:dyDescent="0.25">
      <c r="C4905" s="160" t="s">
        <v>545</v>
      </c>
      <c r="D4905" s="161">
        <v>223.35</v>
      </c>
    </row>
    <row r="4906" spans="3:4" ht="15" hidden="1" customHeight="1" x14ac:dyDescent="0.25">
      <c r="C4906" s="158" t="s">
        <v>545</v>
      </c>
      <c r="D4906" s="159">
        <v>688.11</v>
      </c>
    </row>
    <row r="4907" spans="3:4" ht="15" hidden="1" customHeight="1" x14ac:dyDescent="0.25">
      <c r="C4907" s="160" t="s">
        <v>540</v>
      </c>
      <c r="D4907" s="161">
        <v>1057.31</v>
      </c>
    </row>
    <row r="4908" spans="3:4" ht="15" hidden="1" customHeight="1" x14ac:dyDescent="0.25">
      <c r="C4908" s="158" t="s">
        <v>542</v>
      </c>
      <c r="D4908" s="159">
        <v>1140.04</v>
      </c>
    </row>
    <row r="4909" spans="3:4" ht="15" hidden="1" customHeight="1" x14ac:dyDescent="0.25">
      <c r="C4909" s="160" t="s">
        <v>539</v>
      </c>
      <c r="D4909" s="161">
        <v>328.04</v>
      </c>
    </row>
    <row r="4910" spans="3:4" ht="15" hidden="1" customHeight="1" x14ac:dyDescent="0.25">
      <c r="C4910" s="158" t="s">
        <v>307</v>
      </c>
      <c r="D4910" s="159">
        <v>536.19000000000005</v>
      </c>
    </row>
    <row r="4911" spans="3:4" ht="15" hidden="1" customHeight="1" x14ac:dyDescent="0.25">
      <c r="C4911" s="160" t="s">
        <v>543</v>
      </c>
      <c r="D4911" s="161">
        <v>1071.01</v>
      </c>
    </row>
    <row r="4912" spans="3:4" ht="15" hidden="1" customHeight="1" x14ac:dyDescent="0.25">
      <c r="C4912" s="158" t="s">
        <v>544</v>
      </c>
      <c r="D4912" s="159">
        <v>761.68</v>
      </c>
    </row>
    <row r="4913" spans="3:4" ht="15" hidden="1" customHeight="1" x14ac:dyDescent="0.25">
      <c r="C4913" s="160" t="s">
        <v>549</v>
      </c>
      <c r="D4913" s="161">
        <v>552.75</v>
      </c>
    </row>
    <row r="4914" spans="3:4" ht="15" hidden="1" customHeight="1" x14ac:dyDescent="0.25">
      <c r="C4914" s="158" t="s">
        <v>551</v>
      </c>
      <c r="D4914" s="159">
        <v>507.78</v>
      </c>
    </row>
    <row r="4915" spans="3:4" ht="15" hidden="1" customHeight="1" x14ac:dyDescent="0.25">
      <c r="C4915" s="160" t="s">
        <v>555</v>
      </c>
      <c r="D4915" s="161">
        <v>831.07</v>
      </c>
    </row>
    <row r="4916" spans="3:4" ht="15" hidden="1" customHeight="1" x14ac:dyDescent="0.25">
      <c r="C4916" s="158" t="s">
        <v>539</v>
      </c>
      <c r="D4916" s="159">
        <v>735.18</v>
      </c>
    </row>
    <row r="4917" spans="3:4" ht="15" hidden="1" customHeight="1" x14ac:dyDescent="0.25">
      <c r="C4917" s="160" t="s">
        <v>308</v>
      </c>
      <c r="D4917" s="161">
        <v>608.64</v>
      </c>
    </row>
    <row r="4918" spans="3:4" ht="15" hidden="1" customHeight="1" x14ac:dyDescent="0.25">
      <c r="C4918" s="158" t="s">
        <v>542</v>
      </c>
      <c r="D4918" s="159">
        <v>973.92</v>
      </c>
    </row>
    <row r="4919" spans="3:4" ht="15" hidden="1" customHeight="1" x14ac:dyDescent="0.25">
      <c r="C4919" s="160" t="s">
        <v>542</v>
      </c>
      <c r="D4919" s="161">
        <v>303.44</v>
      </c>
    </row>
    <row r="4920" spans="3:4" ht="15" hidden="1" customHeight="1" x14ac:dyDescent="0.25">
      <c r="C4920" s="158" t="s">
        <v>309</v>
      </c>
      <c r="D4920" s="159">
        <v>437.13</v>
      </c>
    </row>
    <row r="4921" spans="3:4" ht="15" hidden="1" customHeight="1" x14ac:dyDescent="0.25">
      <c r="C4921" s="160" t="s">
        <v>309</v>
      </c>
      <c r="D4921" s="161">
        <v>535.63</v>
      </c>
    </row>
    <row r="4922" spans="3:4" ht="15" hidden="1" customHeight="1" x14ac:dyDescent="0.25">
      <c r="C4922" s="158" t="s">
        <v>307</v>
      </c>
      <c r="D4922" s="159">
        <v>1263.57</v>
      </c>
    </row>
    <row r="4923" spans="3:4" ht="15" hidden="1" customHeight="1" x14ac:dyDescent="0.25">
      <c r="C4923" s="160" t="s">
        <v>312</v>
      </c>
      <c r="D4923" s="161">
        <v>664.56</v>
      </c>
    </row>
    <row r="4924" spans="3:4" ht="15" hidden="1" customHeight="1" x14ac:dyDescent="0.25">
      <c r="C4924" s="158" t="s">
        <v>544</v>
      </c>
      <c r="D4924" s="159">
        <v>258.08</v>
      </c>
    </row>
    <row r="4925" spans="3:4" ht="15" hidden="1" customHeight="1" x14ac:dyDescent="0.25">
      <c r="C4925" s="160" t="s">
        <v>307</v>
      </c>
      <c r="D4925" s="161">
        <v>993.7</v>
      </c>
    </row>
    <row r="4926" spans="3:4" ht="15" hidden="1" customHeight="1" x14ac:dyDescent="0.25">
      <c r="C4926" s="158" t="s">
        <v>541</v>
      </c>
      <c r="D4926" s="159">
        <v>567.30999999999995</v>
      </c>
    </row>
    <row r="4927" spans="3:4" ht="15" hidden="1" customHeight="1" x14ac:dyDescent="0.25">
      <c r="C4927" s="160" t="s">
        <v>312</v>
      </c>
      <c r="D4927" s="161">
        <v>1060.4100000000001</v>
      </c>
    </row>
    <row r="4928" spans="3:4" ht="15" hidden="1" customHeight="1" x14ac:dyDescent="0.25">
      <c r="C4928" s="158" t="s">
        <v>307</v>
      </c>
      <c r="D4928" s="159">
        <v>749.31</v>
      </c>
    </row>
    <row r="4929" spans="3:4" ht="15" hidden="1" customHeight="1" x14ac:dyDescent="0.25">
      <c r="C4929" s="160" t="s">
        <v>542</v>
      </c>
      <c r="D4929" s="161">
        <v>813.17</v>
      </c>
    </row>
    <row r="4930" spans="3:4" ht="15" hidden="1" customHeight="1" x14ac:dyDescent="0.25">
      <c r="C4930" s="158" t="s">
        <v>545</v>
      </c>
      <c r="D4930" s="159">
        <v>985.02</v>
      </c>
    </row>
    <row r="4931" spans="3:4" ht="15" hidden="1" customHeight="1" x14ac:dyDescent="0.25">
      <c r="C4931" s="160" t="s">
        <v>548</v>
      </c>
      <c r="D4931" s="161">
        <v>140.25</v>
      </c>
    </row>
    <row r="4932" spans="3:4" ht="15" hidden="1" customHeight="1" x14ac:dyDescent="0.25">
      <c r="C4932" s="158" t="s">
        <v>552</v>
      </c>
      <c r="D4932" s="159">
        <v>995.08</v>
      </c>
    </row>
    <row r="4933" spans="3:4" ht="15" hidden="1" customHeight="1" x14ac:dyDescent="0.25">
      <c r="C4933" s="160" t="s">
        <v>549</v>
      </c>
      <c r="D4933" s="161">
        <v>870.65</v>
      </c>
    </row>
    <row r="4934" spans="3:4" ht="15" hidden="1" customHeight="1" x14ac:dyDescent="0.25">
      <c r="C4934" s="158" t="s">
        <v>553</v>
      </c>
      <c r="D4934" s="159">
        <v>810.3</v>
      </c>
    </row>
    <row r="4935" spans="3:4" ht="15" hidden="1" customHeight="1" x14ac:dyDescent="0.25">
      <c r="C4935" s="160" t="s">
        <v>551</v>
      </c>
      <c r="D4935" s="161">
        <v>682.39</v>
      </c>
    </row>
    <row r="4936" spans="3:4" ht="15" hidden="1" customHeight="1" x14ac:dyDescent="0.25">
      <c r="C4936" s="158" t="s">
        <v>307</v>
      </c>
      <c r="D4936" s="159">
        <v>222.27</v>
      </c>
    </row>
    <row r="4937" spans="3:4" ht="15" hidden="1" customHeight="1" x14ac:dyDescent="0.25">
      <c r="C4937" s="160" t="s">
        <v>550</v>
      </c>
      <c r="D4937" s="161">
        <v>310.75</v>
      </c>
    </row>
    <row r="4938" spans="3:4" ht="15" hidden="1" customHeight="1" x14ac:dyDescent="0.25">
      <c r="C4938" s="158" t="s">
        <v>542</v>
      </c>
      <c r="D4938" s="159">
        <v>1244.73</v>
      </c>
    </row>
    <row r="4939" spans="3:4" ht="15" hidden="1" customHeight="1" x14ac:dyDescent="0.25">
      <c r="C4939" s="160" t="s">
        <v>551</v>
      </c>
      <c r="D4939" s="161">
        <v>410.02</v>
      </c>
    </row>
    <row r="4940" spans="3:4" ht="15" hidden="1" customHeight="1" x14ac:dyDescent="0.25">
      <c r="C4940" s="158" t="s">
        <v>544</v>
      </c>
      <c r="D4940" s="159">
        <v>432.75</v>
      </c>
    </row>
    <row r="4941" spans="3:4" ht="15" hidden="1" customHeight="1" x14ac:dyDescent="0.25">
      <c r="C4941" s="160" t="s">
        <v>556</v>
      </c>
      <c r="D4941" s="161">
        <v>1008.02</v>
      </c>
    </row>
    <row r="4942" spans="3:4" ht="15" hidden="1" customHeight="1" x14ac:dyDescent="0.25">
      <c r="C4942" s="158" t="s">
        <v>549</v>
      </c>
      <c r="D4942" s="159">
        <v>759.07</v>
      </c>
    </row>
    <row r="4943" spans="3:4" ht="15" hidden="1" customHeight="1" x14ac:dyDescent="0.25">
      <c r="C4943" s="160" t="s">
        <v>539</v>
      </c>
      <c r="D4943" s="161">
        <v>492.05</v>
      </c>
    </row>
    <row r="4944" spans="3:4" ht="15" hidden="1" customHeight="1" x14ac:dyDescent="0.25">
      <c r="C4944" s="158" t="s">
        <v>549</v>
      </c>
      <c r="D4944" s="159">
        <v>280.44</v>
      </c>
    </row>
    <row r="4945" spans="3:4" ht="15" hidden="1" customHeight="1" x14ac:dyDescent="0.25">
      <c r="C4945" s="160" t="s">
        <v>546</v>
      </c>
      <c r="D4945" s="161">
        <v>43.48</v>
      </c>
    </row>
    <row r="4946" spans="3:4" ht="15" hidden="1" customHeight="1" x14ac:dyDescent="0.25">
      <c r="C4946" s="158" t="s">
        <v>547</v>
      </c>
      <c r="D4946" s="159">
        <v>43.92</v>
      </c>
    </row>
    <row r="4947" spans="3:4" ht="15" hidden="1" customHeight="1" x14ac:dyDescent="0.25">
      <c r="C4947" s="160" t="s">
        <v>543</v>
      </c>
      <c r="D4947" s="161">
        <v>310.51</v>
      </c>
    </row>
    <row r="4948" spans="3:4" ht="15" hidden="1" customHeight="1" x14ac:dyDescent="0.25">
      <c r="C4948" s="158" t="s">
        <v>308</v>
      </c>
      <c r="D4948" s="159">
        <v>697.11</v>
      </c>
    </row>
    <row r="4949" spans="3:4" ht="15" hidden="1" customHeight="1" x14ac:dyDescent="0.25">
      <c r="C4949" s="160" t="s">
        <v>553</v>
      </c>
      <c r="D4949" s="161">
        <v>574.35</v>
      </c>
    </row>
    <row r="4950" spans="3:4" ht="15" hidden="1" customHeight="1" x14ac:dyDescent="0.25">
      <c r="C4950" s="158" t="s">
        <v>542</v>
      </c>
      <c r="D4950" s="159">
        <v>563.47</v>
      </c>
    </row>
    <row r="4951" spans="3:4" ht="15" hidden="1" customHeight="1" x14ac:dyDescent="0.25">
      <c r="C4951" s="160" t="s">
        <v>557</v>
      </c>
      <c r="D4951" s="161">
        <v>1064.92</v>
      </c>
    </row>
    <row r="4952" spans="3:4" ht="15" hidden="1" customHeight="1" x14ac:dyDescent="0.25">
      <c r="C4952" s="158" t="s">
        <v>551</v>
      </c>
      <c r="D4952" s="159">
        <v>497.27</v>
      </c>
    </row>
    <row r="4953" spans="3:4" ht="15" hidden="1" customHeight="1" x14ac:dyDescent="0.25">
      <c r="C4953" s="160" t="s">
        <v>550</v>
      </c>
      <c r="D4953" s="161">
        <v>1131.8499999999999</v>
      </c>
    </row>
    <row r="4954" spans="3:4" ht="15" hidden="1" customHeight="1" x14ac:dyDescent="0.25">
      <c r="C4954" s="158" t="s">
        <v>540</v>
      </c>
      <c r="D4954" s="159">
        <v>91.19</v>
      </c>
    </row>
    <row r="4955" spans="3:4" ht="15" hidden="1" customHeight="1" x14ac:dyDescent="0.25">
      <c r="C4955" s="160" t="s">
        <v>309</v>
      </c>
      <c r="D4955" s="161">
        <v>302.07</v>
      </c>
    </row>
    <row r="4956" spans="3:4" ht="15" hidden="1" customHeight="1" x14ac:dyDescent="0.25">
      <c r="C4956" s="158" t="s">
        <v>542</v>
      </c>
      <c r="D4956" s="159">
        <v>125.84</v>
      </c>
    </row>
    <row r="4957" spans="3:4" ht="15" hidden="1" customHeight="1" x14ac:dyDescent="0.25">
      <c r="C4957" s="160" t="s">
        <v>307</v>
      </c>
      <c r="D4957" s="161">
        <v>1088.6199999999999</v>
      </c>
    </row>
    <row r="4958" spans="3:4" ht="15" hidden="1" customHeight="1" x14ac:dyDescent="0.25">
      <c r="C4958" s="158" t="s">
        <v>546</v>
      </c>
      <c r="D4958" s="159">
        <v>326.99</v>
      </c>
    </row>
    <row r="4959" spans="3:4" ht="15" hidden="1" customHeight="1" x14ac:dyDescent="0.25">
      <c r="C4959" s="160" t="s">
        <v>307</v>
      </c>
      <c r="D4959" s="161">
        <v>119.86</v>
      </c>
    </row>
    <row r="4960" spans="3:4" ht="15" hidden="1" customHeight="1" x14ac:dyDescent="0.25">
      <c r="C4960" s="158" t="s">
        <v>551</v>
      </c>
      <c r="D4960" s="159">
        <v>629.86</v>
      </c>
    </row>
    <row r="4961" spans="3:4" ht="15" hidden="1" customHeight="1" x14ac:dyDescent="0.25">
      <c r="C4961" s="160" t="s">
        <v>552</v>
      </c>
      <c r="D4961" s="161">
        <v>806.07</v>
      </c>
    </row>
    <row r="4962" spans="3:4" ht="15" hidden="1" customHeight="1" x14ac:dyDescent="0.25">
      <c r="C4962" s="158" t="s">
        <v>549</v>
      </c>
      <c r="D4962" s="159">
        <v>814.84</v>
      </c>
    </row>
    <row r="4963" spans="3:4" ht="15" hidden="1" customHeight="1" x14ac:dyDescent="0.25">
      <c r="C4963" s="160" t="s">
        <v>539</v>
      </c>
      <c r="D4963" s="161">
        <v>1287.5</v>
      </c>
    </row>
    <row r="4964" spans="3:4" ht="15" hidden="1" customHeight="1" x14ac:dyDescent="0.25">
      <c r="C4964" s="158" t="s">
        <v>542</v>
      </c>
      <c r="D4964" s="159">
        <v>919.6</v>
      </c>
    </row>
    <row r="4965" spans="3:4" ht="15" hidden="1" customHeight="1" x14ac:dyDescent="0.25">
      <c r="C4965" s="160" t="s">
        <v>539</v>
      </c>
      <c r="D4965" s="161">
        <v>103.6</v>
      </c>
    </row>
    <row r="4966" spans="3:4" ht="15" hidden="1" customHeight="1" x14ac:dyDescent="0.25">
      <c r="C4966" s="158" t="s">
        <v>542</v>
      </c>
      <c r="D4966" s="159">
        <v>980.43</v>
      </c>
    </row>
    <row r="4967" spans="3:4" ht="15" hidden="1" customHeight="1" x14ac:dyDescent="0.25">
      <c r="C4967" s="160" t="s">
        <v>549</v>
      </c>
      <c r="D4967" s="161">
        <v>187.11</v>
      </c>
    </row>
    <row r="4968" spans="3:4" ht="15" hidden="1" customHeight="1" x14ac:dyDescent="0.25">
      <c r="C4968" s="158" t="s">
        <v>541</v>
      </c>
      <c r="D4968" s="159">
        <v>1056.6600000000001</v>
      </c>
    </row>
    <row r="4969" spans="3:4" ht="15" hidden="1" customHeight="1" x14ac:dyDescent="0.25">
      <c r="C4969" s="160" t="s">
        <v>546</v>
      </c>
      <c r="D4969" s="161">
        <v>572.12</v>
      </c>
    </row>
    <row r="4970" spans="3:4" ht="15" hidden="1" customHeight="1" x14ac:dyDescent="0.25">
      <c r="C4970" s="158" t="s">
        <v>540</v>
      </c>
      <c r="D4970" s="159">
        <v>726.89</v>
      </c>
    </row>
    <row r="4971" spans="3:4" ht="15" hidden="1" customHeight="1" x14ac:dyDescent="0.25">
      <c r="C4971" s="160" t="s">
        <v>555</v>
      </c>
      <c r="D4971" s="161">
        <v>350.62</v>
      </c>
    </row>
    <row r="4972" spans="3:4" ht="15" hidden="1" customHeight="1" x14ac:dyDescent="0.25">
      <c r="C4972" s="158" t="s">
        <v>543</v>
      </c>
      <c r="D4972" s="159">
        <v>1203.3800000000001</v>
      </c>
    </row>
    <row r="4973" spans="3:4" ht="15" hidden="1" customHeight="1" x14ac:dyDescent="0.25">
      <c r="C4973" s="160" t="s">
        <v>312</v>
      </c>
      <c r="D4973" s="161">
        <v>182.03</v>
      </c>
    </row>
    <row r="4974" spans="3:4" ht="15" hidden="1" customHeight="1" x14ac:dyDescent="0.25">
      <c r="C4974" s="158" t="s">
        <v>539</v>
      </c>
      <c r="D4974" s="159">
        <v>587.78</v>
      </c>
    </row>
    <row r="4975" spans="3:4" ht="15" hidden="1" customHeight="1" x14ac:dyDescent="0.25">
      <c r="C4975" s="160" t="s">
        <v>308</v>
      </c>
      <c r="D4975" s="161">
        <v>481.81</v>
      </c>
    </row>
    <row r="4976" spans="3:4" ht="15" hidden="1" customHeight="1" x14ac:dyDescent="0.25">
      <c r="C4976" s="158" t="s">
        <v>554</v>
      </c>
      <c r="D4976" s="159">
        <v>1147.6300000000001</v>
      </c>
    </row>
    <row r="4977" spans="3:4" ht="15" hidden="1" customHeight="1" x14ac:dyDescent="0.25">
      <c r="C4977" s="160" t="s">
        <v>552</v>
      </c>
      <c r="D4977" s="161">
        <v>649.32000000000005</v>
      </c>
    </row>
    <row r="4978" spans="3:4" ht="15" hidden="1" customHeight="1" x14ac:dyDescent="0.25">
      <c r="C4978" s="158" t="s">
        <v>540</v>
      </c>
      <c r="D4978" s="159">
        <v>464.55</v>
      </c>
    </row>
    <row r="4979" spans="3:4" ht="15" hidden="1" customHeight="1" x14ac:dyDescent="0.25">
      <c r="C4979" s="160" t="s">
        <v>309</v>
      </c>
      <c r="D4979" s="161">
        <v>605.47</v>
      </c>
    </row>
    <row r="4980" spans="3:4" ht="15" hidden="1" customHeight="1" x14ac:dyDescent="0.25">
      <c r="C4980" s="158" t="s">
        <v>307</v>
      </c>
      <c r="D4980" s="159">
        <v>1199.17</v>
      </c>
    </row>
    <row r="4981" spans="3:4" ht="15" hidden="1" customHeight="1" x14ac:dyDescent="0.25">
      <c r="C4981" s="160" t="s">
        <v>309</v>
      </c>
      <c r="D4981" s="161">
        <v>454.62</v>
      </c>
    </row>
    <row r="4982" spans="3:4" ht="15" hidden="1" customHeight="1" x14ac:dyDescent="0.25">
      <c r="C4982" s="158" t="s">
        <v>539</v>
      </c>
      <c r="D4982" s="159">
        <v>769.61</v>
      </c>
    </row>
    <row r="4983" spans="3:4" ht="15" hidden="1" customHeight="1" x14ac:dyDescent="0.25">
      <c r="C4983" s="160" t="s">
        <v>551</v>
      </c>
      <c r="D4983" s="161">
        <v>160.43</v>
      </c>
    </row>
    <row r="4984" spans="3:4" ht="15" hidden="1" customHeight="1" x14ac:dyDescent="0.25">
      <c r="C4984" s="158" t="s">
        <v>546</v>
      </c>
      <c r="D4984" s="159">
        <v>941.57</v>
      </c>
    </row>
    <row r="4985" spans="3:4" ht="15" hidden="1" customHeight="1" x14ac:dyDescent="0.25">
      <c r="C4985" s="160" t="s">
        <v>307</v>
      </c>
      <c r="D4985" s="161">
        <v>677.71</v>
      </c>
    </row>
    <row r="4986" spans="3:4" ht="15" hidden="1" customHeight="1" x14ac:dyDescent="0.25">
      <c r="C4986" s="158" t="s">
        <v>550</v>
      </c>
      <c r="D4986" s="159">
        <v>504.15</v>
      </c>
    </row>
    <row r="4987" spans="3:4" ht="15" hidden="1" customHeight="1" x14ac:dyDescent="0.25">
      <c r="C4987" s="160" t="s">
        <v>555</v>
      </c>
      <c r="D4987" s="161">
        <v>418.85</v>
      </c>
    </row>
    <row r="4988" spans="3:4" ht="15" hidden="1" customHeight="1" x14ac:dyDescent="0.25">
      <c r="C4988" s="158" t="s">
        <v>544</v>
      </c>
      <c r="D4988" s="159">
        <v>466.39</v>
      </c>
    </row>
    <row r="4989" spans="3:4" ht="15" hidden="1" customHeight="1" x14ac:dyDescent="0.25">
      <c r="C4989" s="160" t="s">
        <v>548</v>
      </c>
      <c r="D4989" s="161">
        <v>366.76</v>
      </c>
    </row>
    <row r="4990" spans="3:4" ht="15" hidden="1" customHeight="1" x14ac:dyDescent="0.25">
      <c r="C4990" s="158" t="s">
        <v>307</v>
      </c>
      <c r="D4990" s="159">
        <v>1036.68</v>
      </c>
    </row>
    <row r="4991" spans="3:4" ht="15" hidden="1" customHeight="1" x14ac:dyDescent="0.25">
      <c r="C4991" s="160" t="s">
        <v>539</v>
      </c>
      <c r="D4991" s="161">
        <v>787.95</v>
      </c>
    </row>
    <row r="4992" spans="3:4" ht="15" hidden="1" customHeight="1" x14ac:dyDescent="0.25">
      <c r="C4992" s="158" t="s">
        <v>557</v>
      </c>
      <c r="D4992" s="159">
        <v>1055.74</v>
      </c>
    </row>
    <row r="4993" spans="3:4" ht="15" hidden="1" customHeight="1" x14ac:dyDescent="0.25">
      <c r="C4993" s="160" t="s">
        <v>544</v>
      </c>
      <c r="D4993" s="161">
        <v>204.44</v>
      </c>
    </row>
    <row r="4994" spans="3:4" ht="15" hidden="1" customHeight="1" x14ac:dyDescent="0.25">
      <c r="C4994" s="158" t="s">
        <v>551</v>
      </c>
      <c r="D4994" s="159">
        <v>422.59</v>
      </c>
    </row>
    <row r="4995" spans="3:4" ht="15" hidden="1" customHeight="1" x14ac:dyDescent="0.25">
      <c r="C4995" s="160" t="s">
        <v>309</v>
      </c>
      <c r="D4995" s="161">
        <v>827.3</v>
      </c>
    </row>
    <row r="4996" spans="3:4" ht="15" hidden="1" customHeight="1" x14ac:dyDescent="0.25">
      <c r="C4996" s="158" t="s">
        <v>546</v>
      </c>
      <c r="D4996" s="159">
        <v>854.49</v>
      </c>
    </row>
    <row r="4997" spans="3:4" ht="15" hidden="1" customHeight="1" x14ac:dyDescent="0.25">
      <c r="C4997" s="160" t="s">
        <v>307</v>
      </c>
      <c r="D4997" s="161">
        <v>430.28</v>
      </c>
    </row>
    <row r="4998" spans="3:4" ht="15" hidden="1" customHeight="1" x14ac:dyDescent="0.25">
      <c r="C4998" s="158" t="s">
        <v>307</v>
      </c>
      <c r="D4998" s="159">
        <v>965.91</v>
      </c>
    </row>
    <row r="4999" spans="3:4" ht="15" hidden="1" customHeight="1" x14ac:dyDescent="0.25">
      <c r="C4999" s="160" t="s">
        <v>545</v>
      </c>
      <c r="D4999" s="161">
        <v>576.88</v>
      </c>
    </row>
    <row r="5000" spans="3:4" ht="15" hidden="1" customHeight="1" x14ac:dyDescent="0.25">
      <c r="C5000" s="158" t="s">
        <v>546</v>
      </c>
      <c r="D5000" s="159">
        <v>980.58</v>
      </c>
    </row>
    <row r="5001" spans="3:4" ht="15" hidden="1" customHeight="1" x14ac:dyDescent="0.25">
      <c r="C5001" s="160" t="s">
        <v>312</v>
      </c>
      <c r="D5001" s="161">
        <v>33.11</v>
      </c>
    </row>
    <row r="5002" spans="3:4" ht="15" hidden="1" customHeight="1" x14ac:dyDescent="0.25">
      <c r="C5002" s="158" t="s">
        <v>312</v>
      </c>
      <c r="D5002" s="159">
        <v>999.01</v>
      </c>
    </row>
    <row r="5003" spans="3:4" ht="15" hidden="1" customHeight="1" x14ac:dyDescent="0.25">
      <c r="C5003" s="160" t="s">
        <v>307</v>
      </c>
      <c r="D5003" s="161">
        <v>1116.55</v>
      </c>
    </row>
    <row r="5004" spans="3:4" ht="15" hidden="1" customHeight="1" x14ac:dyDescent="0.25">
      <c r="C5004" s="158" t="s">
        <v>307</v>
      </c>
      <c r="D5004" s="159">
        <v>813.98</v>
      </c>
    </row>
    <row r="5005" spans="3:4" ht="15" hidden="1" customHeight="1" x14ac:dyDescent="0.25">
      <c r="C5005" s="160" t="s">
        <v>309</v>
      </c>
      <c r="D5005" s="161">
        <v>31.07</v>
      </c>
    </row>
    <row r="5006" spans="3:4" ht="15" hidden="1" customHeight="1" x14ac:dyDescent="0.25">
      <c r="C5006" s="158" t="s">
        <v>308</v>
      </c>
      <c r="D5006" s="159">
        <v>538.78</v>
      </c>
    </row>
    <row r="5007" spans="3:4" ht="15" hidden="1" customHeight="1" x14ac:dyDescent="0.25">
      <c r="C5007" s="160" t="s">
        <v>554</v>
      </c>
      <c r="D5007" s="161">
        <v>1281.78</v>
      </c>
    </row>
    <row r="5008" spans="3:4" ht="15" hidden="1" customHeight="1" x14ac:dyDescent="0.25">
      <c r="C5008" s="158" t="s">
        <v>539</v>
      </c>
      <c r="D5008" s="159">
        <v>465.36</v>
      </c>
    </row>
    <row r="5009" spans="3:4" ht="15" hidden="1" customHeight="1" x14ac:dyDescent="0.25">
      <c r="C5009" s="160" t="s">
        <v>547</v>
      </c>
      <c r="D5009" s="161">
        <v>918.18</v>
      </c>
    </row>
    <row r="5010" spans="3:4" ht="15" hidden="1" customHeight="1" x14ac:dyDescent="0.25">
      <c r="C5010" s="158" t="s">
        <v>543</v>
      </c>
      <c r="D5010" s="159">
        <v>433.93</v>
      </c>
    </row>
    <row r="5011" spans="3:4" ht="15" hidden="1" customHeight="1" x14ac:dyDescent="0.25">
      <c r="C5011" s="160" t="s">
        <v>545</v>
      </c>
      <c r="D5011" s="161">
        <v>494.66</v>
      </c>
    </row>
    <row r="5012" spans="3:4" ht="15" hidden="1" customHeight="1" x14ac:dyDescent="0.25">
      <c r="C5012" s="158" t="s">
        <v>549</v>
      </c>
      <c r="D5012" s="159">
        <v>520.19000000000005</v>
      </c>
    </row>
    <row r="5013" spans="3:4" ht="15" hidden="1" customHeight="1" x14ac:dyDescent="0.25">
      <c r="C5013" s="160" t="s">
        <v>557</v>
      </c>
      <c r="D5013" s="161">
        <v>680.94</v>
      </c>
    </row>
    <row r="5014" spans="3:4" ht="15" hidden="1" customHeight="1" x14ac:dyDescent="0.25">
      <c r="C5014" s="158" t="s">
        <v>554</v>
      </c>
      <c r="D5014" s="159">
        <v>130.82</v>
      </c>
    </row>
    <row r="5015" spans="3:4" ht="15" hidden="1" customHeight="1" x14ac:dyDescent="0.25">
      <c r="C5015" s="160" t="s">
        <v>309</v>
      </c>
      <c r="D5015" s="161">
        <v>455.34</v>
      </c>
    </row>
    <row r="5016" spans="3:4" ht="15" hidden="1" customHeight="1" x14ac:dyDescent="0.25">
      <c r="C5016" s="158" t="s">
        <v>552</v>
      </c>
      <c r="D5016" s="159">
        <v>1160.54</v>
      </c>
    </row>
    <row r="5017" spans="3:4" ht="15" hidden="1" customHeight="1" x14ac:dyDescent="0.25">
      <c r="C5017" s="160" t="s">
        <v>543</v>
      </c>
      <c r="D5017" s="161">
        <v>528.46</v>
      </c>
    </row>
    <row r="5018" spans="3:4" ht="15" hidden="1" customHeight="1" x14ac:dyDescent="0.25">
      <c r="C5018" s="158" t="s">
        <v>307</v>
      </c>
      <c r="D5018" s="159">
        <v>298.87</v>
      </c>
    </row>
    <row r="5019" spans="3:4" ht="15" hidden="1" customHeight="1" x14ac:dyDescent="0.25">
      <c r="C5019" s="160" t="s">
        <v>546</v>
      </c>
      <c r="D5019" s="161">
        <v>1110.95</v>
      </c>
    </row>
    <row r="5020" spans="3:4" ht="15" hidden="1" customHeight="1" x14ac:dyDescent="0.25">
      <c r="C5020" s="158" t="s">
        <v>542</v>
      </c>
      <c r="D5020" s="159">
        <v>804.98</v>
      </c>
    </row>
    <row r="5021" spans="3:4" ht="15" hidden="1" customHeight="1" x14ac:dyDescent="0.25">
      <c r="C5021" s="160" t="s">
        <v>543</v>
      </c>
      <c r="D5021" s="161">
        <v>622.25</v>
      </c>
    </row>
    <row r="5022" spans="3:4" ht="15" hidden="1" customHeight="1" x14ac:dyDescent="0.25">
      <c r="C5022" s="158" t="s">
        <v>550</v>
      </c>
      <c r="D5022" s="159">
        <v>1278.33</v>
      </c>
    </row>
    <row r="5023" spans="3:4" ht="15" hidden="1" customHeight="1" x14ac:dyDescent="0.25">
      <c r="C5023" s="160" t="s">
        <v>540</v>
      </c>
      <c r="D5023" s="161">
        <v>670.05</v>
      </c>
    </row>
    <row r="5024" spans="3:4" ht="15" hidden="1" customHeight="1" x14ac:dyDescent="0.25">
      <c r="C5024" s="158" t="s">
        <v>545</v>
      </c>
      <c r="D5024" s="159">
        <v>913.73</v>
      </c>
    </row>
    <row r="5025" spans="3:4" ht="15" hidden="1" customHeight="1" x14ac:dyDescent="0.25">
      <c r="C5025" s="160" t="s">
        <v>307</v>
      </c>
      <c r="D5025" s="161">
        <v>891.68</v>
      </c>
    </row>
    <row r="5026" spans="3:4" ht="15" hidden="1" customHeight="1" x14ac:dyDescent="0.25">
      <c r="C5026" s="158" t="s">
        <v>550</v>
      </c>
      <c r="D5026" s="159">
        <v>780.7</v>
      </c>
    </row>
    <row r="5027" spans="3:4" ht="15" hidden="1" customHeight="1" x14ac:dyDescent="0.25">
      <c r="C5027" s="160" t="s">
        <v>542</v>
      </c>
      <c r="D5027" s="161">
        <v>532.6</v>
      </c>
    </row>
    <row r="5028" spans="3:4" ht="15" hidden="1" customHeight="1" x14ac:dyDescent="0.25">
      <c r="C5028" s="158" t="s">
        <v>539</v>
      </c>
      <c r="D5028" s="159">
        <v>408.5</v>
      </c>
    </row>
    <row r="5029" spans="3:4" ht="15" hidden="1" customHeight="1" x14ac:dyDescent="0.25">
      <c r="C5029" s="160" t="s">
        <v>309</v>
      </c>
      <c r="D5029" s="161">
        <v>814.64</v>
      </c>
    </row>
    <row r="5030" spans="3:4" ht="15" hidden="1" customHeight="1" x14ac:dyDescent="0.25">
      <c r="C5030" s="158" t="s">
        <v>542</v>
      </c>
      <c r="D5030" s="159">
        <v>898.19</v>
      </c>
    </row>
    <row r="5031" spans="3:4" ht="15" hidden="1" customHeight="1" x14ac:dyDescent="0.25">
      <c r="C5031" s="160" t="s">
        <v>552</v>
      </c>
      <c r="D5031" s="161">
        <v>691.05</v>
      </c>
    </row>
    <row r="5032" spans="3:4" ht="15" hidden="1" customHeight="1" x14ac:dyDescent="0.25">
      <c r="C5032" s="158" t="s">
        <v>554</v>
      </c>
      <c r="D5032" s="159">
        <v>519.72</v>
      </c>
    </row>
    <row r="5033" spans="3:4" ht="15" hidden="1" customHeight="1" x14ac:dyDescent="0.25">
      <c r="C5033" s="160" t="s">
        <v>540</v>
      </c>
      <c r="D5033" s="161">
        <v>346.15</v>
      </c>
    </row>
    <row r="5034" spans="3:4" ht="15" hidden="1" customHeight="1" x14ac:dyDescent="0.25">
      <c r="C5034" s="158" t="s">
        <v>543</v>
      </c>
      <c r="D5034" s="159">
        <v>555.99</v>
      </c>
    </row>
    <row r="5035" spans="3:4" ht="15" hidden="1" customHeight="1" x14ac:dyDescent="0.25">
      <c r="C5035" s="160" t="s">
        <v>307</v>
      </c>
      <c r="D5035" s="161">
        <v>1233.17</v>
      </c>
    </row>
    <row r="5036" spans="3:4" ht="15" hidden="1" customHeight="1" x14ac:dyDescent="0.25">
      <c r="C5036" s="158" t="s">
        <v>308</v>
      </c>
      <c r="D5036" s="159">
        <v>208</v>
      </c>
    </row>
    <row r="5037" spans="3:4" ht="15" hidden="1" customHeight="1" x14ac:dyDescent="0.25">
      <c r="C5037" s="160" t="s">
        <v>541</v>
      </c>
      <c r="D5037" s="161">
        <v>522.59</v>
      </c>
    </row>
    <row r="5038" spans="3:4" ht="15" hidden="1" customHeight="1" x14ac:dyDescent="0.25">
      <c r="C5038" s="158" t="s">
        <v>557</v>
      </c>
      <c r="D5038" s="159">
        <v>1231.1099999999999</v>
      </c>
    </row>
    <row r="5039" spans="3:4" ht="15" hidden="1" customHeight="1" x14ac:dyDescent="0.25">
      <c r="C5039" s="160" t="s">
        <v>553</v>
      </c>
      <c r="D5039" s="161">
        <v>189.22</v>
      </c>
    </row>
    <row r="5040" spans="3:4" ht="15" hidden="1" customHeight="1" x14ac:dyDescent="0.25">
      <c r="C5040" s="158" t="s">
        <v>549</v>
      </c>
      <c r="D5040" s="159">
        <v>260.86</v>
      </c>
    </row>
    <row r="5041" spans="3:4" ht="15" hidden="1" customHeight="1" x14ac:dyDescent="0.25">
      <c r="C5041" s="160" t="s">
        <v>549</v>
      </c>
      <c r="D5041" s="161">
        <v>897.1</v>
      </c>
    </row>
    <row r="5042" spans="3:4" ht="15" hidden="1" customHeight="1" x14ac:dyDescent="0.25">
      <c r="C5042" s="158" t="s">
        <v>545</v>
      </c>
      <c r="D5042" s="159">
        <v>786.46</v>
      </c>
    </row>
    <row r="5043" spans="3:4" ht="15" hidden="1" customHeight="1" x14ac:dyDescent="0.25">
      <c r="C5043" s="160" t="s">
        <v>542</v>
      </c>
      <c r="D5043" s="161">
        <v>868.41</v>
      </c>
    </row>
    <row r="5044" spans="3:4" ht="15" hidden="1" customHeight="1" x14ac:dyDescent="0.25">
      <c r="C5044" s="158" t="s">
        <v>540</v>
      </c>
      <c r="D5044" s="159">
        <v>1209.51</v>
      </c>
    </row>
    <row r="5045" spans="3:4" ht="15" hidden="1" customHeight="1" x14ac:dyDescent="0.25">
      <c r="C5045" s="160" t="s">
        <v>558</v>
      </c>
      <c r="D5045" s="161">
        <v>419.58</v>
      </c>
    </row>
    <row r="5046" spans="3:4" ht="15" hidden="1" customHeight="1" x14ac:dyDescent="0.25">
      <c r="C5046" s="158" t="s">
        <v>551</v>
      </c>
      <c r="D5046" s="159">
        <v>1107.47</v>
      </c>
    </row>
    <row r="5047" spans="3:4" ht="15" hidden="1" customHeight="1" x14ac:dyDescent="0.25">
      <c r="C5047" s="160" t="s">
        <v>551</v>
      </c>
      <c r="D5047" s="161">
        <v>1109.5999999999999</v>
      </c>
    </row>
    <row r="5048" spans="3:4" ht="15" hidden="1" customHeight="1" x14ac:dyDescent="0.25">
      <c r="C5048" s="158" t="s">
        <v>548</v>
      </c>
      <c r="D5048" s="159">
        <v>766.76</v>
      </c>
    </row>
    <row r="5049" spans="3:4" ht="15" hidden="1" customHeight="1" x14ac:dyDescent="0.25">
      <c r="C5049" s="160" t="s">
        <v>312</v>
      </c>
      <c r="D5049" s="161">
        <v>1034.69</v>
      </c>
    </row>
    <row r="5050" spans="3:4" ht="15" hidden="1" customHeight="1" x14ac:dyDescent="0.25">
      <c r="C5050" s="158" t="s">
        <v>539</v>
      </c>
      <c r="D5050" s="159">
        <v>609.59</v>
      </c>
    </row>
    <row r="5051" spans="3:4" ht="15" hidden="1" customHeight="1" x14ac:dyDescent="0.25">
      <c r="C5051" s="160" t="s">
        <v>308</v>
      </c>
      <c r="D5051" s="161">
        <v>655.42</v>
      </c>
    </row>
    <row r="5052" spans="3:4" ht="15" hidden="1" customHeight="1" x14ac:dyDescent="0.25">
      <c r="C5052" s="158" t="s">
        <v>539</v>
      </c>
      <c r="D5052" s="159">
        <v>256.08</v>
      </c>
    </row>
    <row r="5053" spans="3:4" ht="15" hidden="1" customHeight="1" x14ac:dyDescent="0.25">
      <c r="C5053" s="160" t="s">
        <v>548</v>
      </c>
      <c r="D5053" s="161">
        <v>575.35</v>
      </c>
    </row>
    <row r="5054" spans="3:4" ht="15" hidden="1" customHeight="1" x14ac:dyDescent="0.25">
      <c r="C5054" s="158" t="s">
        <v>551</v>
      </c>
      <c r="D5054" s="159">
        <v>1078.43</v>
      </c>
    </row>
    <row r="5055" spans="3:4" ht="15" hidden="1" customHeight="1" x14ac:dyDescent="0.25">
      <c r="C5055" s="160" t="s">
        <v>557</v>
      </c>
      <c r="D5055" s="161">
        <v>536.03</v>
      </c>
    </row>
    <row r="5056" spans="3:4" ht="15" hidden="1" customHeight="1" x14ac:dyDescent="0.25">
      <c r="C5056" s="158" t="s">
        <v>545</v>
      </c>
      <c r="D5056" s="159">
        <v>204.03</v>
      </c>
    </row>
    <row r="5057" spans="3:4" ht="15" hidden="1" customHeight="1" x14ac:dyDescent="0.25">
      <c r="C5057" s="160" t="s">
        <v>540</v>
      </c>
      <c r="D5057" s="161">
        <v>697.74</v>
      </c>
    </row>
    <row r="5058" spans="3:4" ht="15" hidden="1" customHeight="1" x14ac:dyDescent="0.25">
      <c r="C5058" s="158" t="s">
        <v>539</v>
      </c>
      <c r="D5058" s="159">
        <v>784.44</v>
      </c>
    </row>
    <row r="5059" spans="3:4" ht="15" hidden="1" customHeight="1" x14ac:dyDescent="0.25">
      <c r="C5059" s="160" t="s">
        <v>307</v>
      </c>
      <c r="D5059" s="161">
        <v>507.45</v>
      </c>
    </row>
    <row r="5060" spans="3:4" ht="15" hidden="1" customHeight="1" x14ac:dyDescent="0.25">
      <c r="C5060" s="158" t="s">
        <v>312</v>
      </c>
      <c r="D5060" s="159">
        <v>525.92999999999995</v>
      </c>
    </row>
    <row r="5061" spans="3:4" ht="15" hidden="1" customHeight="1" x14ac:dyDescent="0.25">
      <c r="C5061" s="160" t="s">
        <v>545</v>
      </c>
      <c r="D5061" s="161">
        <v>853.56</v>
      </c>
    </row>
    <row r="5062" spans="3:4" ht="15" hidden="1" customHeight="1" x14ac:dyDescent="0.25">
      <c r="C5062" s="158" t="s">
        <v>552</v>
      </c>
      <c r="D5062" s="159">
        <v>1239.1600000000001</v>
      </c>
    </row>
    <row r="5063" spans="3:4" ht="15" hidden="1" customHeight="1" x14ac:dyDescent="0.25">
      <c r="C5063" s="160" t="s">
        <v>547</v>
      </c>
      <c r="D5063" s="161">
        <v>360.82</v>
      </c>
    </row>
    <row r="5064" spans="3:4" ht="15" hidden="1" customHeight="1" x14ac:dyDescent="0.25">
      <c r="C5064" s="158" t="s">
        <v>543</v>
      </c>
      <c r="D5064" s="159">
        <v>727.28</v>
      </c>
    </row>
    <row r="5065" spans="3:4" ht="15" hidden="1" customHeight="1" x14ac:dyDescent="0.25">
      <c r="C5065" s="160" t="s">
        <v>547</v>
      </c>
      <c r="D5065" s="161">
        <v>551.13</v>
      </c>
    </row>
    <row r="5066" spans="3:4" ht="15" hidden="1" customHeight="1" x14ac:dyDescent="0.25">
      <c r="C5066" s="158" t="s">
        <v>307</v>
      </c>
      <c r="D5066" s="159">
        <v>1090.8800000000001</v>
      </c>
    </row>
    <row r="5067" spans="3:4" ht="15" hidden="1" customHeight="1" x14ac:dyDescent="0.25">
      <c r="C5067" s="160" t="s">
        <v>549</v>
      </c>
      <c r="D5067" s="161">
        <v>1016.11</v>
      </c>
    </row>
    <row r="5068" spans="3:4" ht="15" hidden="1" customHeight="1" x14ac:dyDescent="0.25">
      <c r="C5068" s="158" t="s">
        <v>551</v>
      </c>
      <c r="D5068" s="159">
        <v>156.41</v>
      </c>
    </row>
    <row r="5069" spans="3:4" ht="15" hidden="1" customHeight="1" x14ac:dyDescent="0.25">
      <c r="C5069" s="160" t="s">
        <v>542</v>
      </c>
      <c r="D5069" s="161">
        <v>944.69</v>
      </c>
    </row>
    <row r="5070" spans="3:4" ht="15" hidden="1" customHeight="1" x14ac:dyDescent="0.25">
      <c r="C5070" s="158" t="s">
        <v>555</v>
      </c>
      <c r="D5070" s="159">
        <v>45.63</v>
      </c>
    </row>
    <row r="5071" spans="3:4" ht="15" hidden="1" customHeight="1" x14ac:dyDescent="0.25">
      <c r="C5071" s="160" t="s">
        <v>554</v>
      </c>
      <c r="D5071" s="161">
        <v>263.64999999999998</v>
      </c>
    </row>
    <row r="5072" spans="3:4" ht="15" hidden="1" customHeight="1" x14ac:dyDescent="0.25">
      <c r="C5072" s="158" t="s">
        <v>309</v>
      </c>
      <c r="D5072" s="159">
        <v>416.12</v>
      </c>
    </row>
    <row r="5073" spans="3:4" ht="15" hidden="1" customHeight="1" x14ac:dyDescent="0.25">
      <c r="C5073" s="160" t="s">
        <v>539</v>
      </c>
      <c r="D5073" s="161">
        <v>1146.79</v>
      </c>
    </row>
    <row r="5074" spans="3:4" ht="15" hidden="1" customHeight="1" x14ac:dyDescent="0.25">
      <c r="C5074" s="158" t="s">
        <v>309</v>
      </c>
      <c r="D5074" s="159">
        <v>447.95</v>
      </c>
    </row>
    <row r="5075" spans="3:4" ht="15" hidden="1" customHeight="1" x14ac:dyDescent="0.25">
      <c r="C5075" s="160" t="s">
        <v>547</v>
      </c>
      <c r="D5075" s="161">
        <v>440.23</v>
      </c>
    </row>
    <row r="5076" spans="3:4" ht="15" hidden="1" customHeight="1" x14ac:dyDescent="0.25">
      <c r="C5076" s="158" t="s">
        <v>557</v>
      </c>
      <c r="D5076" s="159">
        <v>130.37</v>
      </c>
    </row>
    <row r="5077" spans="3:4" ht="15" hidden="1" customHeight="1" x14ac:dyDescent="0.25">
      <c r="C5077" s="160" t="s">
        <v>549</v>
      </c>
      <c r="D5077" s="161">
        <v>446.03</v>
      </c>
    </row>
    <row r="5078" spans="3:4" ht="15" hidden="1" customHeight="1" x14ac:dyDescent="0.25">
      <c r="C5078" s="158" t="s">
        <v>553</v>
      </c>
      <c r="D5078" s="159">
        <v>1259.93</v>
      </c>
    </row>
    <row r="5079" spans="3:4" ht="15" hidden="1" customHeight="1" x14ac:dyDescent="0.25">
      <c r="C5079" s="160" t="s">
        <v>549</v>
      </c>
      <c r="D5079" s="161">
        <v>878.8</v>
      </c>
    </row>
    <row r="5080" spans="3:4" ht="15" hidden="1" customHeight="1" x14ac:dyDescent="0.25">
      <c r="C5080" s="158" t="s">
        <v>545</v>
      </c>
      <c r="D5080" s="159">
        <v>839.5</v>
      </c>
    </row>
    <row r="5081" spans="3:4" ht="15" hidden="1" customHeight="1" x14ac:dyDescent="0.25">
      <c r="C5081" s="160" t="s">
        <v>542</v>
      </c>
      <c r="D5081" s="161">
        <v>114.49</v>
      </c>
    </row>
    <row r="5082" spans="3:4" ht="15" hidden="1" customHeight="1" x14ac:dyDescent="0.25">
      <c r="C5082" s="158" t="s">
        <v>549</v>
      </c>
      <c r="D5082" s="159">
        <v>1105.33</v>
      </c>
    </row>
    <row r="5083" spans="3:4" ht="15" hidden="1" customHeight="1" x14ac:dyDescent="0.25">
      <c r="C5083" s="160" t="s">
        <v>539</v>
      </c>
      <c r="D5083" s="161">
        <v>723.39</v>
      </c>
    </row>
    <row r="5084" spans="3:4" ht="15" hidden="1" customHeight="1" x14ac:dyDescent="0.25">
      <c r="C5084" s="158" t="s">
        <v>307</v>
      </c>
      <c r="D5084" s="159">
        <v>1269.02</v>
      </c>
    </row>
    <row r="5085" spans="3:4" ht="15" hidden="1" customHeight="1" x14ac:dyDescent="0.25">
      <c r="C5085" s="160" t="s">
        <v>546</v>
      </c>
      <c r="D5085" s="161">
        <v>1244.3800000000001</v>
      </c>
    </row>
    <row r="5086" spans="3:4" ht="15" hidden="1" customHeight="1" x14ac:dyDescent="0.25">
      <c r="C5086" s="158" t="s">
        <v>549</v>
      </c>
      <c r="D5086" s="159">
        <v>612.34</v>
      </c>
    </row>
    <row r="5087" spans="3:4" ht="15" hidden="1" customHeight="1" x14ac:dyDescent="0.25">
      <c r="C5087" s="160" t="s">
        <v>545</v>
      </c>
      <c r="D5087" s="161">
        <v>162.36000000000001</v>
      </c>
    </row>
    <row r="5088" spans="3:4" ht="15" hidden="1" customHeight="1" x14ac:dyDescent="0.25">
      <c r="C5088" s="158" t="s">
        <v>557</v>
      </c>
      <c r="D5088" s="159">
        <v>378.78</v>
      </c>
    </row>
    <row r="5089" spans="3:4" ht="15" hidden="1" customHeight="1" x14ac:dyDescent="0.25">
      <c r="C5089" s="160" t="s">
        <v>309</v>
      </c>
      <c r="D5089" s="161">
        <v>345.58</v>
      </c>
    </row>
    <row r="5090" spans="3:4" ht="15" hidden="1" customHeight="1" x14ac:dyDescent="0.25">
      <c r="C5090" s="158" t="s">
        <v>551</v>
      </c>
      <c r="D5090" s="159">
        <v>1145.3900000000001</v>
      </c>
    </row>
    <row r="5091" spans="3:4" ht="15" hidden="1" customHeight="1" x14ac:dyDescent="0.25">
      <c r="C5091" s="160" t="s">
        <v>542</v>
      </c>
      <c r="D5091" s="161">
        <v>677.58</v>
      </c>
    </row>
    <row r="5092" spans="3:4" ht="15" hidden="1" customHeight="1" x14ac:dyDescent="0.25">
      <c r="C5092" s="158" t="s">
        <v>547</v>
      </c>
      <c r="D5092" s="159">
        <v>431.42</v>
      </c>
    </row>
    <row r="5093" spans="3:4" ht="15" hidden="1" customHeight="1" x14ac:dyDescent="0.25">
      <c r="C5093" s="160" t="s">
        <v>546</v>
      </c>
      <c r="D5093" s="161">
        <v>991.46</v>
      </c>
    </row>
    <row r="5094" spans="3:4" ht="15" hidden="1" customHeight="1" x14ac:dyDescent="0.25">
      <c r="C5094" s="158" t="s">
        <v>309</v>
      </c>
      <c r="D5094" s="159">
        <v>1179.9100000000001</v>
      </c>
    </row>
    <row r="5095" spans="3:4" ht="15" hidden="1" customHeight="1" x14ac:dyDescent="0.25">
      <c r="C5095" s="160" t="s">
        <v>307</v>
      </c>
      <c r="D5095" s="161">
        <v>829.34</v>
      </c>
    </row>
    <row r="5096" spans="3:4" ht="15" hidden="1" customHeight="1" x14ac:dyDescent="0.25">
      <c r="C5096" s="158" t="s">
        <v>308</v>
      </c>
      <c r="D5096" s="159">
        <v>399.88</v>
      </c>
    </row>
    <row r="5097" spans="3:4" ht="15" hidden="1" customHeight="1" x14ac:dyDescent="0.25">
      <c r="C5097" s="160" t="s">
        <v>556</v>
      </c>
      <c r="D5097" s="161">
        <v>740.43</v>
      </c>
    </row>
    <row r="5098" spans="3:4" ht="15" hidden="1" customHeight="1" x14ac:dyDescent="0.25">
      <c r="C5098" s="158" t="s">
        <v>307</v>
      </c>
      <c r="D5098" s="159">
        <v>267.47000000000003</v>
      </c>
    </row>
    <row r="5099" spans="3:4" ht="15" hidden="1" customHeight="1" x14ac:dyDescent="0.25">
      <c r="C5099" s="160" t="s">
        <v>550</v>
      </c>
      <c r="D5099" s="161">
        <v>606.36</v>
      </c>
    </row>
    <row r="5100" spans="3:4" ht="15" hidden="1" customHeight="1" x14ac:dyDescent="0.25">
      <c r="C5100" s="158" t="s">
        <v>543</v>
      </c>
      <c r="D5100" s="159">
        <v>307.89999999999998</v>
      </c>
    </row>
    <row r="5101" spans="3:4" ht="15" hidden="1" customHeight="1" x14ac:dyDescent="0.25">
      <c r="C5101" s="160" t="s">
        <v>539</v>
      </c>
      <c r="D5101" s="161">
        <v>208.98</v>
      </c>
    </row>
    <row r="5102" spans="3:4" ht="15" hidden="1" customHeight="1" x14ac:dyDescent="0.25">
      <c r="C5102" s="158" t="s">
        <v>558</v>
      </c>
      <c r="D5102" s="159">
        <v>124.51</v>
      </c>
    </row>
    <row r="5103" spans="3:4" ht="15" hidden="1" customHeight="1" x14ac:dyDescent="0.25">
      <c r="C5103" s="160" t="s">
        <v>307</v>
      </c>
      <c r="D5103" s="161">
        <v>550.62</v>
      </c>
    </row>
    <row r="5104" spans="3:4" ht="15" hidden="1" customHeight="1" x14ac:dyDescent="0.25">
      <c r="C5104" s="158" t="s">
        <v>540</v>
      </c>
      <c r="D5104" s="159">
        <v>712.41</v>
      </c>
    </row>
    <row r="5105" spans="3:4" ht="15" hidden="1" customHeight="1" x14ac:dyDescent="0.25">
      <c r="C5105" s="160" t="s">
        <v>309</v>
      </c>
      <c r="D5105" s="161">
        <v>49.68</v>
      </c>
    </row>
    <row r="5106" spans="3:4" ht="15" hidden="1" customHeight="1" x14ac:dyDescent="0.25">
      <c r="C5106" s="158" t="s">
        <v>539</v>
      </c>
      <c r="D5106" s="159">
        <v>657.17</v>
      </c>
    </row>
    <row r="5107" spans="3:4" ht="15" hidden="1" customHeight="1" x14ac:dyDescent="0.25">
      <c r="C5107" s="160" t="s">
        <v>309</v>
      </c>
      <c r="D5107" s="161">
        <v>301.94</v>
      </c>
    </row>
    <row r="5108" spans="3:4" ht="15" hidden="1" customHeight="1" x14ac:dyDescent="0.25">
      <c r="C5108" s="158" t="s">
        <v>307</v>
      </c>
      <c r="D5108" s="159">
        <v>1051.5999999999999</v>
      </c>
    </row>
    <row r="5109" spans="3:4" ht="15" hidden="1" customHeight="1" x14ac:dyDescent="0.25">
      <c r="C5109" s="160" t="s">
        <v>549</v>
      </c>
      <c r="D5109" s="161">
        <v>562.79999999999995</v>
      </c>
    </row>
    <row r="5110" spans="3:4" ht="15" hidden="1" customHeight="1" x14ac:dyDescent="0.25">
      <c r="C5110" s="158" t="s">
        <v>545</v>
      </c>
      <c r="D5110" s="159">
        <v>489.81</v>
      </c>
    </row>
    <row r="5111" spans="3:4" ht="15" hidden="1" customHeight="1" x14ac:dyDescent="0.25">
      <c r="C5111" s="160" t="s">
        <v>555</v>
      </c>
      <c r="D5111" s="161">
        <v>269.77999999999997</v>
      </c>
    </row>
    <row r="5112" spans="3:4" ht="15" hidden="1" customHeight="1" x14ac:dyDescent="0.25">
      <c r="C5112" s="158" t="s">
        <v>307</v>
      </c>
      <c r="D5112" s="159">
        <v>1256.3800000000001</v>
      </c>
    </row>
    <row r="5113" spans="3:4" ht="15" hidden="1" customHeight="1" x14ac:dyDescent="0.25">
      <c r="C5113" s="160" t="s">
        <v>543</v>
      </c>
      <c r="D5113" s="161">
        <v>656.75</v>
      </c>
    </row>
    <row r="5114" spans="3:4" ht="15" hidden="1" customHeight="1" x14ac:dyDescent="0.25">
      <c r="C5114" s="158" t="s">
        <v>555</v>
      </c>
      <c r="D5114" s="159">
        <v>298.93</v>
      </c>
    </row>
    <row r="5115" spans="3:4" ht="15" hidden="1" customHeight="1" x14ac:dyDescent="0.25">
      <c r="C5115" s="160" t="s">
        <v>545</v>
      </c>
      <c r="D5115" s="161">
        <v>615.54</v>
      </c>
    </row>
    <row r="5116" spans="3:4" ht="15" hidden="1" customHeight="1" x14ac:dyDescent="0.25">
      <c r="C5116" s="158" t="s">
        <v>308</v>
      </c>
      <c r="D5116" s="159">
        <v>608.26</v>
      </c>
    </row>
    <row r="5117" spans="3:4" ht="15" hidden="1" customHeight="1" x14ac:dyDescent="0.25">
      <c r="C5117" s="160" t="s">
        <v>558</v>
      </c>
      <c r="D5117" s="161">
        <v>1031.26</v>
      </c>
    </row>
    <row r="5118" spans="3:4" ht="15" hidden="1" customHeight="1" x14ac:dyDescent="0.25">
      <c r="C5118" s="158" t="s">
        <v>307</v>
      </c>
      <c r="D5118" s="159">
        <v>799.75</v>
      </c>
    </row>
    <row r="5119" spans="3:4" ht="15" hidden="1" customHeight="1" x14ac:dyDescent="0.25">
      <c r="C5119" s="160" t="s">
        <v>545</v>
      </c>
      <c r="D5119" s="161">
        <v>476.33</v>
      </c>
    </row>
    <row r="5120" spans="3:4" ht="15" hidden="1" customHeight="1" x14ac:dyDescent="0.25">
      <c r="C5120" s="158" t="s">
        <v>542</v>
      </c>
      <c r="D5120" s="159">
        <v>619.53</v>
      </c>
    </row>
    <row r="5121" spans="3:4" ht="15" hidden="1" customHeight="1" x14ac:dyDescent="0.25">
      <c r="C5121" s="160" t="s">
        <v>551</v>
      </c>
      <c r="D5121" s="161">
        <v>417.14</v>
      </c>
    </row>
    <row r="5122" spans="3:4" ht="15" hidden="1" customHeight="1" x14ac:dyDescent="0.25">
      <c r="C5122" s="158" t="s">
        <v>552</v>
      </c>
      <c r="D5122" s="159">
        <v>993.41</v>
      </c>
    </row>
    <row r="5123" spans="3:4" ht="15" hidden="1" customHeight="1" x14ac:dyDescent="0.25">
      <c r="C5123" s="160" t="s">
        <v>540</v>
      </c>
      <c r="D5123" s="161">
        <v>792.12</v>
      </c>
    </row>
    <row r="5124" spans="3:4" ht="15" hidden="1" customHeight="1" x14ac:dyDescent="0.25">
      <c r="C5124" s="158" t="s">
        <v>546</v>
      </c>
      <c r="D5124" s="159">
        <v>22.23</v>
      </c>
    </row>
    <row r="5125" spans="3:4" ht="15" hidden="1" customHeight="1" x14ac:dyDescent="0.25">
      <c r="C5125" s="160" t="s">
        <v>546</v>
      </c>
      <c r="D5125" s="161">
        <v>917.51</v>
      </c>
    </row>
    <row r="5126" spans="3:4" ht="15" hidden="1" customHeight="1" x14ac:dyDescent="0.25">
      <c r="C5126" s="158" t="s">
        <v>553</v>
      </c>
      <c r="D5126" s="159">
        <v>499.45</v>
      </c>
    </row>
    <row r="5127" spans="3:4" ht="15" hidden="1" customHeight="1" x14ac:dyDescent="0.25">
      <c r="C5127" s="160" t="s">
        <v>542</v>
      </c>
      <c r="D5127" s="161">
        <v>625.37</v>
      </c>
    </row>
    <row r="5128" spans="3:4" ht="15" hidden="1" customHeight="1" x14ac:dyDescent="0.25">
      <c r="C5128" s="158" t="s">
        <v>547</v>
      </c>
      <c r="D5128" s="159">
        <v>355.29</v>
      </c>
    </row>
    <row r="5129" spans="3:4" ht="15" hidden="1" customHeight="1" x14ac:dyDescent="0.25">
      <c r="C5129" s="160" t="s">
        <v>548</v>
      </c>
      <c r="D5129" s="161">
        <v>375.69</v>
      </c>
    </row>
    <row r="5130" spans="3:4" ht="15" hidden="1" customHeight="1" x14ac:dyDescent="0.25">
      <c r="C5130" s="158" t="s">
        <v>545</v>
      </c>
      <c r="D5130" s="159">
        <v>61.68</v>
      </c>
    </row>
    <row r="5131" spans="3:4" ht="15" hidden="1" customHeight="1" x14ac:dyDescent="0.25">
      <c r="C5131" s="160" t="s">
        <v>551</v>
      </c>
      <c r="D5131" s="161">
        <v>726.95</v>
      </c>
    </row>
    <row r="5132" spans="3:4" ht="15" hidden="1" customHeight="1" x14ac:dyDescent="0.25">
      <c r="C5132" s="158" t="s">
        <v>553</v>
      </c>
      <c r="D5132" s="159">
        <v>428.02</v>
      </c>
    </row>
    <row r="5133" spans="3:4" ht="15" hidden="1" customHeight="1" x14ac:dyDescent="0.25">
      <c r="C5133" s="160" t="s">
        <v>544</v>
      </c>
      <c r="D5133" s="161">
        <v>250.44</v>
      </c>
    </row>
    <row r="5134" spans="3:4" ht="15" hidden="1" customHeight="1" x14ac:dyDescent="0.25">
      <c r="C5134" s="158" t="s">
        <v>547</v>
      </c>
      <c r="D5134" s="159">
        <v>1064.31</v>
      </c>
    </row>
    <row r="5135" spans="3:4" ht="15" hidden="1" customHeight="1" x14ac:dyDescent="0.25">
      <c r="C5135" s="160" t="s">
        <v>546</v>
      </c>
      <c r="D5135" s="161">
        <v>800.32</v>
      </c>
    </row>
    <row r="5136" spans="3:4" ht="15" hidden="1" customHeight="1" x14ac:dyDescent="0.25">
      <c r="C5136" s="158" t="s">
        <v>545</v>
      </c>
      <c r="D5136" s="159">
        <v>180.88</v>
      </c>
    </row>
    <row r="5137" spans="3:4" ht="15" hidden="1" customHeight="1" x14ac:dyDescent="0.25">
      <c r="C5137" s="160" t="s">
        <v>546</v>
      </c>
      <c r="D5137" s="161">
        <v>408.31</v>
      </c>
    </row>
    <row r="5138" spans="3:4" ht="15" hidden="1" customHeight="1" x14ac:dyDescent="0.25">
      <c r="C5138" s="158" t="s">
        <v>553</v>
      </c>
      <c r="D5138" s="159">
        <v>546.08000000000004</v>
      </c>
    </row>
    <row r="5139" spans="3:4" ht="15" hidden="1" customHeight="1" x14ac:dyDescent="0.25">
      <c r="C5139" s="160" t="s">
        <v>551</v>
      </c>
      <c r="D5139" s="161">
        <v>463.39</v>
      </c>
    </row>
    <row r="5140" spans="3:4" ht="15" hidden="1" customHeight="1" x14ac:dyDescent="0.25">
      <c r="C5140" s="158" t="s">
        <v>312</v>
      </c>
      <c r="D5140" s="159">
        <v>816.87</v>
      </c>
    </row>
    <row r="5141" spans="3:4" ht="15" hidden="1" customHeight="1" x14ac:dyDescent="0.25">
      <c r="C5141" s="160" t="s">
        <v>543</v>
      </c>
      <c r="D5141" s="161">
        <v>596.34</v>
      </c>
    </row>
    <row r="5142" spans="3:4" ht="15" hidden="1" customHeight="1" x14ac:dyDescent="0.25">
      <c r="C5142" s="158" t="s">
        <v>307</v>
      </c>
      <c r="D5142" s="159">
        <v>1107.17</v>
      </c>
    </row>
    <row r="5143" spans="3:4" ht="15" hidden="1" customHeight="1" x14ac:dyDescent="0.25">
      <c r="C5143" s="160" t="s">
        <v>542</v>
      </c>
      <c r="D5143" s="161">
        <v>1030.05</v>
      </c>
    </row>
    <row r="5144" spans="3:4" ht="15" hidden="1" customHeight="1" x14ac:dyDescent="0.25">
      <c r="C5144" s="158" t="s">
        <v>547</v>
      </c>
      <c r="D5144" s="159">
        <v>807.03</v>
      </c>
    </row>
    <row r="5145" spans="3:4" ht="15" hidden="1" customHeight="1" x14ac:dyDescent="0.25">
      <c r="C5145" s="160" t="s">
        <v>551</v>
      </c>
      <c r="D5145" s="161">
        <v>468.74</v>
      </c>
    </row>
    <row r="5146" spans="3:4" ht="15" hidden="1" customHeight="1" x14ac:dyDescent="0.25">
      <c r="C5146" s="158" t="s">
        <v>542</v>
      </c>
      <c r="D5146" s="159">
        <v>950.26</v>
      </c>
    </row>
    <row r="5147" spans="3:4" ht="15" hidden="1" customHeight="1" x14ac:dyDescent="0.25">
      <c r="C5147" s="160" t="s">
        <v>547</v>
      </c>
      <c r="D5147" s="161">
        <v>931.27</v>
      </c>
    </row>
    <row r="5148" spans="3:4" ht="15" hidden="1" customHeight="1" x14ac:dyDescent="0.25">
      <c r="C5148" s="158" t="s">
        <v>552</v>
      </c>
      <c r="D5148" s="159">
        <v>305.58</v>
      </c>
    </row>
    <row r="5149" spans="3:4" ht="15" hidden="1" customHeight="1" x14ac:dyDescent="0.25">
      <c r="C5149" s="160" t="s">
        <v>546</v>
      </c>
      <c r="D5149" s="161">
        <v>633.57000000000005</v>
      </c>
    </row>
    <row r="5150" spans="3:4" ht="15" hidden="1" customHeight="1" x14ac:dyDescent="0.25">
      <c r="C5150" s="158" t="s">
        <v>308</v>
      </c>
      <c r="D5150" s="159">
        <v>44.58</v>
      </c>
    </row>
    <row r="5151" spans="3:4" ht="15" hidden="1" customHeight="1" x14ac:dyDescent="0.25">
      <c r="C5151" s="160" t="s">
        <v>312</v>
      </c>
      <c r="D5151" s="161">
        <v>548</v>
      </c>
    </row>
    <row r="5152" spans="3:4" ht="15" hidden="1" customHeight="1" x14ac:dyDescent="0.25">
      <c r="C5152" s="158" t="s">
        <v>547</v>
      </c>
      <c r="D5152" s="159">
        <v>476.66</v>
      </c>
    </row>
    <row r="5153" spans="3:4" ht="15" hidden="1" customHeight="1" x14ac:dyDescent="0.25">
      <c r="C5153" s="160" t="s">
        <v>309</v>
      </c>
      <c r="D5153" s="161">
        <v>493.85</v>
      </c>
    </row>
    <row r="5154" spans="3:4" ht="15" hidden="1" customHeight="1" x14ac:dyDescent="0.25">
      <c r="C5154" s="158" t="s">
        <v>555</v>
      </c>
      <c r="D5154" s="159">
        <v>908.6</v>
      </c>
    </row>
    <row r="5155" spans="3:4" ht="15" hidden="1" customHeight="1" x14ac:dyDescent="0.25">
      <c r="C5155" s="160" t="s">
        <v>547</v>
      </c>
      <c r="D5155" s="161">
        <v>631.29999999999995</v>
      </c>
    </row>
    <row r="5156" spans="3:4" ht="15" hidden="1" customHeight="1" x14ac:dyDescent="0.25">
      <c r="C5156" s="158" t="s">
        <v>545</v>
      </c>
      <c r="D5156" s="159">
        <v>764.81</v>
      </c>
    </row>
    <row r="5157" spans="3:4" ht="15" hidden="1" customHeight="1" x14ac:dyDescent="0.25">
      <c r="C5157" s="160" t="s">
        <v>545</v>
      </c>
      <c r="D5157" s="161">
        <v>518.57000000000005</v>
      </c>
    </row>
    <row r="5158" spans="3:4" ht="15" hidden="1" customHeight="1" x14ac:dyDescent="0.25">
      <c r="C5158" s="158" t="s">
        <v>553</v>
      </c>
      <c r="D5158" s="159">
        <v>741.41</v>
      </c>
    </row>
    <row r="5159" spans="3:4" ht="15" hidden="1" customHeight="1" x14ac:dyDescent="0.25">
      <c r="C5159" s="160" t="s">
        <v>558</v>
      </c>
      <c r="D5159" s="161">
        <v>828.08</v>
      </c>
    </row>
    <row r="5160" spans="3:4" ht="15" hidden="1" customHeight="1" x14ac:dyDescent="0.25">
      <c r="C5160" s="158" t="s">
        <v>309</v>
      </c>
      <c r="D5160" s="159">
        <v>506.4</v>
      </c>
    </row>
    <row r="5161" spans="3:4" ht="15" hidden="1" customHeight="1" x14ac:dyDescent="0.25">
      <c r="C5161" s="160" t="s">
        <v>553</v>
      </c>
      <c r="D5161" s="161">
        <v>801.38</v>
      </c>
    </row>
    <row r="5162" spans="3:4" ht="15" hidden="1" customHeight="1" x14ac:dyDescent="0.25">
      <c r="C5162" s="158" t="s">
        <v>540</v>
      </c>
      <c r="D5162" s="159">
        <v>873.11</v>
      </c>
    </row>
    <row r="5163" spans="3:4" ht="15" hidden="1" customHeight="1" x14ac:dyDescent="0.25">
      <c r="C5163" s="160" t="s">
        <v>546</v>
      </c>
      <c r="D5163" s="161">
        <v>56.21</v>
      </c>
    </row>
    <row r="5164" spans="3:4" ht="15" hidden="1" customHeight="1" x14ac:dyDescent="0.25">
      <c r="C5164" s="158" t="s">
        <v>558</v>
      </c>
      <c r="D5164" s="159">
        <v>905.32</v>
      </c>
    </row>
    <row r="5165" spans="3:4" ht="15" hidden="1" customHeight="1" x14ac:dyDescent="0.25">
      <c r="C5165" s="160" t="s">
        <v>307</v>
      </c>
      <c r="D5165" s="161">
        <v>1009.65</v>
      </c>
    </row>
    <row r="5166" spans="3:4" ht="15" hidden="1" customHeight="1" x14ac:dyDescent="0.25">
      <c r="C5166" s="158" t="s">
        <v>539</v>
      </c>
      <c r="D5166" s="159">
        <v>430.14</v>
      </c>
    </row>
    <row r="5167" spans="3:4" ht="15" hidden="1" customHeight="1" x14ac:dyDescent="0.25">
      <c r="C5167" s="160" t="s">
        <v>542</v>
      </c>
      <c r="D5167" s="161">
        <v>1203.69</v>
      </c>
    </row>
    <row r="5168" spans="3:4" ht="15" hidden="1" customHeight="1" x14ac:dyDescent="0.25">
      <c r="C5168" s="158" t="s">
        <v>307</v>
      </c>
      <c r="D5168" s="159">
        <v>647.4</v>
      </c>
    </row>
    <row r="5169" spans="3:4" ht="15" hidden="1" customHeight="1" x14ac:dyDescent="0.25">
      <c r="C5169" s="160" t="s">
        <v>555</v>
      </c>
      <c r="D5169" s="161">
        <v>895.51</v>
      </c>
    </row>
    <row r="5170" spans="3:4" ht="15" hidden="1" customHeight="1" x14ac:dyDescent="0.25">
      <c r="C5170" s="158" t="s">
        <v>549</v>
      </c>
      <c r="D5170" s="159">
        <v>941.51</v>
      </c>
    </row>
    <row r="5171" spans="3:4" ht="15" hidden="1" customHeight="1" x14ac:dyDescent="0.25">
      <c r="C5171" s="160" t="s">
        <v>547</v>
      </c>
      <c r="D5171" s="161">
        <v>636.9</v>
      </c>
    </row>
    <row r="5172" spans="3:4" ht="15" hidden="1" customHeight="1" x14ac:dyDescent="0.25">
      <c r="C5172" s="158" t="s">
        <v>552</v>
      </c>
      <c r="D5172" s="159">
        <v>1202.27</v>
      </c>
    </row>
    <row r="5173" spans="3:4" ht="15" hidden="1" customHeight="1" x14ac:dyDescent="0.25">
      <c r="C5173" s="160" t="s">
        <v>551</v>
      </c>
      <c r="D5173" s="161">
        <v>220.01</v>
      </c>
    </row>
    <row r="5174" spans="3:4" ht="15" hidden="1" customHeight="1" x14ac:dyDescent="0.25">
      <c r="C5174" s="158" t="s">
        <v>545</v>
      </c>
      <c r="D5174" s="159">
        <v>1171.97</v>
      </c>
    </row>
    <row r="5175" spans="3:4" ht="15" hidden="1" customHeight="1" x14ac:dyDescent="0.25">
      <c r="C5175" s="160" t="s">
        <v>309</v>
      </c>
      <c r="D5175" s="161">
        <v>266.18</v>
      </c>
    </row>
    <row r="5176" spans="3:4" ht="15" hidden="1" customHeight="1" x14ac:dyDescent="0.25">
      <c r="C5176" s="158" t="s">
        <v>307</v>
      </c>
      <c r="D5176" s="159">
        <v>997.52</v>
      </c>
    </row>
    <row r="5177" spans="3:4" ht="15" hidden="1" customHeight="1" x14ac:dyDescent="0.25">
      <c r="C5177" s="160" t="s">
        <v>551</v>
      </c>
      <c r="D5177" s="161">
        <v>894.95</v>
      </c>
    </row>
    <row r="5178" spans="3:4" ht="15" hidden="1" customHeight="1" x14ac:dyDescent="0.25">
      <c r="C5178" s="158" t="s">
        <v>558</v>
      </c>
      <c r="D5178" s="159">
        <v>408.8</v>
      </c>
    </row>
    <row r="5179" spans="3:4" ht="15" hidden="1" customHeight="1" x14ac:dyDescent="0.25">
      <c r="C5179" s="160" t="s">
        <v>539</v>
      </c>
      <c r="D5179" s="161">
        <v>30</v>
      </c>
    </row>
    <row r="5180" spans="3:4" ht="15" hidden="1" customHeight="1" x14ac:dyDescent="0.25">
      <c r="C5180" s="158" t="s">
        <v>539</v>
      </c>
      <c r="D5180" s="159">
        <v>897.45</v>
      </c>
    </row>
    <row r="5181" spans="3:4" ht="15" hidden="1" customHeight="1" x14ac:dyDescent="0.25">
      <c r="C5181" s="160" t="s">
        <v>551</v>
      </c>
      <c r="D5181" s="161">
        <v>514.01</v>
      </c>
    </row>
    <row r="5182" spans="3:4" ht="15" hidden="1" customHeight="1" x14ac:dyDescent="0.25">
      <c r="C5182" s="158" t="s">
        <v>544</v>
      </c>
      <c r="D5182" s="159">
        <v>287.51</v>
      </c>
    </row>
    <row r="5183" spans="3:4" ht="15" hidden="1" customHeight="1" x14ac:dyDescent="0.25">
      <c r="C5183" s="160" t="s">
        <v>556</v>
      </c>
      <c r="D5183" s="161">
        <v>1068.55</v>
      </c>
    </row>
    <row r="5184" spans="3:4" ht="15" hidden="1" customHeight="1" x14ac:dyDescent="0.25">
      <c r="C5184" s="158" t="s">
        <v>308</v>
      </c>
      <c r="D5184" s="159">
        <v>458.8</v>
      </c>
    </row>
    <row r="5185" spans="3:4" ht="15" hidden="1" customHeight="1" x14ac:dyDescent="0.25">
      <c r="C5185" s="160" t="s">
        <v>543</v>
      </c>
      <c r="D5185" s="161">
        <v>1010.34</v>
      </c>
    </row>
    <row r="5186" spans="3:4" ht="15" hidden="1" customHeight="1" x14ac:dyDescent="0.25">
      <c r="C5186" s="158" t="s">
        <v>309</v>
      </c>
      <c r="D5186" s="159">
        <v>508.72</v>
      </c>
    </row>
    <row r="5187" spans="3:4" ht="15" hidden="1" customHeight="1" x14ac:dyDescent="0.25">
      <c r="C5187" s="160" t="s">
        <v>551</v>
      </c>
      <c r="D5187" s="161">
        <v>538.48</v>
      </c>
    </row>
    <row r="5188" spans="3:4" ht="15" hidden="1" customHeight="1" x14ac:dyDescent="0.25">
      <c r="C5188" s="158" t="s">
        <v>542</v>
      </c>
      <c r="D5188" s="159">
        <v>622.69000000000005</v>
      </c>
    </row>
    <row r="5189" spans="3:4" ht="15" hidden="1" customHeight="1" x14ac:dyDescent="0.25">
      <c r="C5189" s="160" t="s">
        <v>543</v>
      </c>
      <c r="D5189" s="161">
        <v>701.92</v>
      </c>
    </row>
    <row r="5190" spans="3:4" ht="15" hidden="1" customHeight="1" x14ac:dyDescent="0.25">
      <c r="C5190" s="158" t="s">
        <v>550</v>
      </c>
      <c r="D5190" s="159">
        <v>78.77</v>
      </c>
    </row>
    <row r="5191" spans="3:4" ht="15" hidden="1" customHeight="1" x14ac:dyDescent="0.25">
      <c r="C5191" s="160" t="s">
        <v>546</v>
      </c>
      <c r="D5191" s="161">
        <v>1266.28</v>
      </c>
    </row>
    <row r="5192" spans="3:4" ht="15" hidden="1" customHeight="1" x14ac:dyDescent="0.25">
      <c r="C5192" s="158" t="s">
        <v>556</v>
      </c>
      <c r="D5192" s="159">
        <v>656.76</v>
      </c>
    </row>
    <row r="5193" spans="3:4" ht="15" hidden="1" customHeight="1" x14ac:dyDescent="0.25">
      <c r="C5193" s="160" t="s">
        <v>550</v>
      </c>
      <c r="D5193" s="161">
        <v>733.29</v>
      </c>
    </row>
    <row r="5194" spans="3:4" ht="15" hidden="1" customHeight="1" x14ac:dyDescent="0.25">
      <c r="C5194" s="158" t="s">
        <v>547</v>
      </c>
      <c r="D5194" s="159">
        <v>12.85</v>
      </c>
    </row>
    <row r="5195" spans="3:4" ht="15" hidden="1" customHeight="1" x14ac:dyDescent="0.25">
      <c r="C5195" s="160" t="s">
        <v>547</v>
      </c>
      <c r="D5195" s="161">
        <v>1149.51</v>
      </c>
    </row>
    <row r="5196" spans="3:4" ht="15" hidden="1" customHeight="1" x14ac:dyDescent="0.25">
      <c r="C5196" s="158" t="s">
        <v>540</v>
      </c>
      <c r="D5196" s="159">
        <v>334.74</v>
      </c>
    </row>
    <row r="5197" spans="3:4" ht="15" hidden="1" customHeight="1" x14ac:dyDescent="0.25">
      <c r="C5197" s="160" t="s">
        <v>550</v>
      </c>
      <c r="D5197" s="161">
        <v>1180.1300000000001</v>
      </c>
    </row>
    <row r="5198" spans="3:4" ht="15" hidden="1" customHeight="1" x14ac:dyDescent="0.25">
      <c r="C5198" s="158" t="s">
        <v>552</v>
      </c>
      <c r="D5198" s="159">
        <v>646.66</v>
      </c>
    </row>
    <row r="5199" spans="3:4" ht="15" hidden="1" customHeight="1" x14ac:dyDescent="0.25">
      <c r="C5199" s="160" t="s">
        <v>553</v>
      </c>
      <c r="D5199" s="161">
        <v>19.16</v>
      </c>
    </row>
    <row r="5200" spans="3:4" ht="15" hidden="1" customHeight="1" x14ac:dyDescent="0.25">
      <c r="C5200" s="158" t="s">
        <v>312</v>
      </c>
      <c r="D5200" s="159">
        <v>758.09</v>
      </c>
    </row>
    <row r="5201" spans="3:4" ht="15" hidden="1" customHeight="1" x14ac:dyDescent="0.25">
      <c r="C5201" s="160" t="s">
        <v>546</v>
      </c>
      <c r="D5201" s="161">
        <v>415.68</v>
      </c>
    </row>
    <row r="5202" spans="3:4" ht="15" hidden="1" customHeight="1" x14ac:dyDescent="0.25">
      <c r="C5202" s="158" t="s">
        <v>543</v>
      </c>
      <c r="D5202" s="159">
        <v>92.97</v>
      </c>
    </row>
    <row r="5203" spans="3:4" ht="15" hidden="1" customHeight="1" x14ac:dyDescent="0.25">
      <c r="C5203" s="160" t="s">
        <v>307</v>
      </c>
      <c r="D5203" s="161">
        <v>485.82</v>
      </c>
    </row>
    <row r="5204" spans="3:4" ht="15" hidden="1" customHeight="1" x14ac:dyDescent="0.25">
      <c r="C5204" s="158" t="s">
        <v>549</v>
      </c>
      <c r="D5204" s="159">
        <v>631.48</v>
      </c>
    </row>
    <row r="5205" spans="3:4" ht="15" hidden="1" customHeight="1" x14ac:dyDescent="0.25">
      <c r="C5205" s="160" t="s">
        <v>309</v>
      </c>
      <c r="D5205" s="161">
        <v>989.94</v>
      </c>
    </row>
    <row r="5206" spans="3:4" ht="15" hidden="1" customHeight="1" x14ac:dyDescent="0.25">
      <c r="C5206" s="158" t="s">
        <v>551</v>
      </c>
      <c r="D5206" s="159">
        <v>502.08</v>
      </c>
    </row>
    <row r="5207" spans="3:4" ht="15" hidden="1" customHeight="1" x14ac:dyDescent="0.25">
      <c r="C5207" s="160" t="s">
        <v>542</v>
      </c>
      <c r="D5207" s="161">
        <v>776.93</v>
      </c>
    </row>
    <row r="5208" spans="3:4" ht="15" hidden="1" customHeight="1" x14ac:dyDescent="0.25">
      <c r="C5208" s="158" t="s">
        <v>553</v>
      </c>
      <c r="D5208" s="159">
        <v>1230.74</v>
      </c>
    </row>
    <row r="5209" spans="3:4" ht="15" hidden="1" customHeight="1" x14ac:dyDescent="0.25">
      <c r="C5209" s="160" t="s">
        <v>552</v>
      </c>
      <c r="D5209" s="161">
        <v>421.05</v>
      </c>
    </row>
    <row r="5210" spans="3:4" ht="15" hidden="1" customHeight="1" x14ac:dyDescent="0.25">
      <c r="C5210" s="158" t="s">
        <v>555</v>
      </c>
      <c r="D5210" s="159">
        <v>579.98</v>
      </c>
    </row>
    <row r="5211" spans="3:4" ht="15" hidden="1" customHeight="1" x14ac:dyDescent="0.25">
      <c r="C5211" s="160" t="s">
        <v>545</v>
      </c>
      <c r="D5211" s="161">
        <v>448.4</v>
      </c>
    </row>
    <row r="5212" spans="3:4" ht="15" hidden="1" customHeight="1" x14ac:dyDescent="0.25">
      <c r="C5212" s="158" t="s">
        <v>312</v>
      </c>
      <c r="D5212" s="159">
        <v>755.4</v>
      </c>
    </row>
    <row r="5213" spans="3:4" ht="15" hidden="1" customHeight="1" x14ac:dyDescent="0.25">
      <c r="C5213" s="160" t="s">
        <v>551</v>
      </c>
      <c r="D5213" s="161">
        <v>646.21</v>
      </c>
    </row>
    <row r="5214" spans="3:4" ht="15" hidden="1" customHeight="1" x14ac:dyDescent="0.25">
      <c r="C5214" s="158" t="s">
        <v>545</v>
      </c>
      <c r="D5214" s="159">
        <v>617.67999999999995</v>
      </c>
    </row>
    <row r="5215" spans="3:4" ht="15" hidden="1" customHeight="1" x14ac:dyDescent="0.25">
      <c r="C5215" s="160" t="s">
        <v>545</v>
      </c>
      <c r="D5215" s="161">
        <v>1126.05</v>
      </c>
    </row>
    <row r="5216" spans="3:4" ht="15" hidden="1" customHeight="1" x14ac:dyDescent="0.25">
      <c r="C5216" s="158" t="s">
        <v>552</v>
      </c>
      <c r="D5216" s="159">
        <v>406.37</v>
      </c>
    </row>
    <row r="5217" spans="3:4" ht="15" hidden="1" customHeight="1" x14ac:dyDescent="0.25">
      <c r="C5217" s="160" t="s">
        <v>545</v>
      </c>
      <c r="D5217" s="161">
        <v>1111.78</v>
      </c>
    </row>
    <row r="5218" spans="3:4" ht="15" hidden="1" customHeight="1" x14ac:dyDescent="0.25">
      <c r="C5218" s="158" t="s">
        <v>307</v>
      </c>
      <c r="D5218" s="159">
        <v>1257.58</v>
      </c>
    </row>
    <row r="5219" spans="3:4" ht="15" hidden="1" customHeight="1" x14ac:dyDescent="0.25">
      <c r="C5219" s="160" t="s">
        <v>556</v>
      </c>
      <c r="D5219" s="161">
        <v>546.54</v>
      </c>
    </row>
    <row r="5220" spans="3:4" ht="15" hidden="1" customHeight="1" x14ac:dyDescent="0.25">
      <c r="C5220" s="158" t="s">
        <v>546</v>
      </c>
      <c r="D5220" s="159">
        <v>160.74</v>
      </c>
    </row>
    <row r="5221" spans="3:4" ht="15" hidden="1" customHeight="1" x14ac:dyDescent="0.25">
      <c r="C5221" s="160" t="s">
        <v>545</v>
      </c>
      <c r="D5221" s="161">
        <v>72.849999999999994</v>
      </c>
    </row>
    <row r="5222" spans="3:4" ht="15" hidden="1" customHeight="1" x14ac:dyDescent="0.25">
      <c r="C5222" s="158" t="s">
        <v>312</v>
      </c>
      <c r="D5222" s="159">
        <v>983.52</v>
      </c>
    </row>
    <row r="5223" spans="3:4" ht="15" hidden="1" customHeight="1" x14ac:dyDescent="0.25">
      <c r="C5223" s="160" t="s">
        <v>550</v>
      </c>
      <c r="D5223" s="161">
        <v>838.42</v>
      </c>
    </row>
    <row r="5224" spans="3:4" ht="15" hidden="1" customHeight="1" x14ac:dyDescent="0.25">
      <c r="C5224" s="158" t="s">
        <v>551</v>
      </c>
      <c r="D5224" s="159">
        <v>205.14</v>
      </c>
    </row>
    <row r="5225" spans="3:4" ht="15" hidden="1" customHeight="1" x14ac:dyDescent="0.25">
      <c r="C5225" s="160" t="s">
        <v>552</v>
      </c>
      <c r="D5225" s="161">
        <v>1016.65</v>
      </c>
    </row>
    <row r="5226" spans="3:4" ht="15" hidden="1" customHeight="1" x14ac:dyDescent="0.25">
      <c r="C5226" s="158" t="s">
        <v>542</v>
      </c>
      <c r="D5226" s="159">
        <v>886.76</v>
      </c>
    </row>
    <row r="5227" spans="3:4" ht="15" hidden="1" customHeight="1" x14ac:dyDescent="0.25">
      <c r="C5227" s="160" t="s">
        <v>312</v>
      </c>
      <c r="D5227" s="161">
        <v>341.48</v>
      </c>
    </row>
    <row r="5228" spans="3:4" ht="15" hidden="1" customHeight="1" x14ac:dyDescent="0.25">
      <c r="C5228" s="158" t="s">
        <v>308</v>
      </c>
      <c r="D5228" s="159">
        <v>98.81</v>
      </c>
    </row>
    <row r="5229" spans="3:4" ht="15" hidden="1" customHeight="1" x14ac:dyDescent="0.25">
      <c r="C5229" s="160" t="s">
        <v>540</v>
      </c>
      <c r="D5229" s="161">
        <v>139.94</v>
      </c>
    </row>
    <row r="5230" spans="3:4" ht="15" hidden="1" customHeight="1" x14ac:dyDescent="0.25">
      <c r="C5230" s="158" t="s">
        <v>552</v>
      </c>
      <c r="D5230" s="159">
        <v>587.99</v>
      </c>
    </row>
    <row r="5231" spans="3:4" ht="15" hidden="1" customHeight="1" x14ac:dyDescent="0.25">
      <c r="C5231" s="160" t="s">
        <v>552</v>
      </c>
      <c r="D5231" s="161">
        <v>894.3</v>
      </c>
    </row>
    <row r="5232" spans="3:4" ht="15" hidden="1" customHeight="1" x14ac:dyDescent="0.25">
      <c r="C5232" s="158" t="s">
        <v>551</v>
      </c>
      <c r="D5232" s="159">
        <v>1048.5899999999999</v>
      </c>
    </row>
    <row r="5233" spans="3:4" ht="15" hidden="1" customHeight="1" x14ac:dyDescent="0.25">
      <c r="C5233" s="160" t="s">
        <v>550</v>
      </c>
      <c r="D5233" s="161">
        <v>268.2</v>
      </c>
    </row>
    <row r="5234" spans="3:4" ht="15" hidden="1" customHeight="1" x14ac:dyDescent="0.25">
      <c r="C5234" s="158" t="s">
        <v>553</v>
      </c>
      <c r="D5234" s="159">
        <v>430.52</v>
      </c>
    </row>
    <row r="5235" spans="3:4" ht="15" hidden="1" customHeight="1" x14ac:dyDescent="0.25">
      <c r="C5235" s="160" t="s">
        <v>552</v>
      </c>
      <c r="D5235" s="161">
        <v>607.23</v>
      </c>
    </row>
    <row r="5236" spans="3:4" ht="15" hidden="1" customHeight="1" x14ac:dyDescent="0.25">
      <c r="C5236" s="158" t="s">
        <v>543</v>
      </c>
      <c r="D5236" s="159">
        <v>1221.45</v>
      </c>
    </row>
    <row r="5237" spans="3:4" ht="15" hidden="1" customHeight="1" x14ac:dyDescent="0.25">
      <c r="C5237" s="160" t="s">
        <v>540</v>
      </c>
      <c r="D5237" s="161">
        <v>1214.1400000000001</v>
      </c>
    </row>
    <row r="5238" spans="3:4" ht="15" hidden="1" customHeight="1" x14ac:dyDescent="0.25">
      <c r="C5238" s="158" t="s">
        <v>549</v>
      </c>
      <c r="D5238" s="159">
        <v>605.14</v>
      </c>
    </row>
    <row r="5239" spans="3:4" ht="15" hidden="1" customHeight="1" x14ac:dyDescent="0.25">
      <c r="C5239" s="160" t="s">
        <v>547</v>
      </c>
      <c r="D5239" s="161">
        <v>1076.1600000000001</v>
      </c>
    </row>
    <row r="5240" spans="3:4" ht="15" hidden="1" customHeight="1" x14ac:dyDescent="0.25">
      <c r="C5240" s="158" t="s">
        <v>555</v>
      </c>
      <c r="D5240" s="159">
        <v>840.5</v>
      </c>
    </row>
    <row r="5241" spans="3:4" ht="15" hidden="1" customHeight="1" x14ac:dyDescent="0.25">
      <c r="C5241" s="160" t="s">
        <v>551</v>
      </c>
      <c r="D5241" s="161">
        <v>835.47</v>
      </c>
    </row>
    <row r="5242" spans="3:4" ht="15" hidden="1" customHeight="1" x14ac:dyDescent="0.25">
      <c r="C5242" s="158" t="s">
        <v>312</v>
      </c>
      <c r="D5242" s="159">
        <v>901.31</v>
      </c>
    </row>
    <row r="5243" spans="3:4" ht="15" hidden="1" customHeight="1" x14ac:dyDescent="0.25">
      <c r="C5243" s="160" t="s">
        <v>542</v>
      </c>
      <c r="D5243" s="161">
        <v>1171.8599999999999</v>
      </c>
    </row>
    <row r="5244" spans="3:4" ht="15" hidden="1" customHeight="1" x14ac:dyDescent="0.25">
      <c r="C5244" s="158" t="s">
        <v>549</v>
      </c>
      <c r="D5244" s="159">
        <v>522.4</v>
      </c>
    </row>
    <row r="5245" spans="3:4" ht="15" hidden="1" customHeight="1" x14ac:dyDescent="0.25">
      <c r="C5245" s="160" t="s">
        <v>308</v>
      </c>
      <c r="D5245" s="161">
        <v>663.48</v>
      </c>
    </row>
    <row r="5246" spans="3:4" ht="15" hidden="1" customHeight="1" x14ac:dyDescent="0.25">
      <c r="C5246" s="158" t="s">
        <v>547</v>
      </c>
      <c r="D5246" s="159">
        <v>715.99</v>
      </c>
    </row>
    <row r="5247" spans="3:4" ht="15" hidden="1" customHeight="1" x14ac:dyDescent="0.25">
      <c r="C5247" s="160" t="s">
        <v>543</v>
      </c>
      <c r="D5247" s="161">
        <v>653.04999999999995</v>
      </c>
    </row>
    <row r="5248" spans="3:4" ht="15" hidden="1" customHeight="1" x14ac:dyDescent="0.25">
      <c r="C5248" s="158" t="s">
        <v>558</v>
      </c>
      <c r="D5248" s="159">
        <v>704.72</v>
      </c>
    </row>
    <row r="5249" spans="3:4" ht="15" hidden="1" customHeight="1" x14ac:dyDescent="0.25">
      <c r="C5249" s="160" t="s">
        <v>547</v>
      </c>
      <c r="D5249" s="161">
        <v>1259.8399999999999</v>
      </c>
    </row>
    <row r="5250" spans="3:4" ht="15" hidden="1" customHeight="1" x14ac:dyDescent="0.25">
      <c r="C5250" s="158" t="s">
        <v>539</v>
      </c>
      <c r="D5250" s="159">
        <v>614.27</v>
      </c>
    </row>
    <row r="5251" spans="3:4" ht="15" hidden="1" customHeight="1" x14ac:dyDescent="0.25">
      <c r="C5251" s="160" t="s">
        <v>308</v>
      </c>
      <c r="D5251" s="161">
        <v>92.43</v>
      </c>
    </row>
    <row r="5252" spans="3:4" ht="15" hidden="1" customHeight="1" x14ac:dyDescent="0.25">
      <c r="C5252" s="158" t="s">
        <v>552</v>
      </c>
      <c r="D5252" s="159">
        <v>680.98</v>
      </c>
    </row>
    <row r="5253" spans="3:4" ht="15" hidden="1" customHeight="1" x14ac:dyDescent="0.25">
      <c r="C5253" s="160" t="s">
        <v>552</v>
      </c>
      <c r="D5253" s="161">
        <v>372.64</v>
      </c>
    </row>
    <row r="5254" spans="3:4" ht="15" hidden="1" customHeight="1" x14ac:dyDescent="0.25">
      <c r="C5254" s="158" t="s">
        <v>558</v>
      </c>
      <c r="D5254" s="159">
        <v>843.45</v>
      </c>
    </row>
    <row r="5255" spans="3:4" ht="15" hidden="1" customHeight="1" x14ac:dyDescent="0.25">
      <c r="C5255" s="160" t="s">
        <v>309</v>
      </c>
      <c r="D5255" s="161">
        <v>25.2</v>
      </c>
    </row>
    <row r="5256" spans="3:4" ht="15" hidden="1" customHeight="1" x14ac:dyDescent="0.25">
      <c r="C5256" s="158" t="s">
        <v>312</v>
      </c>
      <c r="D5256" s="159">
        <v>567.04999999999995</v>
      </c>
    </row>
    <row r="5257" spans="3:4" ht="15" hidden="1" customHeight="1" x14ac:dyDescent="0.25">
      <c r="C5257" s="160" t="s">
        <v>547</v>
      </c>
      <c r="D5257" s="161">
        <v>540.85</v>
      </c>
    </row>
    <row r="5258" spans="3:4" ht="15" hidden="1" customHeight="1" x14ac:dyDescent="0.25">
      <c r="C5258" s="158" t="s">
        <v>540</v>
      </c>
      <c r="D5258" s="159">
        <v>317.06</v>
      </c>
    </row>
    <row r="5259" spans="3:4" ht="15" hidden="1" customHeight="1" x14ac:dyDescent="0.25">
      <c r="C5259" s="160" t="s">
        <v>549</v>
      </c>
      <c r="D5259" s="161">
        <v>1233.83</v>
      </c>
    </row>
    <row r="5260" spans="3:4" ht="15" hidden="1" customHeight="1" x14ac:dyDescent="0.25">
      <c r="C5260" s="158" t="s">
        <v>540</v>
      </c>
      <c r="D5260" s="159">
        <v>1024.46</v>
      </c>
    </row>
    <row r="5261" spans="3:4" ht="15" hidden="1" customHeight="1" x14ac:dyDescent="0.25">
      <c r="C5261" s="160" t="s">
        <v>551</v>
      </c>
      <c r="D5261" s="161">
        <v>877.38</v>
      </c>
    </row>
    <row r="5262" spans="3:4" ht="15" hidden="1" customHeight="1" x14ac:dyDescent="0.25">
      <c r="C5262" s="158" t="s">
        <v>546</v>
      </c>
      <c r="D5262" s="159">
        <v>288.79000000000002</v>
      </c>
    </row>
    <row r="5263" spans="3:4" ht="15" hidden="1" customHeight="1" x14ac:dyDescent="0.25">
      <c r="C5263" s="160" t="s">
        <v>551</v>
      </c>
      <c r="D5263" s="161">
        <v>973.95</v>
      </c>
    </row>
    <row r="5264" spans="3:4" ht="15" hidden="1" customHeight="1" x14ac:dyDescent="0.25">
      <c r="C5264" s="158" t="s">
        <v>308</v>
      </c>
      <c r="D5264" s="159">
        <v>899.37</v>
      </c>
    </row>
    <row r="5265" spans="3:4" ht="15" hidden="1" customHeight="1" x14ac:dyDescent="0.25">
      <c r="C5265" s="160" t="s">
        <v>550</v>
      </c>
      <c r="D5265" s="161">
        <v>447.07</v>
      </c>
    </row>
    <row r="5266" spans="3:4" ht="15" hidden="1" customHeight="1" x14ac:dyDescent="0.25">
      <c r="C5266" s="158" t="s">
        <v>553</v>
      </c>
      <c r="D5266" s="159">
        <v>103.37</v>
      </c>
    </row>
    <row r="5267" spans="3:4" ht="15" hidden="1" customHeight="1" x14ac:dyDescent="0.25">
      <c r="C5267" s="160" t="s">
        <v>312</v>
      </c>
      <c r="D5267" s="161">
        <v>543.69000000000005</v>
      </c>
    </row>
    <row r="5268" spans="3:4" ht="15" hidden="1" customHeight="1" x14ac:dyDescent="0.25">
      <c r="C5268" s="158" t="s">
        <v>545</v>
      </c>
      <c r="D5268" s="159">
        <v>1075.8599999999999</v>
      </c>
    </row>
    <row r="5269" spans="3:4" ht="15" hidden="1" customHeight="1" x14ac:dyDescent="0.25">
      <c r="C5269" s="160" t="s">
        <v>553</v>
      </c>
      <c r="D5269" s="161">
        <v>1133.57</v>
      </c>
    </row>
    <row r="5270" spans="3:4" ht="15" hidden="1" customHeight="1" x14ac:dyDescent="0.25">
      <c r="C5270" s="158" t="s">
        <v>307</v>
      </c>
      <c r="D5270" s="159">
        <v>1038.1600000000001</v>
      </c>
    </row>
    <row r="5271" spans="3:4" ht="15" hidden="1" customHeight="1" x14ac:dyDescent="0.25">
      <c r="C5271" s="160" t="s">
        <v>539</v>
      </c>
      <c r="D5271" s="161">
        <v>302.45999999999998</v>
      </c>
    </row>
    <row r="5272" spans="3:4" ht="15" hidden="1" customHeight="1" x14ac:dyDescent="0.25">
      <c r="C5272" s="158" t="s">
        <v>308</v>
      </c>
      <c r="D5272" s="159">
        <v>965.3</v>
      </c>
    </row>
    <row r="5273" spans="3:4" ht="15" hidden="1" customHeight="1" x14ac:dyDescent="0.25">
      <c r="C5273" s="160" t="s">
        <v>553</v>
      </c>
      <c r="D5273" s="161">
        <v>1126.8900000000001</v>
      </c>
    </row>
    <row r="5274" spans="3:4" ht="15" hidden="1" customHeight="1" x14ac:dyDescent="0.25">
      <c r="C5274" s="158" t="s">
        <v>553</v>
      </c>
      <c r="D5274" s="159">
        <v>419.71</v>
      </c>
    </row>
    <row r="5275" spans="3:4" ht="15" hidden="1" customHeight="1" x14ac:dyDescent="0.25">
      <c r="C5275" s="160" t="s">
        <v>309</v>
      </c>
      <c r="D5275" s="161">
        <v>748</v>
      </c>
    </row>
    <row r="5276" spans="3:4" ht="15" hidden="1" customHeight="1" x14ac:dyDescent="0.25">
      <c r="C5276" s="158" t="s">
        <v>540</v>
      </c>
      <c r="D5276" s="159">
        <v>205.35</v>
      </c>
    </row>
    <row r="5277" spans="3:4" ht="15" hidden="1" customHeight="1" x14ac:dyDescent="0.25">
      <c r="C5277" s="160" t="s">
        <v>308</v>
      </c>
      <c r="D5277" s="161">
        <v>910.1</v>
      </c>
    </row>
    <row r="5278" spans="3:4" ht="15" hidden="1" customHeight="1" x14ac:dyDescent="0.25">
      <c r="C5278" s="158" t="s">
        <v>552</v>
      </c>
      <c r="D5278" s="159">
        <v>785.07</v>
      </c>
    </row>
    <row r="5279" spans="3:4" ht="15" hidden="1" customHeight="1" x14ac:dyDescent="0.25">
      <c r="C5279" s="160" t="s">
        <v>553</v>
      </c>
      <c r="D5279" s="161">
        <v>740.89</v>
      </c>
    </row>
    <row r="5280" spans="3:4" ht="15" hidden="1" customHeight="1" x14ac:dyDescent="0.25">
      <c r="C5280" s="158" t="s">
        <v>552</v>
      </c>
      <c r="D5280" s="159">
        <v>32.68</v>
      </c>
    </row>
    <row r="5281" spans="3:4" ht="15" hidden="1" customHeight="1" x14ac:dyDescent="0.25">
      <c r="C5281" s="160" t="s">
        <v>547</v>
      </c>
      <c r="D5281" s="161">
        <v>877.26</v>
      </c>
    </row>
    <row r="5282" spans="3:4" ht="15" hidden="1" customHeight="1" x14ac:dyDescent="0.25">
      <c r="C5282" s="158" t="s">
        <v>543</v>
      </c>
      <c r="D5282" s="159">
        <v>150.35</v>
      </c>
    </row>
    <row r="5283" spans="3:4" ht="15" hidden="1" customHeight="1" x14ac:dyDescent="0.25">
      <c r="C5283" s="160" t="s">
        <v>312</v>
      </c>
      <c r="D5283" s="161">
        <v>1147.43</v>
      </c>
    </row>
    <row r="5284" spans="3:4" ht="15" hidden="1" customHeight="1" x14ac:dyDescent="0.25">
      <c r="C5284" s="158" t="s">
        <v>546</v>
      </c>
      <c r="D5284" s="159">
        <v>804.89</v>
      </c>
    </row>
    <row r="5285" spans="3:4" ht="15" hidden="1" customHeight="1" x14ac:dyDescent="0.25">
      <c r="C5285" s="160" t="s">
        <v>546</v>
      </c>
      <c r="D5285" s="161">
        <v>606.29999999999995</v>
      </c>
    </row>
    <row r="5286" spans="3:4" ht="15" hidden="1" customHeight="1" x14ac:dyDescent="0.25">
      <c r="C5286" s="158" t="s">
        <v>540</v>
      </c>
      <c r="D5286" s="159">
        <v>794.55</v>
      </c>
    </row>
    <row r="5287" spans="3:4" ht="15" hidden="1" customHeight="1" x14ac:dyDescent="0.25">
      <c r="C5287" s="160" t="s">
        <v>548</v>
      </c>
      <c r="D5287" s="161">
        <v>272.89999999999998</v>
      </c>
    </row>
    <row r="5288" spans="3:4" ht="15" hidden="1" customHeight="1" x14ac:dyDescent="0.25">
      <c r="C5288" s="158" t="s">
        <v>542</v>
      </c>
      <c r="D5288" s="159">
        <v>832.42</v>
      </c>
    </row>
    <row r="5289" spans="3:4" ht="15" hidden="1" customHeight="1" x14ac:dyDescent="0.25">
      <c r="C5289" s="160" t="s">
        <v>549</v>
      </c>
      <c r="D5289" s="161">
        <v>153.94999999999999</v>
      </c>
    </row>
    <row r="5290" spans="3:4" ht="15" hidden="1" customHeight="1" x14ac:dyDescent="0.25">
      <c r="C5290" s="158" t="s">
        <v>312</v>
      </c>
      <c r="D5290" s="159">
        <v>31.8</v>
      </c>
    </row>
    <row r="5291" spans="3:4" ht="15" hidden="1" customHeight="1" x14ac:dyDescent="0.25">
      <c r="C5291" s="160" t="s">
        <v>543</v>
      </c>
      <c r="D5291" s="161">
        <v>1025.5999999999999</v>
      </c>
    </row>
    <row r="5292" spans="3:4" ht="15" hidden="1" customHeight="1" x14ac:dyDescent="0.25">
      <c r="C5292" s="158" t="s">
        <v>542</v>
      </c>
      <c r="D5292" s="159">
        <v>1273.76</v>
      </c>
    </row>
    <row r="5293" spans="3:4" ht="15" hidden="1" customHeight="1" x14ac:dyDescent="0.25">
      <c r="C5293" s="160" t="s">
        <v>550</v>
      </c>
      <c r="D5293" s="161">
        <v>910.9</v>
      </c>
    </row>
    <row r="5294" spans="3:4" ht="15" hidden="1" customHeight="1" x14ac:dyDescent="0.25">
      <c r="C5294" s="158" t="s">
        <v>549</v>
      </c>
      <c r="D5294" s="159">
        <v>413.93</v>
      </c>
    </row>
    <row r="5295" spans="3:4" ht="15" hidden="1" customHeight="1" x14ac:dyDescent="0.25">
      <c r="C5295" s="160" t="s">
        <v>312</v>
      </c>
      <c r="D5295" s="161">
        <v>1296.05</v>
      </c>
    </row>
    <row r="5296" spans="3:4" ht="15" hidden="1" customHeight="1" x14ac:dyDescent="0.25">
      <c r="C5296" s="158" t="s">
        <v>545</v>
      </c>
      <c r="D5296" s="159">
        <v>1016.62</v>
      </c>
    </row>
    <row r="5297" spans="3:4" ht="15" hidden="1" customHeight="1" x14ac:dyDescent="0.25">
      <c r="C5297" s="160" t="s">
        <v>544</v>
      </c>
      <c r="D5297" s="161">
        <v>915.35</v>
      </c>
    </row>
    <row r="5298" spans="3:4" ht="15" hidden="1" customHeight="1" x14ac:dyDescent="0.25">
      <c r="C5298" s="158" t="s">
        <v>547</v>
      </c>
      <c r="D5298" s="159">
        <v>547.28</v>
      </c>
    </row>
    <row r="5299" spans="3:4" ht="15" hidden="1" customHeight="1" x14ac:dyDescent="0.25">
      <c r="C5299" s="160" t="s">
        <v>308</v>
      </c>
      <c r="D5299" s="161">
        <v>905.82</v>
      </c>
    </row>
    <row r="5300" spans="3:4" ht="15" hidden="1" customHeight="1" x14ac:dyDescent="0.25">
      <c r="C5300" s="158" t="s">
        <v>546</v>
      </c>
      <c r="D5300" s="159">
        <v>206.33</v>
      </c>
    </row>
    <row r="5301" spans="3:4" ht="15" hidden="1" customHeight="1" x14ac:dyDescent="0.25">
      <c r="C5301" s="160" t="s">
        <v>542</v>
      </c>
      <c r="D5301" s="161">
        <v>154.03</v>
      </c>
    </row>
    <row r="5302" spans="3:4" ht="15" hidden="1" customHeight="1" x14ac:dyDescent="0.25">
      <c r="C5302" s="158" t="s">
        <v>558</v>
      </c>
      <c r="D5302" s="159">
        <v>483.9</v>
      </c>
    </row>
    <row r="5303" spans="3:4" ht="15" hidden="1" customHeight="1" x14ac:dyDescent="0.25">
      <c r="C5303" s="160" t="s">
        <v>552</v>
      </c>
      <c r="D5303" s="161">
        <v>489.53</v>
      </c>
    </row>
    <row r="5304" spans="3:4" ht="15" hidden="1" customHeight="1" x14ac:dyDescent="0.25">
      <c r="C5304" s="158" t="s">
        <v>307</v>
      </c>
      <c r="D5304" s="159">
        <v>778.58</v>
      </c>
    </row>
    <row r="5305" spans="3:4" ht="15" hidden="1" customHeight="1" x14ac:dyDescent="0.25">
      <c r="C5305" s="160" t="s">
        <v>555</v>
      </c>
      <c r="D5305" s="161">
        <v>843.46</v>
      </c>
    </row>
    <row r="5306" spans="3:4" ht="15" hidden="1" customHeight="1" x14ac:dyDescent="0.25">
      <c r="C5306" s="158" t="s">
        <v>539</v>
      </c>
      <c r="D5306" s="159">
        <v>1255</v>
      </c>
    </row>
    <row r="5307" spans="3:4" ht="15" hidden="1" customHeight="1" x14ac:dyDescent="0.25">
      <c r="C5307" s="160" t="s">
        <v>540</v>
      </c>
      <c r="D5307" s="161">
        <v>382.78</v>
      </c>
    </row>
    <row r="5308" spans="3:4" ht="15" hidden="1" customHeight="1" x14ac:dyDescent="0.25">
      <c r="C5308" s="158" t="s">
        <v>544</v>
      </c>
      <c r="D5308" s="159">
        <v>487.65</v>
      </c>
    </row>
    <row r="5309" spans="3:4" ht="15" hidden="1" customHeight="1" x14ac:dyDescent="0.25">
      <c r="C5309" s="160" t="s">
        <v>542</v>
      </c>
      <c r="D5309" s="161">
        <v>540.51</v>
      </c>
    </row>
    <row r="5310" spans="3:4" ht="15" hidden="1" customHeight="1" x14ac:dyDescent="0.25">
      <c r="C5310" s="158" t="s">
        <v>307</v>
      </c>
      <c r="D5310" s="159">
        <v>539.78</v>
      </c>
    </row>
    <row r="5311" spans="3:4" ht="15" hidden="1" customHeight="1" x14ac:dyDescent="0.25">
      <c r="C5311" s="160" t="s">
        <v>545</v>
      </c>
      <c r="D5311" s="161">
        <v>402.98</v>
      </c>
    </row>
    <row r="5312" spans="3:4" ht="15" hidden="1" customHeight="1" x14ac:dyDescent="0.25">
      <c r="C5312" s="158" t="s">
        <v>550</v>
      </c>
      <c r="D5312" s="159">
        <v>956.9</v>
      </c>
    </row>
    <row r="5313" spans="3:4" ht="15" hidden="1" customHeight="1" x14ac:dyDescent="0.25">
      <c r="C5313" s="160" t="s">
        <v>309</v>
      </c>
      <c r="D5313" s="161">
        <v>793.97</v>
      </c>
    </row>
    <row r="5314" spans="3:4" ht="15" hidden="1" customHeight="1" x14ac:dyDescent="0.25">
      <c r="C5314" s="158" t="s">
        <v>543</v>
      </c>
      <c r="D5314" s="159">
        <v>263.63</v>
      </c>
    </row>
    <row r="5315" spans="3:4" ht="15" hidden="1" customHeight="1" x14ac:dyDescent="0.25">
      <c r="C5315" s="160" t="s">
        <v>542</v>
      </c>
      <c r="D5315" s="161">
        <v>520.61</v>
      </c>
    </row>
    <row r="5316" spans="3:4" ht="15" hidden="1" customHeight="1" x14ac:dyDescent="0.25">
      <c r="C5316" s="158" t="s">
        <v>551</v>
      </c>
      <c r="D5316" s="159">
        <v>497.53</v>
      </c>
    </row>
    <row r="5317" spans="3:4" ht="15" hidden="1" customHeight="1" x14ac:dyDescent="0.25">
      <c r="C5317" s="160" t="s">
        <v>543</v>
      </c>
      <c r="D5317" s="161">
        <v>1251.8699999999999</v>
      </c>
    </row>
    <row r="5318" spans="3:4" ht="15" hidden="1" customHeight="1" x14ac:dyDescent="0.25">
      <c r="C5318" s="158" t="s">
        <v>548</v>
      </c>
      <c r="D5318" s="159">
        <v>160.75</v>
      </c>
    </row>
    <row r="5319" spans="3:4" ht="15" hidden="1" customHeight="1" x14ac:dyDescent="0.25">
      <c r="C5319" s="160" t="s">
        <v>551</v>
      </c>
      <c r="D5319" s="161">
        <v>334.82</v>
      </c>
    </row>
    <row r="5320" spans="3:4" ht="15" hidden="1" customHeight="1" x14ac:dyDescent="0.25">
      <c r="C5320" s="158" t="s">
        <v>551</v>
      </c>
      <c r="D5320" s="159">
        <v>271.37</v>
      </c>
    </row>
    <row r="5321" spans="3:4" ht="15" hidden="1" customHeight="1" x14ac:dyDescent="0.25">
      <c r="C5321" s="160" t="s">
        <v>547</v>
      </c>
      <c r="D5321" s="161">
        <v>589.82000000000005</v>
      </c>
    </row>
    <row r="5322" spans="3:4" ht="15" hidden="1" customHeight="1" x14ac:dyDescent="0.25">
      <c r="C5322" s="158" t="s">
        <v>549</v>
      </c>
      <c r="D5322" s="159">
        <v>597.27</v>
      </c>
    </row>
    <row r="5323" spans="3:4" ht="15" hidden="1" customHeight="1" x14ac:dyDescent="0.25">
      <c r="C5323" s="160" t="s">
        <v>539</v>
      </c>
      <c r="D5323" s="161">
        <v>578.33000000000004</v>
      </c>
    </row>
    <row r="5324" spans="3:4" ht="15" hidden="1" customHeight="1" x14ac:dyDescent="0.25">
      <c r="C5324" s="158" t="s">
        <v>548</v>
      </c>
      <c r="D5324" s="159">
        <v>396.22</v>
      </c>
    </row>
    <row r="5325" spans="3:4" ht="15" hidden="1" customHeight="1" x14ac:dyDescent="0.25">
      <c r="C5325" s="160" t="s">
        <v>543</v>
      </c>
      <c r="D5325" s="161">
        <v>1127.43</v>
      </c>
    </row>
    <row r="5326" spans="3:4" ht="15" hidden="1" customHeight="1" x14ac:dyDescent="0.25">
      <c r="C5326" s="158" t="s">
        <v>548</v>
      </c>
      <c r="D5326" s="159">
        <v>584.46</v>
      </c>
    </row>
    <row r="5327" spans="3:4" ht="15" hidden="1" customHeight="1" x14ac:dyDescent="0.25">
      <c r="C5327" s="160" t="s">
        <v>542</v>
      </c>
      <c r="D5327" s="161">
        <v>864.55</v>
      </c>
    </row>
    <row r="5328" spans="3:4" ht="15" hidden="1" customHeight="1" x14ac:dyDescent="0.25">
      <c r="C5328" s="158" t="s">
        <v>308</v>
      </c>
      <c r="D5328" s="159">
        <v>469.19</v>
      </c>
    </row>
    <row r="5329" spans="3:4" ht="15" hidden="1" customHeight="1" x14ac:dyDescent="0.25">
      <c r="C5329" s="160" t="s">
        <v>553</v>
      </c>
      <c r="D5329" s="161">
        <v>612.02</v>
      </c>
    </row>
    <row r="5330" spans="3:4" ht="15" hidden="1" customHeight="1" x14ac:dyDescent="0.25">
      <c r="C5330" s="158" t="s">
        <v>540</v>
      </c>
      <c r="D5330" s="159">
        <v>766.24</v>
      </c>
    </row>
    <row r="5331" spans="3:4" ht="15" hidden="1" customHeight="1" x14ac:dyDescent="0.25">
      <c r="C5331" s="160" t="s">
        <v>312</v>
      </c>
      <c r="D5331" s="161">
        <v>905.67</v>
      </c>
    </row>
    <row r="5332" spans="3:4" ht="15" hidden="1" customHeight="1" x14ac:dyDescent="0.25">
      <c r="C5332" s="158" t="s">
        <v>539</v>
      </c>
      <c r="D5332" s="159">
        <v>282.82</v>
      </c>
    </row>
    <row r="5333" spans="3:4" ht="15" hidden="1" customHeight="1" x14ac:dyDescent="0.25">
      <c r="C5333" s="160" t="s">
        <v>550</v>
      </c>
      <c r="D5333" s="161">
        <v>1097.67</v>
      </c>
    </row>
    <row r="5334" spans="3:4" ht="15" hidden="1" customHeight="1" x14ac:dyDescent="0.25">
      <c r="C5334" s="158" t="s">
        <v>549</v>
      </c>
      <c r="D5334" s="159">
        <v>191.2</v>
      </c>
    </row>
    <row r="5335" spans="3:4" ht="15" hidden="1" customHeight="1" x14ac:dyDescent="0.25">
      <c r="C5335" s="160" t="s">
        <v>309</v>
      </c>
      <c r="D5335" s="161">
        <v>580.32000000000005</v>
      </c>
    </row>
    <row r="5336" spans="3:4" ht="15" hidden="1" customHeight="1" x14ac:dyDescent="0.25">
      <c r="C5336" s="158" t="s">
        <v>539</v>
      </c>
      <c r="D5336" s="159">
        <v>90.81</v>
      </c>
    </row>
    <row r="5337" spans="3:4" ht="15" hidden="1" customHeight="1" x14ac:dyDescent="0.25">
      <c r="C5337" s="160" t="s">
        <v>540</v>
      </c>
      <c r="D5337" s="161">
        <v>521.62</v>
      </c>
    </row>
    <row r="5338" spans="3:4" ht="15" hidden="1" customHeight="1" x14ac:dyDescent="0.25">
      <c r="C5338" s="158" t="s">
        <v>545</v>
      </c>
      <c r="D5338" s="159">
        <v>666.21</v>
      </c>
    </row>
    <row r="5339" spans="3:4" ht="15" hidden="1" customHeight="1" x14ac:dyDescent="0.25">
      <c r="C5339" s="160" t="s">
        <v>558</v>
      </c>
      <c r="D5339" s="161">
        <v>838.19</v>
      </c>
    </row>
    <row r="5340" spans="3:4" ht="15" hidden="1" customHeight="1" x14ac:dyDescent="0.25">
      <c r="C5340" s="158" t="s">
        <v>547</v>
      </c>
      <c r="D5340" s="159">
        <v>450.26</v>
      </c>
    </row>
    <row r="5341" spans="3:4" ht="15" hidden="1" customHeight="1" x14ac:dyDescent="0.25">
      <c r="C5341" s="160" t="s">
        <v>309</v>
      </c>
      <c r="D5341" s="161">
        <v>480.29</v>
      </c>
    </row>
    <row r="5342" spans="3:4" ht="15" hidden="1" customHeight="1" x14ac:dyDescent="0.25">
      <c r="C5342" s="158" t="s">
        <v>539</v>
      </c>
      <c r="D5342" s="159">
        <v>587.15</v>
      </c>
    </row>
    <row r="5343" spans="3:4" ht="15" hidden="1" customHeight="1" x14ac:dyDescent="0.25">
      <c r="C5343" s="160" t="s">
        <v>312</v>
      </c>
      <c r="D5343" s="161">
        <v>321.41000000000003</v>
      </c>
    </row>
    <row r="5344" spans="3:4" ht="15" hidden="1" customHeight="1" x14ac:dyDescent="0.25">
      <c r="C5344" s="158" t="s">
        <v>542</v>
      </c>
      <c r="D5344" s="159">
        <v>697.28</v>
      </c>
    </row>
    <row r="5345" spans="3:4" ht="15" hidden="1" customHeight="1" x14ac:dyDescent="0.25">
      <c r="C5345" s="160" t="s">
        <v>307</v>
      </c>
      <c r="D5345" s="161">
        <v>648.39</v>
      </c>
    </row>
    <row r="5346" spans="3:4" ht="15" hidden="1" customHeight="1" x14ac:dyDescent="0.25">
      <c r="C5346" s="158" t="s">
        <v>547</v>
      </c>
      <c r="D5346" s="159">
        <v>936.47</v>
      </c>
    </row>
    <row r="5347" spans="3:4" ht="15" hidden="1" customHeight="1" x14ac:dyDescent="0.25">
      <c r="C5347" s="160" t="s">
        <v>542</v>
      </c>
      <c r="D5347" s="161">
        <v>372.88</v>
      </c>
    </row>
    <row r="5348" spans="3:4" ht="15" hidden="1" customHeight="1" x14ac:dyDescent="0.25">
      <c r="C5348" s="158" t="s">
        <v>553</v>
      </c>
      <c r="D5348" s="159">
        <v>1264.52</v>
      </c>
    </row>
    <row r="5349" spans="3:4" ht="15" hidden="1" customHeight="1" x14ac:dyDescent="0.25">
      <c r="C5349" s="160" t="s">
        <v>308</v>
      </c>
      <c r="D5349" s="161">
        <v>1117.1500000000001</v>
      </c>
    </row>
    <row r="5350" spans="3:4" ht="15" hidden="1" customHeight="1" x14ac:dyDescent="0.25">
      <c r="C5350" s="158" t="s">
        <v>543</v>
      </c>
      <c r="D5350" s="159">
        <v>936.28</v>
      </c>
    </row>
    <row r="5351" spans="3:4" ht="15" hidden="1" customHeight="1" x14ac:dyDescent="0.25">
      <c r="C5351" s="160" t="s">
        <v>543</v>
      </c>
      <c r="D5351" s="161">
        <v>1127.26</v>
      </c>
    </row>
    <row r="5352" spans="3:4" ht="15" hidden="1" customHeight="1" x14ac:dyDescent="0.25">
      <c r="C5352" s="158" t="s">
        <v>547</v>
      </c>
      <c r="D5352" s="159">
        <v>990.91</v>
      </c>
    </row>
    <row r="5353" spans="3:4" ht="15" hidden="1" customHeight="1" x14ac:dyDescent="0.25">
      <c r="C5353" s="160" t="s">
        <v>546</v>
      </c>
      <c r="D5353" s="161">
        <v>820.81</v>
      </c>
    </row>
    <row r="5354" spans="3:4" ht="15" hidden="1" customHeight="1" x14ac:dyDescent="0.25">
      <c r="C5354" s="158" t="s">
        <v>308</v>
      </c>
      <c r="D5354" s="159">
        <v>837.96</v>
      </c>
    </row>
    <row r="5355" spans="3:4" ht="15" hidden="1" customHeight="1" x14ac:dyDescent="0.25">
      <c r="C5355" s="160" t="s">
        <v>540</v>
      </c>
      <c r="D5355" s="161">
        <v>1201.56</v>
      </c>
    </row>
    <row r="5356" spans="3:4" ht="15" hidden="1" customHeight="1" x14ac:dyDescent="0.25">
      <c r="C5356" s="158" t="s">
        <v>541</v>
      </c>
      <c r="D5356" s="159">
        <v>323.5</v>
      </c>
    </row>
    <row r="5357" spans="3:4" ht="15" hidden="1" customHeight="1" x14ac:dyDescent="0.25">
      <c r="C5357" s="160" t="s">
        <v>552</v>
      </c>
      <c r="D5357" s="161">
        <v>635.96</v>
      </c>
    </row>
    <row r="5358" spans="3:4" ht="15" hidden="1" customHeight="1" x14ac:dyDescent="0.25">
      <c r="C5358" s="158" t="s">
        <v>540</v>
      </c>
      <c r="D5358" s="159">
        <v>597.35</v>
      </c>
    </row>
    <row r="5359" spans="3:4" ht="15" hidden="1" customHeight="1" x14ac:dyDescent="0.25">
      <c r="C5359" s="160" t="s">
        <v>307</v>
      </c>
      <c r="D5359" s="161">
        <v>210.65</v>
      </c>
    </row>
    <row r="5360" spans="3:4" ht="15" hidden="1" customHeight="1" x14ac:dyDescent="0.25">
      <c r="C5360" s="158" t="s">
        <v>550</v>
      </c>
      <c r="D5360" s="159">
        <v>1194.4100000000001</v>
      </c>
    </row>
    <row r="5361" spans="3:4" ht="15" hidden="1" customHeight="1" x14ac:dyDescent="0.25">
      <c r="C5361" s="160" t="s">
        <v>558</v>
      </c>
      <c r="D5361" s="161">
        <v>650.36</v>
      </c>
    </row>
    <row r="5362" spans="3:4" ht="15" hidden="1" customHeight="1" x14ac:dyDescent="0.25">
      <c r="C5362" s="158" t="s">
        <v>551</v>
      </c>
      <c r="D5362" s="159">
        <v>546.54999999999995</v>
      </c>
    </row>
    <row r="5363" spans="3:4" ht="15" hidden="1" customHeight="1" x14ac:dyDescent="0.25">
      <c r="C5363" s="160" t="s">
        <v>545</v>
      </c>
      <c r="D5363" s="161">
        <v>960.16</v>
      </c>
    </row>
    <row r="5364" spans="3:4" ht="15" hidden="1" customHeight="1" x14ac:dyDescent="0.25">
      <c r="C5364" s="158" t="s">
        <v>539</v>
      </c>
      <c r="D5364" s="159">
        <v>1080.94</v>
      </c>
    </row>
    <row r="5365" spans="3:4" ht="15" hidden="1" customHeight="1" x14ac:dyDescent="0.25">
      <c r="C5365" s="160" t="s">
        <v>307</v>
      </c>
      <c r="D5365" s="161">
        <v>1093.01</v>
      </c>
    </row>
    <row r="5366" spans="3:4" ht="15" hidden="1" customHeight="1" x14ac:dyDescent="0.25">
      <c r="C5366" s="158" t="s">
        <v>307</v>
      </c>
      <c r="D5366" s="159">
        <v>796.03</v>
      </c>
    </row>
    <row r="5367" spans="3:4" ht="15" hidden="1" customHeight="1" x14ac:dyDescent="0.25">
      <c r="C5367" s="160" t="s">
        <v>551</v>
      </c>
      <c r="D5367" s="161">
        <v>1131.68</v>
      </c>
    </row>
    <row r="5368" spans="3:4" ht="15" hidden="1" customHeight="1" x14ac:dyDescent="0.25">
      <c r="C5368" s="158" t="s">
        <v>539</v>
      </c>
      <c r="D5368" s="159">
        <v>1117.3900000000001</v>
      </c>
    </row>
    <row r="5369" spans="3:4" ht="15" hidden="1" customHeight="1" x14ac:dyDescent="0.25">
      <c r="C5369" s="160" t="s">
        <v>549</v>
      </c>
      <c r="D5369" s="161">
        <v>801.09</v>
      </c>
    </row>
    <row r="5370" spans="3:4" ht="15" hidden="1" customHeight="1" x14ac:dyDescent="0.25">
      <c r="C5370" s="158" t="s">
        <v>312</v>
      </c>
      <c r="D5370" s="159">
        <v>1071.58</v>
      </c>
    </row>
    <row r="5371" spans="3:4" ht="15" hidden="1" customHeight="1" x14ac:dyDescent="0.25">
      <c r="C5371" s="160" t="s">
        <v>551</v>
      </c>
      <c r="D5371" s="161">
        <v>847.99</v>
      </c>
    </row>
    <row r="5372" spans="3:4" ht="15" hidden="1" customHeight="1" x14ac:dyDescent="0.25">
      <c r="C5372" s="158" t="s">
        <v>556</v>
      </c>
      <c r="D5372" s="159">
        <v>95.67</v>
      </c>
    </row>
    <row r="5373" spans="3:4" ht="15" hidden="1" customHeight="1" x14ac:dyDescent="0.25">
      <c r="C5373" s="160" t="s">
        <v>556</v>
      </c>
      <c r="D5373" s="161">
        <v>14.54</v>
      </c>
    </row>
    <row r="5374" spans="3:4" ht="15" hidden="1" customHeight="1" x14ac:dyDescent="0.25">
      <c r="C5374" s="158" t="s">
        <v>551</v>
      </c>
      <c r="D5374" s="159">
        <v>648.21</v>
      </c>
    </row>
    <row r="5375" spans="3:4" ht="15" hidden="1" customHeight="1" x14ac:dyDescent="0.25">
      <c r="C5375" s="160" t="s">
        <v>539</v>
      </c>
      <c r="D5375" s="161">
        <v>240.74</v>
      </c>
    </row>
    <row r="5376" spans="3:4" ht="15" hidden="1" customHeight="1" x14ac:dyDescent="0.25">
      <c r="C5376" s="158" t="s">
        <v>549</v>
      </c>
      <c r="D5376" s="159">
        <v>96.03</v>
      </c>
    </row>
    <row r="5377" spans="3:4" ht="15" hidden="1" customHeight="1" x14ac:dyDescent="0.25">
      <c r="C5377" s="160" t="s">
        <v>546</v>
      </c>
      <c r="D5377" s="161">
        <v>519.78</v>
      </c>
    </row>
    <row r="5378" spans="3:4" ht="15" hidden="1" customHeight="1" x14ac:dyDescent="0.25">
      <c r="C5378" s="158" t="s">
        <v>554</v>
      </c>
      <c r="D5378" s="159">
        <v>392.66</v>
      </c>
    </row>
    <row r="5379" spans="3:4" ht="15" hidden="1" customHeight="1" x14ac:dyDescent="0.25">
      <c r="C5379" s="160" t="s">
        <v>312</v>
      </c>
      <c r="D5379" s="161">
        <v>630.92999999999995</v>
      </c>
    </row>
    <row r="5380" spans="3:4" ht="15" hidden="1" customHeight="1" x14ac:dyDescent="0.25">
      <c r="C5380" s="158" t="s">
        <v>549</v>
      </c>
      <c r="D5380" s="159">
        <v>269.81</v>
      </c>
    </row>
    <row r="5381" spans="3:4" ht="15" hidden="1" customHeight="1" x14ac:dyDescent="0.25">
      <c r="C5381" s="160" t="s">
        <v>539</v>
      </c>
      <c r="D5381" s="161">
        <v>954.91</v>
      </c>
    </row>
    <row r="5382" spans="3:4" ht="15" hidden="1" customHeight="1" x14ac:dyDescent="0.25">
      <c r="C5382" s="158" t="s">
        <v>539</v>
      </c>
      <c r="D5382" s="159">
        <v>174.51</v>
      </c>
    </row>
    <row r="5383" spans="3:4" ht="15" hidden="1" customHeight="1" x14ac:dyDescent="0.25">
      <c r="C5383" s="160" t="s">
        <v>553</v>
      </c>
      <c r="D5383" s="161">
        <v>612.94000000000005</v>
      </c>
    </row>
    <row r="5384" spans="3:4" ht="15" hidden="1" customHeight="1" x14ac:dyDescent="0.25">
      <c r="C5384" s="158" t="s">
        <v>542</v>
      </c>
      <c r="D5384" s="159">
        <v>570.51</v>
      </c>
    </row>
    <row r="5385" spans="3:4" ht="15" hidden="1" customHeight="1" x14ac:dyDescent="0.25">
      <c r="C5385" s="160" t="s">
        <v>556</v>
      </c>
      <c r="D5385" s="161">
        <v>598.53</v>
      </c>
    </row>
    <row r="5386" spans="3:4" ht="15" hidden="1" customHeight="1" x14ac:dyDescent="0.25">
      <c r="C5386" s="158" t="s">
        <v>547</v>
      </c>
      <c r="D5386" s="159">
        <v>716.35</v>
      </c>
    </row>
    <row r="5387" spans="3:4" ht="15" hidden="1" customHeight="1" x14ac:dyDescent="0.25">
      <c r="C5387" s="160" t="s">
        <v>309</v>
      </c>
      <c r="D5387" s="161">
        <v>619.46</v>
      </c>
    </row>
    <row r="5388" spans="3:4" ht="15" hidden="1" customHeight="1" x14ac:dyDescent="0.25">
      <c r="C5388" s="158" t="s">
        <v>553</v>
      </c>
      <c r="D5388" s="159">
        <v>877.71</v>
      </c>
    </row>
    <row r="5389" spans="3:4" ht="15" hidden="1" customHeight="1" x14ac:dyDescent="0.25">
      <c r="C5389" s="160" t="s">
        <v>549</v>
      </c>
      <c r="D5389" s="161">
        <v>1235.95</v>
      </c>
    </row>
    <row r="5390" spans="3:4" ht="15" hidden="1" customHeight="1" x14ac:dyDescent="0.25">
      <c r="C5390" s="158" t="s">
        <v>557</v>
      </c>
      <c r="D5390" s="159">
        <v>455.16</v>
      </c>
    </row>
    <row r="5391" spans="3:4" ht="15" hidden="1" customHeight="1" x14ac:dyDescent="0.25">
      <c r="C5391" s="160" t="s">
        <v>549</v>
      </c>
      <c r="D5391" s="161">
        <v>267.67</v>
      </c>
    </row>
    <row r="5392" spans="3:4" ht="15" hidden="1" customHeight="1" x14ac:dyDescent="0.25">
      <c r="C5392" s="158" t="s">
        <v>308</v>
      </c>
      <c r="D5392" s="159">
        <v>76.52</v>
      </c>
    </row>
    <row r="5393" spans="3:4" ht="15" hidden="1" customHeight="1" x14ac:dyDescent="0.25">
      <c r="C5393" s="160" t="s">
        <v>309</v>
      </c>
      <c r="D5393" s="161">
        <v>314.7</v>
      </c>
    </row>
    <row r="5394" spans="3:4" ht="15" hidden="1" customHeight="1" x14ac:dyDescent="0.25">
      <c r="C5394" s="158" t="s">
        <v>553</v>
      </c>
      <c r="D5394" s="159">
        <v>510.32</v>
      </c>
    </row>
    <row r="5395" spans="3:4" ht="15" hidden="1" customHeight="1" x14ac:dyDescent="0.25">
      <c r="C5395" s="160" t="s">
        <v>309</v>
      </c>
      <c r="D5395" s="161">
        <v>1029.18</v>
      </c>
    </row>
    <row r="5396" spans="3:4" ht="15" hidden="1" customHeight="1" x14ac:dyDescent="0.25">
      <c r="C5396" s="158" t="s">
        <v>552</v>
      </c>
      <c r="D5396" s="159">
        <v>693.9</v>
      </c>
    </row>
    <row r="5397" spans="3:4" ht="15" hidden="1" customHeight="1" x14ac:dyDescent="0.25">
      <c r="C5397" s="160" t="s">
        <v>308</v>
      </c>
      <c r="D5397" s="161">
        <v>1209.7</v>
      </c>
    </row>
    <row r="5398" spans="3:4" ht="15" hidden="1" customHeight="1" x14ac:dyDescent="0.25">
      <c r="C5398" s="158" t="s">
        <v>312</v>
      </c>
      <c r="D5398" s="159">
        <v>776.84</v>
      </c>
    </row>
    <row r="5399" spans="3:4" ht="15" hidden="1" customHeight="1" x14ac:dyDescent="0.25">
      <c r="C5399" s="160" t="s">
        <v>540</v>
      </c>
      <c r="D5399" s="161">
        <v>675.09</v>
      </c>
    </row>
    <row r="5400" spans="3:4" ht="15" hidden="1" customHeight="1" x14ac:dyDescent="0.25">
      <c r="C5400" s="158" t="s">
        <v>545</v>
      </c>
      <c r="D5400" s="159">
        <v>1234.2</v>
      </c>
    </row>
    <row r="5401" spans="3:4" ht="15" hidden="1" customHeight="1" x14ac:dyDescent="0.25">
      <c r="C5401" s="160" t="s">
        <v>547</v>
      </c>
      <c r="D5401" s="161">
        <v>498.94</v>
      </c>
    </row>
    <row r="5402" spans="3:4" ht="15" hidden="1" customHeight="1" x14ac:dyDescent="0.25">
      <c r="C5402" s="158" t="s">
        <v>540</v>
      </c>
      <c r="D5402" s="159">
        <v>385.46</v>
      </c>
    </row>
    <row r="5403" spans="3:4" ht="15" hidden="1" customHeight="1" x14ac:dyDescent="0.25">
      <c r="C5403" s="160" t="s">
        <v>307</v>
      </c>
      <c r="D5403" s="161">
        <v>584.01</v>
      </c>
    </row>
    <row r="5404" spans="3:4" ht="15" hidden="1" customHeight="1" x14ac:dyDescent="0.25">
      <c r="C5404" s="158" t="s">
        <v>551</v>
      </c>
      <c r="D5404" s="159">
        <v>676.4</v>
      </c>
    </row>
    <row r="5405" spans="3:4" ht="15" hidden="1" customHeight="1" x14ac:dyDescent="0.25">
      <c r="C5405" s="160" t="s">
        <v>551</v>
      </c>
      <c r="D5405" s="161">
        <v>614.22</v>
      </c>
    </row>
    <row r="5406" spans="3:4" ht="15" hidden="1" customHeight="1" x14ac:dyDescent="0.25">
      <c r="C5406" s="158" t="s">
        <v>308</v>
      </c>
      <c r="D5406" s="159">
        <v>1161.06</v>
      </c>
    </row>
    <row r="5407" spans="3:4" ht="15" hidden="1" customHeight="1" x14ac:dyDescent="0.25">
      <c r="C5407" s="160" t="s">
        <v>540</v>
      </c>
      <c r="D5407" s="161">
        <v>279.54000000000002</v>
      </c>
    </row>
    <row r="5408" spans="3:4" ht="15" hidden="1" customHeight="1" x14ac:dyDescent="0.25">
      <c r="C5408" s="158" t="s">
        <v>551</v>
      </c>
      <c r="D5408" s="159">
        <v>447.77</v>
      </c>
    </row>
    <row r="5409" spans="3:4" ht="15" hidden="1" customHeight="1" x14ac:dyDescent="0.25">
      <c r="C5409" s="160" t="s">
        <v>545</v>
      </c>
      <c r="D5409" s="161">
        <v>900.7</v>
      </c>
    </row>
    <row r="5410" spans="3:4" ht="15" hidden="1" customHeight="1" x14ac:dyDescent="0.25">
      <c r="C5410" s="158" t="s">
        <v>539</v>
      </c>
      <c r="D5410" s="159">
        <v>1071.56</v>
      </c>
    </row>
    <row r="5411" spans="3:4" ht="15" hidden="1" customHeight="1" x14ac:dyDescent="0.25">
      <c r="C5411" s="160" t="s">
        <v>542</v>
      </c>
      <c r="D5411" s="161">
        <v>697.51</v>
      </c>
    </row>
    <row r="5412" spans="3:4" ht="15" hidden="1" customHeight="1" x14ac:dyDescent="0.25">
      <c r="C5412" s="158" t="s">
        <v>553</v>
      </c>
      <c r="D5412" s="159">
        <v>733.92</v>
      </c>
    </row>
    <row r="5413" spans="3:4" ht="15" hidden="1" customHeight="1" x14ac:dyDescent="0.25">
      <c r="C5413" s="160" t="s">
        <v>544</v>
      </c>
      <c r="D5413" s="161">
        <v>349.4</v>
      </c>
    </row>
    <row r="5414" spans="3:4" ht="15" hidden="1" customHeight="1" x14ac:dyDescent="0.25">
      <c r="C5414" s="158" t="s">
        <v>552</v>
      </c>
      <c r="D5414" s="159">
        <v>632.78</v>
      </c>
    </row>
    <row r="5415" spans="3:4" ht="15" hidden="1" customHeight="1" x14ac:dyDescent="0.25">
      <c r="C5415" s="160" t="s">
        <v>308</v>
      </c>
      <c r="D5415" s="161">
        <v>1123.27</v>
      </c>
    </row>
    <row r="5416" spans="3:4" ht="15" hidden="1" customHeight="1" x14ac:dyDescent="0.25">
      <c r="C5416" s="158" t="s">
        <v>312</v>
      </c>
      <c r="D5416" s="159">
        <v>628.05999999999995</v>
      </c>
    </row>
    <row r="5417" spans="3:4" ht="15" hidden="1" customHeight="1" x14ac:dyDescent="0.25">
      <c r="C5417" s="160" t="s">
        <v>553</v>
      </c>
      <c r="D5417" s="161">
        <v>468.26</v>
      </c>
    </row>
    <row r="5418" spans="3:4" ht="15" hidden="1" customHeight="1" x14ac:dyDescent="0.25">
      <c r="C5418" s="158" t="s">
        <v>545</v>
      </c>
      <c r="D5418" s="159">
        <v>617.91</v>
      </c>
    </row>
    <row r="5419" spans="3:4" ht="15" hidden="1" customHeight="1" x14ac:dyDescent="0.25">
      <c r="C5419" s="160" t="s">
        <v>540</v>
      </c>
      <c r="D5419" s="161">
        <v>553.15</v>
      </c>
    </row>
    <row r="5420" spans="3:4" ht="15" hidden="1" customHeight="1" x14ac:dyDescent="0.25">
      <c r="C5420" s="158" t="s">
        <v>553</v>
      </c>
      <c r="D5420" s="159">
        <v>632.53</v>
      </c>
    </row>
    <row r="5421" spans="3:4" ht="15" hidden="1" customHeight="1" x14ac:dyDescent="0.25">
      <c r="C5421" s="160" t="s">
        <v>552</v>
      </c>
      <c r="D5421" s="161">
        <v>935.44</v>
      </c>
    </row>
    <row r="5422" spans="3:4" ht="15" hidden="1" customHeight="1" x14ac:dyDescent="0.25">
      <c r="C5422" s="158" t="s">
        <v>548</v>
      </c>
      <c r="D5422" s="159">
        <v>518.53</v>
      </c>
    </row>
    <row r="5423" spans="3:4" ht="15" hidden="1" customHeight="1" x14ac:dyDescent="0.25">
      <c r="C5423" s="160" t="s">
        <v>309</v>
      </c>
      <c r="D5423" s="161">
        <v>1125.9000000000001</v>
      </c>
    </row>
    <row r="5424" spans="3:4" ht="15" hidden="1" customHeight="1" x14ac:dyDescent="0.25">
      <c r="C5424" s="158" t="s">
        <v>557</v>
      </c>
      <c r="D5424" s="159">
        <v>1127.21</v>
      </c>
    </row>
    <row r="5425" spans="3:4" ht="15" hidden="1" customHeight="1" x14ac:dyDescent="0.25">
      <c r="C5425" s="160" t="s">
        <v>552</v>
      </c>
      <c r="D5425" s="161">
        <v>741.2</v>
      </c>
    </row>
    <row r="5426" spans="3:4" ht="15" hidden="1" customHeight="1" x14ac:dyDescent="0.25">
      <c r="C5426" s="158" t="s">
        <v>547</v>
      </c>
      <c r="D5426" s="159">
        <v>14.79</v>
      </c>
    </row>
    <row r="5427" spans="3:4" ht="15" hidden="1" customHeight="1" x14ac:dyDescent="0.25">
      <c r="C5427" s="160" t="s">
        <v>540</v>
      </c>
      <c r="D5427" s="161">
        <v>628.66999999999996</v>
      </c>
    </row>
    <row r="5428" spans="3:4" ht="15" hidden="1" customHeight="1" x14ac:dyDescent="0.25">
      <c r="C5428" s="158" t="s">
        <v>549</v>
      </c>
      <c r="D5428" s="159">
        <v>739.84</v>
      </c>
    </row>
    <row r="5429" spans="3:4" ht="15" hidden="1" customHeight="1" x14ac:dyDescent="0.25">
      <c r="C5429" s="160" t="s">
        <v>546</v>
      </c>
      <c r="D5429" s="161">
        <v>957.45</v>
      </c>
    </row>
    <row r="5430" spans="3:4" ht="15" hidden="1" customHeight="1" x14ac:dyDescent="0.25">
      <c r="C5430" s="158" t="s">
        <v>551</v>
      </c>
      <c r="D5430" s="159">
        <v>517.34</v>
      </c>
    </row>
    <row r="5431" spans="3:4" ht="15" hidden="1" customHeight="1" x14ac:dyDescent="0.25">
      <c r="C5431" s="160" t="s">
        <v>549</v>
      </c>
      <c r="D5431" s="161">
        <v>616.46</v>
      </c>
    </row>
    <row r="5432" spans="3:4" ht="15" hidden="1" customHeight="1" x14ac:dyDescent="0.25">
      <c r="C5432" s="158" t="s">
        <v>312</v>
      </c>
      <c r="D5432" s="159">
        <v>219.65</v>
      </c>
    </row>
    <row r="5433" spans="3:4" ht="15" hidden="1" customHeight="1" x14ac:dyDescent="0.25">
      <c r="C5433" s="160" t="s">
        <v>307</v>
      </c>
      <c r="D5433" s="161">
        <v>51.16</v>
      </c>
    </row>
    <row r="5434" spans="3:4" ht="15" hidden="1" customHeight="1" x14ac:dyDescent="0.25">
      <c r="C5434" s="158" t="s">
        <v>308</v>
      </c>
      <c r="D5434" s="159">
        <v>178.46</v>
      </c>
    </row>
    <row r="5435" spans="3:4" ht="15" hidden="1" customHeight="1" x14ac:dyDescent="0.25">
      <c r="C5435" s="160" t="s">
        <v>539</v>
      </c>
      <c r="D5435" s="161">
        <v>157.55000000000001</v>
      </c>
    </row>
    <row r="5436" spans="3:4" ht="15" hidden="1" customHeight="1" x14ac:dyDescent="0.25">
      <c r="C5436" s="158" t="s">
        <v>549</v>
      </c>
      <c r="D5436" s="159">
        <v>346.58</v>
      </c>
    </row>
    <row r="5437" spans="3:4" ht="15" hidden="1" customHeight="1" x14ac:dyDescent="0.25">
      <c r="C5437" s="160" t="s">
        <v>552</v>
      </c>
      <c r="D5437" s="161">
        <v>1250.94</v>
      </c>
    </row>
    <row r="5438" spans="3:4" ht="15" hidden="1" customHeight="1" x14ac:dyDescent="0.25">
      <c r="C5438" s="158" t="s">
        <v>551</v>
      </c>
      <c r="D5438" s="159">
        <v>710.79</v>
      </c>
    </row>
    <row r="5439" spans="3:4" ht="15" hidden="1" customHeight="1" x14ac:dyDescent="0.25">
      <c r="C5439" s="160" t="s">
        <v>555</v>
      </c>
      <c r="D5439" s="161">
        <v>902.87</v>
      </c>
    </row>
    <row r="5440" spans="3:4" ht="15" hidden="1" customHeight="1" x14ac:dyDescent="0.25">
      <c r="C5440" s="158" t="s">
        <v>547</v>
      </c>
      <c r="D5440" s="159">
        <v>147.96</v>
      </c>
    </row>
    <row r="5441" spans="3:4" ht="15" hidden="1" customHeight="1" x14ac:dyDescent="0.25">
      <c r="C5441" s="160" t="s">
        <v>553</v>
      </c>
      <c r="D5441" s="161">
        <v>560.54999999999995</v>
      </c>
    </row>
    <row r="5442" spans="3:4" ht="15" hidden="1" customHeight="1" x14ac:dyDescent="0.25">
      <c r="C5442" s="158" t="s">
        <v>549</v>
      </c>
      <c r="D5442" s="159">
        <v>524.99</v>
      </c>
    </row>
    <row r="5443" spans="3:4" ht="15" hidden="1" customHeight="1" x14ac:dyDescent="0.25">
      <c r="C5443" s="160" t="s">
        <v>546</v>
      </c>
      <c r="D5443" s="161">
        <v>546.78</v>
      </c>
    </row>
    <row r="5444" spans="3:4" ht="15" hidden="1" customHeight="1" x14ac:dyDescent="0.25">
      <c r="C5444" s="158" t="s">
        <v>543</v>
      </c>
      <c r="D5444" s="159">
        <v>404.29</v>
      </c>
    </row>
    <row r="5445" spans="3:4" ht="15" hidden="1" customHeight="1" x14ac:dyDescent="0.25">
      <c r="C5445" s="160" t="s">
        <v>546</v>
      </c>
      <c r="D5445" s="161">
        <v>437.6</v>
      </c>
    </row>
    <row r="5446" spans="3:4" ht="15" hidden="1" customHeight="1" x14ac:dyDescent="0.25">
      <c r="C5446" s="158" t="s">
        <v>541</v>
      </c>
      <c r="D5446" s="159">
        <v>784.19</v>
      </c>
    </row>
    <row r="5447" spans="3:4" ht="15" hidden="1" customHeight="1" x14ac:dyDescent="0.25">
      <c r="C5447" s="160" t="s">
        <v>557</v>
      </c>
      <c r="D5447" s="161">
        <v>384.62</v>
      </c>
    </row>
    <row r="5448" spans="3:4" ht="15" hidden="1" customHeight="1" x14ac:dyDescent="0.25">
      <c r="C5448" s="158" t="s">
        <v>540</v>
      </c>
      <c r="D5448" s="159">
        <v>1116.53</v>
      </c>
    </row>
    <row r="5449" spans="3:4" ht="15" hidden="1" customHeight="1" x14ac:dyDescent="0.25">
      <c r="C5449" s="160" t="s">
        <v>543</v>
      </c>
      <c r="D5449" s="161">
        <v>517.61</v>
      </c>
    </row>
    <row r="5450" spans="3:4" ht="15" hidden="1" customHeight="1" x14ac:dyDescent="0.25">
      <c r="C5450" s="158" t="s">
        <v>553</v>
      </c>
      <c r="D5450" s="159">
        <v>1017.37</v>
      </c>
    </row>
    <row r="5451" spans="3:4" ht="15" hidden="1" customHeight="1" x14ac:dyDescent="0.25">
      <c r="C5451" s="160" t="s">
        <v>552</v>
      </c>
      <c r="D5451" s="161">
        <v>416.69</v>
      </c>
    </row>
    <row r="5452" spans="3:4" ht="15" hidden="1" customHeight="1" x14ac:dyDescent="0.25">
      <c r="C5452" s="158" t="s">
        <v>543</v>
      </c>
      <c r="D5452" s="159">
        <v>527.04999999999995</v>
      </c>
    </row>
    <row r="5453" spans="3:4" ht="15" hidden="1" customHeight="1" x14ac:dyDescent="0.25">
      <c r="C5453" s="160" t="s">
        <v>543</v>
      </c>
      <c r="D5453" s="161">
        <v>642.49</v>
      </c>
    </row>
    <row r="5454" spans="3:4" ht="15" hidden="1" customHeight="1" x14ac:dyDescent="0.25">
      <c r="C5454" s="158" t="s">
        <v>309</v>
      </c>
      <c r="D5454" s="159">
        <v>613.24</v>
      </c>
    </row>
    <row r="5455" spans="3:4" ht="15" hidden="1" customHeight="1" x14ac:dyDescent="0.25">
      <c r="C5455" s="160" t="s">
        <v>308</v>
      </c>
      <c r="D5455" s="161">
        <v>15.77</v>
      </c>
    </row>
    <row r="5456" spans="3:4" ht="15" hidden="1" customHeight="1" x14ac:dyDescent="0.25">
      <c r="C5456" s="158" t="s">
        <v>553</v>
      </c>
      <c r="D5456" s="159">
        <v>402</v>
      </c>
    </row>
    <row r="5457" spans="3:4" ht="15" hidden="1" customHeight="1" x14ac:dyDescent="0.25">
      <c r="C5457" s="160" t="s">
        <v>307</v>
      </c>
      <c r="D5457" s="161">
        <v>1133.26</v>
      </c>
    </row>
    <row r="5458" spans="3:4" ht="15" hidden="1" customHeight="1" x14ac:dyDescent="0.25">
      <c r="C5458" s="158" t="s">
        <v>558</v>
      </c>
      <c r="D5458" s="159">
        <v>243.11</v>
      </c>
    </row>
    <row r="5459" spans="3:4" ht="15" hidden="1" customHeight="1" x14ac:dyDescent="0.25">
      <c r="C5459" s="160" t="s">
        <v>539</v>
      </c>
      <c r="D5459" s="161">
        <v>330.32</v>
      </c>
    </row>
    <row r="5460" spans="3:4" ht="15" hidden="1" customHeight="1" x14ac:dyDescent="0.25">
      <c r="C5460" s="158" t="s">
        <v>547</v>
      </c>
      <c r="D5460" s="159">
        <v>700.42</v>
      </c>
    </row>
    <row r="5461" spans="3:4" ht="15" hidden="1" customHeight="1" x14ac:dyDescent="0.25">
      <c r="C5461" s="160" t="s">
        <v>550</v>
      </c>
      <c r="D5461" s="161">
        <v>1283.94</v>
      </c>
    </row>
    <row r="5462" spans="3:4" ht="15" hidden="1" customHeight="1" x14ac:dyDescent="0.25">
      <c r="C5462" s="158" t="s">
        <v>546</v>
      </c>
      <c r="D5462" s="159">
        <v>701.36</v>
      </c>
    </row>
    <row r="5463" spans="3:4" ht="15" hidden="1" customHeight="1" x14ac:dyDescent="0.25">
      <c r="C5463" s="160" t="s">
        <v>542</v>
      </c>
      <c r="D5463" s="161">
        <v>849.51</v>
      </c>
    </row>
    <row r="5464" spans="3:4" ht="15" hidden="1" customHeight="1" x14ac:dyDescent="0.25">
      <c r="C5464" s="158" t="s">
        <v>553</v>
      </c>
      <c r="D5464" s="159">
        <v>634.75</v>
      </c>
    </row>
    <row r="5465" spans="3:4" ht="15" hidden="1" customHeight="1" x14ac:dyDescent="0.25">
      <c r="C5465" s="160" t="s">
        <v>551</v>
      </c>
      <c r="D5465" s="161">
        <v>743.59</v>
      </c>
    </row>
    <row r="5466" spans="3:4" ht="15" hidden="1" customHeight="1" x14ac:dyDescent="0.25">
      <c r="C5466" s="158" t="s">
        <v>547</v>
      </c>
      <c r="D5466" s="159">
        <v>1170.08</v>
      </c>
    </row>
    <row r="5467" spans="3:4" ht="15" hidden="1" customHeight="1" x14ac:dyDescent="0.25">
      <c r="C5467" s="160" t="s">
        <v>308</v>
      </c>
      <c r="D5467" s="161">
        <v>441.59</v>
      </c>
    </row>
    <row r="5468" spans="3:4" ht="15" hidden="1" customHeight="1" x14ac:dyDescent="0.25">
      <c r="C5468" s="158" t="s">
        <v>549</v>
      </c>
      <c r="D5468" s="159">
        <v>235.15</v>
      </c>
    </row>
    <row r="5469" spans="3:4" ht="15" hidden="1" customHeight="1" x14ac:dyDescent="0.25">
      <c r="C5469" s="160" t="s">
        <v>542</v>
      </c>
      <c r="D5469" s="161">
        <v>1243.48</v>
      </c>
    </row>
    <row r="5470" spans="3:4" ht="15" hidden="1" customHeight="1" x14ac:dyDescent="0.25">
      <c r="C5470" s="158" t="s">
        <v>545</v>
      </c>
      <c r="D5470" s="159">
        <v>35.92</v>
      </c>
    </row>
    <row r="5471" spans="3:4" ht="15" hidden="1" customHeight="1" x14ac:dyDescent="0.25">
      <c r="C5471" s="160" t="s">
        <v>550</v>
      </c>
      <c r="D5471" s="161">
        <v>1247.6300000000001</v>
      </c>
    </row>
    <row r="5472" spans="3:4" ht="15" hidden="1" customHeight="1" x14ac:dyDescent="0.25">
      <c r="C5472" s="158" t="s">
        <v>548</v>
      </c>
      <c r="D5472" s="159">
        <v>462.89</v>
      </c>
    </row>
    <row r="5473" spans="3:4" ht="15" hidden="1" customHeight="1" x14ac:dyDescent="0.25">
      <c r="C5473" s="160" t="s">
        <v>546</v>
      </c>
      <c r="D5473" s="161">
        <v>377.19</v>
      </c>
    </row>
    <row r="5474" spans="3:4" ht="15" hidden="1" customHeight="1" x14ac:dyDescent="0.25">
      <c r="C5474" s="158" t="s">
        <v>555</v>
      </c>
      <c r="D5474" s="159">
        <v>638.97</v>
      </c>
    </row>
    <row r="5475" spans="3:4" ht="15" hidden="1" customHeight="1" x14ac:dyDescent="0.25">
      <c r="C5475" s="160" t="s">
        <v>539</v>
      </c>
      <c r="D5475" s="161">
        <v>680.63</v>
      </c>
    </row>
    <row r="5476" spans="3:4" ht="15" hidden="1" customHeight="1" x14ac:dyDescent="0.25">
      <c r="C5476" s="158" t="s">
        <v>551</v>
      </c>
      <c r="D5476" s="159">
        <v>765.3</v>
      </c>
    </row>
    <row r="5477" spans="3:4" ht="15" hidden="1" customHeight="1" x14ac:dyDescent="0.25">
      <c r="C5477" s="160" t="s">
        <v>551</v>
      </c>
      <c r="D5477" s="161">
        <v>788.01</v>
      </c>
    </row>
    <row r="5478" spans="3:4" ht="15" hidden="1" customHeight="1" x14ac:dyDescent="0.25">
      <c r="C5478" s="158" t="s">
        <v>553</v>
      </c>
      <c r="D5478" s="159">
        <v>408.83</v>
      </c>
    </row>
    <row r="5479" spans="3:4" ht="15" hidden="1" customHeight="1" x14ac:dyDescent="0.25">
      <c r="C5479" s="160" t="s">
        <v>556</v>
      </c>
      <c r="D5479" s="161">
        <v>1077.72</v>
      </c>
    </row>
    <row r="5480" spans="3:4" ht="15" hidden="1" customHeight="1" x14ac:dyDescent="0.25">
      <c r="C5480" s="158" t="s">
        <v>553</v>
      </c>
      <c r="D5480" s="159">
        <v>65.239999999999995</v>
      </c>
    </row>
    <row r="5481" spans="3:4" ht="15" hidden="1" customHeight="1" x14ac:dyDescent="0.25">
      <c r="C5481" s="160" t="s">
        <v>552</v>
      </c>
      <c r="D5481" s="161">
        <v>212.93</v>
      </c>
    </row>
    <row r="5482" spans="3:4" ht="15" hidden="1" customHeight="1" x14ac:dyDescent="0.25">
      <c r="C5482" s="158" t="s">
        <v>552</v>
      </c>
      <c r="D5482" s="159">
        <v>985.08</v>
      </c>
    </row>
    <row r="5483" spans="3:4" ht="15" hidden="1" customHeight="1" x14ac:dyDescent="0.25">
      <c r="C5483" s="160" t="s">
        <v>550</v>
      </c>
      <c r="D5483" s="161">
        <v>718.71</v>
      </c>
    </row>
    <row r="5484" spans="3:4" ht="15" hidden="1" customHeight="1" x14ac:dyDescent="0.25">
      <c r="C5484" s="158" t="s">
        <v>309</v>
      </c>
      <c r="D5484" s="159">
        <v>215.12</v>
      </c>
    </row>
    <row r="5485" spans="3:4" ht="15" hidden="1" customHeight="1" x14ac:dyDescent="0.25">
      <c r="C5485" s="160" t="s">
        <v>549</v>
      </c>
      <c r="D5485" s="161">
        <v>570.30999999999995</v>
      </c>
    </row>
    <row r="5486" spans="3:4" ht="15" hidden="1" customHeight="1" x14ac:dyDescent="0.25">
      <c r="C5486" s="158" t="s">
        <v>539</v>
      </c>
      <c r="D5486" s="159">
        <v>107.71</v>
      </c>
    </row>
    <row r="5487" spans="3:4" ht="15" hidden="1" customHeight="1" x14ac:dyDescent="0.25">
      <c r="C5487" s="160" t="s">
        <v>547</v>
      </c>
      <c r="D5487" s="161">
        <v>685.38</v>
      </c>
    </row>
    <row r="5488" spans="3:4" ht="15" hidden="1" customHeight="1" x14ac:dyDescent="0.25">
      <c r="C5488" s="158" t="s">
        <v>551</v>
      </c>
      <c r="D5488" s="159">
        <v>551.1</v>
      </c>
    </row>
    <row r="5489" spans="3:4" ht="15" hidden="1" customHeight="1" x14ac:dyDescent="0.25">
      <c r="C5489" s="160" t="s">
        <v>543</v>
      </c>
      <c r="D5489" s="161">
        <v>813.72</v>
      </c>
    </row>
    <row r="5490" spans="3:4" ht="15" hidden="1" customHeight="1" x14ac:dyDescent="0.25">
      <c r="C5490" s="158" t="s">
        <v>307</v>
      </c>
      <c r="D5490" s="159">
        <v>830.71</v>
      </c>
    </row>
    <row r="5491" spans="3:4" ht="15" hidden="1" customHeight="1" x14ac:dyDescent="0.25">
      <c r="C5491" s="160" t="s">
        <v>552</v>
      </c>
      <c r="D5491" s="161">
        <v>537.59</v>
      </c>
    </row>
    <row r="5492" spans="3:4" ht="15" hidden="1" customHeight="1" x14ac:dyDescent="0.25">
      <c r="C5492" s="158" t="s">
        <v>539</v>
      </c>
      <c r="D5492" s="159">
        <v>1134.69</v>
      </c>
    </row>
    <row r="5493" spans="3:4" ht="15" hidden="1" customHeight="1" x14ac:dyDescent="0.25">
      <c r="C5493" s="160" t="s">
        <v>552</v>
      </c>
      <c r="D5493" s="161">
        <v>677.84</v>
      </c>
    </row>
    <row r="5494" spans="3:4" ht="15" hidden="1" customHeight="1" x14ac:dyDescent="0.25">
      <c r="C5494" s="158" t="s">
        <v>541</v>
      </c>
      <c r="D5494" s="159">
        <v>1262.1600000000001</v>
      </c>
    </row>
    <row r="5495" spans="3:4" ht="15" hidden="1" customHeight="1" x14ac:dyDescent="0.25">
      <c r="C5495" s="160" t="s">
        <v>543</v>
      </c>
      <c r="D5495" s="161">
        <v>657.61</v>
      </c>
    </row>
    <row r="5496" spans="3:4" ht="15" hidden="1" customHeight="1" x14ac:dyDescent="0.25">
      <c r="C5496" s="158" t="s">
        <v>557</v>
      </c>
      <c r="D5496" s="159">
        <v>786.45</v>
      </c>
    </row>
    <row r="5497" spans="3:4" ht="15" hidden="1" customHeight="1" x14ac:dyDescent="0.25">
      <c r="C5497" s="160" t="s">
        <v>312</v>
      </c>
      <c r="D5497" s="161">
        <v>663.04</v>
      </c>
    </row>
    <row r="5498" spans="3:4" ht="15" hidden="1" customHeight="1" x14ac:dyDescent="0.25">
      <c r="C5498" s="158" t="s">
        <v>308</v>
      </c>
      <c r="D5498" s="159">
        <v>1245.67</v>
      </c>
    </row>
    <row r="5499" spans="3:4" ht="15" hidden="1" customHeight="1" x14ac:dyDescent="0.25">
      <c r="C5499" s="160" t="s">
        <v>551</v>
      </c>
      <c r="D5499" s="161">
        <v>1224.8399999999999</v>
      </c>
    </row>
    <row r="5500" spans="3:4" ht="15" hidden="1" customHeight="1" x14ac:dyDescent="0.25">
      <c r="C5500" s="158" t="s">
        <v>552</v>
      </c>
      <c r="D5500" s="159">
        <v>272.16000000000003</v>
      </c>
    </row>
    <row r="5501" spans="3:4" ht="15" hidden="1" customHeight="1" x14ac:dyDescent="0.25">
      <c r="C5501" s="160" t="s">
        <v>307</v>
      </c>
      <c r="D5501" s="161">
        <v>971.53</v>
      </c>
    </row>
    <row r="5502" spans="3:4" ht="15" hidden="1" customHeight="1" x14ac:dyDescent="0.25">
      <c r="C5502" s="158" t="s">
        <v>546</v>
      </c>
      <c r="D5502" s="159">
        <v>95.65</v>
      </c>
    </row>
    <row r="5503" spans="3:4" ht="15" hidden="1" customHeight="1" x14ac:dyDescent="0.25">
      <c r="C5503" s="160" t="s">
        <v>553</v>
      </c>
      <c r="D5503" s="161">
        <v>928</v>
      </c>
    </row>
    <row r="5504" spans="3:4" ht="15" hidden="1" customHeight="1" x14ac:dyDescent="0.25">
      <c r="C5504" s="158" t="s">
        <v>553</v>
      </c>
      <c r="D5504" s="159">
        <v>710.48</v>
      </c>
    </row>
    <row r="5505" spans="3:4" ht="15" hidden="1" customHeight="1" x14ac:dyDescent="0.25">
      <c r="C5505" s="160" t="s">
        <v>543</v>
      </c>
      <c r="D5505" s="161">
        <v>806.26</v>
      </c>
    </row>
    <row r="5506" spans="3:4" ht="15" hidden="1" customHeight="1" x14ac:dyDescent="0.25">
      <c r="C5506" s="158" t="s">
        <v>543</v>
      </c>
      <c r="D5506" s="159">
        <v>252.58</v>
      </c>
    </row>
    <row r="5507" spans="3:4" ht="15" hidden="1" customHeight="1" x14ac:dyDescent="0.25">
      <c r="C5507" s="160" t="s">
        <v>543</v>
      </c>
      <c r="D5507" s="161">
        <v>1237.67</v>
      </c>
    </row>
    <row r="5508" spans="3:4" ht="15" hidden="1" customHeight="1" x14ac:dyDescent="0.25">
      <c r="C5508" s="158" t="s">
        <v>555</v>
      </c>
      <c r="D5508" s="159">
        <v>107.29</v>
      </c>
    </row>
    <row r="5509" spans="3:4" ht="15" hidden="1" customHeight="1" x14ac:dyDescent="0.25">
      <c r="C5509" s="160" t="s">
        <v>309</v>
      </c>
      <c r="D5509" s="161">
        <v>120.51</v>
      </c>
    </row>
    <row r="5510" spans="3:4" ht="15" hidden="1" customHeight="1" x14ac:dyDescent="0.25">
      <c r="C5510" s="158" t="s">
        <v>552</v>
      </c>
      <c r="D5510" s="159">
        <v>979.55</v>
      </c>
    </row>
    <row r="5511" spans="3:4" ht="15" hidden="1" customHeight="1" x14ac:dyDescent="0.25">
      <c r="C5511" s="160" t="s">
        <v>542</v>
      </c>
      <c r="D5511" s="161">
        <v>20.81</v>
      </c>
    </row>
    <row r="5512" spans="3:4" ht="15" hidden="1" customHeight="1" x14ac:dyDescent="0.25">
      <c r="C5512" s="158" t="s">
        <v>549</v>
      </c>
      <c r="D5512" s="159">
        <v>272.74</v>
      </c>
    </row>
    <row r="5513" spans="3:4" ht="15" hidden="1" customHeight="1" x14ac:dyDescent="0.25">
      <c r="C5513" s="160" t="s">
        <v>549</v>
      </c>
      <c r="D5513" s="161">
        <v>635.89</v>
      </c>
    </row>
    <row r="5514" spans="3:4" ht="15" hidden="1" customHeight="1" x14ac:dyDescent="0.25">
      <c r="C5514" s="158" t="s">
        <v>307</v>
      </c>
      <c r="D5514" s="159">
        <v>1043.4000000000001</v>
      </c>
    </row>
    <row r="5515" spans="3:4" ht="15" hidden="1" customHeight="1" x14ac:dyDescent="0.25">
      <c r="C5515" s="160" t="s">
        <v>552</v>
      </c>
      <c r="D5515" s="161">
        <v>444.35</v>
      </c>
    </row>
    <row r="5516" spans="3:4" ht="15" hidden="1" customHeight="1" x14ac:dyDescent="0.25">
      <c r="C5516" s="158" t="s">
        <v>553</v>
      </c>
      <c r="D5516" s="159">
        <v>124.31</v>
      </c>
    </row>
    <row r="5517" spans="3:4" ht="15" hidden="1" customHeight="1" x14ac:dyDescent="0.25">
      <c r="C5517" s="160" t="s">
        <v>551</v>
      </c>
      <c r="D5517" s="161">
        <v>569.63</v>
      </c>
    </row>
    <row r="5518" spans="3:4" ht="15" hidden="1" customHeight="1" x14ac:dyDescent="0.25">
      <c r="C5518" s="158" t="s">
        <v>312</v>
      </c>
      <c r="D5518" s="159">
        <v>1131.33</v>
      </c>
    </row>
    <row r="5519" spans="3:4" ht="15" hidden="1" customHeight="1" x14ac:dyDescent="0.25">
      <c r="C5519" s="160" t="s">
        <v>308</v>
      </c>
      <c r="D5519" s="161">
        <v>1038.9000000000001</v>
      </c>
    </row>
    <row r="5520" spans="3:4" ht="15" hidden="1" customHeight="1" x14ac:dyDescent="0.25">
      <c r="C5520" s="158" t="s">
        <v>543</v>
      </c>
      <c r="D5520" s="159">
        <v>972.54</v>
      </c>
    </row>
    <row r="5521" spans="3:4" ht="15" hidden="1" customHeight="1" x14ac:dyDescent="0.25">
      <c r="C5521" s="160" t="s">
        <v>307</v>
      </c>
      <c r="D5521" s="161">
        <v>1225.29</v>
      </c>
    </row>
    <row r="5522" spans="3:4" ht="15" hidden="1" customHeight="1" x14ac:dyDescent="0.25">
      <c r="C5522" s="158" t="s">
        <v>540</v>
      </c>
      <c r="D5522" s="159">
        <v>778.05</v>
      </c>
    </row>
    <row r="5523" spans="3:4" ht="15" hidden="1" customHeight="1" x14ac:dyDescent="0.25">
      <c r="C5523" s="160" t="s">
        <v>545</v>
      </c>
      <c r="D5523" s="161">
        <v>231.55</v>
      </c>
    </row>
    <row r="5524" spans="3:4" ht="15" hidden="1" customHeight="1" x14ac:dyDescent="0.25">
      <c r="C5524" s="158" t="s">
        <v>555</v>
      </c>
      <c r="D5524" s="159">
        <v>501.74</v>
      </c>
    </row>
    <row r="5525" spans="3:4" ht="15" hidden="1" customHeight="1" x14ac:dyDescent="0.25">
      <c r="C5525" s="160" t="s">
        <v>551</v>
      </c>
      <c r="D5525" s="161">
        <v>842.47</v>
      </c>
    </row>
    <row r="5526" spans="3:4" ht="15" hidden="1" customHeight="1" x14ac:dyDescent="0.25">
      <c r="C5526" s="158" t="s">
        <v>539</v>
      </c>
      <c r="D5526" s="159">
        <v>589.19000000000005</v>
      </c>
    </row>
    <row r="5527" spans="3:4" ht="15" hidden="1" customHeight="1" x14ac:dyDescent="0.25">
      <c r="C5527" s="160" t="s">
        <v>550</v>
      </c>
      <c r="D5527" s="161">
        <v>589.54999999999995</v>
      </c>
    </row>
    <row r="5528" spans="3:4" ht="15" hidden="1" customHeight="1" x14ac:dyDescent="0.25">
      <c r="C5528" s="158" t="s">
        <v>309</v>
      </c>
      <c r="D5528" s="159">
        <v>708.41</v>
      </c>
    </row>
    <row r="5529" spans="3:4" ht="15" hidden="1" customHeight="1" x14ac:dyDescent="0.25">
      <c r="C5529" s="160" t="s">
        <v>552</v>
      </c>
      <c r="D5529" s="161">
        <v>62.89</v>
      </c>
    </row>
    <row r="5530" spans="3:4" ht="15" hidden="1" customHeight="1" x14ac:dyDescent="0.25">
      <c r="C5530" s="158" t="s">
        <v>556</v>
      </c>
      <c r="D5530" s="159">
        <v>440.43</v>
      </c>
    </row>
    <row r="5531" spans="3:4" ht="15" hidden="1" customHeight="1" x14ac:dyDescent="0.25">
      <c r="C5531" s="160" t="s">
        <v>546</v>
      </c>
      <c r="D5531" s="161">
        <v>275.47000000000003</v>
      </c>
    </row>
    <row r="5532" spans="3:4" ht="15" hidden="1" customHeight="1" x14ac:dyDescent="0.25">
      <c r="C5532" s="158" t="s">
        <v>543</v>
      </c>
      <c r="D5532" s="159">
        <v>204.14</v>
      </c>
    </row>
    <row r="5533" spans="3:4" ht="15" hidden="1" customHeight="1" x14ac:dyDescent="0.25">
      <c r="C5533" s="160" t="s">
        <v>554</v>
      </c>
      <c r="D5533" s="161">
        <v>373.51</v>
      </c>
    </row>
    <row r="5534" spans="3:4" ht="15" hidden="1" customHeight="1" x14ac:dyDescent="0.25">
      <c r="C5534" s="158" t="s">
        <v>548</v>
      </c>
      <c r="D5534" s="159">
        <v>587.85</v>
      </c>
    </row>
    <row r="5535" spans="3:4" ht="15" hidden="1" customHeight="1" x14ac:dyDescent="0.25">
      <c r="C5535" s="160" t="s">
        <v>307</v>
      </c>
      <c r="D5535" s="161">
        <v>1278.01</v>
      </c>
    </row>
    <row r="5536" spans="3:4" ht="15" hidden="1" customHeight="1" x14ac:dyDescent="0.25">
      <c r="C5536" s="158" t="s">
        <v>307</v>
      </c>
      <c r="D5536" s="159">
        <v>567.91</v>
      </c>
    </row>
    <row r="5537" spans="3:4" ht="15" hidden="1" customHeight="1" x14ac:dyDescent="0.25">
      <c r="C5537" s="160" t="s">
        <v>307</v>
      </c>
      <c r="D5537" s="161">
        <v>794.21</v>
      </c>
    </row>
    <row r="5538" spans="3:4" ht="15" hidden="1" customHeight="1" x14ac:dyDescent="0.25">
      <c r="C5538" s="158" t="s">
        <v>546</v>
      </c>
      <c r="D5538" s="159">
        <v>547.89</v>
      </c>
    </row>
    <row r="5539" spans="3:4" ht="15" hidden="1" customHeight="1" x14ac:dyDescent="0.25">
      <c r="C5539" s="160" t="s">
        <v>312</v>
      </c>
      <c r="D5539" s="161">
        <v>181.24</v>
      </c>
    </row>
    <row r="5540" spans="3:4" ht="15" hidden="1" customHeight="1" x14ac:dyDescent="0.25">
      <c r="C5540" s="158" t="s">
        <v>548</v>
      </c>
      <c r="D5540" s="159">
        <v>1127.56</v>
      </c>
    </row>
    <row r="5541" spans="3:4" ht="15" hidden="1" customHeight="1" x14ac:dyDescent="0.25">
      <c r="C5541" s="160" t="s">
        <v>309</v>
      </c>
      <c r="D5541" s="161">
        <v>510.3</v>
      </c>
    </row>
    <row r="5542" spans="3:4" ht="15" hidden="1" customHeight="1" x14ac:dyDescent="0.25">
      <c r="C5542" s="158" t="s">
        <v>553</v>
      </c>
      <c r="D5542" s="159">
        <v>138.33000000000001</v>
      </c>
    </row>
    <row r="5543" spans="3:4" ht="15" hidden="1" customHeight="1" x14ac:dyDescent="0.25">
      <c r="C5543" s="160" t="s">
        <v>551</v>
      </c>
      <c r="D5543" s="161">
        <v>207.86</v>
      </c>
    </row>
    <row r="5544" spans="3:4" ht="15" hidden="1" customHeight="1" x14ac:dyDescent="0.25">
      <c r="C5544" s="158" t="s">
        <v>307</v>
      </c>
      <c r="D5544" s="159">
        <v>15.51</v>
      </c>
    </row>
    <row r="5545" spans="3:4" ht="15" hidden="1" customHeight="1" x14ac:dyDescent="0.25">
      <c r="C5545" s="160" t="s">
        <v>546</v>
      </c>
      <c r="D5545" s="161">
        <v>890.06</v>
      </c>
    </row>
    <row r="5546" spans="3:4" ht="15" hidden="1" customHeight="1" x14ac:dyDescent="0.25">
      <c r="C5546" s="158" t="s">
        <v>550</v>
      </c>
      <c r="D5546" s="159">
        <v>248.42</v>
      </c>
    </row>
    <row r="5547" spans="3:4" ht="15" hidden="1" customHeight="1" x14ac:dyDescent="0.25">
      <c r="C5547" s="160" t="s">
        <v>542</v>
      </c>
      <c r="D5547" s="161">
        <v>277.91000000000003</v>
      </c>
    </row>
    <row r="5548" spans="3:4" ht="15" hidden="1" customHeight="1" x14ac:dyDescent="0.25">
      <c r="C5548" s="158" t="s">
        <v>548</v>
      </c>
      <c r="D5548" s="159">
        <v>1204.96</v>
      </c>
    </row>
    <row r="5549" spans="3:4" ht="15" hidden="1" customHeight="1" x14ac:dyDescent="0.25">
      <c r="C5549" s="160" t="s">
        <v>552</v>
      </c>
      <c r="D5549" s="161">
        <v>1247.18</v>
      </c>
    </row>
    <row r="5550" spans="3:4" ht="15" hidden="1" customHeight="1" x14ac:dyDescent="0.25">
      <c r="C5550" s="158" t="s">
        <v>550</v>
      </c>
      <c r="D5550" s="159">
        <v>487.43</v>
      </c>
    </row>
    <row r="5551" spans="3:4" ht="15" hidden="1" customHeight="1" x14ac:dyDescent="0.25">
      <c r="C5551" s="160" t="s">
        <v>547</v>
      </c>
      <c r="D5551" s="161">
        <v>158.52000000000001</v>
      </c>
    </row>
    <row r="5552" spans="3:4" ht="15" hidden="1" customHeight="1" x14ac:dyDescent="0.25">
      <c r="C5552" s="158" t="s">
        <v>312</v>
      </c>
      <c r="D5552" s="159">
        <v>855.95</v>
      </c>
    </row>
    <row r="5553" spans="3:4" ht="15" hidden="1" customHeight="1" x14ac:dyDescent="0.25">
      <c r="C5553" s="160" t="s">
        <v>308</v>
      </c>
      <c r="D5553" s="161">
        <v>307.32</v>
      </c>
    </row>
    <row r="5554" spans="3:4" ht="15" hidden="1" customHeight="1" x14ac:dyDescent="0.25">
      <c r="C5554" s="158" t="s">
        <v>543</v>
      </c>
      <c r="D5554" s="159">
        <v>618.69000000000005</v>
      </c>
    </row>
    <row r="5555" spans="3:4" ht="15" hidden="1" customHeight="1" x14ac:dyDescent="0.25">
      <c r="C5555" s="160" t="s">
        <v>312</v>
      </c>
      <c r="D5555" s="161">
        <v>430.76</v>
      </c>
    </row>
    <row r="5556" spans="3:4" ht="15" hidden="1" customHeight="1" x14ac:dyDescent="0.25">
      <c r="C5556" s="158" t="s">
        <v>542</v>
      </c>
      <c r="D5556" s="159">
        <v>735.02</v>
      </c>
    </row>
    <row r="5557" spans="3:4" ht="15" hidden="1" customHeight="1" x14ac:dyDescent="0.25">
      <c r="C5557" s="160" t="s">
        <v>542</v>
      </c>
      <c r="D5557" s="161">
        <v>540.59</v>
      </c>
    </row>
    <row r="5558" spans="3:4" ht="15" hidden="1" customHeight="1" x14ac:dyDescent="0.25">
      <c r="C5558" s="158" t="s">
        <v>312</v>
      </c>
      <c r="D5558" s="159">
        <v>754.93</v>
      </c>
    </row>
    <row r="5559" spans="3:4" ht="15" hidden="1" customHeight="1" x14ac:dyDescent="0.25">
      <c r="C5559" s="160" t="s">
        <v>312</v>
      </c>
      <c r="D5559" s="161">
        <v>917.08</v>
      </c>
    </row>
    <row r="5560" spans="3:4" ht="15" hidden="1" customHeight="1" x14ac:dyDescent="0.25">
      <c r="C5560" s="158" t="s">
        <v>551</v>
      </c>
      <c r="D5560" s="159">
        <v>301.45</v>
      </c>
    </row>
    <row r="5561" spans="3:4" ht="15" hidden="1" customHeight="1" x14ac:dyDescent="0.25">
      <c r="C5561" s="160" t="s">
        <v>557</v>
      </c>
      <c r="D5561" s="161">
        <v>807</v>
      </c>
    </row>
    <row r="5562" spans="3:4" ht="15" hidden="1" customHeight="1" x14ac:dyDescent="0.25">
      <c r="C5562" s="158" t="s">
        <v>543</v>
      </c>
      <c r="D5562" s="159">
        <v>698.33</v>
      </c>
    </row>
    <row r="5563" spans="3:4" ht="15" hidden="1" customHeight="1" x14ac:dyDescent="0.25">
      <c r="C5563" s="160" t="s">
        <v>540</v>
      </c>
      <c r="D5563" s="161">
        <v>497.44</v>
      </c>
    </row>
    <row r="5564" spans="3:4" ht="15" hidden="1" customHeight="1" x14ac:dyDescent="0.25">
      <c r="C5564" s="158" t="s">
        <v>545</v>
      </c>
      <c r="D5564" s="159">
        <v>1112.03</v>
      </c>
    </row>
    <row r="5565" spans="3:4" ht="15" hidden="1" customHeight="1" x14ac:dyDescent="0.25">
      <c r="C5565" s="160" t="s">
        <v>307</v>
      </c>
      <c r="D5565" s="161">
        <v>171.24</v>
      </c>
    </row>
    <row r="5566" spans="3:4" ht="15" hidden="1" customHeight="1" x14ac:dyDescent="0.25">
      <c r="C5566" s="158" t="s">
        <v>546</v>
      </c>
      <c r="D5566" s="159">
        <v>285.85000000000002</v>
      </c>
    </row>
    <row r="5567" spans="3:4" ht="15" hidden="1" customHeight="1" x14ac:dyDescent="0.25">
      <c r="C5567" s="160" t="s">
        <v>546</v>
      </c>
      <c r="D5567" s="161">
        <v>206.09</v>
      </c>
    </row>
    <row r="5568" spans="3:4" ht="15" hidden="1" customHeight="1" x14ac:dyDescent="0.25">
      <c r="C5568" s="158" t="s">
        <v>548</v>
      </c>
      <c r="D5568" s="159">
        <v>1024.3699999999999</v>
      </c>
    </row>
    <row r="5569" spans="3:4" ht="15" hidden="1" customHeight="1" x14ac:dyDescent="0.25">
      <c r="C5569" s="160" t="s">
        <v>550</v>
      </c>
      <c r="D5569" s="161">
        <v>543.32000000000005</v>
      </c>
    </row>
    <row r="5570" spans="3:4" ht="15" hidden="1" customHeight="1" x14ac:dyDescent="0.25">
      <c r="C5570" s="158" t="s">
        <v>552</v>
      </c>
      <c r="D5570" s="159">
        <v>516.21</v>
      </c>
    </row>
    <row r="5571" spans="3:4" ht="15" hidden="1" customHeight="1" x14ac:dyDescent="0.25">
      <c r="C5571" s="160" t="s">
        <v>542</v>
      </c>
      <c r="D5571" s="161">
        <v>760.02</v>
      </c>
    </row>
    <row r="5572" spans="3:4" ht="15" hidden="1" customHeight="1" x14ac:dyDescent="0.25">
      <c r="C5572" s="158" t="s">
        <v>307</v>
      </c>
      <c r="D5572" s="159">
        <v>329.08</v>
      </c>
    </row>
    <row r="5573" spans="3:4" ht="15" hidden="1" customHeight="1" x14ac:dyDescent="0.25">
      <c r="C5573" s="160" t="s">
        <v>543</v>
      </c>
      <c r="D5573" s="161">
        <v>339.89</v>
      </c>
    </row>
    <row r="5574" spans="3:4" ht="15" hidden="1" customHeight="1" x14ac:dyDescent="0.25">
      <c r="C5574" s="158" t="s">
        <v>558</v>
      </c>
      <c r="D5574" s="159">
        <v>448.95</v>
      </c>
    </row>
    <row r="5575" spans="3:4" ht="15" hidden="1" customHeight="1" x14ac:dyDescent="0.25">
      <c r="C5575" s="160" t="s">
        <v>549</v>
      </c>
      <c r="D5575" s="161">
        <v>60.07</v>
      </c>
    </row>
    <row r="5576" spans="3:4" ht="15" hidden="1" customHeight="1" x14ac:dyDescent="0.25">
      <c r="C5576" s="158" t="s">
        <v>542</v>
      </c>
      <c r="D5576" s="159">
        <v>176.32</v>
      </c>
    </row>
    <row r="5577" spans="3:4" ht="15" hidden="1" customHeight="1" x14ac:dyDescent="0.25">
      <c r="C5577" s="160" t="s">
        <v>558</v>
      </c>
      <c r="D5577" s="161">
        <v>482.81</v>
      </c>
    </row>
    <row r="5578" spans="3:4" ht="15" hidden="1" customHeight="1" x14ac:dyDescent="0.25">
      <c r="C5578" s="158" t="s">
        <v>539</v>
      </c>
      <c r="D5578" s="159">
        <v>1264.5899999999999</v>
      </c>
    </row>
    <row r="5579" spans="3:4" ht="15" hidden="1" customHeight="1" x14ac:dyDescent="0.25">
      <c r="C5579" s="160" t="s">
        <v>553</v>
      </c>
      <c r="D5579" s="161">
        <v>169.6</v>
      </c>
    </row>
    <row r="5580" spans="3:4" ht="15" hidden="1" customHeight="1" x14ac:dyDescent="0.25">
      <c r="C5580" s="158" t="s">
        <v>552</v>
      </c>
      <c r="D5580" s="159">
        <v>169.81</v>
      </c>
    </row>
    <row r="5581" spans="3:4" ht="15" hidden="1" customHeight="1" x14ac:dyDescent="0.25">
      <c r="C5581" s="160" t="s">
        <v>308</v>
      </c>
      <c r="D5581" s="161">
        <v>495.99</v>
      </c>
    </row>
    <row r="5582" spans="3:4" ht="15" hidden="1" customHeight="1" x14ac:dyDescent="0.25">
      <c r="C5582" s="158" t="s">
        <v>551</v>
      </c>
      <c r="D5582" s="159">
        <v>763.15</v>
      </c>
    </row>
    <row r="5583" spans="3:4" ht="15" hidden="1" customHeight="1" x14ac:dyDescent="0.25">
      <c r="C5583" s="160" t="s">
        <v>540</v>
      </c>
      <c r="D5583" s="161">
        <v>540.16</v>
      </c>
    </row>
    <row r="5584" spans="3:4" ht="15" hidden="1" customHeight="1" x14ac:dyDescent="0.25">
      <c r="C5584" s="158" t="s">
        <v>551</v>
      </c>
      <c r="D5584" s="159">
        <v>660.58</v>
      </c>
    </row>
    <row r="5585" spans="3:4" ht="15" hidden="1" customHeight="1" x14ac:dyDescent="0.25">
      <c r="C5585" s="160" t="s">
        <v>312</v>
      </c>
      <c r="D5585" s="161">
        <v>580.67999999999995</v>
      </c>
    </row>
    <row r="5586" spans="3:4" ht="15" hidden="1" customHeight="1" x14ac:dyDescent="0.25">
      <c r="C5586" s="158" t="s">
        <v>547</v>
      </c>
      <c r="D5586" s="159">
        <v>270.49</v>
      </c>
    </row>
    <row r="5587" spans="3:4" ht="15" hidden="1" customHeight="1" x14ac:dyDescent="0.25">
      <c r="C5587" s="160" t="s">
        <v>546</v>
      </c>
      <c r="D5587" s="161">
        <v>608.09</v>
      </c>
    </row>
    <row r="5588" spans="3:4" ht="15" hidden="1" customHeight="1" x14ac:dyDescent="0.25">
      <c r="C5588" s="158" t="s">
        <v>551</v>
      </c>
      <c r="D5588" s="159">
        <v>438.66</v>
      </c>
    </row>
    <row r="5589" spans="3:4" ht="15" hidden="1" customHeight="1" x14ac:dyDescent="0.25">
      <c r="C5589" s="160" t="s">
        <v>549</v>
      </c>
      <c r="D5589" s="161">
        <v>505.96</v>
      </c>
    </row>
    <row r="5590" spans="3:4" ht="15" hidden="1" customHeight="1" x14ac:dyDescent="0.25">
      <c r="C5590" s="158" t="s">
        <v>308</v>
      </c>
      <c r="D5590" s="159">
        <v>292.70999999999998</v>
      </c>
    </row>
    <row r="5591" spans="3:4" ht="15" hidden="1" customHeight="1" x14ac:dyDescent="0.25">
      <c r="C5591" s="160" t="s">
        <v>551</v>
      </c>
      <c r="D5591" s="161">
        <v>558.84</v>
      </c>
    </row>
    <row r="5592" spans="3:4" ht="15" hidden="1" customHeight="1" x14ac:dyDescent="0.25">
      <c r="C5592" s="158" t="s">
        <v>550</v>
      </c>
      <c r="D5592" s="159">
        <v>501.96</v>
      </c>
    </row>
    <row r="5593" spans="3:4" ht="15" hidden="1" customHeight="1" x14ac:dyDescent="0.25">
      <c r="C5593" s="160" t="s">
        <v>312</v>
      </c>
      <c r="D5593" s="161">
        <v>598.53</v>
      </c>
    </row>
    <row r="5594" spans="3:4" ht="15" hidden="1" customHeight="1" x14ac:dyDescent="0.25">
      <c r="C5594" s="158" t="s">
        <v>547</v>
      </c>
      <c r="D5594" s="159">
        <v>189.37</v>
      </c>
    </row>
    <row r="5595" spans="3:4" ht="15" hidden="1" customHeight="1" x14ac:dyDescent="0.25">
      <c r="C5595" s="160" t="s">
        <v>307</v>
      </c>
      <c r="D5595" s="161">
        <v>983.68</v>
      </c>
    </row>
    <row r="5596" spans="3:4" ht="15" hidden="1" customHeight="1" x14ac:dyDescent="0.25">
      <c r="C5596" s="158" t="s">
        <v>555</v>
      </c>
      <c r="D5596" s="159">
        <v>945.66</v>
      </c>
    </row>
    <row r="5597" spans="3:4" ht="15" hidden="1" customHeight="1" x14ac:dyDescent="0.25">
      <c r="C5597" s="160" t="s">
        <v>312</v>
      </c>
      <c r="D5597" s="161">
        <v>1031.3</v>
      </c>
    </row>
    <row r="5598" spans="3:4" ht="15" hidden="1" customHeight="1" x14ac:dyDescent="0.25">
      <c r="C5598" s="158" t="s">
        <v>549</v>
      </c>
      <c r="D5598" s="159">
        <v>39.71</v>
      </c>
    </row>
    <row r="5599" spans="3:4" ht="15" hidden="1" customHeight="1" x14ac:dyDescent="0.25">
      <c r="C5599" s="160" t="s">
        <v>549</v>
      </c>
      <c r="D5599" s="161">
        <v>850.05</v>
      </c>
    </row>
    <row r="5600" spans="3:4" ht="15" hidden="1" customHeight="1" x14ac:dyDescent="0.25">
      <c r="C5600" s="158" t="s">
        <v>312</v>
      </c>
      <c r="D5600" s="159">
        <v>821.36</v>
      </c>
    </row>
    <row r="5601" spans="3:4" ht="15" hidden="1" customHeight="1" x14ac:dyDescent="0.25">
      <c r="C5601" s="160" t="s">
        <v>539</v>
      </c>
      <c r="D5601" s="161">
        <v>749.43</v>
      </c>
    </row>
    <row r="5602" spans="3:4" ht="15" hidden="1" customHeight="1" x14ac:dyDescent="0.25">
      <c r="C5602" s="158" t="s">
        <v>543</v>
      </c>
      <c r="D5602" s="159">
        <v>372.96</v>
      </c>
    </row>
    <row r="5603" spans="3:4" ht="15" hidden="1" customHeight="1" x14ac:dyDescent="0.25">
      <c r="C5603" s="160" t="s">
        <v>307</v>
      </c>
      <c r="D5603" s="161">
        <v>961.14</v>
      </c>
    </row>
    <row r="5604" spans="3:4" ht="15" hidden="1" customHeight="1" x14ac:dyDescent="0.25">
      <c r="C5604" s="158" t="s">
        <v>553</v>
      </c>
      <c r="D5604" s="159">
        <v>543.44000000000005</v>
      </c>
    </row>
    <row r="5605" spans="3:4" ht="15" hidden="1" customHeight="1" x14ac:dyDescent="0.25">
      <c r="C5605" s="160" t="s">
        <v>542</v>
      </c>
      <c r="D5605" s="161">
        <v>999.56</v>
      </c>
    </row>
    <row r="5606" spans="3:4" ht="15" hidden="1" customHeight="1" x14ac:dyDescent="0.25">
      <c r="C5606" s="158" t="s">
        <v>307</v>
      </c>
      <c r="D5606" s="159">
        <v>389.74</v>
      </c>
    </row>
    <row r="5607" spans="3:4" ht="15" hidden="1" customHeight="1" x14ac:dyDescent="0.25">
      <c r="C5607" s="160" t="s">
        <v>307</v>
      </c>
      <c r="D5607" s="161">
        <v>1165.1600000000001</v>
      </c>
    </row>
    <row r="5608" spans="3:4" ht="15" hidden="1" customHeight="1" x14ac:dyDescent="0.25">
      <c r="C5608" s="158" t="s">
        <v>312</v>
      </c>
      <c r="D5608" s="159">
        <v>469.97</v>
      </c>
    </row>
    <row r="5609" spans="3:4" ht="15" hidden="1" customHeight="1" x14ac:dyDescent="0.25">
      <c r="C5609" s="160" t="s">
        <v>541</v>
      </c>
      <c r="D5609" s="161">
        <v>358.19</v>
      </c>
    </row>
    <row r="5610" spans="3:4" ht="15" hidden="1" customHeight="1" x14ac:dyDescent="0.25">
      <c r="C5610" s="158" t="s">
        <v>542</v>
      </c>
      <c r="D5610" s="159">
        <v>595.6</v>
      </c>
    </row>
    <row r="5611" spans="3:4" ht="15" hidden="1" customHeight="1" x14ac:dyDescent="0.25">
      <c r="C5611" s="160" t="s">
        <v>549</v>
      </c>
      <c r="D5611" s="161">
        <v>1225.6600000000001</v>
      </c>
    </row>
    <row r="5612" spans="3:4" ht="15" hidden="1" customHeight="1" x14ac:dyDescent="0.25">
      <c r="C5612" s="158" t="s">
        <v>312</v>
      </c>
      <c r="D5612" s="159">
        <v>453.6</v>
      </c>
    </row>
    <row r="5613" spans="3:4" ht="15" hidden="1" customHeight="1" x14ac:dyDescent="0.25">
      <c r="C5613" s="160" t="s">
        <v>309</v>
      </c>
      <c r="D5613" s="161">
        <v>1200.8699999999999</v>
      </c>
    </row>
    <row r="5614" spans="3:4" ht="15" hidden="1" customHeight="1" x14ac:dyDescent="0.25">
      <c r="C5614" s="158" t="s">
        <v>553</v>
      </c>
      <c r="D5614" s="159">
        <v>517.53</v>
      </c>
    </row>
    <row r="5615" spans="3:4" ht="15" hidden="1" customHeight="1" x14ac:dyDescent="0.25">
      <c r="C5615" s="160" t="s">
        <v>312</v>
      </c>
      <c r="D5615" s="161">
        <v>971.67</v>
      </c>
    </row>
    <row r="5616" spans="3:4" ht="15" hidden="1" customHeight="1" x14ac:dyDescent="0.25">
      <c r="C5616" s="158" t="s">
        <v>307</v>
      </c>
      <c r="D5616" s="159">
        <v>156.01</v>
      </c>
    </row>
    <row r="5617" spans="3:4" ht="15" hidden="1" customHeight="1" x14ac:dyDescent="0.25">
      <c r="C5617" s="160" t="s">
        <v>545</v>
      </c>
      <c r="D5617" s="161">
        <v>309.29000000000002</v>
      </c>
    </row>
    <row r="5618" spans="3:4" ht="15" hidden="1" customHeight="1" x14ac:dyDescent="0.25">
      <c r="C5618" s="158" t="s">
        <v>546</v>
      </c>
      <c r="D5618" s="159">
        <v>753.98</v>
      </c>
    </row>
    <row r="5619" spans="3:4" ht="15" hidden="1" customHeight="1" x14ac:dyDescent="0.25">
      <c r="C5619" s="160" t="s">
        <v>542</v>
      </c>
      <c r="D5619" s="161">
        <v>623.42999999999995</v>
      </c>
    </row>
    <row r="5620" spans="3:4" ht="15" hidden="1" customHeight="1" x14ac:dyDescent="0.25">
      <c r="C5620" s="158" t="s">
        <v>551</v>
      </c>
      <c r="D5620" s="159">
        <v>835.95</v>
      </c>
    </row>
    <row r="5621" spans="3:4" ht="15" hidden="1" customHeight="1" x14ac:dyDescent="0.25">
      <c r="C5621" s="160" t="s">
        <v>557</v>
      </c>
      <c r="D5621" s="161">
        <v>476.46</v>
      </c>
    </row>
    <row r="5622" spans="3:4" ht="15" hidden="1" customHeight="1" x14ac:dyDescent="0.25">
      <c r="C5622" s="158" t="s">
        <v>549</v>
      </c>
      <c r="D5622" s="159">
        <v>557.46</v>
      </c>
    </row>
    <row r="5623" spans="3:4" ht="15" hidden="1" customHeight="1" x14ac:dyDescent="0.25">
      <c r="C5623" s="160" t="s">
        <v>307</v>
      </c>
      <c r="D5623" s="161">
        <v>1088.27</v>
      </c>
    </row>
    <row r="5624" spans="3:4" ht="15" hidden="1" customHeight="1" x14ac:dyDescent="0.25">
      <c r="C5624" s="158" t="s">
        <v>548</v>
      </c>
      <c r="D5624" s="159">
        <v>1234.08</v>
      </c>
    </row>
    <row r="5625" spans="3:4" ht="15" hidden="1" customHeight="1" x14ac:dyDescent="0.25">
      <c r="C5625" s="160" t="s">
        <v>557</v>
      </c>
      <c r="D5625" s="161">
        <v>478.19</v>
      </c>
    </row>
    <row r="5626" spans="3:4" ht="15" hidden="1" customHeight="1" x14ac:dyDescent="0.25">
      <c r="C5626" s="158" t="s">
        <v>547</v>
      </c>
      <c r="D5626" s="159">
        <v>933.07</v>
      </c>
    </row>
    <row r="5627" spans="3:4" ht="15" hidden="1" customHeight="1" x14ac:dyDescent="0.25">
      <c r="C5627" s="160" t="s">
        <v>547</v>
      </c>
      <c r="D5627" s="161">
        <v>213.04</v>
      </c>
    </row>
    <row r="5628" spans="3:4" ht="15" hidden="1" customHeight="1" x14ac:dyDescent="0.25">
      <c r="C5628" s="158" t="s">
        <v>545</v>
      </c>
      <c r="D5628" s="159">
        <v>741.06</v>
      </c>
    </row>
    <row r="5629" spans="3:4" ht="15" hidden="1" customHeight="1" x14ac:dyDescent="0.25">
      <c r="C5629" s="160" t="s">
        <v>552</v>
      </c>
      <c r="D5629" s="161">
        <v>492.74</v>
      </c>
    </row>
    <row r="5630" spans="3:4" ht="15" hidden="1" customHeight="1" x14ac:dyDescent="0.25">
      <c r="C5630" s="158" t="s">
        <v>539</v>
      </c>
      <c r="D5630" s="159">
        <v>392.12</v>
      </c>
    </row>
    <row r="5631" spans="3:4" ht="15" hidden="1" customHeight="1" x14ac:dyDescent="0.25">
      <c r="C5631" s="160" t="s">
        <v>543</v>
      </c>
      <c r="D5631" s="161">
        <v>548.08000000000004</v>
      </c>
    </row>
    <row r="5632" spans="3:4" ht="15" hidden="1" customHeight="1" x14ac:dyDescent="0.25">
      <c r="C5632" s="158" t="s">
        <v>307</v>
      </c>
      <c r="D5632" s="159">
        <v>1046.3900000000001</v>
      </c>
    </row>
    <row r="5633" spans="3:4" ht="15" hidden="1" customHeight="1" x14ac:dyDescent="0.25">
      <c r="C5633" s="160" t="s">
        <v>552</v>
      </c>
      <c r="D5633" s="161">
        <v>702.11</v>
      </c>
    </row>
    <row r="5634" spans="3:4" ht="15" hidden="1" customHeight="1" x14ac:dyDescent="0.25">
      <c r="C5634" s="158" t="s">
        <v>309</v>
      </c>
      <c r="D5634" s="159">
        <v>589.66999999999996</v>
      </c>
    </row>
    <row r="5635" spans="3:4" ht="15" hidden="1" customHeight="1" x14ac:dyDescent="0.25">
      <c r="C5635" s="160" t="s">
        <v>539</v>
      </c>
      <c r="D5635" s="161">
        <v>674.52</v>
      </c>
    </row>
    <row r="5636" spans="3:4" ht="15" hidden="1" customHeight="1" x14ac:dyDescent="0.25">
      <c r="C5636" s="158" t="s">
        <v>309</v>
      </c>
      <c r="D5636" s="159">
        <v>190.64</v>
      </c>
    </row>
    <row r="5637" spans="3:4" ht="15" hidden="1" customHeight="1" x14ac:dyDescent="0.25">
      <c r="C5637" s="160" t="s">
        <v>547</v>
      </c>
      <c r="D5637" s="161">
        <v>623.80999999999995</v>
      </c>
    </row>
    <row r="5638" spans="3:4" ht="15" hidden="1" customHeight="1" x14ac:dyDescent="0.25">
      <c r="C5638" s="158" t="s">
        <v>552</v>
      </c>
      <c r="D5638" s="159">
        <v>498.2</v>
      </c>
    </row>
    <row r="5639" spans="3:4" ht="15" hidden="1" customHeight="1" x14ac:dyDescent="0.25">
      <c r="C5639" s="160" t="s">
        <v>540</v>
      </c>
      <c r="D5639" s="161">
        <v>543.48</v>
      </c>
    </row>
    <row r="5640" spans="3:4" ht="15" hidden="1" customHeight="1" x14ac:dyDescent="0.25">
      <c r="C5640" s="158" t="s">
        <v>546</v>
      </c>
      <c r="D5640" s="159">
        <v>656.73</v>
      </c>
    </row>
    <row r="5641" spans="3:4" ht="15" hidden="1" customHeight="1" x14ac:dyDescent="0.25">
      <c r="C5641" s="160" t="s">
        <v>555</v>
      </c>
      <c r="D5641" s="161">
        <v>588.19000000000005</v>
      </c>
    </row>
    <row r="5642" spans="3:4" ht="15" hidden="1" customHeight="1" x14ac:dyDescent="0.25">
      <c r="C5642" s="158" t="s">
        <v>312</v>
      </c>
      <c r="D5642" s="159">
        <v>1079.22</v>
      </c>
    </row>
    <row r="5643" spans="3:4" ht="15" hidden="1" customHeight="1" x14ac:dyDescent="0.25">
      <c r="C5643" s="160" t="s">
        <v>547</v>
      </c>
      <c r="D5643" s="161">
        <v>487.23</v>
      </c>
    </row>
    <row r="5644" spans="3:4" ht="15" hidden="1" customHeight="1" x14ac:dyDescent="0.25">
      <c r="C5644" s="158" t="s">
        <v>550</v>
      </c>
      <c r="D5644" s="159">
        <v>79.89</v>
      </c>
    </row>
    <row r="5645" spans="3:4" ht="15" hidden="1" customHeight="1" x14ac:dyDescent="0.25">
      <c r="C5645" s="160" t="s">
        <v>553</v>
      </c>
      <c r="D5645" s="161">
        <v>508.1</v>
      </c>
    </row>
    <row r="5646" spans="3:4" ht="15" hidden="1" customHeight="1" x14ac:dyDescent="0.25">
      <c r="C5646" s="158" t="s">
        <v>309</v>
      </c>
      <c r="D5646" s="159">
        <v>150.05000000000001</v>
      </c>
    </row>
    <row r="5647" spans="3:4" ht="15" hidden="1" customHeight="1" x14ac:dyDescent="0.25">
      <c r="C5647" s="160" t="s">
        <v>309</v>
      </c>
      <c r="D5647" s="161">
        <v>435.99</v>
      </c>
    </row>
    <row r="5648" spans="3:4" ht="15" hidden="1" customHeight="1" x14ac:dyDescent="0.25">
      <c r="C5648" s="158" t="s">
        <v>553</v>
      </c>
      <c r="D5648" s="159">
        <v>318.19</v>
      </c>
    </row>
    <row r="5649" spans="3:4" ht="15" hidden="1" customHeight="1" x14ac:dyDescent="0.25">
      <c r="C5649" s="160" t="s">
        <v>308</v>
      </c>
      <c r="D5649" s="161">
        <v>305.92</v>
      </c>
    </row>
    <row r="5650" spans="3:4" ht="15" hidden="1" customHeight="1" x14ac:dyDescent="0.25">
      <c r="C5650" s="158" t="s">
        <v>545</v>
      </c>
      <c r="D5650" s="159">
        <v>431.31</v>
      </c>
    </row>
    <row r="5651" spans="3:4" ht="15" hidden="1" customHeight="1" x14ac:dyDescent="0.25">
      <c r="C5651" s="160" t="s">
        <v>551</v>
      </c>
      <c r="D5651" s="161">
        <v>522.66</v>
      </c>
    </row>
    <row r="5652" spans="3:4" ht="15" hidden="1" customHeight="1" x14ac:dyDescent="0.25">
      <c r="C5652" s="158" t="s">
        <v>309</v>
      </c>
      <c r="D5652" s="159">
        <v>744.36</v>
      </c>
    </row>
    <row r="5653" spans="3:4" ht="15" hidden="1" customHeight="1" x14ac:dyDescent="0.25">
      <c r="C5653" s="160" t="s">
        <v>308</v>
      </c>
      <c r="D5653" s="161">
        <v>177.18</v>
      </c>
    </row>
    <row r="5654" spans="3:4" ht="15" hidden="1" customHeight="1" x14ac:dyDescent="0.25">
      <c r="C5654" s="158" t="s">
        <v>544</v>
      </c>
      <c r="D5654" s="159">
        <v>775.88</v>
      </c>
    </row>
    <row r="5655" spans="3:4" ht="15" hidden="1" customHeight="1" x14ac:dyDescent="0.25">
      <c r="C5655" s="160" t="s">
        <v>544</v>
      </c>
      <c r="D5655" s="161">
        <v>346.64</v>
      </c>
    </row>
    <row r="5656" spans="3:4" ht="15" hidden="1" customHeight="1" x14ac:dyDescent="0.25">
      <c r="C5656" s="158" t="s">
        <v>309</v>
      </c>
      <c r="D5656" s="159">
        <v>1075.78</v>
      </c>
    </row>
    <row r="5657" spans="3:4" ht="15" hidden="1" customHeight="1" x14ac:dyDescent="0.25">
      <c r="C5657" s="160" t="s">
        <v>557</v>
      </c>
      <c r="D5657" s="161">
        <v>443.19</v>
      </c>
    </row>
    <row r="5658" spans="3:4" ht="15" hidden="1" customHeight="1" x14ac:dyDescent="0.25">
      <c r="C5658" s="158" t="s">
        <v>545</v>
      </c>
      <c r="D5658" s="159">
        <v>165.16</v>
      </c>
    </row>
    <row r="5659" spans="3:4" ht="15" hidden="1" customHeight="1" x14ac:dyDescent="0.25">
      <c r="C5659" s="160" t="s">
        <v>539</v>
      </c>
      <c r="D5659" s="161">
        <v>1168.3900000000001</v>
      </c>
    </row>
    <row r="5660" spans="3:4" ht="15" hidden="1" customHeight="1" x14ac:dyDescent="0.25">
      <c r="C5660" s="158" t="s">
        <v>552</v>
      </c>
      <c r="D5660" s="159">
        <v>630.17999999999995</v>
      </c>
    </row>
    <row r="5661" spans="3:4" ht="15" hidden="1" customHeight="1" x14ac:dyDescent="0.25">
      <c r="C5661" s="160" t="s">
        <v>558</v>
      </c>
      <c r="D5661" s="161">
        <v>539.46</v>
      </c>
    </row>
    <row r="5662" spans="3:4" ht="15" hidden="1" customHeight="1" x14ac:dyDescent="0.25">
      <c r="C5662" s="158" t="s">
        <v>553</v>
      </c>
      <c r="D5662" s="159">
        <v>822.58</v>
      </c>
    </row>
    <row r="5663" spans="3:4" ht="15" hidden="1" customHeight="1" x14ac:dyDescent="0.25">
      <c r="C5663" s="160" t="s">
        <v>546</v>
      </c>
      <c r="D5663" s="161">
        <v>840.04</v>
      </c>
    </row>
    <row r="5664" spans="3:4" ht="15" hidden="1" customHeight="1" x14ac:dyDescent="0.25">
      <c r="C5664" s="158" t="s">
        <v>545</v>
      </c>
      <c r="D5664" s="159">
        <v>302.35000000000002</v>
      </c>
    </row>
    <row r="5665" spans="3:4" ht="15" hidden="1" customHeight="1" x14ac:dyDescent="0.25">
      <c r="C5665" s="160" t="s">
        <v>539</v>
      </c>
      <c r="D5665" s="161">
        <v>517.20000000000005</v>
      </c>
    </row>
    <row r="5666" spans="3:4" ht="15" hidden="1" customHeight="1" x14ac:dyDescent="0.25">
      <c r="C5666" s="158" t="s">
        <v>543</v>
      </c>
      <c r="D5666" s="159">
        <v>969.47</v>
      </c>
    </row>
    <row r="5667" spans="3:4" ht="15" hidden="1" customHeight="1" x14ac:dyDescent="0.25">
      <c r="C5667" s="160" t="s">
        <v>549</v>
      </c>
      <c r="D5667" s="161">
        <v>433.92</v>
      </c>
    </row>
    <row r="5668" spans="3:4" ht="15" hidden="1" customHeight="1" x14ac:dyDescent="0.25">
      <c r="C5668" s="158" t="s">
        <v>312</v>
      </c>
      <c r="D5668" s="159">
        <v>327.71</v>
      </c>
    </row>
    <row r="5669" spans="3:4" ht="15" hidden="1" customHeight="1" x14ac:dyDescent="0.25">
      <c r="C5669" s="160" t="s">
        <v>549</v>
      </c>
      <c r="D5669" s="161">
        <v>477.26</v>
      </c>
    </row>
    <row r="5670" spans="3:4" ht="15" hidden="1" customHeight="1" x14ac:dyDescent="0.25">
      <c r="C5670" s="158" t="s">
        <v>547</v>
      </c>
      <c r="D5670" s="159">
        <v>496.82</v>
      </c>
    </row>
    <row r="5671" spans="3:4" ht="15" hidden="1" customHeight="1" x14ac:dyDescent="0.25">
      <c r="C5671" s="160" t="s">
        <v>312</v>
      </c>
      <c r="D5671" s="161">
        <v>290.41000000000003</v>
      </c>
    </row>
    <row r="5672" spans="3:4" ht="15" hidden="1" customHeight="1" x14ac:dyDescent="0.25">
      <c r="C5672" s="158" t="s">
        <v>308</v>
      </c>
      <c r="D5672" s="159">
        <v>708.22</v>
      </c>
    </row>
    <row r="5673" spans="3:4" ht="15" hidden="1" customHeight="1" x14ac:dyDescent="0.25">
      <c r="C5673" s="160" t="s">
        <v>553</v>
      </c>
      <c r="D5673" s="161">
        <v>870.92</v>
      </c>
    </row>
    <row r="5674" spans="3:4" ht="15" hidden="1" customHeight="1" x14ac:dyDescent="0.25">
      <c r="C5674" s="158" t="s">
        <v>553</v>
      </c>
      <c r="D5674" s="159">
        <v>249.34</v>
      </c>
    </row>
    <row r="5675" spans="3:4" ht="15" hidden="1" customHeight="1" x14ac:dyDescent="0.25">
      <c r="C5675" s="160" t="s">
        <v>309</v>
      </c>
      <c r="D5675" s="161">
        <v>1047.8</v>
      </c>
    </row>
    <row r="5676" spans="3:4" ht="15" hidden="1" customHeight="1" x14ac:dyDescent="0.25">
      <c r="C5676" s="158" t="s">
        <v>309</v>
      </c>
      <c r="D5676" s="159">
        <v>1149.8800000000001</v>
      </c>
    </row>
    <row r="5677" spans="3:4" ht="15" hidden="1" customHeight="1" x14ac:dyDescent="0.25">
      <c r="C5677" s="160" t="s">
        <v>312</v>
      </c>
      <c r="D5677" s="161">
        <v>1125.49</v>
      </c>
    </row>
    <row r="5678" spans="3:4" ht="15" hidden="1" customHeight="1" x14ac:dyDescent="0.25">
      <c r="C5678" s="158" t="s">
        <v>309</v>
      </c>
      <c r="D5678" s="159">
        <v>1028.42</v>
      </c>
    </row>
    <row r="5679" spans="3:4" ht="15" hidden="1" customHeight="1" x14ac:dyDescent="0.25">
      <c r="C5679" s="160" t="s">
        <v>548</v>
      </c>
      <c r="D5679" s="161">
        <v>694.72</v>
      </c>
    </row>
    <row r="5680" spans="3:4" ht="15" hidden="1" customHeight="1" x14ac:dyDescent="0.25">
      <c r="C5680" s="158" t="s">
        <v>543</v>
      </c>
      <c r="D5680" s="159">
        <v>1248.25</v>
      </c>
    </row>
    <row r="5681" spans="3:4" ht="15" hidden="1" customHeight="1" x14ac:dyDescent="0.25">
      <c r="C5681" s="160" t="s">
        <v>545</v>
      </c>
      <c r="D5681" s="161">
        <v>870.31</v>
      </c>
    </row>
    <row r="5682" spans="3:4" ht="15" hidden="1" customHeight="1" x14ac:dyDescent="0.25">
      <c r="C5682" s="158" t="s">
        <v>312</v>
      </c>
      <c r="D5682" s="159">
        <v>785.68</v>
      </c>
    </row>
    <row r="5683" spans="3:4" ht="15" hidden="1" customHeight="1" x14ac:dyDescent="0.25">
      <c r="C5683" s="160" t="s">
        <v>545</v>
      </c>
      <c r="D5683" s="161">
        <v>443</v>
      </c>
    </row>
    <row r="5684" spans="3:4" ht="15" hidden="1" customHeight="1" x14ac:dyDescent="0.25">
      <c r="C5684" s="158" t="s">
        <v>543</v>
      </c>
      <c r="D5684" s="159">
        <v>549.03</v>
      </c>
    </row>
    <row r="5685" spans="3:4" ht="15" hidden="1" customHeight="1" x14ac:dyDescent="0.25">
      <c r="C5685" s="160" t="s">
        <v>556</v>
      </c>
      <c r="D5685" s="161">
        <v>488.71</v>
      </c>
    </row>
    <row r="5686" spans="3:4" ht="15" hidden="1" customHeight="1" x14ac:dyDescent="0.25">
      <c r="C5686" s="158" t="s">
        <v>545</v>
      </c>
      <c r="D5686" s="159">
        <v>109.85</v>
      </c>
    </row>
    <row r="5687" spans="3:4" ht="15" hidden="1" customHeight="1" x14ac:dyDescent="0.25">
      <c r="C5687" s="160" t="s">
        <v>543</v>
      </c>
      <c r="D5687" s="161">
        <v>882.85</v>
      </c>
    </row>
    <row r="5688" spans="3:4" ht="15" hidden="1" customHeight="1" x14ac:dyDescent="0.25">
      <c r="C5688" s="158" t="s">
        <v>545</v>
      </c>
      <c r="D5688" s="159">
        <v>785.3</v>
      </c>
    </row>
    <row r="5689" spans="3:4" ht="15" hidden="1" customHeight="1" x14ac:dyDescent="0.25">
      <c r="C5689" s="160" t="s">
        <v>307</v>
      </c>
      <c r="D5689" s="161">
        <v>842.37</v>
      </c>
    </row>
    <row r="5690" spans="3:4" ht="15" hidden="1" customHeight="1" x14ac:dyDescent="0.25">
      <c r="C5690" s="158" t="s">
        <v>556</v>
      </c>
      <c r="D5690" s="159">
        <v>87.29</v>
      </c>
    </row>
    <row r="5691" spans="3:4" ht="15" hidden="1" customHeight="1" x14ac:dyDescent="0.25">
      <c r="C5691" s="160" t="s">
        <v>550</v>
      </c>
      <c r="D5691" s="161">
        <v>822.55</v>
      </c>
    </row>
    <row r="5692" spans="3:4" ht="15" hidden="1" customHeight="1" x14ac:dyDescent="0.25">
      <c r="C5692" s="158" t="s">
        <v>308</v>
      </c>
      <c r="D5692" s="159">
        <v>717.13</v>
      </c>
    </row>
    <row r="5693" spans="3:4" ht="15" hidden="1" customHeight="1" x14ac:dyDescent="0.25">
      <c r="C5693" s="160" t="s">
        <v>557</v>
      </c>
      <c r="D5693" s="161">
        <v>1112.8900000000001</v>
      </c>
    </row>
    <row r="5694" spans="3:4" ht="15" hidden="1" customHeight="1" x14ac:dyDescent="0.25">
      <c r="C5694" s="158" t="s">
        <v>540</v>
      </c>
      <c r="D5694" s="159">
        <v>65.14</v>
      </c>
    </row>
    <row r="5695" spans="3:4" ht="15" hidden="1" customHeight="1" x14ac:dyDescent="0.25">
      <c r="C5695" s="160" t="s">
        <v>549</v>
      </c>
      <c r="D5695" s="161">
        <v>1123.33</v>
      </c>
    </row>
    <row r="5696" spans="3:4" ht="15" hidden="1" customHeight="1" x14ac:dyDescent="0.25">
      <c r="C5696" s="158" t="s">
        <v>540</v>
      </c>
      <c r="D5696" s="159">
        <v>182.72</v>
      </c>
    </row>
    <row r="5697" spans="3:4" ht="15" hidden="1" customHeight="1" x14ac:dyDescent="0.25">
      <c r="C5697" s="160" t="s">
        <v>549</v>
      </c>
      <c r="D5697" s="161">
        <v>87.29</v>
      </c>
    </row>
    <row r="5698" spans="3:4" ht="15" hidden="1" customHeight="1" x14ac:dyDescent="0.25">
      <c r="C5698" s="158" t="s">
        <v>307</v>
      </c>
      <c r="D5698" s="159">
        <v>1157</v>
      </c>
    </row>
    <row r="5699" spans="3:4" ht="15" hidden="1" customHeight="1" x14ac:dyDescent="0.25">
      <c r="C5699" s="160" t="s">
        <v>551</v>
      </c>
      <c r="D5699" s="161">
        <v>1131.6500000000001</v>
      </c>
    </row>
    <row r="5700" spans="3:4" ht="15" hidden="1" customHeight="1" x14ac:dyDescent="0.25">
      <c r="C5700" s="158" t="s">
        <v>548</v>
      </c>
      <c r="D5700" s="159">
        <v>751.27</v>
      </c>
    </row>
    <row r="5701" spans="3:4" ht="15" hidden="1" customHeight="1" x14ac:dyDescent="0.25">
      <c r="C5701" s="160" t="s">
        <v>543</v>
      </c>
      <c r="D5701" s="161">
        <v>1054.8900000000001</v>
      </c>
    </row>
    <row r="5702" spans="3:4" ht="15" hidden="1" customHeight="1" x14ac:dyDescent="0.25">
      <c r="C5702" s="158" t="s">
        <v>552</v>
      </c>
      <c r="D5702" s="159">
        <v>1295.52</v>
      </c>
    </row>
    <row r="5703" spans="3:4" ht="15" hidden="1" customHeight="1" x14ac:dyDescent="0.25">
      <c r="C5703" s="160" t="s">
        <v>551</v>
      </c>
      <c r="D5703" s="161">
        <v>877.77</v>
      </c>
    </row>
    <row r="5704" spans="3:4" ht="15" hidden="1" customHeight="1" x14ac:dyDescent="0.25">
      <c r="C5704" s="158" t="s">
        <v>539</v>
      </c>
      <c r="D5704" s="159">
        <v>876.22</v>
      </c>
    </row>
    <row r="5705" spans="3:4" ht="15" hidden="1" customHeight="1" x14ac:dyDescent="0.25">
      <c r="C5705" s="160" t="s">
        <v>539</v>
      </c>
      <c r="D5705" s="161">
        <v>894.14</v>
      </c>
    </row>
    <row r="5706" spans="3:4" ht="15" hidden="1" customHeight="1" x14ac:dyDescent="0.25">
      <c r="C5706" s="158" t="s">
        <v>547</v>
      </c>
      <c r="D5706" s="159">
        <v>239.58</v>
      </c>
    </row>
    <row r="5707" spans="3:4" ht="15" hidden="1" customHeight="1" x14ac:dyDescent="0.25">
      <c r="C5707" s="160" t="s">
        <v>549</v>
      </c>
      <c r="D5707" s="161">
        <v>126.59</v>
      </c>
    </row>
    <row r="5708" spans="3:4" ht="15" hidden="1" customHeight="1" x14ac:dyDescent="0.25">
      <c r="C5708" s="158" t="s">
        <v>541</v>
      </c>
      <c r="D5708" s="159">
        <v>1112.67</v>
      </c>
    </row>
    <row r="5709" spans="3:4" ht="15" hidden="1" customHeight="1" x14ac:dyDescent="0.25">
      <c r="C5709" s="160" t="s">
        <v>543</v>
      </c>
      <c r="D5709" s="161">
        <v>490.59</v>
      </c>
    </row>
    <row r="5710" spans="3:4" ht="15" hidden="1" customHeight="1" x14ac:dyDescent="0.25">
      <c r="C5710" s="158" t="s">
        <v>545</v>
      </c>
      <c r="D5710" s="159">
        <v>272.74</v>
      </c>
    </row>
    <row r="5711" spans="3:4" ht="15" hidden="1" customHeight="1" x14ac:dyDescent="0.25">
      <c r="C5711" s="160" t="s">
        <v>541</v>
      </c>
      <c r="D5711" s="161">
        <v>621.25</v>
      </c>
    </row>
    <row r="5712" spans="3:4" ht="15" hidden="1" customHeight="1" x14ac:dyDescent="0.25">
      <c r="C5712" s="158" t="s">
        <v>307</v>
      </c>
      <c r="D5712" s="159">
        <v>325.19</v>
      </c>
    </row>
    <row r="5713" spans="3:4" ht="15" hidden="1" customHeight="1" x14ac:dyDescent="0.25">
      <c r="C5713" s="160" t="s">
        <v>551</v>
      </c>
      <c r="D5713" s="161">
        <v>612.66</v>
      </c>
    </row>
    <row r="5714" spans="3:4" ht="15" hidden="1" customHeight="1" x14ac:dyDescent="0.25">
      <c r="C5714" s="158" t="s">
        <v>307</v>
      </c>
      <c r="D5714" s="159">
        <v>741.93</v>
      </c>
    </row>
    <row r="5715" spans="3:4" ht="15" hidden="1" customHeight="1" x14ac:dyDescent="0.25">
      <c r="C5715" s="160" t="s">
        <v>539</v>
      </c>
      <c r="D5715" s="161">
        <v>809.33</v>
      </c>
    </row>
    <row r="5716" spans="3:4" ht="15" hidden="1" customHeight="1" x14ac:dyDescent="0.25">
      <c r="C5716" s="158" t="s">
        <v>309</v>
      </c>
      <c r="D5716" s="159">
        <v>208.2</v>
      </c>
    </row>
    <row r="5717" spans="3:4" ht="15" hidden="1" customHeight="1" x14ac:dyDescent="0.25">
      <c r="C5717" s="160" t="s">
        <v>543</v>
      </c>
      <c r="D5717" s="161">
        <v>1247.69</v>
      </c>
    </row>
    <row r="5718" spans="3:4" ht="15" hidden="1" customHeight="1" x14ac:dyDescent="0.25">
      <c r="C5718" s="158" t="s">
        <v>557</v>
      </c>
      <c r="D5718" s="159">
        <v>630.35</v>
      </c>
    </row>
    <row r="5719" spans="3:4" ht="15" hidden="1" customHeight="1" x14ac:dyDescent="0.25">
      <c r="C5719" s="160" t="s">
        <v>552</v>
      </c>
      <c r="D5719" s="161">
        <v>254.25</v>
      </c>
    </row>
    <row r="5720" spans="3:4" ht="15" hidden="1" customHeight="1" x14ac:dyDescent="0.25">
      <c r="C5720" s="158" t="s">
        <v>553</v>
      </c>
      <c r="D5720" s="159">
        <v>1058.81</v>
      </c>
    </row>
    <row r="5721" spans="3:4" ht="15" hidden="1" customHeight="1" x14ac:dyDescent="0.25">
      <c r="C5721" s="160" t="s">
        <v>542</v>
      </c>
      <c r="D5721" s="161">
        <v>720.94</v>
      </c>
    </row>
    <row r="5722" spans="3:4" ht="15" hidden="1" customHeight="1" x14ac:dyDescent="0.25">
      <c r="C5722" s="158" t="s">
        <v>553</v>
      </c>
      <c r="D5722" s="159">
        <v>500.1</v>
      </c>
    </row>
    <row r="5723" spans="3:4" ht="15" hidden="1" customHeight="1" x14ac:dyDescent="0.25">
      <c r="C5723" s="160" t="s">
        <v>550</v>
      </c>
      <c r="D5723" s="161">
        <v>972.59</v>
      </c>
    </row>
    <row r="5724" spans="3:4" ht="15" hidden="1" customHeight="1" x14ac:dyDescent="0.25">
      <c r="C5724" s="158" t="s">
        <v>539</v>
      </c>
      <c r="D5724" s="159">
        <v>382.28</v>
      </c>
    </row>
    <row r="5725" spans="3:4" ht="15" hidden="1" customHeight="1" x14ac:dyDescent="0.25">
      <c r="C5725" s="160" t="s">
        <v>546</v>
      </c>
      <c r="D5725" s="161">
        <v>57.45</v>
      </c>
    </row>
    <row r="5726" spans="3:4" ht="15" hidden="1" customHeight="1" x14ac:dyDescent="0.25">
      <c r="C5726" s="158" t="s">
        <v>550</v>
      </c>
      <c r="D5726" s="159">
        <v>535.62</v>
      </c>
    </row>
    <row r="5727" spans="3:4" ht="15" hidden="1" customHeight="1" x14ac:dyDescent="0.25">
      <c r="C5727" s="160" t="s">
        <v>309</v>
      </c>
      <c r="D5727" s="161">
        <v>1066.78</v>
      </c>
    </row>
    <row r="5728" spans="3:4" ht="15" hidden="1" customHeight="1" x14ac:dyDescent="0.25">
      <c r="C5728" s="158" t="s">
        <v>550</v>
      </c>
      <c r="D5728" s="159">
        <v>603.48</v>
      </c>
    </row>
    <row r="5729" spans="3:4" ht="15" hidden="1" customHeight="1" x14ac:dyDescent="0.25">
      <c r="C5729" s="160" t="s">
        <v>307</v>
      </c>
      <c r="D5729" s="161">
        <v>400.14</v>
      </c>
    </row>
    <row r="5730" spans="3:4" ht="15" hidden="1" customHeight="1" x14ac:dyDescent="0.25">
      <c r="C5730" s="158" t="s">
        <v>540</v>
      </c>
      <c r="D5730" s="159">
        <v>652.14</v>
      </c>
    </row>
    <row r="5731" spans="3:4" ht="15" hidden="1" customHeight="1" x14ac:dyDescent="0.25">
      <c r="C5731" s="160" t="s">
        <v>540</v>
      </c>
      <c r="D5731" s="161">
        <v>1164.4000000000001</v>
      </c>
    </row>
    <row r="5732" spans="3:4" ht="15" hidden="1" customHeight="1" x14ac:dyDescent="0.25">
      <c r="C5732" s="158" t="s">
        <v>540</v>
      </c>
      <c r="D5732" s="159">
        <v>524.63</v>
      </c>
    </row>
    <row r="5733" spans="3:4" ht="15" hidden="1" customHeight="1" x14ac:dyDescent="0.25">
      <c r="C5733" s="160" t="s">
        <v>546</v>
      </c>
      <c r="D5733" s="161">
        <v>531.87</v>
      </c>
    </row>
    <row r="5734" spans="3:4" ht="15" hidden="1" customHeight="1" x14ac:dyDescent="0.25">
      <c r="C5734" s="158" t="s">
        <v>309</v>
      </c>
      <c r="D5734" s="159">
        <v>670.45</v>
      </c>
    </row>
    <row r="5735" spans="3:4" ht="15" hidden="1" customHeight="1" x14ac:dyDescent="0.25">
      <c r="C5735" s="160" t="s">
        <v>546</v>
      </c>
      <c r="D5735" s="161">
        <v>380.1</v>
      </c>
    </row>
    <row r="5736" spans="3:4" ht="15" hidden="1" customHeight="1" x14ac:dyDescent="0.25">
      <c r="C5736" s="158" t="s">
        <v>547</v>
      </c>
      <c r="D5736" s="159">
        <v>620.86</v>
      </c>
    </row>
    <row r="5737" spans="3:4" ht="15" hidden="1" customHeight="1" x14ac:dyDescent="0.25">
      <c r="C5737" s="160" t="s">
        <v>547</v>
      </c>
      <c r="D5737" s="161">
        <v>1205.4100000000001</v>
      </c>
    </row>
    <row r="5738" spans="3:4" ht="15" hidden="1" customHeight="1" x14ac:dyDescent="0.25">
      <c r="C5738" s="158" t="s">
        <v>542</v>
      </c>
      <c r="D5738" s="159">
        <v>620.63</v>
      </c>
    </row>
    <row r="5739" spans="3:4" ht="15" hidden="1" customHeight="1" x14ac:dyDescent="0.25">
      <c r="C5739" s="160" t="s">
        <v>546</v>
      </c>
      <c r="D5739" s="161">
        <v>137</v>
      </c>
    </row>
    <row r="5740" spans="3:4" ht="15" hidden="1" customHeight="1" x14ac:dyDescent="0.25">
      <c r="C5740" s="158" t="s">
        <v>552</v>
      </c>
      <c r="D5740" s="159">
        <v>497.32</v>
      </c>
    </row>
    <row r="5741" spans="3:4" ht="15" hidden="1" customHeight="1" x14ac:dyDescent="0.25">
      <c r="C5741" s="160" t="s">
        <v>312</v>
      </c>
      <c r="D5741" s="161">
        <v>567.5</v>
      </c>
    </row>
    <row r="5742" spans="3:4" ht="15" hidden="1" customHeight="1" x14ac:dyDescent="0.25">
      <c r="C5742" s="158" t="s">
        <v>552</v>
      </c>
      <c r="D5742" s="159">
        <v>571.52</v>
      </c>
    </row>
    <row r="5743" spans="3:4" ht="15" hidden="1" customHeight="1" x14ac:dyDescent="0.25">
      <c r="C5743" s="160" t="s">
        <v>551</v>
      </c>
      <c r="D5743" s="161">
        <v>243.59</v>
      </c>
    </row>
    <row r="5744" spans="3:4" ht="15" hidden="1" customHeight="1" x14ac:dyDescent="0.25">
      <c r="C5744" s="158" t="s">
        <v>544</v>
      </c>
      <c r="D5744" s="159">
        <v>423.46</v>
      </c>
    </row>
    <row r="5745" spans="3:4" ht="15" hidden="1" customHeight="1" x14ac:dyDescent="0.25">
      <c r="C5745" s="160" t="s">
        <v>547</v>
      </c>
      <c r="D5745" s="161">
        <v>36.15</v>
      </c>
    </row>
    <row r="5746" spans="3:4" ht="15" hidden="1" customHeight="1" x14ac:dyDescent="0.25">
      <c r="C5746" s="158" t="s">
        <v>553</v>
      </c>
      <c r="D5746" s="159">
        <v>273.08999999999997</v>
      </c>
    </row>
    <row r="5747" spans="3:4" ht="15" hidden="1" customHeight="1" x14ac:dyDescent="0.25">
      <c r="C5747" s="160" t="s">
        <v>543</v>
      </c>
      <c r="D5747" s="161">
        <v>435.05</v>
      </c>
    </row>
    <row r="5748" spans="3:4" ht="15" hidden="1" customHeight="1" x14ac:dyDescent="0.25">
      <c r="C5748" s="158" t="s">
        <v>549</v>
      </c>
      <c r="D5748" s="159">
        <v>778.77</v>
      </c>
    </row>
    <row r="5749" spans="3:4" ht="15" hidden="1" customHeight="1" x14ac:dyDescent="0.25">
      <c r="C5749" s="160" t="s">
        <v>556</v>
      </c>
      <c r="D5749" s="161">
        <v>411.38</v>
      </c>
    </row>
    <row r="5750" spans="3:4" ht="15" hidden="1" customHeight="1" x14ac:dyDescent="0.25">
      <c r="C5750" s="158" t="s">
        <v>542</v>
      </c>
      <c r="D5750" s="159">
        <v>558.17999999999995</v>
      </c>
    </row>
    <row r="5751" spans="3:4" ht="15" hidden="1" customHeight="1" x14ac:dyDescent="0.25">
      <c r="C5751" s="160" t="s">
        <v>542</v>
      </c>
      <c r="D5751" s="161">
        <v>959.95</v>
      </c>
    </row>
    <row r="5752" spans="3:4" ht="15" hidden="1" customHeight="1" x14ac:dyDescent="0.25">
      <c r="C5752" s="158" t="s">
        <v>309</v>
      </c>
      <c r="D5752" s="159">
        <v>560.85</v>
      </c>
    </row>
    <row r="5753" spans="3:4" ht="15" hidden="1" customHeight="1" x14ac:dyDescent="0.25">
      <c r="C5753" s="160" t="s">
        <v>540</v>
      </c>
      <c r="D5753" s="161">
        <v>296.01</v>
      </c>
    </row>
    <row r="5754" spans="3:4" ht="15" hidden="1" customHeight="1" x14ac:dyDescent="0.25">
      <c r="C5754" s="158" t="s">
        <v>540</v>
      </c>
      <c r="D5754" s="159">
        <v>1172.67</v>
      </c>
    </row>
    <row r="5755" spans="3:4" ht="15" hidden="1" customHeight="1" x14ac:dyDescent="0.25">
      <c r="C5755" s="160" t="s">
        <v>551</v>
      </c>
      <c r="D5755" s="161">
        <v>1278.08</v>
      </c>
    </row>
    <row r="5756" spans="3:4" ht="15" hidden="1" customHeight="1" x14ac:dyDescent="0.25">
      <c r="C5756" s="158" t="s">
        <v>554</v>
      </c>
      <c r="D5756" s="159">
        <v>429.99</v>
      </c>
    </row>
    <row r="5757" spans="3:4" ht="15" hidden="1" customHeight="1" x14ac:dyDescent="0.25">
      <c r="C5757" s="160" t="s">
        <v>546</v>
      </c>
      <c r="D5757" s="161">
        <v>575.03</v>
      </c>
    </row>
    <row r="5758" spans="3:4" ht="15" hidden="1" customHeight="1" x14ac:dyDescent="0.25">
      <c r="C5758" s="158" t="s">
        <v>551</v>
      </c>
      <c r="D5758" s="159">
        <v>868.95</v>
      </c>
    </row>
    <row r="5759" spans="3:4" ht="15" hidden="1" customHeight="1" x14ac:dyDescent="0.25">
      <c r="C5759" s="160" t="s">
        <v>309</v>
      </c>
      <c r="D5759" s="161">
        <v>553.23</v>
      </c>
    </row>
    <row r="5760" spans="3:4" ht="15" hidden="1" customHeight="1" x14ac:dyDescent="0.25">
      <c r="C5760" s="158" t="s">
        <v>549</v>
      </c>
      <c r="D5760" s="159">
        <v>410.53</v>
      </c>
    </row>
    <row r="5761" spans="3:4" ht="15" hidden="1" customHeight="1" x14ac:dyDescent="0.25">
      <c r="C5761" s="160" t="s">
        <v>545</v>
      </c>
      <c r="D5761" s="161">
        <v>98.42</v>
      </c>
    </row>
    <row r="5762" spans="3:4" ht="15" hidden="1" customHeight="1" x14ac:dyDescent="0.25">
      <c r="C5762" s="158" t="s">
        <v>542</v>
      </c>
      <c r="D5762" s="159">
        <v>1051.0999999999999</v>
      </c>
    </row>
    <row r="5763" spans="3:4" ht="15" hidden="1" customHeight="1" x14ac:dyDescent="0.25">
      <c r="C5763" s="160" t="s">
        <v>553</v>
      </c>
      <c r="D5763" s="161">
        <v>947.67</v>
      </c>
    </row>
    <row r="5764" spans="3:4" ht="15" hidden="1" customHeight="1" x14ac:dyDescent="0.25">
      <c r="C5764" s="158" t="s">
        <v>544</v>
      </c>
      <c r="D5764" s="159">
        <v>661.55</v>
      </c>
    </row>
    <row r="5765" spans="3:4" ht="15" hidden="1" customHeight="1" x14ac:dyDescent="0.25">
      <c r="C5765" s="160" t="s">
        <v>553</v>
      </c>
      <c r="D5765" s="161">
        <v>467.67</v>
      </c>
    </row>
    <row r="5766" spans="3:4" ht="15" hidden="1" customHeight="1" x14ac:dyDescent="0.25">
      <c r="C5766" s="158" t="s">
        <v>309</v>
      </c>
      <c r="D5766" s="159">
        <v>327.96</v>
      </c>
    </row>
    <row r="5767" spans="3:4" ht="15" hidden="1" customHeight="1" x14ac:dyDescent="0.25">
      <c r="C5767" s="160" t="s">
        <v>551</v>
      </c>
      <c r="D5767" s="161">
        <v>992.37</v>
      </c>
    </row>
    <row r="5768" spans="3:4" ht="15" hidden="1" customHeight="1" x14ac:dyDescent="0.25">
      <c r="C5768" s="158" t="s">
        <v>540</v>
      </c>
      <c r="D5768" s="159">
        <v>733.02</v>
      </c>
    </row>
    <row r="5769" spans="3:4" ht="15" hidden="1" customHeight="1" x14ac:dyDescent="0.25">
      <c r="C5769" s="160" t="s">
        <v>555</v>
      </c>
      <c r="D5769" s="161">
        <v>1006.74</v>
      </c>
    </row>
    <row r="5770" spans="3:4" ht="15" hidden="1" customHeight="1" x14ac:dyDescent="0.25">
      <c r="C5770" s="158" t="s">
        <v>551</v>
      </c>
      <c r="D5770" s="159">
        <v>633.79</v>
      </c>
    </row>
    <row r="5771" spans="3:4" ht="15" hidden="1" customHeight="1" x14ac:dyDescent="0.25">
      <c r="C5771" s="160" t="s">
        <v>540</v>
      </c>
      <c r="D5771" s="161">
        <v>763.59</v>
      </c>
    </row>
    <row r="5772" spans="3:4" ht="15" hidden="1" customHeight="1" x14ac:dyDescent="0.25">
      <c r="C5772" s="158" t="s">
        <v>546</v>
      </c>
      <c r="D5772" s="159">
        <v>58.97</v>
      </c>
    </row>
    <row r="5773" spans="3:4" ht="15" hidden="1" customHeight="1" x14ac:dyDescent="0.25">
      <c r="C5773" s="160" t="s">
        <v>307</v>
      </c>
      <c r="D5773" s="161">
        <v>869.08</v>
      </c>
    </row>
    <row r="5774" spans="3:4" ht="15" hidden="1" customHeight="1" x14ac:dyDescent="0.25">
      <c r="C5774" s="158" t="s">
        <v>549</v>
      </c>
      <c r="D5774" s="159">
        <v>762.03</v>
      </c>
    </row>
    <row r="5775" spans="3:4" ht="15" hidden="1" customHeight="1" x14ac:dyDescent="0.25">
      <c r="C5775" s="160" t="s">
        <v>540</v>
      </c>
      <c r="D5775" s="161">
        <v>1074.3900000000001</v>
      </c>
    </row>
    <row r="5776" spans="3:4" ht="15" hidden="1" customHeight="1" x14ac:dyDescent="0.25">
      <c r="C5776" s="158" t="s">
        <v>540</v>
      </c>
      <c r="D5776" s="159">
        <v>549.91999999999996</v>
      </c>
    </row>
    <row r="5777" spans="3:4" ht="15" hidden="1" customHeight="1" x14ac:dyDescent="0.25">
      <c r="C5777" s="160" t="s">
        <v>558</v>
      </c>
      <c r="D5777" s="161">
        <v>425.44</v>
      </c>
    </row>
    <row r="5778" spans="3:4" ht="15" hidden="1" customHeight="1" x14ac:dyDescent="0.25">
      <c r="C5778" s="158" t="s">
        <v>552</v>
      </c>
      <c r="D5778" s="159">
        <v>1138.23</v>
      </c>
    </row>
    <row r="5779" spans="3:4" ht="15" hidden="1" customHeight="1" x14ac:dyDescent="0.25">
      <c r="C5779" s="160" t="s">
        <v>545</v>
      </c>
      <c r="D5779" s="161">
        <v>1116.74</v>
      </c>
    </row>
    <row r="5780" spans="3:4" ht="15" hidden="1" customHeight="1" x14ac:dyDescent="0.25">
      <c r="C5780" s="158" t="s">
        <v>539</v>
      </c>
      <c r="D5780" s="159">
        <v>534.55999999999995</v>
      </c>
    </row>
    <row r="5781" spans="3:4" ht="15" hidden="1" customHeight="1" x14ac:dyDescent="0.25">
      <c r="C5781" s="160" t="s">
        <v>541</v>
      </c>
      <c r="D5781" s="161">
        <v>1063.8499999999999</v>
      </c>
    </row>
    <row r="5782" spans="3:4" ht="15" hidden="1" customHeight="1" x14ac:dyDescent="0.25">
      <c r="C5782" s="158" t="s">
        <v>552</v>
      </c>
      <c r="D5782" s="159">
        <v>480.29</v>
      </c>
    </row>
    <row r="5783" spans="3:4" ht="15" hidden="1" customHeight="1" x14ac:dyDescent="0.25">
      <c r="C5783" s="160" t="s">
        <v>309</v>
      </c>
      <c r="D5783" s="161">
        <v>744.06</v>
      </c>
    </row>
    <row r="5784" spans="3:4" ht="15" hidden="1" customHeight="1" x14ac:dyDescent="0.25">
      <c r="C5784" s="158" t="s">
        <v>539</v>
      </c>
      <c r="D5784" s="159">
        <v>71.239999999999995</v>
      </c>
    </row>
    <row r="5785" spans="3:4" ht="15" hidden="1" customHeight="1" x14ac:dyDescent="0.25">
      <c r="C5785" s="160" t="s">
        <v>550</v>
      </c>
      <c r="D5785" s="161">
        <v>258.93</v>
      </c>
    </row>
    <row r="5786" spans="3:4" ht="15" hidden="1" customHeight="1" x14ac:dyDescent="0.25">
      <c r="C5786" s="158" t="s">
        <v>550</v>
      </c>
      <c r="D5786" s="159">
        <v>875.49</v>
      </c>
    </row>
    <row r="5787" spans="3:4" ht="15" hidden="1" customHeight="1" x14ac:dyDescent="0.25">
      <c r="C5787" s="160" t="s">
        <v>309</v>
      </c>
      <c r="D5787" s="161">
        <v>558.51</v>
      </c>
    </row>
    <row r="5788" spans="3:4" ht="15" hidden="1" customHeight="1" x14ac:dyDescent="0.25">
      <c r="C5788" s="158" t="s">
        <v>540</v>
      </c>
      <c r="D5788" s="159">
        <v>715.82</v>
      </c>
    </row>
    <row r="5789" spans="3:4" ht="15" hidden="1" customHeight="1" x14ac:dyDescent="0.25">
      <c r="C5789" s="160" t="s">
        <v>539</v>
      </c>
      <c r="D5789" s="161">
        <v>184.9</v>
      </c>
    </row>
    <row r="5790" spans="3:4" ht="15" hidden="1" customHeight="1" x14ac:dyDescent="0.25">
      <c r="C5790" s="158" t="s">
        <v>539</v>
      </c>
      <c r="D5790" s="159">
        <v>554.14</v>
      </c>
    </row>
    <row r="5791" spans="3:4" ht="15" hidden="1" customHeight="1" x14ac:dyDescent="0.25">
      <c r="C5791" s="160" t="s">
        <v>545</v>
      </c>
      <c r="D5791" s="161">
        <v>1171.4100000000001</v>
      </c>
    </row>
    <row r="5792" spans="3:4" ht="15" hidden="1" customHeight="1" x14ac:dyDescent="0.25">
      <c r="C5792" s="158" t="s">
        <v>540</v>
      </c>
      <c r="D5792" s="159">
        <v>584.62</v>
      </c>
    </row>
    <row r="5793" spans="3:4" ht="15" hidden="1" customHeight="1" x14ac:dyDescent="0.25">
      <c r="C5793" s="160" t="s">
        <v>553</v>
      </c>
      <c r="D5793" s="161">
        <v>583.51</v>
      </c>
    </row>
    <row r="5794" spans="3:4" ht="15" hidden="1" customHeight="1" x14ac:dyDescent="0.25">
      <c r="C5794" s="158" t="s">
        <v>552</v>
      </c>
      <c r="D5794" s="159">
        <v>821.14</v>
      </c>
    </row>
    <row r="5795" spans="3:4" ht="15" hidden="1" customHeight="1" x14ac:dyDescent="0.25">
      <c r="C5795" s="160" t="s">
        <v>554</v>
      </c>
      <c r="D5795" s="161">
        <v>30.19</v>
      </c>
    </row>
    <row r="5796" spans="3:4" ht="15" hidden="1" customHeight="1" x14ac:dyDescent="0.25">
      <c r="C5796" s="158" t="s">
        <v>540</v>
      </c>
      <c r="D5796" s="159">
        <v>542.84</v>
      </c>
    </row>
    <row r="5797" spans="3:4" ht="15" hidden="1" customHeight="1" x14ac:dyDescent="0.25">
      <c r="C5797" s="160" t="s">
        <v>553</v>
      </c>
      <c r="D5797" s="161">
        <v>508.99</v>
      </c>
    </row>
    <row r="5798" spans="3:4" ht="15" hidden="1" customHeight="1" x14ac:dyDescent="0.25">
      <c r="C5798" s="158" t="s">
        <v>539</v>
      </c>
      <c r="D5798" s="159">
        <v>1078.32</v>
      </c>
    </row>
    <row r="5799" spans="3:4" ht="15" hidden="1" customHeight="1" x14ac:dyDescent="0.25">
      <c r="C5799" s="160" t="s">
        <v>308</v>
      </c>
      <c r="D5799" s="161">
        <v>48.79</v>
      </c>
    </row>
    <row r="5800" spans="3:4" ht="15" hidden="1" customHeight="1" x14ac:dyDescent="0.25">
      <c r="C5800" s="158" t="s">
        <v>308</v>
      </c>
      <c r="D5800" s="159">
        <v>138.21</v>
      </c>
    </row>
    <row r="5801" spans="3:4" ht="15" hidden="1" customHeight="1" x14ac:dyDescent="0.25">
      <c r="C5801" s="160" t="s">
        <v>543</v>
      </c>
      <c r="D5801" s="161">
        <v>391.75</v>
      </c>
    </row>
    <row r="5802" spans="3:4" ht="15" hidden="1" customHeight="1" x14ac:dyDescent="0.25">
      <c r="C5802" s="158" t="s">
        <v>555</v>
      </c>
      <c r="D5802" s="159">
        <v>745.93</v>
      </c>
    </row>
    <row r="5803" spans="3:4" ht="15" hidden="1" customHeight="1" x14ac:dyDescent="0.25">
      <c r="C5803" s="160" t="s">
        <v>553</v>
      </c>
      <c r="D5803" s="161">
        <v>841.33</v>
      </c>
    </row>
    <row r="5804" spans="3:4" ht="15" hidden="1" customHeight="1" x14ac:dyDescent="0.25">
      <c r="C5804" s="158" t="s">
        <v>541</v>
      </c>
      <c r="D5804" s="159">
        <v>686.34</v>
      </c>
    </row>
    <row r="5805" spans="3:4" ht="15" hidden="1" customHeight="1" x14ac:dyDescent="0.25">
      <c r="C5805" s="160" t="s">
        <v>548</v>
      </c>
      <c r="D5805" s="161">
        <v>980.71</v>
      </c>
    </row>
    <row r="5806" spans="3:4" ht="15" hidden="1" customHeight="1" x14ac:dyDescent="0.25">
      <c r="C5806" s="158" t="s">
        <v>550</v>
      </c>
      <c r="D5806" s="159">
        <v>1264.73</v>
      </c>
    </row>
    <row r="5807" spans="3:4" ht="15" hidden="1" customHeight="1" x14ac:dyDescent="0.25">
      <c r="C5807" s="160" t="s">
        <v>540</v>
      </c>
      <c r="D5807" s="161">
        <v>1061.1199999999999</v>
      </c>
    </row>
    <row r="5808" spans="3:4" ht="15" hidden="1" customHeight="1" x14ac:dyDescent="0.25">
      <c r="C5808" s="158" t="s">
        <v>539</v>
      </c>
      <c r="D5808" s="159">
        <v>575.54999999999995</v>
      </c>
    </row>
    <row r="5809" spans="3:4" ht="15" hidden="1" customHeight="1" x14ac:dyDescent="0.25">
      <c r="C5809" s="160" t="s">
        <v>540</v>
      </c>
      <c r="D5809" s="161">
        <v>1136.42</v>
      </c>
    </row>
    <row r="5810" spans="3:4" ht="15" hidden="1" customHeight="1" x14ac:dyDescent="0.25">
      <c r="C5810" s="158" t="s">
        <v>309</v>
      </c>
      <c r="D5810" s="159">
        <v>621.04999999999995</v>
      </c>
    </row>
    <row r="5811" spans="3:4" ht="15" hidden="1" customHeight="1" x14ac:dyDescent="0.25">
      <c r="C5811" s="160" t="s">
        <v>309</v>
      </c>
      <c r="D5811" s="161">
        <v>304.74</v>
      </c>
    </row>
    <row r="5812" spans="3:4" ht="15" hidden="1" customHeight="1" x14ac:dyDescent="0.25">
      <c r="C5812" s="158" t="s">
        <v>312</v>
      </c>
      <c r="D5812" s="159">
        <v>522.19000000000005</v>
      </c>
    </row>
    <row r="5813" spans="3:4" ht="15" hidden="1" customHeight="1" x14ac:dyDescent="0.25">
      <c r="C5813" s="160" t="s">
        <v>545</v>
      </c>
      <c r="D5813" s="161">
        <v>511.64</v>
      </c>
    </row>
    <row r="5814" spans="3:4" ht="15" hidden="1" customHeight="1" x14ac:dyDescent="0.25">
      <c r="C5814" s="158" t="s">
        <v>545</v>
      </c>
      <c r="D5814" s="159">
        <v>396.28</v>
      </c>
    </row>
    <row r="5815" spans="3:4" ht="15" hidden="1" customHeight="1" x14ac:dyDescent="0.25">
      <c r="C5815" s="160" t="s">
        <v>545</v>
      </c>
      <c r="D5815" s="161">
        <v>865.93</v>
      </c>
    </row>
    <row r="5816" spans="3:4" ht="15" hidden="1" customHeight="1" x14ac:dyDescent="0.25">
      <c r="C5816" s="158" t="s">
        <v>544</v>
      </c>
      <c r="D5816" s="159">
        <v>507.62</v>
      </c>
    </row>
    <row r="5817" spans="3:4" ht="15" hidden="1" customHeight="1" x14ac:dyDescent="0.25">
      <c r="C5817" s="160" t="s">
        <v>552</v>
      </c>
      <c r="D5817" s="161">
        <v>216.38</v>
      </c>
    </row>
    <row r="5818" spans="3:4" ht="15" hidden="1" customHeight="1" x14ac:dyDescent="0.25">
      <c r="C5818" s="158" t="s">
        <v>547</v>
      </c>
      <c r="D5818" s="159">
        <v>619.16</v>
      </c>
    </row>
    <row r="5819" spans="3:4" ht="15" hidden="1" customHeight="1" x14ac:dyDescent="0.25">
      <c r="C5819" s="160" t="s">
        <v>551</v>
      </c>
      <c r="D5819" s="161">
        <v>322.2</v>
      </c>
    </row>
    <row r="5820" spans="3:4" ht="15" hidden="1" customHeight="1" x14ac:dyDescent="0.25">
      <c r="C5820" s="158" t="s">
        <v>547</v>
      </c>
      <c r="D5820" s="159">
        <v>580.62</v>
      </c>
    </row>
    <row r="5821" spans="3:4" ht="15" hidden="1" customHeight="1" x14ac:dyDescent="0.25">
      <c r="C5821" s="160" t="s">
        <v>544</v>
      </c>
      <c r="D5821" s="161">
        <v>1017.5</v>
      </c>
    </row>
    <row r="5822" spans="3:4" ht="15" hidden="1" customHeight="1" x14ac:dyDescent="0.25">
      <c r="C5822" s="158" t="s">
        <v>309</v>
      </c>
      <c r="D5822" s="159">
        <v>448.27</v>
      </c>
    </row>
    <row r="5823" spans="3:4" ht="15" hidden="1" customHeight="1" x14ac:dyDescent="0.25">
      <c r="C5823" s="160" t="s">
        <v>543</v>
      </c>
      <c r="D5823" s="161">
        <v>622.45000000000005</v>
      </c>
    </row>
    <row r="5824" spans="3:4" ht="15" hidden="1" customHeight="1" x14ac:dyDescent="0.25">
      <c r="C5824" s="158" t="s">
        <v>312</v>
      </c>
      <c r="D5824" s="159">
        <v>513.11</v>
      </c>
    </row>
    <row r="5825" spans="3:4" ht="15" hidden="1" customHeight="1" x14ac:dyDescent="0.25">
      <c r="C5825" s="160" t="s">
        <v>556</v>
      </c>
      <c r="D5825" s="161">
        <v>62.13</v>
      </c>
    </row>
    <row r="5826" spans="3:4" ht="15" hidden="1" customHeight="1" x14ac:dyDescent="0.25">
      <c r="C5826" s="158" t="s">
        <v>557</v>
      </c>
      <c r="D5826" s="159">
        <v>516.07000000000005</v>
      </c>
    </row>
    <row r="5827" spans="3:4" ht="15" hidden="1" customHeight="1" x14ac:dyDescent="0.25">
      <c r="C5827" s="160" t="s">
        <v>549</v>
      </c>
      <c r="D5827" s="161">
        <v>387.93</v>
      </c>
    </row>
    <row r="5828" spans="3:4" ht="15" hidden="1" customHeight="1" x14ac:dyDescent="0.25">
      <c r="C5828" s="158" t="s">
        <v>549</v>
      </c>
      <c r="D5828" s="159">
        <v>621.57000000000005</v>
      </c>
    </row>
    <row r="5829" spans="3:4" ht="15" hidden="1" customHeight="1" x14ac:dyDescent="0.25">
      <c r="C5829" s="160" t="s">
        <v>539</v>
      </c>
      <c r="D5829" s="161">
        <v>646.16999999999996</v>
      </c>
    </row>
    <row r="5830" spans="3:4" ht="15" hidden="1" customHeight="1" x14ac:dyDescent="0.25">
      <c r="C5830" s="158" t="s">
        <v>308</v>
      </c>
      <c r="D5830" s="159">
        <v>769.46</v>
      </c>
    </row>
    <row r="5831" spans="3:4" ht="15" hidden="1" customHeight="1" x14ac:dyDescent="0.25">
      <c r="C5831" s="160" t="s">
        <v>540</v>
      </c>
      <c r="D5831" s="161">
        <v>280.73</v>
      </c>
    </row>
    <row r="5832" spans="3:4" ht="15" hidden="1" customHeight="1" x14ac:dyDescent="0.25">
      <c r="C5832" s="158" t="s">
        <v>545</v>
      </c>
      <c r="D5832" s="159">
        <v>166.1</v>
      </c>
    </row>
    <row r="5833" spans="3:4" ht="15" hidden="1" customHeight="1" x14ac:dyDescent="0.25">
      <c r="C5833" s="160" t="s">
        <v>557</v>
      </c>
      <c r="D5833" s="161">
        <v>1167.8699999999999</v>
      </c>
    </row>
    <row r="5834" spans="3:4" ht="15" hidden="1" customHeight="1" x14ac:dyDescent="0.25">
      <c r="C5834" s="158" t="s">
        <v>542</v>
      </c>
      <c r="D5834" s="159">
        <v>774.69</v>
      </c>
    </row>
    <row r="5835" spans="3:4" ht="15" hidden="1" customHeight="1" x14ac:dyDescent="0.25">
      <c r="C5835" s="160" t="s">
        <v>545</v>
      </c>
      <c r="D5835" s="161">
        <v>420.61</v>
      </c>
    </row>
    <row r="5836" spans="3:4" ht="15" hidden="1" customHeight="1" x14ac:dyDescent="0.25">
      <c r="C5836" s="158" t="s">
        <v>543</v>
      </c>
      <c r="D5836" s="159">
        <v>1097.47</v>
      </c>
    </row>
    <row r="5837" spans="3:4" ht="15" hidden="1" customHeight="1" x14ac:dyDescent="0.25">
      <c r="C5837" s="160" t="s">
        <v>540</v>
      </c>
      <c r="D5837" s="161">
        <v>1202.9100000000001</v>
      </c>
    </row>
    <row r="5838" spans="3:4" ht="15" hidden="1" customHeight="1" x14ac:dyDescent="0.25">
      <c r="C5838" s="158" t="s">
        <v>546</v>
      </c>
      <c r="D5838" s="159">
        <v>1101.75</v>
      </c>
    </row>
    <row r="5839" spans="3:4" ht="15" hidden="1" customHeight="1" x14ac:dyDescent="0.25">
      <c r="C5839" s="160" t="s">
        <v>552</v>
      </c>
      <c r="D5839" s="161">
        <v>818.08</v>
      </c>
    </row>
    <row r="5840" spans="3:4" ht="15" hidden="1" customHeight="1" x14ac:dyDescent="0.25">
      <c r="C5840" s="158" t="s">
        <v>550</v>
      </c>
      <c r="D5840" s="159">
        <v>1221.54</v>
      </c>
    </row>
    <row r="5841" spans="3:4" ht="15" hidden="1" customHeight="1" x14ac:dyDescent="0.25">
      <c r="C5841" s="160" t="s">
        <v>554</v>
      </c>
      <c r="D5841" s="161">
        <v>284.93</v>
      </c>
    </row>
    <row r="5842" spans="3:4" ht="15" hidden="1" customHeight="1" x14ac:dyDescent="0.25">
      <c r="C5842" s="158" t="s">
        <v>312</v>
      </c>
      <c r="D5842" s="159">
        <v>994.2</v>
      </c>
    </row>
    <row r="5843" spans="3:4" ht="15" hidden="1" customHeight="1" x14ac:dyDescent="0.25">
      <c r="C5843" s="160" t="s">
        <v>308</v>
      </c>
      <c r="D5843" s="161">
        <v>655.75</v>
      </c>
    </row>
    <row r="5844" spans="3:4" ht="15" hidden="1" customHeight="1" x14ac:dyDescent="0.25">
      <c r="C5844" s="158" t="s">
        <v>556</v>
      </c>
      <c r="D5844" s="159">
        <v>738.73</v>
      </c>
    </row>
    <row r="5845" spans="3:4" ht="15" hidden="1" customHeight="1" x14ac:dyDescent="0.25">
      <c r="C5845" s="160" t="s">
        <v>539</v>
      </c>
      <c r="D5845" s="161">
        <v>546.1</v>
      </c>
    </row>
    <row r="5846" spans="3:4" ht="15" hidden="1" customHeight="1" x14ac:dyDescent="0.25">
      <c r="C5846" s="158" t="s">
        <v>545</v>
      </c>
      <c r="D5846" s="159">
        <v>824.18</v>
      </c>
    </row>
    <row r="5847" spans="3:4" ht="15" hidden="1" customHeight="1" x14ac:dyDescent="0.25">
      <c r="C5847" s="160" t="s">
        <v>545</v>
      </c>
      <c r="D5847" s="161">
        <v>99.28</v>
      </c>
    </row>
    <row r="5848" spans="3:4" ht="15" hidden="1" customHeight="1" x14ac:dyDescent="0.25">
      <c r="C5848" s="158" t="s">
        <v>539</v>
      </c>
      <c r="D5848" s="159">
        <v>182.62</v>
      </c>
    </row>
    <row r="5849" spans="3:4" ht="15" hidden="1" customHeight="1" x14ac:dyDescent="0.25">
      <c r="C5849" s="160" t="s">
        <v>543</v>
      </c>
      <c r="D5849" s="161">
        <v>1074.2</v>
      </c>
    </row>
    <row r="5850" spans="3:4" ht="15" hidden="1" customHeight="1" x14ac:dyDescent="0.25">
      <c r="C5850" s="158" t="s">
        <v>542</v>
      </c>
      <c r="D5850" s="159">
        <v>104.84</v>
      </c>
    </row>
    <row r="5851" spans="3:4" ht="15" hidden="1" customHeight="1" x14ac:dyDescent="0.25">
      <c r="C5851" s="160" t="s">
        <v>551</v>
      </c>
      <c r="D5851" s="161">
        <v>1071.97</v>
      </c>
    </row>
    <row r="5852" spans="3:4" ht="15" hidden="1" customHeight="1" x14ac:dyDescent="0.25">
      <c r="C5852" s="158" t="s">
        <v>543</v>
      </c>
      <c r="D5852" s="159">
        <v>51.52</v>
      </c>
    </row>
    <row r="5853" spans="3:4" ht="15" hidden="1" customHeight="1" x14ac:dyDescent="0.25">
      <c r="C5853" s="160" t="s">
        <v>309</v>
      </c>
      <c r="D5853" s="161">
        <v>1222.95</v>
      </c>
    </row>
    <row r="5854" spans="3:4" ht="15" hidden="1" customHeight="1" x14ac:dyDescent="0.25">
      <c r="C5854" s="158" t="s">
        <v>308</v>
      </c>
      <c r="D5854" s="159">
        <v>698.11</v>
      </c>
    </row>
    <row r="5855" spans="3:4" ht="15" hidden="1" customHeight="1" x14ac:dyDescent="0.25">
      <c r="C5855" s="160" t="s">
        <v>543</v>
      </c>
      <c r="D5855" s="161">
        <v>615.54999999999995</v>
      </c>
    </row>
    <row r="5856" spans="3:4" ht="15" hidden="1" customHeight="1" x14ac:dyDescent="0.25">
      <c r="C5856" s="158" t="s">
        <v>543</v>
      </c>
      <c r="D5856" s="159">
        <v>1064.1099999999999</v>
      </c>
    </row>
    <row r="5857" spans="3:4" ht="15" hidden="1" customHeight="1" x14ac:dyDescent="0.25">
      <c r="C5857" s="160" t="s">
        <v>550</v>
      </c>
      <c r="D5857" s="161">
        <v>814.93</v>
      </c>
    </row>
    <row r="5858" spans="3:4" ht="15" hidden="1" customHeight="1" x14ac:dyDescent="0.25">
      <c r="C5858" s="158" t="s">
        <v>309</v>
      </c>
      <c r="D5858" s="159">
        <v>390.48</v>
      </c>
    </row>
    <row r="5859" spans="3:4" ht="15" hidden="1" customHeight="1" x14ac:dyDescent="0.25">
      <c r="C5859" s="160" t="s">
        <v>543</v>
      </c>
      <c r="D5859" s="161">
        <v>372.18</v>
      </c>
    </row>
    <row r="5860" spans="3:4" ht="15" hidden="1" customHeight="1" x14ac:dyDescent="0.25">
      <c r="C5860" s="158" t="s">
        <v>308</v>
      </c>
      <c r="D5860" s="159">
        <v>710.58</v>
      </c>
    </row>
    <row r="5861" spans="3:4" ht="15" hidden="1" customHeight="1" x14ac:dyDescent="0.25">
      <c r="C5861" s="160" t="s">
        <v>556</v>
      </c>
      <c r="D5861" s="161">
        <v>1016.01</v>
      </c>
    </row>
    <row r="5862" spans="3:4" ht="15" hidden="1" customHeight="1" x14ac:dyDescent="0.25">
      <c r="C5862" s="158" t="s">
        <v>546</v>
      </c>
      <c r="D5862" s="159">
        <v>528.15</v>
      </c>
    </row>
    <row r="5863" spans="3:4" ht="15" hidden="1" customHeight="1" x14ac:dyDescent="0.25">
      <c r="C5863" s="160" t="s">
        <v>309</v>
      </c>
      <c r="D5863" s="161">
        <v>596.75</v>
      </c>
    </row>
    <row r="5864" spans="3:4" ht="15" hidden="1" customHeight="1" x14ac:dyDescent="0.25">
      <c r="C5864" s="158" t="s">
        <v>309</v>
      </c>
      <c r="D5864" s="159">
        <v>112.4</v>
      </c>
    </row>
    <row r="5865" spans="3:4" ht="15" hidden="1" customHeight="1" x14ac:dyDescent="0.25">
      <c r="C5865" s="160" t="s">
        <v>307</v>
      </c>
      <c r="D5865" s="161">
        <v>946.42</v>
      </c>
    </row>
    <row r="5866" spans="3:4" ht="15" hidden="1" customHeight="1" x14ac:dyDescent="0.25">
      <c r="C5866" s="158" t="s">
        <v>549</v>
      </c>
      <c r="D5866" s="159">
        <v>658.29</v>
      </c>
    </row>
    <row r="5867" spans="3:4" ht="15" hidden="1" customHeight="1" x14ac:dyDescent="0.25">
      <c r="C5867" s="160" t="s">
        <v>540</v>
      </c>
      <c r="D5867" s="161">
        <v>227.78</v>
      </c>
    </row>
    <row r="5868" spans="3:4" ht="15" hidden="1" customHeight="1" x14ac:dyDescent="0.25">
      <c r="C5868" s="158" t="s">
        <v>553</v>
      </c>
      <c r="D5868" s="159">
        <v>409.61</v>
      </c>
    </row>
    <row r="5869" spans="3:4" ht="15" hidden="1" customHeight="1" x14ac:dyDescent="0.25">
      <c r="C5869" s="160" t="s">
        <v>553</v>
      </c>
      <c r="D5869" s="161">
        <v>498.18</v>
      </c>
    </row>
    <row r="5870" spans="3:4" ht="15" hidden="1" customHeight="1" x14ac:dyDescent="0.25">
      <c r="C5870" s="158" t="s">
        <v>546</v>
      </c>
      <c r="D5870" s="159">
        <v>620.85</v>
      </c>
    </row>
    <row r="5871" spans="3:4" ht="15" hidden="1" customHeight="1" x14ac:dyDescent="0.25">
      <c r="C5871" s="160" t="s">
        <v>551</v>
      </c>
      <c r="D5871" s="161">
        <v>464.95</v>
      </c>
    </row>
    <row r="5872" spans="3:4" ht="15" hidden="1" customHeight="1" x14ac:dyDescent="0.25">
      <c r="C5872" s="158" t="s">
        <v>539</v>
      </c>
      <c r="D5872" s="159">
        <v>663.7</v>
      </c>
    </row>
    <row r="5873" spans="3:4" ht="15" hidden="1" customHeight="1" x14ac:dyDescent="0.25">
      <c r="C5873" s="160" t="s">
        <v>312</v>
      </c>
      <c r="D5873" s="161">
        <v>838.62</v>
      </c>
    </row>
    <row r="5874" spans="3:4" ht="15" hidden="1" customHeight="1" x14ac:dyDescent="0.25">
      <c r="C5874" s="158" t="s">
        <v>540</v>
      </c>
      <c r="D5874" s="159">
        <v>362.29</v>
      </c>
    </row>
    <row r="5875" spans="3:4" ht="15" hidden="1" customHeight="1" x14ac:dyDescent="0.25">
      <c r="C5875" s="160" t="s">
        <v>539</v>
      </c>
      <c r="D5875" s="161">
        <v>551.66999999999996</v>
      </c>
    </row>
    <row r="5876" spans="3:4" ht="15" hidden="1" customHeight="1" x14ac:dyDescent="0.25">
      <c r="C5876" s="158" t="s">
        <v>542</v>
      </c>
      <c r="D5876" s="159">
        <v>1296.3800000000001</v>
      </c>
    </row>
    <row r="5877" spans="3:4" ht="15" hidden="1" customHeight="1" x14ac:dyDescent="0.25">
      <c r="C5877" s="160" t="s">
        <v>550</v>
      </c>
      <c r="D5877" s="161">
        <v>523.19000000000005</v>
      </c>
    </row>
    <row r="5878" spans="3:4" ht="15" hidden="1" customHeight="1" x14ac:dyDescent="0.25">
      <c r="C5878" s="158" t="s">
        <v>312</v>
      </c>
      <c r="D5878" s="159">
        <v>66.95</v>
      </c>
    </row>
    <row r="5879" spans="3:4" ht="15" hidden="1" customHeight="1" x14ac:dyDescent="0.25">
      <c r="C5879" s="160" t="s">
        <v>312</v>
      </c>
      <c r="D5879" s="161">
        <v>1274.77</v>
      </c>
    </row>
    <row r="5880" spans="3:4" ht="15" hidden="1" customHeight="1" x14ac:dyDescent="0.25">
      <c r="C5880" s="158" t="s">
        <v>552</v>
      </c>
      <c r="D5880" s="159">
        <v>1191.22</v>
      </c>
    </row>
    <row r="5881" spans="3:4" ht="15" hidden="1" customHeight="1" x14ac:dyDescent="0.25">
      <c r="C5881" s="160" t="s">
        <v>553</v>
      </c>
      <c r="D5881" s="161">
        <v>1232.29</v>
      </c>
    </row>
    <row r="5882" spans="3:4" ht="15" hidden="1" customHeight="1" x14ac:dyDescent="0.25">
      <c r="C5882" s="158" t="s">
        <v>558</v>
      </c>
      <c r="D5882" s="159">
        <v>992.67</v>
      </c>
    </row>
    <row r="5883" spans="3:4" ht="15" hidden="1" customHeight="1" x14ac:dyDescent="0.25">
      <c r="C5883" s="160" t="s">
        <v>543</v>
      </c>
      <c r="D5883" s="161">
        <v>64.33</v>
      </c>
    </row>
    <row r="5884" spans="3:4" ht="15" hidden="1" customHeight="1" x14ac:dyDescent="0.25">
      <c r="C5884" s="158" t="s">
        <v>307</v>
      </c>
      <c r="D5884" s="159">
        <v>1257.33</v>
      </c>
    </row>
    <row r="5885" spans="3:4" ht="15" hidden="1" customHeight="1" x14ac:dyDescent="0.25">
      <c r="C5885" s="160" t="s">
        <v>308</v>
      </c>
      <c r="D5885" s="161">
        <v>1006</v>
      </c>
    </row>
    <row r="5886" spans="3:4" ht="15" hidden="1" customHeight="1" x14ac:dyDescent="0.25">
      <c r="C5886" s="158" t="s">
        <v>543</v>
      </c>
      <c r="D5886" s="159">
        <v>517.37</v>
      </c>
    </row>
    <row r="5887" spans="3:4" ht="15" hidden="1" customHeight="1" x14ac:dyDescent="0.25">
      <c r="C5887" s="160" t="s">
        <v>547</v>
      </c>
      <c r="D5887" s="161">
        <v>869.26</v>
      </c>
    </row>
    <row r="5888" spans="3:4" ht="15" hidden="1" customHeight="1" x14ac:dyDescent="0.25">
      <c r="C5888" s="158" t="s">
        <v>312</v>
      </c>
      <c r="D5888" s="159">
        <v>994.16</v>
      </c>
    </row>
    <row r="5889" spans="3:4" ht="15" hidden="1" customHeight="1" x14ac:dyDescent="0.25">
      <c r="C5889" s="160" t="s">
        <v>312</v>
      </c>
      <c r="D5889" s="161">
        <v>24.97</v>
      </c>
    </row>
    <row r="5890" spans="3:4" ht="15" hidden="1" customHeight="1" x14ac:dyDescent="0.25">
      <c r="C5890" s="158" t="s">
        <v>554</v>
      </c>
      <c r="D5890" s="159">
        <v>719.46</v>
      </c>
    </row>
    <row r="5891" spans="3:4" ht="15" hidden="1" customHeight="1" x14ac:dyDescent="0.25">
      <c r="C5891" s="160" t="s">
        <v>539</v>
      </c>
      <c r="D5891" s="161">
        <v>820.84</v>
      </c>
    </row>
    <row r="5892" spans="3:4" ht="15" hidden="1" customHeight="1" x14ac:dyDescent="0.25">
      <c r="C5892" s="158" t="s">
        <v>307</v>
      </c>
      <c r="D5892" s="159">
        <v>482.7</v>
      </c>
    </row>
    <row r="5893" spans="3:4" ht="15" hidden="1" customHeight="1" x14ac:dyDescent="0.25">
      <c r="C5893" s="160" t="s">
        <v>554</v>
      </c>
      <c r="D5893" s="161">
        <v>83.65</v>
      </c>
    </row>
    <row r="5894" spans="3:4" ht="15" hidden="1" customHeight="1" x14ac:dyDescent="0.25">
      <c r="C5894" s="158" t="s">
        <v>542</v>
      </c>
      <c r="D5894" s="159">
        <v>290.75</v>
      </c>
    </row>
    <row r="5895" spans="3:4" ht="15" hidden="1" customHeight="1" x14ac:dyDescent="0.25">
      <c r="C5895" s="160" t="s">
        <v>553</v>
      </c>
      <c r="D5895" s="161">
        <v>586.34</v>
      </c>
    </row>
    <row r="5896" spans="3:4" ht="15" hidden="1" customHeight="1" x14ac:dyDescent="0.25">
      <c r="C5896" s="158" t="s">
        <v>543</v>
      </c>
      <c r="D5896" s="159">
        <v>666.23</v>
      </c>
    </row>
    <row r="5897" spans="3:4" ht="15" hidden="1" customHeight="1" x14ac:dyDescent="0.25">
      <c r="C5897" s="160" t="s">
        <v>542</v>
      </c>
      <c r="D5897" s="161">
        <v>424.89</v>
      </c>
    </row>
    <row r="5898" spans="3:4" ht="15" hidden="1" customHeight="1" x14ac:dyDescent="0.25">
      <c r="C5898" s="158" t="s">
        <v>549</v>
      </c>
      <c r="D5898" s="159">
        <v>616.19000000000005</v>
      </c>
    </row>
    <row r="5899" spans="3:4" ht="15" hidden="1" customHeight="1" x14ac:dyDescent="0.25">
      <c r="C5899" s="160" t="s">
        <v>554</v>
      </c>
      <c r="D5899" s="161">
        <v>408.62</v>
      </c>
    </row>
    <row r="5900" spans="3:4" ht="15" hidden="1" customHeight="1" x14ac:dyDescent="0.25">
      <c r="C5900" s="158" t="s">
        <v>539</v>
      </c>
      <c r="D5900" s="159">
        <v>875.91</v>
      </c>
    </row>
    <row r="5901" spans="3:4" ht="15" hidden="1" customHeight="1" x14ac:dyDescent="0.25">
      <c r="C5901" s="160" t="s">
        <v>545</v>
      </c>
      <c r="D5901" s="161">
        <v>1227.57</v>
      </c>
    </row>
    <row r="5902" spans="3:4" ht="15" hidden="1" customHeight="1" x14ac:dyDescent="0.25">
      <c r="C5902" s="158" t="s">
        <v>551</v>
      </c>
      <c r="D5902" s="159">
        <v>23.07</v>
      </c>
    </row>
    <row r="5903" spans="3:4" ht="15" hidden="1" customHeight="1" x14ac:dyDescent="0.25">
      <c r="C5903" s="160" t="s">
        <v>546</v>
      </c>
      <c r="D5903" s="161">
        <v>547.73</v>
      </c>
    </row>
    <row r="5904" spans="3:4" ht="15" hidden="1" customHeight="1" x14ac:dyDescent="0.25">
      <c r="C5904" s="158" t="s">
        <v>309</v>
      </c>
      <c r="D5904" s="159">
        <v>341.11</v>
      </c>
    </row>
    <row r="5905" spans="3:4" ht="15" hidden="1" customHeight="1" x14ac:dyDescent="0.25">
      <c r="C5905" s="160" t="s">
        <v>539</v>
      </c>
      <c r="D5905" s="161">
        <v>1271.17</v>
      </c>
    </row>
    <row r="5906" spans="3:4" ht="15" hidden="1" customHeight="1" x14ac:dyDescent="0.25">
      <c r="C5906" s="158" t="s">
        <v>547</v>
      </c>
      <c r="D5906" s="159">
        <v>1253.67</v>
      </c>
    </row>
    <row r="5907" spans="3:4" ht="15" hidden="1" customHeight="1" x14ac:dyDescent="0.25">
      <c r="C5907" s="160" t="s">
        <v>309</v>
      </c>
      <c r="D5907" s="161">
        <v>633.82000000000005</v>
      </c>
    </row>
    <row r="5908" spans="3:4" ht="15" hidden="1" customHeight="1" x14ac:dyDescent="0.25">
      <c r="C5908" s="158" t="s">
        <v>554</v>
      </c>
      <c r="D5908" s="159">
        <v>722.21</v>
      </c>
    </row>
    <row r="5909" spans="3:4" ht="15" hidden="1" customHeight="1" x14ac:dyDescent="0.25">
      <c r="C5909" s="160" t="s">
        <v>551</v>
      </c>
      <c r="D5909" s="161">
        <v>939.09</v>
      </c>
    </row>
    <row r="5910" spans="3:4" ht="15" hidden="1" customHeight="1" x14ac:dyDescent="0.25">
      <c r="C5910" s="158" t="s">
        <v>307</v>
      </c>
      <c r="D5910" s="159">
        <v>777.55</v>
      </c>
    </row>
    <row r="5911" spans="3:4" ht="15" hidden="1" customHeight="1" x14ac:dyDescent="0.25">
      <c r="C5911" s="160" t="s">
        <v>551</v>
      </c>
      <c r="D5911" s="161">
        <v>776.39</v>
      </c>
    </row>
    <row r="5912" spans="3:4" ht="15" hidden="1" customHeight="1" x14ac:dyDescent="0.25">
      <c r="C5912" s="158" t="s">
        <v>551</v>
      </c>
      <c r="D5912" s="159">
        <v>740.45</v>
      </c>
    </row>
    <row r="5913" spans="3:4" ht="15" hidden="1" customHeight="1" x14ac:dyDescent="0.25">
      <c r="C5913" s="160" t="s">
        <v>553</v>
      </c>
      <c r="D5913" s="161">
        <v>314.79000000000002</v>
      </c>
    </row>
    <row r="5914" spans="3:4" ht="15" hidden="1" customHeight="1" x14ac:dyDescent="0.25">
      <c r="C5914" s="158" t="s">
        <v>545</v>
      </c>
      <c r="D5914" s="159">
        <v>884.78</v>
      </c>
    </row>
    <row r="5915" spans="3:4" ht="15" hidden="1" customHeight="1" x14ac:dyDescent="0.25">
      <c r="C5915" s="160" t="s">
        <v>555</v>
      </c>
      <c r="D5915" s="161">
        <v>64.38</v>
      </c>
    </row>
    <row r="5916" spans="3:4" ht="15" hidden="1" customHeight="1" x14ac:dyDescent="0.25">
      <c r="C5916" s="158" t="s">
        <v>555</v>
      </c>
      <c r="D5916" s="159">
        <v>148.97</v>
      </c>
    </row>
    <row r="5917" spans="3:4" ht="15" hidden="1" customHeight="1" x14ac:dyDescent="0.25">
      <c r="C5917" s="160" t="s">
        <v>546</v>
      </c>
      <c r="D5917" s="161">
        <v>632.12</v>
      </c>
    </row>
    <row r="5918" spans="3:4" ht="15" hidden="1" customHeight="1" x14ac:dyDescent="0.25">
      <c r="C5918" s="158" t="s">
        <v>545</v>
      </c>
      <c r="D5918" s="159">
        <v>419.48</v>
      </c>
    </row>
    <row r="5919" spans="3:4" ht="15" hidden="1" customHeight="1" x14ac:dyDescent="0.25">
      <c r="C5919" s="160" t="s">
        <v>544</v>
      </c>
      <c r="D5919" s="161">
        <v>284.67</v>
      </c>
    </row>
    <row r="5920" spans="3:4" ht="15" hidden="1" customHeight="1" x14ac:dyDescent="0.25">
      <c r="C5920" s="158" t="s">
        <v>551</v>
      </c>
      <c r="D5920" s="159">
        <v>1271.92</v>
      </c>
    </row>
    <row r="5921" spans="3:4" ht="15" hidden="1" customHeight="1" x14ac:dyDescent="0.25">
      <c r="C5921" s="160" t="s">
        <v>544</v>
      </c>
      <c r="D5921" s="161">
        <v>368.61</v>
      </c>
    </row>
    <row r="5922" spans="3:4" ht="15" hidden="1" customHeight="1" x14ac:dyDescent="0.25">
      <c r="C5922" s="158" t="s">
        <v>542</v>
      </c>
      <c r="D5922" s="159">
        <v>534.85</v>
      </c>
    </row>
    <row r="5923" spans="3:4" ht="15" hidden="1" customHeight="1" x14ac:dyDescent="0.25">
      <c r="C5923" s="160" t="s">
        <v>308</v>
      </c>
      <c r="D5923" s="161">
        <v>611.33000000000004</v>
      </c>
    </row>
    <row r="5924" spans="3:4" ht="15" hidden="1" customHeight="1" x14ac:dyDescent="0.25">
      <c r="C5924" s="158" t="s">
        <v>308</v>
      </c>
      <c r="D5924" s="159">
        <v>205.08</v>
      </c>
    </row>
    <row r="5925" spans="3:4" ht="15" hidden="1" customHeight="1" x14ac:dyDescent="0.25">
      <c r="C5925" s="160" t="s">
        <v>543</v>
      </c>
      <c r="D5925" s="161">
        <v>448.78</v>
      </c>
    </row>
    <row r="5926" spans="3:4" ht="15" hidden="1" customHeight="1" x14ac:dyDescent="0.25">
      <c r="C5926" s="158" t="s">
        <v>542</v>
      </c>
      <c r="D5926" s="159">
        <v>778.99</v>
      </c>
    </row>
    <row r="5927" spans="3:4" ht="15" hidden="1" customHeight="1" x14ac:dyDescent="0.25">
      <c r="C5927" s="160" t="s">
        <v>557</v>
      </c>
      <c r="D5927" s="161">
        <v>915.13</v>
      </c>
    </row>
    <row r="5928" spans="3:4" ht="15" hidden="1" customHeight="1" x14ac:dyDescent="0.25">
      <c r="C5928" s="158" t="s">
        <v>556</v>
      </c>
      <c r="D5928" s="159">
        <v>26.95</v>
      </c>
    </row>
    <row r="5929" spans="3:4" ht="15" hidden="1" customHeight="1" x14ac:dyDescent="0.25">
      <c r="C5929" s="160" t="s">
        <v>552</v>
      </c>
      <c r="D5929" s="161">
        <v>636.16</v>
      </c>
    </row>
    <row r="5930" spans="3:4" ht="15" hidden="1" customHeight="1" x14ac:dyDescent="0.25">
      <c r="C5930" s="158" t="s">
        <v>547</v>
      </c>
      <c r="D5930" s="159">
        <v>198.03</v>
      </c>
    </row>
    <row r="5931" spans="3:4" ht="15" hidden="1" customHeight="1" x14ac:dyDescent="0.25">
      <c r="C5931" s="160" t="s">
        <v>540</v>
      </c>
      <c r="D5931" s="161">
        <v>611.98</v>
      </c>
    </row>
    <row r="5932" spans="3:4" ht="15" hidden="1" customHeight="1" x14ac:dyDescent="0.25">
      <c r="C5932" s="158" t="s">
        <v>551</v>
      </c>
      <c r="D5932" s="159">
        <v>1295.31</v>
      </c>
    </row>
    <row r="5933" spans="3:4" ht="15" hidden="1" customHeight="1" x14ac:dyDescent="0.25">
      <c r="C5933" s="160" t="s">
        <v>545</v>
      </c>
      <c r="D5933" s="161">
        <v>840.06</v>
      </c>
    </row>
    <row r="5934" spans="3:4" ht="15" hidden="1" customHeight="1" x14ac:dyDescent="0.25">
      <c r="C5934" s="158" t="s">
        <v>552</v>
      </c>
      <c r="D5934" s="159">
        <v>1269.76</v>
      </c>
    </row>
    <row r="5935" spans="3:4" ht="15" hidden="1" customHeight="1" x14ac:dyDescent="0.25">
      <c r="C5935" s="160" t="s">
        <v>550</v>
      </c>
      <c r="D5935" s="161">
        <v>758.23</v>
      </c>
    </row>
    <row r="5936" spans="3:4" ht="15" hidden="1" customHeight="1" x14ac:dyDescent="0.25">
      <c r="C5936" s="158" t="s">
        <v>309</v>
      </c>
      <c r="D5936" s="159">
        <v>1204.31</v>
      </c>
    </row>
    <row r="5937" spans="3:4" ht="15" hidden="1" customHeight="1" x14ac:dyDescent="0.25">
      <c r="C5937" s="160" t="s">
        <v>312</v>
      </c>
      <c r="D5937" s="161">
        <v>710.47</v>
      </c>
    </row>
    <row r="5938" spans="3:4" ht="15" hidden="1" customHeight="1" x14ac:dyDescent="0.25">
      <c r="C5938" s="158" t="s">
        <v>543</v>
      </c>
      <c r="D5938" s="159">
        <v>178.64</v>
      </c>
    </row>
    <row r="5939" spans="3:4" ht="15" hidden="1" customHeight="1" x14ac:dyDescent="0.25">
      <c r="C5939" s="160" t="s">
        <v>312</v>
      </c>
      <c r="D5939" s="161">
        <v>14.3</v>
      </c>
    </row>
    <row r="5940" spans="3:4" ht="15" hidden="1" customHeight="1" x14ac:dyDescent="0.25">
      <c r="C5940" s="158" t="s">
        <v>549</v>
      </c>
      <c r="D5940" s="159">
        <v>74.31</v>
      </c>
    </row>
    <row r="5941" spans="3:4" ht="15" hidden="1" customHeight="1" x14ac:dyDescent="0.25">
      <c r="C5941" s="160" t="s">
        <v>547</v>
      </c>
      <c r="D5941" s="161">
        <v>213.49</v>
      </c>
    </row>
    <row r="5942" spans="3:4" ht="15" hidden="1" customHeight="1" x14ac:dyDescent="0.25">
      <c r="C5942" s="158" t="s">
        <v>555</v>
      </c>
      <c r="D5942" s="159">
        <v>555.97</v>
      </c>
    </row>
    <row r="5943" spans="3:4" ht="15" hidden="1" customHeight="1" x14ac:dyDescent="0.25">
      <c r="C5943" s="160" t="s">
        <v>553</v>
      </c>
      <c r="D5943" s="161">
        <v>952.63</v>
      </c>
    </row>
    <row r="5944" spans="3:4" ht="15" hidden="1" customHeight="1" x14ac:dyDescent="0.25">
      <c r="C5944" s="158" t="s">
        <v>539</v>
      </c>
      <c r="D5944" s="159">
        <v>1024.0999999999999</v>
      </c>
    </row>
    <row r="5945" spans="3:4" ht="15" hidden="1" customHeight="1" x14ac:dyDescent="0.25">
      <c r="C5945" s="160" t="s">
        <v>549</v>
      </c>
      <c r="D5945" s="161">
        <v>343.2</v>
      </c>
    </row>
    <row r="5946" spans="3:4" ht="15" hidden="1" customHeight="1" x14ac:dyDescent="0.25">
      <c r="C5946" s="158" t="s">
        <v>539</v>
      </c>
      <c r="D5946" s="159">
        <v>629.70000000000005</v>
      </c>
    </row>
    <row r="5947" spans="3:4" ht="15" hidden="1" customHeight="1" x14ac:dyDescent="0.25">
      <c r="C5947" s="160" t="s">
        <v>307</v>
      </c>
      <c r="D5947" s="161">
        <v>328.44</v>
      </c>
    </row>
    <row r="5948" spans="3:4" ht="15" hidden="1" customHeight="1" x14ac:dyDescent="0.25">
      <c r="C5948" s="158" t="s">
        <v>542</v>
      </c>
      <c r="D5948" s="159">
        <v>662.94</v>
      </c>
    </row>
    <row r="5949" spans="3:4" ht="15" hidden="1" customHeight="1" x14ac:dyDescent="0.25">
      <c r="C5949" s="160" t="s">
        <v>307</v>
      </c>
      <c r="D5949" s="161">
        <v>20.399999999999999</v>
      </c>
    </row>
    <row r="5950" spans="3:4" ht="15" hidden="1" customHeight="1" x14ac:dyDescent="0.25">
      <c r="C5950" s="158" t="s">
        <v>552</v>
      </c>
      <c r="D5950" s="159">
        <v>455.19</v>
      </c>
    </row>
    <row r="5951" spans="3:4" ht="15" hidden="1" customHeight="1" x14ac:dyDescent="0.25">
      <c r="C5951" s="160" t="s">
        <v>308</v>
      </c>
      <c r="D5951" s="161">
        <v>785.88</v>
      </c>
    </row>
    <row r="5952" spans="3:4" ht="15" hidden="1" customHeight="1" x14ac:dyDescent="0.25">
      <c r="C5952" s="158" t="s">
        <v>540</v>
      </c>
      <c r="D5952" s="159">
        <v>1079.5999999999999</v>
      </c>
    </row>
    <row r="5953" spans="3:4" ht="15" hidden="1" customHeight="1" x14ac:dyDescent="0.25">
      <c r="C5953" s="160" t="s">
        <v>549</v>
      </c>
      <c r="D5953" s="161">
        <v>270.02</v>
      </c>
    </row>
    <row r="5954" spans="3:4" ht="15" hidden="1" customHeight="1" x14ac:dyDescent="0.25">
      <c r="C5954" s="158" t="s">
        <v>539</v>
      </c>
      <c r="D5954" s="159">
        <v>580.37</v>
      </c>
    </row>
    <row r="5955" spans="3:4" ht="15" hidden="1" customHeight="1" x14ac:dyDescent="0.25">
      <c r="C5955" s="160" t="s">
        <v>307</v>
      </c>
      <c r="D5955" s="161">
        <v>778.11</v>
      </c>
    </row>
    <row r="5956" spans="3:4" ht="15" hidden="1" customHeight="1" x14ac:dyDescent="0.25">
      <c r="C5956" s="158" t="s">
        <v>552</v>
      </c>
      <c r="D5956" s="159">
        <v>829.94</v>
      </c>
    </row>
    <row r="5957" spans="3:4" ht="15" hidden="1" customHeight="1" x14ac:dyDescent="0.25">
      <c r="C5957" s="160" t="s">
        <v>546</v>
      </c>
      <c r="D5957" s="161">
        <v>425.55</v>
      </c>
    </row>
    <row r="5958" spans="3:4" ht="15" hidden="1" customHeight="1" x14ac:dyDescent="0.25">
      <c r="C5958" s="158" t="s">
        <v>307</v>
      </c>
      <c r="D5958" s="159">
        <v>292.24</v>
      </c>
    </row>
    <row r="5959" spans="3:4" ht="15" hidden="1" customHeight="1" x14ac:dyDescent="0.25">
      <c r="C5959" s="160" t="s">
        <v>539</v>
      </c>
      <c r="D5959" s="161">
        <v>243.82</v>
      </c>
    </row>
    <row r="5960" spans="3:4" ht="15" hidden="1" customHeight="1" x14ac:dyDescent="0.25">
      <c r="C5960" s="158" t="s">
        <v>552</v>
      </c>
      <c r="D5960" s="159">
        <v>431.07</v>
      </c>
    </row>
    <row r="5961" spans="3:4" ht="15" hidden="1" customHeight="1" x14ac:dyDescent="0.25">
      <c r="C5961" s="160" t="s">
        <v>557</v>
      </c>
      <c r="D5961" s="161">
        <v>700.77</v>
      </c>
    </row>
    <row r="5962" spans="3:4" ht="15" hidden="1" customHeight="1" x14ac:dyDescent="0.25">
      <c r="C5962" s="158" t="s">
        <v>547</v>
      </c>
      <c r="D5962" s="159">
        <v>837.28</v>
      </c>
    </row>
    <row r="5963" spans="3:4" ht="15" hidden="1" customHeight="1" x14ac:dyDescent="0.25">
      <c r="C5963" s="160" t="s">
        <v>545</v>
      </c>
      <c r="D5963" s="161">
        <v>43.18</v>
      </c>
    </row>
    <row r="5964" spans="3:4" ht="15" hidden="1" customHeight="1" x14ac:dyDescent="0.25">
      <c r="C5964" s="158" t="s">
        <v>553</v>
      </c>
      <c r="D5964" s="159">
        <v>920.53</v>
      </c>
    </row>
    <row r="5965" spans="3:4" ht="15" hidden="1" customHeight="1" x14ac:dyDescent="0.25">
      <c r="C5965" s="160" t="s">
        <v>558</v>
      </c>
      <c r="D5965" s="161">
        <v>1032.29</v>
      </c>
    </row>
    <row r="5966" spans="3:4" ht="15" hidden="1" customHeight="1" x14ac:dyDescent="0.25">
      <c r="C5966" s="158" t="s">
        <v>549</v>
      </c>
      <c r="D5966" s="159">
        <v>491.4</v>
      </c>
    </row>
    <row r="5967" spans="3:4" ht="15" hidden="1" customHeight="1" x14ac:dyDescent="0.25">
      <c r="C5967" s="160" t="s">
        <v>543</v>
      </c>
      <c r="D5967" s="161">
        <v>681.03</v>
      </c>
    </row>
    <row r="5968" spans="3:4" ht="15" hidden="1" customHeight="1" x14ac:dyDescent="0.25">
      <c r="C5968" s="158" t="s">
        <v>308</v>
      </c>
      <c r="D5968" s="159">
        <v>217.05</v>
      </c>
    </row>
    <row r="5969" spans="3:4" ht="15" hidden="1" customHeight="1" x14ac:dyDescent="0.25">
      <c r="C5969" s="160" t="s">
        <v>543</v>
      </c>
      <c r="D5969" s="161">
        <v>569.76</v>
      </c>
    </row>
    <row r="5970" spans="3:4" ht="15" hidden="1" customHeight="1" x14ac:dyDescent="0.25">
      <c r="C5970" s="158" t="s">
        <v>558</v>
      </c>
      <c r="D5970" s="159">
        <v>333.6</v>
      </c>
    </row>
    <row r="5971" spans="3:4" ht="15" hidden="1" customHeight="1" x14ac:dyDescent="0.25">
      <c r="C5971" s="160" t="s">
        <v>308</v>
      </c>
      <c r="D5971" s="161">
        <v>548.59</v>
      </c>
    </row>
    <row r="5972" spans="3:4" ht="15" hidden="1" customHeight="1" x14ac:dyDescent="0.25">
      <c r="C5972" s="158" t="s">
        <v>539</v>
      </c>
      <c r="D5972" s="159">
        <v>893.15</v>
      </c>
    </row>
    <row r="5973" spans="3:4" ht="15" hidden="1" customHeight="1" x14ac:dyDescent="0.25">
      <c r="C5973" s="160" t="s">
        <v>539</v>
      </c>
      <c r="D5973" s="161">
        <v>1222.1199999999999</v>
      </c>
    </row>
    <row r="5974" spans="3:4" ht="15" hidden="1" customHeight="1" x14ac:dyDescent="0.25">
      <c r="C5974" s="158" t="s">
        <v>553</v>
      </c>
      <c r="D5974" s="159">
        <v>1286.4000000000001</v>
      </c>
    </row>
    <row r="5975" spans="3:4" ht="15" hidden="1" customHeight="1" x14ac:dyDescent="0.25">
      <c r="C5975" s="160" t="s">
        <v>547</v>
      </c>
      <c r="D5975" s="161">
        <v>305.31</v>
      </c>
    </row>
    <row r="5976" spans="3:4" ht="15" hidden="1" customHeight="1" x14ac:dyDescent="0.25">
      <c r="C5976" s="158" t="s">
        <v>558</v>
      </c>
      <c r="D5976" s="159">
        <v>1027.49</v>
      </c>
    </row>
    <row r="5977" spans="3:4" ht="15" hidden="1" customHeight="1" x14ac:dyDescent="0.25">
      <c r="C5977" s="160" t="s">
        <v>308</v>
      </c>
      <c r="D5977" s="161">
        <v>765.03</v>
      </c>
    </row>
    <row r="5978" spans="3:4" ht="15" hidden="1" customHeight="1" x14ac:dyDescent="0.25">
      <c r="C5978" s="158" t="s">
        <v>552</v>
      </c>
      <c r="D5978" s="159">
        <v>1158.32</v>
      </c>
    </row>
    <row r="5979" spans="3:4" ht="15" hidden="1" customHeight="1" x14ac:dyDescent="0.25">
      <c r="C5979" s="160" t="s">
        <v>557</v>
      </c>
      <c r="D5979" s="161">
        <v>1161.1199999999999</v>
      </c>
    </row>
    <row r="5980" spans="3:4" ht="15" hidden="1" customHeight="1" x14ac:dyDescent="0.25">
      <c r="C5980" s="158" t="s">
        <v>542</v>
      </c>
      <c r="D5980" s="159">
        <v>909.82</v>
      </c>
    </row>
    <row r="5981" spans="3:4" ht="15" hidden="1" customHeight="1" x14ac:dyDescent="0.25">
      <c r="C5981" s="160" t="s">
        <v>542</v>
      </c>
      <c r="D5981" s="161">
        <v>816.13</v>
      </c>
    </row>
    <row r="5982" spans="3:4" ht="15" hidden="1" customHeight="1" x14ac:dyDescent="0.25">
      <c r="C5982" s="158" t="s">
        <v>550</v>
      </c>
      <c r="D5982" s="159">
        <v>146.81</v>
      </c>
    </row>
    <row r="5983" spans="3:4" ht="15" hidden="1" customHeight="1" x14ac:dyDescent="0.25">
      <c r="C5983" s="160" t="s">
        <v>545</v>
      </c>
      <c r="D5983" s="161">
        <v>164.42</v>
      </c>
    </row>
    <row r="5984" spans="3:4" ht="15" hidden="1" customHeight="1" x14ac:dyDescent="0.25">
      <c r="C5984" s="158" t="s">
        <v>551</v>
      </c>
      <c r="D5984" s="159">
        <v>866.39</v>
      </c>
    </row>
    <row r="5985" spans="3:4" ht="15" hidden="1" customHeight="1" x14ac:dyDescent="0.25">
      <c r="C5985" s="160" t="s">
        <v>312</v>
      </c>
      <c r="D5985" s="161">
        <v>117.74</v>
      </c>
    </row>
    <row r="5986" spans="3:4" ht="15" hidden="1" customHeight="1" x14ac:dyDescent="0.25">
      <c r="C5986" s="158" t="s">
        <v>307</v>
      </c>
      <c r="D5986" s="159">
        <v>1228.45</v>
      </c>
    </row>
    <row r="5987" spans="3:4" ht="15" hidden="1" customHeight="1" x14ac:dyDescent="0.25">
      <c r="C5987" s="160" t="s">
        <v>552</v>
      </c>
      <c r="D5987" s="161">
        <v>458.86</v>
      </c>
    </row>
    <row r="5988" spans="3:4" ht="15" hidden="1" customHeight="1" x14ac:dyDescent="0.25">
      <c r="C5988" s="158" t="s">
        <v>307</v>
      </c>
      <c r="D5988" s="159">
        <v>398.91</v>
      </c>
    </row>
    <row r="5989" spans="3:4" ht="15" hidden="1" customHeight="1" x14ac:dyDescent="0.25">
      <c r="C5989" s="160" t="s">
        <v>547</v>
      </c>
      <c r="D5989" s="161">
        <v>840.18</v>
      </c>
    </row>
    <row r="5990" spans="3:4" ht="15" hidden="1" customHeight="1" x14ac:dyDescent="0.25">
      <c r="C5990" s="158" t="s">
        <v>546</v>
      </c>
      <c r="D5990" s="159">
        <v>778.78</v>
      </c>
    </row>
    <row r="5991" spans="3:4" ht="15" hidden="1" customHeight="1" x14ac:dyDescent="0.25">
      <c r="C5991" s="160" t="s">
        <v>308</v>
      </c>
      <c r="D5991" s="161">
        <v>525.41999999999996</v>
      </c>
    </row>
    <row r="5992" spans="3:4" ht="15" hidden="1" customHeight="1" x14ac:dyDescent="0.25">
      <c r="C5992" s="158" t="s">
        <v>545</v>
      </c>
      <c r="D5992" s="159">
        <v>473.59</v>
      </c>
    </row>
    <row r="5993" spans="3:4" ht="15" hidden="1" customHeight="1" x14ac:dyDescent="0.25">
      <c r="C5993" s="160" t="s">
        <v>558</v>
      </c>
      <c r="D5993" s="161">
        <v>1155.1500000000001</v>
      </c>
    </row>
    <row r="5994" spans="3:4" ht="15" hidden="1" customHeight="1" x14ac:dyDescent="0.25">
      <c r="C5994" s="158" t="s">
        <v>539</v>
      </c>
      <c r="D5994" s="159">
        <v>1179.6600000000001</v>
      </c>
    </row>
    <row r="5995" spans="3:4" ht="15" hidden="1" customHeight="1" x14ac:dyDescent="0.25">
      <c r="C5995" s="160" t="s">
        <v>539</v>
      </c>
      <c r="D5995" s="161">
        <v>723.94</v>
      </c>
    </row>
    <row r="5996" spans="3:4" ht="15" hidden="1" customHeight="1" x14ac:dyDescent="0.25">
      <c r="C5996" s="158" t="s">
        <v>546</v>
      </c>
      <c r="D5996" s="159">
        <v>454.16</v>
      </c>
    </row>
    <row r="5997" spans="3:4" ht="15" hidden="1" customHeight="1" x14ac:dyDescent="0.25">
      <c r="C5997" s="160" t="s">
        <v>558</v>
      </c>
      <c r="D5997" s="161">
        <v>759.78</v>
      </c>
    </row>
    <row r="5998" spans="3:4" ht="15" hidden="1" customHeight="1" x14ac:dyDescent="0.25">
      <c r="C5998" s="158" t="s">
        <v>558</v>
      </c>
      <c r="D5998" s="159">
        <v>190.48</v>
      </c>
    </row>
    <row r="5999" spans="3:4" ht="15" hidden="1" customHeight="1" x14ac:dyDescent="0.25">
      <c r="C5999" s="160" t="s">
        <v>307</v>
      </c>
      <c r="D5999" s="161">
        <v>1298.01</v>
      </c>
    </row>
    <row r="6000" spans="3:4" ht="15" hidden="1" customHeight="1" x14ac:dyDescent="0.25">
      <c r="C6000" s="158" t="s">
        <v>307</v>
      </c>
      <c r="D6000" s="159">
        <v>58.69</v>
      </c>
    </row>
    <row r="6001" spans="3:4" ht="15" hidden="1" customHeight="1" x14ac:dyDescent="0.25">
      <c r="C6001" s="160" t="s">
        <v>546</v>
      </c>
      <c r="D6001" s="161">
        <v>659.07</v>
      </c>
    </row>
    <row r="6002" spans="3:4" ht="15" hidden="1" customHeight="1" x14ac:dyDescent="0.25">
      <c r="C6002" s="158" t="s">
        <v>553</v>
      </c>
      <c r="D6002" s="159">
        <v>1018.41</v>
      </c>
    </row>
    <row r="6003" spans="3:4" ht="15" hidden="1" customHeight="1" x14ac:dyDescent="0.25">
      <c r="C6003" s="160" t="s">
        <v>547</v>
      </c>
      <c r="D6003" s="161">
        <v>561.22</v>
      </c>
    </row>
    <row r="6004" spans="3:4" ht="15" hidden="1" customHeight="1" x14ac:dyDescent="0.25">
      <c r="C6004" s="158" t="s">
        <v>545</v>
      </c>
      <c r="D6004" s="159">
        <v>314.06</v>
      </c>
    </row>
    <row r="6005" spans="3:4" ht="15" hidden="1" customHeight="1" x14ac:dyDescent="0.25">
      <c r="C6005" s="160" t="s">
        <v>539</v>
      </c>
      <c r="D6005" s="161">
        <v>392.3</v>
      </c>
    </row>
    <row r="6006" spans="3:4" ht="15" hidden="1" customHeight="1" x14ac:dyDescent="0.25">
      <c r="C6006" s="158" t="s">
        <v>544</v>
      </c>
      <c r="D6006" s="159">
        <v>483.63</v>
      </c>
    </row>
    <row r="6007" spans="3:4" ht="15" hidden="1" customHeight="1" x14ac:dyDescent="0.25">
      <c r="C6007" s="160" t="s">
        <v>549</v>
      </c>
      <c r="D6007" s="161">
        <v>715.8</v>
      </c>
    </row>
    <row r="6008" spans="3:4" ht="15" hidden="1" customHeight="1" x14ac:dyDescent="0.25">
      <c r="C6008" s="158" t="s">
        <v>312</v>
      </c>
      <c r="D6008" s="159">
        <v>975.13</v>
      </c>
    </row>
    <row r="6009" spans="3:4" ht="15" hidden="1" customHeight="1" x14ac:dyDescent="0.25">
      <c r="C6009" s="160" t="s">
        <v>546</v>
      </c>
      <c r="D6009" s="161">
        <v>730.67</v>
      </c>
    </row>
    <row r="6010" spans="3:4" ht="15" hidden="1" customHeight="1" x14ac:dyDescent="0.25">
      <c r="C6010" s="158" t="s">
        <v>553</v>
      </c>
      <c r="D6010" s="159">
        <v>439.57</v>
      </c>
    </row>
    <row r="6011" spans="3:4" ht="15" hidden="1" customHeight="1" x14ac:dyDescent="0.25">
      <c r="C6011" s="160" t="s">
        <v>555</v>
      </c>
      <c r="D6011" s="161">
        <v>803.84</v>
      </c>
    </row>
    <row r="6012" spans="3:4" ht="15" hidden="1" customHeight="1" x14ac:dyDescent="0.25">
      <c r="C6012" s="158" t="s">
        <v>309</v>
      </c>
      <c r="D6012" s="159">
        <v>1121.3599999999999</v>
      </c>
    </row>
    <row r="6013" spans="3:4" ht="15" hidden="1" customHeight="1" x14ac:dyDescent="0.25">
      <c r="C6013" s="160" t="s">
        <v>552</v>
      </c>
      <c r="D6013" s="161">
        <v>1166.78</v>
      </c>
    </row>
    <row r="6014" spans="3:4" ht="15" hidden="1" customHeight="1" x14ac:dyDescent="0.25">
      <c r="C6014" s="158" t="s">
        <v>558</v>
      </c>
      <c r="D6014" s="159">
        <v>605.91</v>
      </c>
    </row>
    <row r="6015" spans="3:4" ht="15" hidden="1" customHeight="1" x14ac:dyDescent="0.25">
      <c r="C6015" s="160" t="s">
        <v>539</v>
      </c>
      <c r="D6015" s="161">
        <v>355.55</v>
      </c>
    </row>
    <row r="6016" spans="3:4" ht="15" hidden="1" customHeight="1" x14ac:dyDescent="0.25">
      <c r="C6016" s="158" t="s">
        <v>547</v>
      </c>
      <c r="D6016" s="159">
        <v>60.79</v>
      </c>
    </row>
    <row r="6017" spans="3:4" ht="15" hidden="1" customHeight="1" x14ac:dyDescent="0.25">
      <c r="C6017" s="160" t="s">
        <v>555</v>
      </c>
      <c r="D6017" s="161">
        <v>91.65</v>
      </c>
    </row>
    <row r="6018" spans="3:4" ht="15" hidden="1" customHeight="1" x14ac:dyDescent="0.25">
      <c r="C6018" s="158" t="s">
        <v>554</v>
      </c>
      <c r="D6018" s="159">
        <v>371.48</v>
      </c>
    </row>
    <row r="6019" spans="3:4" ht="15" hidden="1" customHeight="1" x14ac:dyDescent="0.25">
      <c r="C6019" s="160" t="s">
        <v>308</v>
      </c>
      <c r="D6019" s="161">
        <v>468.51</v>
      </c>
    </row>
    <row r="6020" spans="3:4" ht="15" hidden="1" customHeight="1" x14ac:dyDescent="0.25">
      <c r="C6020" s="158" t="s">
        <v>552</v>
      </c>
      <c r="D6020" s="159">
        <v>690.64</v>
      </c>
    </row>
    <row r="6021" spans="3:4" ht="15" hidden="1" customHeight="1" x14ac:dyDescent="0.25">
      <c r="C6021" s="160" t="s">
        <v>556</v>
      </c>
      <c r="D6021" s="161">
        <v>671.33</v>
      </c>
    </row>
    <row r="6022" spans="3:4" ht="15" hidden="1" customHeight="1" x14ac:dyDescent="0.25">
      <c r="C6022" s="158" t="s">
        <v>542</v>
      </c>
      <c r="D6022" s="159">
        <v>945.77</v>
      </c>
    </row>
    <row r="6023" spans="3:4" ht="15" hidden="1" customHeight="1" x14ac:dyDescent="0.25">
      <c r="C6023" s="160" t="s">
        <v>558</v>
      </c>
      <c r="D6023" s="161">
        <v>794.99</v>
      </c>
    </row>
    <row r="6024" spans="3:4" ht="15" hidden="1" customHeight="1" x14ac:dyDescent="0.25">
      <c r="C6024" s="158" t="s">
        <v>553</v>
      </c>
      <c r="D6024" s="159">
        <v>743.95</v>
      </c>
    </row>
    <row r="6025" spans="3:4" ht="15" hidden="1" customHeight="1" x14ac:dyDescent="0.25">
      <c r="C6025" s="160" t="s">
        <v>542</v>
      </c>
      <c r="D6025" s="161">
        <v>637.05999999999995</v>
      </c>
    </row>
    <row r="6026" spans="3:4" ht="15" hidden="1" customHeight="1" x14ac:dyDescent="0.25">
      <c r="C6026" s="158" t="s">
        <v>308</v>
      </c>
      <c r="D6026" s="159">
        <v>625.15</v>
      </c>
    </row>
    <row r="6027" spans="3:4" ht="15" hidden="1" customHeight="1" x14ac:dyDescent="0.25">
      <c r="C6027" s="160" t="s">
        <v>539</v>
      </c>
      <c r="D6027" s="161">
        <v>1193.04</v>
      </c>
    </row>
    <row r="6028" spans="3:4" ht="15" hidden="1" customHeight="1" x14ac:dyDescent="0.25">
      <c r="C6028" s="158" t="s">
        <v>549</v>
      </c>
      <c r="D6028" s="159">
        <v>656.32</v>
      </c>
    </row>
    <row r="6029" spans="3:4" ht="15" hidden="1" customHeight="1" x14ac:dyDescent="0.25">
      <c r="C6029" s="160" t="s">
        <v>309</v>
      </c>
      <c r="D6029" s="161">
        <v>1068.79</v>
      </c>
    </row>
    <row r="6030" spans="3:4" ht="15" hidden="1" customHeight="1" x14ac:dyDescent="0.25">
      <c r="C6030" s="158" t="s">
        <v>543</v>
      </c>
      <c r="D6030" s="159">
        <v>800.4</v>
      </c>
    </row>
    <row r="6031" spans="3:4" ht="15" hidden="1" customHeight="1" x14ac:dyDescent="0.25">
      <c r="C6031" s="160" t="s">
        <v>549</v>
      </c>
      <c r="D6031" s="161">
        <v>24.62</v>
      </c>
    </row>
    <row r="6032" spans="3:4" ht="15" hidden="1" customHeight="1" x14ac:dyDescent="0.25">
      <c r="C6032" s="158" t="s">
        <v>308</v>
      </c>
      <c r="D6032" s="159">
        <v>1265.92</v>
      </c>
    </row>
    <row r="6033" spans="3:4" ht="15" hidden="1" customHeight="1" x14ac:dyDescent="0.25">
      <c r="C6033" s="160" t="s">
        <v>546</v>
      </c>
      <c r="D6033" s="161">
        <v>1106.5</v>
      </c>
    </row>
    <row r="6034" spans="3:4" ht="15" hidden="1" customHeight="1" x14ac:dyDescent="0.25">
      <c r="C6034" s="158" t="s">
        <v>547</v>
      </c>
      <c r="D6034" s="159">
        <v>293.83</v>
      </c>
    </row>
    <row r="6035" spans="3:4" ht="15" hidden="1" customHeight="1" x14ac:dyDescent="0.25">
      <c r="C6035" s="160" t="s">
        <v>556</v>
      </c>
      <c r="D6035" s="161">
        <v>1231.27</v>
      </c>
    </row>
    <row r="6036" spans="3:4" ht="15" hidden="1" customHeight="1" x14ac:dyDescent="0.25">
      <c r="C6036" s="158" t="s">
        <v>308</v>
      </c>
      <c r="D6036" s="159">
        <v>1183.68</v>
      </c>
    </row>
    <row r="6037" spans="3:4" ht="15" hidden="1" customHeight="1" x14ac:dyDescent="0.25">
      <c r="C6037" s="160" t="s">
        <v>551</v>
      </c>
      <c r="D6037" s="161">
        <v>720.73</v>
      </c>
    </row>
    <row r="6038" spans="3:4" ht="15" hidden="1" customHeight="1" x14ac:dyDescent="0.25">
      <c r="C6038" s="158" t="s">
        <v>556</v>
      </c>
      <c r="D6038" s="159">
        <v>663.47</v>
      </c>
    </row>
    <row r="6039" spans="3:4" ht="15" hidden="1" customHeight="1" x14ac:dyDescent="0.25">
      <c r="C6039" s="160" t="s">
        <v>539</v>
      </c>
      <c r="D6039" s="161">
        <v>250.1</v>
      </c>
    </row>
    <row r="6040" spans="3:4" ht="15" hidden="1" customHeight="1" x14ac:dyDescent="0.25">
      <c r="C6040" s="158" t="s">
        <v>308</v>
      </c>
      <c r="D6040" s="159">
        <v>489.28</v>
      </c>
    </row>
    <row r="6041" spans="3:4" ht="15" hidden="1" customHeight="1" x14ac:dyDescent="0.25">
      <c r="C6041" s="160" t="s">
        <v>309</v>
      </c>
      <c r="D6041" s="161">
        <v>876.57</v>
      </c>
    </row>
    <row r="6042" spans="3:4" ht="15" hidden="1" customHeight="1" x14ac:dyDescent="0.25">
      <c r="C6042" s="158" t="s">
        <v>546</v>
      </c>
      <c r="D6042" s="159">
        <v>1241.45</v>
      </c>
    </row>
    <row r="6043" spans="3:4" ht="15" hidden="1" customHeight="1" x14ac:dyDescent="0.25">
      <c r="C6043" s="160" t="s">
        <v>308</v>
      </c>
      <c r="D6043" s="161">
        <v>187.62</v>
      </c>
    </row>
    <row r="6044" spans="3:4" ht="15" hidden="1" customHeight="1" x14ac:dyDescent="0.25">
      <c r="C6044" s="158" t="s">
        <v>540</v>
      </c>
      <c r="D6044" s="159">
        <v>596.77</v>
      </c>
    </row>
    <row r="6045" spans="3:4" ht="15" hidden="1" customHeight="1" x14ac:dyDescent="0.25">
      <c r="C6045" s="160" t="s">
        <v>551</v>
      </c>
      <c r="D6045" s="161">
        <v>922.79</v>
      </c>
    </row>
    <row r="6046" spans="3:4" ht="15" hidden="1" customHeight="1" x14ac:dyDescent="0.25">
      <c r="C6046" s="158" t="s">
        <v>554</v>
      </c>
      <c r="D6046" s="159">
        <v>476.2</v>
      </c>
    </row>
    <row r="6047" spans="3:4" ht="15" hidden="1" customHeight="1" x14ac:dyDescent="0.25">
      <c r="C6047" s="160" t="s">
        <v>557</v>
      </c>
      <c r="D6047" s="161">
        <v>880.82</v>
      </c>
    </row>
    <row r="6048" spans="3:4" ht="15" hidden="1" customHeight="1" x14ac:dyDescent="0.25">
      <c r="C6048" s="158" t="s">
        <v>540</v>
      </c>
      <c r="D6048" s="159">
        <v>565.59</v>
      </c>
    </row>
    <row r="6049" spans="3:4" ht="15" hidden="1" customHeight="1" x14ac:dyDescent="0.25">
      <c r="C6049" s="160" t="s">
        <v>309</v>
      </c>
      <c r="D6049" s="161">
        <v>1078.8699999999999</v>
      </c>
    </row>
    <row r="6050" spans="3:4" ht="15" hidden="1" customHeight="1" x14ac:dyDescent="0.25">
      <c r="C6050" s="158" t="s">
        <v>558</v>
      </c>
      <c r="D6050" s="159">
        <v>412.6</v>
      </c>
    </row>
    <row r="6051" spans="3:4" ht="15" hidden="1" customHeight="1" x14ac:dyDescent="0.25">
      <c r="C6051" s="160" t="s">
        <v>556</v>
      </c>
      <c r="D6051" s="161">
        <v>608.41999999999996</v>
      </c>
    </row>
    <row r="6052" spans="3:4" ht="15" hidden="1" customHeight="1" x14ac:dyDescent="0.25">
      <c r="C6052" s="158" t="s">
        <v>542</v>
      </c>
      <c r="D6052" s="159">
        <v>849.8</v>
      </c>
    </row>
    <row r="6053" spans="3:4" ht="15" hidden="1" customHeight="1" x14ac:dyDescent="0.25">
      <c r="C6053" s="160" t="s">
        <v>547</v>
      </c>
      <c r="D6053" s="161">
        <v>712.93</v>
      </c>
    </row>
    <row r="6054" spans="3:4" ht="15" hidden="1" customHeight="1" x14ac:dyDescent="0.25">
      <c r="C6054" s="158" t="s">
        <v>552</v>
      </c>
      <c r="D6054" s="159">
        <v>1017.6</v>
      </c>
    </row>
    <row r="6055" spans="3:4" ht="15" hidden="1" customHeight="1" x14ac:dyDescent="0.25">
      <c r="C6055" s="160" t="s">
        <v>539</v>
      </c>
      <c r="D6055" s="161">
        <v>215.82</v>
      </c>
    </row>
    <row r="6056" spans="3:4" ht="15" hidden="1" customHeight="1" x14ac:dyDescent="0.25">
      <c r="C6056" s="158" t="s">
        <v>549</v>
      </c>
      <c r="D6056" s="159">
        <v>524.42999999999995</v>
      </c>
    </row>
    <row r="6057" spans="3:4" ht="15" hidden="1" customHeight="1" x14ac:dyDescent="0.25">
      <c r="C6057" s="160" t="s">
        <v>307</v>
      </c>
      <c r="D6057" s="161">
        <v>662.53</v>
      </c>
    </row>
    <row r="6058" spans="3:4" ht="15" hidden="1" customHeight="1" x14ac:dyDescent="0.25">
      <c r="C6058" s="158" t="s">
        <v>552</v>
      </c>
      <c r="D6058" s="159">
        <v>383.71</v>
      </c>
    </row>
    <row r="6059" spans="3:4" ht="15" hidden="1" customHeight="1" x14ac:dyDescent="0.25">
      <c r="C6059" s="160" t="s">
        <v>541</v>
      </c>
      <c r="D6059" s="161">
        <v>393.66</v>
      </c>
    </row>
    <row r="6060" spans="3:4" ht="15" hidden="1" customHeight="1" x14ac:dyDescent="0.25">
      <c r="C6060" s="158" t="s">
        <v>307</v>
      </c>
      <c r="D6060" s="159">
        <v>1149.3499999999999</v>
      </c>
    </row>
    <row r="6061" spans="3:4" ht="15" hidden="1" customHeight="1" x14ac:dyDescent="0.25">
      <c r="C6061" s="160" t="s">
        <v>546</v>
      </c>
      <c r="D6061" s="161">
        <v>455.99</v>
      </c>
    </row>
    <row r="6062" spans="3:4" ht="15" hidden="1" customHeight="1" x14ac:dyDescent="0.25">
      <c r="C6062" s="158" t="s">
        <v>545</v>
      </c>
      <c r="D6062" s="159">
        <v>1084.51</v>
      </c>
    </row>
    <row r="6063" spans="3:4" ht="15" hidden="1" customHeight="1" x14ac:dyDescent="0.25">
      <c r="C6063" s="160" t="s">
        <v>547</v>
      </c>
      <c r="D6063" s="161">
        <v>176.65</v>
      </c>
    </row>
    <row r="6064" spans="3:4" ht="15" hidden="1" customHeight="1" x14ac:dyDescent="0.25">
      <c r="C6064" s="158" t="s">
        <v>543</v>
      </c>
      <c r="D6064" s="159">
        <v>347.23</v>
      </c>
    </row>
    <row r="6065" spans="3:4" ht="15" hidden="1" customHeight="1" x14ac:dyDescent="0.25">
      <c r="C6065" s="160" t="s">
        <v>546</v>
      </c>
      <c r="D6065" s="161">
        <v>1120.5999999999999</v>
      </c>
    </row>
    <row r="6066" spans="3:4" ht="15" hidden="1" customHeight="1" x14ac:dyDescent="0.25">
      <c r="C6066" s="158" t="s">
        <v>309</v>
      </c>
      <c r="D6066" s="159">
        <v>98.33</v>
      </c>
    </row>
    <row r="6067" spans="3:4" ht="15" hidden="1" customHeight="1" x14ac:dyDescent="0.25">
      <c r="C6067" s="160" t="s">
        <v>549</v>
      </c>
      <c r="D6067" s="161">
        <v>288.61</v>
      </c>
    </row>
    <row r="6068" spans="3:4" ht="15" hidden="1" customHeight="1" x14ac:dyDescent="0.25">
      <c r="C6068" s="158" t="s">
        <v>307</v>
      </c>
      <c r="D6068" s="159">
        <v>635.24</v>
      </c>
    </row>
    <row r="6069" spans="3:4" ht="15" hidden="1" customHeight="1" x14ac:dyDescent="0.25">
      <c r="C6069" s="160" t="s">
        <v>551</v>
      </c>
      <c r="D6069" s="161">
        <v>801.58</v>
      </c>
    </row>
    <row r="6070" spans="3:4" ht="15" hidden="1" customHeight="1" x14ac:dyDescent="0.25">
      <c r="C6070" s="158" t="s">
        <v>542</v>
      </c>
      <c r="D6070" s="159">
        <v>489.85</v>
      </c>
    </row>
    <row r="6071" spans="3:4" ht="15" hidden="1" customHeight="1" x14ac:dyDescent="0.25">
      <c r="C6071" s="160" t="s">
        <v>548</v>
      </c>
      <c r="D6071" s="161">
        <v>1207</v>
      </c>
    </row>
    <row r="6072" spans="3:4" ht="15" hidden="1" customHeight="1" x14ac:dyDescent="0.25">
      <c r="C6072" s="158" t="s">
        <v>556</v>
      </c>
      <c r="D6072" s="159">
        <v>742.78</v>
      </c>
    </row>
    <row r="6073" spans="3:4" ht="15" hidden="1" customHeight="1" x14ac:dyDescent="0.25">
      <c r="C6073" s="160" t="s">
        <v>547</v>
      </c>
      <c r="D6073" s="161">
        <v>624.63</v>
      </c>
    </row>
    <row r="6074" spans="3:4" ht="15" hidden="1" customHeight="1" x14ac:dyDescent="0.25">
      <c r="C6074" s="158" t="s">
        <v>308</v>
      </c>
      <c r="D6074" s="159">
        <v>606.87</v>
      </c>
    </row>
    <row r="6075" spans="3:4" ht="15" hidden="1" customHeight="1" x14ac:dyDescent="0.25">
      <c r="C6075" s="160" t="s">
        <v>312</v>
      </c>
      <c r="D6075" s="161">
        <v>708.6</v>
      </c>
    </row>
    <row r="6076" spans="3:4" ht="15" hidden="1" customHeight="1" x14ac:dyDescent="0.25">
      <c r="C6076" s="158" t="s">
        <v>551</v>
      </c>
      <c r="D6076" s="159">
        <v>977.37</v>
      </c>
    </row>
    <row r="6077" spans="3:4" ht="15" hidden="1" customHeight="1" x14ac:dyDescent="0.25">
      <c r="C6077" s="160" t="s">
        <v>551</v>
      </c>
      <c r="D6077" s="161">
        <v>768.85</v>
      </c>
    </row>
    <row r="6078" spans="3:4" ht="15" hidden="1" customHeight="1" x14ac:dyDescent="0.25">
      <c r="C6078" s="158" t="s">
        <v>307</v>
      </c>
      <c r="D6078" s="159">
        <v>1030.71</v>
      </c>
    </row>
    <row r="6079" spans="3:4" ht="15" hidden="1" customHeight="1" x14ac:dyDescent="0.25">
      <c r="C6079" s="160" t="s">
        <v>549</v>
      </c>
      <c r="D6079" s="161">
        <v>535.34</v>
      </c>
    </row>
    <row r="6080" spans="3:4" ht="15" hidden="1" customHeight="1" x14ac:dyDescent="0.25">
      <c r="C6080" s="158" t="s">
        <v>558</v>
      </c>
      <c r="D6080" s="159">
        <v>601.1</v>
      </c>
    </row>
    <row r="6081" spans="3:4" ht="15" hidden="1" customHeight="1" x14ac:dyDescent="0.25">
      <c r="C6081" s="160" t="s">
        <v>558</v>
      </c>
      <c r="D6081" s="161">
        <v>255.88</v>
      </c>
    </row>
    <row r="6082" spans="3:4" ht="15" hidden="1" customHeight="1" x14ac:dyDescent="0.25">
      <c r="C6082" s="158" t="s">
        <v>543</v>
      </c>
      <c r="D6082" s="159">
        <v>1193.3</v>
      </c>
    </row>
    <row r="6083" spans="3:4" ht="15" hidden="1" customHeight="1" x14ac:dyDescent="0.25">
      <c r="C6083" s="160" t="s">
        <v>556</v>
      </c>
      <c r="D6083" s="161">
        <v>381.5</v>
      </c>
    </row>
    <row r="6084" spans="3:4" ht="15" hidden="1" customHeight="1" x14ac:dyDescent="0.25">
      <c r="C6084" s="158" t="s">
        <v>543</v>
      </c>
      <c r="D6084" s="159">
        <v>343.91</v>
      </c>
    </row>
    <row r="6085" spans="3:4" ht="15" hidden="1" customHeight="1" x14ac:dyDescent="0.25">
      <c r="C6085" s="160" t="s">
        <v>545</v>
      </c>
      <c r="D6085" s="161">
        <v>761.81</v>
      </c>
    </row>
    <row r="6086" spans="3:4" ht="15" hidden="1" customHeight="1" x14ac:dyDescent="0.25">
      <c r="C6086" s="158" t="s">
        <v>308</v>
      </c>
      <c r="D6086" s="159">
        <v>1141.77</v>
      </c>
    </row>
    <row r="6087" spans="3:4" ht="15" hidden="1" customHeight="1" x14ac:dyDescent="0.25">
      <c r="C6087" s="160" t="s">
        <v>546</v>
      </c>
      <c r="D6087" s="161">
        <v>911.9</v>
      </c>
    </row>
    <row r="6088" spans="3:4" ht="15" hidden="1" customHeight="1" x14ac:dyDescent="0.25">
      <c r="C6088" s="158" t="s">
        <v>546</v>
      </c>
      <c r="D6088" s="159">
        <v>747.06</v>
      </c>
    </row>
    <row r="6089" spans="3:4" ht="15" hidden="1" customHeight="1" x14ac:dyDescent="0.25">
      <c r="C6089" s="160" t="s">
        <v>550</v>
      </c>
      <c r="D6089" s="161">
        <v>743.22</v>
      </c>
    </row>
    <row r="6090" spans="3:4" ht="15" hidden="1" customHeight="1" x14ac:dyDescent="0.25">
      <c r="C6090" s="158" t="s">
        <v>548</v>
      </c>
      <c r="D6090" s="159">
        <v>251.31</v>
      </c>
    </row>
    <row r="6091" spans="3:4" ht="15" hidden="1" customHeight="1" x14ac:dyDescent="0.25">
      <c r="C6091" s="160" t="s">
        <v>307</v>
      </c>
      <c r="D6091" s="161">
        <v>53.03</v>
      </c>
    </row>
    <row r="6092" spans="3:4" ht="15" hidden="1" customHeight="1" x14ac:dyDescent="0.25">
      <c r="C6092" s="158" t="s">
        <v>551</v>
      </c>
      <c r="D6092" s="159">
        <v>28.21</v>
      </c>
    </row>
    <row r="6093" spans="3:4" ht="15" hidden="1" customHeight="1" x14ac:dyDescent="0.25">
      <c r="C6093" s="160" t="s">
        <v>553</v>
      </c>
      <c r="D6093" s="161">
        <v>81.98</v>
      </c>
    </row>
    <row r="6094" spans="3:4" ht="15" hidden="1" customHeight="1" x14ac:dyDescent="0.25">
      <c r="C6094" s="158" t="s">
        <v>544</v>
      </c>
      <c r="D6094" s="159">
        <v>603.35</v>
      </c>
    </row>
    <row r="6095" spans="3:4" ht="15" hidden="1" customHeight="1" x14ac:dyDescent="0.25">
      <c r="C6095" s="160" t="s">
        <v>545</v>
      </c>
      <c r="D6095" s="161">
        <v>25.56</v>
      </c>
    </row>
    <row r="6096" spans="3:4" ht="15" hidden="1" customHeight="1" x14ac:dyDescent="0.25">
      <c r="C6096" s="158" t="s">
        <v>539</v>
      </c>
      <c r="D6096" s="159">
        <v>23.79</v>
      </c>
    </row>
    <row r="6097" spans="3:4" ht="15" hidden="1" customHeight="1" x14ac:dyDescent="0.25">
      <c r="C6097" s="160" t="s">
        <v>539</v>
      </c>
      <c r="D6097" s="161">
        <v>790.92</v>
      </c>
    </row>
    <row r="6098" spans="3:4" ht="15" hidden="1" customHeight="1" x14ac:dyDescent="0.25">
      <c r="C6098" s="158" t="s">
        <v>307</v>
      </c>
      <c r="D6098" s="159">
        <v>297.66000000000003</v>
      </c>
    </row>
    <row r="6099" spans="3:4" ht="15" hidden="1" customHeight="1" x14ac:dyDescent="0.25">
      <c r="C6099" s="160" t="s">
        <v>539</v>
      </c>
      <c r="D6099" s="161">
        <v>350.02</v>
      </c>
    </row>
    <row r="6100" spans="3:4" ht="15" hidden="1" customHeight="1" x14ac:dyDescent="0.25">
      <c r="C6100" s="158" t="s">
        <v>309</v>
      </c>
      <c r="D6100" s="159">
        <v>421.53</v>
      </c>
    </row>
    <row r="6101" spans="3:4" ht="15" hidden="1" customHeight="1" x14ac:dyDescent="0.25">
      <c r="C6101" s="160" t="s">
        <v>308</v>
      </c>
      <c r="D6101" s="161">
        <v>773.03</v>
      </c>
    </row>
    <row r="6102" spans="3:4" ht="15" hidden="1" customHeight="1" x14ac:dyDescent="0.25">
      <c r="C6102" s="158" t="s">
        <v>542</v>
      </c>
      <c r="D6102" s="159">
        <v>826.91</v>
      </c>
    </row>
    <row r="6103" spans="3:4" ht="15" hidden="1" customHeight="1" x14ac:dyDescent="0.25">
      <c r="C6103" s="160" t="s">
        <v>308</v>
      </c>
      <c r="D6103" s="161">
        <v>365.72</v>
      </c>
    </row>
    <row r="6104" spans="3:4" ht="15" hidden="1" customHeight="1" x14ac:dyDescent="0.25">
      <c r="C6104" s="158" t="s">
        <v>308</v>
      </c>
      <c r="D6104" s="159">
        <v>1127.5</v>
      </c>
    </row>
    <row r="6105" spans="3:4" ht="15" hidden="1" customHeight="1" x14ac:dyDescent="0.25">
      <c r="C6105" s="160" t="s">
        <v>308</v>
      </c>
      <c r="D6105" s="161">
        <v>749.33</v>
      </c>
    </row>
    <row r="6106" spans="3:4" ht="15" hidden="1" customHeight="1" x14ac:dyDescent="0.25">
      <c r="C6106" s="158" t="s">
        <v>308</v>
      </c>
      <c r="D6106" s="159">
        <v>446.54</v>
      </c>
    </row>
    <row r="6107" spans="3:4" ht="15" hidden="1" customHeight="1" x14ac:dyDescent="0.25">
      <c r="C6107" s="160" t="s">
        <v>552</v>
      </c>
      <c r="D6107" s="161">
        <v>881.37</v>
      </c>
    </row>
    <row r="6108" spans="3:4" ht="15" hidden="1" customHeight="1" x14ac:dyDescent="0.25">
      <c r="C6108" s="158" t="s">
        <v>309</v>
      </c>
      <c r="D6108" s="159">
        <v>108.92</v>
      </c>
    </row>
    <row r="6109" spans="3:4" ht="15" hidden="1" customHeight="1" x14ac:dyDescent="0.25">
      <c r="C6109" s="160" t="s">
        <v>542</v>
      </c>
      <c r="D6109" s="161">
        <v>861.43</v>
      </c>
    </row>
    <row r="6110" spans="3:4" ht="15" hidden="1" customHeight="1" x14ac:dyDescent="0.25">
      <c r="C6110" s="158" t="s">
        <v>309</v>
      </c>
      <c r="D6110" s="159">
        <v>687.85</v>
      </c>
    </row>
    <row r="6111" spans="3:4" ht="15" hidden="1" customHeight="1" x14ac:dyDescent="0.25">
      <c r="C6111" s="160" t="s">
        <v>552</v>
      </c>
      <c r="D6111" s="161">
        <v>229.57</v>
      </c>
    </row>
    <row r="6112" spans="3:4" ht="15" hidden="1" customHeight="1" x14ac:dyDescent="0.25">
      <c r="C6112" s="158" t="s">
        <v>554</v>
      </c>
      <c r="D6112" s="159">
        <v>1093.3399999999999</v>
      </c>
    </row>
    <row r="6113" spans="3:4" ht="15" hidden="1" customHeight="1" x14ac:dyDescent="0.25">
      <c r="C6113" s="160" t="s">
        <v>539</v>
      </c>
      <c r="D6113" s="161">
        <v>28.36</v>
      </c>
    </row>
    <row r="6114" spans="3:4" ht="15" hidden="1" customHeight="1" x14ac:dyDescent="0.25">
      <c r="C6114" s="158" t="s">
        <v>547</v>
      </c>
      <c r="D6114" s="159">
        <v>706.29</v>
      </c>
    </row>
    <row r="6115" spans="3:4" ht="15" hidden="1" customHeight="1" x14ac:dyDescent="0.25">
      <c r="C6115" s="160" t="s">
        <v>542</v>
      </c>
      <c r="D6115" s="161">
        <v>438.49</v>
      </c>
    </row>
    <row r="6116" spans="3:4" ht="15" hidden="1" customHeight="1" x14ac:dyDescent="0.25">
      <c r="C6116" s="158" t="s">
        <v>549</v>
      </c>
      <c r="D6116" s="159">
        <v>601.72</v>
      </c>
    </row>
    <row r="6117" spans="3:4" ht="15" hidden="1" customHeight="1" x14ac:dyDescent="0.25">
      <c r="C6117" s="160" t="s">
        <v>558</v>
      </c>
      <c r="D6117" s="161">
        <v>979.43</v>
      </c>
    </row>
    <row r="6118" spans="3:4" ht="15" hidden="1" customHeight="1" x14ac:dyDescent="0.25">
      <c r="C6118" s="158" t="s">
        <v>543</v>
      </c>
      <c r="D6118" s="159">
        <v>11.5</v>
      </c>
    </row>
    <row r="6119" spans="3:4" ht="15" hidden="1" customHeight="1" x14ac:dyDescent="0.25">
      <c r="C6119" s="160" t="s">
        <v>553</v>
      </c>
      <c r="D6119" s="161">
        <v>497.96</v>
      </c>
    </row>
    <row r="6120" spans="3:4" ht="15" hidden="1" customHeight="1" x14ac:dyDescent="0.25">
      <c r="C6120" s="158" t="s">
        <v>540</v>
      </c>
      <c r="D6120" s="159">
        <v>427.05</v>
      </c>
    </row>
    <row r="6121" spans="3:4" ht="15" hidden="1" customHeight="1" x14ac:dyDescent="0.25">
      <c r="C6121" s="160" t="s">
        <v>551</v>
      </c>
      <c r="D6121" s="161">
        <v>422.03</v>
      </c>
    </row>
    <row r="6122" spans="3:4" ht="15" hidden="1" customHeight="1" x14ac:dyDescent="0.25">
      <c r="C6122" s="158" t="s">
        <v>309</v>
      </c>
      <c r="D6122" s="159">
        <v>1079.96</v>
      </c>
    </row>
    <row r="6123" spans="3:4" ht="15" hidden="1" customHeight="1" x14ac:dyDescent="0.25">
      <c r="C6123" s="160" t="s">
        <v>307</v>
      </c>
      <c r="D6123" s="161">
        <v>1049.3900000000001</v>
      </c>
    </row>
    <row r="6124" spans="3:4" ht="15" hidden="1" customHeight="1" x14ac:dyDescent="0.25">
      <c r="C6124" s="158" t="s">
        <v>308</v>
      </c>
      <c r="D6124" s="159">
        <v>559.57000000000005</v>
      </c>
    </row>
    <row r="6125" spans="3:4" ht="15" hidden="1" customHeight="1" x14ac:dyDescent="0.25">
      <c r="C6125" s="160" t="s">
        <v>308</v>
      </c>
      <c r="D6125" s="161">
        <v>554.17999999999995</v>
      </c>
    </row>
    <row r="6126" spans="3:4" ht="15" hidden="1" customHeight="1" x14ac:dyDescent="0.25">
      <c r="C6126" s="158" t="s">
        <v>552</v>
      </c>
      <c r="D6126" s="159">
        <v>554.97</v>
      </c>
    </row>
    <row r="6127" spans="3:4" ht="15" hidden="1" customHeight="1" x14ac:dyDescent="0.25">
      <c r="C6127" s="160" t="s">
        <v>312</v>
      </c>
      <c r="D6127" s="161">
        <v>594.45000000000005</v>
      </c>
    </row>
    <row r="6128" spans="3:4" ht="15" hidden="1" customHeight="1" x14ac:dyDescent="0.25">
      <c r="C6128" s="158" t="s">
        <v>545</v>
      </c>
      <c r="D6128" s="159">
        <v>339.1</v>
      </c>
    </row>
    <row r="6129" spans="3:4" ht="15" hidden="1" customHeight="1" x14ac:dyDescent="0.25">
      <c r="C6129" s="160" t="s">
        <v>540</v>
      </c>
      <c r="D6129" s="161">
        <v>533.15</v>
      </c>
    </row>
    <row r="6130" spans="3:4" ht="15" hidden="1" customHeight="1" x14ac:dyDescent="0.25">
      <c r="C6130" s="158" t="s">
        <v>309</v>
      </c>
      <c r="D6130" s="159">
        <v>510.93</v>
      </c>
    </row>
    <row r="6131" spans="3:4" ht="15" hidden="1" customHeight="1" x14ac:dyDescent="0.25">
      <c r="C6131" s="160" t="s">
        <v>544</v>
      </c>
      <c r="D6131" s="161">
        <v>354.32</v>
      </c>
    </row>
    <row r="6132" spans="3:4" ht="15" hidden="1" customHeight="1" x14ac:dyDescent="0.25">
      <c r="C6132" s="158" t="s">
        <v>548</v>
      </c>
      <c r="D6132" s="159">
        <v>283.95</v>
      </c>
    </row>
    <row r="6133" spans="3:4" ht="15" hidden="1" customHeight="1" x14ac:dyDescent="0.25">
      <c r="C6133" s="160" t="s">
        <v>552</v>
      </c>
      <c r="D6133" s="161">
        <v>651.23</v>
      </c>
    </row>
    <row r="6134" spans="3:4" ht="15" hidden="1" customHeight="1" x14ac:dyDescent="0.25">
      <c r="C6134" s="158" t="s">
        <v>553</v>
      </c>
      <c r="D6134" s="159">
        <v>980.57</v>
      </c>
    </row>
    <row r="6135" spans="3:4" ht="15" hidden="1" customHeight="1" x14ac:dyDescent="0.25">
      <c r="C6135" s="160" t="s">
        <v>545</v>
      </c>
      <c r="D6135" s="161">
        <v>630.11</v>
      </c>
    </row>
    <row r="6136" spans="3:4" ht="15" hidden="1" customHeight="1" x14ac:dyDescent="0.25">
      <c r="C6136" s="158" t="s">
        <v>553</v>
      </c>
      <c r="D6136" s="159">
        <v>855.18</v>
      </c>
    </row>
    <row r="6137" spans="3:4" ht="15" hidden="1" customHeight="1" x14ac:dyDescent="0.25">
      <c r="C6137" s="160" t="s">
        <v>307</v>
      </c>
      <c r="D6137" s="161">
        <v>1072.67</v>
      </c>
    </row>
    <row r="6138" spans="3:4" ht="15" hidden="1" customHeight="1" x14ac:dyDescent="0.25">
      <c r="C6138" s="158" t="s">
        <v>543</v>
      </c>
      <c r="D6138" s="159">
        <v>632.09</v>
      </c>
    </row>
    <row r="6139" spans="3:4" ht="15" hidden="1" customHeight="1" x14ac:dyDescent="0.25">
      <c r="C6139" s="160" t="s">
        <v>309</v>
      </c>
      <c r="D6139" s="161">
        <v>812.5</v>
      </c>
    </row>
    <row r="6140" spans="3:4" ht="15" hidden="1" customHeight="1" x14ac:dyDescent="0.25">
      <c r="C6140" s="158" t="s">
        <v>545</v>
      </c>
      <c r="D6140" s="159">
        <v>912.36</v>
      </c>
    </row>
    <row r="6141" spans="3:4" ht="15" hidden="1" customHeight="1" x14ac:dyDescent="0.25">
      <c r="C6141" s="160" t="s">
        <v>546</v>
      </c>
      <c r="D6141" s="161">
        <v>828.76</v>
      </c>
    </row>
    <row r="6142" spans="3:4" ht="15" hidden="1" customHeight="1" x14ac:dyDescent="0.25">
      <c r="C6142" s="158" t="s">
        <v>545</v>
      </c>
      <c r="D6142" s="159">
        <v>286.92</v>
      </c>
    </row>
    <row r="6143" spans="3:4" ht="15" hidden="1" customHeight="1" x14ac:dyDescent="0.25">
      <c r="C6143" s="160" t="s">
        <v>544</v>
      </c>
      <c r="D6143" s="161">
        <v>1132.3399999999999</v>
      </c>
    </row>
    <row r="6144" spans="3:4" ht="15" hidden="1" customHeight="1" x14ac:dyDescent="0.25">
      <c r="C6144" s="158" t="s">
        <v>543</v>
      </c>
      <c r="D6144" s="159">
        <v>573.77</v>
      </c>
    </row>
    <row r="6145" spans="3:4" ht="15" hidden="1" customHeight="1" x14ac:dyDescent="0.25">
      <c r="C6145" s="160" t="s">
        <v>549</v>
      </c>
      <c r="D6145" s="161">
        <v>926.24</v>
      </c>
    </row>
    <row r="6146" spans="3:4" ht="15" hidden="1" customHeight="1" x14ac:dyDescent="0.25">
      <c r="C6146" s="158" t="s">
        <v>553</v>
      </c>
      <c r="D6146" s="159">
        <v>443.05</v>
      </c>
    </row>
    <row r="6147" spans="3:4" ht="15" hidden="1" customHeight="1" x14ac:dyDescent="0.25">
      <c r="C6147" s="160" t="s">
        <v>549</v>
      </c>
      <c r="D6147" s="161">
        <v>1263.3900000000001</v>
      </c>
    </row>
    <row r="6148" spans="3:4" ht="15" hidden="1" customHeight="1" x14ac:dyDescent="0.25">
      <c r="C6148" s="158" t="s">
        <v>551</v>
      </c>
      <c r="D6148" s="159">
        <v>655.20000000000005</v>
      </c>
    </row>
    <row r="6149" spans="3:4" ht="15" hidden="1" customHeight="1" x14ac:dyDescent="0.25">
      <c r="C6149" s="160" t="s">
        <v>540</v>
      </c>
      <c r="D6149" s="161">
        <v>760.86</v>
      </c>
    </row>
    <row r="6150" spans="3:4" ht="15" hidden="1" customHeight="1" x14ac:dyDescent="0.25">
      <c r="C6150" s="158" t="s">
        <v>542</v>
      </c>
      <c r="D6150" s="159">
        <v>619.65</v>
      </c>
    </row>
    <row r="6151" spans="3:4" ht="15" hidden="1" customHeight="1" x14ac:dyDescent="0.25">
      <c r="C6151" s="160" t="s">
        <v>312</v>
      </c>
      <c r="D6151" s="161">
        <v>753.82</v>
      </c>
    </row>
    <row r="6152" spans="3:4" ht="15" hidden="1" customHeight="1" x14ac:dyDescent="0.25">
      <c r="C6152" s="158" t="s">
        <v>543</v>
      </c>
      <c r="D6152" s="159">
        <v>171.36</v>
      </c>
    </row>
    <row r="6153" spans="3:4" ht="15" hidden="1" customHeight="1" x14ac:dyDescent="0.25">
      <c r="C6153" s="160" t="s">
        <v>552</v>
      </c>
      <c r="D6153" s="161">
        <v>266.70999999999998</v>
      </c>
    </row>
    <row r="6154" spans="3:4" ht="15" hidden="1" customHeight="1" x14ac:dyDescent="0.25">
      <c r="C6154" s="158" t="s">
        <v>552</v>
      </c>
      <c r="D6154" s="159">
        <v>587.19000000000005</v>
      </c>
    </row>
    <row r="6155" spans="3:4" ht="15" hidden="1" customHeight="1" x14ac:dyDescent="0.25">
      <c r="C6155" s="160" t="s">
        <v>309</v>
      </c>
      <c r="D6155" s="161">
        <v>1105.26</v>
      </c>
    </row>
    <row r="6156" spans="3:4" ht="15" hidden="1" customHeight="1" x14ac:dyDescent="0.25">
      <c r="C6156" s="158" t="s">
        <v>549</v>
      </c>
      <c r="D6156" s="159">
        <v>1074.73</v>
      </c>
    </row>
    <row r="6157" spans="3:4" ht="15" hidden="1" customHeight="1" x14ac:dyDescent="0.25">
      <c r="C6157" s="160" t="s">
        <v>553</v>
      </c>
      <c r="D6157" s="161">
        <v>1052.4100000000001</v>
      </c>
    </row>
    <row r="6158" spans="3:4" ht="15" hidden="1" customHeight="1" x14ac:dyDescent="0.25">
      <c r="C6158" s="158" t="s">
        <v>542</v>
      </c>
      <c r="D6158" s="159">
        <v>247.56</v>
      </c>
    </row>
    <row r="6159" spans="3:4" ht="15" hidden="1" customHeight="1" x14ac:dyDescent="0.25">
      <c r="C6159" s="160" t="s">
        <v>539</v>
      </c>
      <c r="D6159" s="161">
        <v>517.53</v>
      </c>
    </row>
    <row r="6160" spans="3:4" ht="15" hidden="1" customHeight="1" x14ac:dyDescent="0.25">
      <c r="C6160" s="158" t="s">
        <v>553</v>
      </c>
      <c r="D6160" s="159">
        <v>622.78</v>
      </c>
    </row>
    <row r="6161" spans="3:4" ht="15" hidden="1" customHeight="1" x14ac:dyDescent="0.25">
      <c r="C6161" s="160" t="s">
        <v>543</v>
      </c>
      <c r="D6161" s="161">
        <v>559.07000000000005</v>
      </c>
    </row>
    <row r="6162" spans="3:4" ht="15" hidden="1" customHeight="1" x14ac:dyDescent="0.25">
      <c r="C6162" s="158" t="s">
        <v>539</v>
      </c>
      <c r="D6162" s="159">
        <v>769.86</v>
      </c>
    </row>
    <row r="6163" spans="3:4" ht="15" hidden="1" customHeight="1" x14ac:dyDescent="0.25">
      <c r="C6163" s="160" t="s">
        <v>542</v>
      </c>
      <c r="D6163" s="161">
        <v>800.57</v>
      </c>
    </row>
    <row r="6164" spans="3:4" ht="15" hidden="1" customHeight="1" x14ac:dyDescent="0.25">
      <c r="C6164" s="158" t="s">
        <v>545</v>
      </c>
      <c r="D6164" s="159">
        <v>380.53</v>
      </c>
    </row>
    <row r="6165" spans="3:4" ht="15" hidden="1" customHeight="1" x14ac:dyDescent="0.25">
      <c r="C6165" s="160" t="s">
        <v>546</v>
      </c>
      <c r="D6165" s="161">
        <v>212.8</v>
      </c>
    </row>
    <row r="6166" spans="3:4" ht="15" hidden="1" customHeight="1" x14ac:dyDescent="0.25">
      <c r="C6166" s="158" t="s">
        <v>542</v>
      </c>
      <c r="D6166" s="159">
        <v>229.32</v>
      </c>
    </row>
    <row r="6167" spans="3:4" ht="15" hidden="1" customHeight="1" x14ac:dyDescent="0.25">
      <c r="C6167" s="160" t="s">
        <v>539</v>
      </c>
      <c r="D6167" s="161">
        <v>950.22</v>
      </c>
    </row>
    <row r="6168" spans="3:4" ht="15" hidden="1" customHeight="1" x14ac:dyDescent="0.25">
      <c r="C6168" s="158" t="s">
        <v>308</v>
      </c>
      <c r="D6168" s="159">
        <v>592.16999999999996</v>
      </c>
    </row>
    <row r="6169" spans="3:4" ht="15" hidden="1" customHeight="1" x14ac:dyDescent="0.25">
      <c r="C6169" s="160" t="s">
        <v>312</v>
      </c>
      <c r="D6169" s="161">
        <v>1020.6</v>
      </c>
    </row>
    <row r="6170" spans="3:4" ht="15" hidden="1" customHeight="1" x14ac:dyDescent="0.25">
      <c r="C6170" s="158" t="s">
        <v>552</v>
      </c>
      <c r="D6170" s="159">
        <v>185.01</v>
      </c>
    </row>
    <row r="6171" spans="3:4" ht="15" hidden="1" customHeight="1" x14ac:dyDescent="0.25">
      <c r="C6171" s="160" t="s">
        <v>308</v>
      </c>
      <c r="D6171" s="161">
        <v>101.61</v>
      </c>
    </row>
    <row r="6172" spans="3:4" ht="15" hidden="1" customHeight="1" x14ac:dyDescent="0.25">
      <c r="C6172" s="158" t="s">
        <v>309</v>
      </c>
      <c r="D6172" s="159">
        <v>298.97000000000003</v>
      </c>
    </row>
    <row r="6173" spans="3:4" ht="15" hidden="1" customHeight="1" x14ac:dyDescent="0.25">
      <c r="C6173" s="160" t="s">
        <v>312</v>
      </c>
      <c r="D6173" s="161">
        <v>1187.42</v>
      </c>
    </row>
    <row r="6174" spans="3:4" ht="15" hidden="1" customHeight="1" x14ac:dyDescent="0.25">
      <c r="C6174" s="158" t="s">
        <v>555</v>
      </c>
      <c r="D6174" s="159">
        <v>593.26</v>
      </c>
    </row>
    <row r="6175" spans="3:4" ht="15" hidden="1" customHeight="1" x14ac:dyDescent="0.25">
      <c r="C6175" s="160" t="s">
        <v>307</v>
      </c>
      <c r="D6175" s="161">
        <v>1195.56</v>
      </c>
    </row>
    <row r="6176" spans="3:4" ht="15" hidden="1" customHeight="1" x14ac:dyDescent="0.25">
      <c r="C6176" s="158" t="s">
        <v>307</v>
      </c>
      <c r="D6176" s="159">
        <v>174.93</v>
      </c>
    </row>
    <row r="6177" spans="3:4" ht="15" hidden="1" customHeight="1" x14ac:dyDescent="0.25">
      <c r="C6177" s="160" t="s">
        <v>551</v>
      </c>
      <c r="D6177" s="161">
        <v>671.01</v>
      </c>
    </row>
    <row r="6178" spans="3:4" ht="15" hidden="1" customHeight="1" x14ac:dyDescent="0.25">
      <c r="C6178" s="158" t="s">
        <v>557</v>
      </c>
      <c r="D6178" s="159">
        <v>578.28</v>
      </c>
    </row>
    <row r="6179" spans="3:4" ht="15" hidden="1" customHeight="1" x14ac:dyDescent="0.25">
      <c r="C6179" s="160" t="s">
        <v>553</v>
      </c>
      <c r="D6179" s="161">
        <v>563.25</v>
      </c>
    </row>
    <row r="6180" spans="3:4" ht="15" hidden="1" customHeight="1" x14ac:dyDescent="0.25">
      <c r="C6180" s="158" t="s">
        <v>550</v>
      </c>
      <c r="D6180" s="159">
        <v>1010.1</v>
      </c>
    </row>
    <row r="6181" spans="3:4" ht="15" hidden="1" customHeight="1" x14ac:dyDescent="0.25">
      <c r="C6181" s="160" t="s">
        <v>557</v>
      </c>
      <c r="D6181" s="161">
        <v>116.38</v>
      </c>
    </row>
    <row r="6182" spans="3:4" ht="15" hidden="1" customHeight="1" x14ac:dyDescent="0.25">
      <c r="C6182" s="158" t="s">
        <v>307</v>
      </c>
      <c r="D6182" s="159">
        <v>1195.1500000000001</v>
      </c>
    </row>
    <row r="6183" spans="3:4" ht="15" hidden="1" customHeight="1" x14ac:dyDescent="0.25">
      <c r="C6183" s="160" t="s">
        <v>541</v>
      </c>
      <c r="D6183" s="161">
        <v>234.29</v>
      </c>
    </row>
    <row r="6184" spans="3:4" ht="15" hidden="1" customHeight="1" x14ac:dyDescent="0.25">
      <c r="C6184" s="158" t="s">
        <v>307</v>
      </c>
      <c r="D6184" s="159">
        <v>1188.25</v>
      </c>
    </row>
    <row r="6185" spans="3:4" ht="15" hidden="1" customHeight="1" x14ac:dyDescent="0.25">
      <c r="C6185" s="160" t="s">
        <v>307</v>
      </c>
      <c r="D6185" s="161">
        <v>753.44</v>
      </c>
    </row>
    <row r="6186" spans="3:4" ht="15" hidden="1" customHeight="1" x14ac:dyDescent="0.25">
      <c r="C6186" s="158" t="s">
        <v>539</v>
      </c>
      <c r="D6186" s="159">
        <v>979.19</v>
      </c>
    </row>
    <row r="6187" spans="3:4" ht="15" hidden="1" customHeight="1" x14ac:dyDescent="0.25">
      <c r="C6187" s="160" t="s">
        <v>550</v>
      </c>
      <c r="D6187" s="161">
        <v>1195.0899999999999</v>
      </c>
    </row>
    <row r="6188" spans="3:4" ht="15" hidden="1" customHeight="1" x14ac:dyDescent="0.25">
      <c r="C6188" s="158" t="s">
        <v>553</v>
      </c>
      <c r="D6188" s="159">
        <v>214.8</v>
      </c>
    </row>
    <row r="6189" spans="3:4" ht="15" hidden="1" customHeight="1" x14ac:dyDescent="0.25">
      <c r="C6189" s="160" t="s">
        <v>307</v>
      </c>
      <c r="D6189" s="161">
        <v>1124.3800000000001</v>
      </c>
    </row>
    <row r="6190" spans="3:4" ht="15" hidden="1" customHeight="1" x14ac:dyDescent="0.25">
      <c r="C6190" s="158" t="s">
        <v>312</v>
      </c>
      <c r="D6190" s="159">
        <v>693.23</v>
      </c>
    </row>
    <row r="6191" spans="3:4" ht="15" hidden="1" customHeight="1" x14ac:dyDescent="0.25">
      <c r="C6191" s="160" t="s">
        <v>312</v>
      </c>
      <c r="D6191" s="161">
        <v>1097.82</v>
      </c>
    </row>
    <row r="6192" spans="3:4" ht="15" hidden="1" customHeight="1" x14ac:dyDescent="0.25">
      <c r="C6192" s="158" t="s">
        <v>552</v>
      </c>
      <c r="D6192" s="159">
        <v>140.87</v>
      </c>
    </row>
    <row r="6193" spans="3:4" ht="15" hidden="1" customHeight="1" x14ac:dyDescent="0.25">
      <c r="C6193" s="160" t="s">
        <v>312</v>
      </c>
      <c r="D6193" s="161">
        <v>36.61</v>
      </c>
    </row>
    <row r="6194" spans="3:4" ht="15" hidden="1" customHeight="1" x14ac:dyDescent="0.25">
      <c r="C6194" s="158" t="s">
        <v>547</v>
      </c>
      <c r="D6194" s="159">
        <v>870.39</v>
      </c>
    </row>
    <row r="6195" spans="3:4" ht="15" hidden="1" customHeight="1" x14ac:dyDescent="0.25">
      <c r="C6195" s="160" t="s">
        <v>309</v>
      </c>
      <c r="D6195" s="161">
        <v>779.4</v>
      </c>
    </row>
    <row r="6196" spans="3:4" ht="15" hidden="1" customHeight="1" x14ac:dyDescent="0.25">
      <c r="C6196" s="158" t="s">
        <v>547</v>
      </c>
      <c r="D6196" s="159">
        <v>84.89</v>
      </c>
    </row>
    <row r="6197" spans="3:4" ht="15" hidden="1" customHeight="1" x14ac:dyDescent="0.25">
      <c r="C6197" s="160" t="s">
        <v>543</v>
      </c>
      <c r="D6197" s="161">
        <v>517.07000000000005</v>
      </c>
    </row>
    <row r="6198" spans="3:4" ht="15" hidden="1" customHeight="1" x14ac:dyDescent="0.25">
      <c r="C6198" s="158" t="s">
        <v>550</v>
      </c>
      <c r="D6198" s="159">
        <v>1200.22</v>
      </c>
    </row>
    <row r="6199" spans="3:4" ht="15" hidden="1" customHeight="1" x14ac:dyDescent="0.25">
      <c r="C6199" s="160" t="s">
        <v>309</v>
      </c>
      <c r="D6199" s="161">
        <v>329.25</v>
      </c>
    </row>
    <row r="6200" spans="3:4" ht="15" hidden="1" customHeight="1" x14ac:dyDescent="0.25">
      <c r="C6200" s="158" t="s">
        <v>545</v>
      </c>
      <c r="D6200" s="159">
        <v>657.36</v>
      </c>
    </row>
    <row r="6201" spans="3:4" ht="15" hidden="1" customHeight="1" x14ac:dyDescent="0.25">
      <c r="C6201" s="160" t="s">
        <v>545</v>
      </c>
      <c r="D6201" s="161">
        <v>591.29</v>
      </c>
    </row>
    <row r="6202" spans="3:4" ht="15" hidden="1" customHeight="1" x14ac:dyDescent="0.25">
      <c r="C6202" s="158" t="s">
        <v>539</v>
      </c>
      <c r="D6202" s="159">
        <v>603.03</v>
      </c>
    </row>
    <row r="6203" spans="3:4" ht="15" hidden="1" customHeight="1" x14ac:dyDescent="0.25">
      <c r="C6203" s="160" t="s">
        <v>312</v>
      </c>
      <c r="D6203" s="161">
        <v>937.76</v>
      </c>
    </row>
    <row r="6204" spans="3:4" ht="15" hidden="1" customHeight="1" x14ac:dyDescent="0.25">
      <c r="C6204" s="158" t="s">
        <v>549</v>
      </c>
      <c r="D6204" s="159">
        <v>633.09</v>
      </c>
    </row>
    <row r="6205" spans="3:4" ht="15" hidden="1" customHeight="1" x14ac:dyDescent="0.25">
      <c r="C6205" s="160" t="s">
        <v>539</v>
      </c>
      <c r="D6205" s="161">
        <v>800.92</v>
      </c>
    </row>
    <row r="6206" spans="3:4" ht="15" hidden="1" customHeight="1" x14ac:dyDescent="0.25">
      <c r="C6206" s="158" t="s">
        <v>554</v>
      </c>
      <c r="D6206" s="159">
        <v>868.71</v>
      </c>
    </row>
    <row r="6207" spans="3:4" ht="15" hidden="1" customHeight="1" x14ac:dyDescent="0.25">
      <c r="C6207" s="160" t="s">
        <v>545</v>
      </c>
      <c r="D6207" s="161">
        <v>995.69</v>
      </c>
    </row>
    <row r="6208" spans="3:4" ht="15" hidden="1" customHeight="1" x14ac:dyDescent="0.25">
      <c r="C6208" s="158" t="s">
        <v>551</v>
      </c>
      <c r="D6208" s="159">
        <v>653.14</v>
      </c>
    </row>
    <row r="6209" spans="3:4" ht="15" hidden="1" customHeight="1" x14ac:dyDescent="0.25">
      <c r="C6209" s="160" t="s">
        <v>551</v>
      </c>
      <c r="D6209" s="161">
        <v>930.78</v>
      </c>
    </row>
    <row r="6210" spans="3:4" ht="15" hidden="1" customHeight="1" x14ac:dyDescent="0.25">
      <c r="C6210" s="158" t="s">
        <v>551</v>
      </c>
      <c r="D6210" s="159">
        <v>1082.05</v>
      </c>
    </row>
    <row r="6211" spans="3:4" ht="15" hidden="1" customHeight="1" x14ac:dyDescent="0.25">
      <c r="C6211" s="160" t="s">
        <v>551</v>
      </c>
      <c r="D6211" s="161">
        <v>910.99</v>
      </c>
    </row>
    <row r="6212" spans="3:4" ht="15" hidden="1" customHeight="1" x14ac:dyDescent="0.25">
      <c r="C6212" s="158" t="s">
        <v>549</v>
      </c>
      <c r="D6212" s="159">
        <v>909.84</v>
      </c>
    </row>
    <row r="6213" spans="3:4" ht="15" hidden="1" customHeight="1" x14ac:dyDescent="0.25">
      <c r="C6213" s="160" t="s">
        <v>546</v>
      </c>
      <c r="D6213" s="161">
        <v>812.55</v>
      </c>
    </row>
    <row r="6214" spans="3:4" ht="15" hidden="1" customHeight="1" x14ac:dyDescent="0.25">
      <c r="C6214" s="158" t="s">
        <v>546</v>
      </c>
      <c r="D6214" s="159">
        <v>747.62</v>
      </c>
    </row>
    <row r="6215" spans="3:4" ht="15" hidden="1" customHeight="1" x14ac:dyDescent="0.25">
      <c r="C6215" s="160" t="s">
        <v>546</v>
      </c>
      <c r="D6215" s="161">
        <v>1069.3499999999999</v>
      </c>
    </row>
    <row r="6216" spans="3:4" ht="15" hidden="1" customHeight="1" x14ac:dyDescent="0.25">
      <c r="C6216" s="158" t="s">
        <v>557</v>
      </c>
      <c r="D6216" s="159">
        <v>958.89</v>
      </c>
    </row>
    <row r="6217" spans="3:4" ht="15" hidden="1" customHeight="1" x14ac:dyDescent="0.25">
      <c r="C6217" s="160" t="s">
        <v>539</v>
      </c>
      <c r="D6217" s="161">
        <v>468.34</v>
      </c>
    </row>
    <row r="6218" spans="3:4" ht="15" hidden="1" customHeight="1" x14ac:dyDescent="0.25">
      <c r="C6218" s="158" t="s">
        <v>543</v>
      </c>
      <c r="D6218" s="159">
        <v>144.41</v>
      </c>
    </row>
    <row r="6219" spans="3:4" ht="15" hidden="1" customHeight="1" x14ac:dyDescent="0.25">
      <c r="C6219" s="160" t="s">
        <v>545</v>
      </c>
      <c r="D6219" s="161">
        <v>1043.24</v>
      </c>
    </row>
    <row r="6220" spans="3:4" ht="15" hidden="1" customHeight="1" x14ac:dyDescent="0.25">
      <c r="C6220" s="158" t="s">
        <v>550</v>
      </c>
      <c r="D6220" s="159">
        <v>690.76</v>
      </c>
    </row>
    <row r="6221" spans="3:4" ht="15" hidden="1" customHeight="1" x14ac:dyDescent="0.25">
      <c r="C6221" s="160" t="s">
        <v>545</v>
      </c>
      <c r="D6221" s="161">
        <v>1026.99</v>
      </c>
    </row>
    <row r="6222" spans="3:4" ht="15" hidden="1" customHeight="1" x14ac:dyDescent="0.25">
      <c r="C6222" s="158" t="s">
        <v>546</v>
      </c>
      <c r="D6222" s="159">
        <v>473.46</v>
      </c>
    </row>
    <row r="6223" spans="3:4" ht="15" hidden="1" customHeight="1" x14ac:dyDescent="0.25">
      <c r="C6223" s="160" t="s">
        <v>544</v>
      </c>
      <c r="D6223" s="161">
        <v>487.44</v>
      </c>
    </row>
    <row r="6224" spans="3:4" ht="15" hidden="1" customHeight="1" x14ac:dyDescent="0.25">
      <c r="C6224" s="158" t="s">
        <v>543</v>
      </c>
      <c r="D6224" s="159">
        <v>687.17</v>
      </c>
    </row>
    <row r="6225" spans="3:4" ht="15" hidden="1" customHeight="1" x14ac:dyDescent="0.25">
      <c r="C6225" s="160" t="s">
        <v>548</v>
      </c>
      <c r="D6225" s="161">
        <v>128.81</v>
      </c>
    </row>
    <row r="6226" spans="3:4" ht="15" hidden="1" customHeight="1" x14ac:dyDescent="0.25">
      <c r="C6226" s="158" t="s">
        <v>307</v>
      </c>
      <c r="D6226" s="159">
        <v>744.56</v>
      </c>
    </row>
    <row r="6227" spans="3:4" ht="15" hidden="1" customHeight="1" x14ac:dyDescent="0.25">
      <c r="C6227" s="160" t="s">
        <v>539</v>
      </c>
      <c r="D6227" s="161">
        <v>659.1</v>
      </c>
    </row>
    <row r="6228" spans="3:4" ht="15" hidden="1" customHeight="1" x14ac:dyDescent="0.25">
      <c r="C6228" s="158" t="s">
        <v>545</v>
      </c>
      <c r="D6228" s="159">
        <v>793.98</v>
      </c>
    </row>
    <row r="6229" spans="3:4" ht="15" hidden="1" customHeight="1" x14ac:dyDescent="0.25">
      <c r="C6229" s="160" t="s">
        <v>554</v>
      </c>
      <c r="D6229" s="161">
        <v>425.31</v>
      </c>
    </row>
    <row r="6230" spans="3:4" ht="15" hidden="1" customHeight="1" x14ac:dyDescent="0.25">
      <c r="C6230" s="158" t="s">
        <v>543</v>
      </c>
      <c r="D6230" s="159">
        <v>468.25</v>
      </c>
    </row>
    <row r="6231" spans="3:4" ht="15" hidden="1" customHeight="1" x14ac:dyDescent="0.25">
      <c r="C6231" s="160" t="s">
        <v>549</v>
      </c>
      <c r="D6231" s="161">
        <v>247.89</v>
      </c>
    </row>
    <row r="6232" spans="3:4" ht="15" hidden="1" customHeight="1" x14ac:dyDescent="0.25">
      <c r="C6232" s="158" t="s">
        <v>555</v>
      </c>
      <c r="D6232" s="159">
        <v>550.47</v>
      </c>
    </row>
    <row r="6233" spans="3:4" ht="15" hidden="1" customHeight="1" x14ac:dyDescent="0.25">
      <c r="C6233" s="160" t="s">
        <v>545</v>
      </c>
      <c r="D6233" s="161">
        <v>487.71</v>
      </c>
    </row>
    <row r="6234" spans="3:4" ht="15" hidden="1" customHeight="1" x14ac:dyDescent="0.25">
      <c r="C6234" s="158" t="s">
        <v>540</v>
      </c>
      <c r="D6234" s="159">
        <v>848.65</v>
      </c>
    </row>
    <row r="6235" spans="3:4" ht="15" hidden="1" customHeight="1" x14ac:dyDescent="0.25">
      <c r="C6235" s="160" t="s">
        <v>543</v>
      </c>
      <c r="D6235" s="161">
        <v>638.41999999999996</v>
      </c>
    </row>
    <row r="6236" spans="3:4" ht="15" hidden="1" customHeight="1" x14ac:dyDescent="0.25">
      <c r="C6236" s="158" t="s">
        <v>307</v>
      </c>
      <c r="D6236" s="159">
        <v>187.13</v>
      </c>
    </row>
    <row r="6237" spans="3:4" ht="15" hidden="1" customHeight="1" x14ac:dyDescent="0.25">
      <c r="C6237" s="160" t="s">
        <v>546</v>
      </c>
      <c r="D6237" s="161">
        <v>865.1</v>
      </c>
    </row>
    <row r="6238" spans="3:4" ht="15" hidden="1" customHeight="1" x14ac:dyDescent="0.25">
      <c r="C6238" s="158" t="s">
        <v>552</v>
      </c>
      <c r="D6238" s="159">
        <v>675.52</v>
      </c>
    </row>
    <row r="6239" spans="3:4" ht="15" hidden="1" customHeight="1" x14ac:dyDescent="0.25">
      <c r="C6239" s="160" t="s">
        <v>547</v>
      </c>
      <c r="D6239" s="161">
        <v>1194.4100000000001</v>
      </c>
    </row>
    <row r="6240" spans="3:4" ht="15" hidden="1" customHeight="1" x14ac:dyDescent="0.25">
      <c r="C6240" s="158" t="s">
        <v>312</v>
      </c>
      <c r="D6240" s="159">
        <v>1212.8</v>
      </c>
    </row>
    <row r="6241" spans="3:4" ht="15" hidden="1" customHeight="1" x14ac:dyDescent="0.25">
      <c r="C6241" s="160" t="s">
        <v>308</v>
      </c>
      <c r="D6241" s="161">
        <v>310.42</v>
      </c>
    </row>
    <row r="6242" spans="3:4" ht="15" hidden="1" customHeight="1" x14ac:dyDescent="0.25">
      <c r="C6242" s="158" t="s">
        <v>547</v>
      </c>
      <c r="D6242" s="159">
        <v>758.56</v>
      </c>
    </row>
    <row r="6243" spans="3:4" ht="15" hidden="1" customHeight="1" x14ac:dyDescent="0.25">
      <c r="C6243" s="160" t="s">
        <v>541</v>
      </c>
      <c r="D6243" s="161">
        <v>377.52</v>
      </c>
    </row>
    <row r="6244" spans="3:4" ht="15" hidden="1" customHeight="1" x14ac:dyDescent="0.25">
      <c r="C6244" s="158" t="s">
        <v>539</v>
      </c>
      <c r="D6244" s="159">
        <v>292.51</v>
      </c>
    </row>
    <row r="6245" spans="3:4" ht="15" hidden="1" customHeight="1" x14ac:dyDescent="0.25">
      <c r="C6245" s="160" t="s">
        <v>309</v>
      </c>
      <c r="D6245" s="161">
        <v>521.6</v>
      </c>
    </row>
    <row r="6246" spans="3:4" ht="15" hidden="1" customHeight="1" x14ac:dyDescent="0.25">
      <c r="C6246" s="158" t="s">
        <v>541</v>
      </c>
      <c r="D6246" s="159">
        <v>602.66</v>
      </c>
    </row>
    <row r="6247" spans="3:4" ht="15" hidden="1" customHeight="1" x14ac:dyDescent="0.25">
      <c r="C6247" s="160" t="s">
        <v>550</v>
      </c>
      <c r="D6247" s="161">
        <v>945.26</v>
      </c>
    </row>
    <row r="6248" spans="3:4" ht="15" hidden="1" customHeight="1" x14ac:dyDescent="0.25">
      <c r="C6248" s="158" t="s">
        <v>549</v>
      </c>
      <c r="D6248" s="159">
        <v>622.20000000000005</v>
      </c>
    </row>
    <row r="6249" spans="3:4" ht="15" hidden="1" customHeight="1" x14ac:dyDescent="0.25">
      <c r="C6249" s="160" t="s">
        <v>309</v>
      </c>
      <c r="D6249" s="161">
        <v>816.25</v>
      </c>
    </row>
    <row r="6250" spans="3:4" ht="15" hidden="1" customHeight="1" x14ac:dyDescent="0.25">
      <c r="C6250" s="158" t="s">
        <v>307</v>
      </c>
      <c r="D6250" s="159">
        <v>1241.27</v>
      </c>
    </row>
    <row r="6251" spans="3:4" ht="15" hidden="1" customHeight="1" x14ac:dyDescent="0.25">
      <c r="C6251" s="160" t="s">
        <v>552</v>
      </c>
      <c r="D6251" s="161">
        <v>469.67</v>
      </c>
    </row>
    <row r="6252" spans="3:4" ht="15" hidden="1" customHeight="1" x14ac:dyDescent="0.25">
      <c r="C6252" s="158" t="s">
        <v>541</v>
      </c>
      <c r="D6252" s="159">
        <v>781.71</v>
      </c>
    </row>
    <row r="6253" spans="3:4" ht="15" hidden="1" customHeight="1" x14ac:dyDescent="0.25">
      <c r="C6253" s="160" t="s">
        <v>542</v>
      </c>
      <c r="D6253" s="161">
        <v>1268.25</v>
      </c>
    </row>
    <row r="6254" spans="3:4" ht="15" hidden="1" customHeight="1" x14ac:dyDescent="0.25">
      <c r="C6254" s="158" t="s">
        <v>307</v>
      </c>
      <c r="D6254" s="159">
        <v>796.8</v>
      </c>
    </row>
    <row r="6255" spans="3:4" ht="15" hidden="1" customHeight="1" x14ac:dyDescent="0.25">
      <c r="C6255" s="160" t="s">
        <v>545</v>
      </c>
      <c r="D6255" s="161">
        <v>458.45</v>
      </c>
    </row>
    <row r="6256" spans="3:4" ht="15" hidden="1" customHeight="1" x14ac:dyDescent="0.25">
      <c r="C6256" s="158" t="s">
        <v>549</v>
      </c>
      <c r="D6256" s="159">
        <v>388.04</v>
      </c>
    </row>
    <row r="6257" spans="3:4" ht="15" hidden="1" customHeight="1" x14ac:dyDescent="0.25">
      <c r="C6257" s="160" t="s">
        <v>549</v>
      </c>
      <c r="D6257" s="161">
        <v>488.3</v>
      </c>
    </row>
    <row r="6258" spans="3:4" ht="15" hidden="1" customHeight="1" x14ac:dyDescent="0.25">
      <c r="C6258" s="158" t="s">
        <v>552</v>
      </c>
      <c r="D6258" s="159">
        <v>478.34</v>
      </c>
    </row>
    <row r="6259" spans="3:4" ht="15" hidden="1" customHeight="1" x14ac:dyDescent="0.25">
      <c r="C6259" s="160" t="s">
        <v>543</v>
      </c>
      <c r="D6259" s="161">
        <v>388.68</v>
      </c>
    </row>
    <row r="6260" spans="3:4" ht="15" hidden="1" customHeight="1" x14ac:dyDescent="0.25">
      <c r="C6260" s="158" t="s">
        <v>545</v>
      </c>
      <c r="D6260" s="159">
        <v>912.91</v>
      </c>
    </row>
    <row r="6261" spans="3:4" ht="15" hidden="1" customHeight="1" x14ac:dyDescent="0.25">
      <c r="C6261" s="160" t="s">
        <v>545</v>
      </c>
      <c r="D6261" s="161">
        <v>171.75</v>
      </c>
    </row>
    <row r="6262" spans="3:4" ht="15" hidden="1" customHeight="1" x14ac:dyDescent="0.25">
      <c r="C6262" s="158" t="s">
        <v>552</v>
      </c>
      <c r="D6262" s="159">
        <v>651.88</v>
      </c>
    </row>
    <row r="6263" spans="3:4" ht="15" hidden="1" customHeight="1" x14ac:dyDescent="0.25">
      <c r="C6263" s="160" t="s">
        <v>312</v>
      </c>
      <c r="D6263" s="161">
        <v>90.24</v>
      </c>
    </row>
    <row r="6264" spans="3:4" ht="15" hidden="1" customHeight="1" x14ac:dyDescent="0.25">
      <c r="C6264" s="158" t="s">
        <v>549</v>
      </c>
      <c r="D6264" s="159">
        <v>617.67999999999995</v>
      </c>
    </row>
    <row r="6265" spans="3:4" ht="15" hidden="1" customHeight="1" x14ac:dyDescent="0.25">
      <c r="C6265" s="160" t="s">
        <v>556</v>
      </c>
      <c r="D6265" s="161">
        <v>1107.27</v>
      </c>
    </row>
    <row r="6266" spans="3:4" ht="15" hidden="1" customHeight="1" x14ac:dyDescent="0.25">
      <c r="C6266" s="158" t="s">
        <v>547</v>
      </c>
      <c r="D6266" s="159">
        <v>924.1</v>
      </c>
    </row>
    <row r="6267" spans="3:4" ht="15" hidden="1" customHeight="1" x14ac:dyDescent="0.25">
      <c r="C6267" s="160" t="s">
        <v>308</v>
      </c>
      <c r="D6267" s="161">
        <v>941.51</v>
      </c>
    </row>
    <row r="6268" spans="3:4" ht="15" hidden="1" customHeight="1" x14ac:dyDescent="0.25">
      <c r="C6268" s="158" t="s">
        <v>556</v>
      </c>
      <c r="D6268" s="159">
        <v>17.8</v>
      </c>
    </row>
    <row r="6269" spans="3:4" ht="15" hidden="1" customHeight="1" x14ac:dyDescent="0.25">
      <c r="C6269" s="160" t="s">
        <v>556</v>
      </c>
      <c r="D6269" s="161">
        <v>853.77</v>
      </c>
    </row>
    <row r="6270" spans="3:4" ht="15" hidden="1" customHeight="1" x14ac:dyDescent="0.25">
      <c r="C6270" s="158" t="s">
        <v>543</v>
      </c>
      <c r="D6270" s="159">
        <v>179.07</v>
      </c>
    </row>
    <row r="6271" spans="3:4" ht="15" hidden="1" customHeight="1" x14ac:dyDescent="0.25">
      <c r="C6271" s="160" t="s">
        <v>547</v>
      </c>
      <c r="D6271" s="161">
        <v>577.12</v>
      </c>
    </row>
    <row r="6272" spans="3:4" ht="15" hidden="1" customHeight="1" x14ac:dyDescent="0.25">
      <c r="C6272" s="158" t="s">
        <v>552</v>
      </c>
      <c r="D6272" s="159">
        <v>465.41</v>
      </c>
    </row>
    <row r="6273" spans="3:4" ht="15" hidden="1" customHeight="1" x14ac:dyDescent="0.25">
      <c r="C6273" s="160" t="s">
        <v>553</v>
      </c>
      <c r="D6273" s="161">
        <v>506.99</v>
      </c>
    </row>
    <row r="6274" spans="3:4" ht="15" hidden="1" customHeight="1" x14ac:dyDescent="0.25">
      <c r="C6274" s="158" t="s">
        <v>558</v>
      </c>
      <c r="D6274" s="159">
        <v>1177.22</v>
      </c>
    </row>
    <row r="6275" spans="3:4" ht="15" hidden="1" customHeight="1" x14ac:dyDescent="0.25">
      <c r="C6275" s="160" t="s">
        <v>309</v>
      </c>
      <c r="D6275" s="161">
        <v>635.52</v>
      </c>
    </row>
    <row r="6276" spans="3:4" ht="15" hidden="1" customHeight="1" x14ac:dyDescent="0.25">
      <c r="C6276" s="158" t="s">
        <v>308</v>
      </c>
      <c r="D6276" s="159">
        <v>514.97</v>
      </c>
    </row>
    <row r="6277" spans="3:4" ht="15" hidden="1" customHeight="1" x14ac:dyDescent="0.25">
      <c r="C6277" s="160" t="s">
        <v>547</v>
      </c>
      <c r="D6277" s="161">
        <v>20.88</v>
      </c>
    </row>
    <row r="6278" spans="3:4" ht="15" hidden="1" customHeight="1" x14ac:dyDescent="0.25">
      <c r="C6278" s="158" t="s">
        <v>312</v>
      </c>
      <c r="D6278" s="159">
        <v>326.79000000000002</v>
      </c>
    </row>
    <row r="6279" spans="3:4" ht="15" hidden="1" customHeight="1" x14ac:dyDescent="0.25">
      <c r="C6279" s="160" t="s">
        <v>556</v>
      </c>
      <c r="D6279" s="161">
        <v>852.63</v>
      </c>
    </row>
    <row r="6280" spans="3:4" ht="15" hidden="1" customHeight="1" x14ac:dyDescent="0.25">
      <c r="C6280" s="158" t="s">
        <v>546</v>
      </c>
      <c r="D6280" s="159">
        <v>623.35</v>
      </c>
    </row>
    <row r="6281" spans="3:4" ht="15" hidden="1" customHeight="1" x14ac:dyDescent="0.25">
      <c r="C6281" s="160" t="s">
        <v>309</v>
      </c>
      <c r="D6281" s="161">
        <v>1111.81</v>
      </c>
    </row>
    <row r="6282" spans="3:4" ht="15" hidden="1" customHeight="1" x14ac:dyDescent="0.25">
      <c r="C6282" s="158" t="s">
        <v>547</v>
      </c>
      <c r="D6282" s="159">
        <v>1196.6600000000001</v>
      </c>
    </row>
    <row r="6283" spans="3:4" ht="15" hidden="1" customHeight="1" x14ac:dyDescent="0.25">
      <c r="C6283" s="160" t="s">
        <v>309</v>
      </c>
      <c r="D6283" s="161">
        <v>961.84</v>
      </c>
    </row>
    <row r="6284" spans="3:4" ht="15" hidden="1" customHeight="1" x14ac:dyDescent="0.25">
      <c r="C6284" s="158" t="s">
        <v>312</v>
      </c>
      <c r="D6284" s="159">
        <v>625.46</v>
      </c>
    </row>
    <row r="6285" spans="3:4" ht="15" hidden="1" customHeight="1" x14ac:dyDescent="0.25">
      <c r="C6285" s="160" t="s">
        <v>552</v>
      </c>
      <c r="D6285" s="161">
        <v>579.32000000000005</v>
      </c>
    </row>
    <row r="6286" spans="3:4" ht="15" hidden="1" customHeight="1" x14ac:dyDescent="0.25">
      <c r="C6286" s="158" t="s">
        <v>546</v>
      </c>
      <c r="D6286" s="159">
        <v>160.32</v>
      </c>
    </row>
    <row r="6287" spans="3:4" ht="15" hidden="1" customHeight="1" x14ac:dyDescent="0.25">
      <c r="C6287" s="160" t="s">
        <v>557</v>
      </c>
      <c r="D6287" s="161">
        <v>929.37</v>
      </c>
    </row>
    <row r="6288" spans="3:4" ht="15" hidden="1" customHeight="1" x14ac:dyDescent="0.25">
      <c r="C6288" s="158" t="s">
        <v>552</v>
      </c>
      <c r="D6288" s="159">
        <v>425.04</v>
      </c>
    </row>
    <row r="6289" spans="3:4" ht="15" hidden="1" customHeight="1" x14ac:dyDescent="0.25">
      <c r="C6289" s="160" t="s">
        <v>541</v>
      </c>
      <c r="D6289" s="161">
        <v>643.57000000000005</v>
      </c>
    </row>
    <row r="6290" spans="3:4" ht="15" hidden="1" customHeight="1" x14ac:dyDescent="0.25">
      <c r="C6290" s="158" t="s">
        <v>553</v>
      </c>
      <c r="D6290" s="159">
        <v>231.38</v>
      </c>
    </row>
    <row r="6291" spans="3:4" ht="15" hidden="1" customHeight="1" x14ac:dyDescent="0.25">
      <c r="C6291" s="160" t="s">
        <v>543</v>
      </c>
      <c r="D6291" s="161">
        <v>1068.01</v>
      </c>
    </row>
    <row r="6292" spans="3:4" ht="15" hidden="1" customHeight="1" x14ac:dyDescent="0.25">
      <c r="C6292" s="158" t="s">
        <v>554</v>
      </c>
      <c r="D6292" s="159">
        <v>1047.27</v>
      </c>
    </row>
    <row r="6293" spans="3:4" ht="15" hidden="1" customHeight="1" x14ac:dyDescent="0.25">
      <c r="C6293" s="160" t="s">
        <v>539</v>
      </c>
      <c r="D6293" s="161">
        <v>749.03</v>
      </c>
    </row>
    <row r="6294" spans="3:4" ht="15" hidden="1" customHeight="1" x14ac:dyDescent="0.25">
      <c r="C6294" s="158" t="s">
        <v>543</v>
      </c>
      <c r="D6294" s="159">
        <v>1202.3699999999999</v>
      </c>
    </row>
    <row r="6295" spans="3:4" ht="15" hidden="1" customHeight="1" x14ac:dyDescent="0.25">
      <c r="C6295" s="160" t="s">
        <v>549</v>
      </c>
      <c r="D6295" s="161">
        <v>129.29</v>
      </c>
    </row>
    <row r="6296" spans="3:4" ht="15" hidden="1" customHeight="1" x14ac:dyDescent="0.25">
      <c r="C6296" s="158" t="s">
        <v>542</v>
      </c>
      <c r="D6296" s="159">
        <v>1219.3699999999999</v>
      </c>
    </row>
    <row r="6297" spans="3:4" ht="15" hidden="1" customHeight="1" x14ac:dyDescent="0.25">
      <c r="C6297" s="160" t="s">
        <v>542</v>
      </c>
      <c r="D6297" s="161">
        <v>1038.92</v>
      </c>
    </row>
    <row r="6298" spans="3:4" ht="15" hidden="1" customHeight="1" x14ac:dyDescent="0.25">
      <c r="C6298" s="158" t="s">
        <v>546</v>
      </c>
      <c r="D6298" s="159">
        <v>717.53</v>
      </c>
    </row>
    <row r="6299" spans="3:4" ht="15" hidden="1" customHeight="1" x14ac:dyDescent="0.25">
      <c r="C6299" s="160" t="s">
        <v>550</v>
      </c>
      <c r="D6299" s="161">
        <v>515.09</v>
      </c>
    </row>
    <row r="6300" spans="3:4" ht="15" hidden="1" customHeight="1" x14ac:dyDescent="0.25">
      <c r="C6300" s="158" t="s">
        <v>554</v>
      </c>
      <c r="D6300" s="159">
        <v>814.64</v>
      </c>
    </row>
    <row r="6301" spans="3:4" ht="15" hidden="1" customHeight="1" x14ac:dyDescent="0.25">
      <c r="C6301" s="160" t="s">
        <v>308</v>
      </c>
      <c r="D6301" s="161">
        <v>771.54</v>
      </c>
    </row>
    <row r="6302" spans="3:4" ht="15" hidden="1" customHeight="1" x14ac:dyDescent="0.25">
      <c r="C6302" s="158" t="s">
        <v>543</v>
      </c>
      <c r="D6302" s="159">
        <v>122.33</v>
      </c>
    </row>
    <row r="6303" spans="3:4" ht="15" hidden="1" customHeight="1" x14ac:dyDescent="0.25">
      <c r="C6303" s="160" t="s">
        <v>540</v>
      </c>
      <c r="D6303" s="161">
        <v>759.52</v>
      </c>
    </row>
    <row r="6304" spans="3:4" ht="15" hidden="1" customHeight="1" x14ac:dyDescent="0.25">
      <c r="C6304" s="158" t="s">
        <v>551</v>
      </c>
      <c r="D6304" s="159">
        <v>27.84</v>
      </c>
    </row>
    <row r="6305" spans="3:4" ht="15" hidden="1" customHeight="1" x14ac:dyDescent="0.25">
      <c r="C6305" s="160" t="s">
        <v>550</v>
      </c>
      <c r="D6305" s="161">
        <v>646.69000000000005</v>
      </c>
    </row>
    <row r="6306" spans="3:4" ht="15" hidden="1" customHeight="1" x14ac:dyDescent="0.25">
      <c r="C6306" s="158" t="s">
        <v>308</v>
      </c>
      <c r="D6306" s="159">
        <v>556.52</v>
      </c>
    </row>
    <row r="6307" spans="3:4" ht="15" hidden="1" customHeight="1" x14ac:dyDescent="0.25">
      <c r="C6307" s="160" t="s">
        <v>539</v>
      </c>
      <c r="D6307" s="161">
        <v>619.79999999999995</v>
      </c>
    </row>
    <row r="6308" spans="3:4" ht="15" hidden="1" customHeight="1" x14ac:dyDescent="0.25">
      <c r="C6308" s="158" t="s">
        <v>547</v>
      </c>
      <c r="D6308" s="159">
        <v>588.94000000000005</v>
      </c>
    </row>
    <row r="6309" spans="3:4" ht="15" hidden="1" customHeight="1" x14ac:dyDescent="0.25">
      <c r="C6309" s="160" t="s">
        <v>558</v>
      </c>
      <c r="D6309" s="161">
        <v>367.41</v>
      </c>
    </row>
    <row r="6310" spans="3:4" ht="15" hidden="1" customHeight="1" x14ac:dyDescent="0.25">
      <c r="C6310" s="158" t="s">
        <v>554</v>
      </c>
      <c r="D6310" s="159">
        <v>822.64</v>
      </c>
    </row>
    <row r="6311" spans="3:4" ht="15" hidden="1" customHeight="1" x14ac:dyDescent="0.25">
      <c r="C6311" s="160" t="s">
        <v>543</v>
      </c>
      <c r="D6311" s="161">
        <v>271.74</v>
      </c>
    </row>
    <row r="6312" spans="3:4" ht="15" hidden="1" customHeight="1" x14ac:dyDescent="0.25">
      <c r="C6312" s="158" t="s">
        <v>308</v>
      </c>
      <c r="D6312" s="159">
        <v>417.05</v>
      </c>
    </row>
    <row r="6313" spans="3:4" ht="15" hidden="1" customHeight="1" x14ac:dyDescent="0.25">
      <c r="C6313" s="160" t="s">
        <v>308</v>
      </c>
      <c r="D6313" s="161">
        <v>1086.23</v>
      </c>
    </row>
    <row r="6314" spans="3:4" ht="15" hidden="1" customHeight="1" x14ac:dyDescent="0.25">
      <c r="C6314" s="158" t="s">
        <v>545</v>
      </c>
      <c r="D6314" s="159">
        <v>958.75</v>
      </c>
    </row>
    <row r="6315" spans="3:4" ht="15" hidden="1" customHeight="1" x14ac:dyDescent="0.25">
      <c r="C6315" s="160" t="s">
        <v>307</v>
      </c>
      <c r="D6315" s="161">
        <v>793.05</v>
      </c>
    </row>
    <row r="6316" spans="3:4" ht="15" hidden="1" customHeight="1" x14ac:dyDescent="0.25">
      <c r="C6316" s="158" t="s">
        <v>308</v>
      </c>
      <c r="D6316" s="159">
        <v>687.34</v>
      </c>
    </row>
    <row r="6317" spans="3:4" ht="15" hidden="1" customHeight="1" x14ac:dyDescent="0.25">
      <c r="C6317" s="160" t="s">
        <v>539</v>
      </c>
      <c r="D6317" s="161">
        <v>728.75</v>
      </c>
    </row>
    <row r="6318" spans="3:4" ht="15" hidden="1" customHeight="1" x14ac:dyDescent="0.25">
      <c r="C6318" s="158" t="s">
        <v>546</v>
      </c>
      <c r="D6318" s="159">
        <v>1099.04</v>
      </c>
    </row>
    <row r="6319" spans="3:4" ht="15" hidden="1" customHeight="1" x14ac:dyDescent="0.25">
      <c r="C6319" s="160" t="s">
        <v>552</v>
      </c>
      <c r="D6319" s="161">
        <v>483</v>
      </c>
    </row>
    <row r="6320" spans="3:4" ht="15" hidden="1" customHeight="1" x14ac:dyDescent="0.25">
      <c r="C6320" s="158" t="s">
        <v>548</v>
      </c>
      <c r="D6320" s="159">
        <v>715.55</v>
      </c>
    </row>
    <row r="6321" spans="3:4" ht="15" hidden="1" customHeight="1" x14ac:dyDescent="0.25">
      <c r="C6321" s="160" t="s">
        <v>547</v>
      </c>
      <c r="D6321" s="161">
        <v>991.87</v>
      </c>
    </row>
    <row r="6322" spans="3:4" ht="15" hidden="1" customHeight="1" x14ac:dyDescent="0.25">
      <c r="C6322" s="158" t="s">
        <v>546</v>
      </c>
      <c r="D6322" s="159">
        <v>584.94000000000005</v>
      </c>
    </row>
    <row r="6323" spans="3:4" ht="15" hidden="1" customHeight="1" x14ac:dyDescent="0.25">
      <c r="C6323" s="160" t="s">
        <v>551</v>
      </c>
      <c r="D6323" s="161">
        <v>965.75</v>
      </c>
    </row>
    <row r="6324" spans="3:4" ht="15" hidden="1" customHeight="1" x14ac:dyDescent="0.25">
      <c r="C6324" s="158" t="s">
        <v>539</v>
      </c>
      <c r="D6324" s="159">
        <v>1007.33</v>
      </c>
    </row>
    <row r="6325" spans="3:4" ht="15" hidden="1" customHeight="1" x14ac:dyDescent="0.25">
      <c r="C6325" s="160" t="s">
        <v>312</v>
      </c>
      <c r="D6325" s="161">
        <v>444.13</v>
      </c>
    </row>
    <row r="6326" spans="3:4" ht="15" hidden="1" customHeight="1" x14ac:dyDescent="0.25">
      <c r="C6326" s="158" t="s">
        <v>543</v>
      </c>
      <c r="D6326" s="159">
        <v>1060.55</v>
      </c>
    </row>
    <row r="6327" spans="3:4" ht="15" hidden="1" customHeight="1" x14ac:dyDescent="0.25">
      <c r="C6327" s="160" t="s">
        <v>545</v>
      </c>
      <c r="D6327" s="161">
        <v>915.46</v>
      </c>
    </row>
    <row r="6328" spans="3:4" ht="15" hidden="1" customHeight="1" x14ac:dyDescent="0.25">
      <c r="C6328" s="158" t="s">
        <v>308</v>
      </c>
      <c r="D6328" s="159">
        <v>289.08</v>
      </c>
    </row>
    <row r="6329" spans="3:4" ht="15" hidden="1" customHeight="1" x14ac:dyDescent="0.25">
      <c r="C6329" s="160" t="s">
        <v>312</v>
      </c>
      <c r="D6329" s="161">
        <v>1146.78</v>
      </c>
    </row>
    <row r="6330" spans="3:4" ht="15" hidden="1" customHeight="1" x14ac:dyDescent="0.25">
      <c r="C6330" s="158" t="s">
        <v>553</v>
      </c>
      <c r="D6330" s="159">
        <v>231.71</v>
      </c>
    </row>
    <row r="6331" spans="3:4" ht="15" hidden="1" customHeight="1" x14ac:dyDescent="0.25">
      <c r="C6331" s="160" t="s">
        <v>539</v>
      </c>
      <c r="D6331" s="161">
        <v>117.69</v>
      </c>
    </row>
    <row r="6332" spans="3:4" ht="15" hidden="1" customHeight="1" x14ac:dyDescent="0.25">
      <c r="C6332" s="158" t="s">
        <v>546</v>
      </c>
      <c r="D6332" s="159">
        <v>593.03</v>
      </c>
    </row>
    <row r="6333" spans="3:4" ht="15" hidden="1" customHeight="1" x14ac:dyDescent="0.25">
      <c r="C6333" s="160" t="s">
        <v>549</v>
      </c>
      <c r="D6333" s="161">
        <v>656.19</v>
      </c>
    </row>
    <row r="6334" spans="3:4" ht="15" hidden="1" customHeight="1" x14ac:dyDescent="0.25">
      <c r="C6334" s="158" t="s">
        <v>551</v>
      </c>
      <c r="D6334" s="159">
        <v>1112.1199999999999</v>
      </c>
    </row>
    <row r="6335" spans="3:4" ht="15" hidden="1" customHeight="1" x14ac:dyDescent="0.25">
      <c r="C6335" s="160" t="s">
        <v>539</v>
      </c>
      <c r="D6335" s="161">
        <v>1114.8800000000001</v>
      </c>
    </row>
    <row r="6336" spans="3:4" ht="15" hidden="1" customHeight="1" x14ac:dyDescent="0.25">
      <c r="C6336" s="158" t="s">
        <v>312</v>
      </c>
      <c r="D6336" s="159">
        <v>322.82</v>
      </c>
    </row>
    <row r="6337" spans="3:4" ht="15" hidden="1" customHeight="1" x14ac:dyDescent="0.25">
      <c r="C6337" s="160" t="s">
        <v>542</v>
      </c>
      <c r="D6337" s="161">
        <v>736.43</v>
      </c>
    </row>
    <row r="6338" spans="3:4" ht="15" hidden="1" customHeight="1" x14ac:dyDescent="0.25">
      <c r="C6338" s="158" t="s">
        <v>550</v>
      </c>
      <c r="D6338" s="159">
        <v>1170.44</v>
      </c>
    </row>
    <row r="6339" spans="3:4" ht="15" hidden="1" customHeight="1" x14ac:dyDescent="0.25">
      <c r="C6339" s="160" t="s">
        <v>542</v>
      </c>
      <c r="D6339" s="161">
        <v>929.91</v>
      </c>
    </row>
    <row r="6340" spans="3:4" ht="15" hidden="1" customHeight="1" x14ac:dyDescent="0.25">
      <c r="C6340" s="158" t="s">
        <v>312</v>
      </c>
      <c r="D6340" s="159">
        <v>1092.26</v>
      </c>
    </row>
    <row r="6341" spans="3:4" ht="15" hidden="1" customHeight="1" x14ac:dyDescent="0.25">
      <c r="C6341" s="160" t="s">
        <v>312</v>
      </c>
      <c r="D6341" s="161">
        <v>590.28</v>
      </c>
    </row>
    <row r="6342" spans="3:4" ht="15" hidden="1" customHeight="1" x14ac:dyDescent="0.25">
      <c r="C6342" s="158" t="s">
        <v>540</v>
      </c>
      <c r="D6342" s="159">
        <v>465.06</v>
      </c>
    </row>
    <row r="6343" spans="3:4" ht="15" hidden="1" customHeight="1" x14ac:dyDescent="0.25">
      <c r="C6343" s="160" t="s">
        <v>546</v>
      </c>
      <c r="D6343" s="161">
        <v>663.33</v>
      </c>
    </row>
    <row r="6344" spans="3:4" ht="15" hidden="1" customHeight="1" x14ac:dyDescent="0.25">
      <c r="C6344" s="158" t="s">
        <v>309</v>
      </c>
      <c r="D6344" s="159">
        <v>893.87</v>
      </c>
    </row>
    <row r="6345" spans="3:4" ht="15" hidden="1" customHeight="1" x14ac:dyDescent="0.25">
      <c r="C6345" s="160" t="s">
        <v>309</v>
      </c>
      <c r="D6345" s="161">
        <v>1172.52</v>
      </c>
    </row>
    <row r="6346" spans="3:4" ht="15" hidden="1" customHeight="1" x14ac:dyDescent="0.25">
      <c r="C6346" s="158" t="s">
        <v>548</v>
      </c>
      <c r="D6346" s="159">
        <v>318.32</v>
      </c>
    </row>
    <row r="6347" spans="3:4" ht="15" hidden="1" customHeight="1" x14ac:dyDescent="0.25">
      <c r="C6347" s="160" t="s">
        <v>308</v>
      </c>
      <c r="D6347" s="161">
        <v>639.53</v>
      </c>
    </row>
    <row r="6348" spans="3:4" ht="15" hidden="1" customHeight="1" x14ac:dyDescent="0.25">
      <c r="C6348" s="158" t="s">
        <v>543</v>
      </c>
      <c r="D6348" s="159">
        <v>1225.73</v>
      </c>
    </row>
    <row r="6349" spans="3:4" ht="15" hidden="1" customHeight="1" x14ac:dyDescent="0.25">
      <c r="C6349" s="160" t="s">
        <v>552</v>
      </c>
      <c r="D6349" s="161">
        <v>1193.25</v>
      </c>
    </row>
    <row r="6350" spans="3:4" ht="15" hidden="1" customHeight="1" x14ac:dyDescent="0.25">
      <c r="C6350" s="158" t="s">
        <v>309</v>
      </c>
      <c r="D6350" s="159">
        <v>742.94</v>
      </c>
    </row>
    <row r="6351" spans="3:4" ht="15" hidden="1" customHeight="1" x14ac:dyDescent="0.25">
      <c r="C6351" s="160" t="s">
        <v>540</v>
      </c>
      <c r="D6351" s="161">
        <v>485.55</v>
      </c>
    </row>
    <row r="6352" spans="3:4" ht="15" hidden="1" customHeight="1" x14ac:dyDescent="0.25">
      <c r="C6352" s="158" t="s">
        <v>545</v>
      </c>
      <c r="D6352" s="159">
        <v>517.14</v>
      </c>
    </row>
    <row r="6353" spans="3:4" ht="15" hidden="1" customHeight="1" x14ac:dyDescent="0.25">
      <c r="C6353" s="160" t="s">
        <v>308</v>
      </c>
      <c r="D6353" s="161">
        <v>332.45</v>
      </c>
    </row>
    <row r="6354" spans="3:4" ht="15" hidden="1" customHeight="1" x14ac:dyDescent="0.25">
      <c r="C6354" s="158" t="s">
        <v>539</v>
      </c>
      <c r="D6354" s="159">
        <v>698.22</v>
      </c>
    </row>
    <row r="6355" spans="3:4" ht="15" hidden="1" customHeight="1" x14ac:dyDescent="0.25">
      <c r="C6355" s="160" t="s">
        <v>546</v>
      </c>
      <c r="D6355" s="161">
        <v>516.46</v>
      </c>
    </row>
    <row r="6356" spans="3:4" ht="15" hidden="1" customHeight="1" x14ac:dyDescent="0.25">
      <c r="C6356" s="158" t="s">
        <v>555</v>
      </c>
      <c r="D6356" s="159">
        <v>1080.8</v>
      </c>
    </row>
    <row r="6357" spans="3:4" ht="15" hidden="1" customHeight="1" x14ac:dyDescent="0.25">
      <c r="C6357" s="160" t="s">
        <v>551</v>
      </c>
      <c r="D6357" s="161">
        <v>1254.45</v>
      </c>
    </row>
    <row r="6358" spans="3:4" ht="15" hidden="1" customHeight="1" x14ac:dyDescent="0.25">
      <c r="C6358" s="158" t="s">
        <v>539</v>
      </c>
      <c r="D6358" s="159">
        <v>536.6</v>
      </c>
    </row>
    <row r="6359" spans="3:4" ht="15" hidden="1" customHeight="1" x14ac:dyDescent="0.25">
      <c r="C6359" s="160" t="s">
        <v>542</v>
      </c>
      <c r="D6359" s="161">
        <v>113.3</v>
      </c>
    </row>
    <row r="6360" spans="3:4" ht="15" hidden="1" customHeight="1" x14ac:dyDescent="0.25">
      <c r="C6360" s="158" t="s">
        <v>547</v>
      </c>
      <c r="D6360" s="159">
        <v>979.02</v>
      </c>
    </row>
    <row r="6361" spans="3:4" ht="15" hidden="1" customHeight="1" x14ac:dyDescent="0.25">
      <c r="C6361" s="160" t="s">
        <v>309</v>
      </c>
      <c r="D6361" s="161">
        <v>622.27</v>
      </c>
    </row>
    <row r="6362" spans="3:4" ht="15" hidden="1" customHeight="1" x14ac:dyDescent="0.25">
      <c r="C6362" s="158" t="s">
        <v>539</v>
      </c>
      <c r="D6362" s="159">
        <v>590.44000000000005</v>
      </c>
    </row>
    <row r="6363" spans="3:4" ht="15" hidden="1" customHeight="1" x14ac:dyDescent="0.25">
      <c r="C6363" s="160" t="s">
        <v>539</v>
      </c>
      <c r="D6363" s="161">
        <v>915.76</v>
      </c>
    </row>
    <row r="6364" spans="3:4" ht="15" hidden="1" customHeight="1" x14ac:dyDescent="0.25">
      <c r="C6364" s="158" t="s">
        <v>553</v>
      </c>
      <c r="D6364" s="159">
        <v>169.85</v>
      </c>
    </row>
    <row r="6365" spans="3:4" ht="15" hidden="1" customHeight="1" x14ac:dyDescent="0.25">
      <c r="C6365" s="160" t="s">
        <v>551</v>
      </c>
      <c r="D6365" s="161">
        <v>862.37</v>
      </c>
    </row>
    <row r="6366" spans="3:4" ht="15" hidden="1" customHeight="1" x14ac:dyDescent="0.25">
      <c r="C6366" s="158" t="s">
        <v>552</v>
      </c>
      <c r="D6366" s="159">
        <v>1111.8800000000001</v>
      </c>
    </row>
    <row r="6367" spans="3:4" ht="15" hidden="1" customHeight="1" x14ac:dyDescent="0.25">
      <c r="C6367" s="160" t="s">
        <v>541</v>
      </c>
      <c r="D6367" s="161">
        <v>995.99</v>
      </c>
    </row>
    <row r="6368" spans="3:4" ht="15" hidden="1" customHeight="1" x14ac:dyDescent="0.25">
      <c r="C6368" s="158" t="s">
        <v>548</v>
      </c>
      <c r="D6368" s="159">
        <v>27.74</v>
      </c>
    </row>
    <row r="6369" spans="3:4" ht="15" hidden="1" customHeight="1" x14ac:dyDescent="0.25">
      <c r="C6369" s="160" t="s">
        <v>558</v>
      </c>
      <c r="D6369" s="161">
        <v>596.78</v>
      </c>
    </row>
    <row r="6370" spans="3:4" ht="15" hidden="1" customHeight="1" x14ac:dyDescent="0.25">
      <c r="C6370" s="158" t="s">
        <v>556</v>
      </c>
      <c r="D6370" s="159">
        <v>1028.74</v>
      </c>
    </row>
    <row r="6371" spans="3:4" ht="15" hidden="1" customHeight="1" x14ac:dyDescent="0.25">
      <c r="C6371" s="160" t="s">
        <v>307</v>
      </c>
      <c r="D6371" s="161">
        <v>1228.4100000000001</v>
      </c>
    </row>
    <row r="6372" spans="3:4" ht="15" hidden="1" customHeight="1" x14ac:dyDescent="0.25">
      <c r="C6372" s="158" t="s">
        <v>543</v>
      </c>
      <c r="D6372" s="159">
        <v>1123.79</v>
      </c>
    </row>
    <row r="6373" spans="3:4" ht="15" hidden="1" customHeight="1" x14ac:dyDescent="0.25">
      <c r="C6373" s="160" t="s">
        <v>540</v>
      </c>
      <c r="D6373" s="161">
        <v>759.07</v>
      </c>
    </row>
    <row r="6374" spans="3:4" ht="15" hidden="1" customHeight="1" x14ac:dyDescent="0.25">
      <c r="C6374" s="158" t="s">
        <v>552</v>
      </c>
      <c r="D6374" s="159">
        <v>649.46</v>
      </c>
    </row>
    <row r="6375" spans="3:4" ht="15" hidden="1" customHeight="1" x14ac:dyDescent="0.25">
      <c r="C6375" s="160" t="s">
        <v>309</v>
      </c>
      <c r="D6375" s="161">
        <v>136.15</v>
      </c>
    </row>
    <row r="6376" spans="3:4" ht="15" hidden="1" customHeight="1" x14ac:dyDescent="0.25">
      <c r="C6376" s="158" t="s">
        <v>556</v>
      </c>
      <c r="D6376" s="159">
        <v>46.68</v>
      </c>
    </row>
    <row r="6377" spans="3:4" ht="15" hidden="1" customHeight="1" x14ac:dyDescent="0.25">
      <c r="C6377" s="160" t="s">
        <v>543</v>
      </c>
      <c r="D6377" s="161">
        <v>272.5</v>
      </c>
    </row>
    <row r="6378" spans="3:4" ht="15" hidden="1" customHeight="1" x14ac:dyDescent="0.25">
      <c r="C6378" s="158" t="s">
        <v>549</v>
      </c>
      <c r="D6378" s="159">
        <v>393.01</v>
      </c>
    </row>
    <row r="6379" spans="3:4" ht="15" hidden="1" customHeight="1" x14ac:dyDescent="0.25">
      <c r="C6379" s="160" t="s">
        <v>557</v>
      </c>
      <c r="D6379" s="161">
        <v>627.1</v>
      </c>
    </row>
    <row r="6380" spans="3:4" ht="15" hidden="1" customHeight="1" x14ac:dyDescent="0.25">
      <c r="C6380" s="158" t="s">
        <v>547</v>
      </c>
      <c r="D6380" s="159">
        <v>361.17</v>
      </c>
    </row>
    <row r="6381" spans="3:4" ht="15" hidden="1" customHeight="1" x14ac:dyDescent="0.25">
      <c r="C6381" s="160" t="s">
        <v>557</v>
      </c>
      <c r="D6381" s="161">
        <v>243.56</v>
      </c>
    </row>
    <row r="6382" spans="3:4" ht="15" hidden="1" customHeight="1" x14ac:dyDescent="0.25">
      <c r="C6382" s="158" t="s">
        <v>542</v>
      </c>
      <c r="D6382" s="159">
        <v>798.48</v>
      </c>
    </row>
    <row r="6383" spans="3:4" ht="15" hidden="1" customHeight="1" x14ac:dyDescent="0.25">
      <c r="C6383" s="160" t="s">
        <v>553</v>
      </c>
      <c r="D6383" s="161">
        <v>476.65</v>
      </c>
    </row>
    <row r="6384" spans="3:4" ht="15" hidden="1" customHeight="1" x14ac:dyDescent="0.25">
      <c r="C6384" s="158" t="s">
        <v>552</v>
      </c>
      <c r="D6384" s="159">
        <v>96.9</v>
      </c>
    </row>
    <row r="6385" spans="3:4" ht="15" hidden="1" customHeight="1" x14ac:dyDescent="0.25">
      <c r="C6385" s="160" t="s">
        <v>307</v>
      </c>
      <c r="D6385" s="161">
        <v>1076.05</v>
      </c>
    </row>
    <row r="6386" spans="3:4" ht="15" hidden="1" customHeight="1" x14ac:dyDescent="0.25">
      <c r="C6386" s="158" t="s">
        <v>545</v>
      </c>
      <c r="D6386" s="159">
        <v>528.99</v>
      </c>
    </row>
    <row r="6387" spans="3:4" ht="15" hidden="1" customHeight="1" x14ac:dyDescent="0.25">
      <c r="C6387" s="160" t="s">
        <v>552</v>
      </c>
      <c r="D6387" s="161">
        <v>528.41</v>
      </c>
    </row>
    <row r="6388" spans="3:4" ht="15" hidden="1" customHeight="1" x14ac:dyDescent="0.25">
      <c r="C6388" s="158" t="s">
        <v>549</v>
      </c>
      <c r="D6388" s="159">
        <v>508.08</v>
      </c>
    </row>
    <row r="6389" spans="3:4" ht="15" hidden="1" customHeight="1" x14ac:dyDescent="0.25">
      <c r="C6389" s="160" t="s">
        <v>551</v>
      </c>
      <c r="D6389" s="161">
        <v>712.5</v>
      </c>
    </row>
    <row r="6390" spans="3:4" ht="15" hidden="1" customHeight="1" x14ac:dyDescent="0.25">
      <c r="C6390" s="158" t="s">
        <v>543</v>
      </c>
      <c r="D6390" s="159">
        <v>318.52999999999997</v>
      </c>
    </row>
    <row r="6391" spans="3:4" ht="15" hidden="1" customHeight="1" x14ac:dyDescent="0.25">
      <c r="C6391" s="160" t="s">
        <v>539</v>
      </c>
      <c r="D6391" s="161">
        <v>1102.94</v>
      </c>
    </row>
    <row r="6392" spans="3:4" ht="15" hidden="1" customHeight="1" x14ac:dyDescent="0.25">
      <c r="C6392" s="158" t="s">
        <v>540</v>
      </c>
      <c r="D6392" s="159">
        <v>170.57</v>
      </c>
    </row>
    <row r="6393" spans="3:4" ht="15" hidden="1" customHeight="1" x14ac:dyDescent="0.25">
      <c r="C6393" s="160" t="s">
        <v>542</v>
      </c>
      <c r="D6393" s="161">
        <v>882.94</v>
      </c>
    </row>
    <row r="6394" spans="3:4" ht="15" hidden="1" customHeight="1" x14ac:dyDescent="0.25">
      <c r="C6394" s="158" t="s">
        <v>545</v>
      </c>
      <c r="D6394" s="159">
        <v>750.42</v>
      </c>
    </row>
    <row r="6395" spans="3:4" ht="15" hidden="1" customHeight="1" x14ac:dyDescent="0.25">
      <c r="C6395" s="160" t="s">
        <v>552</v>
      </c>
      <c r="D6395" s="161">
        <v>386.75</v>
      </c>
    </row>
    <row r="6396" spans="3:4" ht="15" hidden="1" customHeight="1" x14ac:dyDescent="0.25">
      <c r="C6396" s="158" t="s">
        <v>540</v>
      </c>
      <c r="D6396" s="159">
        <v>850.14</v>
      </c>
    </row>
    <row r="6397" spans="3:4" ht="15" hidden="1" customHeight="1" x14ac:dyDescent="0.25">
      <c r="C6397" s="160" t="s">
        <v>307</v>
      </c>
      <c r="D6397" s="161">
        <v>46.75</v>
      </c>
    </row>
    <row r="6398" spans="3:4" ht="15" hidden="1" customHeight="1" x14ac:dyDescent="0.25">
      <c r="C6398" s="158" t="s">
        <v>309</v>
      </c>
      <c r="D6398" s="159">
        <v>991.25</v>
      </c>
    </row>
    <row r="6399" spans="3:4" ht="15" hidden="1" customHeight="1" x14ac:dyDescent="0.25">
      <c r="C6399" s="160" t="s">
        <v>552</v>
      </c>
      <c r="D6399" s="161">
        <v>557.48</v>
      </c>
    </row>
    <row r="6400" spans="3:4" ht="15" hidden="1" customHeight="1" x14ac:dyDescent="0.25">
      <c r="C6400" s="158" t="s">
        <v>545</v>
      </c>
      <c r="D6400" s="159">
        <v>686.15</v>
      </c>
    </row>
    <row r="6401" spans="3:4" ht="15" hidden="1" customHeight="1" x14ac:dyDescent="0.25">
      <c r="C6401" s="160" t="s">
        <v>545</v>
      </c>
      <c r="D6401" s="161">
        <v>443.81</v>
      </c>
    </row>
    <row r="6402" spans="3:4" ht="15" hidden="1" customHeight="1" x14ac:dyDescent="0.25">
      <c r="C6402" s="158" t="s">
        <v>549</v>
      </c>
      <c r="D6402" s="159">
        <v>705.34</v>
      </c>
    </row>
    <row r="6403" spans="3:4" ht="15" hidden="1" customHeight="1" x14ac:dyDescent="0.25">
      <c r="C6403" s="160" t="s">
        <v>550</v>
      </c>
      <c r="D6403" s="161">
        <v>897.3</v>
      </c>
    </row>
    <row r="6404" spans="3:4" ht="15" hidden="1" customHeight="1" x14ac:dyDescent="0.25">
      <c r="C6404" s="158" t="s">
        <v>557</v>
      </c>
      <c r="D6404" s="159">
        <v>313.29000000000002</v>
      </c>
    </row>
    <row r="6405" spans="3:4" ht="15" hidden="1" customHeight="1" x14ac:dyDescent="0.25">
      <c r="C6405" s="160" t="s">
        <v>550</v>
      </c>
      <c r="D6405" s="161">
        <v>957.57</v>
      </c>
    </row>
    <row r="6406" spans="3:4" ht="15" hidden="1" customHeight="1" x14ac:dyDescent="0.25">
      <c r="C6406" s="158" t="s">
        <v>544</v>
      </c>
      <c r="D6406" s="159">
        <v>459.11</v>
      </c>
    </row>
    <row r="6407" spans="3:4" ht="15" hidden="1" customHeight="1" x14ac:dyDescent="0.25">
      <c r="C6407" s="160" t="s">
        <v>553</v>
      </c>
      <c r="D6407" s="161">
        <v>198.54</v>
      </c>
    </row>
    <row r="6408" spans="3:4" ht="15" hidden="1" customHeight="1" x14ac:dyDescent="0.25">
      <c r="C6408" s="158" t="s">
        <v>309</v>
      </c>
      <c r="D6408" s="159">
        <v>471.84</v>
      </c>
    </row>
    <row r="6409" spans="3:4" ht="15" hidden="1" customHeight="1" x14ac:dyDescent="0.25">
      <c r="C6409" s="160" t="s">
        <v>540</v>
      </c>
      <c r="D6409" s="161">
        <v>990.21</v>
      </c>
    </row>
    <row r="6410" spans="3:4" ht="15" hidden="1" customHeight="1" x14ac:dyDescent="0.25">
      <c r="C6410" s="158" t="s">
        <v>309</v>
      </c>
      <c r="D6410" s="159">
        <v>546.91</v>
      </c>
    </row>
    <row r="6411" spans="3:4" ht="15" hidden="1" customHeight="1" x14ac:dyDescent="0.25">
      <c r="C6411" s="160" t="s">
        <v>546</v>
      </c>
      <c r="D6411" s="161">
        <v>498.42</v>
      </c>
    </row>
    <row r="6412" spans="3:4" ht="15" hidden="1" customHeight="1" x14ac:dyDescent="0.25">
      <c r="C6412" s="158" t="s">
        <v>312</v>
      </c>
      <c r="D6412" s="159">
        <v>314.16000000000003</v>
      </c>
    </row>
    <row r="6413" spans="3:4" ht="15" hidden="1" customHeight="1" x14ac:dyDescent="0.25">
      <c r="C6413" s="160" t="s">
        <v>307</v>
      </c>
      <c r="D6413" s="161">
        <v>214.57</v>
      </c>
    </row>
    <row r="6414" spans="3:4" ht="15" hidden="1" customHeight="1" x14ac:dyDescent="0.25">
      <c r="C6414" s="158" t="s">
        <v>542</v>
      </c>
      <c r="D6414" s="159">
        <v>196.64</v>
      </c>
    </row>
    <row r="6415" spans="3:4" ht="15" hidden="1" customHeight="1" x14ac:dyDescent="0.25">
      <c r="C6415" s="160" t="s">
        <v>307</v>
      </c>
      <c r="D6415" s="161">
        <v>695.11</v>
      </c>
    </row>
    <row r="6416" spans="3:4" ht="15" hidden="1" customHeight="1" x14ac:dyDescent="0.25">
      <c r="C6416" s="158" t="s">
        <v>555</v>
      </c>
      <c r="D6416" s="159">
        <v>644.89</v>
      </c>
    </row>
    <row r="6417" spans="3:4" ht="15" hidden="1" customHeight="1" x14ac:dyDescent="0.25">
      <c r="C6417" s="160" t="s">
        <v>539</v>
      </c>
      <c r="D6417" s="161">
        <v>555.51</v>
      </c>
    </row>
    <row r="6418" spans="3:4" ht="15" hidden="1" customHeight="1" x14ac:dyDescent="0.25">
      <c r="C6418" s="158" t="s">
        <v>309</v>
      </c>
      <c r="D6418" s="159">
        <v>32.71</v>
      </c>
    </row>
    <row r="6419" spans="3:4" ht="15" hidden="1" customHeight="1" x14ac:dyDescent="0.25">
      <c r="C6419" s="160" t="s">
        <v>307</v>
      </c>
      <c r="D6419" s="161">
        <v>241.32</v>
      </c>
    </row>
    <row r="6420" spans="3:4" ht="15" hidden="1" customHeight="1" x14ac:dyDescent="0.25">
      <c r="C6420" s="158" t="s">
        <v>547</v>
      </c>
      <c r="D6420" s="159">
        <v>1119.74</v>
      </c>
    </row>
    <row r="6421" spans="3:4" ht="15" hidden="1" customHeight="1" x14ac:dyDescent="0.25">
      <c r="C6421" s="160" t="s">
        <v>557</v>
      </c>
      <c r="D6421" s="161">
        <v>871.48</v>
      </c>
    </row>
    <row r="6422" spans="3:4" ht="15" hidden="1" customHeight="1" x14ac:dyDescent="0.25">
      <c r="C6422" s="158" t="s">
        <v>546</v>
      </c>
      <c r="D6422" s="159">
        <v>412.54</v>
      </c>
    </row>
    <row r="6423" spans="3:4" ht="15" hidden="1" customHeight="1" x14ac:dyDescent="0.25">
      <c r="C6423" s="160" t="s">
        <v>553</v>
      </c>
      <c r="D6423" s="161">
        <v>562.28</v>
      </c>
    </row>
    <row r="6424" spans="3:4" ht="15" hidden="1" customHeight="1" x14ac:dyDescent="0.25">
      <c r="C6424" s="158" t="s">
        <v>308</v>
      </c>
      <c r="D6424" s="159">
        <v>638.1</v>
      </c>
    </row>
    <row r="6425" spans="3:4" ht="15" hidden="1" customHeight="1" x14ac:dyDescent="0.25">
      <c r="C6425" s="160" t="s">
        <v>546</v>
      </c>
      <c r="D6425" s="161">
        <v>1043.7</v>
      </c>
    </row>
    <row r="6426" spans="3:4" ht="15" hidden="1" customHeight="1" x14ac:dyDescent="0.25">
      <c r="C6426" s="158" t="s">
        <v>548</v>
      </c>
      <c r="D6426" s="159">
        <v>657.21</v>
      </c>
    </row>
    <row r="6427" spans="3:4" ht="15" hidden="1" customHeight="1" x14ac:dyDescent="0.25">
      <c r="C6427" s="160" t="s">
        <v>552</v>
      </c>
      <c r="D6427" s="161">
        <v>989.84</v>
      </c>
    </row>
    <row r="6428" spans="3:4" ht="15" hidden="1" customHeight="1" x14ac:dyDescent="0.25">
      <c r="C6428" s="158" t="s">
        <v>552</v>
      </c>
      <c r="D6428" s="159">
        <v>1211.1300000000001</v>
      </c>
    </row>
    <row r="6429" spans="3:4" ht="15" hidden="1" customHeight="1" x14ac:dyDescent="0.25">
      <c r="C6429" s="160" t="s">
        <v>309</v>
      </c>
      <c r="D6429" s="161">
        <v>271.68</v>
      </c>
    </row>
    <row r="6430" spans="3:4" ht="15" hidden="1" customHeight="1" x14ac:dyDescent="0.25">
      <c r="C6430" s="158" t="s">
        <v>551</v>
      </c>
      <c r="D6430" s="159">
        <v>80.27</v>
      </c>
    </row>
    <row r="6431" spans="3:4" ht="15" hidden="1" customHeight="1" x14ac:dyDescent="0.25">
      <c r="C6431" s="160" t="s">
        <v>552</v>
      </c>
      <c r="D6431" s="161">
        <v>393.7</v>
      </c>
    </row>
    <row r="6432" spans="3:4" ht="15" hidden="1" customHeight="1" x14ac:dyDescent="0.25">
      <c r="C6432" s="158" t="s">
        <v>553</v>
      </c>
      <c r="D6432" s="159">
        <v>473.04</v>
      </c>
    </row>
    <row r="6433" spans="3:4" ht="15" hidden="1" customHeight="1" x14ac:dyDescent="0.25">
      <c r="C6433" s="160" t="s">
        <v>539</v>
      </c>
      <c r="D6433" s="161">
        <v>624.41999999999996</v>
      </c>
    </row>
    <row r="6434" spans="3:4" ht="15" hidden="1" customHeight="1" x14ac:dyDescent="0.25">
      <c r="C6434" s="158" t="s">
        <v>309</v>
      </c>
      <c r="D6434" s="159">
        <v>867.05</v>
      </c>
    </row>
    <row r="6435" spans="3:4" ht="15" hidden="1" customHeight="1" x14ac:dyDescent="0.25">
      <c r="C6435" s="160" t="s">
        <v>551</v>
      </c>
      <c r="D6435" s="161">
        <v>1115.46</v>
      </c>
    </row>
    <row r="6436" spans="3:4" ht="15" hidden="1" customHeight="1" x14ac:dyDescent="0.25">
      <c r="C6436" s="158" t="s">
        <v>556</v>
      </c>
      <c r="D6436" s="159">
        <v>236.53</v>
      </c>
    </row>
    <row r="6437" spans="3:4" ht="15" hidden="1" customHeight="1" x14ac:dyDescent="0.25">
      <c r="C6437" s="160" t="s">
        <v>308</v>
      </c>
      <c r="D6437" s="161">
        <v>933</v>
      </c>
    </row>
    <row r="6438" spans="3:4" ht="15" hidden="1" customHeight="1" x14ac:dyDescent="0.25">
      <c r="C6438" s="158" t="s">
        <v>552</v>
      </c>
      <c r="D6438" s="159">
        <v>1012.95</v>
      </c>
    </row>
    <row r="6439" spans="3:4" ht="15" hidden="1" customHeight="1" x14ac:dyDescent="0.25">
      <c r="C6439" s="160" t="s">
        <v>542</v>
      </c>
      <c r="D6439" s="161">
        <v>740.45</v>
      </c>
    </row>
    <row r="6440" spans="3:4" ht="15" hidden="1" customHeight="1" x14ac:dyDescent="0.25">
      <c r="C6440" s="158" t="s">
        <v>553</v>
      </c>
      <c r="D6440" s="159">
        <v>1182.26</v>
      </c>
    </row>
    <row r="6441" spans="3:4" ht="15" hidden="1" customHeight="1" x14ac:dyDescent="0.25">
      <c r="C6441" s="160" t="s">
        <v>553</v>
      </c>
      <c r="D6441" s="161">
        <v>1285.1400000000001</v>
      </c>
    </row>
    <row r="6442" spans="3:4" ht="15" hidden="1" customHeight="1" x14ac:dyDescent="0.25">
      <c r="C6442" s="158" t="s">
        <v>551</v>
      </c>
      <c r="D6442" s="159">
        <v>1108.1099999999999</v>
      </c>
    </row>
    <row r="6443" spans="3:4" ht="15" hidden="1" customHeight="1" x14ac:dyDescent="0.25">
      <c r="C6443" s="160" t="s">
        <v>552</v>
      </c>
      <c r="D6443" s="161">
        <v>405.68</v>
      </c>
    </row>
    <row r="6444" spans="3:4" ht="15" hidden="1" customHeight="1" x14ac:dyDescent="0.25">
      <c r="C6444" s="158" t="s">
        <v>558</v>
      </c>
      <c r="D6444" s="159">
        <v>563.86</v>
      </c>
    </row>
    <row r="6445" spans="3:4" ht="15" hidden="1" customHeight="1" x14ac:dyDescent="0.25">
      <c r="C6445" s="160" t="s">
        <v>546</v>
      </c>
      <c r="D6445" s="161">
        <v>694.9</v>
      </c>
    </row>
    <row r="6446" spans="3:4" ht="15" hidden="1" customHeight="1" x14ac:dyDescent="0.25">
      <c r="C6446" s="158" t="s">
        <v>545</v>
      </c>
      <c r="D6446" s="159">
        <v>750</v>
      </c>
    </row>
    <row r="6447" spans="3:4" ht="15" hidden="1" customHeight="1" x14ac:dyDescent="0.25">
      <c r="C6447" s="160" t="s">
        <v>549</v>
      </c>
      <c r="D6447" s="161">
        <v>704.12</v>
      </c>
    </row>
    <row r="6448" spans="3:4" ht="15" hidden="1" customHeight="1" x14ac:dyDescent="0.25">
      <c r="C6448" s="158" t="s">
        <v>309</v>
      </c>
      <c r="D6448" s="159">
        <v>1271.45</v>
      </c>
    </row>
    <row r="6449" spans="3:4" ht="15" hidden="1" customHeight="1" x14ac:dyDescent="0.25">
      <c r="C6449" s="160" t="s">
        <v>308</v>
      </c>
      <c r="D6449" s="161">
        <v>444.26</v>
      </c>
    </row>
    <row r="6450" spans="3:4" ht="15" hidden="1" customHeight="1" x14ac:dyDescent="0.25">
      <c r="C6450" s="158" t="s">
        <v>544</v>
      </c>
      <c r="D6450" s="159">
        <v>570.89</v>
      </c>
    </row>
    <row r="6451" spans="3:4" ht="15" hidden="1" customHeight="1" x14ac:dyDescent="0.25">
      <c r="C6451" s="160" t="s">
        <v>551</v>
      </c>
      <c r="D6451" s="161">
        <v>1000.79</v>
      </c>
    </row>
    <row r="6452" spans="3:4" ht="15" hidden="1" customHeight="1" x14ac:dyDescent="0.25">
      <c r="C6452" s="158" t="s">
        <v>553</v>
      </c>
      <c r="D6452" s="159">
        <v>594.84</v>
      </c>
    </row>
    <row r="6453" spans="3:4" ht="15" hidden="1" customHeight="1" x14ac:dyDescent="0.25">
      <c r="C6453" s="160" t="s">
        <v>309</v>
      </c>
      <c r="D6453" s="161">
        <v>1021.61</v>
      </c>
    </row>
    <row r="6454" spans="3:4" ht="15" hidden="1" customHeight="1" x14ac:dyDescent="0.25">
      <c r="C6454" s="158" t="s">
        <v>309</v>
      </c>
      <c r="D6454" s="159">
        <v>931.98</v>
      </c>
    </row>
    <row r="6455" spans="3:4" ht="15" hidden="1" customHeight="1" x14ac:dyDescent="0.25">
      <c r="C6455" s="160" t="s">
        <v>557</v>
      </c>
      <c r="D6455" s="161">
        <v>1151.22</v>
      </c>
    </row>
    <row r="6456" spans="3:4" ht="15" hidden="1" customHeight="1" x14ac:dyDescent="0.25">
      <c r="C6456" s="158" t="s">
        <v>545</v>
      </c>
      <c r="D6456" s="159">
        <v>864.16</v>
      </c>
    </row>
    <row r="6457" spans="3:4" ht="15" hidden="1" customHeight="1" x14ac:dyDescent="0.25">
      <c r="C6457" s="160" t="s">
        <v>539</v>
      </c>
      <c r="D6457" s="161">
        <v>562.32000000000005</v>
      </c>
    </row>
    <row r="6458" spans="3:4" ht="15" hidden="1" customHeight="1" x14ac:dyDescent="0.25">
      <c r="C6458" s="158" t="s">
        <v>309</v>
      </c>
      <c r="D6458" s="159">
        <v>167.61</v>
      </c>
    </row>
    <row r="6459" spans="3:4" ht="15" hidden="1" customHeight="1" x14ac:dyDescent="0.25">
      <c r="C6459" s="160" t="s">
        <v>312</v>
      </c>
      <c r="D6459" s="161">
        <v>273.33</v>
      </c>
    </row>
    <row r="6460" spans="3:4" ht="15" hidden="1" customHeight="1" x14ac:dyDescent="0.25">
      <c r="C6460" s="158" t="s">
        <v>312</v>
      </c>
      <c r="D6460" s="159">
        <v>661.63</v>
      </c>
    </row>
    <row r="6461" spans="3:4" ht="15" hidden="1" customHeight="1" x14ac:dyDescent="0.25">
      <c r="C6461" s="160" t="s">
        <v>545</v>
      </c>
      <c r="D6461" s="161">
        <v>38.11</v>
      </c>
    </row>
    <row r="6462" spans="3:4" ht="15" hidden="1" customHeight="1" x14ac:dyDescent="0.25">
      <c r="C6462" s="158" t="s">
        <v>550</v>
      </c>
      <c r="D6462" s="159">
        <v>562.48</v>
      </c>
    </row>
    <row r="6463" spans="3:4" ht="15" hidden="1" customHeight="1" x14ac:dyDescent="0.25">
      <c r="C6463" s="160" t="s">
        <v>545</v>
      </c>
      <c r="D6463" s="161">
        <v>516.52</v>
      </c>
    </row>
    <row r="6464" spans="3:4" ht="15" hidden="1" customHeight="1" x14ac:dyDescent="0.25">
      <c r="C6464" s="158" t="s">
        <v>552</v>
      </c>
      <c r="D6464" s="159">
        <v>442.21</v>
      </c>
    </row>
    <row r="6465" spans="3:4" ht="15" hidden="1" customHeight="1" x14ac:dyDescent="0.25">
      <c r="C6465" s="160" t="s">
        <v>308</v>
      </c>
      <c r="D6465" s="161">
        <v>473.12</v>
      </c>
    </row>
    <row r="6466" spans="3:4" ht="15" hidden="1" customHeight="1" x14ac:dyDescent="0.25">
      <c r="C6466" s="158" t="s">
        <v>552</v>
      </c>
      <c r="D6466" s="159">
        <v>835.04</v>
      </c>
    </row>
    <row r="6467" spans="3:4" ht="15" hidden="1" customHeight="1" x14ac:dyDescent="0.25">
      <c r="C6467" s="160" t="s">
        <v>550</v>
      </c>
      <c r="D6467" s="161">
        <v>596.84</v>
      </c>
    </row>
    <row r="6468" spans="3:4" ht="15" hidden="1" customHeight="1" x14ac:dyDescent="0.25">
      <c r="C6468" s="158" t="s">
        <v>544</v>
      </c>
      <c r="D6468" s="159">
        <v>302.93</v>
      </c>
    </row>
    <row r="6469" spans="3:4" ht="15" hidden="1" customHeight="1" x14ac:dyDescent="0.25">
      <c r="C6469" s="160" t="s">
        <v>545</v>
      </c>
      <c r="D6469" s="161">
        <v>296.33999999999997</v>
      </c>
    </row>
    <row r="6470" spans="3:4" ht="15" hidden="1" customHeight="1" x14ac:dyDescent="0.25">
      <c r="C6470" s="158" t="s">
        <v>542</v>
      </c>
      <c r="D6470" s="159">
        <v>652.52</v>
      </c>
    </row>
    <row r="6471" spans="3:4" ht="15" hidden="1" customHeight="1" x14ac:dyDescent="0.25">
      <c r="C6471" s="160" t="s">
        <v>312</v>
      </c>
      <c r="D6471" s="161">
        <v>1153.96</v>
      </c>
    </row>
    <row r="6472" spans="3:4" ht="15" hidden="1" customHeight="1" x14ac:dyDescent="0.25">
      <c r="C6472" s="158" t="s">
        <v>557</v>
      </c>
      <c r="D6472" s="159">
        <v>209.02</v>
      </c>
    </row>
    <row r="6473" spans="3:4" ht="15" hidden="1" customHeight="1" x14ac:dyDescent="0.25">
      <c r="C6473" s="160" t="s">
        <v>541</v>
      </c>
      <c r="D6473" s="161">
        <v>925.11</v>
      </c>
    </row>
    <row r="6474" spans="3:4" ht="15" hidden="1" customHeight="1" x14ac:dyDescent="0.25">
      <c r="C6474" s="158" t="s">
        <v>553</v>
      </c>
      <c r="D6474" s="159">
        <v>464.09</v>
      </c>
    </row>
    <row r="6475" spans="3:4" ht="15" hidden="1" customHeight="1" x14ac:dyDescent="0.25">
      <c r="C6475" s="160" t="s">
        <v>307</v>
      </c>
      <c r="D6475" s="161">
        <v>1200.4100000000001</v>
      </c>
    </row>
    <row r="6476" spans="3:4" ht="15" hidden="1" customHeight="1" x14ac:dyDescent="0.25">
      <c r="C6476" s="158" t="s">
        <v>541</v>
      </c>
      <c r="D6476" s="159">
        <v>308.24</v>
      </c>
    </row>
    <row r="6477" spans="3:4" ht="15" hidden="1" customHeight="1" x14ac:dyDescent="0.25">
      <c r="C6477" s="160" t="s">
        <v>539</v>
      </c>
      <c r="D6477" s="161">
        <v>838.75</v>
      </c>
    </row>
    <row r="6478" spans="3:4" ht="15" hidden="1" customHeight="1" x14ac:dyDescent="0.25">
      <c r="C6478" s="158" t="s">
        <v>543</v>
      </c>
      <c r="D6478" s="159">
        <v>568.14</v>
      </c>
    </row>
    <row r="6479" spans="3:4" ht="15" hidden="1" customHeight="1" x14ac:dyDescent="0.25">
      <c r="C6479" s="160" t="s">
        <v>552</v>
      </c>
      <c r="D6479" s="161">
        <v>461.29</v>
      </c>
    </row>
    <row r="6480" spans="3:4" ht="15" hidden="1" customHeight="1" x14ac:dyDescent="0.25">
      <c r="C6480" s="158" t="s">
        <v>539</v>
      </c>
      <c r="D6480" s="159">
        <v>868.4</v>
      </c>
    </row>
    <row r="6481" spans="3:4" ht="15" hidden="1" customHeight="1" x14ac:dyDescent="0.25">
      <c r="C6481" s="160" t="s">
        <v>307</v>
      </c>
      <c r="D6481" s="161">
        <v>1115.46</v>
      </c>
    </row>
    <row r="6482" spans="3:4" ht="15" hidden="1" customHeight="1" x14ac:dyDescent="0.25">
      <c r="C6482" s="158" t="s">
        <v>554</v>
      </c>
      <c r="D6482" s="159">
        <v>675.32</v>
      </c>
    </row>
    <row r="6483" spans="3:4" ht="15" hidden="1" customHeight="1" x14ac:dyDescent="0.25">
      <c r="C6483" s="160" t="s">
        <v>540</v>
      </c>
      <c r="D6483" s="161">
        <v>346.94</v>
      </c>
    </row>
    <row r="6484" spans="3:4" ht="15" hidden="1" customHeight="1" x14ac:dyDescent="0.25">
      <c r="C6484" s="158" t="s">
        <v>554</v>
      </c>
      <c r="D6484" s="159">
        <v>558.32000000000005</v>
      </c>
    </row>
    <row r="6485" spans="3:4" ht="15" hidden="1" customHeight="1" x14ac:dyDescent="0.25">
      <c r="C6485" s="160" t="s">
        <v>543</v>
      </c>
      <c r="D6485" s="161">
        <v>921.45</v>
      </c>
    </row>
    <row r="6486" spans="3:4" ht="15" hidden="1" customHeight="1" x14ac:dyDescent="0.25">
      <c r="C6486" s="158" t="s">
        <v>539</v>
      </c>
      <c r="D6486" s="159">
        <v>47.05</v>
      </c>
    </row>
    <row r="6487" spans="3:4" ht="15" hidden="1" customHeight="1" x14ac:dyDescent="0.25">
      <c r="C6487" s="160" t="s">
        <v>540</v>
      </c>
      <c r="D6487" s="161">
        <v>930.82</v>
      </c>
    </row>
    <row r="6488" spans="3:4" ht="15" hidden="1" customHeight="1" x14ac:dyDescent="0.25">
      <c r="C6488" s="158" t="s">
        <v>549</v>
      </c>
      <c r="D6488" s="159">
        <v>225.42</v>
      </c>
    </row>
    <row r="6489" spans="3:4" ht="15" hidden="1" customHeight="1" x14ac:dyDescent="0.25">
      <c r="C6489" s="160" t="s">
        <v>549</v>
      </c>
      <c r="D6489" s="161">
        <v>881.35</v>
      </c>
    </row>
    <row r="6490" spans="3:4" ht="15" hidden="1" customHeight="1" x14ac:dyDescent="0.25">
      <c r="C6490" s="158" t="s">
        <v>545</v>
      </c>
      <c r="D6490" s="159">
        <v>965.59</v>
      </c>
    </row>
    <row r="6491" spans="3:4" ht="15" hidden="1" customHeight="1" x14ac:dyDescent="0.25">
      <c r="C6491" s="160" t="s">
        <v>542</v>
      </c>
      <c r="D6491" s="161">
        <v>202.48</v>
      </c>
    </row>
    <row r="6492" spans="3:4" ht="15" hidden="1" customHeight="1" x14ac:dyDescent="0.25">
      <c r="C6492" s="158" t="s">
        <v>557</v>
      </c>
      <c r="D6492" s="159">
        <v>613.30999999999995</v>
      </c>
    </row>
    <row r="6493" spans="3:4" ht="15" hidden="1" customHeight="1" x14ac:dyDescent="0.25">
      <c r="C6493" s="160" t="s">
        <v>307</v>
      </c>
      <c r="D6493" s="161">
        <v>276.73</v>
      </c>
    </row>
    <row r="6494" spans="3:4" ht="15" hidden="1" customHeight="1" x14ac:dyDescent="0.25">
      <c r="C6494" s="158" t="s">
        <v>553</v>
      </c>
      <c r="D6494" s="159">
        <v>1298.52</v>
      </c>
    </row>
    <row r="6495" spans="3:4" ht="15" hidden="1" customHeight="1" x14ac:dyDescent="0.25">
      <c r="C6495" s="160" t="s">
        <v>551</v>
      </c>
      <c r="D6495" s="161">
        <v>1222.24</v>
      </c>
    </row>
    <row r="6496" spans="3:4" ht="15" hidden="1" customHeight="1" x14ac:dyDescent="0.25">
      <c r="C6496" s="158" t="s">
        <v>548</v>
      </c>
      <c r="D6496" s="159">
        <v>800.24</v>
      </c>
    </row>
    <row r="6497" spans="3:4" ht="15" hidden="1" customHeight="1" x14ac:dyDescent="0.25">
      <c r="C6497" s="160" t="s">
        <v>540</v>
      </c>
      <c r="D6497" s="161">
        <v>17.13</v>
      </c>
    </row>
    <row r="6498" spans="3:4" ht="15" hidden="1" customHeight="1" x14ac:dyDescent="0.25">
      <c r="C6498" s="158" t="s">
        <v>549</v>
      </c>
      <c r="D6498" s="159">
        <v>1071.24</v>
      </c>
    </row>
    <row r="6499" spans="3:4" ht="15" hidden="1" customHeight="1" x14ac:dyDescent="0.25">
      <c r="C6499" s="160" t="s">
        <v>558</v>
      </c>
      <c r="D6499" s="161">
        <v>604.74</v>
      </c>
    </row>
    <row r="6500" spans="3:4" ht="15" hidden="1" customHeight="1" x14ac:dyDescent="0.25">
      <c r="C6500" s="158" t="s">
        <v>308</v>
      </c>
      <c r="D6500" s="159">
        <v>1234.6600000000001</v>
      </c>
    </row>
    <row r="6501" spans="3:4" ht="15" hidden="1" customHeight="1" x14ac:dyDescent="0.25">
      <c r="C6501" s="160" t="s">
        <v>542</v>
      </c>
      <c r="D6501" s="161">
        <v>590.5</v>
      </c>
    </row>
    <row r="6502" spans="3:4" ht="15" hidden="1" customHeight="1" x14ac:dyDescent="0.25">
      <c r="C6502" s="158" t="s">
        <v>308</v>
      </c>
      <c r="D6502" s="159">
        <v>12.58</v>
      </c>
    </row>
    <row r="6503" spans="3:4" ht="15" hidden="1" customHeight="1" x14ac:dyDescent="0.25">
      <c r="C6503" s="160" t="s">
        <v>539</v>
      </c>
      <c r="D6503" s="161">
        <v>718.83</v>
      </c>
    </row>
    <row r="6504" spans="3:4" ht="15" hidden="1" customHeight="1" x14ac:dyDescent="0.25">
      <c r="C6504" s="158" t="s">
        <v>557</v>
      </c>
      <c r="D6504" s="159">
        <v>932.08</v>
      </c>
    </row>
    <row r="6505" spans="3:4" ht="15" hidden="1" customHeight="1" x14ac:dyDescent="0.25">
      <c r="C6505" s="160" t="s">
        <v>556</v>
      </c>
      <c r="D6505" s="161">
        <v>673.29</v>
      </c>
    </row>
    <row r="6506" spans="3:4" ht="15" hidden="1" customHeight="1" x14ac:dyDescent="0.25">
      <c r="C6506" s="158" t="s">
        <v>543</v>
      </c>
      <c r="D6506" s="159">
        <v>995.04</v>
      </c>
    </row>
    <row r="6507" spans="3:4" ht="15" hidden="1" customHeight="1" x14ac:dyDescent="0.25">
      <c r="C6507" s="160" t="s">
        <v>547</v>
      </c>
      <c r="D6507" s="161">
        <v>327.3</v>
      </c>
    </row>
    <row r="6508" spans="3:4" ht="15" hidden="1" customHeight="1" x14ac:dyDescent="0.25">
      <c r="C6508" s="158" t="s">
        <v>309</v>
      </c>
      <c r="D6508" s="159">
        <v>785.78</v>
      </c>
    </row>
    <row r="6509" spans="3:4" ht="15" hidden="1" customHeight="1" x14ac:dyDescent="0.25">
      <c r="C6509" s="160" t="s">
        <v>308</v>
      </c>
      <c r="D6509" s="161">
        <v>622.54999999999995</v>
      </c>
    </row>
    <row r="6510" spans="3:4" ht="15" hidden="1" customHeight="1" x14ac:dyDescent="0.25">
      <c r="C6510" s="158" t="s">
        <v>547</v>
      </c>
      <c r="D6510" s="159">
        <v>700.92</v>
      </c>
    </row>
    <row r="6511" spans="3:4" ht="15" hidden="1" customHeight="1" x14ac:dyDescent="0.25">
      <c r="C6511" s="160" t="s">
        <v>546</v>
      </c>
      <c r="D6511" s="161">
        <v>671.97</v>
      </c>
    </row>
    <row r="6512" spans="3:4" ht="15" hidden="1" customHeight="1" x14ac:dyDescent="0.25">
      <c r="C6512" s="158" t="s">
        <v>548</v>
      </c>
      <c r="D6512" s="159">
        <v>697.88</v>
      </c>
    </row>
    <row r="6513" spans="3:4" ht="15" hidden="1" customHeight="1" x14ac:dyDescent="0.25">
      <c r="C6513" s="160" t="s">
        <v>546</v>
      </c>
      <c r="D6513" s="161">
        <v>600.83000000000004</v>
      </c>
    </row>
    <row r="6514" spans="3:4" ht="15" hidden="1" customHeight="1" x14ac:dyDescent="0.25">
      <c r="C6514" s="158" t="s">
        <v>309</v>
      </c>
      <c r="D6514" s="159">
        <v>463.98</v>
      </c>
    </row>
    <row r="6515" spans="3:4" ht="15" hidden="1" customHeight="1" x14ac:dyDescent="0.25">
      <c r="C6515" s="160" t="s">
        <v>543</v>
      </c>
      <c r="D6515" s="161">
        <v>547.54999999999995</v>
      </c>
    </row>
    <row r="6516" spans="3:4" ht="15" hidden="1" customHeight="1" x14ac:dyDescent="0.25">
      <c r="C6516" s="158" t="s">
        <v>309</v>
      </c>
      <c r="D6516" s="159">
        <v>456.56</v>
      </c>
    </row>
    <row r="6517" spans="3:4" ht="15" hidden="1" customHeight="1" x14ac:dyDescent="0.25">
      <c r="C6517" s="160" t="s">
        <v>309</v>
      </c>
      <c r="D6517" s="161">
        <v>845</v>
      </c>
    </row>
    <row r="6518" spans="3:4" ht="15" hidden="1" customHeight="1" x14ac:dyDescent="0.25">
      <c r="C6518" s="158" t="s">
        <v>539</v>
      </c>
      <c r="D6518" s="159">
        <v>535.77</v>
      </c>
    </row>
    <row r="6519" spans="3:4" ht="15" hidden="1" customHeight="1" x14ac:dyDescent="0.25">
      <c r="C6519" s="160" t="s">
        <v>551</v>
      </c>
      <c r="D6519" s="161">
        <v>728.96</v>
      </c>
    </row>
    <row r="6520" spans="3:4" ht="15" hidden="1" customHeight="1" x14ac:dyDescent="0.25">
      <c r="C6520" s="158" t="s">
        <v>547</v>
      </c>
      <c r="D6520" s="159">
        <v>546.13</v>
      </c>
    </row>
    <row r="6521" spans="3:4" ht="15" hidden="1" customHeight="1" x14ac:dyDescent="0.25">
      <c r="C6521" s="160" t="s">
        <v>308</v>
      </c>
      <c r="D6521" s="161">
        <v>442.86</v>
      </c>
    </row>
    <row r="6522" spans="3:4" ht="15" hidden="1" customHeight="1" x14ac:dyDescent="0.25">
      <c r="C6522" s="158" t="s">
        <v>550</v>
      </c>
      <c r="D6522" s="159">
        <v>775.13</v>
      </c>
    </row>
    <row r="6523" spans="3:4" ht="15" hidden="1" customHeight="1" x14ac:dyDescent="0.25">
      <c r="C6523" s="160" t="s">
        <v>549</v>
      </c>
      <c r="D6523" s="161">
        <v>1104.21</v>
      </c>
    </row>
    <row r="6524" spans="3:4" ht="15" hidden="1" customHeight="1" x14ac:dyDescent="0.25">
      <c r="C6524" s="158" t="s">
        <v>550</v>
      </c>
      <c r="D6524" s="159">
        <v>547.35</v>
      </c>
    </row>
    <row r="6525" spans="3:4" ht="15" hidden="1" customHeight="1" x14ac:dyDescent="0.25">
      <c r="C6525" s="160" t="s">
        <v>558</v>
      </c>
      <c r="D6525" s="161">
        <v>1095.6400000000001</v>
      </c>
    </row>
    <row r="6526" spans="3:4" ht="15" hidden="1" customHeight="1" x14ac:dyDescent="0.25">
      <c r="C6526" s="158" t="s">
        <v>308</v>
      </c>
      <c r="D6526" s="159">
        <v>764.53</v>
      </c>
    </row>
    <row r="6527" spans="3:4" ht="15" hidden="1" customHeight="1" x14ac:dyDescent="0.25">
      <c r="C6527" s="160" t="s">
        <v>542</v>
      </c>
      <c r="D6527" s="161">
        <v>703.26</v>
      </c>
    </row>
    <row r="6528" spans="3:4" ht="15" hidden="1" customHeight="1" x14ac:dyDescent="0.25">
      <c r="C6528" s="158" t="s">
        <v>549</v>
      </c>
      <c r="D6528" s="159">
        <v>1126.52</v>
      </c>
    </row>
    <row r="6529" spans="3:4" ht="15" hidden="1" customHeight="1" x14ac:dyDescent="0.25">
      <c r="C6529" s="160" t="s">
        <v>555</v>
      </c>
      <c r="D6529" s="161">
        <v>497.3</v>
      </c>
    </row>
    <row r="6530" spans="3:4" ht="15" hidden="1" customHeight="1" x14ac:dyDescent="0.25">
      <c r="C6530" s="158" t="s">
        <v>307</v>
      </c>
      <c r="D6530" s="159">
        <v>743.58</v>
      </c>
    </row>
    <row r="6531" spans="3:4" ht="15" hidden="1" customHeight="1" x14ac:dyDescent="0.25">
      <c r="C6531" s="160" t="s">
        <v>309</v>
      </c>
      <c r="D6531" s="161">
        <v>183.02</v>
      </c>
    </row>
    <row r="6532" spans="3:4" ht="15" hidden="1" customHeight="1" x14ac:dyDescent="0.25">
      <c r="C6532" s="158" t="s">
        <v>308</v>
      </c>
      <c r="D6532" s="159">
        <v>470.61</v>
      </c>
    </row>
    <row r="6533" spans="3:4" ht="15" hidden="1" customHeight="1" x14ac:dyDescent="0.25">
      <c r="C6533" s="160" t="s">
        <v>547</v>
      </c>
      <c r="D6533" s="161">
        <v>693.5</v>
      </c>
    </row>
    <row r="6534" spans="3:4" ht="15" hidden="1" customHeight="1" x14ac:dyDescent="0.25">
      <c r="C6534" s="158" t="s">
        <v>553</v>
      </c>
      <c r="D6534" s="159">
        <v>1168.29</v>
      </c>
    </row>
    <row r="6535" spans="3:4" ht="15" hidden="1" customHeight="1" x14ac:dyDescent="0.25">
      <c r="C6535" s="160" t="s">
        <v>308</v>
      </c>
      <c r="D6535" s="161">
        <v>604.87</v>
      </c>
    </row>
    <row r="6536" spans="3:4" ht="15" hidden="1" customHeight="1" x14ac:dyDescent="0.25">
      <c r="C6536" s="158" t="s">
        <v>545</v>
      </c>
      <c r="D6536" s="159">
        <v>519.30999999999995</v>
      </c>
    </row>
    <row r="6537" spans="3:4" ht="15" hidden="1" customHeight="1" x14ac:dyDescent="0.25">
      <c r="C6537" s="160" t="s">
        <v>540</v>
      </c>
      <c r="D6537" s="161">
        <v>448.25</v>
      </c>
    </row>
    <row r="6538" spans="3:4" ht="15" hidden="1" customHeight="1" x14ac:dyDescent="0.25">
      <c r="C6538" s="158" t="s">
        <v>553</v>
      </c>
      <c r="D6538" s="159">
        <v>128.30000000000001</v>
      </c>
    </row>
    <row r="6539" spans="3:4" ht="15" hidden="1" customHeight="1" x14ac:dyDescent="0.25">
      <c r="C6539" s="160" t="s">
        <v>549</v>
      </c>
      <c r="D6539" s="161">
        <v>1294.7</v>
      </c>
    </row>
    <row r="6540" spans="3:4" ht="15" hidden="1" customHeight="1" x14ac:dyDescent="0.25">
      <c r="C6540" s="158" t="s">
        <v>543</v>
      </c>
      <c r="D6540" s="159">
        <v>843.45</v>
      </c>
    </row>
    <row r="6541" spans="3:4" ht="15" hidden="1" customHeight="1" x14ac:dyDescent="0.25">
      <c r="C6541" s="160" t="s">
        <v>545</v>
      </c>
      <c r="D6541" s="161">
        <v>1173.68</v>
      </c>
    </row>
    <row r="6542" spans="3:4" ht="15" hidden="1" customHeight="1" x14ac:dyDescent="0.25">
      <c r="C6542" s="158" t="s">
        <v>309</v>
      </c>
      <c r="D6542" s="159">
        <v>567.24</v>
      </c>
    </row>
    <row r="6543" spans="3:4" ht="15" hidden="1" customHeight="1" x14ac:dyDescent="0.25">
      <c r="C6543" s="160" t="s">
        <v>547</v>
      </c>
      <c r="D6543" s="161">
        <v>711.97</v>
      </c>
    </row>
    <row r="6544" spans="3:4" ht="15" hidden="1" customHeight="1" x14ac:dyDescent="0.25">
      <c r="C6544" s="158" t="s">
        <v>546</v>
      </c>
      <c r="D6544" s="159">
        <v>441.08</v>
      </c>
    </row>
    <row r="6545" spans="3:4" ht="15" hidden="1" customHeight="1" x14ac:dyDescent="0.25">
      <c r="C6545" s="160" t="s">
        <v>546</v>
      </c>
      <c r="D6545" s="161">
        <v>337.13</v>
      </c>
    </row>
    <row r="6546" spans="3:4" ht="15" hidden="1" customHeight="1" x14ac:dyDescent="0.25">
      <c r="C6546" s="158" t="s">
        <v>549</v>
      </c>
      <c r="D6546" s="159">
        <v>656.1</v>
      </c>
    </row>
    <row r="6547" spans="3:4" ht="15" hidden="1" customHeight="1" x14ac:dyDescent="0.25">
      <c r="C6547" s="160" t="s">
        <v>543</v>
      </c>
      <c r="D6547" s="161">
        <v>157.63999999999999</v>
      </c>
    </row>
    <row r="6548" spans="3:4" ht="15" hidden="1" customHeight="1" x14ac:dyDescent="0.25">
      <c r="C6548" s="158" t="s">
        <v>543</v>
      </c>
      <c r="D6548" s="159">
        <v>737.95</v>
      </c>
    </row>
    <row r="6549" spans="3:4" ht="15" hidden="1" customHeight="1" x14ac:dyDescent="0.25">
      <c r="C6549" s="160" t="s">
        <v>307</v>
      </c>
      <c r="D6549" s="161">
        <v>799.16</v>
      </c>
    </row>
    <row r="6550" spans="3:4" ht="15" hidden="1" customHeight="1" x14ac:dyDescent="0.25">
      <c r="C6550" s="158" t="s">
        <v>308</v>
      </c>
      <c r="D6550" s="159">
        <v>516.38</v>
      </c>
    </row>
    <row r="6551" spans="3:4" ht="15" hidden="1" customHeight="1" x14ac:dyDescent="0.25">
      <c r="C6551" s="160" t="s">
        <v>558</v>
      </c>
      <c r="D6551" s="161">
        <v>389.7</v>
      </c>
    </row>
    <row r="6552" spans="3:4" ht="15" hidden="1" customHeight="1" x14ac:dyDescent="0.25">
      <c r="C6552" s="158" t="s">
        <v>541</v>
      </c>
      <c r="D6552" s="159">
        <v>614.01</v>
      </c>
    </row>
    <row r="6553" spans="3:4" ht="15" hidden="1" customHeight="1" x14ac:dyDescent="0.25">
      <c r="C6553" s="160" t="s">
        <v>541</v>
      </c>
      <c r="D6553" s="161">
        <v>692.96</v>
      </c>
    </row>
    <row r="6554" spans="3:4" ht="15" hidden="1" customHeight="1" x14ac:dyDescent="0.25">
      <c r="C6554" s="158" t="s">
        <v>308</v>
      </c>
      <c r="D6554" s="159">
        <v>470.5</v>
      </c>
    </row>
    <row r="6555" spans="3:4" ht="15" hidden="1" customHeight="1" x14ac:dyDescent="0.25">
      <c r="C6555" s="160" t="s">
        <v>542</v>
      </c>
      <c r="D6555" s="161">
        <v>311.43</v>
      </c>
    </row>
    <row r="6556" spans="3:4" ht="15" hidden="1" customHeight="1" x14ac:dyDescent="0.25">
      <c r="C6556" s="158" t="s">
        <v>551</v>
      </c>
      <c r="D6556" s="159">
        <v>802.49</v>
      </c>
    </row>
    <row r="6557" spans="3:4" ht="15" hidden="1" customHeight="1" x14ac:dyDescent="0.25">
      <c r="C6557" s="160" t="s">
        <v>543</v>
      </c>
      <c r="D6557" s="161">
        <v>1135.58</v>
      </c>
    </row>
    <row r="6558" spans="3:4" ht="15" hidden="1" customHeight="1" x14ac:dyDescent="0.25">
      <c r="C6558" s="158" t="s">
        <v>547</v>
      </c>
      <c r="D6558" s="159">
        <v>1255.26</v>
      </c>
    </row>
    <row r="6559" spans="3:4" ht="15" hidden="1" customHeight="1" x14ac:dyDescent="0.25">
      <c r="C6559" s="160" t="s">
        <v>545</v>
      </c>
      <c r="D6559" s="161">
        <v>832.28</v>
      </c>
    </row>
    <row r="6560" spans="3:4" ht="15" hidden="1" customHeight="1" x14ac:dyDescent="0.25">
      <c r="C6560" s="158" t="s">
        <v>312</v>
      </c>
      <c r="D6560" s="159">
        <v>1102.8699999999999</v>
      </c>
    </row>
    <row r="6561" spans="3:4" ht="15" hidden="1" customHeight="1" x14ac:dyDescent="0.25">
      <c r="C6561" s="160" t="s">
        <v>552</v>
      </c>
      <c r="D6561" s="161">
        <v>49.08</v>
      </c>
    </row>
    <row r="6562" spans="3:4" ht="15" hidden="1" customHeight="1" x14ac:dyDescent="0.25">
      <c r="C6562" s="158" t="s">
        <v>546</v>
      </c>
      <c r="D6562" s="159">
        <v>86.02</v>
      </c>
    </row>
    <row r="6563" spans="3:4" ht="15" hidden="1" customHeight="1" x14ac:dyDescent="0.25">
      <c r="C6563" s="160" t="s">
        <v>307</v>
      </c>
      <c r="D6563" s="161">
        <v>255.66</v>
      </c>
    </row>
    <row r="6564" spans="3:4" ht="15" hidden="1" customHeight="1" x14ac:dyDescent="0.25">
      <c r="C6564" s="158" t="s">
        <v>312</v>
      </c>
      <c r="D6564" s="159">
        <v>839.74</v>
      </c>
    </row>
    <row r="6565" spans="3:4" ht="15" hidden="1" customHeight="1" x14ac:dyDescent="0.25">
      <c r="C6565" s="160" t="s">
        <v>546</v>
      </c>
      <c r="D6565" s="161">
        <v>1029.3499999999999</v>
      </c>
    </row>
    <row r="6566" spans="3:4" ht="15" hidden="1" customHeight="1" x14ac:dyDescent="0.25">
      <c r="C6566" s="158" t="s">
        <v>543</v>
      </c>
      <c r="D6566" s="159">
        <v>99.52</v>
      </c>
    </row>
    <row r="6567" spans="3:4" ht="15" hidden="1" customHeight="1" x14ac:dyDescent="0.25">
      <c r="C6567" s="160" t="s">
        <v>553</v>
      </c>
      <c r="D6567" s="161">
        <v>817.51</v>
      </c>
    </row>
    <row r="6568" spans="3:4" ht="15" hidden="1" customHeight="1" x14ac:dyDescent="0.25">
      <c r="C6568" s="158" t="s">
        <v>547</v>
      </c>
      <c r="D6568" s="159">
        <v>908.73</v>
      </c>
    </row>
    <row r="6569" spans="3:4" ht="15" hidden="1" customHeight="1" x14ac:dyDescent="0.25">
      <c r="C6569" s="160" t="s">
        <v>545</v>
      </c>
      <c r="D6569" s="161">
        <v>90.09</v>
      </c>
    </row>
    <row r="6570" spans="3:4" ht="15" hidden="1" customHeight="1" x14ac:dyDescent="0.25">
      <c r="C6570" s="158" t="s">
        <v>543</v>
      </c>
      <c r="D6570" s="159">
        <v>57.24</v>
      </c>
    </row>
    <row r="6571" spans="3:4" ht="15" hidden="1" customHeight="1" x14ac:dyDescent="0.25">
      <c r="C6571" s="160" t="s">
        <v>546</v>
      </c>
      <c r="D6571" s="161">
        <v>1272.27</v>
      </c>
    </row>
    <row r="6572" spans="3:4" ht="15" hidden="1" customHeight="1" x14ac:dyDescent="0.25">
      <c r="C6572" s="158" t="s">
        <v>556</v>
      </c>
      <c r="D6572" s="159">
        <v>328.45</v>
      </c>
    </row>
    <row r="6573" spans="3:4" ht="15" hidden="1" customHeight="1" x14ac:dyDescent="0.25">
      <c r="C6573" s="160" t="s">
        <v>539</v>
      </c>
      <c r="D6573" s="161">
        <v>735.39</v>
      </c>
    </row>
    <row r="6574" spans="3:4" ht="15" hidden="1" customHeight="1" x14ac:dyDescent="0.25">
      <c r="C6574" s="158" t="s">
        <v>543</v>
      </c>
      <c r="D6574" s="159">
        <v>79.7</v>
      </c>
    </row>
    <row r="6575" spans="3:4" ht="15" hidden="1" customHeight="1" x14ac:dyDescent="0.25">
      <c r="C6575" s="160" t="s">
        <v>549</v>
      </c>
      <c r="D6575" s="161">
        <v>525.09</v>
      </c>
    </row>
    <row r="6576" spans="3:4" ht="15" hidden="1" customHeight="1" x14ac:dyDescent="0.25">
      <c r="C6576" s="158" t="s">
        <v>553</v>
      </c>
      <c r="D6576" s="159">
        <v>670.81</v>
      </c>
    </row>
    <row r="6577" spans="3:4" ht="15" hidden="1" customHeight="1" x14ac:dyDescent="0.25">
      <c r="C6577" s="160" t="s">
        <v>555</v>
      </c>
      <c r="D6577" s="161">
        <v>663.71</v>
      </c>
    </row>
    <row r="6578" spans="3:4" ht="15" hidden="1" customHeight="1" x14ac:dyDescent="0.25">
      <c r="C6578" s="158" t="s">
        <v>543</v>
      </c>
      <c r="D6578" s="159">
        <v>291.36</v>
      </c>
    </row>
    <row r="6579" spans="3:4" ht="15" hidden="1" customHeight="1" x14ac:dyDescent="0.25">
      <c r="C6579" s="160" t="s">
        <v>307</v>
      </c>
      <c r="D6579" s="161">
        <v>1216.94</v>
      </c>
    </row>
    <row r="6580" spans="3:4" ht="15" hidden="1" customHeight="1" x14ac:dyDescent="0.25">
      <c r="C6580" s="158" t="s">
        <v>549</v>
      </c>
      <c r="D6580" s="159">
        <v>396.79</v>
      </c>
    </row>
    <row r="6581" spans="3:4" ht="15" hidden="1" customHeight="1" x14ac:dyDescent="0.25">
      <c r="C6581" s="160" t="s">
        <v>546</v>
      </c>
      <c r="D6581" s="161">
        <v>392.74</v>
      </c>
    </row>
    <row r="6582" spans="3:4" ht="15" hidden="1" customHeight="1" x14ac:dyDescent="0.25">
      <c r="C6582" s="158" t="s">
        <v>553</v>
      </c>
      <c r="D6582" s="159">
        <v>1188.32</v>
      </c>
    </row>
    <row r="6583" spans="3:4" ht="15" hidden="1" customHeight="1" x14ac:dyDescent="0.25">
      <c r="C6583" s="160" t="s">
        <v>549</v>
      </c>
      <c r="D6583" s="161">
        <v>771.89</v>
      </c>
    </row>
    <row r="6584" spans="3:4" ht="15" hidden="1" customHeight="1" x14ac:dyDescent="0.25">
      <c r="C6584" s="158" t="s">
        <v>307</v>
      </c>
      <c r="D6584" s="159">
        <v>905.04</v>
      </c>
    </row>
    <row r="6585" spans="3:4" ht="15" hidden="1" customHeight="1" x14ac:dyDescent="0.25">
      <c r="C6585" s="160" t="s">
        <v>539</v>
      </c>
      <c r="D6585" s="161">
        <v>500.45</v>
      </c>
    </row>
    <row r="6586" spans="3:4" ht="15" hidden="1" customHeight="1" x14ac:dyDescent="0.25">
      <c r="C6586" s="158" t="s">
        <v>545</v>
      </c>
      <c r="D6586" s="159">
        <v>864.42</v>
      </c>
    </row>
    <row r="6587" spans="3:4" ht="15" hidden="1" customHeight="1" x14ac:dyDescent="0.25">
      <c r="C6587" s="160" t="s">
        <v>549</v>
      </c>
      <c r="D6587" s="161">
        <v>457.58</v>
      </c>
    </row>
    <row r="6588" spans="3:4" ht="15" hidden="1" customHeight="1" x14ac:dyDescent="0.25">
      <c r="C6588" s="158" t="s">
        <v>547</v>
      </c>
      <c r="D6588" s="159">
        <v>34.15</v>
      </c>
    </row>
    <row r="6589" spans="3:4" ht="15" hidden="1" customHeight="1" x14ac:dyDescent="0.25">
      <c r="C6589" s="160" t="s">
        <v>546</v>
      </c>
      <c r="D6589" s="161">
        <v>563.22</v>
      </c>
    </row>
    <row r="6590" spans="3:4" ht="15" hidden="1" customHeight="1" x14ac:dyDescent="0.25">
      <c r="C6590" s="158" t="s">
        <v>554</v>
      </c>
      <c r="D6590" s="159">
        <v>1084.22</v>
      </c>
    </row>
    <row r="6591" spans="3:4" ht="15" hidden="1" customHeight="1" x14ac:dyDescent="0.25">
      <c r="C6591" s="160" t="s">
        <v>309</v>
      </c>
      <c r="D6591" s="161">
        <v>415.91</v>
      </c>
    </row>
    <row r="6592" spans="3:4" ht="15" hidden="1" customHeight="1" x14ac:dyDescent="0.25">
      <c r="C6592" s="158" t="s">
        <v>309</v>
      </c>
      <c r="D6592" s="159">
        <v>469.54</v>
      </c>
    </row>
    <row r="6593" spans="3:4" ht="15" hidden="1" customHeight="1" x14ac:dyDescent="0.25">
      <c r="C6593" s="160" t="s">
        <v>542</v>
      </c>
      <c r="D6593" s="161">
        <v>539.21</v>
      </c>
    </row>
    <row r="6594" spans="3:4" ht="15" hidden="1" customHeight="1" x14ac:dyDescent="0.25">
      <c r="C6594" s="158" t="s">
        <v>542</v>
      </c>
      <c r="D6594" s="159">
        <v>303.23</v>
      </c>
    </row>
    <row r="6595" spans="3:4" ht="15" hidden="1" customHeight="1" x14ac:dyDescent="0.25">
      <c r="C6595" s="160" t="s">
        <v>557</v>
      </c>
      <c r="D6595" s="161">
        <v>468.52</v>
      </c>
    </row>
    <row r="6596" spans="3:4" ht="15" hidden="1" customHeight="1" x14ac:dyDescent="0.25">
      <c r="C6596" s="158" t="s">
        <v>552</v>
      </c>
      <c r="D6596" s="159">
        <v>710.77</v>
      </c>
    </row>
    <row r="6597" spans="3:4" ht="15" hidden="1" customHeight="1" x14ac:dyDescent="0.25">
      <c r="C6597" s="160" t="s">
        <v>552</v>
      </c>
      <c r="D6597" s="161">
        <v>29.95</v>
      </c>
    </row>
    <row r="6598" spans="3:4" ht="15" hidden="1" customHeight="1" x14ac:dyDescent="0.25">
      <c r="C6598" s="158" t="s">
        <v>548</v>
      </c>
      <c r="D6598" s="159">
        <v>749.49</v>
      </c>
    </row>
    <row r="6599" spans="3:4" ht="15" hidden="1" customHeight="1" x14ac:dyDescent="0.25">
      <c r="C6599" s="160" t="s">
        <v>557</v>
      </c>
      <c r="D6599" s="161">
        <v>417.56</v>
      </c>
    </row>
    <row r="6600" spans="3:4" ht="15" hidden="1" customHeight="1" x14ac:dyDescent="0.25">
      <c r="C6600" s="158" t="s">
        <v>550</v>
      </c>
      <c r="D6600" s="159">
        <v>265.33</v>
      </c>
    </row>
    <row r="6601" spans="3:4" ht="15" hidden="1" customHeight="1" x14ac:dyDescent="0.25">
      <c r="C6601" s="160" t="s">
        <v>553</v>
      </c>
      <c r="D6601" s="161">
        <v>462.79</v>
      </c>
    </row>
    <row r="6602" spans="3:4" ht="15" hidden="1" customHeight="1" x14ac:dyDescent="0.25">
      <c r="C6602" s="158" t="s">
        <v>312</v>
      </c>
      <c r="D6602" s="159">
        <v>1210.48</v>
      </c>
    </row>
    <row r="6603" spans="3:4" ht="15" hidden="1" customHeight="1" x14ac:dyDescent="0.25">
      <c r="C6603" s="160" t="s">
        <v>312</v>
      </c>
      <c r="D6603" s="161">
        <v>965.44</v>
      </c>
    </row>
    <row r="6604" spans="3:4" ht="15" hidden="1" customHeight="1" x14ac:dyDescent="0.25">
      <c r="C6604" s="158" t="s">
        <v>545</v>
      </c>
      <c r="D6604" s="159">
        <v>722.08</v>
      </c>
    </row>
    <row r="6605" spans="3:4" ht="15" hidden="1" customHeight="1" x14ac:dyDescent="0.25">
      <c r="C6605" s="160" t="s">
        <v>545</v>
      </c>
      <c r="D6605" s="161">
        <v>1147.23</v>
      </c>
    </row>
    <row r="6606" spans="3:4" ht="15" hidden="1" customHeight="1" x14ac:dyDescent="0.25">
      <c r="C6606" s="158" t="s">
        <v>544</v>
      </c>
      <c r="D6606" s="159">
        <v>1159.6600000000001</v>
      </c>
    </row>
    <row r="6607" spans="3:4" ht="15" hidden="1" customHeight="1" x14ac:dyDescent="0.25">
      <c r="C6607" s="160" t="s">
        <v>558</v>
      </c>
      <c r="D6607" s="161">
        <v>311.94</v>
      </c>
    </row>
    <row r="6608" spans="3:4" ht="15" hidden="1" customHeight="1" x14ac:dyDescent="0.25">
      <c r="C6608" s="158" t="s">
        <v>558</v>
      </c>
      <c r="D6608" s="159">
        <v>363.13</v>
      </c>
    </row>
    <row r="6609" spans="3:4" ht="15" hidden="1" customHeight="1" x14ac:dyDescent="0.25">
      <c r="C6609" s="160" t="s">
        <v>550</v>
      </c>
      <c r="D6609" s="161">
        <v>156.84</v>
      </c>
    </row>
    <row r="6610" spans="3:4" ht="15" hidden="1" customHeight="1" x14ac:dyDescent="0.25">
      <c r="C6610" s="158" t="s">
        <v>545</v>
      </c>
      <c r="D6610" s="159">
        <v>649.82000000000005</v>
      </c>
    </row>
    <row r="6611" spans="3:4" ht="15" hidden="1" customHeight="1" x14ac:dyDescent="0.25">
      <c r="C6611" s="160" t="s">
        <v>549</v>
      </c>
      <c r="D6611" s="161">
        <v>454.43</v>
      </c>
    </row>
    <row r="6612" spans="3:4" ht="15" hidden="1" customHeight="1" x14ac:dyDescent="0.25">
      <c r="C6612" s="158" t="s">
        <v>543</v>
      </c>
      <c r="D6612" s="159">
        <v>159.44</v>
      </c>
    </row>
    <row r="6613" spans="3:4" ht="15" hidden="1" customHeight="1" x14ac:dyDescent="0.25">
      <c r="C6613" s="160" t="s">
        <v>557</v>
      </c>
      <c r="D6613" s="161">
        <v>636.16999999999996</v>
      </c>
    </row>
    <row r="6614" spans="3:4" ht="15" hidden="1" customHeight="1" x14ac:dyDescent="0.25">
      <c r="C6614" s="158" t="s">
        <v>308</v>
      </c>
      <c r="D6614" s="159">
        <v>228.67</v>
      </c>
    </row>
    <row r="6615" spans="3:4" ht="15" hidden="1" customHeight="1" x14ac:dyDescent="0.25">
      <c r="C6615" s="160" t="s">
        <v>542</v>
      </c>
      <c r="D6615" s="161">
        <v>1239.33</v>
      </c>
    </row>
    <row r="6616" spans="3:4" ht="15" hidden="1" customHeight="1" x14ac:dyDescent="0.25">
      <c r="C6616" s="158" t="s">
        <v>549</v>
      </c>
      <c r="D6616" s="159">
        <v>893.47</v>
      </c>
    </row>
    <row r="6617" spans="3:4" ht="15" hidden="1" customHeight="1" x14ac:dyDescent="0.25">
      <c r="C6617" s="160" t="s">
        <v>552</v>
      </c>
      <c r="D6617" s="161">
        <v>151.94</v>
      </c>
    </row>
    <row r="6618" spans="3:4" ht="15" hidden="1" customHeight="1" x14ac:dyDescent="0.25">
      <c r="C6618" s="158" t="s">
        <v>556</v>
      </c>
      <c r="D6618" s="159">
        <v>583.97</v>
      </c>
    </row>
    <row r="6619" spans="3:4" ht="15" hidden="1" customHeight="1" x14ac:dyDescent="0.25">
      <c r="C6619" s="160" t="s">
        <v>308</v>
      </c>
      <c r="D6619" s="161">
        <v>254.96</v>
      </c>
    </row>
    <row r="6620" spans="3:4" ht="15" hidden="1" customHeight="1" x14ac:dyDescent="0.25">
      <c r="C6620" s="158" t="s">
        <v>539</v>
      </c>
      <c r="D6620" s="159">
        <v>143.63</v>
      </c>
    </row>
    <row r="6621" spans="3:4" ht="15" hidden="1" customHeight="1" x14ac:dyDescent="0.25">
      <c r="C6621" s="160" t="s">
        <v>542</v>
      </c>
      <c r="D6621" s="161">
        <v>647.39</v>
      </c>
    </row>
    <row r="6622" spans="3:4" ht="15" hidden="1" customHeight="1" x14ac:dyDescent="0.25">
      <c r="C6622" s="158" t="s">
        <v>543</v>
      </c>
      <c r="D6622" s="159">
        <v>748.22</v>
      </c>
    </row>
    <row r="6623" spans="3:4" ht="15" hidden="1" customHeight="1" x14ac:dyDescent="0.25">
      <c r="C6623" s="160" t="s">
        <v>551</v>
      </c>
      <c r="D6623" s="161">
        <v>725.94</v>
      </c>
    </row>
    <row r="6624" spans="3:4" ht="15" hidden="1" customHeight="1" x14ac:dyDescent="0.25">
      <c r="C6624" s="158" t="s">
        <v>547</v>
      </c>
      <c r="D6624" s="159">
        <v>789.52</v>
      </c>
    </row>
    <row r="6625" spans="3:4" ht="15" hidden="1" customHeight="1" x14ac:dyDescent="0.25">
      <c r="C6625" s="160" t="s">
        <v>551</v>
      </c>
      <c r="D6625" s="161">
        <v>73.010000000000005</v>
      </c>
    </row>
    <row r="6626" spans="3:4" ht="15" hidden="1" customHeight="1" x14ac:dyDescent="0.25">
      <c r="C6626" s="158" t="s">
        <v>552</v>
      </c>
      <c r="D6626" s="159">
        <v>915.56</v>
      </c>
    </row>
    <row r="6627" spans="3:4" ht="15" hidden="1" customHeight="1" x14ac:dyDescent="0.25">
      <c r="C6627" s="160" t="s">
        <v>309</v>
      </c>
      <c r="D6627" s="161">
        <v>598.21</v>
      </c>
    </row>
    <row r="6628" spans="3:4" ht="15" hidden="1" customHeight="1" x14ac:dyDescent="0.25">
      <c r="C6628" s="158" t="s">
        <v>555</v>
      </c>
      <c r="D6628" s="159">
        <v>1297.5999999999999</v>
      </c>
    </row>
    <row r="6629" spans="3:4" ht="15" hidden="1" customHeight="1" x14ac:dyDescent="0.25">
      <c r="C6629" s="160" t="s">
        <v>554</v>
      </c>
      <c r="D6629" s="161">
        <v>78.91</v>
      </c>
    </row>
    <row r="6630" spans="3:4" ht="15" hidden="1" customHeight="1" x14ac:dyDescent="0.25">
      <c r="C6630" s="158" t="s">
        <v>540</v>
      </c>
      <c r="D6630" s="159">
        <v>594.97</v>
      </c>
    </row>
    <row r="6631" spans="3:4" ht="15" hidden="1" customHeight="1" x14ac:dyDescent="0.25">
      <c r="C6631" s="160" t="s">
        <v>551</v>
      </c>
      <c r="D6631" s="161">
        <v>600.79</v>
      </c>
    </row>
    <row r="6632" spans="3:4" ht="15" hidden="1" customHeight="1" x14ac:dyDescent="0.25">
      <c r="C6632" s="158" t="s">
        <v>553</v>
      </c>
      <c r="D6632" s="159">
        <v>1044.4000000000001</v>
      </c>
    </row>
    <row r="6633" spans="3:4" ht="15" hidden="1" customHeight="1" x14ac:dyDescent="0.25">
      <c r="C6633" s="160" t="s">
        <v>543</v>
      </c>
      <c r="D6633" s="161">
        <v>807.45</v>
      </c>
    </row>
    <row r="6634" spans="3:4" ht="15" hidden="1" customHeight="1" x14ac:dyDescent="0.25">
      <c r="C6634" s="158" t="s">
        <v>543</v>
      </c>
      <c r="D6634" s="159">
        <v>522.30999999999995</v>
      </c>
    </row>
    <row r="6635" spans="3:4" ht="15" hidden="1" customHeight="1" x14ac:dyDescent="0.25">
      <c r="C6635" s="160" t="s">
        <v>557</v>
      </c>
      <c r="D6635" s="161">
        <v>773.9</v>
      </c>
    </row>
    <row r="6636" spans="3:4" ht="15" hidden="1" customHeight="1" x14ac:dyDescent="0.25">
      <c r="C6636" s="158" t="s">
        <v>553</v>
      </c>
      <c r="D6636" s="159">
        <v>1195.72</v>
      </c>
    </row>
    <row r="6637" spans="3:4" ht="15" hidden="1" customHeight="1" x14ac:dyDescent="0.25">
      <c r="C6637" s="160" t="s">
        <v>551</v>
      </c>
      <c r="D6637" s="161">
        <v>1237.68</v>
      </c>
    </row>
    <row r="6638" spans="3:4" ht="15" hidden="1" customHeight="1" x14ac:dyDescent="0.25">
      <c r="C6638" s="158" t="s">
        <v>539</v>
      </c>
      <c r="D6638" s="159">
        <v>547.79</v>
      </c>
    </row>
    <row r="6639" spans="3:4" ht="15" hidden="1" customHeight="1" x14ac:dyDescent="0.25">
      <c r="C6639" s="160" t="s">
        <v>552</v>
      </c>
      <c r="D6639" s="161">
        <v>968.75</v>
      </c>
    </row>
    <row r="6640" spans="3:4" ht="15" hidden="1" customHeight="1" x14ac:dyDescent="0.25">
      <c r="C6640" s="158" t="s">
        <v>545</v>
      </c>
      <c r="D6640" s="159">
        <v>913.99</v>
      </c>
    </row>
    <row r="6641" spans="3:4" ht="15" hidden="1" customHeight="1" x14ac:dyDescent="0.25">
      <c r="C6641" s="160" t="s">
        <v>549</v>
      </c>
      <c r="D6641" s="161">
        <v>1092.52</v>
      </c>
    </row>
    <row r="6642" spans="3:4" ht="15" hidden="1" customHeight="1" x14ac:dyDescent="0.25">
      <c r="C6642" s="158" t="s">
        <v>545</v>
      </c>
      <c r="D6642" s="159">
        <v>1057.05</v>
      </c>
    </row>
    <row r="6643" spans="3:4" ht="15" hidden="1" customHeight="1" x14ac:dyDescent="0.25">
      <c r="C6643" s="160" t="s">
        <v>545</v>
      </c>
      <c r="D6643" s="161">
        <v>240.42</v>
      </c>
    </row>
    <row r="6644" spans="3:4" ht="15" hidden="1" customHeight="1" x14ac:dyDescent="0.25">
      <c r="C6644" s="158" t="s">
        <v>539</v>
      </c>
      <c r="D6644" s="159">
        <v>562.29999999999995</v>
      </c>
    </row>
    <row r="6645" spans="3:4" ht="15" hidden="1" customHeight="1" x14ac:dyDescent="0.25">
      <c r="C6645" s="160" t="s">
        <v>542</v>
      </c>
      <c r="D6645" s="161">
        <v>371.32</v>
      </c>
    </row>
    <row r="6646" spans="3:4" ht="15" hidden="1" customHeight="1" x14ac:dyDescent="0.25">
      <c r="C6646" s="158" t="s">
        <v>312</v>
      </c>
      <c r="D6646" s="159">
        <v>504.11</v>
      </c>
    </row>
    <row r="6647" spans="3:4" ht="15" hidden="1" customHeight="1" x14ac:dyDescent="0.25">
      <c r="C6647" s="160" t="s">
        <v>312</v>
      </c>
      <c r="D6647" s="161">
        <v>1120.57</v>
      </c>
    </row>
    <row r="6648" spans="3:4" ht="15" hidden="1" customHeight="1" x14ac:dyDescent="0.25">
      <c r="C6648" s="158" t="s">
        <v>546</v>
      </c>
      <c r="D6648" s="159">
        <v>759.2</v>
      </c>
    </row>
    <row r="6649" spans="3:4" ht="15" hidden="1" customHeight="1" x14ac:dyDescent="0.25">
      <c r="C6649" s="160" t="s">
        <v>545</v>
      </c>
      <c r="D6649" s="161">
        <v>915.07</v>
      </c>
    </row>
    <row r="6650" spans="3:4" ht="15" hidden="1" customHeight="1" x14ac:dyDescent="0.25">
      <c r="C6650" s="158" t="s">
        <v>549</v>
      </c>
      <c r="D6650" s="159">
        <v>938.36</v>
      </c>
    </row>
    <row r="6651" spans="3:4" ht="15" hidden="1" customHeight="1" x14ac:dyDescent="0.25">
      <c r="C6651" s="160" t="s">
        <v>540</v>
      </c>
      <c r="D6651" s="161">
        <v>1086.1300000000001</v>
      </c>
    </row>
    <row r="6652" spans="3:4" ht="15" hidden="1" customHeight="1" x14ac:dyDescent="0.25">
      <c r="C6652" s="158" t="s">
        <v>549</v>
      </c>
      <c r="D6652" s="159">
        <v>784.23</v>
      </c>
    </row>
    <row r="6653" spans="3:4" ht="15" hidden="1" customHeight="1" x14ac:dyDescent="0.25">
      <c r="C6653" s="160" t="s">
        <v>558</v>
      </c>
      <c r="D6653" s="161">
        <v>629.73</v>
      </c>
    </row>
    <row r="6654" spans="3:4" ht="15" hidden="1" customHeight="1" x14ac:dyDescent="0.25">
      <c r="C6654" s="158" t="s">
        <v>543</v>
      </c>
      <c r="D6654" s="159">
        <v>957.99</v>
      </c>
    </row>
    <row r="6655" spans="3:4" ht="15" hidden="1" customHeight="1" x14ac:dyDescent="0.25">
      <c r="C6655" s="160" t="s">
        <v>551</v>
      </c>
      <c r="D6655" s="161">
        <v>844.11</v>
      </c>
    </row>
    <row r="6656" spans="3:4" ht="15" hidden="1" customHeight="1" x14ac:dyDescent="0.25">
      <c r="C6656" s="158" t="s">
        <v>546</v>
      </c>
      <c r="D6656" s="159">
        <v>796.96</v>
      </c>
    </row>
    <row r="6657" spans="3:4" ht="15" hidden="1" customHeight="1" x14ac:dyDescent="0.25">
      <c r="C6657" s="160" t="s">
        <v>308</v>
      </c>
      <c r="D6657" s="161">
        <v>676.39</v>
      </c>
    </row>
    <row r="6658" spans="3:4" ht="15" hidden="1" customHeight="1" x14ac:dyDescent="0.25">
      <c r="C6658" s="158" t="s">
        <v>307</v>
      </c>
      <c r="D6658" s="159">
        <v>1185.77</v>
      </c>
    </row>
    <row r="6659" spans="3:4" ht="15" hidden="1" customHeight="1" x14ac:dyDescent="0.25">
      <c r="C6659" s="160" t="s">
        <v>548</v>
      </c>
      <c r="D6659" s="161">
        <v>595.39</v>
      </c>
    </row>
    <row r="6660" spans="3:4" ht="15" hidden="1" customHeight="1" x14ac:dyDescent="0.25">
      <c r="C6660" s="158" t="s">
        <v>543</v>
      </c>
      <c r="D6660" s="159">
        <v>301.7</v>
      </c>
    </row>
    <row r="6661" spans="3:4" ht="15" hidden="1" customHeight="1" x14ac:dyDescent="0.25">
      <c r="C6661" s="160" t="s">
        <v>551</v>
      </c>
      <c r="D6661" s="161">
        <v>180.58</v>
      </c>
    </row>
    <row r="6662" spans="3:4" ht="15" hidden="1" customHeight="1" x14ac:dyDescent="0.25">
      <c r="C6662" s="158" t="s">
        <v>551</v>
      </c>
      <c r="D6662" s="159">
        <v>898.78</v>
      </c>
    </row>
    <row r="6663" spans="3:4" ht="15" hidden="1" customHeight="1" x14ac:dyDescent="0.25">
      <c r="C6663" s="160" t="s">
        <v>554</v>
      </c>
      <c r="D6663" s="161">
        <v>518.77</v>
      </c>
    </row>
    <row r="6664" spans="3:4" ht="15" hidden="1" customHeight="1" x14ac:dyDescent="0.25">
      <c r="C6664" s="158" t="s">
        <v>540</v>
      </c>
      <c r="D6664" s="159">
        <v>501.6</v>
      </c>
    </row>
    <row r="6665" spans="3:4" ht="15" hidden="1" customHeight="1" x14ac:dyDescent="0.25">
      <c r="C6665" s="160" t="s">
        <v>552</v>
      </c>
      <c r="D6665" s="161">
        <v>130.28</v>
      </c>
    </row>
    <row r="6666" spans="3:4" ht="15" hidden="1" customHeight="1" x14ac:dyDescent="0.25">
      <c r="C6666" s="158" t="s">
        <v>551</v>
      </c>
      <c r="D6666" s="159">
        <v>760.46</v>
      </c>
    </row>
    <row r="6667" spans="3:4" ht="15" hidden="1" customHeight="1" x14ac:dyDescent="0.25">
      <c r="C6667" s="160" t="s">
        <v>309</v>
      </c>
      <c r="D6667" s="161">
        <v>532.09</v>
      </c>
    </row>
    <row r="6668" spans="3:4" ht="15" hidden="1" customHeight="1" x14ac:dyDescent="0.25">
      <c r="C6668" s="158" t="s">
        <v>553</v>
      </c>
      <c r="D6668" s="159">
        <v>328.28</v>
      </c>
    </row>
    <row r="6669" spans="3:4" ht="15" hidden="1" customHeight="1" x14ac:dyDescent="0.25">
      <c r="C6669" s="160" t="s">
        <v>553</v>
      </c>
      <c r="D6669" s="161">
        <v>863.49</v>
      </c>
    </row>
    <row r="6670" spans="3:4" ht="15" hidden="1" customHeight="1" x14ac:dyDescent="0.25">
      <c r="C6670" s="158" t="s">
        <v>553</v>
      </c>
      <c r="D6670" s="159">
        <v>27.2</v>
      </c>
    </row>
    <row r="6671" spans="3:4" ht="15" hidden="1" customHeight="1" x14ac:dyDescent="0.25">
      <c r="C6671" s="160" t="s">
        <v>545</v>
      </c>
      <c r="D6671" s="161">
        <v>186.11</v>
      </c>
    </row>
    <row r="6672" spans="3:4" ht="15" hidden="1" customHeight="1" x14ac:dyDescent="0.25">
      <c r="C6672" s="158" t="s">
        <v>543</v>
      </c>
      <c r="D6672" s="159">
        <v>43.72</v>
      </c>
    </row>
    <row r="6673" spans="3:4" ht="15" hidden="1" customHeight="1" x14ac:dyDescent="0.25">
      <c r="C6673" s="160" t="s">
        <v>546</v>
      </c>
      <c r="D6673" s="161">
        <v>719.46</v>
      </c>
    </row>
    <row r="6674" spans="3:4" ht="15" hidden="1" customHeight="1" x14ac:dyDescent="0.25">
      <c r="C6674" s="158" t="s">
        <v>550</v>
      </c>
      <c r="D6674" s="159">
        <v>244.22</v>
      </c>
    </row>
    <row r="6675" spans="3:4" ht="15" hidden="1" customHeight="1" x14ac:dyDescent="0.25">
      <c r="C6675" s="160" t="s">
        <v>312</v>
      </c>
      <c r="D6675" s="161">
        <v>723.81</v>
      </c>
    </row>
    <row r="6676" spans="3:4" ht="15" hidden="1" customHeight="1" x14ac:dyDescent="0.25">
      <c r="C6676" s="158" t="s">
        <v>540</v>
      </c>
      <c r="D6676" s="159">
        <v>192.25</v>
      </c>
    </row>
    <row r="6677" spans="3:4" ht="15" hidden="1" customHeight="1" x14ac:dyDescent="0.25">
      <c r="C6677" s="160" t="s">
        <v>553</v>
      </c>
      <c r="D6677" s="161">
        <v>743.05</v>
      </c>
    </row>
    <row r="6678" spans="3:4" ht="15" hidden="1" customHeight="1" x14ac:dyDescent="0.25">
      <c r="C6678" s="158" t="s">
        <v>308</v>
      </c>
      <c r="D6678" s="159">
        <v>765.27</v>
      </c>
    </row>
    <row r="6679" spans="3:4" ht="15" hidden="1" customHeight="1" x14ac:dyDescent="0.25">
      <c r="C6679" s="160" t="s">
        <v>545</v>
      </c>
      <c r="D6679" s="161">
        <v>365.5</v>
      </c>
    </row>
    <row r="6680" spans="3:4" ht="15" hidden="1" customHeight="1" x14ac:dyDescent="0.25">
      <c r="C6680" s="158" t="s">
        <v>547</v>
      </c>
      <c r="D6680" s="159">
        <v>890.02</v>
      </c>
    </row>
    <row r="6681" spans="3:4" ht="15" hidden="1" customHeight="1" x14ac:dyDescent="0.25">
      <c r="C6681" s="160" t="s">
        <v>539</v>
      </c>
      <c r="D6681" s="161">
        <v>426.86</v>
      </c>
    </row>
    <row r="6682" spans="3:4" ht="15" hidden="1" customHeight="1" x14ac:dyDescent="0.25">
      <c r="C6682" s="158" t="s">
        <v>309</v>
      </c>
      <c r="D6682" s="159">
        <v>475.49</v>
      </c>
    </row>
    <row r="6683" spans="3:4" ht="15" hidden="1" customHeight="1" x14ac:dyDescent="0.25">
      <c r="C6683" s="160" t="s">
        <v>312</v>
      </c>
      <c r="D6683" s="161">
        <v>1135.19</v>
      </c>
    </row>
    <row r="6684" spans="3:4" ht="15" hidden="1" customHeight="1" x14ac:dyDescent="0.25">
      <c r="C6684" s="158" t="s">
        <v>545</v>
      </c>
      <c r="D6684" s="159">
        <v>774.23</v>
      </c>
    </row>
    <row r="6685" spans="3:4" ht="15" hidden="1" customHeight="1" x14ac:dyDescent="0.25">
      <c r="C6685" s="160" t="s">
        <v>545</v>
      </c>
      <c r="D6685" s="161">
        <v>958.78</v>
      </c>
    </row>
    <row r="6686" spans="3:4" ht="15" hidden="1" customHeight="1" x14ac:dyDescent="0.25">
      <c r="C6686" s="158" t="s">
        <v>539</v>
      </c>
      <c r="D6686" s="159">
        <v>719.08</v>
      </c>
    </row>
    <row r="6687" spans="3:4" ht="15" hidden="1" customHeight="1" x14ac:dyDescent="0.25">
      <c r="C6687" s="160" t="s">
        <v>551</v>
      </c>
      <c r="D6687" s="161">
        <v>346.07</v>
      </c>
    </row>
    <row r="6688" spans="3:4" ht="15" hidden="1" customHeight="1" x14ac:dyDescent="0.25">
      <c r="C6688" s="158" t="s">
        <v>553</v>
      </c>
      <c r="D6688" s="159">
        <v>161.72999999999999</v>
      </c>
    </row>
    <row r="6689" spans="3:4" ht="15" hidden="1" customHeight="1" x14ac:dyDescent="0.25">
      <c r="C6689" s="160" t="s">
        <v>543</v>
      </c>
      <c r="D6689" s="161">
        <v>844.25</v>
      </c>
    </row>
    <row r="6690" spans="3:4" ht="15" hidden="1" customHeight="1" x14ac:dyDescent="0.25">
      <c r="C6690" s="158" t="s">
        <v>553</v>
      </c>
      <c r="D6690" s="159">
        <v>551.08000000000004</v>
      </c>
    </row>
    <row r="6691" spans="3:4" ht="15" hidden="1" customHeight="1" x14ac:dyDescent="0.25">
      <c r="C6691" s="160" t="s">
        <v>553</v>
      </c>
      <c r="D6691" s="161">
        <v>244.68</v>
      </c>
    </row>
    <row r="6692" spans="3:4" ht="15" hidden="1" customHeight="1" x14ac:dyDescent="0.25">
      <c r="C6692" s="158" t="s">
        <v>549</v>
      </c>
      <c r="D6692" s="159">
        <v>718.63</v>
      </c>
    </row>
    <row r="6693" spans="3:4" ht="15" hidden="1" customHeight="1" x14ac:dyDescent="0.25">
      <c r="C6693" s="160" t="s">
        <v>547</v>
      </c>
      <c r="D6693" s="161">
        <v>233.84</v>
      </c>
    </row>
    <row r="6694" spans="3:4" ht="15" hidden="1" customHeight="1" x14ac:dyDescent="0.25">
      <c r="C6694" s="158" t="s">
        <v>542</v>
      </c>
      <c r="D6694" s="159">
        <v>878.29</v>
      </c>
    </row>
    <row r="6695" spans="3:4" ht="15" hidden="1" customHeight="1" x14ac:dyDescent="0.25">
      <c r="C6695" s="160" t="s">
        <v>550</v>
      </c>
      <c r="D6695" s="161">
        <v>267.06</v>
      </c>
    </row>
    <row r="6696" spans="3:4" ht="15" hidden="1" customHeight="1" x14ac:dyDescent="0.25">
      <c r="C6696" s="158" t="s">
        <v>547</v>
      </c>
      <c r="D6696" s="159">
        <v>1216.17</v>
      </c>
    </row>
    <row r="6697" spans="3:4" ht="15" hidden="1" customHeight="1" x14ac:dyDescent="0.25">
      <c r="C6697" s="160" t="s">
        <v>307</v>
      </c>
      <c r="D6697" s="161">
        <v>189.48</v>
      </c>
    </row>
    <row r="6698" spans="3:4" ht="15" hidden="1" customHeight="1" x14ac:dyDescent="0.25">
      <c r="C6698" s="158" t="s">
        <v>556</v>
      </c>
      <c r="D6698" s="159">
        <v>893.01</v>
      </c>
    </row>
    <row r="6699" spans="3:4" ht="15" hidden="1" customHeight="1" x14ac:dyDescent="0.25">
      <c r="C6699" s="160" t="s">
        <v>556</v>
      </c>
      <c r="D6699" s="161">
        <v>516.27</v>
      </c>
    </row>
    <row r="6700" spans="3:4" ht="15" hidden="1" customHeight="1" x14ac:dyDescent="0.25">
      <c r="C6700" s="158" t="s">
        <v>557</v>
      </c>
      <c r="D6700" s="159">
        <v>677.25</v>
      </c>
    </row>
    <row r="6701" spans="3:4" ht="15" hidden="1" customHeight="1" x14ac:dyDescent="0.25">
      <c r="C6701" s="160" t="s">
        <v>552</v>
      </c>
      <c r="D6701" s="161">
        <v>1246.75</v>
      </c>
    </row>
    <row r="6702" spans="3:4" ht="15" hidden="1" customHeight="1" x14ac:dyDescent="0.25">
      <c r="C6702" s="158" t="s">
        <v>549</v>
      </c>
      <c r="D6702" s="159">
        <v>881.76</v>
      </c>
    </row>
    <row r="6703" spans="3:4" ht="15" hidden="1" customHeight="1" x14ac:dyDescent="0.25">
      <c r="C6703" s="160" t="s">
        <v>545</v>
      </c>
      <c r="D6703" s="161">
        <v>960.16</v>
      </c>
    </row>
    <row r="6704" spans="3:4" ht="15" hidden="1" customHeight="1" x14ac:dyDescent="0.25">
      <c r="C6704" s="158" t="s">
        <v>308</v>
      </c>
      <c r="D6704" s="159">
        <v>662.23</v>
      </c>
    </row>
    <row r="6705" spans="3:4" ht="15" hidden="1" customHeight="1" x14ac:dyDescent="0.25">
      <c r="C6705" s="160" t="s">
        <v>309</v>
      </c>
      <c r="D6705" s="161">
        <v>750.6</v>
      </c>
    </row>
    <row r="6706" spans="3:4" ht="15" hidden="1" customHeight="1" x14ac:dyDescent="0.25">
      <c r="C6706" s="158" t="s">
        <v>552</v>
      </c>
      <c r="D6706" s="159">
        <v>803.25</v>
      </c>
    </row>
    <row r="6707" spans="3:4" ht="15" hidden="1" customHeight="1" x14ac:dyDescent="0.25">
      <c r="C6707" s="160" t="s">
        <v>540</v>
      </c>
      <c r="D6707" s="161">
        <v>158.77000000000001</v>
      </c>
    </row>
    <row r="6708" spans="3:4" ht="15" hidden="1" customHeight="1" x14ac:dyDescent="0.25">
      <c r="C6708" s="158" t="s">
        <v>309</v>
      </c>
      <c r="D6708" s="159">
        <v>703.06</v>
      </c>
    </row>
    <row r="6709" spans="3:4" ht="15" hidden="1" customHeight="1" x14ac:dyDescent="0.25">
      <c r="C6709" s="160" t="s">
        <v>550</v>
      </c>
      <c r="D6709" s="161">
        <v>573.19000000000005</v>
      </c>
    </row>
    <row r="6710" spans="3:4" ht="15" hidden="1" customHeight="1" x14ac:dyDescent="0.25">
      <c r="C6710" s="158" t="s">
        <v>551</v>
      </c>
      <c r="D6710" s="159">
        <v>513.37</v>
      </c>
    </row>
    <row r="6711" spans="3:4" ht="15" hidden="1" customHeight="1" x14ac:dyDescent="0.25">
      <c r="C6711" s="160" t="s">
        <v>307</v>
      </c>
      <c r="D6711" s="161">
        <v>1170.68</v>
      </c>
    </row>
    <row r="6712" spans="3:4" ht="15" hidden="1" customHeight="1" x14ac:dyDescent="0.25">
      <c r="C6712" s="158" t="s">
        <v>540</v>
      </c>
      <c r="D6712" s="159">
        <v>538.16999999999996</v>
      </c>
    </row>
    <row r="6713" spans="3:4" ht="15" hidden="1" customHeight="1" x14ac:dyDescent="0.25">
      <c r="C6713" s="160" t="s">
        <v>558</v>
      </c>
      <c r="D6713" s="161">
        <v>590.29999999999995</v>
      </c>
    </row>
    <row r="6714" spans="3:4" ht="15" hidden="1" customHeight="1" x14ac:dyDescent="0.25">
      <c r="C6714" s="158" t="s">
        <v>551</v>
      </c>
      <c r="D6714" s="159">
        <v>1108.79</v>
      </c>
    </row>
    <row r="6715" spans="3:4" ht="15" hidden="1" customHeight="1" x14ac:dyDescent="0.25">
      <c r="C6715" s="160" t="s">
        <v>540</v>
      </c>
      <c r="D6715" s="161">
        <v>437.67</v>
      </c>
    </row>
    <row r="6716" spans="3:4" ht="15" hidden="1" customHeight="1" x14ac:dyDescent="0.25">
      <c r="C6716" s="158" t="s">
        <v>547</v>
      </c>
      <c r="D6716" s="159">
        <v>1095.5</v>
      </c>
    </row>
    <row r="6717" spans="3:4" ht="15" hidden="1" customHeight="1" x14ac:dyDescent="0.25">
      <c r="C6717" s="160" t="s">
        <v>543</v>
      </c>
      <c r="D6717" s="161">
        <v>187.82</v>
      </c>
    </row>
    <row r="6718" spans="3:4" ht="15" hidden="1" customHeight="1" x14ac:dyDescent="0.25">
      <c r="C6718" s="158" t="s">
        <v>542</v>
      </c>
      <c r="D6718" s="159">
        <v>951.64</v>
      </c>
    </row>
    <row r="6719" spans="3:4" ht="15" hidden="1" customHeight="1" x14ac:dyDescent="0.25">
      <c r="C6719" s="160" t="s">
        <v>552</v>
      </c>
      <c r="D6719" s="161">
        <v>491.38</v>
      </c>
    </row>
    <row r="6720" spans="3:4" ht="15" hidden="1" customHeight="1" x14ac:dyDescent="0.25">
      <c r="C6720" s="158" t="s">
        <v>546</v>
      </c>
      <c r="D6720" s="159">
        <v>878.81</v>
      </c>
    </row>
    <row r="6721" spans="3:4" ht="15" hidden="1" customHeight="1" x14ac:dyDescent="0.25">
      <c r="C6721" s="160" t="s">
        <v>539</v>
      </c>
      <c r="D6721" s="161">
        <v>352.7</v>
      </c>
    </row>
    <row r="6722" spans="3:4" ht="15" hidden="1" customHeight="1" x14ac:dyDescent="0.25">
      <c r="C6722" s="158" t="s">
        <v>544</v>
      </c>
      <c r="D6722" s="159">
        <v>467.32</v>
      </c>
    </row>
    <row r="6723" spans="3:4" ht="15" hidden="1" customHeight="1" x14ac:dyDescent="0.25">
      <c r="C6723" s="160" t="s">
        <v>551</v>
      </c>
      <c r="D6723" s="161">
        <v>507.62</v>
      </c>
    </row>
    <row r="6724" spans="3:4" ht="15" hidden="1" customHeight="1" x14ac:dyDescent="0.25">
      <c r="C6724" s="158" t="s">
        <v>547</v>
      </c>
      <c r="D6724" s="159">
        <v>837.42</v>
      </c>
    </row>
    <row r="6725" spans="3:4" ht="15" hidden="1" customHeight="1" x14ac:dyDescent="0.25">
      <c r="C6725" s="160" t="s">
        <v>549</v>
      </c>
      <c r="D6725" s="161">
        <v>710.11</v>
      </c>
    </row>
    <row r="6726" spans="3:4" ht="15" hidden="1" customHeight="1" x14ac:dyDescent="0.25">
      <c r="C6726" s="158" t="s">
        <v>539</v>
      </c>
      <c r="D6726" s="159">
        <v>591.49</v>
      </c>
    </row>
    <row r="6727" spans="3:4" ht="15" hidden="1" customHeight="1" x14ac:dyDescent="0.25">
      <c r="C6727" s="160" t="s">
        <v>308</v>
      </c>
      <c r="D6727" s="161">
        <v>561.07000000000005</v>
      </c>
    </row>
    <row r="6728" spans="3:4" ht="15" hidden="1" customHeight="1" x14ac:dyDescent="0.25">
      <c r="C6728" s="158" t="s">
        <v>539</v>
      </c>
      <c r="D6728" s="159">
        <v>737.74</v>
      </c>
    </row>
    <row r="6729" spans="3:4" ht="15" hidden="1" customHeight="1" x14ac:dyDescent="0.25">
      <c r="C6729" s="160" t="s">
        <v>547</v>
      </c>
      <c r="D6729" s="161">
        <v>235.51</v>
      </c>
    </row>
    <row r="6730" spans="3:4" ht="15" hidden="1" customHeight="1" x14ac:dyDescent="0.25">
      <c r="C6730" s="158" t="s">
        <v>552</v>
      </c>
      <c r="D6730" s="159">
        <v>1294.49</v>
      </c>
    </row>
    <row r="6731" spans="3:4" ht="15" hidden="1" customHeight="1" x14ac:dyDescent="0.25">
      <c r="C6731" s="160" t="s">
        <v>545</v>
      </c>
      <c r="D6731" s="161">
        <v>936.52</v>
      </c>
    </row>
    <row r="6732" spans="3:4" ht="15" hidden="1" customHeight="1" x14ac:dyDescent="0.25">
      <c r="C6732" s="158" t="s">
        <v>539</v>
      </c>
      <c r="D6732" s="159">
        <v>1198.67</v>
      </c>
    </row>
    <row r="6733" spans="3:4" ht="15" hidden="1" customHeight="1" x14ac:dyDescent="0.25">
      <c r="C6733" s="160" t="s">
        <v>543</v>
      </c>
      <c r="D6733" s="161">
        <v>459.6</v>
      </c>
    </row>
    <row r="6734" spans="3:4" ht="15" hidden="1" customHeight="1" x14ac:dyDescent="0.25">
      <c r="C6734" s="158" t="s">
        <v>543</v>
      </c>
      <c r="D6734" s="159">
        <v>214.16</v>
      </c>
    </row>
    <row r="6735" spans="3:4" ht="15" hidden="1" customHeight="1" x14ac:dyDescent="0.25">
      <c r="C6735" s="160" t="s">
        <v>309</v>
      </c>
      <c r="D6735" s="161">
        <v>173.68</v>
      </c>
    </row>
    <row r="6736" spans="3:4" ht="15" hidden="1" customHeight="1" x14ac:dyDescent="0.25">
      <c r="C6736" s="158" t="s">
        <v>541</v>
      </c>
      <c r="D6736" s="159">
        <v>16.29</v>
      </c>
    </row>
    <row r="6737" spans="3:4" ht="15" hidden="1" customHeight="1" x14ac:dyDescent="0.25">
      <c r="C6737" s="160" t="s">
        <v>307</v>
      </c>
      <c r="D6737" s="161">
        <v>654.37</v>
      </c>
    </row>
    <row r="6738" spans="3:4" ht="15" hidden="1" customHeight="1" x14ac:dyDescent="0.25">
      <c r="C6738" s="158" t="s">
        <v>549</v>
      </c>
      <c r="D6738" s="159">
        <v>791.44</v>
      </c>
    </row>
    <row r="6739" spans="3:4" ht="15" hidden="1" customHeight="1" x14ac:dyDescent="0.25">
      <c r="C6739" s="160" t="s">
        <v>308</v>
      </c>
      <c r="D6739" s="161">
        <v>572.71</v>
      </c>
    </row>
    <row r="6740" spans="3:4" ht="15" hidden="1" customHeight="1" x14ac:dyDescent="0.25">
      <c r="C6740" s="158" t="s">
        <v>539</v>
      </c>
      <c r="D6740" s="159">
        <v>103.13</v>
      </c>
    </row>
    <row r="6741" spans="3:4" ht="15" hidden="1" customHeight="1" x14ac:dyDescent="0.25">
      <c r="C6741" s="160" t="s">
        <v>542</v>
      </c>
      <c r="D6741" s="161">
        <v>342.75</v>
      </c>
    </row>
    <row r="6742" spans="3:4" ht="15" hidden="1" customHeight="1" x14ac:dyDescent="0.25">
      <c r="C6742" s="158" t="s">
        <v>554</v>
      </c>
      <c r="D6742" s="159">
        <v>432.67</v>
      </c>
    </row>
    <row r="6743" spans="3:4" ht="15" hidden="1" customHeight="1" x14ac:dyDescent="0.25">
      <c r="C6743" s="160" t="s">
        <v>540</v>
      </c>
      <c r="D6743" s="161">
        <v>514.09</v>
      </c>
    </row>
    <row r="6744" spans="3:4" ht="15" hidden="1" customHeight="1" x14ac:dyDescent="0.25">
      <c r="C6744" s="158" t="s">
        <v>544</v>
      </c>
      <c r="D6744" s="159">
        <v>1260.9000000000001</v>
      </c>
    </row>
    <row r="6745" spans="3:4" ht="15" hidden="1" customHeight="1" x14ac:dyDescent="0.25">
      <c r="C6745" s="160" t="s">
        <v>312</v>
      </c>
      <c r="D6745" s="161">
        <v>830.9</v>
      </c>
    </row>
    <row r="6746" spans="3:4" ht="15" hidden="1" customHeight="1" x14ac:dyDescent="0.25">
      <c r="C6746" s="158" t="s">
        <v>549</v>
      </c>
      <c r="D6746" s="159">
        <v>173.45</v>
      </c>
    </row>
    <row r="6747" spans="3:4" ht="15" hidden="1" customHeight="1" x14ac:dyDescent="0.25">
      <c r="C6747" s="160" t="s">
        <v>309</v>
      </c>
      <c r="D6747" s="161">
        <v>517.46</v>
      </c>
    </row>
    <row r="6748" spans="3:4" ht="15" hidden="1" customHeight="1" x14ac:dyDescent="0.25">
      <c r="C6748" s="158" t="s">
        <v>546</v>
      </c>
      <c r="D6748" s="159">
        <v>916.31</v>
      </c>
    </row>
    <row r="6749" spans="3:4" ht="15" hidden="1" customHeight="1" x14ac:dyDescent="0.25">
      <c r="C6749" s="160" t="s">
        <v>552</v>
      </c>
      <c r="D6749" s="161">
        <v>370.45</v>
      </c>
    </row>
    <row r="6750" spans="3:4" ht="15" hidden="1" customHeight="1" x14ac:dyDescent="0.25">
      <c r="C6750" s="158" t="s">
        <v>543</v>
      </c>
      <c r="D6750" s="159">
        <v>1021.36</v>
      </c>
    </row>
    <row r="6751" spans="3:4" ht="15" hidden="1" customHeight="1" x14ac:dyDescent="0.25">
      <c r="C6751" s="160" t="s">
        <v>548</v>
      </c>
      <c r="D6751" s="161">
        <v>770.75</v>
      </c>
    </row>
    <row r="6752" spans="3:4" ht="15" hidden="1" customHeight="1" x14ac:dyDescent="0.25">
      <c r="C6752" s="158" t="s">
        <v>540</v>
      </c>
      <c r="D6752" s="159">
        <v>619.30999999999995</v>
      </c>
    </row>
    <row r="6753" spans="3:4" ht="15" hidden="1" customHeight="1" x14ac:dyDescent="0.25">
      <c r="C6753" s="160" t="s">
        <v>308</v>
      </c>
      <c r="D6753" s="161">
        <v>294.2</v>
      </c>
    </row>
    <row r="6754" spans="3:4" ht="15" hidden="1" customHeight="1" x14ac:dyDescent="0.25">
      <c r="C6754" s="158" t="s">
        <v>312</v>
      </c>
      <c r="D6754" s="159">
        <v>866.55</v>
      </c>
    </row>
    <row r="6755" spans="3:4" ht="15" hidden="1" customHeight="1" x14ac:dyDescent="0.25">
      <c r="C6755" s="160" t="s">
        <v>544</v>
      </c>
      <c r="D6755" s="161">
        <v>1021.46</v>
      </c>
    </row>
    <row r="6756" spans="3:4" ht="15" hidden="1" customHeight="1" x14ac:dyDescent="0.25">
      <c r="C6756" s="158" t="s">
        <v>553</v>
      </c>
      <c r="D6756" s="159">
        <v>656.41</v>
      </c>
    </row>
    <row r="6757" spans="3:4" ht="15" hidden="1" customHeight="1" x14ac:dyDescent="0.25">
      <c r="C6757" s="160" t="s">
        <v>543</v>
      </c>
      <c r="D6757" s="161">
        <v>599.07000000000005</v>
      </c>
    </row>
    <row r="6758" spans="3:4" ht="15" hidden="1" customHeight="1" x14ac:dyDescent="0.25">
      <c r="C6758" s="158" t="s">
        <v>541</v>
      </c>
      <c r="D6758" s="159">
        <v>86.22</v>
      </c>
    </row>
    <row r="6759" spans="3:4" ht="15" hidden="1" customHeight="1" x14ac:dyDescent="0.25">
      <c r="C6759" s="160" t="s">
        <v>547</v>
      </c>
      <c r="D6759" s="161">
        <v>930.39</v>
      </c>
    </row>
    <row r="6760" spans="3:4" ht="15" hidden="1" customHeight="1" x14ac:dyDescent="0.25">
      <c r="C6760" s="158" t="s">
        <v>539</v>
      </c>
      <c r="D6760" s="159">
        <v>776.63</v>
      </c>
    </row>
    <row r="6761" spans="3:4" ht="15" hidden="1" customHeight="1" x14ac:dyDescent="0.25">
      <c r="C6761" s="160" t="s">
        <v>307</v>
      </c>
      <c r="D6761" s="161">
        <v>268.62</v>
      </c>
    </row>
    <row r="6762" spans="3:4" ht="15" hidden="1" customHeight="1" x14ac:dyDescent="0.25">
      <c r="C6762" s="158" t="s">
        <v>552</v>
      </c>
      <c r="D6762" s="159">
        <v>1014.96</v>
      </c>
    </row>
    <row r="6763" spans="3:4" ht="15" hidden="1" customHeight="1" x14ac:dyDescent="0.25">
      <c r="C6763" s="160" t="s">
        <v>308</v>
      </c>
      <c r="D6763" s="161">
        <v>403.37</v>
      </c>
    </row>
    <row r="6764" spans="3:4" ht="15" hidden="1" customHeight="1" x14ac:dyDescent="0.25">
      <c r="C6764" s="158" t="s">
        <v>539</v>
      </c>
      <c r="D6764" s="159">
        <v>188.65</v>
      </c>
    </row>
    <row r="6765" spans="3:4" ht="15" hidden="1" customHeight="1" x14ac:dyDescent="0.25">
      <c r="C6765" s="160" t="s">
        <v>312</v>
      </c>
      <c r="D6765" s="161">
        <v>988.11</v>
      </c>
    </row>
    <row r="6766" spans="3:4" ht="15" hidden="1" customHeight="1" x14ac:dyDescent="0.25">
      <c r="C6766" s="158" t="s">
        <v>539</v>
      </c>
      <c r="D6766" s="159">
        <v>892.02</v>
      </c>
    </row>
    <row r="6767" spans="3:4" ht="15" hidden="1" customHeight="1" x14ac:dyDescent="0.25">
      <c r="C6767" s="160" t="s">
        <v>549</v>
      </c>
      <c r="D6767" s="161">
        <v>448.26</v>
      </c>
    </row>
    <row r="6768" spans="3:4" ht="15" hidden="1" customHeight="1" x14ac:dyDescent="0.25">
      <c r="C6768" s="158" t="s">
        <v>554</v>
      </c>
      <c r="D6768" s="159">
        <v>1054.5999999999999</v>
      </c>
    </row>
    <row r="6769" spans="3:4" ht="15" hidden="1" customHeight="1" x14ac:dyDescent="0.25">
      <c r="C6769" s="160" t="s">
        <v>556</v>
      </c>
      <c r="D6769" s="161">
        <v>397.21</v>
      </c>
    </row>
    <row r="6770" spans="3:4" ht="15" hidden="1" customHeight="1" x14ac:dyDescent="0.25">
      <c r="C6770" s="158" t="s">
        <v>551</v>
      </c>
      <c r="D6770" s="159">
        <v>593.83000000000004</v>
      </c>
    </row>
    <row r="6771" spans="3:4" ht="15" hidden="1" customHeight="1" x14ac:dyDescent="0.25">
      <c r="C6771" s="160" t="s">
        <v>542</v>
      </c>
      <c r="D6771" s="161">
        <v>72.11</v>
      </c>
    </row>
    <row r="6772" spans="3:4" ht="15" hidden="1" customHeight="1" x14ac:dyDescent="0.25">
      <c r="C6772" s="158" t="s">
        <v>551</v>
      </c>
      <c r="D6772" s="159">
        <v>772.44</v>
      </c>
    </row>
    <row r="6773" spans="3:4" ht="15" hidden="1" customHeight="1" x14ac:dyDescent="0.25">
      <c r="C6773" s="160" t="s">
        <v>307</v>
      </c>
      <c r="D6773" s="161">
        <v>1015.84</v>
      </c>
    </row>
    <row r="6774" spans="3:4" ht="15" hidden="1" customHeight="1" x14ac:dyDescent="0.25">
      <c r="C6774" s="158" t="s">
        <v>309</v>
      </c>
      <c r="D6774" s="159">
        <v>434.94</v>
      </c>
    </row>
    <row r="6775" spans="3:4" ht="15" hidden="1" customHeight="1" x14ac:dyDescent="0.25">
      <c r="C6775" s="160" t="s">
        <v>309</v>
      </c>
      <c r="D6775" s="161">
        <v>1278.07</v>
      </c>
    </row>
    <row r="6776" spans="3:4" ht="15" hidden="1" customHeight="1" x14ac:dyDescent="0.25">
      <c r="C6776" s="158" t="s">
        <v>543</v>
      </c>
      <c r="D6776" s="159">
        <v>441.22</v>
      </c>
    </row>
    <row r="6777" spans="3:4" ht="15" hidden="1" customHeight="1" x14ac:dyDescent="0.25">
      <c r="C6777" s="160" t="s">
        <v>539</v>
      </c>
      <c r="D6777" s="161">
        <v>749.91</v>
      </c>
    </row>
    <row r="6778" spans="3:4" ht="15" hidden="1" customHeight="1" x14ac:dyDescent="0.25">
      <c r="C6778" s="158" t="s">
        <v>545</v>
      </c>
      <c r="D6778" s="159">
        <v>1121.21</v>
      </c>
    </row>
    <row r="6779" spans="3:4" ht="15" hidden="1" customHeight="1" x14ac:dyDescent="0.25">
      <c r="C6779" s="160" t="s">
        <v>540</v>
      </c>
      <c r="D6779" s="161">
        <v>875.97</v>
      </c>
    </row>
    <row r="6780" spans="3:4" ht="15" hidden="1" customHeight="1" x14ac:dyDescent="0.25">
      <c r="C6780" s="158" t="s">
        <v>539</v>
      </c>
      <c r="D6780" s="159">
        <v>598.88</v>
      </c>
    </row>
    <row r="6781" spans="3:4" ht="15" hidden="1" customHeight="1" x14ac:dyDescent="0.25">
      <c r="C6781" s="160" t="s">
        <v>541</v>
      </c>
      <c r="D6781" s="161">
        <v>1232.96</v>
      </c>
    </row>
    <row r="6782" spans="3:4" ht="15" hidden="1" customHeight="1" x14ac:dyDescent="0.25">
      <c r="C6782" s="158" t="s">
        <v>307</v>
      </c>
      <c r="D6782" s="159">
        <v>658.16</v>
      </c>
    </row>
    <row r="6783" spans="3:4" ht="15" hidden="1" customHeight="1" x14ac:dyDescent="0.25">
      <c r="C6783" s="160" t="s">
        <v>542</v>
      </c>
      <c r="D6783" s="161">
        <v>587.61</v>
      </c>
    </row>
    <row r="6784" spans="3:4" ht="15" hidden="1" customHeight="1" x14ac:dyDescent="0.25">
      <c r="C6784" s="158" t="s">
        <v>543</v>
      </c>
      <c r="D6784" s="159">
        <v>622.41999999999996</v>
      </c>
    </row>
    <row r="6785" spans="3:4" ht="15" hidden="1" customHeight="1" x14ac:dyDescent="0.25">
      <c r="C6785" s="160" t="s">
        <v>312</v>
      </c>
      <c r="D6785" s="161">
        <v>1013.76</v>
      </c>
    </row>
    <row r="6786" spans="3:4" ht="15" hidden="1" customHeight="1" x14ac:dyDescent="0.25">
      <c r="C6786" s="158" t="s">
        <v>308</v>
      </c>
      <c r="D6786" s="159">
        <v>538.78</v>
      </c>
    </row>
    <row r="6787" spans="3:4" ht="15" hidden="1" customHeight="1" x14ac:dyDescent="0.25">
      <c r="C6787" s="160" t="s">
        <v>557</v>
      </c>
      <c r="D6787" s="161">
        <v>1241.4000000000001</v>
      </c>
    </row>
    <row r="6788" spans="3:4" ht="15" hidden="1" customHeight="1" x14ac:dyDescent="0.25">
      <c r="C6788" s="158" t="s">
        <v>307</v>
      </c>
      <c r="D6788" s="159">
        <v>218.34</v>
      </c>
    </row>
    <row r="6789" spans="3:4" ht="15" hidden="1" customHeight="1" x14ac:dyDescent="0.25">
      <c r="C6789" s="160" t="s">
        <v>308</v>
      </c>
      <c r="D6789" s="161">
        <v>629.03</v>
      </c>
    </row>
    <row r="6790" spans="3:4" ht="15" hidden="1" customHeight="1" x14ac:dyDescent="0.25">
      <c r="C6790" s="158" t="s">
        <v>551</v>
      </c>
      <c r="D6790" s="159">
        <v>459.99</v>
      </c>
    </row>
    <row r="6791" spans="3:4" ht="15" hidden="1" customHeight="1" x14ac:dyDescent="0.25">
      <c r="C6791" s="160" t="s">
        <v>543</v>
      </c>
      <c r="D6791" s="161">
        <v>1056.42</v>
      </c>
    </row>
    <row r="6792" spans="3:4" ht="15" hidden="1" customHeight="1" x14ac:dyDescent="0.25">
      <c r="C6792" s="158" t="s">
        <v>307</v>
      </c>
      <c r="D6792" s="159">
        <v>437.09</v>
      </c>
    </row>
    <row r="6793" spans="3:4" ht="15" hidden="1" customHeight="1" x14ac:dyDescent="0.25">
      <c r="C6793" s="160" t="s">
        <v>554</v>
      </c>
      <c r="D6793" s="161">
        <v>718.21</v>
      </c>
    </row>
    <row r="6794" spans="3:4" ht="15" hidden="1" customHeight="1" x14ac:dyDescent="0.25">
      <c r="C6794" s="158" t="s">
        <v>553</v>
      </c>
      <c r="D6794" s="159">
        <v>471</v>
      </c>
    </row>
    <row r="6795" spans="3:4" ht="15" hidden="1" customHeight="1" x14ac:dyDescent="0.25">
      <c r="C6795" s="160" t="s">
        <v>548</v>
      </c>
      <c r="D6795" s="161">
        <v>823.46</v>
      </c>
    </row>
    <row r="6796" spans="3:4" ht="15" hidden="1" customHeight="1" x14ac:dyDescent="0.25">
      <c r="C6796" s="158" t="s">
        <v>545</v>
      </c>
      <c r="D6796" s="159">
        <v>461.74</v>
      </c>
    </row>
    <row r="6797" spans="3:4" ht="15" hidden="1" customHeight="1" x14ac:dyDescent="0.25">
      <c r="C6797" s="160" t="s">
        <v>548</v>
      </c>
      <c r="D6797" s="161">
        <v>694.03</v>
      </c>
    </row>
    <row r="6798" spans="3:4" ht="15" hidden="1" customHeight="1" x14ac:dyDescent="0.25">
      <c r="C6798" s="158" t="s">
        <v>552</v>
      </c>
      <c r="D6798" s="159">
        <v>517.19000000000005</v>
      </c>
    </row>
    <row r="6799" spans="3:4" ht="15" hidden="1" customHeight="1" x14ac:dyDescent="0.25">
      <c r="C6799" s="160" t="s">
        <v>540</v>
      </c>
      <c r="D6799" s="161">
        <v>519.32000000000005</v>
      </c>
    </row>
    <row r="6800" spans="3:4" ht="15" hidden="1" customHeight="1" x14ac:dyDescent="0.25">
      <c r="C6800" s="158" t="s">
        <v>548</v>
      </c>
      <c r="D6800" s="159">
        <v>635.07000000000005</v>
      </c>
    </row>
    <row r="6801" spans="3:4" ht="15" hidden="1" customHeight="1" x14ac:dyDescent="0.25">
      <c r="C6801" s="160" t="s">
        <v>543</v>
      </c>
      <c r="D6801" s="161">
        <v>955.98</v>
      </c>
    </row>
    <row r="6802" spans="3:4" ht="15" hidden="1" customHeight="1" x14ac:dyDescent="0.25">
      <c r="C6802" s="158" t="s">
        <v>542</v>
      </c>
      <c r="D6802" s="159">
        <v>128.37</v>
      </c>
    </row>
    <row r="6803" spans="3:4" ht="15" hidden="1" customHeight="1" x14ac:dyDescent="0.25">
      <c r="C6803" s="160" t="s">
        <v>558</v>
      </c>
      <c r="D6803" s="161">
        <v>1049.77</v>
      </c>
    </row>
    <row r="6804" spans="3:4" ht="15" hidden="1" customHeight="1" x14ac:dyDescent="0.25">
      <c r="C6804" s="158" t="s">
        <v>541</v>
      </c>
      <c r="D6804" s="159">
        <v>553.74</v>
      </c>
    </row>
    <row r="6805" spans="3:4" ht="15" hidden="1" customHeight="1" x14ac:dyDescent="0.25">
      <c r="C6805" s="160" t="s">
        <v>550</v>
      </c>
      <c r="D6805" s="161">
        <v>673.92</v>
      </c>
    </row>
    <row r="6806" spans="3:4" ht="15" hidden="1" customHeight="1" x14ac:dyDescent="0.25">
      <c r="C6806" s="158" t="s">
        <v>551</v>
      </c>
      <c r="D6806" s="159">
        <v>843.57</v>
      </c>
    </row>
    <row r="6807" spans="3:4" ht="15" hidden="1" customHeight="1" x14ac:dyDescent="0.25">
      <c r="C6807" s="160" t="s">
        <v>539</v>
      </c>
      <c r="D6807" s="161">
        <v>940.85</v>
      </c>
    </row>
    <row r="6808" spans="3:4" ht="15" hidden="1" customHeight="1" x14ac:dyDescent="0.25">
      <c r="C6808" s="158" t="s">
        <v>558</v>
      </c>
      <c r="D6808" s="159">
        <v>655.16999999999996</v>
      </c>
    </row>
    <row r="6809" spans="3:4" ht="15" hidden="1" customHeight="1" x14ac:dyDescent="0.25">
      <c r="C6809" s="160" t="s">
        <v>546</v>
      </c>
      <c r="D6809" s="161">
        <v>51.05</v>
      </c>
    </row>
    <row r="6810" spans="3:4" ht="15" hidden="1" customHeight="1" x14ac:dyDescent="0.25">
      <c r="C6810" s="158" t="s">
        <v>547</v>
      </c>
      <c r="D6810" s="159">
        <v>16.510000000000002</v>
      </c>
    </row>
    <row r="6811" spans="3:4" ht="15" hidden="1" customHeight="1" x14ac:dyDescent="0.25">
      <c r="C6811" s="160" t="s">
        <v>553</v>
      </c>
      <c r="D6811" s="161">
        <v>345.34</v>
      </c>
    </row>
    <row r="6812" spans="3:4" ht="15" hidden="1" customHeight="1" x14ac:dyDescent="0.25">
      <c r="C6812" s="158" t="s">
        <v>549</v>
      </c>
      <c r="D6812" s="159">
        <v>592.83000000000004</v>
      </c>
    </row>
    <row r="6813" spans="3:4" ht="15" hidden="1" customHeight="1" x14ac:dyDescent="0.25">
      <c r="C6813" s="160" t="s">
        <v>557</v>
      </c>
      <c r="D6813" s="161">
        <v>495.15</v>
      </c>
    </row>
    <row r="6814" spans="3:4" ht="15" hidden="1" customHeight="1" x14ac:dyDescent="0.25">
      <c r="C6814" s="158" t="s">
        <v>549</v>
      </c>
      <c r="D6814" s="159">
        <v>1109.1600000000001</v>
      </c>
    </row>
    <row r="6815" spans="3:4" ht="15" hidden="1" customHeight="1" x14ac:dyDescent="0.25">
      <c r="C6815" s="160" t="s">
        <v>546</v>
      </c>
      <c r="D6815" s="161">
        <v>196.05</v>
      </c>
    </row>
    <row r="6816" spans="3:4" ht="15" hidden="1" customHeight="1" x14ac:dyDescent="0.25">
      <c r="C6816" s="158" t="s">
        <v>545</v>
      </c>
      <c r="D6816" s="159">
        <v>1107.18</v>
      </c>
    </row>
    <row r="6817" spans="3:4" ht="15" hidden="1" customHeight="1" x14ac:dyDescent="0.25">
      <c r="C6817" s="160" t="s">
        <v>552</v>
      </c>
      <c r="D6817" s="161">
        <v>811.35</v>
      </c>
    </row>
    <row r="6818" spans="3:4" ht="15" hidden="1" customHeight="1" x14ac:dyDescent="0.25">
      <c r="C6818" s="158" t="s">
        <v>309</v>
      </c>
      <c r="D6818" s="159">
        <v>118.6</v>
      </c>
    </row>
    <row r="6819" spans="3:4" ht="15" hidden="1" customHeight="1" x14ac:dyDescent="0.25">
      <c r="C6819" s="160" t="s">
        <v>312</v>
      </c>
      <c r="D6819" s="161">
        <v>775.49</v>
      </c>
    </row>
    <row r="6820" spans="3:4" ht="15" hidden="1" customHeight="1" x14ac:dyDescent="0.25">
      <c r="C6820" s="158" t="s">
        <v>542</v>
      </c>
      <c r="D6820" s="159">
        <v>56.62</v>
      </c>
    </row>
    <row r="6821" spans="3:4" ht="15" hidden="1" customHeight="1" x14ac:dyDescent="0.25">
      <c r="C6821" s="160" t="s">
        <v>549</v>
      </c>
      <c r="D6821" s="161">
        <v>717.56</v>
      </c>
    </row>
    <row r="6822" spans="3:4" ht="15" hidden="1" customHeight="1" x14ac:dyDescent="0.25">
      <c r="C6822" s="158" t="s">
        <v>539</v>
      </c>
      <c r="D6822" s="159">
        <v>1028.28</v>
      </c>
    </row>
    <row r="6823" spans="3:4" ht="15" hidden="1" customHeight="1" x14ac:dyDescent="0.25">
      <c r="C6823" s="160" t="s">
        <v>553</v>
      </c>
      <c r="D6823" s="161">
        <v>428.21</v>
      </c>
    </row>
    <row r="6824" spans="3:4" ht="15" hidden="1" customHeight="1" x14ac:dyDescent="0.25">
      <c r="C6824" s="158" t="s">
        <v>312</v>
      </c>
      <c r="D6824" s="159">
        <v>101.02</v>
      </c>
    </row>
    <row r="6825" spans="3:4" ht="15" hidden="1" customHeight="1" x14ac:dyDescent="0.25">
      <c r="C6825" s="160" t="s">
        <v>542</v>
      </c>
      <c r="D6825" s="161">
        <v>180.47</v>
      </c>
    </row>
    <row r="6826" spans="3:4" ht="15" hidden="1" customHeight="1" x14ac:dyDescent="0.25">
      <c r="C6826" s="158" t="s">
        <v>543</v>
      </c>
      <c r="D6826" s="159">
        <v>305.08999999999997</v>
      </c>
    </row>
    <row r="6827" spans="3:4" ht="15" hidden="1" customHeight="1" x14ac:dyDescent="0.25">
      <c r="C6827" s="160" t="s">
        <v>539</v>
      </c>
      <c r="D6827" s="161">
        <v>413.35</v>
      </c>
    </row>
    <row r="6828" spans="3:4" ht="15" hidden="1" customHeight="1" x14ac:dyDescent="0.25">
      <c r="C6828" s="158" t="s">
        <v>551</v>
      </c>
      <c r="D6828" s="159">
        <v>164.38</v>
      </c>
    </row>
    <row r="6829" spans="3:4" ht="15" hidden="1" customHeight="1" x14ac:dyDescent="0.25">
      <c r="C6829" s="160" t="s">
        <v>312</v>
      </c>
      <c r="D6829" s="161">
        <v>281.81</v>
      </c>
    </row>
    <row r="6830" spans="3:4" ht="15" hidden="1" customHeight="1" x14ac:dyDescent="0.25">
      <c r="C6830" s="158" t="s">
        <v>543</v>
      </c>
      <c r="D6830" s="159">
        <v>392.23</v>
      </c>
    </row>
    <row r="6831" spans="3:4" ht="15" hidden="1" customHeight="1" x14ac:dyDescent="0.25">
      <c r="C6831" s="160" t="s">
        <v>539</v>
      </c>
      <c r="D6831" s="161">
        <v>784.73</v>
      </c>
    </row>
    <row r="6832" spans="3:4" ht="15" hidden="1" customHeight="1" x14ac:dyDescent="0.25">
      <c r="C6832" s="158" t="s">
        <v>543</v>
      </c>
      <c r="D6832" s="159">
        <v>145.46</v>
      </c>
    </row>
    <row r="6833" spans="3:4" ht="15" hidden="1" customHeight="1" x14ac:dyDescent="0.25">
      <c r="C6833" s="160" t="s">
        <v>558</v>
      </c>
      <c r="D6833" s="161">
        <v>119.16</v>
      </c>
    </row>
    <row r="6834" spans="3:4" ht="15" hidden="1" customHeight="1" x14ac:dyDescent="0.25">
      <c r="C6834" s="158" t="s">
        <v>546</v>
      </c>
      <c r="D6834" s="159">
        <v>334.73</v>
      </c>
    </row>
    <row r="6835" spans="3:4" ht="15" hidden="1" customHeight="1" x14ac:dyDescent="0.25">
      <c r="C6835" s="160" t="s">
        <v>312</v>
      </c>
      <c r="D6835" s="161">
        <v>470.81</v>
      </c>
    </row>
    <row r="6836" spans="3:4" ht="15" hidden="1" customHeight="1" x14ac:dyDescent="0.25">
      <c r="C6836" s="158" t="s">
        <v>547</v>
      </c>
      <c r="D6836" s="159">
        <v>1083.47</v>
      </c>
    </row>
    <row r="6837" spans="3:4" ht="15" hidden="1" customHeight="1" x14ac:dyDescent="0.25">
      <c r="C6837" s="160" t="s">
        <v>555</v>
      </c>
      <c r="D6837" s="161">
        <v>954.46</v>
      </c>
    </row>
    <row r="6838" spans="3:4" ht="15" hidden="1" customHeight="1" x14ac:dyDescent="0.25">
      <c r="C6838" s="158" t="s">
        <v>308</v>
      </c>
      <c r="D6838" s="159">
        <v>1261.2</v>
      </c>
    </row>
    <row r="6839" spans="3:4" ht="15" hidden="1" customHeight="1" x14ac:dyDescent="0.25">
      <c r="C6839" s="160" t="s">
        <v>551</v>
      </c>
      <c r="D6839" s="161">
        <v>502.41</v>
      </c>
    </row>
    <row r="6840" spans="3:4" ht="15" hidden="1" customHeight="1" x14ac:dyDescent="0.25">
      <c r="C6840" s="158" t="s">
        <v>555</v>
      </c>
      <c r="D6840" s="159">
        <v>785.5</v>
      </c>
    </row>
    <row r="6841" spans="3:4" ht="15" hidden="1" customHeight="1" x14ac:dyDescent="0.25">
      <c r="C6841" s="160" t="s">
        <v>551</v>
      </c>
      <c r="D6841" s="161">
        <v>973.61</v>
      </c>
    </row>
    <row r="6842" spans="3:4" ht="15" hidden="1" customHeight="1" x14ac:dyDescent="0.25">
      <c r="C6842" s="158" t="s">
        <v>554</v>
      </c>
      <c r="D6842" s="159">
        <v>605.98</v>
      </c>
    </row>
    <row r="6843" spans="3:4" ht="15" hidden="1" customHeight="1" x14ac:dyDescent="0.25">
      <c r="C6843" s="160" t="s">
        <v>546</v>
      </c>
      <c r="D6843" s="161">
        <v>1164.7</v>
      </c>
    </row>
    <row r="6844" spans="3:4" ht="15" hidden="1" customHeight="1" x14ac:dyDescent="0.25">
      <c r="C6844" s="158" t="s">
        <v>553</v>
      </c>
      <c r="D6844" s="159">
        <v>626.54</v>
      </c>
    </row>
    <row r="6845" spans="3:4" ht="15" hidden="1" customHeight="1" x14ac:dyDescent="0.25">
      <c r="C6845" s="160" t="s">
        <v>540</v>
      </c>
      <c r="D6845" s="161">
        <v>649.12</v>
      </c>
    </row>
    <row r="6846" spans="3:4" ht="15" hidden="1" customHeight="1" x14ac:dyDescent="0.25">
      <c r="C6846" s="158" t="s">
        <v>545</v>
      </c>
      <c r="D6846" s="159">
        <v>850.39</v>
      </c>
    </row>
    <row r="6847" spans="3:4" ht="15" hidden="1" customHeight="1" x14ac:dyDescent="0.25">
      <c r="C6847" s="160" t="s">
        <v>557</v>
      </c>
      <c r="D6847" s="161">
        <v>402.53</v>
      </c>
    </row>
    <row r="6848" spans="3:4" ht="15" hidden="1" customHeight="1" x14ac:dyDescent="0.25">
      <c r="C6848" s="158" t="s">
        <v>551</v>
      </c>
      <c r="D6848" s="159">
        <v>655.38</v>
      </c>
    </row>
    <row r="6849" spans="3:4" ht="15" hidden="1" customHeight="1" x14ac:dyDescent="0.25">
      <c r="C6849" s="160" t="s">
        <v>545</v>
      </c>
      <c r="D6849" s="161">
        <v>735.88</v>
      </c>
    </row>
    <row r="6850" spans="3:4" ht="15" hidden="1" customHeight="1" x14ac:dyDescent="0.25">
      <c r="C6850" s="158" t="s">
        <v>539</v>
      </c>
      <c r="D6850" s="159">
        <v>683.48</v>
      </c>
    </row>
    <row r="6851" spans="3:4" ht="15" hidden="1" customHeight="1" x14ac:dyDescent="0.25">
      <c r="C6851" s="160" t="s">
        <v>539</v>
      </c>
      <c r="D6851" s="161">
        <v>157.13999999999999</v>
      </c>
    </row>
    <row r="6852" spans="3:4" ht="15" hidden="1" customHeight="1" x14ac:dyDescent="0.25">
      <c r="C6852" s="158" t="s">
        <v>546</v>
      </c>
      <c r="D6852" s="159">
        <v>653.05999999999995</v>
      </c>
    </row>
    <row r="6853" spans="3:4" ht="15" hidden="1" customHeight="1" x14ac:dyDescent="0.25">
      <c r="C6853" s="160" t="s">
        <v>550</v>
      </c>
      <c r="D6853" s="161">
        <v>461.78</v>
      </c>
    </row>
    <row r="6854" spans="3:4" ht="15" hidden="1" customHeight="1" x14ac:dyDescent="0.25">
      <c r="C6854" s="158" t="s">
        <v>308</v>
      </c>
      <c r="D6854" s="159">
        <v>558.03</v>
      </c>
    </row>
    <row r="6855" spans="3:4" ht="15" hidden="1" customHeight="1" x14ac:dyDescent="0.25">
      <c r="C6855" s="160" t="s">
        <v>550</v>
      </c>
      <c r="D6855" s="161">
        <v>339.29</v>
      </c>
    </row>
    <row r="6856" spans="3:4" ht="15" hidden="1" customHeight="1" x14ac:dyDescent="0.25">
      <c r="C6856" s="158" t="s">
        <v>555</v>
      </c>
      <c r="D6856" s="159">
        <v>557.29999999999995</v>
      </c>
    </row>
    <row r="6857" spans="3:4" ht="15" hidden="1" customHeight="1" x14ac:dyDescent="0.25">
      <c r="C6857" s="160" t="s">
        <v>554</v>
      </c>
      <c r="D6857" s="161">
        <v>72.8</v>
      </c>
    </row>
    <row r="6858" spans="3:4" ht="15" hidden="1" customHeight="1" x14ac:dyDescent="0.25">
      <c r="C6858" s="158" t="s">
        <v>545</v>
      </c>
      <c r="D6858" s="159">
        <v>587.48</v>
      </c>
    </row>
    <row r="6859" spans="3:4" ht="15" hidden="1" customHeight="1" x14ac:dyDescent="0.25">
      <c r="C6859" s="160" t="s">
        <v>540</v>
      </c>
      <c r="D6859" s="161">
        <v>919.78</v>
      </c>
    </row>
    <row r="6860" spans="3:4" ht="15" hidden="1" customHeight="1" x14ac:dyDescent="0.25">
      <c r="C6860" s="158" t="s">
        <v>312</v>
      </c>
      <c r="D6860" s="159">
        <v>679.69</v>
      </c>
    </row>
    <row r="6861" spans="3:4" ht="15" hidden="1" customHeight="1" x14ac:dyDescent="0.25">
      <c r="C6861" s="160" t="s">
        <v>550</v>
      </c>
      <c r="D6861" s="161">
        <v>533.76</v>
      </c>
    </row>
    <row r="6862" spans="3:4" ht="15" hidden="1" customHeight="1" x14ac:dyDescent="0.25">
      <c r="C6862" s="158" t="s">
        <v>548</v>
      </c>
      <c r="D6862" s="159">
        <v>846.26</v>
      </c>
    </row>
    <row r="6863" spans="3:4" ht="15" hidden="1" customHeight="1" x14ac:dyDescent="0.25">
      <c r="C6863" s="160" t="s">
        <v>308</v>
      </c>
      <c r="D6863" s="161">
        <v>157.86000000000001</v>
      </c>
    </row>
    <row r="6864" spans="3:4" ht="15" hidden="1" customHeight="1" x14ac:dyDescent="0.25">
      <c r="C6864" s="158" t="s">
        <v>555</v>
      </c>
      <c r="D6864" s="159">
        <v>786.42</v>
      </c>
    </row>
    <row r="6865" spans="3:4" ht="15" hidden="1" customHeight="1" x14ac:dyDescent="0.25">
      <c r="C6865" s="160" t="s">
        <v>550</v>
      </c>
      <c r="D6865" s="161">
        <v>1187.58</v>
      </c>
    </row>
    <row r="6866" spans="3:4" ht="15" hidden="1" customHeight="1" x14ac:dyDescent="0.25">
      <c r="C6866" s="158" t="s">
        <v>539</v>
      </c>
      <c r="D6866" s="159">
        <v>804.61</v>
      </c>
    </row>
    <row r="6867" spans="3:4" ht="15" hidden="1" customHeight="1" x14ac:dyDescent="0.25">
      <c r="C6867" s="160" t="s">
        <v>308</v>
      </c>
      <c r="D6867" s="161">
        <v>27.22</v>
      </c>
    </row>
    <row r="6868" spans="3:4" ht="15" hidden="1" customHeight="1" x14ac:dyDescent="0.25">
      <c r="C6868" s="158" t="s">
        <v>540</v>
      </c>
      <c r="D6868" s="159">
        <v>284.02</v>
      </c>
    </row>
    <row r="6869" spans="3:4" ht="15" hidden="1" customHeight="1" x14ac:dyDescent="0.25">
      <c r="C6869" s="160" t="s">
        <v>550</v>
      </c>
      <c r="D6869" s="161">
        <v>591.16999999999996</v>
      </c>
    </row>
    <row r="6870" spans="3:4" ht="15" hidden="1" customHeight="1" x14ac:dyDescent="0.25">
      <c r="C6870" s="158" t="s">
        <v>556</v>
      </c>
      <c r="D6870" s="159">
        <v>635.71</v>
      </c>
    </row>
    <row r="6871" spans="3:4" ht="15" hidden="1" customHeight="1" x14ac:dyDescent="0.25">
      <c r="C6871" s="160" t="s">
        <v>312</v>
      </c>
      <c r="D6871" s="161">
        <v>274.39</v>
      </c>
    </row>
    <row r="6872" spans="3:4" ht="15" hidden="1" customHeight="1" x14ac:dyDescent="0.25">
      <c r="C6872" s="158" t="s">
        <v>556</v>
      </c>
      <c r="D6872" s="159">
        <v>504.87</v>
      </c>
    </row>
    <row r="6873" spans="3:4" ht="15" hidden="1" customHeight="1" x14ac:dyDescent="0.25">
      <c r="C6873" s="160" t="s">
        <v>539</v>
      </c>
      <c r="D6873" s="161">
        <v>586.6</v>
      </c>
    </row>
    <row r="6874" spans="3:4" ht="15" hidden="1" customHeight="1" x14ac:dyDescent="0.25">
      <c r="C6874" s="158" t="s">
        <v>553</v>
      </c>
      <c r="D6874" s="159">
        <v>1258.6300000000001</v>
      </c>
    </row>
    <row r="6875" spans="3:4" ht="15" hidden="1" customHeight="1" x14ac:dyDescent="0.25">
      <c r="C6875" s="160" t="s">
        <v>551</v>
      </c>
      <c r="D6875" s="161">
        <v>889.37</v>
      </c>
    </row>
    <row r="6876" spans="3:4" ht="15" hidden="1" customHeight="1" x14ac:dyDescent="0.25">
      <c r="C6876" s="158" t="s">
        <v>553</v>
      </c>
      <c r="D6876" s="159">
        <v>431</v>
      </c>
    </row>
    <row r="6877" spans="3:4" ht="15" hidden="1" customHeight="1" x14ac:dyDescent="0.25">
      <c r="C6877" s="160" t="s">
        <v>312</v>
      </c>
      <c r="D6877" s="161">
        <v>591.28</v>
      </c>
    </row>
    <row r="6878" spans="3:4" ht="15" hidden="1" customHeight="1" x14ac:dyDescent="0.25">
      <c r="C6878" s="158" t="s">
        <v>312</v>
      </c>
      <c r="D6878" s="159">
        <v>328.7</v>
      </c>
    </row>
    <row r="6879" spans="3:4" ht="15" hidden="1" customHeight="1" x14ac:dyDescent="0.25">
      <c r="C6879" s="160" t="s">
        <v>308</v>
      </c>
      <c r="D6879" s="161">
        <v>400.92</v>
      </c>
    </row>
    <row r="6880" spans="3:4" ht="15" hidden="1" customHeight="1" x14ac:dyDescent="0.25">
      <c r="C6880" s="158" t="s">
        <v>557</v>
      </c>
      <c r="D6880" s="159">
        <v>1193.1300000000001</v>
      </c>
    </row>
    <row r="6881" spans="3:4" ht="15" hidden="1" customHeight="1" x14ac:dyDescent="0.25">
      <c r="C6881" s="160" t="s">
        <v>307</v>
      </c>
      <c r="D6881" s="161">
        <v>625.88</v>
      </c>
    </row>
    <row r="6882" spans="3:4" ht="15" hidden="1" customHeight="1" x14ac:dyDescent="0.25">
      <c r="C6882" s="158" t="s">
        <v>554</v>
      </c>
      <c r="D6882" s="159">
        <v>182.7</v>
      </c>
    </row>
    <row r="6883" spans="3:4" ht="15" hidden="1" customHeight="1" x14ac:dyDescent="0.25">
      <c r="C6883" s="160" t="s">
        <v>309</v>
      </c>
      <c r="D6883" s="161">
        <v>736.75</v>
      </c>
    </row>
    <row r="6884" spans="3:4" ht="15" hidden="1" customHeight="1" x14ac:dyDescent="0.25">
      <c r="C6884" s="158" t="s">
        <v>549</v>
      </c>
      <c r="D6884" s="159">
        <v>701.37</v>
      </c>
    </row>
    <row r="6885" spans="3:4" ht="15" hidden="1" customHeight="1" x14ac:dyDescent="0.25">
      <c r="C6885" s="160" t="s">
        <v>556</v>
      </c>
      <c r="D6885" s="161">
        <v>323.48</v>
      </c>
    </row>
    <row r="6886" spans="3:4" ht="15" hidden="1" customHeight="1" x14ac:dyDescent="0.25">
      <c r="C6886" s="158" t="s">
        <v>312</v>
      </c>
      <c r="D6886" s="159">
        <v>517</v>
      </c>
    </row>
    <row r="6887" spans="3:4" ht="15" hidden="1" customHeight="1" x14ac:dyDescent="0.25">
      <c r="C6887" s="160" t="s">
        <v>551</v>
      </c>
      <c r="D6887" s="161">
        <v>667.2</v>
      </c>
    </row>
    <row r="6888" spans="3:4" ht="15" hidden="1" customHeight="1" x14ac:dyDescent="0.25">
      <c r="C6888" s="158" t="s">
        <v>539</v>
      </c>
      <c r="D6888" s="159">
        <v>136.97999999999999</v>
      </c>
    </row>
    <row r="6889" spans="3:4" ht="15" hidden="1" customHeight="1" x14ac:dyDescent="0.25">
      <c r="C6889" s="160" t="s">
        <v>542</v>
      </c>
      <c r="D6889" s="161">
        <v>1076.81</v>
      </c>
    </row>
    <row r="6890" spans="3:4" ht="15" hidden="1" customHeight="1" x14ac:dyDescent="0.25">
      <c r="C6890" s="158" t="s">
        <v>558</v>
      </c>
      <c r="D6890" s="159">
        <v>300.49</v>
      </c>
    </row>
    <row r="6891" spans="3:4" ht="15" hidden="1" customHeight="1" x14ac:dyDescent="0.25">
      <c r="C6891" s="160" t="s">
        <v>546</v>
      </c>
      <c r="D6891" s="161">
        <v>212.27</v>
      </c>
    </row>
    <row r="6892" spans="3:4" ht="15" hidden="1" customHeight="1" x14ac:dyDescent="0.25">
      <c r="C6892" s="158" t="s">
        <v>549</v>
      </c>
      <c r="D6892" s="159">
        <v>699.36</v>
      </c>
    </row>
    <row r="6893" spans="3:4" ht="15" hidden="1" customHeight="1" x14ac:dyDescent="0.25">
      <c r="C6893" s="160" t="s">
        <v>307</v>
      </c>
      <c r="D6893" s="161">
        <v>527.70000000000005</v>
      </c>
    </row>
    <row r="6894" spans="3:4" ht="15" hidden="1" customHeight="1" x14ac:dyDescent="0.25">
      <c r="C6894" s="158" t="s">
        <v>308</v>
      </c>
      <c r="D6894" s="159">
        <v>572.38</v>
      </c>
    </row>
    <row r="6895" spans="3:4" ht="15" hidden="1" customHeight="1" x14ac:dyDescent="0.25">
      <c r="C6895" s="160" t="s">
        <v>546</v>
      </c>
      <c r="D6895" s="161">
        <v>1052.6300000000001</v>
      </c>
    </row>
    <row r="6896" spans="3:4" ht="15" hidden="1" customHeight="1" x14ac:dyDescent="0.25">
      <c r="C6896" s="158" t="s">
        <v>546</v>
      </c>
      <c r="D6896" s="159">
        <v>836.21</v>
      </c>
    </row>
    <row r="6897" spans="3:4" ht="15" hidden="1" customHeight="1" x14ac:dyDescent="0.25">
      <c r="C6897" s="160" t="s">
        <v>309</v>
      </c>
      <c r="D6897" s="161">
        <v>66.900000000000006</v>
      </c>
    </row>
    <row r="6898" spans="3:4" ht="15" hidden="1" customHeight="1" x14ac:dyDescent="0.25">
      <c r="C6898" s="158" t="s">
        <v>540</v>
      </c>
      <c r="D6898" s="159">
        <v>233.5</v>
      </c>
    </row>
    <row r="6899" spans="3:4" ht="15" hidden="1" customHeight="1" x14ac:dyDescent="0.25">
      <c r="C6899" s="160" t="s">
        <v>554</v>
      </c>
      <c r="D6899" s="161">
        <v>835.69</v>
      </c>
    </row>
    <row r="6900" spans="3:4" ht="15" hidden="1" customHeight="1" x14ac:dyDescent="0.25">
      <c r="C6900" s="158" t="s">
        <v>553</v>
      </c>
      <c r="D6900" s="159">
        <v>409.63</v>
      </c>
    </row>
    <row r="6901" spans="3:4" ht="15" hidden="1" customHeight="1" x14ac:dyDescent="0.25">
      <c r="C6901" s="160" t="s">
        <v>546</v>
      </c>
      <c r="D6901" s="161">
        <v>998.1</v>
      </c>
    </row>
    <row r="6902" spans="3:4" ht="15" hidden="1" customHeight="1" x14ac:dyDescent="0.25">
      <c r="C6902" s="158" t="s">
        <v>551</v>
      </c>
      <c r="D6902" s="159">
        <v>234.88</v>
      </c>
    </row>
    <row r="6903" spans="3:4" ht="15" hidden="1" customHeight="1" x14ac:dyDescent="0.25">
      <c r="C6903" s="160" t="s">
        <v>312</v>
      </c>
      <c r="D6903" s="161">
        <v>255.68</v>
      </c>
    </row>
    <row r="6904" spans="3:4" ht="15" hidden="1" customHeight="1" x14ac:dyDescent="0.25">
      <c r="C6904" s="158" t="s">
        <v>549</v>
      </c>
      <c r="D6904" s="159">
        <v>669.78</v>
      </c>
    </row>
    <row r="6905" spans="3:4" ht="15" hidden="1" customHeight="1" x14ac:dyDescent="0.25">
      <c r="C6905" s="160" t="s">
        <v>547</v>
      </c>
      <c r="D6905" s="161">
        <v>452.15</v>
      </c>
    </row>
    <row r="6906" spans="3:4" ht="15" hidden="1" customHeight="1" x14ac:dyDescent="0.25">
      <c r="C6906" s="158" t="s">
        <v>308</v>
      </c>
      <c r="D6906" s="159">
        <v>142.76</v>
      </c>
    </row>
    <row r="6907" spans="3:4" ht="15" hidden="1" customHeight="1" x14ac:dyDescent="0.25">
      <c r="C6907" s="160" t="s">
        <v>309</v>
      </c>
      <c r="D6907" s="161">
        <v>1173.97</v>
      </c>
    </row>
    <row r="6908" spans="3:4" ht="15" hidden="1" customHeight="1" x14ac:dyDescent="0.25">
      <c r="C6908" s="158" t="s">
        <v>312</v>
      </c>
      <c r="D6908" s="159">
        <v>869.92</v>
      </c>
    </row>
    <row r="6909" spans="3:4" ht="15" hidden="1" customHeight="1" x14ac:dyDescent="0.25">
      <c r="C6909" s="160" t="s">
        <v>551</v>
      </c>
      <c r="D6909" s="161">
        <v>651.64</v>
      </c>
    </row>
    <row r="6910" spans="3:4" ht="15" hidden="1" customHeight="1" x14ac:dyDescent="0.25">
      <c r="C6910" s="158" t="s">
        <v>545</v>
      </c>
      <c r="D6910" s="159">
        <v>1028.93</v>
      </c>
    </row>
    <row r="6911" spans="3:4" ht="15" hidden="1" customHeight="1" x14ac:dyDescent="0.25">
      <c r="C6911" s="160" t="s">
        <v>308</v>
      </c>
      <c r="D6911" s="161">
        <v>1157.32</v>
      </c>
    </row>
    <row r="6912" spans="3:4" ht="15" hidden="1" customHeight="1" x14ac:dyDescent="0.25">
      <c r="C6912" s="158" t="s">
        <v>309</v>
      </c>
      <c r="D6912" s="159">
        <v>893.27</v>
      </c>
    </row>
    <row r="6913" spans="3:4" ht="15" hidden="1" customHeight="1" x14ac:dyDescent="0.25">
      <c r="C6913" s="160" t="s">
        <v>553</v>
      </c>
      <c r="D6913" s="161">
        <v>635.91999999999996</v>
      </c>
    </row>
    <row r="6914" spans="3:4" ht="15" hidden="1" customHeight="1" x14ac:dyDescent="0.25">
      <c r="C6914" s="158" t="s">
        <v>547</v>
      </c>
      <c r="D6914" s="159">
        <v>776.83</v>
      </c>
    </row>
    <row r="6915" spans="3:4" ht="15" hidden="1" customHeight="1" x14ac:dyDescent="0.25">
      <c r="C6915" s="160" t="s">
        <v>308</v>
      </c>
      <c r="D6915" s="161">
        <v>533.41999999999996</v>
      </c>
    </row>
    <row r="6916" spans="3:4" ht="15" hidden="1" customHeight="1" x14ac:dyDescent="0.25">
      <c r="C6916" s="158" t="s">
        <v>312</v>
      </c>
      <c r="D6916" s="159">
        <v>454.87</v>
      </c>
    </row>
    <row r="6917" spans="3:4" ht="15" hidden="1" customHeight="1" x14ac:dyDescent="0.25">
      <c r="C6917" s="160" t="s">
        <v>553</v>
      </c>
      <c r="D6917" s="161">
        <v>1063.22</v>
      </c>
    </row>
    <row r="6918" spans="3:4" ht="15" hidden="1" customHeight="1" x14ac:dyDescent="0.25">
      <c r="C6918" s="158" t="s">
        <v>544</v>
      </c>
      <c r="D6918" s="159">
        <v>1009.01</v>
      </c>
    </row>
    <row r="6919" spans="3:4" ht="15" hidden="1" customHeight="1" x14ac:dyDescent="0.25">
      <c r="C6919" s="160" t="s">
        <v>540</v>
      </c>
      <c r="D6919" s="161">
        <v>664.95</v>
      </c>
    </row>
    <row r="6920" spans="3:4" ht="15" hidden="1" customHeight="1" x14ac:dyDescent="0.25">
      <c r="C6920" s="158" t="s">
        <v>312</v>
      </c>
      <c r="D6920" s="159">
        <v>1260.6300000000001</v>
      </c>
    </row>
    <row r="6921" spans="3:4" ht="15" hidden="1" customHeight="1" x14ac:dyDescent="0.25">
      <c r="C6921" s="160" t="s">
        <v>308</v>
      </c>
      <c r="D6921" s="161">
        <v>368.5</v>
      </c>
    </row>
    <row r="6922" spans="3:4" ht="15" hidden="1" customHeight="1" x14ac:dyDescent="0.25">
      <c r="C6922" s="158" t="s">
        <v>307</v>
      </c>
      <c r="D6922" s="159">
        <v>1239.58</v>
      </c>
    </row>
    <row r="6923" spans="3:4" ht="15" hidden="1" customHeight="1" x14ac:dyDescent="0.25">
      <c r="C6923" s="160" t="s">
        <v>543</v>
      </c>
      <c r="D6923" s="161">
        <v>464.77</v>
      </c>
    </row>
    <row r="6924" spans="3:4" ht="15" hidden="1" customHeight="1" x14ac:dyDescent="0.25">
      <c r="C6924" s="158" t="s">
        <v>545</v>
      </c>
      <c r="D6924" s="159">
        <v>902.76</v>
      </c>
    </row>
    <row r="6925" spans="3:4" ht="15" hidden="1" customHeight="1" x14ac:dyDescent="0.25">
      <c r="C6925" s="160" t="s">
        <v>557</v>
      </c>
      <c r="D6925" s="161">
        <v>65.27</v>
      </c>
    </row>
    <row r="6926" spans="3:4" ht="15" hidden="1" customHeight="1" x14ac:dyDescent="0.25">
      <c r="C6926" s="158" t="s">
        <v>558</v>
      </c>
      <c r="D6926" s="159">
        <v>668.52</v>
      </c>
    </row>
    <row r="6927" spans="3:4" ht="15" hidden="1" customHeight="1" x14ac:dyDescent="0.25">
      <c r="C6927" s="160" t="s">
        <v>552</v>
      </c>
      <c r="D6927" s="161">
        <v>1227.75</v>
      </c>
    </row>
    <row r="6928" spans="3:4" ht="15" hidden="1" customHeight="1" x14ac:dyDescent="0.25">
      <c r="C6928" s="158" t="s">
        <v>543</v>
      </c>
      <c r="D6928" s="159">
        <v>603.70000000000005</v>
      </c>
    </row>
    <row r="6929" spans="3:4" ht="15" hidden="1" customHeight="1" x14ac:dyDescent="0.25">
      <c r="C6929" s="160" t="s">
        <v>312</v>
      </c>
      <c r="D6929" s="161">
        <v>856.9</v>
      </c>
    </row>
    <row r="6930" spans="3:4" ht="15" hidden="1" customHeight="1" x14ac:dyDescent="0.25">
      <c r="C6930" s="158" t="s">
        <v>545</v>
      </c>
      <c r="D6930" s="159">
        <v>803.46</v>
      </c>
    </row>
    <row r="6931" spans="3:4" ht="15" hidden="1" customHeight="1" x14ac:dyDescent="0.25">
      <c r="C6931" s="160" t="s">
        <v>543</v>
      </c>
      <c r="D6931" s="161">
        <v>1037.6099999999999</v>
      </c>
    </row>
    <row r="6932" spans="3:4" ht="15" hidden="1" customHeight="1" x14ac:dyDescent="0.25">
      <c r="C6932" s="158" t="s">
        <v>547</v>
      </c>
      <c r="D6932" s="159">
        <v>499.22</v>
      </c>
    </row>
    <row r="6933" spans="3:4" ht="15" hidden="1" customHeight="1" x14ac:dyDescent="0.25">
      <c r="C6933" s="160" t="s">
        <v>546</v>
      </c>
      <c r="D6933" s="161">
        <v>451.91</v>
      </c>
    </row>
    <row r="6934" spans="3:4" ht="15" hidden="1" customHeight="1" x14ac:dyDescent="0.25">
      <c r="C6934" s="158" t="s">
        <v>549</v>
      </c>
      <c r="D6934" s="159">
        <v>476.47</v>
      </c>
    </row>
    <row r="6935" spans="3:4" ht="15" hidden="1" customHeight="1" x14ac:dyDescent="0.25">
      <c r="C6935" s="160" t="s">
        <v>309</v>
      </c>
      <c r="D6935" s="161">
        <v>429.44</v>
      </c>
    </row>
    <row r="6936" spans="3:4" ht="15" hidden="1" customHeight="1" x14ac:dyDescent="0.25">
      <c r="C6936" s="158" t="s">
        <v>542</v>
      </c>
      <c r="D6936" s="159">
        <v>1113.49</v>
      </c>
    </row>
    <row r="6937" spans="3:4" ht="15" hidden="1" customHeight="1" x14ac:dyDescent="0.25">
      <c r="C6937" s="160" t="s">
        <v>551</v>
      </c>
      <c r="D6937" s="161">
        <v>33.83</v>
      </c>
    </row>
    <row r="6938" spans="3:4" ht="15" hidden="1" customHeight="1" x14ac:dyDescent="0.25">
      <c r="C6938" s="158" t="s">
        <v>551</v>
      </c>
      <c r="D6938" s="159">
        <v>105.07</v>
      </c>
    </row>
    <row r="6939" spans="3:4" ht="15" hidden="1" customHeight="1" x14ac:dyDescent="0.25">
      <c r="C6939" s="160" t="s">
        <v>307</v>
      </c>
      <c r="D6939" s="161">
        <v>813.8</v>
      </c>
    </row>
    <row r="6940" spans="3:4" ht="15" hidden="1" customHeight="1" x14ac:dyDescent="0.25">
      <c r="C6940" s="158" t="s">
        <v>553</v>
      </c>
      <c r="D6940" s="159">
        <v>274.39</v>
      </c>
    </row>
    <row r="6941" spans="3:4" ht="15" hidden="1" customHeight="1" x14ac:dyDescent="0.25">
      <c r="C6941" s="160" t="s">
        <v>555</v>
      </c>
      <c r="D6941" s="161">
        <v>453.45</v>
      </c>
    </row>
    <row r="6942" spans="3:4" ht="15" hidden="1" customHeight="1" x14ac:dyDescent="0.25">
      <c r="C6942" s="158" t="s">
        <v>541</v>
      </c>
      <c r="D6942" s="159">
        <v>595.65</v>
      </c>
    </row>
    <row r="6943" spans="3:4" ht="15" hidden="1" customHeight="1" x14ac:dyDescent="0.25">
      <c r="C6943" s="160" t="s">
        <v>542</v>
      </c>
      <c r="D6943" s="161">
        <v>965.58</v>
      </c>
    </row>
    <row r="6944" spans="3:4" ht="15" hidden="1" customHeight="1" x14ac:dyDescent="0.25">
      <c r="C6944" s="158" t="s">
        <v>558</v>
      </c>
      <c r="D6944" s="159">
        <v>328.13</v>
      </c>
    </row>
    <row r="6945" spans="3:4" ht="15" hidden="1" customHeight="1" x14ac:dyDescent="0.25">
      <c r="C6945" s="160" t="s">
        <v>545</v>
      </c>
      <c r="D6945" s="161">
        <v>793.89</v>
      </c>
    </row>
    <row r="6946" spans="3:4" ht="15" hidden="1" customHeight="1" x14ac:dyDescent="0.25">
      <c r="C6946" s="158" t="s">
        <v>547</v>
      </c>
      <c r="D6946" s="159">
        <v>299.62</v>
      </c>
    </row>
    <row r="6947" spans="3:4" ht="15" hidden="1" customHeight="1" x14ac:dyDescent="0.25">
      <c r="C6947" s="160" t="s">
        <v>558</v>
      </c>
      <c r="D6947" s="161">
        <v>784.42</v>
      </c>
    </row>
    <row r="6948" spans="3:4" ht="15" hidden="1" customHeight="1" x14ac:dyDescent="0.25">
      <c r="C6948" s="158" t="s">
        <v>547</v>
      </c>
      <c r="D6948" s="159">
        <v>417.8</v>
      </c>
    </row>
    <row r="6949" spans="3:4" ht="15" hidden="1" customHeight="1" x14ac:dyDescent="0.25">
      <c r="C6949" s="160" t="s">
        <v>539</v>
      </c>
      <c r="D6949" s="161">
        <v>951.05</v>
      </c>
    </row>
    <row r="6950" spans="3:4" ht="15" hidden="1" customHeight="1" x14ac:dyDescent="0.25">
      <c r="C6950" s="158" t="s">
        <v>545</v>
      </c>
      <c r="D6950" s="159">
        <v>275.51</v>
      </c>
    </row>
    <row r="6951" spans="3:4" ht="15" hidden="1" customHeight="1" x14ac:dyDescent="0.25">
      <c r="C6951" s="160" t="s">
        <v>542</v>
      </c>
      <c r="D6951" s="161">
        <v>669.55</v>
      </c>
    </row>
    <row r="6952" spans="3:4" ht="15" hidden="1" customHeight="1" x14ac:dyDescent="0.25">
      <c r="C6952" s="158" t="s">
        <v>308</v>
      </c>
      <c r="D6952" s="159">
        <v>996.77</v>
      </c>
    </row>
    <row r="6953" spans="3:4" ht="15" hidden="1" customHeight="1" x14ac:dyDescent="0.25">
      <c r="C6953" s="160" t="s">
        <v>544</v>
      </c>
      <c r="D6953" s="161">
        <v>574.95000000000005</v>
      </c>
    </row>
    <row r="6954" spans="3:4" ht="15" hidden="1" customHeight="1" x14ac:dyDescent="0.25">
      <c r="C6954" s="158" t="s">
        <v>539</v>
      </c>
      <c r="D6954" s="159">
        <v>98.54</v>
      </c>
    </row>
    <row r="6955" spans="3:4" ht="15" hidden="1" customHeight="1" x14ac:dyDescent="0.25">
      <c r="C6955" s="160" t="s">
        <v>545</v>
      </c>
      <c r="D6955" s="161">
        <v>431.82</v>
      </c>
    </row>
    <row r="6956" spans="3:4" ht="15" hidden="1" customHeight="1" x14ac:dyDescent="0.25">
      <c r="C6956" s="158" t="s">
        <v>553</v>
      </c>
      <c r="D6956" s="159">
        <v>308.12</v>
      </c>
    </row>
    <row r="6957" spans="3:4" ht="15" hidden="1" customHeight="1" x14ac:dyDescent="0.25">
      <c r="C6957" s="160" t="s">
        <v>551</v>
      </c>
      <c r="D6957" s="161">
        <v>638.04</v>
      </c>
    </row>
    <row r="6958" spans="3:4" ht="15" hidden="1" customHeight="1" x14ac:dyDescent="0.25">
      <c r="C6958" s="158" t="s">
        <v>550</v>
      </c>
      <c r="D6958" s="159">
        <v>318.33</v>
      </c>
    </row>
    <row r="6959" spans="3:4" ht="15" hidden="1" customHeight="1" x14ac:dyDescent="0.25">
      <c r="C6959" s="160" t="s">
        <v>541</v>
      </c>
      <c r="D6959" s="161">
        <v>483.91</v>
      </c>
    </row>
    <row r="6960" spans="3:4" ht="15" hidden="1" customHeight="1" x14ac:dyDescent="0.25">
      <c r="C6960" s="158" t="s">
        <v>307</v>
      </c>
      <c r="D6960" s="159">
        <v>445.01</v>
      </c>
    </row>
    <row r="6961" spans="3:4" ht="15" hidden="1" customHeight="1" x14ac:dyDescent="0.25">
      <c r="C6961" s="160" t="s">
        <v>556</v>
      </c>
      <c r="D6961" s="161">
        <v>168.09</v>
      </c>
    </row>
    <row r="6962" spans="3:4" ht="15" hidden="1" customHeight="1" x14ac:dyDescent="0.25">
      <c r="C6962" s="158" t="s">
        <v>540</v>
      </c>
      <c r="D6962" s="159">
        <v>565.69000000000005</v>
      </c>
    </row>
    <row r="6963" spans="3:4" ht="15" hidden="1" customHeight="1" x14ac:dyDescent="0.25">
      <c r="C6963" s="160" t="s">
        <v>546</v>
      </c>
      <c r="D6963" s="161">
        <v>1273.3</v>
      </c>
    </row>
    <row r="6964" spans="3:4" ht="15" hidden="1" customHeight="1" x14ac:dyDescent="0.25">
      <c r="C6964" s="158" t="s">
        <v>309</v>
      </c>
      <c r="D6964" s="159">
        <v>1202.4100000000001</v>
      </c>
    </row>
    <row r="6965" spans="3:4" ht="15" hidden="1" customHeight="1" x14ac:dyDescent="0.25">
      <c r="C6965" s="160" t="s">
        <v>539</v>
      </c>
      <c r="D6965" s="161">
        <v>1071.42</v>
      </c>
    </row>
    <row r="6966" spans="3:4" ht="15" hidden="1" customHeight="1" x14ac:dyDescent="0.25">
      <c r="C6966" s="158" t="s">
        <v>554</v>
      </c>
      <c r="D6966" s="159">
        <v>711.14</v>
      </c>
    </row>
    <row r="6967" spans="3:4" ht="15" hidden="1" customHeight="1" x14ac:dyDescent="0.25">
      <c r="C6967" s="160" t="s">
        <v>551</v>
      </c>
      <c r="D6967" s="161">
        <v>311.67</v>
      </c>
    </row>
    <row r="6968" spans="3:4" ht="15" hidden="1" customHeight="1" x14ac:dyDescent="0.25">
      <c r="C6968" s="158" t="s">
        <v>542</v>
      </c>
      <c r="D6968" s="159">
        <v>864.08</v>
      </c>
    </row>
    <row r="6969" spans="3:4" ht="15" hidden="1" customHeight="1" x14ac:dyDescent="0.25">
      <c r="C6969" s="160" t="s">
        <v>545</v>
      </c>
      <c r="D6969" s="161">
        <v>976.17</v>
      </c>
    </row>
    <row r="6970" spans="3:4" ht="15" hidden="1" customHeight="1" x14ac:dyDescent="0.25">
      <c r="C6970" s="158" t="s">
        <v>540</v>
      </c>
      <c r="D6970" s="159">
        <v>134.36000000000001</v>
      </c>
    </row>
    <row r="6971" spans="3:4" ht="15" hidden="1" customHeight="1" x14ac:dyDescent="0.25">
      <c r="C6971" s="160" t="s">
        <v>308</v>
      </c>
      <c r="D6971" s="161">
        <v>604.05999999999995</v>
      </c>
    </row>
    <row r="6972" spans="3:4" ht="15" hidden="1" customHeight="1" x14ac:dyDescent="0.25">
      <c r="C6972" s="158" t="s">
        <v>558</v>
      </c>
      <c r="D6972" s="159">
        <v>141.49</v>
      </c>
    </row>
    <row r="6973" spans="3:4" ht="15" hidden="1" customHeight="1" x14ac:dyDescent="0.25">
      <c r="C6973" s="160" t="s">
        <v>542</v>
      </c>
      <c r="D6973" s="161">
        <v>829.1</v>
      </c>
    </row>
    <row r="6974" spans="3:4" ht="15" hidden="1" customHeight="1" x14ac:dyDescent="0.25">
      <c r="C6974" s="158" t="s">
        <v>543</v>
      </c>
      <c r="D6974" s="159">
        <v>775.91</v>
      </c>
    </row>
    <row r="6975" spans="3:4" ht="15" hidden="1" customHeight="1" x14ac:dyDescent="0.25">
      <c r="C6975" s="160" t="s">
        <v>547</v>
      </c>
      <c r="D6975" s="161">
        <v>1219.3800000000001</v>
      </c>
    </row>
    <row r="6976" spans="3:4" ht="15" hidden="1" customHeight="1" x14ac:dyDescent="0.25">
      <c r="C6976" s="158" t="s">
        <v>555</v>
      </c>
      <c r="D6976" s="159">
        <v>160.18</v>
      </c>
    </row>
    <row r="6977" spans="3:4" ht="15" hidden="1" customHeight="1" x14ac:dyDescent="0.25">
      <c r="C6977" s="160" t="s">
        <v>547</v>
      </c>
      <c r="D6977" s="161">
        <v>838.58</v>
      </c>
    </row>
    <row r="6978" spans="3:4" ht="15" hidden="1" customHeight="1" x14ac:dyDescent="0.25">
      <c r="C6978" s="158" t="s">
        <v>308</v>
      </c>
      <c r="D6978" s="159">
        <v>709.78</v>
      </c>
    </row>
    <row r="6979" spans="3:4" ht="15" hidden="1" customHeight="1" x14ac:dyDescent="0.25">
      <c r="C6979" s="160" t="s">
        <v>543</v>
      </c>
      <c r="D6979" s="161">
        <v>837.23</v>
      </c>
    </row>
    <row r="6980" spans="3:4" ht="15" hidden="1" customHeight="1" x14ac:dyDescent="0.25">
      <c r="C6980" s="158" t="s">
        <v>540</v>
      </c>
      <c r="D6980" s="159">
        <v>122.84</v>
      </c>
    </row>
    <row r="6981" spans="3:4" ht="15" hidden="1" customHeight="1" x14ac:dyDescent="0.25">
      <c r="C6981" s="160" t="s">
        <v>542</v>
      </c>
      <c r="D6981" s="161">
        <v>1113.79</v>
      </c>
    </row>
    <row r="6982" spans="3:4" ht="15" hidden="1" customHeight="1" x14ac:dyDescent="0.25">
      <c r="C6982" s="158" t="s">
        <v>553</v>
      </c>
      <c r="D6982" s="159">
        <v>785.39</v>
      </c>
    </row>
    <row r="6983" spans="3:4" ht="15" hidden="1" customHeight="1" x14ac:dyDescent="0.25">
      <c r="C6983" s="160" t="s">
        <v>312</v>
      </c>
      <c r="D6983" s="161">
        <v>722.95</v>
      </c>
    </row>
    <row r="6984" spans="3:4" ht="15" hidden="1" customHeight="1" x14ac:dyDescent="0.25">
      <c r="C6984" s="158" t="s">
        <v>558</v>
      </c>
      <c r="D6984" s="159">
        <v>227.67</v>
      </c>
    </row>
    <row r="6985" spans="3:4" ht="15" hidden="1" customHeight="1" x14ac:dyDescent="0.25">
      <c r="C6985" s="160" t="s">
        <v>540</v>
      </c>
      <c r="D6985" s="161">
        <v>375.81</v>
      </c>
    </row>
    <row r="6986" spans="3:4" ht="15" hidden="1" customHeight="1" x14ac:dyDescent="0.25">
      <c r="C6986" s="158" t="s">
        <v>549</v>
      </c>
      <c r="D6986" s="159">
        <v>45.24</v>
      </c>
    </row>
    <row r="6987" spans="3:4" ht="15" hidden="1" customHeight="1" x14ac:dyDescent="0.25">
      <c r="C6987" s="160" t="s">
        <v>307</v>
      </c>
      <c r="D6987" s="161">
        <v>730.99</v>
      </c>
    </row>
    <row r="6988" spans="3:4" ht="15" hidden="1" customHeight="1" x14ac:dyDescent="0.25">
      <c r="C6988" s="158" t="s">
        <v>312</v>
      </c>
      <c r="D6988" s="159">
        <v>323.81</v>
      </c>
    </row>
    <row r="6989" spans="3:4" ht="15" hidden="1" customHeight="1" x14ac:dyDescent="0.25">
      <c r="C6989" s="160" t="s">
        <v>549</v>
      </c>
      <c r="D6989" s="161">
        <v>218.22</v>
      </c>
    </row>
    <row r="6990" spans="3:4" ht="15" hidden="1" customHeight="1" x14ac:dyDescent="0.25">
      <c r="C6990" s="158" t="s">
        <v>553</v>
      </c>
      <c r="D6990" s="159">
        <v>591.46</v>
      </c>
    </row>
    <row r="6991" spans="3:4" ht="15" hidden="1" customHeight="1" x14ac:dyDescent="0.25">
      <c r="C6991" s="160" t="s">
        <v>546</v>
      </c>
      <c r="D6991" s="161">
        <v>593.85</v>
      </c>
    </row>
    <row r="6992" spans="3:4" ht="15" hidden="1" customHeight="1" x14ac:dyDescent="0.25">
      <c r="C6992" s="158" t="s">
        <v>308</v>
      </c>
      <c r="D6992" s="159">
        <v>392.3</v>
      </c>
    </row>
    <row r="6993" spans="3:4" ht="15" hidden="1" customHeight="1" x14ac:dyDescent="0.25">
      <c r="C6993" s="160" t="s">
        <v>549</v>
      </c>
      <c r="D6993" s="161">
        <v>169.22</v>
      </c>
    </row>
    <row r="6994" spans="3:4" ht="15" hidden="1" customHeight="1" x14ac:dyDescent="0.25">
      <c r="C6994" s="158" t="s">
        <v>308</v>
      </c>
      <c r="D6994" s="159">
        <v>856.63</v>
      </c>
    </row>
    <row r="6995" spans="3:4" ht="15" hidden="1" customHeight="1" x14ac:dyDescent="0.25">
      <c r="C6995" s="160" t="s">
        <v>552</v>
      </c>
      <c r="D6995" s="161">
        <v>1095.31</v>
      </c>
    </row>
    <row r="6996" spans="3:4" ht="15" hidden="1" customHeight="1" x14ac:dyDescent="0.25">
      <c r="C6996" s="158" t="s">
        <v>539</v>
      </c>
      <c r="D6996" s="159">
        <v>466.7</v>
      </c>
    </row>
    <row r="6997" spans="3:4" ht="15" hidden="1" customHeight="1" x14ac:dyDescent="0.25">
      <c r="C6997" s="160" t="s">
        <v>554</v>
      </c>
      <c r="D6997" s="161">
        <v>599.75</v>
      </c>
    </row>
    <row r="6998" spans="3:4" ht="15" hidden="1" customHeight="1" x14ac:dyDescent="0.25">
      <c r="C6998" s="158" t="s">
        <v>552</v>
      </c>
      <c r="D6998" s="159">
        <v>874.97</v>
      </c>
    </row>
    <row r="6999" spans="3:4" ht="15" hidden="1" customHeight="1" x14ac:dyDescent="0.25">
      <c r="C6999" s="160" t="s">
        <v>549</v>
      </c>
      <c r="D6999" s="161">
        <v>1038.33</v>
      </c>
    </row>
    <row r="7000" spans="3:4" ht="15" hidden="1" customHeight="1" x14ac:dyDescent="0.25">
      <c r="C7000" s="158" t="s">
        <v>549</v>
      </c>
      <c r="D7000" s="159">
        <v>543.65</v>
      </c>
    </row>
    <row r="7001" spans="3:4" ht="15" hidden="1" customHeight="1" x14ac:dyDescent="0.25">
      <c r="C7001" s="160" t="s">
        <v>540</v>
      </c>
      <c r="D7001" s="161">
        <v>411.31</v>
      </c>
    </row>
    <row r="7002" spans="3:4" ht="15" hidden="1" customHeight="1" x14ac:dyDescent="0.25">
      <c r="C7002" s="158" t="s">
        <v>309</v>
      </c>
      <c r="D7002" s="159">
        <v>510.1</v>
      </c>
    </row>
    <row r="7003" spans="3:4" ht="15" hidden="1" customHeight="1" x14ac:dyDescent="0.25">
      <c r="C7003" s="160" t="s">
        <v>550</v>
      </c>
      <c r="D7003" s="161">
        <v>227.99</v>
      </c>
    </row>
    <row r="7004" spans="3:4" ht="15" hidden="1" customHeight="1" x14ac:dyDescent="0.25">
      <c r="C7004" s="158" t="s">
        <v>307</v>
      </c>
      <c r="D7004" s="159">
        <v>679.99</v>
      </c>
    </row>
    <row r="7005" spans="3:4" ht="15" hidden="1" customHeight="1" x14ac:dyDescent="0.25">
      <c r="C7005" s="160" t="s">
        <v>541</v>
      </c>
      <c r="D7005" s="161">
        <v>823.68</v>
      </c>
    </row>
    <row r="7006" spans="3:4" ht="15" hidden="1" customHeight="1" x14ac:dyDescent="0.25">
      <c r="C7006" s="158" t="s">
        <v>540</v>
      </c>
      <c r="D7006" s="159">
        <v>295.87</v>
      </c>
    </row>
    <row r="7007" spans="3:4" ht="15" hidden="1" customHeight="1" x14ac:dyDescent="0.25">
      <c r="C7007" s="160" t="s">
        <v>550</v>
      </c>
      <c r="D7007" s="161">
        <v>73</v>
      </c>
    </row>
    <row r="7008" spans="3:4" ht="15" hidden="1" customHeight="1" x14ac:dyDescent="0.25">
      <c r="C7008" s="158" t="s">
        <v>548</v>
      </c>
      <c r="D7008" s="159">
        <v>479.83</v>
      </c>
    </row>
    <row r="7009" spans="3:4" ht="15" hidden="1" customHeight="1" x14ac:dyDescent="0.25">
      <c r="C7009" s="160" t="s">
        <v>552</v>
      </c>
      <c r="D7009" s="161">
        <v>1040.5</v>
      </c>
    </row>
    <row r="7010" spans="3:4" ht="15" hidden="1" customHeight="1" x14ac:dyDescent="0.25">
      <c r="C7010" s="158" t="s">
        <v>551</v>
      </c>
      <c r="D7010" s="159">
        <v>762.33</v>
      </c>
    </row>
    <row r="7011" spans="3:4" ht="15" hidden="1" customHeight="1" x14ac:dyDescent="0.25">
      <c r="C7011" s="160" t="s">
        <v>552</v>
      </c>
      <c r="D7011" s="161">
        <v>927.28</v>
      </c>
    </row>
    <row r="7012" spans="3:4" ht="15" hidden="1" customHeight="1" x14ac:dyDescent="0.25">
      <c r="C7012" s="158" t="s">
        <v>545</v>
      </c>
      <c r="D7012" s="159">
        <v>923.19</v>
      </c>
    </row>
    <row r="7013" spans="3:4" ht="15" hidden="1" customHeight="1" x14ac:dyDescent="0.25">
      <c r="C7013" s="160" t="s">
        <v>549</v>
      </c>
      <c r="D7013" s="161">
        <v>922.86</v>
      </c>
    </row>
    <row r="7014" spans="3:4" ht="15" hidden="1" customHeight="1" x14ac:dyDescent="0.25">
      <c r="C7014" s="158" t="s">
        <v>547</v>
      </c>
      <c r="D7014" s="159">
        <v>228.23</v>
      </c>
    </row>
    <row r="7015" spans="3:4" ht="15" hidden="1" customHeight="1" x14ac:dyDescent="0.25">
      <c r="C7015" s="160" t="s">
        <v>553</v>
      </c>
      <c r="D7015" s="161">
        <v>572.34</v>
      </c>
    </row>
    <row r="7016" spans="3:4" ht="15" hidden="1" customHeight="1" x14ac:dyDescent="0.25">
      <c r="C7016" s="158" t="s">
        <v>547</v>
      </c>
      <c r="D7016" s="159">
        <v>69.510000000000005</v>
      </c>
    </row>
    <row r="7017" spans="3:4" ht="15" hidden="1" customHeight="1" x14ac:dyDescent="0.25">
      <c r="C7017" s="160" t="s">
        <v>309</v>
      </c>
      <c r="D7017" s="161">
        <v>1061.71</v>
      </c>
    </row>
    <row r="7018" spans="3:4" ht="15" hidden="1" customHeight="1" x14ac:dyDescent="0.25">
      <c r="C7018" s="158" t="s">
        <v>542</v>
      </c>
      <c r="D7018" s="159">
        <v>684.4</v>
      </c>
    </row>
    <row r="7019" spans="3:4" ht="15" hidden="1" customHeight="1" x14ac:dyDescent="0.25">
      <c r="C7019" s="160" t="s">
        <v>549</v>
      </c>
      <c r="D7019" s="161">
        <v>499.17</v>
      </c>
    </row>
    <row r="7020" spans="3:4" ht="15" hidden="1" customHeight="1" x14ac:dyDescent="0.25">
      <c r="C7020" s="158" t="s">
        <v>543</v>
      </c>
      <c r="D7020" s="159">
        <v>493.91</v>
      </c>
    </row>
    <row r="7021" spans="3:4" ht="15" hidden="1" customHeight="1" x14ac:dyDescent="0.25">
      <c r="C7021" s="160" t="s">
        <v>541</v>
      </c>
      <c r="D7021" s="161">
        <v>279.95999999999998</v>
      </c>
    </row>
    <row r="7022" spans="3:4" ht="15" hidden="1" customHeight="1" x14ac:dyDescent="0.25">
      <c r="C7022" s="158" t="s">
        <v>312</v>
      </c>
      <c r="D7022" s="159">
        <v>1239.8800000000001</v>
      </c>
    </row>
    <row r="7023" spans="3:4" ht="15" hidden="1" customHeight="1" x14ac:dyDescent="0.25">
      <c r="C7023" s="160" t="s">
        <v>545</v>
      </c>
      <c r="D7023" s="161">
        <v>1020.44</v>
      </c>
    </row>
    <row r="7024" spans="3:4" ht="15" hidden="1" customHeight="1" x14ac:dyDescent="0.25">
      <c r="C7024" s="158" t="s">
        <v>307</v>
      </c>
      <c r="D7024" s="159">
        <v>1133.3800000000001</v>
      </c>
    </row>
    <row r="7025" spans="3:4" ht="15" hidden="1" customHeight="1" x14ac:dyDescent="0.25">
      <c r="C7025" s="160" t="s">
        <v>544</v>
      </c>
      <c r="D7025" s="161">
        <v>332.65</v>
      </c>
    </row>
    <row r="7026" spans="3:4" ht="15" hidden="1" customHeight="1" x14ac:dyDescent="0.25">
      <c r="C7026" s="158" t="s">
        <v>542</v>
      </c>
      <c r="D7026" s="159">
        <v>579.80999999999995</v>
      </c>
    </row>
    <row r="7027" spans="3:4" ht="15" hidden="1" customHeight="1" x14ac:dyDescent="0.25">
      <c r="C7027" s="160" t="s">
        <v>309</v>
      </c>
      <c r="D7027" s="161">
        <v>701.12</v>
      </c>
    </row>
    <row r="7028" spans="3:4" ht="15" hidden="1" customHeight="1" x14ac:dyDescent="0.25">
      <c r="C7028" s="158" t="s">
        <v>308</v>
      </c>
      <c r="D7028" s="159">
        <v>101.67</v>
      </c>
    </row>
    <row r="7029" spans="3:4" ht="15" hidden="1" customHeight="1" x14ac:dyDescent="0.25">
      <c r="C7029" s="160" t="s">
        <v>546</v>
      </c>
      <c r="D7029" s="161">
        <v>683.8</v>
      </c>
    </row>
    <row r="7030" spans="3:4" ht="15" hidden="1" customHeight="1" x14ac:dyDescent="0.25">
      <c r="C7030" s="158" t="s">
        <v>307</v>
      </c>
      <c r="D7030" s="159">
        <v>265.36</v>
      </c>
    </row>
    <row r="7031" spans="3:4" ht="15" hidden="1" customHeight="1" x14ac:dyDescent="0.25">
      <c r="C7031" s="160" t="s">
        <v>542</v>
      </c>
      <c r="D7031" s="161">
        <v>859.58</v>
      </c>
    </row>
    <row r="7032" spans="3:4" ht="15" hidden="1" customHeight="1" x14ac:dyDescent="0.25">
      <c r="C7032" s="158" t="s">
        <v>308</v>
      </c>
      <c r="D7032" s="159">
        <v>1287.74</v>
      </c>
    </row>
    <row r="7033" spans="3:4" ht="15" hidden="1" customHeight="1" x14ac:dyDescent="0.25">
      <c r="C7033" s="160" t="s">
        <v>543</v>
      </c>
      <c r="D7033" s="161">
        <v>1223.74</v>
      </c>
    </row>
    <row r="7034" spans="3:4" ht="15" hidden="1" customHeight="1" x14ac:dyDescent="0.25">
      <c r="C7034" s="158" t="s">
        <v>309</v>
      </c>
      <c r="D7034" s="159">
        <v>790.67</v>
      </c>
    </row>
    <row r="7035" spans="3:4" ht="15" hidden="1" customHeight="1" x14ac:dyDescent="0.25">
      <c r="C7035" s="160" t="s">
        <v>541</v>
      </c>
      <c r="D7035" s="161">
        <v>432.09</v>
      </c>
    </row>
    <row r="7036" spans="3:4" ht="15" hidden="1" customHeight="1" x14ac:dyDescent="0.25">
      <c r="C7036" s="158" t="s">
        <v>309</v>
      </c>
      <c r="D7036" s="159">
        <v>446.79</v>
      </c>
    </row>
    <row r="7037" spans="3:4" ht="15" hidden="1" customHeight="1" x14ac:dyDescent="0.25">
      <c r="C7037" s="160" t="s">
        <v>309</v>
      </c>
      <c r="D7037" s="161">
        <v>47.68</v>
      </c>
    </row>
    <row r="7038" spans="3:4" ht="15" hidden="1" customHeight="1" x14ac:dyDescent="0.25">
      <c r="C7038" s="158" t="s">
        <v>307</v>
      </c>
      <c r="D7038" s="159">
        <v>956.95</v>
      </c>
    </row>
    <row r="7039" spans="3:4" ht="15" hidden="1" customHeight="1" x14ac:dyDescent="0.25">
      <c r="C7039" s="160" t="s">
        <v>539</v>
      </c>
      <c r="D7039" s="161">
        <v>625.27</v>
      </c>
    </row>
    <row r="7040" spans="3:4" ht="15" hidden="1" customHeight="1" x14ac:dyDescent="0.25">
      <c r="C7040" s="158" t="s">
        <v>312</v>
      </c>
      <c r="D7040" s="159">
        <v>510.92</v>
      </c>
    </row>
    <row r="7041" spans="3:4" ht="15" hidden="1" customHeight="1" x14ac:dyDescent="0.25">
      <c r="C7041" s="160" t="s">
        <v>556</v>
      </c>
      <c r="D7041" s="161">
        <v>460.36</v>
      </c>
    </row>
    <row r="7042" spans="3:4" ht="15" hidden="1" customHeight="1" x14ac:dyDescent="0.25">
      <c r="C7042" s="158" t="s">
        <v>309</v>
      </c>
      <c r="D7042" s="159">
        <v>281.02</v>
      </c>
    </row>
    <row r="7043" spans="3:4" ht="15" hidden="1" customHeight="1" x14ac:dyDescent="0.25">
      <c r="C7043" s="160" t="s">
        <v>549</v>
      </c>
      <c r="D7043" s="161">
        <v>479.33</v>
      </c>
    </row>
    <row r="7044" spans="3:4" ht="15" hidden="1" customHeight="1" x14ac:dyDescent="0.25">
      <c r="C7044" s="158" t="s">
        <v>542</v>
      </c>
      <c r="D7044" s="159">
        <v>139.07</v>
      </c>
    </row>
    <row r="7045" spans="3:4" ht="15" hidden="1" customHeight="1" x14ac:dyDescent="0.25">
      <c r="C7045" s="160" t="s">
        <v>551</v>
      </c>
      <c r="D7045" s="161">
        <v>758.87</v>
      </c>
    </row>
    <row r="7046" spans="3:4" ht="15" hidden="1" customHeight="1" x14ac:dyDescent="0.25">
      <c r="C7046" s="158" t="s">
        <v>553</v>
      </c>
      <c r="D7046" s="159">
        <v>45.02</v>
      </c>
    </row>
    <row r="7047" spans="3:4" ht="15" hidden="1" customHeight="1" x14ac:dyDescent="0.25">
      <c r="C7047" s="160" t="s">
        <v>308</v>
      </c>
      <c r="D7047" s="161">
        <v>322.27</v>
      </c>
    </row>
    <row r="7048" spans="3:4" ht="15" hidden="1" customHeight="1" x14ac:dyDescent="0.25">
      <c r="C7048" s="158" t="s">
        <v>554</v>
      </c>
      <c r="D7048" s="159">
        <v>560.58000000000004</v>
      </c>
    </row>
    <row r="7049" spans="3:4" ht="15" hidden="1" customHeight="1" x14ac:dyDescent="0.25">
      <c r="C7049" s="160" t="s">
        <v>540</v>
      </c>
      <c r="D7049" s="161">
        <v>519.49</v>
      </c>
    </row>
    <row r="7050" spans="3:4" ht="15" hidden="1" customHeight="1" x14ac:dyDescent="0.25">
      <c r="C7050" s="158" t="s">
        <v>539</v>
      </c>
      <c r="D7050" s="159">
        <v>484.62</v>
      </c>
    </row>
    <row r="7051" spans="3:4" ht="15" hidden="1" customHeight="1" x14ac:dyDescent="0.25">
      <c r="C7051" s="160" t="s">
        <v>551</v>
      </c>
      <c r="D7051" s="161">
        <v>417.2</v>
      </c>
    </row>
    <row r="7052" spans="3:4" ht="15" hidden="1" customHeight="1" x14ac:dyDescent="0.25">
      <c r="C7052" s="158" t="s">
        <v>308</v>
      </c>
      <c r="D7052" s="159">
        <v>249.98</v>
      </c>
    </row>
    <row r="7053" spans="3:4" ht="15" hidden="1" customHeight="1" x14ac:dyDescent="0.25">
      <c r="C7053" s="160" t="s">
        <v>542</v>
      </c>
      <c r="D7053" s="161">
        <v>1082.24</v>
      </c>
    </row>
    <row r="7054" spans="3:4" ht="15" hidden="1" customHeight="1" x14ac:dyDescent="0.25">
      <c r="C7054" s="158" t="s">
        <v>553</v>
      </c>
      <c r="D7054" s="159">
        <v>674.96</v>
      </c>
    </row>
    <row r="7055" spans="3:4" ht="15" hidden="1" customHeight="1" x14ac:dyDescent="0.25">
      <c r="C7055" s="160" t="s">
        <v>543</v>
      </c>
      <c r="D7055" s="161">
        <v>386.24</v>
      </c>
    </row>
    <row r="7056" spans="3:4" ht="15" hidden="1" customHeight="1" x14ac:dyDescent="0.25">
      <c r="C7056" s="158" t="s">
        <v>540</v>
      </c>
      <c r="D7056" s="159">
        <v>722</v>
      </c>
    </row>
    <row r="7057" spans="3:4" ht="15" hidden="1" customHeight="1" x14ac:dyDescent="0.25">
      <c r="C7057" s="160" t="s">
        <v>542</v>
      </c>
      <c r="D7057" s="161">
        <v>820.02</v>
      </c>
    </row>
    <row r="7058" spans="3:4" ht="15" hidden="1" customHeight="1" x14ac:dyDescent="0.25">
      <c r="C7058" s="158" t="s">
        <v>552</v>
      </c>
      <c r="D7058" s="159">
        <v>805.86</v>
      </c>
    </row>
    <row r="7059" spans="3:4" ht="15" hidden="1" customHeight="1" x14ac:dyDescent="0.25">
      <c r="C7059" s="160" t="s">
        <v>539</v>
      </c>
      <c r="D7059" s="161">
        <v>859.59</v>
      </c>
    </row>
    <row r="7060" spans="3:4" ht="15" hidden="1" customHeight="1" x14ac:dyDescent="0.25">
      <c r="C7060" s="158" t="s">
        <v>548</v>
      </c>
      <c r="D7060" s="159">
        <v>332.15</v>
      </c>
    </row>
    <row r="7061" spans="3:4" ht="15" hidden="1" customHeight="1" x14ac:dyDescent="0.25">
      <c r="C7061" s="160" t="s">
        <v>551</v>
      </c>
      <c r="D7061" s="161">
        <v>161.63999999999999</v>
      </c>
    </row>
    <row r="7062" spans="3:4" ht="15" hidden="1" customHeight="1" x14ac:dyDescent="0.25">
      <c r="C7062" s="158" t="s">
        <v>312</v>
      </c>
      <c r="D7062" s="159">
        <v>690.31</v>
      </c>
    </row>
    <row r="7063" spans="3:4" ht="15" hidden="1" customHeight="1" x14ac:dyDescent="0.25">
      <c r="C7063" s="160" t="s">
        <v>539</v>
      </c>
      <c r="D7063" s="161">
        <v>796.48</v>
      </c>
    </row>
    <row r="7064" spans="3:4" ht="15" hidden="1" customHeight="1" x14ac:dyDescent="0.25">
      <c r="C7064" s="158" t="s">
        <v>550</v>
      </c>
      <c r="D7064" s="159">
        <v>746.81</v>
      </c>
    </row>
    <row r="7065" spans="3:4" ht="15" hidden="1" customHeight="1" x14ac:dyDescent="0.25">
      <c r="C7065" s="160" t="s">
        <v>552</v>
      </c>
      <c r="D7065" s="161">
        <v>264.63</v>
      </c>
    </row>
    <row r="7066" spans="3:4" ht="15" hidden="1" customHeight="1" x14ac:dyDescent="0.25">
      <c r="C7066" s="158" t="s">
        <v>542</v>
      </c>
      <c r="D7066" s="159">
        <v>503.89</v>
      </c>
    </row>
    <row r="7067" spans="3:4" ht="15" hidden="1" customHeight="1" x14ac:dyDescent="0.25">
      <c r="C7067" s="160" t="s">
        <v>540</v>
      </c>
      <c r="D7067" s="161">
        <v>1169.46</v>
      </c>
    </row>
    <row r="7068" spans="3:4" ht="15" hidden="1" customHeight="1" x14ac:dyDescent="0.25">
      <c r="C7068" s="158" t="s">
        <v>307</v>
      </c>
      <c r="D7068" s="159">
        <v>630.19000000000005</v>
      </c>
    </row>
    <row r="7069" spans="3:4" ht="15" hidden="1" customHeight="1" x14ac:dyDescent="0.25">
      <c r="C7069" s="160" t="s">
        <v>539</v>
      </c>
      <c r="D7069" s="161">
        <v>165.95</v>
      </c>
    </row>
    <row r="7070" spans="3:4" ht="15" hidden="1" customHeight="1" x14ac:dyDescent="0.25">
      <c r="C7070" s="158" t="s">
        <v>309</v>
      </c>
      <c r="D7070" s="159">
        <v>174.75</v>
      </c>
    </row>
    <row r="7071" spans="3:4" ht="15" hidden="1" customHeight="1" x14ac:dyDescent="0.25">
      <c r="C7071" s="160" t="s">
        <v>549</v>
      </c>
      <c r="D7071" s="161">
        <v>909.27</v>
      </c>
    </row>
    <row r="7072" spans="3:4" ht="15" hidden="1" customHeight="1" x14ac:dyDescent="0.25">
      <c r="C7072" s="158" t="s">
        <v>549</v>
      </c>
      <c r="D7072" s="159">
        <v>197.26</v>
      </c>
    </row>
    <row r="7073" spans="3:4" ht="15" hidden="1" customHeight="1" x14ac:dyDescent="0.25">
      <c r="C7073" s="160" t="s">
        <v>547</v>
      </c>
      <c r="D7073" s="161">
        <v>684.26</v>
      </c>
    </row>
    <row r="7074" spans="3:4" ht="15" hidden="1" customHeight="1" x14ac:dyDescent="0.25">
      <c r="C7074" s="158" t="s">
        <v>549</v>
      </c>
      <c r="D7074" s="159">
        <v>770.03</v>
      </c>
    </row>
    <row r="7075" spans="3:4" ht="15" hidden="1" customHeight="1" x14ac:dyDescent="0.25">
      <c r="C7075" s="160" t="s">
        <v>549</v>
      </c>
      <c r="D7075" s="161">
        <v>719.72</v>
      </c>
    </row>
    <row r="7076" spans="3:4" ht="15" hidden="1" customHeight="1" x14ac:dyDescent="0.25">
      <c r="C7076" s="158" t="s">
        <v>543</v>
      </c>
      <c r="D7076" s="159">
        <v>791.31</v>
      </c>
    </row>
    <row r="7077" spans="3:4" ht="15" hidden="1" customHeight="1" x14ac:dyDescent="0.25">
      <c r="C7077" s="160" t="s">
        <v>545</v>
      </c>
      <c r="D7077" s="161">
        <v>994.82</v>
      </c>
    </row>
    <row r="7078" spans="3:4" ht="15" hidden="1" customHeight="1" x14ac:dyDescent="0.25">
      <c r="C7078" s="158" t="s">
        <v>552</v>
      </c>
      <c r="D7078" s="159">
        <v>1273.69</v>
      </c>
    </row>
    <row r="7079" spans="3:4" ht="15" hidden="1" customHeight="1" x14ac:dyDescent="0.25">
      <c r="C7079" s="160" t="s">
        <v>549</v>
      </c>
      <c r="D7079" s="161">
        <v>268.45</v>
      </c>
    </row>
    <row r="7080" spans="3:4" ht="15" hidden="1" customHeight="1" x14ac:dyDescent="0.25">
      <c r="C7080" s="158" t="s">
        <v>553</v>
      </c>
      <c r="D7080" s="159">
        <v>746.47</v>
      </c>
    </row>
    <row r="7081" spans="3:4" ht="15" hidden="1" customHeight="1" x14ac:dyDescent="0.25">
      <c r="C7081" s="160" t="s">
        <v>547</v>
      </c>
      <c r="D7081" s="161">
        <v>1228.3</v>
      </c>
    </row>
    <row r="7082" spans="3:4" ht="15" hidden="1" customHeight="1" x14ac:dyDescent="0.25">
      <c r="C7082" s="158" t="s">
        <v>543</v>
      </c>
      <c r="D7082" s="159">
        <v>201.59</v>
      </c>
    </row>
    <row r="7083" spans="3:4" ht="15" hidden="1" customHeight="1" x14ac:dyDescent="0.25">
      <c r="C7083" s="160" t="s">
        <v>312</v>
      </c>
      <c r="D7083" s="161">
        <v>1052.94</v>
      </c>
    </row>
    <row r="7084" spans="3:4" ht="15" hidden="1" customHeight="1" x14ac:dyDescent="0.25">
      <c r="C7084" s="158" t="s">
        <v>553</v>
      </c>
      <c r="D7084" s="159">
        <v>1136.6099999999999</v>
      </c>
    </row>
    <row r="7085" spans="3:4" ht="15" hidden="1" customHeight="1" x14ac:dyDescent="0.25">
      <c r="C7085" s="160" t="s">
        <v>551</v>
      </c>
      <c r="D7085" s="161">
        <v>955.07</v>
      </c>
    </row>
    <row r="7086" spans="3:4" ht="15" hidden="1" customHeight="1" x14ac:dyDescent="0.25">
      <c r="C7086" s="158" t="s">
        <v>549</v>
      </c>
      <c r="D7086" s="159">
        <v>549.09</v>
      </c>
    </row>
    <row r="7087" spans="3:4" ht="15" hidden="1" customHeight="1" x14ac:dyDescent="0.25">
      <c r="C7087" s="160" t="s">
        <v>543</v>
      </c>
      <c r="D7087" s="161">
        <v>415.81</v>
      </c>
    </row>
    <row r="7088" spans="3:4" ht="15" hidden="1" customHeight="1" x14ac:dyDescent="0.25">
      <c r="C7088" s="158" t="s">
        <v>543</v>
      </c>
      <c r="D7088" s="159">
        <v>236.89</v>
      </c>
    </row>
    <row r="7089" spans="3:4" ht="15" hidden="1" customHeight="1" x14ac:dyDescent="0.25">
      <c r="C7089" s="160" t="s">
        <v>552</v>
      </c>
      <c r="D7089" s="161">
        <v>218.9</v>
      </c>
    </row>
    <row r="7090" spans="3:4" ht="15" hidden="1" customHeight="1" x14ac:dyDescent="0.25">
      <c r="C7090" s="158" t="s">
        <v>557</v>
      </c>
      <c r="D7090" s="159">
        <v>1274.56</v>
      </c>
    </row>
    <row r="7091" spans="3:4" ht="15" hidden="1" customHeight="1" x14ac:dyDescent="0.25">
      <c r="C7091" s="160" t="s">
        <v>539</v>
      </c>
      <c r="D7091" s="161">
        <v>956.72</v>
      </c>
    </row>
    <row r="7092" spans="3:4" ht="15" hidden="1" customHeight="1" x14ac:dyDescent="0.25">
      <c r="C7092" s="158" t="s">
        <v>539</v>
      </c>
      <c r="D7092" s="159">
        <v>116.7</v>
      </c>
    </row>
    <row r="7093" spans="3:4" ht="15" hidden="1" customHeight="1" x14ac:dyDescent="0.25">
      <c r="C7093" s="160" t="s">
        <v>542</v>
      </c>
      <c r="D7093" s="161">
        <v>605.6</v>
      </c>
    </row>
    <row r="7094" spans="3:4" ht="15" hidden="1" customHeight="1" x14ac:dyDescent="0.25">
      <c r="C7094" s="158" t="s">
        <v>553</v>
      </c>
      <c r="D7094" s="159">
        <v>939.29</v>
      </c>
    </row>
    <row r="7095" spans="3:4" ht="15" hidden="1" customHeight="1" x14ac:dyDescent="0.25">
      <c r="C7095" s="160" t="s">
        <v>545</v>
      </c>
      <c r="D7095" s="161">
        <v>93.98</v>
      </c>
    </row>
    <row r="7096" spans="3:4" ht="15" hidden="1" customHeight="1" x14ac:dyDescent="0.25">
      <c r="C7096" s="158" t="s">
        <v>539</v>
      </c>
      <c r="D7096" s="159">
        <v>222.49</v>
      </c>
    </row>
    <row r="7097" spans="3:4" ht="15" hidden="1" customHeight="1" x14ac:dyDescent="0.25">
      <c r="C7097" s="160" t="s">
        <v>312</v>
      </c>
      <c r="D7097" s="161">
        <v>545.79999999999995</v>
      </c>
    </row>
    <row r="7098" spans="3:4" ht="15" hidden="1" customHeight="1" x14ac:dyDescent="0.25">
      <c r="C7098" s="158" t="s">
        <v>542</v>
      </c>
      <c r="D7098" s="159">
        <v>620.65</v>
      </c>
    </row>
    <row r="7099" spans="3:4" ht="15" hidden="1" customHeight="1" x14ac:dyDescent="0.25">
      <c r="C7099" s="160" t="s">
        <v>545</v>
      </c>
      <c r="D7099" s="161">
        <v>663.5</v>
      </c>
    </row>
    <row r="7100" spans="3:4" ht="15" hidden="1" customHeight="1" x14ac:dyDescent="0.25">
      <c r="C7100" s="158" t="s">
        <v>548</v>
      </c>
      <c r="D7100" s="159">
        <v>680.1</v>
      </c>
    </row>
    <row r="7101" spans="3:4" ht="15" hidden="1" customHeight="1" x14ac:dyDescent="0.25">
      <c r="C7101" s="160" t="s">
        <v>555</v>
      </c>
      <c r="D7101" s="161">
        <v>855.72</v>
      </c>
    </row>
    <row r="7102" spans="3:4" ht="15" hidden="1" customHeight="1" x14ac:dyDescent="0.25">
      <c r="C7102" s="158" t="s">
        <v>539</v>
      </c>
      <c r="D7102" s="159">
        <v>805.12</v>
      </c>
    </row>
    <row r="7103" spans="3:4" ht="15" hidden="1" customHeight="1" x14ac:dyDescent="0.25">
      <c r="C7103" s="160" t="s">
        <v>312</v>
      </c>
      <c r="D7103" s="161">
        <v>374.52</v>
      </c>
    </row>
    <row r="7104" spans="3:4" ht="15" hidden="1" customHeight="1" x14ac:dyDescent="0.25">
      <c r="C7104" s="158" t="s">
        <v>545</v>
      </c>
      <c r="D7104" s="159">
        <v>245.67</v>
      </c>
    </row>
    <row r="7105" spans="3:4" ht="15" hidden="1" customHeight="1" x14ac:dyDescent="0.25">
      <c r="C7105" s="160" t="s">
        <v>547</v>
      </c>
      <c r="D7105" s="161">
        <v>493.94</v>
      </c>
    </row>
    <row r="7106" spans="3:4" ht="15" hidden="1" customHeight="1" x14ac:dyDescent="0.25">
      <c r="C7106" s="158" t="s">
        <v>307</v>
      </c>
      <c r="D7106" s="159">
        <v>657.03</v>
      </c>
    </row>
    <row r="7107" spans="3:4" ht="15" hidden="1" customHeight="1" x14ac:dyDescent="0.25">
      <c r="C7107" s="160" t="s">
        <v>554</v>
      </c>
      <c r="D7107" s="161">
        <v>641.61</v>
      </c>
    </row>
    <row r="7108" spans="3:4" ht="15" hidden="1" customHeight="1" x14ac:dyDescent="0.25">
      <c r="C7108" s="158" t="s">
        <v>542</v>
      </c>
      <c r="D7108" s="159">
        <v>793.13</v>
      </c>
    </row>
    <row r="7109" spans="3:4" ht="15" hidden="1" customHeight="1" x14ac:dyDescent="0.25">
      <c r="C7109" s="160" t="s">
        <v>553</v>
      </c>
      <c r="D7109" s="161">
        <v>1038.83</v>
      </c>
    </row>
    <row r="7110" spans="3:4" ht="15" hidden="1" customHeight="1" x14ac:dyDescent="0.25">
      <c r="C7110" s="158" t="s">
        <v>551</v>
      </c>
      <c r="D7110" s="159">
        <v>1237.71</v>
      </c>
    </row>
    <row r="7111" spans="3:4" ht="15" hidden="1" customHeight="1" x14ac:dyDescent="0.25">
      <c r="C7111" s="160" t="s">
        <v>541</v>
      </c>
      <c r="D7111" s="161">
        <v>918.91</v>
      </c>
    </row>
    <row r="7112" spans="3:4" ht="15" hidden="1" customHeight="1" x14ac:dyDescent="0.25">
      <c r="C7112" s="158" t="s">
        <v>545</v>
      </c>
      <c r="D7112" s="159">
        <v>1077.03</v>
      </c>
    </row>
    <row r="7113" spans="3:4" ht="15" hidden="1" customHeight="1" x14ac:dyDescent="0.25">
      <c r="C7113" s="160" t="s">
        <v>543</v>
      </c>
      <c r="D7113" s="161">
        <v>49.49</v>
      </c>
    </row>
    <row r="7114" spans="3:4" ht="15" hidden="1" customHeight="1" x14ac:dyDescent="0.25">
      <c r="C7114" s="158" t="s">
        <v>549</v>
      </c>
      <c r="D7114" s="159">
        <v>887.51</v>
      </c>
    </row>
    <row r="7115" spans="3:4" ht="15" hidden="1" customHeight="1" x14ac:dyDescent="0.25">
      <c r="C7115" s="160" t="s">
        <v>309</v>
      </c>
      <c r="D7115" s="161">
        <v>214.8</v>
      </c>
    </row>
    <row r="7116" spans="3:4" ht="15" hidden="1" customHeight="1" x14ac:dyDescent="0.25">
      <c r="C7116" s="158" t="s">
        <v>540</v>
      </c>
      <c r="D7116" s="159">
        <v>942.95</v>
      </c>
    </row>
    <row r="7117" spans="3:4" ht="15" hidden="1" customHeight="1" x14ac:dyDescent="0.25">
      <c r="C7117" s="160" t="s">
        <v>551</v>
      </c>
      <c r="D7117" s="161">
        <v>381.72</v>
      </c>
    </row>
    <row r="7118" spans="3:4" ht="15" hidden="1" customHeight="1" x14ac:dyDescent="0.25">
      <c r="C7118" s="158" t="s">
        <v>312</v>
      </c>
      <c r="D7118" s="159">
        <v>1143.7</v>
      </c>
    </row>
    <row r="7119" spans="3:4" ht="15" hidden="1" customHeight="1" x14ac:dyDescent="0.25">
      <c r="C7119" s="160" t="s">
        <v>542</v>
      </c>
      <c r="D7119" s="161">
        <v>895.35</v>
      </c>
    </row>
    <row r="7120" spans="3:4" ht="15" hidden="1" customHeight="1" x14ac:dyDescent="0.25">
      <c r="C7120" s="158" t="s">
        <v>312</v>
      </c>
      <c r="D7120" s="159">
        <v>752.79</v>
      </c>
    </row>
    <row r="7121" spans="3:4" ht="15" hidden="1" customHeight="1" x14ac:dyDescent="0.25">
      <c r="C7121" s="160" t="s">
        <v>309</v>
      </c>
      <c r="D7121" s="161">
        <v>889.26</v>
      </c>
    </row>
    <row r="7122" spans="3:4" ht="15" hidden="1" customHeight="1" x14ac:dyDescent="0.25">
      <c r="C7122" s="158" t="s">
        <v>542</v>
      </c>
      <c r="D7122" s="159">
        <v>1039.74</v>
      </c>
    </row>
    <row r="7123" spans="3:4" ht="15" hidden="1" customHeight="1" x14ac:dyDescent="0.25">
      <c r="C7123" s="160" t="s">
        <v>547</v>
      </c>
      <c r="D7123" s="161">
        <v>589.74</v>
      </c>
    </row>
    <row r="7124" spans="3:4" ht="15" hidden="1" customHeight="1" x14ac:dyDescent="0.25">
      <c r="C7124" s="158" t="s">
        <v>312</v>
      </c>
      <c r="D7124" s="159">
        <v>180.29</v>
      </c>
    </row>
    <row r="7125" spans="3:4" ht="15" hidden="1" customHeight="1" x14ac:dyDescent="0.25">
      <c r="C7125" s="160" t="s">
        <v>549</v>
      </c>
      <c r="D7125" s="161">
        <v>702.16</v>
      </c>
    </row>
    <row r="7126" spans="3:4" ht="15" hidden="1" customHeight="1" x14ac:dyDescent="0.25">
      <c r="C7126" s="158" t="s">
        <v>549</v>
      </c>
      <c r="D7126" s="159">
        <v>85.37</v>
      </c>
    </row>
    <row r="7127" spans="3:4" ht="15" hidden="1" customHeight="1" x14ac:dyDescent="0.25">
      <c r="C7127" s="160" t="s">
        <v>552</v>
      </c>
      <c r="D7127" s="161">
        <v>659.7</v>
      </c>
    </row>
    <row r="7128" spans="3:4" ht="15" hidden="1" customHeight="1" x14ac:dyDescent="0.25">
      <c r="C7128" s="158" t="s">
        <v>312</v>
      </c>
      <c r="D7128" s="159">
        <v>810.47</v>
      </c>
    </row>
    <row r="7129" spans="3:4" ht="15" hidden="1" customHeight="1" x14ac:dyDescent="0.25">
      <c r="C7129" s="160" t="s">
        <v>548</v>
      </c>
      <c r="D7129" s="161">
        <v>589.36</v>
      </c>
    </row>
    <row r="7130" spans="3:4" ht="15" hidden="1" customHeight="1" x14ac:dyDescent="0.25">
      <c r="C7130" s="158" t="s">
        <v>547</v>
      </c>
      <c r="D7130" s="159">
        <v>264.62</v>
      </c>
    </row>
    <row r="7131" spans="3:4" ht="15" hidden="1" customHeight="1" x14ac:dyDescent="0.25">
      <c r="C7131" s="160" t="s">
        <v>546</v>
      </c>
      <c r="D7131" s="161">
        <v>1099.8</v>
      </c>
    </row>
    <row r="7132" spans="3:4" ht="15" hidden="1" customHeight="1" x14ac:dyDescent="0.25">
      <c r="C7132" s="158" t="s">
        <v>552</v>
      </c>
      <c r="D7132" s="159">
        <v>540.46</v>
      </c>
    </row>
    <row r="7133" spans="3:4" ht="15" hidden="1" customHeight="1" x14ac:dyDescent="0.25">
      <c r="C7133" s="160" t="s">
        <v>312</v>
      </c>
      <c r="D7133" s="161">
        <v>816.75</v>
      </c>
    </row>
    <row r="7134" spans="3:4" ht="15" hidden="1" customHeight="1" x14ac:dyDescent="0.25">
      <c r="C7134" s="158" t="s">
        <v>542</v>
      </c>
      <c r="D7134" s="159">
        <v>947.94</v>
      </c>
    </row>
    <row r="7135" spans="3:4" ht="15" hidden="1" customHeight="1" x14ac:dyDescent="0.25">
      <c r="C7135" s="160" t="s">
        <v>551</v>
      </c>
      <c r="D7135" s="161">
        <v>549.04999999999995</v>
      </c>
    </row>
    <row r="7136" spans="3:4" ht="15" hidden="1" customHeight="1" x14ac:dyDescent="0.25">
      <c r="C7136" s="158" t="s">
        <v>546</v>
      </c>
      <c r="D7136" s="159">
        <v>51.06</v>
      </c>
    </row>
    <row r="7137" spans="3:4" ht="15" hidden="1" customHeight="1" x14ac:dyDescent="0.25">
      <c r="C7137" s="160" t="s">
        <v>545</v>
      </c>
      <c r="D7137" s="161">
        <v>153.37</v>
      </c>
    </row>
    <row r="7138" spans="3:4" ht="15" hidden="1" customHeight="1" x14ac:dyDescent="0.25">
      <c r="C7138" s="158" t="s">
        <v>545</v>
      </c>
      <c r="D7138" s="159">
        <v>820.16</v>
      </c>
    </row>
    <row r="7139" spans="3:4" ht="15" hidden="1" customHeight="1" x14ac:dyDescent="0.25">
      <c r="C7139" s="160" t="s">
        <v>549</v>
      </c>
      <c r="D7139" s="161">
        <v>1190.25</v>
      </c>
    </row>
    <row r="7140" spans="3:4" ht="15" hidden="1" customHeight="1" x14ac:dyDescent="0.25">
      <c r="C7140" s="158" t="s">
        <v>309</v>
      </c>
      <c r="D7140" s="159">
        <v>558.79999999999995</v>
      </c>
    </row>
    <row r="7141" spans="3:4" ht="15" hidden="1" customHeight="1" x14ac:dyDescent="0.25">
      <c r="C7141" s="160" t="s">
        <v>549</v>
      </c>
      <c r="D7141" s="161">
        <v>1191.72</v>
      </c>
    </row>
    <row r="7142" spans="3:4" ht="15" hidden="1" customHeight="1" x14ac:dyDescent="0.25">
      <c r="C7142" s="158" t="s">
        <v>548</v>
      </c>
      <c r="D7142" s="159">
        <v>853.33</v>
      </c>
    </row>
    <row r="7143" spans="3:4" ht="15" hidden="1" customHeight="1" x14ac:dyDescent="0.25">
      <c r="C7143" s="160" t="s">
        <v>558</v>
      </c>
      <c r="D7143" s="161">
        <v>364.43</v>
      </c>
    </row>
    <row r="7144" spans="3:4" ht="15" hidden="1" customHeight="1" x14ac:dyDescent="0.25">
      <c r="C7144" s="158" t="s">
        <v>558</v>
      </c>
      <c r="D7144" s="159">
        <v>249.23</v>
      </c>
    </row>
    <row r="7145" spans="3:4" ht="15" hidden="1" customHeight="1" x14ac:dyDescent="0.25">
      <c r="C7145" s="160" t="s">
        <v>555</v>
      </c>
      <c r="D7145" s="161">
        <v>1286.68</v>
      </c>
    </row>
    <row r="7146" spans="3:4" ht="15" hidden="1" customHeight="1" x14ac:dyDescent="0.25">
      <c r="C7146" s="158" t="s">
        <v>551</v>
      </c>
      <c r="D7146" s="159">
        <v>965.64</v>
      </c>
    </row>
    <row r="7147" spans="3:4" ht="15" hidden="1" customHeight="1" x14ac:dyDescent="0.25">
      <c r="C7147" s="160" t="s">
        <v>307</v>
      </c>
      <c r="D7147" s="161">
        <v>454.1</v>
      </c>
    </row>
    <row r="7148" spans="3:4" ht="15" hidden="1" customHeight="1" x14ac:dyDescent="0.25">
      <c r="C7148" s="158" t="s">
        <v>539</v>
      </c>
      <c r="D7148" s="159">
        <v>1271.02</v>
      </c>
    </row>
    <row r="7149" spans="3:4" ht="15" hidden="1" customHeight="1" x14ac:dyDescent="0.25">
      <c r="C7149" s="160" t="s">
        <v>556</v>
      </c>
      <c r="D7149" s="161">
        <v>634.89</v>
      </c>
    </row>
    <row r="7150" spans="3:4" ht="15" hidden="1" customHeight="1" x14ac:dyDescent="0.25">
      <c r="C7150" s="158" t="s">
        <v>546</v>
      </c>
      <c r="D7150" s="159">
        <v>893.15</v>
      </c>
    </row>
    <row r="7151" spans="3:4" ht="15" hidden="1" customHeight="1" x14ac:dyDescent="0.25">
      <c r="C7151" s="160" t="s">
        <v>308</v>
      </c>
      <c r="D7151" s="161">
        <v>638.08000000000004</v>
      </c>
    </row>
    <row r="7152" spans="3:4" ht="15" hidden="1" customHeight="1" x14ac:dyDescent="0.25">
      <c r="C7152" s="158" t="s">
        <v>542</v>
      </c>
      <c r="D7152" s="159">
        <v>243.44</v>
      </c>
    </row>
    <row r="7153" spans="3:4" ht="15" hidden="1" customHeight="1" x14ac:dyDescent="0.25">
      <c r="C7153" s="160" t="s">
        <v>309</v>
      </c>
      <c r="D7153" s="161">
        <v>341.97</v>
      </c>
    </row>
    <row r="7154" spans="3:4" ht="15" hidden="1" customHeight="1" x14ac:dyDescent="0.25">
      <c r="C7154" s="158" t="s">
        <v>551</v>
      </c>
      <c r="D7154" s="159">
        <v>768.54</v>
      </c>
    </row>
    <row r="7155" spans="3:4" ht="15" hidden="1" customHeight="1" x14ac:dyDescent="0.25">
      <c r="C7155" s="160" t="s">
        <v>543</v>
      </c>
      <c r="D7155" s="161">
        <v>545.24</v>
      </c>
    </row>
    <row r="7156" spans="3:4" ht="15" hidden="1" customHeight="1" x14ac:dyDescent="0.25">
      <c r="C7156" s="158" t="s">
        <v>542</v>
      </c>
      <c r="D7156" s="159">
        <v>981.9</v>
      </c>
    </row>
    <row r="7157" spans="3:4" ht="15" hidden="1" customHeight="1" x14ac:dyDescent="0.25">
      <c r="C7157" s="160" t="s">
        <v>539</v>
      </c>
      <c r="D7157" s="161">
        <v>543.75</v>
      </c>
    </row>
    <row r="7158" spans="3:4" ht="15" hidden="1" customHeight="1" x14ac:dyDescent="0.25">
      <c r="C7158" s="158" t="s">
        <v>312</v>
      </c>
      <c r="D7158" s="159">
        <v>1028.3499999999999</v>
      </c>
    </row>
    <row r="7159" spans="3:4" ht="15" hidden="1" customHeight="1" x14ac:dyDescent="0.25">
      <c r="C7159" s="160" t="s">
        <v>554</v>
      </c>
      <c r="D7159" s="161">
        <v>484.7</v>
      </c>
    </row>
    <row r="7160" spans="3:4" ht="15" hidden="1" customHeight="1" x14ac:dyDescent="0.25">
      <c r="C7160" s="158" t="s">
        <v>557</v>
      </c>
      <c r="D7160" s="159">
        <v>276.32</v>
      </c>
    </row>
    <row r="7161" spans="3:4" ht="15" hidden="1" customHeight="1" x14ac:dyDescent="0.25">
      <c r="C7161" s="160" t="s">
        <v>551</v>
      </c>
      <c r="D7161" s="161">
        <v>883.27</v>
      </c>
    </row>
    <row r="7162" spans="3:4" ht="15" hidden="1" customHeight="1" x14ac:dyDescent="0.25">
      <c r="C7162" s="158" t="s">
        <v>308</v>
      </c>
      <c r="D7162" s="159">
        <v>882.44</v>
      </c>
    </row>
    <row r="7163" spans="3:4" ht="15" hidden="1" customHeight="1" x14ac:dyDescent="0.25">
      <c r="C7163" s="160" t="s">
        <v>547</v>
      </c>
      <c r="D7163" s="161">
        <v>1083.31</v>
      </c>
    </row>
    <row r="7164" spans="3:4" ht="15" hidden="1" customHeight="1" x14ac:dyDescent="0.25">
      <c r="C7164" s="158" t="s">
        <v>539</v>
      </c>
      <c r="D7164" s="159">
        <v>605.55999999999995</v>
      </c>
    </row>
    <row r="7165" spans="3:4" ht="15" hidden="1" customHeight="1" x14ac:dyDescent="0.25">
      <c r="C7165" s="160" t="s">
        <v>558</v>
      </c>
      <c r="D7165" s="161">
        <v>590.59</v>
      </c>
    </row>
    <row r="7166" spans="3:4" ht="15" hidden="1" customHeight="1" x14ac:dyDescent="0.25">
      <c r="C7166" s="158" t="s">
        <v>546</v>
      </c>
      <c r="D7166" s="159">
        <v>678.72</v>
      </c>
    </row>
    <row r="7167" spans="3:4" ht="15" hidden="1" customHeight="1" x14ac:dyDescent="0.25">
      <c r="C7167" s="160" t="s">
        <v>309</v>
      </c>
      <c r="D7167" s="161">
        <v>561.54999999999995</v>
      </c>
    </row>
    <row r="7168" spans="3:4" ht="15" hidden="1" customHeight="1" x14ac:dyDescent="0.25">
      <c r="C7168" s="158" t="s">
        <v>553</v>
      </c>
      <c r="D7168" s="159">
        <v>353.32</v>
      </c>
    </row>
    <row r="7169" spans="3:4" ht="15" hidden="1" customHeight="1" x14ac:dyDescent="0.25">
      <c r="C7169" s="160" t="s">
        <v>307</v>
      </c>
      <c r="D7169" s="161">
        <v>25.14</v>
      </c>
    </row>
    <row r="7170" spans="3:4" ht="15" hidden="1" customHeight="1" x14ac:dyDescent="0.25">
      <c r="C7170" s="158" t="s">
        <v>545</v>
      </c>
      <c r="D7170" s="159">
        <v>884.04</v>
      </c>
    </row>
    <row r="7171" spans="3:4" ht="15" hidden="1" customHeight="1" x14ac:dyDescent="0.25">
      <c r="C7171" s="160" t="s">
        <v>554</v>
      </c>
      <c r="D7171" s="161">
        <v>440.99</v>
      </c>
    </row>
    <row r="7172" spans="3:4" ht="15" hidden="1" customHeight="1" x14ac:dyDescent="0.25">
      <c r="C7172" s="158" t="s">
        <v>547</v>
      </c>
      <c r="D7172" s="159">
        <v>572.5</v>
      </c>
    </row>
    <row r="7173" spans="3:4" ht="15" hidden="1" customHeight="1" x14ac:dyDescent="0.25">
      <c r="C7173" s="160" t="s">
        <v>552</v>
      </c>
      <c r="D7173" s="161">
        <v>166.97</v>
      </c>
    </row>
    <row r="7174" spans="3:4" ht="15" hidden="1" customHeight="1" x14ac:dyDescent="0.25">
      <c r="C7174" s="158" t="s">
        <v>558</v>
      </c>
      <c r="D7174" s="159">
        <v>259.52</v>
      </c>
    </row>
    <row r="7175" spans="3:4" ht="15" hidden="1" customHeight="1" x14ac:dyDescent="0.25">
      <c r="C7175" s="160" t="s">
        <v>540</v>
      </c>
      <c r="D7175" s="161">
        <v>111.17</v>
      </c>
    </row>
    <row r="7176" spans="3:4" ht="15" hidden="1" customHeight="1" x14ac:dyDescent="0.25">
      <c r="C7176" s="158" t="s">
        <v>543</v>
      </c>
      <c r="D7176" s="159">
        <v>416.49</v>
      </c>
    </row>
    <row r="7177" spans="3:4" ht="15" hidden="1" customHeight="1" x14ac:dyDescent="0.25">
      <c r="C7177" s="160" t="s">
        <v>539</v>
      </c>
      <c r="D7177" s="161">
        <v>159.49</v>
      </c>
    </row>
    <row r="7178" spans="3:4" ht="15" hidden="1" customHeight="1" x14ac:dyDescent="0.25">
      <c r="C7178" s="158" t="s">
        <v>312</v>
      </c>
      <c r="D7178" s="159">
        <v>98.55</v>
      </c>
    </row>
    <row r="7179" spans="3:4" ht="15" hidden="1" customHeight="1" x14ac:dyDescent="0.25">
      <c r="C7179" s="160" t="s">
        <v>558</v>
      </c>
      <c r="D7179" s="161">
        <v>809.83</v>
      </c>
    </row>
    <row r="7180" spans="3:4" ht="15" hidden="1" customHeight="1" x14ac:dyDescent="0.25">
      <c r="C7180" s="158" t="s">
        <v>307</v>
      </c>
      <c r="D7180" s="159">
        <v>355.55</v>
      </c>
    </row>
    <row r="7181" spans="3:4" ht="15" hidden="1" customHeight="1" x14ac:dyDescent="0.25">
      <c r="C7181" s="160" t="s">
        <v>545</v>
      </c>
      <c r="D7181" s="161">
        <v>1050.83</v>
      </c>
    </row>
    <row r="7182" spans="3:4" ht="15" hidden="1" customHeight="1" x14ac:dyDescent="0.25">
      <c r="C7182" s="158" t="s">
        <v>544</v>
      </c>
      <c r="D7182" s="159">
        <v>21.2</v>
      </c>
    </row>
    <row r="7183" spans="3:4" ht="15" hidden="1" customHeight="1" x14ac:dyDescent="0.25">
      <c r="C7183" s="160" t="s">
        <v>307</v>
      </c>
      <c r="D7183" s="161">
        <v>1272.3699999999999</v>
      </c>
    </row>
    <row r="7184" spans="3:4" ht="15" hidden="1" customHeight="1" x14ac:dyDescent="0.25">
      <c r="C7184" s="158" t="s">
        <v>553</v>
      </c>
      <c r="D7184" s="159">
        <v>279.92</v>
      </c>
    </row>
    <row r="7185" spans="3:4" ht="15" hidden="1" customHeight="1" x14ac:dyDescent="0.25">
      <c r="C7185" s="160" t="s">
        <v>545</v>
      </c>
      <c r="D7185" s="161">
        <v>1140</v>
      </c>
    </row>
    <row r="7186" spans="3:4" ht="15" hidden="1" customHeight="1" x14ac:dyDescent="0.25">
      <c r="C7186" s="158" t="s">
        <v>552</v>
      </c>
      <c r="D7186" s="159">
        <v>380.92</v>
      </c>
    </row>
    <row r="7187" spans="3:4" ht="15" hidden="1" customHeight="1" x14ac:dyDescent="0.25">
      <c r="C7187" s="160" t="s">
        <v>544</v>
      </c>
      <c r="D7187" s="161">
        <v>1027.0899999999999</v>
      </c>
    </row>
    <row r="7188" spans="3:4" ht="15" hidden="1" customHeight="1" x14ac:dyDescent="0.25">
      <c r="C7188" s="158" t="s">
        <v>545</v>
      </c>
      <c r="D7188" s="159">
        <v>712.03</v>
      </c>
    </row>
    <row r="7189" spans="3:4" ht="15" hidden="1" customHeight="1" x14ac:dyDescent="0.25">
      <c r="C7189" s="160" t="s">
        <v>307</v>
      </c>
      <c r="D7189" s="161">
        <v>244.42</v>
      </c>
    </row>
    <row r="7190" spans="3:4" ht="15" hidden="1" customHeight="1" x14ac:dyDescent="0.25">
      <c r="C7190" s="158" t="s">
        <v>554</v>
      </c>
      <c r="D7190" s="159">
        <v>204.72</v>
      </c>
    </row>
    <row r="7191" spans="3:4" ht="15" hidden="1" customHeight="1" x14ac:dyDescent="0.25">
      <c r="C7191" s="160" t="s">
        <v>542</v>
      </c>
      <c r="D7191" s="161">
        <v>662.07</v>
      </c>
    </row>
    <row r="7192" spans="3:4" ht="15" hidden="1" customHeight="1" x14ac:dyDescent="0.25">
      <c r="C7192" s="158" t="s">
        <v>542</v>
      </c>
      <c r="D7192" s="159">
        <v>160.91</v>
      </c>
    </row>
    <row r="7193" spans="3:4" ht="15" hidden="1" customHeight="1" x14ac:dyDescent="0.25">
      <c r="C7193" s="160" t="s">
        <v>539</v>
      </c>
      <c r="D7193" s="161">
        <v>97.51</v>
      </c>
    </row>
    <row r="7194" spans="3:4" ht="15" hidden="1" customHeight="1" x14ac:dyDescent="0.25">
      <c r="C7194" s="158" t="s">
        <v>553</v>
      </c>
      <c r="D7194" s="159">
        <v>1173.46</v>
      </c>
    </row>
    <row r="7195" spans="3:4" ht="15" hidden="1" customHeight="1" x14ac:dyDescent="0.25">
      <c r="C7195" s="160" t="s">
        <v>554</v>
      </c>
      <c r="D7195" s="161">
        <v>480</v>
      </c>
    </row>
    <row r="7196" spans="3:4" ht="15" hidden="1" customHeight="1" x14ac:dyDescent="0.25">
      <c r="C7196" s="158" t="s">
        <v>307</v>
      </c>
      <c r="D7196" s="159">
        <v>663.71</v>
      </c>
    </row>
    <row r="7197" spans="3:4" ht="15" hidden="1" customHeight="1" x14ac:dyDescent="0.25">
      <c r="C7197" s="160" t="s">
        <v>308</v>
      </c>
      <c r="D7197" s="161">
        <v>527.13</v>
      </c>
    </row>
    <row r="7198" spans="3:4" ht="15" hidden="1" customHeight="1" x14ac:dyDescent="0.25">
      <c r="C7198" s="158" t="s">
        <v>307</v>
      </c>
      <c r="D7198" s="159">
        <v>283.14</v>
      </c>
    </row>
    <row r="7199" spans="3:4" ht="15" hidden="1" customHeight="1" x14ac:dyDescent="0.25">
      <c r="C7199" s="160" t="s">
        <v>543</v>
      </c>
      <c r="D7199" s="161">
        <v>669.62</v>
      </c>
    </row>
    <row r="7200" spans="3:4" ht="15" hidden="1" customHeight="1" x14ac:dyDescent="0.25">
      <c r="C7200" s="158" t="s">
        <v>552</v>
      </c>
      <c r="D7200" s="159">
        <v>317.14999999999998</v>
      </c>
    </row>
    <row r="7201" spans="3:4" ht="15" hidden="1" customHeight="1" x14ac:dyDescent="0.25">
      <c r="C7201" s="160" t="s">
        <v>542</v>
      </c>
      <c r="D7201" s="161">
        <v>726.02</v>
      </c>
    </row>
    <row r="7202" spans="3:4" ht="15" hidden="1" customHeight="1" x14ac:dyDescent="0.25">
      <c r="C7202" s="158" t="s">
        <v>307</v>
      </c>
      <c r="D7202" s="159">
        <v>489.73</v>
      </c>
    </row>
    <row r="7203" spans="3:4" ht="15" hidden="1" customHeight="1" x14ac:dyDescent="0.25">
      <c r="C7203" s="160" t="s">
        <v>551</v>
      </c>
      <c r="D7203" s="161">
        <v>1116.1300000000001</v>
      </c>
    </row>
    <row r="7204" spans="3:4" ht="15" hidden="1" customHeight="1" x14ac:dyDescent="0.25">
      <c r="C7204" s="158" t="s">
        <v>307</v>
      </c>
      <c r="D7204" s="159">
        <v>718.41</v>
      </c>
    </row>
    <row r="7205" spans="3:4" ht="15" hidden="1" customHeight="1" x14ac:dyDescent="0.25">
      <c r="C7205" s="160" t="s">
        <v>552</v>
      </c>
      <c r="D7205" s="161">
        <v>782.44</v>
      </c>
    </row>
    <row r="7206" spans="3:4" ht="15" hidden="1" customHeight="1" x14ac:dyDescent="0.25">
      <c r="C7206" s="158" t="s">
        <v>547</v>
      </c>
      <c r="D7206" s="159">
        <v>532.16</v>
      </c>
    </row>
    <row r="7207" spans="3:4" ht="15" hidden="1" customHeight="1" x14ac:dyDescent="0.25">
      <c r="C7207" s="160" t="s">
        <v>546</v>
      </c>
      <c r="D7207" s="161">
        <v>161.87</v>
      </c>
    </row>
    <row r="7208" spans="3:4" ht="15" hidden="1" customHeight="1" x14ac:dyDescent="0.25">
      <c r="C7208" s="158" t="s">
        <v>549</v>
      </c>
      <c r="D7208" s="159">
        <v>629.88</v>
      </c>
    </row>
    <row r="7209" spans="3:4" ht="15" hidden="1" customHeight="1" x14ac:dyDescent="0.25">
      <c r="C7209" s="160" t="s">
        <v>551</v>
      </c>
      <c r="D7209" s="161">
        <v>263.58</v>
      </c>
    </row>
    <row r="7210" spans="3:4" ht="15" hidden="1" customHeight="1" x14ac:dyDescent="0.25">
      <c r="C7210" s="158" t="s">
        <v>557</v>
      </c>
      <c r="D7210" s="159">
        <v>542.9</v>
      </c>
    </row>
    <row r="7211" spans="3:4" ht="15" hidden="1" customHeight="1" x14ac:dyDescent="0.25">
      <c r="C7211" s="160" t="s">
        <v>541</v>
      </c>
      <c r="D7211" s="161">
        <v>578.11</v>
      </c>
    </row>
    <row r="7212" spans="3:4" ht="15" hidden="1" customHeight="1" x14ac:dyDescent="0.25">
      <c r="C7212" s="158" t="s">
        <v>539</v>
      </c>
      <c r="D7212" s="159">
        <v>1284.1199999999999</v>
      </c>
    </row>
    <row r="7213" spans="3:4" ht="15" hidden="1" customHeight="1" x14ac:dyDescent="0.25">
      <c r="C7213" s="160" t="s">
        <v>546</v>
      </c>
      <c r="D7213" s="161">
        <v>581.91999999999996</v>
      </c>
    </row>
    <row r="7214" spans="3:4" ht="15" hidden="1" customHeight="1" x14ac:dyDescent="0.25">
      <c r="C7214" s="158" t="s">
        <v>553</v>
      </c>
      <c r="D7214" s="159">
        <v>674.63</v>
      </c>
    </row>
    <row r="7215" spans="3:4" ht="15" hidden="1" customHeight="1" x14ac:dyDescent="0.25">
      <c r="C7215" s="160" t="s">
        <v>309</v>
      </c>
      <c r="D7215" s="161">
        <v>432.46</v>
      </c>
    </row>
    <row r="7216" spans="3:4" ht="15" hidden="1" customHeight="1" x14ac:dyDescent="0.25">
      <c r="C7216" s="158" t="s">
        <v>558</v>
      </c>
      <c r="D7216" s="159">
        <v>519.04999999999995</v>
      </c>
    </row>
    <row r="7217" spans="3:4" ht="15" hidden="1" customHeight="1" x14ac:dyDescent="0.25">
      <c r="C7217" s="160" t="s">
        <v>540</v>
      </c>
      <c r="D7217" s="161">
        <v>619.71</v>
      </c>
    </row>
    <row r="7218" spans="3:4" ht="15" hidden="1" customHeight="1" x14ac:dyDescent="0.25">
      <c r="C7218" s="158" t="s">
        <v>309</v>
      </c>
      <c r="D7218" s="159">
        <v>256.77</v>
      </c>
    </row>
    <row r="7219" spans="3:4" ht="15" hidden="1" customHeight="1" x14ac:dyDescent="0.25">
      <c r="C7219" s="160" t="s">
        <v>539</v>
      </c>
      <c r="D7219" s="161">
        <v>448.16</v>
      </c>
    </row>
    <row r="7220" spans="3:4" ht="15" hidden="1" customHeight="1" x14ac:dyDescent="0.25">
      <c r="C7220" s="158" t="s">
        <v>556</v>
      </c>
      <c r="D7220" s="159">
        <v>688.63</v>
      </c>
    </row>
    <row r="7221" spans="3:4" ht="15" hidden="1" customHeight="1" x14ac:dyDescent="0.25">
      <c r="C7221" s="160" t="s">
        <v>555</v>
      </c>
      <c r="D7221" s="161">
        <v>1009.82</v>
      </c>
    </row>
    <row r="7222" spans="3:4" ht="15" hidden="1" customHeight="1" x14ac:dyDescent="0.25">
      <c r="C7222" s="158" t="s">
        <v>546</v>
      </c>
      <c r="D7222" s="159">
        <v>682.09</v>
      </c>
    </row>
    <row r="7223" spans="3:4" ht="15" hidden="1" customHeight="1" x14ac:dyDescent="0.25">
      <c r="C7223" s="160" t="s">
        <v>541</v>
      </c>
      <c r="D7223" s="161">
        <v>497.02</v>
      </c>
    </row>
    <row r="7224" spans="3:4" ht="15" hidden="1" customHeight="1" x14ac:dyDescent="0.25">
      <c r="C7224" s="158" t="s">
        <v>542</v>
      </c>
      <c r="D7224" s="159">
        <v>972.52</v>
      </c>
    </row>
    <row r="7225" spans="3:4" ht="15" hidden="1" customHeight="1" x14ac:dyDescent="0.25">
      <c r="C7225" s="160" t="s">
        <v>557</v>
      </c>
      <c r="D7225" s="161">
        <v>481.96</v>
      </c>
    </row>
    <row r="7226" spans="3:4" ht="15" hidden="1" customHeight="1" x14ac:dyDescent="0.25">
      <c r="C7226" s="158" t="s">
        <v>542</v>
      </c>
      <c r="D7226" s="159">
        <v>908.46</v>
      </c>
    </row>
    <row r="7227" spans="3:4" ht="15" hidden="1" customHeight="1" x14ac:dyDescent="0.25">
      <c r="C7227" s="160" t="s">
        <v>545</v>
      </c>
      <c r="D7227" s="161">
        <v>622.88</v>
      </c>
    </row>
    <row r="7228" spans="3:4" ht="15" hidden="1" customHeight="1" x14ac:dyDescent="0.25">
      <c r="C7228" s="158" t="s">
        <v>543</v>
      </c>
      <c r="D7228" s="159">
        <v>741.65</v>
      </c>
    </row>
    <row r="7229" spans="3:4" ht="15" hidden="1" customHeight="1" x14ac:dyDescent="0.25">
      <c r="C7229" s="160" t="s">
        <v>553</v>
      </c>
      <c r="D7229" s="161">
        <v>704.9</v>
      </c>
    </row>
    <row r="7230" spans="3:4" ht="15" hidden="1" customHeight="1" x14ac:dyDescent="0.25">
      <c r="C7230" s="158" t="s">
        <v>548</v>
      </c>
      <c r="D7230" s="159">
        <v>445.26</v>
      </c>
    </row>
    <row r="7231" spans="3:4" ht="15" hidden="1" customHeight="1" x14ac:dyDescent="0.25">
      <c r="C7231" s="160" t="s">
        <v>307</v>
      </c>
      <c r="D7231" s="161">
        <v>514.70000000000005</v>
      </c>
    </row>
    <row r="7232" spans="3:4" ht="15" hidden="1" customHeight="1" x14ac:dyDescent="0.25">
      <c r="C7232" s="158" t="s">
        <v>542</v>
      </c>
      <c r="D7232" s="159">
        <v>380.01</v>
      </c>
    </row>
    <row r="7233" spans="3:4" ht="15" hidden="1" customHeight="1" x14ac:dyDescent="0.25">
      <c r="C7233" s="160" t="s">
        <v>542</v>
      </c>
      <c r="D7233" s="161">
        <v>1271.98</v>
      </c>
    </row>
    <row r="7234" spans="3:4" ht="15" hidden="1" customHeight="1" x14ac:dyDescent="0.25">
      <c r="C7234" s="158" t="s">
        <v>553</v>
      </c>
      <c r="D7234" s="159">
        <v>512.26</v>
      </c>
    </row>
    <row r="7235" spans="3:4" ht="15" hidden="1" customHeight="1" x14ac:dyDescent="0.25">
      <c r="C7235" s="160" t="s">
        <v>541</v>
      </c>
      <c r="D7235" s="161">
        <v>689.26</v>
      </c>
    </row>
    <row r="7236" spans="3:4" ht="15" hidden="1" customHeight="1" x14ac:dyDescent="0.25">
      <c r="C7236" s="158" t="s">
        <v>553</v>
      </c>
      <c r="D7236" s="159">
        <v>418.44</v>
      </c>
    </row>
    <row r="7237" spans="3:4" ht="15" hidden="1" customHeight="1" x14ac:dyDescent="0.25">
      <c r="C7237" s="160" t="s">
        <v>551</v>
      </c>
      <c r="D7237" s="161">
        <v>437.94</v>
      </c>
    </row>
    <row r="7238" spans="3:4" ht="15" hidden="1" customHeight="1" x14ac:dyDescent="0.25">
      <c r="C7238" s="158" t="s">
        <v>308</v>
      </c>
      <c r="D7238" s="159">
        <v>78.69</v>
      </c>
    </row>
    <row r="7239" spans="3:4" ht="15" hidden="1" customHeight="1" x14ac:dyDescent="0.25">
      <c r="C7239" s="160" t="s">
        <v>545</v>
      </c>
      <c r="D7239" s="161">
        <v>527.04999999999995</v>
      </c>
    </row>
    <row r="7240" spans="3:4" ht="15" hidden="1" customHeight="1" x14ac:dyDescent="0.25">
      <c r="C7240" s="158" t="s">
        <v>545</v>
      </c>
      <c r="D7240" s="159">
        <v>1149.74</v>
      </c>
    </row>
    <row r="7241" spans="3:4" ht="15" hidden="1" customHeight="1" x14ac:dyDescent="0.25">
      <c r="C7241" s="160" t="s">
        <v>551</v>
      </c>
      <c r="D7241" s="161">
        <v>520.01</v>
      </c>
    </row>
    <row r="7242" spans="3:4" ht="15" hidden="1" customHeight="1" x14ac:dyDescent="0.25">
      <c r="C7242" s="158" t="s">
        <v>539</v>
      </c>
      <c r="D7242" s="159">
        <v>990.23</v>
      </c>
    </row>
    <row r="7243" spans="3:4" ht="15" hidden="1" customHeight="1" x14ac:dyDescent="0.25">
      <c r="C7243" s="160" t="s">
        <v>547</v>
      </c>
      <c r="D7243" s="161">
        <v>39.020000000000003</v>
      </c>
    </row>
    <row r="7244" spans="3:4" ht="15" hidden="1" customHeight="1" x14ac:dyDescent="0.25">
      <c r="C7244" s="158" t="s">
        <v>308</v>
      </c>
      <c r="D7244" s="159">
        <v>749.24</v>
      </c>
    </row>
    <row r="7245" spans="3:4" ht="15" hidden="1" customHeight="1" x14ac:dyDescent="0.25">
      <c r="C7245" s="160" t="s">
        <v>543</v>
      </c>
      <c r="D7245" s="161">
        <v>514.42999999999995</v>
      </c>
    </row>
    <row r="7246" spans="3:4" ht="15" hidden="1" customHeight="1" x14ac:dyDescent="0.25">
      <c r="C7246" s="158" t="s">
        <v>543</v>
      </c>
      <c r="D7246" s="159">
        <v>23.06</v>
      </c>
    </row>
    <row r="7247" spans="3:4" ht="15" hidden="1" customHeight="1" x14ac:dyDescent="0.25">
      <c r="C7247" s="160" t="s">
        <v>546</v>
      </c>
      <c r="D7247" s="161">
        <v>788.76</v>
      </c>
    </row>
    <row r="7248" spans="3:4" ht="15" hidden="1" customHeight="1" x14ac:dyDescent="0.25">
      <c r="C7248" s="158" t="s">
        <v>540</v>
      </c>
      <c r="D7248" s="159">
        <v>751.52</v>
      </c>
    </row>
    <row r="7249" spans="3:4" ht="15" hidden="1" customHeight="1" x14ac:dyDescent="0.25">
      <c r="C7249" s="160" t="s">
        <v>556</v>
      </c>
      <c r="D7249" s="161">
        <v>681.26</v>
      </c>
    </row>
    <row r="7250" spans="3:4" ht="15" hidden="1" customHeight="1" x14ac:dyDescent="0.25">
      <c r="C7250" s="158" t="s">
        <v>539</v>
      </c>
      <c r="D7250" s="159">
        <v>174.74</v>
      </c>
    </row>
    <row r="7251" spans="3:4" ht="15" hidden="1" customHeight="1" x14ac:dyDescent="0.25">
      <c r="C7251" s="160" t="s">
        <v>541</v>
      </c>
      <c r="D7251" s="161">
        <v>35.92</v>
      </c>
    </row>
    <row r="7252" spans="3:4" ht="15" hidden="1" customHeight="1" x14ac:dyDescent="0.25">
      <c r="C7252" s="158" t="s">
        <v>542</v>
      </c>
      <c r="D7252" s="159">
        <v>1134.54</v>
      </c>
    </row>
    <row r="7253" spans="3:4" ht="15" hidden="1" customHeight="1" x14ac:dyDescent="0.25">
      <c r="C7253" s="160" t="s">
        <v>547</v>
      </c>
      <c r="D7253" s="161">
        <v>995.34</v>
      </c>
    </row>
    <row r="7254" spans="3:4" ht="15" hidden="1" customHeight="1" x14ac:dyDescent="0.25">
      <c r="C7254" s="158" t="s">
        <v>552</v>
      </c>
      <c r="D7254" s="159">
        <v>411.4</v>
      </c>
    </row>
    <row r="7255" spans="3:4" ht="15" hidden="1" customHeight="1" x14ac:dyDescent="0.25">
      <c r="C7255" s="160" t="s">
        <v>551</v>
      </c>
      <c r="D7255" s="161">
        <v>1299.8</v>
      </c>
    </row>
    <row r="7256" spans="3:4" ht="15" hidden="1" customHeight="1" x14ac:dyDescent="0.25">
      <c r="C7256" s="158" t="s">
        <v>555</v>
      </c>
      <c r="D7256" s="159">
        <v>511</v>
      </c>
    </row>
    <row r="7257" spans="3:4" ht="15" hidden="1" customHeight="1" x14ac:dyDescent="0.25">
      <c r="C7257" s="160" t="s">
        <v>554</v>
      </c>
      <c r="D7257" s="161">
        <v>390.9</v>
      </c>
    </row>
    <row r="7258" spans="3:4" ht="15" hidden="1" customHeight="1" x14ac:dyDescent="0.25">
      <c r="C7258" s="158" t="s">
        <v>545</v>
      </c>
      <c r="D7258" s="159">
        <v>344.18</v>
      </c>
    </row>
    <row r="7259" spans="3:4" ht="15" hidden="1" customHeight="1" x14ac:dyDescent="0.25">
      <c r="C7259" s="160" t="s">
        <v>552</v>
      </c>
      <c r="D7259" s="161">
        <v>810.84</v>
      </c>
    </row>
    <row r="7260" spans="3:4" ht="15" hidden="1" customHeight="1" x14ac:dyDescent="0.25">
      <c r="C7260" s="158" t="s">
        <v>551</v>
      </c>
      <c r="D7260" s="159">
        <v>613.53</v>
      </c>
    </row>
    <row r="7261" spans="3:4" ht="15" hidden="1" customHeight="1" x14ac:dyDescent="0.25">
      <c r="C7261" s="160" t="s">
        <v>550</v>
      </c>
      <c r="D7261" s="161">
        <v>91.13</v>
      </c>
    </row>
    <row r="7262" spans="3:4" ht="15" hidden="1" customHeight="1" x14ac:dyDescent="0.25">
      <c r="C7262" s="158" t="s">
        <v>549</v>
      </c>
      <c r="D7262" s="159">
        <v>1011.86</v>
      </c>
    </row>
    <row r="7263" spans="3:4" ht="15" hidden="1" customHeight="1" x14ac:dyDescent="0.25">
      <c r="C7263" s="160" t="s">
        <v>545</v>
      </c>
      <c r="D7263" s="161">
        <v>511.3</v>
      </c>
    </row>
    <row r="7264" spans="3:4" ht="15" hidden="1" customHeight="1" x14ac:dyDescent="0.25">
      <c r="C7264" s="158" t="s">
        <v>542</v>
      </c>
      <c r="D7264" s="159">
        <v>528.32000000000005</v>
      </c>
    </row>
    <row r="7265" spans="3:4" ht="15" hidden="1" customHeight="1" x14ac:dyDescent="0.25">
      <c r="C7265" s="160" t="s">
        <v>307</v>
      </c>
      <c r="D7265" s="161">
        <v>731.22</v>
      </c>
    </row>
    <row r="7266" spans="3:4" ht="15" hidden="1" customHeight="1" x14ac:dyDescent="0.25">
      <c r="C7266" s="158" t="s">
        <v>309</v>
      </c>
      <c r="D7266" s="159">
        <v>566.12</v>
      </c>
    </row>
    <row r="7267" spans="3:4" ht="15" hidden="1" customHeight="1" x14ac:dyDescent="0.25">
      <c r="C7267" s="160" t="s">
        <v>556</v>
      </c>
      <c r="D7267" s="161">
        <v>228.62</v>
      </c>
    </row>
    <row r="7268" spans="3:4" ht="15" hidden="1" customHeight="1" x14ac:dyDescent="0.25">
      <c r="C7268" s="158" t="s">
        <v>540</v>
      </c>
      <c r="D7268" s="159">
        <v>438.16</v>
      </c>
    </row>
    <row r="7269" spans="3:4" ht="15" hidden="1" customHeight="1" x14ac:dyDescent="0.25">
      <c r="C7269" s="160" t="s">
        <v>540</v>
      </c>
      <c r="D7269" s="161">
        <v>159.06</v>
      </c>
    </row>
    <row r="7270" spans="3:4" ht="15" hidden="1" customHeight="1" x14ac:dyDescent="0.25">
      <c r="C7270" s="158" t="s">
        <v>545</v>
      </c>
      <c r="D7270" s="159">
        <v>743.88</v>
      </c>
    </row>
    <row r="7271" spans="3:4" ht="15" hidden="1" customHeight="1" x14ac:dyDescent="0.25">
      <c r="C7271" s="160" t="s">
        <v>549</v>
      </c>
      <c r="D7271" s="161">
        <v>976.28</v>
      </c>
    </row>
    <row r="7272" spans="3:4" ht="15" hidden="1" customHeight="1" x14ac:dyDescent="0.25">
      <c r="C7272" s="158" t="s">
        <v>549</v>
      </c>
      <c r="D7272" s="159">
        <v>78.97</v>
      </c>
    </row>
    <row r="7273" spans="3:4" ht="15" hidden="1" customHeight="1" x14ac:dyDescent="0.25">
      <c r="C7273" s="160" t="s">
        <v>307</v>
      </c>
      <c r="D7273" s="161">
        <v>553.49</v>
      </c>
    </row>
    <row r="7274" spans="3:4" ht="15" hidden="1" customHeight="1" x14ac:dyDescent="0.25">
      <c r="C7274" s="158" t="s">
        <v>555</v>
      </c>
      <c r="D7274" s="159">
        <v>1254.2</v>
      </c>
    </row>
    <row r="7275" spans="3:4" ht="15" hidden="1" customHeight="1" x14ac:dyDescent="0.25">
      <c r="C7275" s="160" t="s">
        <v>307</v>
      </c>
      <c r="D7275" s="161">
        <v>439.36</v>
      </c>
    </row>
    <row r="7276" spans="3:4" ht="15" hidden="1" customHeight="1" x14ac:dyDescent="0.25">
      <c r="C7276" s="158" t="s">
        <v>549</v>
      </c>
      <c r="D7276" s="159">
        <v>692.97</v>
      </c>
    </row>
    <row r="7277" spans="3:4" ht="15" hidden="1" customHeight="1" x14ac:dyDescent="0.25">
      <c r="C7277" s="160" t="s">
        <v>539</v>
      </c>
      <c r="D7277" s="161">
        <v>745.66</v>
      </c>
    </row>
    <row r="7278" spans="3:4" ht="15" hidden="1" customHeight="1" x14ac:dyDescent="0.25">
      <c r="C7278" s="158" t="s">
        <v>554</v>
      </c>
      <c r="D7278" s="159">
        <v>653.79</v>
      </c>
    </row>
    <row r="7279" spans="3:4" ht="15" hidden="1" customHeight="1" x14ac:dyDescent="0.25">
      <c r="C7279" s="160" t="s">
        <v>542</v>
      </c>
      <c r="D7279" s="161">
        <v>402.63</v>
      </c>
    </row>
    <row r="7280" spans="3:4" ht="15" hidden="1" customHeight="1" x14ac:dyDescent="0.25">
      <c r="C7280" s="158" t="s">
        <v>553</v>
      </c>
      <c r="D7280" s="159">
        <v>1035.31</v>
      </c>
    </row>
    <row r="7281" spans="3:4" ht="15" hidden="1" customHeight="1" x14ac:dyDescent="0.25">
      <c r="C7281" s="160" t="s">
        <v>552</v>
      </c>
      <c r="D7281" s="161">
        <v>586</v>
      </c>
    </row>
    <row r="7282" spans="3:4" ht="15" hidden="1" customHeight="1" x14ac:dyDescent="0.25">
      <c r="C7282" s="158" t="s">
        <v>550</v>
      </c>
      <c r="D7282" s="159">
        <v>285.8</v>
      </c>
    </row>
    <row r="7283" spans="3:4" ht="15" hidden="1" customHeight="1" x14ac:dyDescent="0.25">
      <c r="C7283" s="160" t="s">
        <v>544</v>
      </c>
      <c r="D7283" s="161">
        <v>313.66000000000003</v>
      </c>
    </row>
    <row r="7284" spans="3:4" ht="15" hidden="1" customHeight="1" x14ac:dyDescent="0.25">
      <c r="C7284" s="158" t="s">
        <v>546</v>
      </c>
      <c r="D7284" s="159">
        <v>672.44</v>
      </c>
    </row>
    <row r="7285" spans="3:4" ht="15" hidden="1" customHeight="1" x14ac:dyDescent="0.25">
      <c r="C7285" s="160" t="s">
        <v>308</v>
      </c>
      <c r="D7285" s="161">
        <v>23.12</v>
      </c>
    </row>
    <row r="7286" spans="3:4" ht="15" hidden="1" customHeight="1" x14ac:dyDescent="0.25">
      <c r="C7286" s="158" t="s">
        <v>549</v>
      </c>
      <c r="D7286" s="159">
        <v>17.54</v>
      </c>
    </row>
    <row r="7287" spans="3:4" ht="15" hidden="1" customHeight="1" x14ac:dyDescent="0.25">
      <c r="C7287" s="160" t="s">
        <v>548</v>
      </c>
      <c r="D7287" s="161">
        <v>958.39</v>
      </c>
    </row>
    <row r="7288" spans="3:4" ht="15" hidden="1" customHeight="1" x14ac:dyDescent="0.25">
      <c r="C7288" s="158" t="s">
        <v>547</v>
      </c>
      <c r="D7288" s="159">
        <v>924.59</v>
      </c>
    </row>
    <row r="7289" spans="3:4" ht="15" hidden="1" customHeight="1" x14ac:dyDescent="0.25">
      <c r="C7289" s="160" t="s">
        <v>307</v>
      </c>
      <c r="D7289" s="161">
        <v>22.73</v>
      </c>
    </row>
    <row r="7290" spans="3:4" ht="15" hidden="1" customHeight="1" x14ac:dyDescent="0.25">
      <c r="C7290" s="158" t="s">
        <v>553</v>
      </c>
      <c r="D7290" s="159">
        <v>51.7</v>
      </c>
    </row>
    <row r="7291" spans="3:4" ht="15" hidden="1" customHeight="1" x14ac:dyDescent="0.25">
      <c r="C7291" s="160" t="s">
        <v>543</v>
      </c>
      <c r="D7291" s="161">
        <v>350.55</v>
      </c>
    </row>
    <row r="7292" spans="3:4" ht="15" hidden="1" customHeight="1" x14ac:dyDescent="0.25">
      <c r="C7292" s="158" t="s">
        <v>558</v>
      </c>
      <c r="D7292" s="159">
        <v>1204.71</v>
      </c>
    </row>
    <row r="7293" spans="3:4" ht="15" hidden="1" customHeight="1" x14ac:dyDescent="0.25">
      <c r="C7293" s="160" t="s">
        <v>540</v>
      </c>
      <c r="D7293" s="161">
        <v>234.83</v>
      </c>
    </row>
    <row r="7294" spans="3:4" ht="15" hidden="1" customHeight="1" x14ac:dyDescent="0.25">
      <c r="C7294" s="158" t="s">
        <v>307</v>
      </c>
      <c r="D7294" s="159">
        <v>40.369999999999997</v>
      </c>
    </row>
    <row r="7295" spans="3:4" ht="15" hidden="1" customHeight="1" x14ac:dyDescent="0.25">
      <c r="C7295" s="160" t="s">
        <v>540</v>
      </c>
      <c r="D7295" s="161">
        <v>414.21</v>
      </c>
    </row>
    <row r="7296" spans="3:4" ht="15" hidden="1" customHeight="1" x14ac:dyDescent="0.25">
      <c r="C7296" s="158" t="s">
        <v>547</v>
      </c>
      <c r="D7296" s="159">
        <v>429.39</v>
      </c>
    </row>
    <row r="7297" spans="3:4" ht="15" hidden="1" customHeight="1" x14ac:dyDescent="0.25">
      <c r="C7297" s="160" t="s">
        <v>554</v>
      </c>
      <c r="D7297" s="161">
        <v>493.75</v>
      </c>
    </row>
    <row r="7298" spans="3:4" ht="15" hidden="1" customHeight="1" x14ac:dyDescent="0.25">
      <c r="C7298" s="158" t="s">
        <v>542</v>
      </c>
      <c r="D7298" s="159">
        <v>820.81</v>
      </c>
    </row>
    <row r="7299" spans="3:4" ht="15" hidden="1" customHeight="1" x14ac:dyDescent="0.25">
      <c r="C7299" s="160" t="s">
        <v>554</v>
      </c>
      <c r="D7299" s="161">
        <v>610.98</v>
      </c>
    </row>
    <row r="7300" spans="3:4" ht="15" hidden="1" customHeight="1" x14ac:dyDescent="0.25">
      <c r="C7300" s="158" t="s">
        <v>557</v>
      </c>
      <c r="D7300" s="159">
        <v>577.23</v>
      </c>
    </row>
    <row r="7301" spans="3:4" ht="15" hidden="1" customHeight="1" x14ac:dyDescent="0.25">
      <c r="C7301" s="160" t="s">
        <v>545</v>
      </c>
      <c r="D7301" s="161">
        <v>734.33</v>
      </c>
    </row>
    <row r="7302" spans="3:4" ht="15" hidden="1" customHeight="1" x14ac:dyDescent="0.25">
      <c r="C7302" s="158" t="s">
        <v>308</v>
      </c>
      <c r="D7302" s="159">
        <v>901.85</v>
      </c>
    </row>
    <row r="7303" spans="3:4" ht="15" hidden="1" customHeight="1" x14ac:dyDescent="0.25">
      <c r="C7303" s="160" t="s">
        <v>539</v>
      </c>
      <c r="D7303" s="161">
        <v>1188.75</v>
      </c>
    </row>
    <row r="7304" spans="3:4" ht="15" hidden="1" customHeight="1" x14ac:dyDescent="0.25">
      <c r="C7304" s="158" t="s">
        <v>312</v>
      </c>
      <c r="D7304" s="159">
        <v>413.42</v>
      </c>
    </row>
    <row r="7305" spans="3:4" ht="15" hidden="1" customHeight="1" x14ac:dyDescent="0.25">
      <c r="C7305" s="160" t="s">
        <v>556</v>
      </c>
      <c r="D7305" s="161">
        <v>1270.71</v>
      </c>
    </row>
    <row r="7306" spans="3:4" ht="15" hidden="1" customHeight="1" x14ac:dyDescent="0.25">
      <c r="C7306" s="158" t="s">
        <v>557</v>
      </c>
      <c r="D7306" s="159">
        <v>678.97</v>
      </c>
    </row>
    <row r="7307" spans="3:4" ht="15" hidden="1" customHeight="1" x14ac:dyDescent="0.25">
      <c r="C7307" s="160" t="s">
        <v>542</v>
      </c>
      <c r="D7307" s="161">
        <v>998.17</v>
      </c>
    </row>
    <row r="7308" spans="3:4" ht="15" hidden="1" customHeight="1" x14ac:dyDescent="0.25">
      <c r="C7308" s="158" t="s">
        <v>547</v>
      </c>
      <c r="D7308" s="159">
        <v>832.33</v>
      </c>
    </row>
    <row r="7309" spans="3:4" ht="15" hidden="1" customHeight="1" x14ac:dyDescent="0.25">
      <c r="C7309" s="160" t="s">
        <v>546</v>
      </c>
      <c r="D7309" s="161">
        <v>320.06</v>
      </c>
    </row>
    <row r="7310" spans="3:4" ht="15" hidden="1" customHeight="1" x14ac:dyDescent="0.25">
      <c r="C7310" s="158" t="s">
        <v>307</v>
      </c>
      <c r="D7310" s="159">
        <v>1295.6600000000001</v>
      </c>
    </row>
    <row r="7311" spans="3:4" ht="15" hidden="1" customHeight="1" x14ac:dyDescent="0.25">
      <c r="C7311" s="160" t="s">
        <v>557</v>
      </c>
      <c r="D7311" s="161">
        <v>528.94000000000005</v>
      </c>
    </row>
    <row r="7312" spans="3:4" ht="15" hidden="1" customHeight="1" x14ac:dyDescent="0.25">
      <c r="C7312" s="158" t="s">
        <v>547</v>
      </c>
      <c r="D7312" s="159">
        <v>212.85</v>
      </c>
    </row>
    <row r="7313" spans="3:4" ht="15" hidden="1" customHeight="1" x14ac:dyDescent="0.25">
      <c r="C7313" s="160" t="s">
        <v>307</v>
      </c>
      <c r="D7313" s="161">
        <v>617.16</v>
      </c>
    </row>
    <row r="7314" spans="3:4" ht="15" hidden="1" customHeight="1" x14ac:dyDescent="0.25">
      <c r="C7314" s="158" t="s">
        <v>550</v>
      </c>
      <c r="D7314" s="159">
        <v>1248.93</v>
      </c>
    </row>
    <row r="7315" spans="3:4" ht="15" hidden="1" customHeight="1" x14ac:dyDescent="0.25">
      <c r="C7315" s="160" t="s">
        <v>309</v>
      </c>
      <c r="D7315" s="161">
        <v>395.69</v>
      </c>
    </row>
    <row r="7316" spans="3:4" ht="15" hidden="1" customHeight="1" x14ac:dyDescent="0.25">
      <c r="C7316" s="158" t="s">
        <v>557</v>
      </c>
      <c r="D7316" s="159">
        <v>829.87</v>
      </c>
    </row>
    <row r="7317" spans="3:4" ht="15" hidden="1" customHeight="1" x14ac:dyDescent="0.25">
      <c r="C7317" s="160" t="s">
        <v>557</v>
      </c>
      <c r="D7317" s="161">
        <v>301.70999999999998</v>
      </c>
    </row>
    <row r="7318" spans="3:4" ht="15" hidden="1" customHeight="1" x14ac:dyDescent="0.25">
      <c r="C7318" s="158" t="s">
        <v>549</v>
      </c>
      <c r="D7318" s="159">
        <v>1091.54</v>
      </c>
    </row>
    <row r="7319" spans="3:4" ht="15" hidden="1" customHeight="1" x14ac:dyDescent="0.25">
      <c r="C7319" s="160" t="s">
        <v>307</v>
      </c>
      <c r="D7319" s="161">
        <v>1004.15</v>
      </c>
    </row>
    <row r="7320" spans="3:4" ht="15" hidden="1" customHeight="1" x14ac:dyDescent="0.25">
      <c r="C7320" s="158" t="s">
        <v>555</v>
      </c>
      <c r="D7320" s="159">
        <v>800.78</v>
      </c>
    </row>
    <row r="7321" spans="3:4" ht="15" hidden="1" customHeight="1" x14ac:dyDescent="0.25">
      <c r="C7321" s="160" t="s">
        <v>309</v>
      </c>
      <c r="D7321" s="161">
        <v>599.44000000000005</v>
      </c>
    </row>
    <row r="7322" spans="3:4" ht="15" hidden="1" customHeight="1" x14ac:dyDescent="0.25">
      <c r="C7322" s="158" t="s">
        <v>545</v>
      </c>
      <c r="D7322" s="159">
        <v>962.51</v>
      </c>
    </row>
    <row r="7323" spans="3:4" ht="15" hidden="1" customHeight="1" x14ac:dyDescent="0.25">
      <c r="C7323" s="160" t="s">
        <v>549</v>
      </c>
      <c r="D7323" s="161">
        <v>510.44</v>
      </c>
    </row>
    <row r="7324" spans="3:4" ht="15" hidden="1" customHeight="1" x14ac:dyDescent="0.25">
      <c r="C7324" s="158" t="s">
        <v>547</v>
      </c>
      <c r="D7324" s="159">
        <v>79.47</v>
      </c>
    </row>
    <row r="7325" spans="3:4" ht="15" hidden="1" customHeight="1" x14ac:dyDescent="0.25">
      <c r="C7325" s="160" t="s">
        <v>539</v>
      </c>
      <c r="D7325" s="161">
        <v>1155.43</v>
      </c>
    </row>
    <row r="7326" spans="3:4" ht="15" hidden="1" customHeight="1" x14ac:dyDescent="0.25">
      <c r="C7326" s="158" t="s">
        <v>553</v>
      </c>
      <c r="D7326" s="159">
        <v>653.29</v>
      </c>
    </row>
    <row r="7327" spans="3:4" ht="15" hidden="1" customHeight="1" x14ac:dyDescent="0.25">
      <c r="C7327" s="160" t="s">
        <v>553</v>
      </c>
      <c r="D7327" s="161">
        <v>959.8</v>
      </c>
    </row>
    <row r="7328" spans="3:4" ht="15" hidden="1" customHeight="1" x14ac:dyDescent="0.25">
      <c r="C7328" s="158" t="s">
        <v>312</v>
      </c>
      <c r="D7328" s="159">
        <v>28.78</v>
      </c>
    </row>
    <row r="7329" spans="3:4" ht="15" hidden="1" customHeight="1" x14ac:dyDescent="0.25">
      <c r="C7329" s="160" t="s">
        <v>307</v>
      </c>
      <c r="D7329" s="161">
        <v>1139.24</v>
      </c>
    </row>
    <row r="7330" spans="3:4" ht="15" hidden="1" customHeight="1" x14ac:dyDescent="0.25">
      <c r="C7330" s="158" t="s">
        <v>543</v>
      </c>
      <c r="D7330" s="159">
        <v>71.91</v>
      </c>
    </row>
    <row r="7331" spans="3:4" ht="15" hidden="1" customHeight="1" x14ac:dyDescent="0.25">
      <c r="C7331" s="160" t="s">
        <v>551</v>
      </c>
      <c r="D7331" s="161">
        <v>372.21</v>
      </c>
    </row>
    <row r="7332" spans="3:4" ht="15" hidden="1" customHeight="1" x14ac:dyDescent="0.25">
      <c r="C7332" s="158" t="s">
        <v>541</v>
      </c>
      <c r="D7332" s="159">
        <v>970.42</v>
      </c>
    </row>
    <row r="7333" spans="3:4" ht="15" hidden="1" customHeight="1" x14ac:dyDescent="0.25">
      <c r="C7333" s="160" t="s">
        <v>312</v>
      </c>
      <c r="D7333" s="161">
        <v>405.66</v>
      </c>
    </row>
    <row r="7334" spans="3:4" ht="15" hidden="1" customHeight="1" x14ac:dyDescent="0.25">
      <c r="C7334" s="158" t="s">
        <v>551</v>
      </c>
      <c r="D7334" s="159">
        <v>414.9</v>
      </c>
    </row>
    <row r="7335" spans="3:4" ht="15" hidden="1" customHeight="1" x14ac:dyDescent="0.25">
      <c r="C7335" s="160" t="s">
        <v>556</v>
      </c>
      <c r="D7335" s="161">
        <v>1170.3900000000001</v>
      </c>
    </row>
    <row r="7336" spans="3:4" ht="15" hidden="1" customHeight="1" x14ac:dyDescent="0.25">
      <c r="C7336" s="158" t="s">
        <v>551</v>
      </c>
      <c r="D7336" s="159">
        <v>1159.71</v>
      </c>
    </row>
    <row r="7337" spans="3:4" ht="15" hidden="1" customHeight="1" x14ac:dyDescent="0.25">
      <c r="C7337" s="160" t="s">
        <v>307</v>
      </c>
      <c r="D7337" s="161">
        <v>1243.68</v>
      </c>
    </row>
    <row r="7338" spans="3:4" ht="15" hidden="1" customHeight="1" x14ac:dyDescent="0.25">
      <c r="C7338" s="158" t="s">
        <v>309</v>
      </c>
      <c r="D7338" s="159">
        <v>556.66</v>
      </c>
    </row>
    <row r="7339" spans="3:4" ht="15" hidden="1" customHeight="1" x14ac:dyDescent="0.25">
      <c r="C7339" s="160" t="s">
        <v>308</v>
      </c>
      <c r="D7339" s="161">
        <v>555.79999999999995</v>
      </c>
    </row>
    <row r="7340" spans="3:4" ht="15" hidden="1" customHeight="1" x14ac:dyDescent="0.25">
      <c r="C7340" s="158" t="s">
        <v>554</v>
      </c>
      <c r="D7340" s="159">
        <v>1089.75</v>
      </c>
    </row>
    <row r="7341" spans="3:4" ht="15" hidden="1" customHeight="1" x14ac:dyDescent="0.25">
      <c r="C7341" s="160" t="s">
        <v>547</v>
      </c>
      <c r="D7341" s="161">
        <v>493.78</v>
      </c>
    </row>
    <row r="7342" spans="3:4" ht="15" hidden="1" customHeight="1" x14ac:dyDescent="0.25">
      <c r="C7342" s="158" t="s">
        <v>543</v>
      </c>
      <c r="D7342" s="159">
        <v>374.66</v>
      </c>
    </row>
    <row r="7343" spans="3:4" ht="15" hidden="1" customHeight="1" x14ac:dyDescent="0.25">
      <c r="C7343" s="160" t="s">
        <v>553</v>
      </c>
      <c r="D7343" s="161">
        <v>659.08</v>
      </c>
    </row>
    <row r="7344" spans="3:4" ht="15" hidden="1" customHeight="1" x14ac:dyDescent="0.25">
      <c r="C7344" s="158" t="s">
        <v>550</v>
      </c>
      <c r="D7344" s="159">
        <v>862.4</v>
      </c>
    </row>
    <row r="7345" spans="3:4" ht="15" hidden="1" customHeight="1" x14ac:dyDescent="0.25">
      <c r="C7345" s="160" t="s">
        <v>545</v>
      </c>
      <c r="D7345" s="161">
        <v>1033.26</v>
      </c>
    </row>
    <row r="7346" spans="3:4" ht="15" hidden="1" customHeight="1" x14ac:dyDescent="0.25">
      <c r="C7346" s="158" t="s">
        <v>543</v>
      </c>
      <c r="D7346" s="159">
        <v>371.91</v>
      </c>
    </row>
    <row r="7347" spans="3:4" ht="15" hidden="1" customHeight="1" x14ac:dyDescent="0.25">
      <c r="C7347" s="160" t="s">
        <v>551</v>
      </c>
      <c r="D7347" s="161">
        <v>1276.76</v>
      </c>
    </row>
    <row r="7348" spans="3:4" ht="15" hidden="1" customHeight="1" x14ac:dyDescent="0.25">
      <c r="C7348" s="158" t="s">
        <v>546</v>
      </c>
      <c r="D7348" s="159">
        <v>151.30000000000001</v>
      </c>
    </row>
    <row r="7349" spans="3:4" ht="15" hidden="1" customHeight="1" x14ac:dyDescent="0.25">
      <c r="C7349" s="160" t="s">
        <v>547</v>
      </c>
      <c r="D7349" s="161">
        <v>650.96</v>
      </c>
    </row>
    <row r="7350" spans="3:4" ht="15" hidden="1" customHeight="1" x14ac:dyDescent="0.25">
      <c r="C7350" s="158" t="s">
        <v>546</v>
      </c>
      <c r="D7350" s="159">
        <v>617.47</v>
      </c>
    </row>
    <row r="7351" spans="3:4" ht="15" hidden="1" customHeight="1" x14ac:dyDescent="0.25">
      <c r="C7351" s="160" t="s">
        <v>542</v>
      </c>
      <c r="D7351" s="161">
        <v>1162.51</v>
      </c>
    </row>
    <row r="7352" spans="3:4" ht="15" hidden="1" customHeight="1" x14ac:dyDescent="0.25">
      <c r="C7352" s="158" t="s">
        <v>555</v>
      </c>
      <c r="D7352" s="159">
        <v>1274.98</v>
      </c>
    </row>
    <row r="7353" spans="3:4" ht="15" hidden="1" customHeight="1" x14ac:dyDescent="0.25">
      <c r="C7353" s="160" t="s">
        <v>553</v>
      </c>
      <c r="D7353" s="161">
        <v>580.47</v>
      </c>
    </row>
    <row r="7354" spans="3:4" ht="15" hidden="1" customHeight="1" x14ac:dyDescent="0.25">
      <c r="C7354" s="158" t="s">
        <v>551</v>
      </c>
      <c r="D7354" s="159">
        <v>811.29</v>
      </c>
    </row>
    <row r="7355" spans="3:4" ht="15" hidden="1" customHeight="1" x14ac:dyDescent="0.25">
      <c r="C7355" s="160" t="s">
        <v>539</v>
      </c>
      <c r="D7355" s="161">
        <v>1251.9000000000001</v>
      </c>
    </row>
    <row r="7356" spans="3:4" ht="15" hidden="1" customHeight="1" x14ac:dyDescent="0.25">
      <c r="C7356" s="158" t="s">
        <v>312</v>
      </c>
      <c r="D7356" s="159">
        <v>738.68</v>
      </c>
    </row>
    <row r="7357" spans="3:4" ht="15" hidden="1" customHeight="1" x14ac:dyDescent="0.25">
      <c r="C7357" s="160" t="s">
        <v>545</v>
      </c>
      <c r="D7357" s="161">
        <v>265.41000000000003</v>
      </c>
    </row>
    <row r="7358" spans="3:4" ht="15" hidden="1" customHeight="1" x14ac:dyDescent="0.25">
      <c r="C7358" s="158" t="s">
        <v>548</v>
      </c>
      <c r="D7358" s="159">
        <v>429.86</v>
      </c>
    </row>
    <row r="7359" spans="3:4" ht="15" hidden="1" customHeight="1" x14ac:dyDescent="0.25">
      <c r="C7359" s="160" t="s">
        <v>547</v>
      </c>
      <c r="D7359" s="161">
        <v>808.59</v>
      </c>
    </row>
    <row r="7360" spans="3:4" ht="15" hidden="1" customHeight="1" x14ac:dyDescent="0.25">
      <c r="C7360" s="158" t="s">
        <v>309</v>
      </c>
      <c r="D7360" s="159">
        <v>406.58</v>
      </c>
    </row>
    <row r="7361" spans="3:4" ht="15" hidden="1" customHeight="1" x14ac:dyDescent="0.25">
      <c r="C7361" s="160" t="s">
        <v>539</v>
      </c>
      <c r="D7361" s="161">
        <v>949.46</v>
      </c>
    </row>
    <row r="7362" spans="3:4" ht="15" hidden="1" customHeight="1" x14ac:dyDescent="0.25">
      <c r="C7362" s="158" t="s">
        <v>307</v>
      </c>
      <c r="D7362" s="159">
        <v>1263.49</v>
      </c>
    </row>
    <row r="7363" spans="3:4" ht="15" hidden="1" customHeight="1" x14ac:dyDescent="0.25">
      <c r="C7363" s="160" t="s">
        <v>558</v>
      </c>
      <c r="D7363" s="161">
        <v>697.5</v>
      </c>
    </row>
    <row r="7364" spans="3:4" ht="15" hidden="1" customHeight="1" x14ac:dyDescent="0.25">
      <c r="C7364" s="158" t="s">
        <v>553</v>
      </c>
      <c r="D7364" s="159">
        <v>490.54</v>
      </c>
    </row>
    <row r="7365" spans="3:4" ht="15" hidden="1" customHeight="1" x14ac:dyDescent="0.25">
      <c r="C7365" s="160" t="s">
        <v>539</v>
      </c>
      <c r="D7365" s="161">
        <v>951.97</v>
      </c>
    </row>
    <row r="7366" spans="3:4" ht="15" hidden="1" customHeight="1" x14ac:dyDescent="0.25">
      <c r="C7366" s="158" t="s">
        <v>540</v>
      </c>
      <c r="D7366" s="159">
        <v>535.35</v>
      </c>
    </row>
    <row r="7367" spans="3:4" ht="15" hidden="1" customHeight="1" x14ac:dyDescent="0.25">
      <c r="C7367" s="160" t="s">
        <v>552</v>
      </c>
      <c r="D7367" s="161">
        <v>132.93</v>
      </c>
    </row>
    <row r="7368" spans="3:4" ht="15" hidden="1" customHeight="1" x14ac:dyDescent="0.25">
      <c r="C7368" s="158" t="s">
        <v>307</v>
      </c>
      <c r="D7368" s="159">
        <v>1248.6300000000001</v>
      </c>
    </row>
    <row r="7369" spans="3:4" ht="15" hidden="1" customHeight="1" x14ac:dyDescent="0.25">
      <c r="C7369" s="160" t="s">
        <v>309</v>
      </c>
      <c r="D7369" s="161">
        <v>1296.19</v>
      </c>
    </row>
    <row r="7370" spans="3:4" ht="15" hidden="1" customHeight="1" x14ac:dyDescent="0.25">
      <c r="C7370" s="158" t="s">
        <v>553</v>
      </c>
      <c r="D7370" s="159">
        <v>102.74</v>
      </c>
    </row>
    <row r="7371" spans="3:4" ht="15" hidden="1" customHeight="1" x14ac:dyDescent="0.25">
      <c r="C7371" s="160" t="s">
        <v>542</v>
      </c>
      <c r="D7371" s="161">
        <v>665.66</v>
      </c>
    </row>
    <row r="7372" spans="3:4" ht="15" hidden="1" customHeight="1" x14ac:dyDescent="0.25">
      <c r="C7372" s="158" t="s">
        <v>307</v>
      </c>
      <c r="D7372" s="159">
        <v>509.98</v>
      </c>
    </row>
    <row r="7373" spans="3:4" ht="15" hidden="1" customHeight="1" x14ac:dyDescent="0.25">
      <c r="C7373" s="160" t="s">
        <v>553</v>
      </c>
      <c r="D7373" s="161">
        <v>662.09</v>
      </c>
    </row>
    <row r="7374" spans="3:4" ht="15" hidden="1" customHeight="1" x14ac:dyDescent="0.25">
      <c r="C7374" s="158" t="s">
        <v>553</v>
      </c>
      <c r="D7374" s="159">
        <v>125.48</v>
      </c>
    </row>
    <row r="7375" spans="3:4" ht="15" hidden="1" customHeight="1" x14ac:dyDescent="0.25">
      <c r="C7375" s="160" t="s">
        <v>549</v>
      </c>
      <c r="D7375" s="161">
        <v>1073.01</v>
      </c>
    </row>
    <row r="7376" spans="3:4" ht="15" hidden="1" customHeight="1" x14ac:dyDescent="0.25">
      <c r="C7376" s="158" t="s">
        <v>542</v>
      </c>
      <c r="D7376" s="159">
        <v>1000.19</v>
      </c>
    </row>
    <row r="7377" spans="3:4" ht="15" hidden="1" customHeight="1" x14ac:dyDescent="0.25">
      <c r="C7377" s="160" t="s">
        <v>551</v>
      </c>
      <c r="D7377" s="161">
        <v>814.24</v>
      </c>
    </row>
    <row r="7378" spans="3:4" ht="15" hidden="1" customHeight="1" x14ac:dyDescent="0.25">
      <c r="C7378" s="158" t="s">
        <v>543</v>
      </c>
      <c r="D7378" s="159">
        <v>513.96</v>
      </c>
    </row>
    <row r="7379" spans="3:4" ht="15" hidden="1" customHeight="1" x14ac:dyDescent="0.25">
      <c r="C7379" s="160" t="s">
        <v>547</v>
      </c>
      <c r="D7379" s="161">
        <v>1288.1400000000001</v>
      </c>
    </row>
    <row r="7380" spans="3:4" ht="15" hidden="1" customHeight="1" x14ac:dyDescent="0.25">
      <c r="C7380" s="158" t="s">
        <v>549</v>
      </c>
      <c r="D7380" s="159">
        <v>711.42</v>
      </c>
    </row>
    <row r="7381" spans="3:4" ht="15" hidden="1" customHeight="1" x14ac:dyDescent="0.25">
      <c r="C7381" s="160" t="s">
        <v>543</v>
      </c>
      <c r="D7381" s="161">
        <v>1014.62</v>
      </c>
    </row>
    <row r="7382" spans="3:4" ht="15" hidden="1" customHeight="1" x14ac:dyDescent="0.25">
      <c r="C7382" s="158" t="s">
        <v>555</v>
      </c>
      <c r="D7382" s="159">
        <v>749.31</v>
      </c>
    </row>
    <row r="7383" spans="3:4" ht="15" hidden="1" customHeight="1" x14ac:dyDescent="0.25">
      <c r="C7383" s="160" t="s">
        <v>542</v>
      </c>
      <c r="D7383" s="161">
        <v>729.94</v>
      </c>
    </row>
    <row r="7384" spans="3:4" ht="15" hidden="1" customHeight="1" x14ac:dyDescent="0.25">
      <c r="C7384" s="158" t="s">
        <v>539</v>
      </c>
      <c r="D7384" s="159">
        <v>1178.46</v>
      </c>
    </row>
    <row r="7385" spans="3:4" ht="15" hidden="1" customHeight="1" x14ac:dyDescent="0.25">
      <c r="C7385" s="160" t="s">
        <v>542</v>
      </c>
      <c r="D7385" s="161">
        <v>379.45</v>
      </c>
    </row>
    <row r="7386" spans="3:4" ht="15" hidden="1" customHeight="1" x14ac:dyDescent="0.25">
      <c r="C7386" s="158" t="s">
        <v>556</v>
      </c>
      <c r="D7386" s="159">
        <v>620.07000000000005</v>
      </c>
    </row>
    <row r="7387" spans="3:4" ht="15" hidden="1" customHeight="1" x14ac:dyDescent="0.25">
      <c r="C7387" s="160" t="s">
        <v>543</v>
      </c>
      <c r="D7387" s="161">
        <v>321.7</v>
      </c>
    </row>
    <row r="7388" spans="3:4" ht="15" hidden="1" customHeight="1" x14ac:dyDescent="0.25">
      <c r="C7388" s="158" t="s">
        <v>556</v>
      </c>
      <c r="D7388" s="159">
        <v>705.16</v>
      </c>
    </row>
    <row r="7389" spans="3:4" ht="15" hidden="1" customHeight="1" x14ac:dyDescent="0.25">
      <c r="C7389" s="160" t="s">
        <v>309</v>
      </c>
      <c r="D7389" s="161">
        <v>230.39</v>
      </c>
    </row>
    <row r="7390" spans="3:4" ht="15" hidden="1" customHeight="1" x14ac:dyDescent="0.25">
      <c r="C7390" s="158" t="s">
        <v>547</v>
      </c>
      <c r="D7390" s="159">
        <v>965.22</v>
      </c>
    </row>
    <row r="7391" spans="3:4" ht="15" hidden="1" customHeight="1" x14ac:dyDescent="0.25">
      <c r="C7391" s="160" t="s">
        <v>539</v>
      </c>
      <c r="D7391" s="161">
        <v>978.19</v>
      </c>
    </row>
    <row r="7392" spans="3:4" ht="15" hidden="1" customHeight="1" x14ac:dyDescent="0.25">
      <c r="C7392" s="158" t="s">
        <v>558</v>
      </c>
      <c r="D7392" s="159">
        <v>301.86</v>
      </c>
    </row>
    <row r="7393" spans="3:4" ht="15" hidden="1" customHeight="1" x14ac:dyDescent="0.25">
      <c r="C7393" s="160" t="s">
        <v>550</v>
      </c>
      <c r="D7393" s="161">
        <v>996.02</v>
      </c>
    </row>
    <row r="7394" spans="3:4" ht="15" hidden="1" customHeight="1" x14ac:dyDescent="0.25">
      <c r="C7394" s="158" t="s">
        <v>546</v>
      </c>
      <c r="D7394" s="159">
        <v>725.19</v>
      </c>
    </row>
    <row r="7395" spans="3:4" ht="15" hidden="1" customHeight="1" x14ac:dyDescent="0.25">
      <c r="C7395" s="160" t="s">
        <v>558</v>
      </c>
      <c r="D7395" s="161">
        <v>113.22</v>
      </c>
    </row>
    <row r="7396" spans="3:4" ht="15" hidden="1" customHeight="1" x14ac:dyDescent="0.25">
      <c r="C7396" s="158" t="s">
        <v>308</v>
      </c>
      <c r="D7396" s="159">
        <v>409.89</v>
      </c>
    </row>
    <row r="7397" spans="3:4" ht="15" hidden="1" customHeight="1" x14ac:dyDescent="0.25">
      <c r="C7397" s="160" t="s">
        <v>307</v>
      </c>
      <c r="D7397" s="161">
        <v>846.63</v>
      </c>
    </row>
    <row r="7398" spans="3:4" ht="15" hidden="1" customHeight="1" x14ac:dyDescent="0.25">
      <c r="C7398" s="158" t="s">
        <v>308</v>
      </c>
      <c r="D7398" s="159">
        <v>450.02</v>
      </c>
    </row>
    <row r="7399" spans="3:4" ht="15" hidden="1" customHeight="1" x14ac:dyDescent="0.25">
      <c r="C7399" s="160" t="s">
        <v>547</v>
      </c>
      <c r="D7399" s="161">
        <v>862.4</v>
      </c>
    </row>
    <row r="7400" spans="3:4" ht="15" hidden="1" customHeight="1" x14ac:dyDescent="0.25">
      <c r="C7400" s="158" t="s">
        <v>539</v>
      </c>
      <c r="D7400" s="159">
        <v>918.98</v>
      </c>
    </row>
    <row r="7401" spans="3:4" ht="15" hidden="1" customHeight="1" x14ac:dyDescent="0.25">
      <c r="C7401" s="160" t="s">
        <v>553</v>
      </c>
      <c r="D7401" s="161">
        <v>854.93</v>
      </c>
    </row>
    <row r="7402" spans="3:4" ht="15" hidden="1" customHeight="1" x14ac:dyDescent="0.25">
      <c r="C7402" s="158" t="s">
        <v>307</v>
      </c>
      <c r="D7402" s="159">
        <v>1204.56</v>
      </c>
    </row>
    <row r="7403" spans="3:4" ht="15" hidden="1" customHeight="1" x14ac:dyDescent="0.25">
      <c r="C7403" s="160" t="s">
        <v>553</v>
      </c>
      <c r="D7403" s="161">
        <v>285.7</v>
      </c>
    </row>
    <row r="7404" spans="3:4" ht="15" hidden="1" customHeight="1" x14ac:dyDescent="0.25">
      <c r="C7404" s="158" t="s">
        <v>308</v>
      </c>
      <c r="D7404" s="159">
        <v>460.54</v>
      </c>
    </row>
    <row r="7405" spans="3:4" ht="15" hidden="1" customHeight="1" x14ac:dyDescent="0.25">
      <c r="C7405" s="160" t="s">
        <v>543</v>
      </c>
      <c r="D7405" s="161">
        <v>1268.8499999999999</v>
      </c>
    </row>
    <row r="7406" spans="3:4" ht="15" hidden="1" customHeight="1" x14ac:dyDescent="0.25">
      <c r="C7406" s="158" t="s">
        <v>543</v>
      </c>
      <c r="D7406" s="159">
        <v>986.18</v>
      </c>
    </row>
    <row r="7407" spans="3:4" ht="15" hidden="1" customHeight="1" x14ac:dyDescent="0.25">
      <c r="C7407" s="160" t="s">
        <v>549</v>
      </c>
      <c r="D7407" s="161">
        <v>94.95</v>
      </c>
    </row>
    <row r="7408" spans="3:4" ht="15" hidden="1" customHeight="1" x14ac:dyDescent="0.25">
      <c r="C7408" s="158" t="s">
        <v>546</v>
      </c>
      <c r="D7408" s="159">
        <v>739.54</v>
      </c>
    </row>
    <row r="7409" spans="3:4" ht="15" hidden="1" customHeight="1" x14ac:dyDescent="0.25">
      <c r="C7409" s="160" t="s">
        <v>553</v>
      </c>
      <c r="D7409" s="161">
        <v>593.22</v>
      </c>
    </row>
    <row r="7410" spans="3:4" ht="15" hidden="1" customHeight="1" x14ac:dyDescent="0.25">
      <c r="C7410" s="158" t="s">
        <v>544</v>
      </c>
      <c r="D7410" s="159">
        <v>843.93</v>
      </c>
    </row>
    <row r="7411" spans="3:4" ht="15" hidden="1" customHeight="1" x14ac:dyDescent="0.25">
      <c r="C7411" s="160" t="s">
        <v>312</v>
      </c>
      <c r="D7411" s="161">
        <v>1116.18</v>
      </c>
    </row>
    <row r="7412" spans="3:4" ht="15" hidden="1" customHeight="1" x14ac:dyDescent="0.25">
      <c r="C7412" s="158" t="s">
        <v>308</v>
      </c>
      <c r="D7412" s="159">
        <v>457.36</v>
      </c>
    </row>
    <row r="7413" spans="3:4" ht="15" hidden="1" customHeight="1" x14ac:dyDescent="0.25">
      <c r="C7413" s="160" t="s">
        <v>547</v>
      </c>
      <c r="D7413" s="161">
        <v>406.75</v>
      </c>
    </row>
    <row r="7414" spans="3:4" ht="15" hidden="1" customHeight="1" x14ac:dyDescent="0.25">
      <c r="C7414" s="158" t="s">
        <v>553</v>
      </c>
      <c r="D7414" s="159">
        <v>643.84</v>
      </c>
    </row>
    <row r="7415" spans="3:4" ht="15" hidden="1" customHeight="1" x14ac:dyDescent="0.25">
      <c r="C7415" s="160" t="s">
        <v>547</v>
      </c>
      <c r="D7415" s="161">
        <v>91.73</v>
      </c>
    </row>
    <row r="7416" spans="3:4" ht="15" hidden="1" customHeight="1" x14ac:dyDescent="0.25">
      <c r="C7416" s="158" t="s">
        <v>553</v>
      </c>
      <c r="D7416" s="159">
        <v>557.66999999999996</v>
      </c>
    </row>
    <row r="7417" spans="3:4" ht="15" hidden="1" customHeight="1" x14ac:dyDescent="0.25">
      <c r="C7417" s="160" t="s">
        <v>539</v>
      </c>
      <c r="D7417" s="161">
        <v>161.06</v>
      </c>
    </row>
    <row r="7418" spans="3:4" ht="15" hidden="1" customHeight="1" x14ac:dyDescent="0.25">
      <c r="C7418" s="158" t="s">
        <v>542</v>
      </c>
      <c r="D7418" s="159">
        <v>1001.88</v>
      </c>
    </row>
    <row r="7419" spans="3:4" ht="15" hidden="1" customHeight="1" x14ac:dyDescent="0.25">
      <c r="C7419" s="160" t="s">
        <v>307</v>
      </c>
      <c r="D7419" s="161">
        <v>827.68</v>
      </c>
    </row>
    <row r="7420" spans="3:4" ht="15" hidden="1" customHeight="1" x14ac:dyDescent="0.25">
      <c r="C7420" s="158" t="s">
        <v>558</v>
      </c>
      <c r="D7420" s="159">
        <v>795.1</v>
      </c>
    </row>
    <row r="7421" spans="3:4" ht="15" hidden="1" customHeight="1" x14ac:dyDescent="0.25">
      <c r="C7421" s="160" t="s">
        <v>547</v>
      </c>
      <c r="D7421" s="161">
        <v>255.03</v>
      </c>
    </row>
    <row r="7422" spans="3:4" ht="15" hidden="1" customHeight="1" x14ac:dyDescent="0.25">
      <c r="C7422" s="158" t="s">
        <v>539</v>
      </c>
      <c r="D7422" s="159">
        <v>747.51</v>
      </c>
    </row>
    <row r="7423" spans="3:4" ht="15" hidden="1" customHeight="1" x14ac:dyDescent="0.25">
      <c r="C7423" s="160" t="s">
        <v>543</v>
      </c>
      <c r="D7423" s="161">
        <v>953.81</v>
      </c>
    </row>
    <row r="7424" spans="3:4" ht="15" hidden="1" customHeight="1" x14ac:dyDescent="0.25">
      <c r="C7424" s="158" t="s">
        <v>546</v>
      </c>
      <c r="D7424" s="159">
        <v>771.75</v>
      </c>
    </row>
    <row r="7425" spans="3:4" ht="15" hidden="1" customHeight="1" x14ac:dyDescent="0.25">
      <c r="C7425" s="160" t="s">
        <v>540</v>
      </c>
      <c r="D7425" s="161">
        <v>624.41999999999996</v>
      </c>
    </row>
    <row r="7426" spans="3:4" ht="15" hidden="1" customHeight="1" x14ac:dyDescent="0.25">
      <c r="C7426" s="158" t="s">
        <v>552</v>
      </c>
      <c r="D7426" s="159">
        <v>453.59</v>
      </c>
    </row>
    <row r="7427" spans="3:4" ht="15" hidden="1" customHeight="1" x14ac:dyDescent="0.25">
      <c r="C7427" s="160" t="s">
        <v>546</v>
      </c>
      <c r="D7427" s="161">
        <v>737.74</v>
      </c>
    </row>
    <row r="7428" spans="3:4" ht="15" hidden="1" customHeight="1" x14ac:dyDescent="0.25">
      <c r="C7428" s="158" t="s">
        <v>554</v>
      </c>
      <c r="D7428" s="159">
        <v>1021.97</v>
      </c>
    </row>
    <row r="7429" spans="3:4" ht="15" hidden="1" customHeight="1" x14ac:dyDescent="0.25">
      <c r="C7429" s="160" t="s">
        <v>546</v>
      </c>
      <c r="D7429" s="161">
        <v>623.89</v>
      </c>
    </row>
    <row r="7430" spans="3:4" ht="15" hidden="1" customHeight="1" x14ac:dyDescent="0.25">
      <c r="C7430" s="158" t="s">
        <v>312</v>
      </c>
      <c r="D7430" s="159">
        <v>243.82</v>
      </c>
    </row>
    <row r="7431" spans="3:4" ht="15" hidden="1" customHeight="1" x14ac:dyDescent="0.25">
      <c r="C7431" s="160" t="s">
        <v>558</v>
      </c>
      <c r="D7431" s="161">
        <v>326.36</v>
      </c>
    </row>
    <row r="7432" spans="3:4" ht="15" hidden="1" customHeight="1" x14ac:dyDescent="0.25">
      <c r="C7432" s="158" t="s">
        <v>307</v>
      </c>
      <c r="D7432" s="159">
        <v>591.27</v>
      </c>
    </row>
    <row r="7433" spans="3:4" ht="15" hidden="1" customHeight="1" x14ac:dyDescent="0.25">
      <c r="C7433" s="160" t="s">
        <v>557</v>
      </c>
      <c r="D7433" s="161">
        <v>185.16</v>
      </c>
    </row>
    <row r="7434" spans="3:4" ht="15" hidden="1" customHeight="1" x14ac:dyDescent="0.25">
      <c r="C7434" s="158" t="s">
        <v>542</v>
      </c>
      <c r="D7434" s="159">
        <v>835.68</v>
      </c>
    </row>
    <row r="7435" spans="3:4" ht="15" hidden="1" customHeight="1" x14ac:dyDescent="0.25">
      <c r="C7435" s="160" t="s">
        <v>546</v>
      </c>
      <c r="D7435" s="161">
        <v>447.45</v>
      </c>
    </row>
    <row r="7436" spans="3:4" ht="15" hidden="1" customHeight="1" x14ac:dyDescent="0.25">
      <c r="C7436" s="158" t="s">
        <v>307</v>
      </c>
      <c r="D7436" s="159">
        <v>143.86000000000001</v>
      </c>
    </row>
    <row r="7437" spans="3:4" ht="15" hidden="1" customHeight="1" x14ac:dyDescent="0.25">
      <c r="C7437" s="160" t="s">
        <v>547</v>
      </c>
      <c r="D7437" s="161">
        <v>137.80000000000001</v>
      </c>
    </row>
    <row r="7438" spans="3:4" ht="15" hidden="1" customHeight="1" x14ac:dyDescent="0.25">
      <c r="C7438" s="158" t="s">
        <v>553</v>
      </c>
      <c r="D7438" s="159">
        <v>381.6</v>
      </c>
    </row>
    <row r="7439" spans="3:4" ht="15" hidden="1" customHeight="1" x14ac:dyDescent="0.25">
      <c r="C7439" s="160" t="s">
        <v>542</v>
      </c>
      <c r="D7439" s="161">
        <v>692.1</v>
      </c>
    </row>
    <row r="7440" spans="3:4" ht="15" hidden="1" customHeight="1" x14ac:dyDescent="0.25">
      <c r="C7440" s="158" t="s">
        <v>309</v>
      </c>
      <c r="D7440" s="159">
        <v>627.19000000000005</v>
      </c>
    </row>
    <row r="7441" spans="3:4" ht="15" hidden="1" customHeight="1" x14ac:dyDescent="0.25">
      <c r="C7441" s="160" t="s">
        <v>554</v>
      </c>
      <c r="D7441" s="161">
        <v>776.32</v>
      </c>
    </row>
    <row r="7442" spans="3:4" ht="15" hidden="1" customHeight="1" x14ac:dyDescent="0.25">
      <c r="C7442" s="158" t="s">
        <v>556</v>
      </c>
      <c r="D7442" s="159">
        <v>96.88</v>
      </c>
    </row>
    <row r="7443" spans="3:4" ht="15" hidden="1" customHeight="1" x14ac:dyDescent="0.25">
      <c r="C7443" s="160" t="s">
        <v>547</v>
      </c>
      <c r="D7443" s="161">
        <v>580.69000000000005</v>
      </c>
    </row>
    <row r="7444" spans="3:4" ht="15" hidden="1" customHeight="1" x14ac:dyDescent="0.25">
      <c r="C7444" s="158" t="s">
        <v>312</v>
      </c>
      <c r="D7444" s="159">
        <v>960.55</v>
      </c>
    </row>
    <row r="7445" spans="3:4" ht="15" hidden="1" customHeight="1" x14ac:dyDescent="0.25">
      <c r="C7445" s="160" t="s">
        <v>550</v>
      </c>
      <c r="D7445" s="161">
        <v>994.61</v>
      </c>
    </row>
    <row r="7446" spans="3:4" ht="15" hidden="1" customHeight="1" x14ac:dyDescent="0.25">
      <c r="C7446" s="158" t="s">
        <v>541</v>
      </c>
      <c r="D7446" s="159">
        <v>506.37</v>
      </c>
    </row>
    <row r="7447" spans="3:4" ht="15" hidden="1" customHeight="1" x14ac:dyDescent="0.25">
      <c r="C7447" s="160" t="s">
        <v>545</v>
      </c>
      <c r="D7447" s="161">
        <v>736.94</v>
      </c>
    </row>
    <row r="7448" spans="3:4" ht="15" hidden="1" customHeight="1" x14ac:dyDescent="0.25">
      <c r="C7448" s="158" t="s">
        <v>545</v>
      </c>
      <c r="D7448" s="159">
        <v>1268.29</v>
      </c>
    </row>
    <row r="7449" spans="3:4" ht="15" hidden="1" customHeight="1" x14ac:dyDescent="0.25">
      <c r="C7449" s="160" t="s">
        <v>543</v>
      </c>
      <c r="D7449" s="161">
        <v>725.47</v>
      </c>
    </row>
    <row r="7450" spans="3:4" ht="15" hidden="1" customHeight="1" x14ac:dyDescent="0.25">
      <c r="C7450" s="158" t="s">
        <v>546</v>
      </c>
      <c r="D7450" s="159">
        <v>1236.67</v>
      </c>
    </row>
    <row r="7451" spans="3:4" ht="15" hidden="1" customHeight="1" x14ac:dyDescent="0.25">
      <c r="C7451" s="160" t="s">
        <v>547</v>
      </c>
      <c r="D7451" s="161">
        <v>568.44000000000005</v>
      </c>
    </row>
    <row r="7452" spans="3:4" ht="15" hidden="1" customHeight="1" x14ac:dyDescent="0.25">
      <c r="C7452" s="158" t="s">
        <v>307</v>
      </c>
      <c r="D7452" s="159">
        <v>1192.49</v>
      </c>
    </row>
    <row r="7453" spans="3:4" ht="15" hidden="1" customHeight="1" x14ac:dyDescent="0.25">
      <c r="C7453" s="160" t="s">
        <v>543</v>
      </c>
      <c r="D7453" s="161">
        <v>585.66</v>
      </c>
    </row>
    <row r="7454" spans="3:4" ht="15" hidden="1" customHeight="1" x14ac:dyDescent="0.25">
      <c r="C7454" s="158" t="s">
        <v>557</v>
      </c>
      <c r="D7454" s="159">
        <v>600.51</v>
      </c>
    </row>
    <row r="7455" spans="3:4" ht="15" hidden="1" customHeight="1" x14ac:dyDescent="0.25">
      <c r="C7455" s="160" t="s">
        <v>551</v>
      </c>
      <c r="D7455" s="161">
        <v>922.19</v>
      </c>
    </row>
    <row r="7456" spans="3:4" ht="15" hidden="1" customHeight="1" x14ac:dyDescent="0.25">
      <c r="C7456" s="158" t="s">
        <v>553</v>
      </c>
      <c r="D7456" s="159">
        <v>207.14</v>
      </c>
    </row>
    <row r="7457" spans="3:4" ht="15" hidden="1" customHeight="1" x14ac:dyDescent="0.25">
      <c r="C7457" s="160" t="s">
        <v>552</v>
      </c>
      <c r="D7457" s="161">
        <v>543.32000000000005</v>
      </c>
    </row>
    <row r="7458" spans="3:4" ht="15" hidden="1" customHeight="1" x14ac:dyDescent="0.25">
      <c r="C7458" s="158" t="s">
        <v>545</v>
      </c>
      <c r="D7458" s="159">
        <v>710.98</v>
      </c>
    </row>
    <row r="7459" spans="3:4" ht="15" hidden="1" customHeight="1" x14ac:dyDescent="0.25">
      <c r="C7459" s="160" t="s">
        <v>540</v>
      </c>
      <c r="D7459" s="161">
        <v>1001.26</v>
      </c>
    </row>
    <row r="7460" spans="3:4" ht="15" hidden="1" customHeight="1" x14ac:dyDescent="0.25">
      <c r="C7460" s="158" t="s">
        <v>541</v>
      </c>
      <c r="D7460" s="159">
        <v>879.97</v>
      </c>
    </row>
    <row r="7461" spans="3:4" ht="15" hidden="1" customHeight="1" x14ac:dyDescent="0.25">
      <c r="C7461" s="160" t="s">
        <v>549</v>
      </c>
      <c r="D7461" s="161">
        <v>312.43</v>
      </c>
    </row>
    <row r="7462" spans="3:4" ht="15" hidden="1" customHeight="1" x14ac:dyDescent="0.25">
      <c r="C7462" s="158" t="s">
        <v>548</v>
      </c>
      <c r="D7462" s="159">
        <v>788.94</v>
      </c>
    </row>
    <row r="7463" spans="3:4" ht="15" hidden="1" customHeight="1" x14ac:dyDescent="0.25">
      <c r="C7463" s="160" t="s">
        <v>558</v>
      </c>
      <c r="D7463" s="161">
        <v>404.66</v>
      </c>
    </row>
    <row r="7464" spans="3:4" ht="15" hidden="1" customHeight="1" x14ac:dyDescent="0.25">
      <c r="C7464" s="158" t="s">
        <v>309</v>
      </c>
      <c r="D7464" s="159">
        <v>210.74</v>
      </c>
    </row>
    <row r="7465" spans="3:4" ht="15" hidden="1" customHeight="1" x14ac:dyDescent="0.25">
      <c r="C7465" s="160" t="s">
        <v>549</v>
      </c>
      <c r="D7465" s="161">
        <v>885.88</v>
      </c>
    </row>
    <row r="7466" spans="3:4" ht="15" hidden="1" customHeight="1" x14ac:dyDescent="0.25">
      <c r="C7466" s="158" t="s">
        <v>553</v>
      </c>
      <c r="D7466" s="159">
        <v>1199.97</v>
      </c>
    </row>
    <row r="7467" spans="3:4" ht="15" hidden="1" customHeight="1" x14ac:dyDescent="0.25">
      <c r="C7467" s="160" t="s">
        <v>542</v>
      </c>
      <c r="D7467" s="161">
        <v>634.25</v>
      </c>
    </row>
    <row r="7468" spans="3:4" ht="15" hidden="1" customHeight="1" x14ac:dyDescent="0.25">
      <c r="C7468" s="158" t="s">
        <v>552</v>
      </c>
      <c r="D7468" s="159">
        <v>117.85</v>
      </c>
    </row>
    <row r="7469" spans="3:4" ht="15" hidden="1" customHeight="1" x14ac:dyDescent="0.25">
      <c r="C7469" s="160" t="s">
        <v>307</v>
      </c>
      <c r="D7469" s="161">
        <v>1261.08</v>
      </c>
    </row>
    <row r="7470" spans="3:4" ht="15" hidden="1" customHeight="1" x14ac:dyDescent="0.25">
      <c r="C7470" s="158" t="s">
        <v>543</v>
      </c>
      <c r="D7470" s="159">
        <v>212.77</v>
      </c>
    </row>
    <row r="7471" spans="3:4" ht="15" hidden="1" customHeight="1" x14ac:dyDescent="0.25">
      <c r="C7471" s="160" t="s">
        <v>307</v>
      </c>
      <c r="D7471" s="161">
        <v>783.44</v>
      </c>
    </row>
    <row r="7472" spans="3:4" ht="15" hidden="1" customHeight="1" x14ac:dyDescent="0.25">
      <c r="C7472" s="158" t="s">
        <v>307</v>
      </c>
      <c r="D7472" s="159">
        <v>681.81</v>
      </c>
    </row>
    <row r="7473" spans="3:4" ht="15" hidden="1" customHeight="1" x14ac:dyDescent="0.25">
      <c r="C7473" s="160" t="s">
        <v>551</v>
      </c>
      <c r="D7473" s="161">
        <v>885.55</v>
      </c>
    </row>
    <row r="7474" spans="3:4" ht="15" hidden="1" customHeight="1" x14ac:dyDescent="0.25">
      <c r="C7474" s="158" t="s">
        <v>540</v>
      </c>
      <c r="D7474" s="159">
        <v>259.04000000000002</v>
      </c>
    </row>
    <row r="7475" spans="3:4" ht="15" hidden="1" customHeight="1" x14ac:dyDescent="0.25">
      <c r="C7475" s="160" t="s">
        <v>549</v>
      </c>
      <c r="D7475" s="161">
        <v>293.89999999999998</v>
      </c>
    </row>
    <row r="7476" spans="3:4" ht="15" hidden="1" customHeight="1" x14ac:dyDescent="0.25">
      <c r="C7476" s="158" t="s">
        <v>539</v>
      </c>
      <c r="D7476" s="159">
        <v>1206.3900000000001</v>
      </c>
    </row>
    <row r="7477" spans="3:4" ht="15" hidden="1" customHeight="1" x14ac:dyDescent="0.25">
      <c r="C7477" s="160" t="s">
        <v>553</v>
      </c>
      <c r="D7477" s="161">
        <v>631.29999999999995</v>
      </c>
    </row>
    <row r="7478" spans="3:4" ht="15" hidden="1" customHeight="1" x14ac:dyDescent="0.25">
      <c r="C7478" s="158" t="s">
        <v>309</v>
      </c>
      <c r="D7478" s="159">
        <v>141.77000000000001</v>
      </c>
    </row>
    <row r="7479" spans="3:4" ht="15" hidden="1" customHeight="1" x14ac:dyDescent="0.25">
      <c r="C7479" s="160" t="s">
        <v>553</v>
      </c>
      <c r="D7479" s="161">
        <v>1020.99</v>
      </c>
    </row>
    <row r="7480" spans="3:4" ht="15" hidden="1" customHeight="1" x14ac:dyDescent="0.25">
      <c r="C7480" s="158" t="s">
        <v>307</v>
      </c>
      <c r="D7480" s="159">
        <v>1068.33</v>
      </c>
    </row>
    <row r="7481" spans="3:4" ht="15" hidden="1" customHeight="1" x14ac:dyDescent="0.25">
      <c r="C7481" s="160" t="s">
        <v>547</v>
      </c>
      <c r="D7481" s="161">
        <v>1094.02</v>
      </c>
    </row>
    <row r="7482" spans="3:4" ht="15" hidden="1" customHeight="1" x14ac:dyDescent="0.25">
      <c r="C7482" s="158" t="s">
        <v>542</v>
      </c>
      <c r="D7482" s="159">
        <v>753.94</v>
      </c>
    </row>
    <row r="7483" spans="3:4" ht="15" hidden="1" customHeight="1" x14ac:dyDescent="0.25">
      <c r="C7483" s="160" t="s">
        <v>540</v>
      </c>
      <c r="D7483" s="161">
        <v>410.09</v>
      </c>
    </row>
    <row r="7484" spans="3:4" ht="15" hidden="1" customHeight="1" x14ac:dyDescent="0.25">
      <c r="C7484" s="158" t="s">
        <v>549</v>
      </c>
      <c r="D7484" s="159">
        <v>395.5</v>
      </c>
    </row>
    <row r="7485" spans="3:4" ht="15" hidden="1" customHeight="1" x14ac:dyDescent="0.25">
      <c r="C7485" s="160" t="s">
        <v>545</v>
      </c>
      <c r="D7485" s="161">
        <v>146.59</v>
      </c>
    </row>
    <row r="7486" spans="3:4" ht="15" hidden="1" customHeight="1" x14ac:dyDescent="0.25">
      <c r="C7486" s="158" t="s">
        <v>557</v>
      </c>
      <c r="D7486" s="159">
        <v>623.9</v>
      </c>
    </row>
    <row r="7487" spans="3:4" ht="15" hidden="1" customHeight="1" x14ac:dyDescent="0.25">
      <c r="C7487" s="160" t="s">
        <v>543</v>
      </c>
      <c r="D7487" s="161">
        <v>626.65</v>
      </c>
    </row>
    <row r="7488" spans="3:4" ht="15" hidden="1" customHeight="1" x14ac:dyDescent="0.25">
      <c r="C7488" s="158" t="s">
        <v>307</v>
      </c>
      <c r="D7488" s="159">
        <v>859.58</v>
      </c>
    </row>
    <row r="7489" spans="3:4" ht="15" hidden="1" customHeight="1" x14ac:dyDescent="0.25">
      <c r="C7489" s="160" t="s">
        <v>555</v>
      </c>
      <c r="D7489" s="161">
        <v>907.08</v>
      </c>
    </row>
    <row r="7490" spans="3:4" ht="15" hidden="1" customHeight="1" x14ac:dyDescent="0.25">
      <c r="C7490" s="158" t="s">
        <v>540</v>
      </c>
      <c r="D7490" s="159">
        <v>254.68</v>
      </c>
    </row>
    <row r="7491" spans="3:4" ht="15" hidden="1" customHeight="1" x14ac:dyDescent="0.25">
      <c r="C7491" s="160" t="s">
        <v>553</v>
      </c>
      <c r="D7491" s="161">
        <v>760.37</v>
      </c>
    </row>
    <row r="7492" spans="3:4" ht="15" hidden="1" customHeight="1" x14ac:dyDescent="0.25">
      <c r="C7492" s="158" t="s">
        <v>546</v>
      </c>
      <c r="D7492" s="159">
        <v>1065.02</v>
      </c>
    </row>
    <row r="7493" spans="3:4" ht="15" hidden="1" customHeight="1" x14ac:dyDescent="0.25">
      <c r="C7493" s="160" t="s">
        <v>307</v>
      </c>
      <c r="D7493" s="161">
        <v>1091.2</v>
      </c>
    </row>
    <row r="7494" spans="3:4" ht="15" hidden="1" customHeight="1" x14ac:dyDescent="0.25">
      <c r="C7494" s="158" t="s">
        <v>541</v>
      </c>
      <c r="D7494" s="159">
        <v>623.77</v>
      </c>
    </row>
    <row r="7495" spans="3:4" ht="15" hidden="1" customHeight="1" x14ac:dyDescent="0.25">
      <c r="C7495" s="160" t="s">
        <v>308</v>
      </c>
      <c r="D7495" s="161">
        <v>857.46</v>
      </c>
    </row>
    <row r="7496" spans="3:4" ht="15" hidden="1" customHeight="1" x14ac:dyDescent="0.25">
      <c r="C7496" s="158" t="s">
        <v>555</v>
      </c>
      <c r="D7496" s="159">
        <v>962.69</v>
      </c>
    </row>
    <row r="7497" spans="3:4" ht="15" hidden="1" customHeight="1" x14ac:dyDescent="0.25">
      <c r="C7497" s="160" t="s">
        <v>553</v>
      </c>
      <c r="D7497" s="161">
        <v>664.24</v>
      </c>
    </row>
    <row r="7498" spans="3:4" ht="15" hidden="1" customHeight="1" x14ac:dyDescent="0.25">
      <c r="C7498" s="158" t="s">
        <v>552</v>
      </c>
      <c r="D7498" s="159">
        <v>634.26</v>
      </c>
    </row>
    <row r="7499" spans="3:4" ht="15" hidden="1" customHeight="1" x14ac:dyDescent="0.25">
      <c r="C7499" s="160" t="s">
        <v>312</v>
      </c>
      <c r="D7499" s="161">
        <v>712.97</v>
      </c>
    </row>
    <row r="7500" spans="3:4" ht="15" hidden="1" customHeight="1" x14ac:dyDescent="0.25">
      <c r="C7500" s="158" t="s">
        <v>545</v>
      </c>
      <c r="D7500" s="159">
        <v>1118.21</v>
      </c>
    </row>
    <row r="7501" spans="3:4" ht="15" hidden="1" customHeight="1" x14ac:dyDescent="0.25">
      <c r="C7501" s="160" t="s">
        <v>553</v>
      </c>
      <c r="D7501" s="161">
        <v>470.68</v>
      </c>
    </row>
    <row r="7502" spans="3:4" ht="15" hidden="1" customHeight="1" x14ac:dyDescent="0.25">
      <c r="C7502" s="158" t="s">
        <v>539</v>
      </c>
      <c r="D7502" s="159">
        <v>556.35</v>
      </c>
    </row>
    <row r="7503" spans="3:4" ht="15" hidden="1" customHeight="1" x14ac:dyDescent="0.25">
      <c r="C7503" s="160" t="s">
        <v>307</v>
      </c>
      <c r="D7503" s="161">
        <v>124.33</v>
      </c>
    </row>
    <row r="7504" spans="3:4" ht="15" hidden="1" customHeight="1" x14ac:dyDescent="0.25">
      <c r="C7504" s="158" t="s">
        <v>546</v>
      </c>
      <c r="D7504" s="159">
        <v>602.11</v>
      </c>
    </row>
    <row r="7505" spans="3:4" ht="15" hidden="1" customHeight="1" x14ac:dyDescent="0.25">
      <c r="C7505" s="160" t="s">
        <v>549</v>
      </c>
      <c r="D7505" s="161">
        <v>967.08</v>
      </c>
    </row>
    <row r="7506" spans="3:4" ht="15" hidden="1" customHeight="1" x14ac:dyDescent="0.25">
      <c r="C7506" s="158" t="s">
        <v>540</v>
      </c>
      <c r="D7506" s="159">
        <v>285.44</v>
      </c>
    </row>
    <row r="7507" spans="3:4" ht="15" hidden="1" customHeight="1" x14ac:dyDescent="0.25">
      <c r="C7507" s="160" t="s">
        <v>552</v>
      </c>
      <c r="D7507" s="161">
        <v>585.9</v>
      </c>
    </row>
    <row r="7508" spans="3:4" ht="15" hidden="1" customHeight="1" x14ac:dyDescent="0.25">
      <c r="C7508" s="158" t="s">
        <v>540</v>
      </c>
      <c r="D7508" s="159">
        <v>172.17</v>
      </c>
    </row>
    <row r="7509" spans="3:4" ht="15" hidden="1" customHeight="1" x14ac:dyDescent="0.25">
      <c r="C7509" s="160" t="s">
        <v>548</v>
      </c>
      <c r="D7509" s="161">
        <v>502.47</v>
      </c>
    </row>
    <row r="7510" spans="3:4" ht="15" hidden="1" customHeight="1" x14ac:dyDescent="0.25">
      <c r="C7510" s="158" t="s">
        <v>555</v>
      </c>
      <c r="D7510" s="159">
        <v>1146.47</v>
      </c>
    </row>
    <row r="7511" spans="3:4" ht="15" hidden="1" customHeight="1" x14ac:dyDescent="0.25">
      <c r="C7511" s="160" t="s">
        <v>542</v>
      </c>
      <c r="D7511" s="161">
        <v>1100.6199999999999</v>
      </c>
    </row>
    <row r="7512" spans="3:4" ht="15" hidden="1" customHeight="1" x14ac:dyDescent="0.25">
      <c r="C7512" s="158" t="s">
        <v>556</v>
      </c>
      <c r="D7512" s="159">
        <v>417.75</v>
      </c>
    </row>
    <row r="7513" spans="3:4" ht="15" hidden="1" customHeight="1" x14ac:dyDescent="0.25">
      <c r="C7513" s="160" t="s">
        <v>309</v>
      </c>
      <c r="D7513" s="161">
        <v>1110.31</v>
      </c>
    </row>
    <row r="7514" spans="3:4" ht="15" hidden="1" customHeight="1" x14ac:dyDescent="0.25">
      <c r="C7514" s="158" t="s">
        <v>308</v>
      </c>
      <c r="D7514" s="159">
        <v>1135.7</v>
      </c>
    </row>
    <row r="7515" spans="3:4" ht="15" hidden="1" customHeight="1" x14ac:dyDescent="0.25">
      <c r="C7515" s="160" t="s">
        <v>548</v>
      </c>
      <c r="D7515" s="161">
        <v>841.03</v>
      </c>
    </row>
    <row r="7516" spans="3:4" ht="15" hidden="1" customHeight="1" x14ac:dyDescent="0.25">
      <c r="C7516" s="158" t="s">
        <v>550</v>
      </c>
      <c r="D7516" s="159">
        <v>305.89</v>
      </c>
    </row>
    <row r="7517" spans="3:4" ht="15" hidden="1" customHeight="1" x14ac:dyDescent="0.25">
      <c r="C7517" s="160" t="s">
        <v>309</v>
      </c>
      <c r="D7517" s="161">
        <v>142.30000000000001</v>
      </c>
    </row>
    <row r="7518" spans="3:4" ht="15" hidden="1" customHeight="1" x14ac:dyDescent="0.25">
      <c r="C7518" s="158" t="s">
        <v>540</v>
      </c>
      <c r="D7518" s="159">
        <v>1280.19</v>
      </c>
    </row>
    <row r="7519" spans="3:4" ht="15" hidden="1" customHeight="1" x14ac:dyDescent="0.25">
      <c r="C7519" s="160" t="s">
        <v>308</v>
      </c>
      <c r="D7519" s="161">
        <v>1008.38</v>
      </c>
    </row>
    <row r="7520" spans="3:4" ht="15" hidden="1" customHeight="1" x14ac:dyDescent="0.25">
      <c r="C7520" s="158" t="s">
        <v>547</v>
      </c>
      <c r="D7520" s="159">
        <v>323.44</v>
      </c>
    </row>
    <row r="7521" spans="3:4" ht="15" hidden="1" customHeight="1" x14ac:dyDescent="0.25">
      <c r="C7521" s="160" t="s">
        <v>546</v>
      </c>
      <c r="D7521" s="161">
        <v>1294.3499999999999</v>
      </c>
    </row>
    <row r="7522" spans="3:4" ht="15" hidden="1" customHeight="1" x14ac:dyDescent="0.25">
      <c r="C7522" s="158" t="s">
        <v>550</v>
      </c>
      <c r="D7522" s="159">
        <v>421.33</v>
      </c>
    </row>
    <row r="7523" spans="3:4" ht="15" hidden="1" customHeight="1" x14ac:dyDescent="0.25">
      <c r="C7523" s="160" t="s">
        <v>307</v>
      </c>
      <c r="D7523" s="161">
        <v>766.85</v>
      </c>
    </row>
    <row r="7524" spans="3:4" ht="15" hidden="1" customHeight="1" x14ac:dyDescent="0.25">
      <c r="C7524" s="158" t="s">
        <v>308</v>
      </c>
      <c r="D7524" s="159">
        <v>792.44</v>
      </c>
    </row>
    <row r="7525" spans="3:4" ht="15" hidden="1" customHeight="1" x14ac:dyDescent="0.25">
      <c r="C7525" s="160" t="s">
        <v>547</v>
      </c>
      <c r="D7525" s="161">
        <v>419.41</v>
      </c>
    </row>
    <row r="7526" spans="3:4" ht="15" hidden="1" customHeight="1" x14ac:dyDescent="0.25">
      <c r="C7526" s="158" t="s">
        <v>557</v>
      </c>
      <c r="D7526" s="159">
        <v>505.24</v>
      </c>
    </row>
    <row r="7527" spans="3:4" ht="15" hidden="1" customHeight="1" x14ac:dyDescent="0.25">
      <c r="C7527" s="160" t="s">
        <v>312</v>
      </c>
      <c r="D7527" s="161">
        <v>292.56</v>
      </c>
    </row>
    <row r="7528" spans="3:4" ht="15" hidden="1" customHeight="1" x14ac:dyDescent="0.25">
      <c r="C7528" s="158" t="s">
        <v>548</v>
      </c>
      <c r="D7528" s="159">
        <v>1174.49</v>
      </c>
    </row>
    <row r="7529" spans="3:4" ht="15" hidden="1" customHeight="1" x14ac:dyDescent="0.25">
      <c r="C7529" s="160" t="s">
        <v>551</v>
      </c>
      <c r="D7529" s="161">
        <v>627.53</v>
      </c>
    </row>
    <row r="7530" spans="3:4" ht="15" hidden="1" customHeight="1" x14ac:dyDescent="0.25">
      <c r="C7530" s="158" t="s">
        <v>546</v>
      </c>
      <c r="D7530" s="159">
        <v>202.47</v>
      </c>
    </row>
    <row r="7531" spans="3:4" ht="15" hidden="1" customHeight="1" x14ac:dyDescent="0.25">
      <c r="C7531" s="160" t="s">
        <v>547</v>
      </c>
      <c r="D7531" s="161">
        <v>567.03</v>
      </c>
    </row>
    <row r="7532" spans="3:4" ht="15" hidden="1" customHeight="1" x14ac:dyDescent="0.25">
      <c r="C7532" s="158" t="s">
        <v>546</v>
      </c>
      <c r="D7532" s="159">
        <v>335.82</v>
      </c>
    </row>
    <row r="7533" spans="3:4" ht="15" hidden="1" customHeight="1" x14ac:dyDescent="0.25">
      <c r="C7533" s="160" t="s">
        <v>539</v>
      </c>
      <c r="D7533" s="161">
        <v>1144.58</v>
      </c>
    </row>
    <row r="7534" spans="3:4" ht="15" hidden="1" customHeight="1" x14ac:dyDescent="0.25">
      <c r="C7534" s="158" t="s">
        <v>540</v>
      </c>
      <c r="D7534" s="159">
        <v>922</v>
      </c>
    </row>
    <row r="7535" spans="3:4" ht="15" hidden="1" customHeight="1" x14ac:dyDescent="0.25">
      <c r="C7535" s="160" t="s">
        <v>548</v>
      </c>
      <c r="D7535" s="161">
        <v>284.74</v>
      </c>
    </row>
    <row r="7536" spans="3:4" ht="15" hidden="1" customHeight="1" x14ac:dyDescent="0.25">
      <c r="C7536" s="158" t="s">
        <v>547</v>
      </c>
      <c r="D7536" s="159">
        <v>474.85</v>
      </c>
    </row>
    <row r="7537" spans="3:4" ht="15" hidden="1" customHeight="1" x14ac:dyDescent="0.25">
      <c r="C7537" s="160" t="s">
        <v>553</v>
      </c>
      <c r="D7537" s="161">
        <v>364.42</v>
      </c>
    </row>
    <row r="7538" spans="3:4" ht="15" hidden="1" customHeight="1" x14ac:dyDescent="0.25">
      <c r="C7538" s="158" t="s">
        <v>539</v>
      </c>
      <c r="D7538" s="159">
        <v>831.28</v>
      </c>
    </row>
    <row r="7539" spans="3:4" ht="15" hidden="1" customHeight="1" x14ac:dyDescent="0.25">
      <c r="C7539" s="160" t="s">
        <v>309</v>
      </c>
      <c r="D7539" s="161">
        <v>608.58000000000004</v>
      </c>
    </row>
    <row r="7540" spans="3:4" ht="15" hidden="1" customHeight="1" x14ac:dyDescent="0.25">
      <c r="C7540" s="158" t="s">
        <v>552</v>
      </c>
      <c r="D7540" s="159">
        <v>521.51</v>
      </c>
    </row>
    <row r="7541" spans="3:4" ht="15" hidden="1" customHeight="1" x14ac:dyDescent="0.25">
      <c r="C7541" s="160" t="s">
        <v>551</v>
      </c>
      <c r="D7541" s="161">
        <v>832.99</v>
      </c>
    </row>
    <row r="7542" spans="3:4" ht="15" hidden="1" customHeight="1" x14ac:dyDescent="0.25">
      <c r="C7542" s="158" t="s">
        <v>553</v>
      </c>
      <c r="D7542" s="159">
        <v>1050.73</v>
      </c>
    </row>
    <row r="7543" spans="3:4" ht="15" hidden="1" customHeight="1" x14ac:dyDescent="0.25">
      <c r="C7543" s="160" t="s">
        <v>544</v>
      </c>
      <c r="D7543" s="161">
        <v>51.64</v>
      </c>
    </row>
    <row r="7544" spans="3:4" ht="15" hidden="1" customHeight="1" x14ac:dyDescent="0.25">
      <c r="C7544" s="158" t="s">
        <v>312</v>
      </c>
      <c r="D7544" s="159">
        <v>842.1</v>
      </c>
    </row>
    <row r="7545" spans="3:4" ht="15" hidden="1" customHeight="1" x14ac:dyDescent="0.25">
      <c r="C7545" s="160" t="s">
        <v>552</v>
      </c>
      <c r="D7545" s="161">
        <v>218.92</v>
      </c>
    </row>
    <row r="7546" spans="3:4" ht="15" hidden="1" customHeight="1" x14ac:dyDescent="0.25">
      <c r="C7546" s="158" t="s">
        <v>539</v>
      </c>
      <c r="D7546" s="159">
        <v>640.49</v>
      </c>
    </row>
    <row r="7547" spans="3:4" ht="15" hidden="1" customHeight="1" x14ac:dyDescent="0.25">
      <c r="C7547" s="160" t="s">
        <v>553</v>
      </c>
      <c r="D7547" s="161">
        <v>908.39</v>
      </c>
    </row>
    <row r="7548" spans="3:4" ht="15" hidden="1" customHeight="1" x14ac:dyDescent="0.25">
      <c r="C7548" s="158" t="s">
        <v>552</v>
      </c>
      <c r="D7548" s="159">
        <v>797.69</v>
      </c>
    </row>
    <row r="7549" spans="3:4" ht="15" hidden="1" customHeight="1" x14ac:dyDescent="0.25">
      <c r="C7549" s="160" t="s">
        <v>553</v>
      </c>
      <c r="D7549" s="161">
        <v>60.06</v>
      </c>
    </row>
    <row r="7550" spans="3:4" ht="15" hidden="1" customHeight="1" x14ac:dyDescent="0.25">
      <c r="C7550" s="158" t="s">
        <v>546</v>
      </c>
      <c r="D7550" s="159">
        <v>547.44000000000005</v>
      </c>
    </row>
    <row r="7551" spans="3:4" ht="15" hidden="1" customHeight="1" x14ac:dyDescent="0.25">
      <c r="C7551" s="160" t="s">
        <v>546</v>
      </c>
      <c r="D7551" s="161">
        <v>861.3</v>
      </c>
    </row>
    <row r="7552" spans="3:4" ht="15" hidden="1" customHeight="1" x14ac:dyDescent="0.25">
      <c r="C7552" s="158" t="s">
        <v>543</v>
      </c>
      <c r="D7552" s="159">
        <v>1179.32</v>
      </c>
    </row>
    <row r="7553" spans="3:4" ht="15" hidden="1" customHeight="1" x14ac:dyDescent="0.25">
      <c r="C7553" s="160" t="s">
        <v>544</v>
      </c>
      <c r="D7553" s="161">
        <v>973.66</v>
      </c>
    </row>
    <row r="7554" spans="3:4" ht="15" hidden="1" customHeight="1" x14ac:dyDescent="0.25">
      <c r="C7554" s="158" t="s">
        <v>554</v>
      </c>
      <c r="D7554" s="159">
        <v>1166.8800000000001</v>
      </c>
    </row>
    <row r="7555" spans="3:4" ht="15" hidden="1" customHeight="1" x14ac:dyDescent="0.25">
      <c r="C7555" s="160" t="s">
        <v>546</v>
      </c>
      <c r="D7555" s="161">
        <v>803.6</v>
      </c>
    </row>
    <row r="7556" spans="3:4" ht="15" hidden="1" customHeight="1" x14ac:dyDescent="0.25">
      <c r="C7556" s="158" t="s">
        <v>540</v>
      </c>
      <c r="D7556" s="159">
        <v>993.2</v>
      </c>
    </row>
    <row r="7557" spans="3:4" ht="15" hidden="1" customHeight="1" x14ac:dyDescent="0.25">
      <c r="C7557" s="160" t="s">
        <v>552</v>
      </c>
      <c r="D7557" s="161">
        <v>480.8</v>
      </c>
    </row>
    <row r="7558" spans="3:4" ht="15" hidden="1" customHeight="1" x14ac:dyDescent="0.25">
      <c r="C7558" s="158" t="s">
        <v>542</v>
      </c>
      <c r="D7558" s="159">
        <v>333.25</v>
      </c>
    </row>
    <row r="7559" spans="3:4" ht="15" hidden="1" customHeight="1" x14ac:dyDescent="0.25">
      <c r="C7559" s="160" t="s">
        <v>542</v>
      </c>
      <c r="D7559" s="161">
        <v>675.84</v>
      </c>
    </row>
    <row r="7560" spans="3:4" ht="15" hidden="1" customHeight="1" x14ac:dyDescent="0.25">
      <c r="C7560" s="158" t="s">
        <v>312</v>
      </c>
      <c r="D7560" s="159">
        <v>410.5</v>
      </c>
    </row>
    <row r="7561" spans="3:4" ht="15" hidden="1" customHeight="1" x14ac:dyDescent="0.25">
      <c r="C7561" s="160" t="s">
        <v>548</v>
      </c>
      <c r="D7561" s="161">
        <v>162.78</v>
      </c>
    </row>
    <row r="7562" spans="3:4" ht="15" hidden="1" customHeight="1" x14ac:dyDescent="0.25">
      <c r="C7562" s="158" t="s">
        <v>548</v>
      </c>
      <c r="D7562" s="159">
        <v>496.05</v>
      </c>
    </row>
    <row r="7563" spans="3:4" ht="15" hidden="1" customHeight="1" x14ac:dyDescent="0.25">
      <c r="C7563" s="160" t="s">
        <v>540</v>
      </c>
      <c r="D7563" s="161">
        <v>643.91999999999996</v>
      </c>
    </row>
    <row r="7564" spans="3:4" ht="15" hidden="1" customHeight="1" x14ac:dyDescent="0.25">
      <c r="C7564" s="158" t="s">
        <v>543</v>
      </c>
      <c r="D7564" s="159">
        <v>53.95</v>
      </c>
    </row>
    <row r="7565" spans="3:4" ht="15" hidden="1" customHeight="1" x14ac:dyDescent="0.25">
      <c r="C7565" s="160" t="s">
        <v>553</v>
      </c>
      <c r="D7565" s="161">
        <v>1206.99</v>
      </c>
    </row>
    <row r="7566" spans="3:4" ht="15" hidden="1" customHeight="1" x14ac:dyDescent="0.25">
      <c r="C7566" s="158" t="s">
        <v>307</v>
      </c>
      <c r="D7566" s="159">
        <v>1253.47</v>
      </c>
    </row>
    <row r="7567" spans="3:4" ht="15" hidden="1" customHeight="1" x14ac:dyDescent="0.25">
      <c r="C7567" s="160" t="s">
        <v>545</v>
      </c>
      <c r="D7567" s="161">
        <v>1064.93</v>
      </c>
    </row>
    <row r="7568" spans="3:4" ht="15" hidden="1" customHeight="1" x14ac:dyDescent="0.25">
      <c r="C7568" s="158" t="s">
        <v>548</v>
      </c>
      <c r="D7568" s="159">
        <v>572.13</v>
      </c>
    </row>
    <row r="7569" spans="3:4" ht="15" hidden="1" customHeight="1" x14ac:dyDescent="0.25">
      <c r="C7569" s="160" t="s">
        <v>557</v>
      </c>
      <c r="D7569" s="161">
        <v>401.06</v>
      </c>
    </row>
    <row r="7570" spans="3:4" ht="15" hidden="1" customHeight="1" x14ac:dyDescent="0.25">
      <c r="C7570" s="158" t="s">
        <v>308</v>
      </c>
      <c r="D7570" s="159">
        <v>580.97</v>
      </c>
    </row>
    <row r="7571" spans="3:4" ht="15" hidden="1" customHeight="1" x14ac:dyDescent="0.25">
      <c r="C7571" s="160" t="s">
        <v>309</v>
      </c>
      <c r="D7571" s="161">
        <v>478.55</v>
      </c>
    </row>
    <row r="7572" spans="3:4" ht="15" hidden="1" customHeight="1" x14ac:dyDescent="0.25">
      <c r="C7572" s="158" t="s">
        <v>544</v>
      </c>
      <c r="D7572" s="159">
        <v>116.49</v>
      </c>
    </row>
    <row r="7573" spans="3:4" ht="15" hidden="1" customHeight="1" x14ac:dyDescent="0.25">
      <c r="C7573" s="160" t="s">
        <v>552</v>
      </c>
      <c r="D7573" s="161">
        <v>500.82</v>
      </c>
    </row>
    <row r="7574" spans="3:4" ht="15" hidden="1" customHeight="1" x14ac:dyDescent="0.25">
      <c r="C7574" s="158" t="s">
        <v>312</v>
      </c>
      <c r="D7574" s="159">
        <v>515.91999999999996</v>
      </c>
    </row>
    <row r="7575" spans="3:4" ht="15" hidden="1" customHeight="1" x14ac:dyDescent="0.25">
      <c r="C7575" s="160" t="s">
        <v>542</v>
      </c>
      <c r="D7575" s="161">
        <v>825.39</v>
      </c>
    </row>
    <row r="7576" spans="3:4" ht="15" hidden="1" customHeight="1" x14ac:dyDescent="0.25">
      <c r="C7576" s="158" t="s">
        <v>312</v>
      </c>
      <c r="D7576" s="159">
        <v>1220.44</v>
      </c>
    </row>
    <row r="7577" spans="3:4" ht="15" hidden="1" customHeight="1" x14ac:dyDescent="0.25">
      <c r="C7577" s="160" t="s">
        <v>552</v>
      </c>
      <c r="D7577" s="161">
        <v>305.39</v>
      </c>
    </row>
    <row r="7578" spans="3:4" ht="15" hidden="1" customHeight="1" x14ac:dyDescent="0.25">
      <c r="C7578" s="158" t="s">
        <v>552</v>
      </c>
      <c r="D7578" s="159">
        <v>919.72</v>
      </c>
    </row>
    <row r="7579" spans="3:4" ht="15" hidden="1" customHeight="1" x14ac:dyDescent="0.25">
      <c r="C7579" s="160" t="s">
        <v>549</v>
      </c>
      <c r="D7579" s="161">
        <v>709.76</v>
      </c>
    </row>
    <row r="7580" spans="3:4" ht="15" hidden="1" customHeight="1" x14ac:dyDescent="0.25">
      <c r="C7580" s="158" t="s">
        <v>553</v>
      </c>
      <c r="D7580" s="159">
        <v>499.79</v>
      </c>
    </row>
    <row r="7581" spans="3:4" ht="15" hidden="1" customHeight="1" x14ac:dyDescent="0.25">
      <c r="C7581" s="160" t="s">
        <v>553</v>
      </c>
      <c r="D7581" s="161">
        <v>602.87</v>
      </c>
    </row>
    <row r="7582" spans="3:4" ht="15" hidden="1" customHeight="1" x14ac:dyDescent="0.25">
      <c r="C7582" s="158" t="s">
        <v>553</v>
      </c>
      <c r="D7582" s="159">
        <v>1162.04</v>
      </c>
    </row>
    <row r="7583" spans="3:4" ht="15" hidden="1" customHeight="1" x14ac:dyDescent="0.25">
      <c r="C7583" s="160" t="s">
        <v>542</v>
      </c>
      <c r="D7583" s="161">
        <v>805.72</v>
      </c>
    </row>
    <row r="7584" spans="3:4" ht="15" hidden="1" customHeight="1" x14ac:dyDescent="0.25">
      <c r="C7584" s="158" t="s">
        <v>308</v>
      </c>
      <c r="D7584" s="159">
        <v>714.98</v>
      </c>
    </row>
    <row r="7585" spans="3:4" ht="15" hidden="1" customHeight="1" x14ac:dyDescent="0.25">
      <c r="C7585" s="160" t="s">
        <v>557</v>
      </c>
      <c r="D7585" s="161">
        <v>943.18</v>
      </c>
    </row>
    <row r="7586" spans="3:4" ht="15" hidden="1" customHeight="1" x14ac:dyDescent="0.25">
      <c r="C7586" s="158" t="s">
        <v>545</v>
      </c>
      <c r="D7586" s="159">
        <v>976.43</v>
      </c>
    </row>
    <row r="7587" spans="3:4" ht="15" hidden="1" customHeight="1" x14ac:dyDescent="0.25">
      <c r="C7587" s="160" t="s">
        <v>546</v>
      </c>
      <c r="D7587" s="161">
        <v>301.45999999999998</v>
      </c>
    </row>
    <row r="7588" spans="3:4" ht="15" hidden="1" customHeight="1" x14ac:dyDescent="0.25">
      <c r="C7588" s="158" t="s">
        <v>546</v>
      </c>
      <c r="D7588" s="159">
        <v>1193.8499999999999</v>
      </c>
    </row>
    <row r="7589" spans="3:4" ht="15" hidden="1" customHeight="1" x14ac:dyDescent="0.25">
      <c r="C7589" s="160" t="s">
        <v>553</v>
      </c>
      <c r="D7589" s="161">
        <v>335.01</v>
      </c>
    </row>
    <row r="7590" spans="3:4" ht="15" hidden="1" customHeight="1" x14ac:dyDescent="0.25">
      <c r="C7590" s="158" t="s">
        <v>312</v>
      </c>
      <c r="D7590" s="159">
        <v>641.53</v>
      </c>
    </row>
    <row r="7591" spans="3:4" ht="15" hidden="1" customHeight="1" x14ac:dyDescent="0.25">
      <c r="C7591" s="160" t="s">
        <v>540</v>
      </c>
      <c r="D7591" s="161">
        <v>1259.73</v>
      </c>
    </row>
    <row r="7592" spans="3:4" ht="15" hidden="1" customHeight="1" x14ac:dyDescent="0.25">
      <c r="C7592" s="158" t="s">
        <v>312</v>
      </c>
      <c r="D7592" s="159">
        <v>1168.5899999999999</v>
      </c>
    </row>
    <row r="7593" spans="3:4" ht="15" hidden="1" customHeight="1" x14ac:dyDescent="0.25">
      <c r="C7593" s="160" t="s">
        <v>543</v>
      </c>
      <c r="D7593" s="161">
        <v>1232.6300000000001</v>
      </c>
    </row>
    <row r="7594" spans="3:4" ht="15" hidden="1" customHeight="1" x14ac:dyDescent="0.25">
      <c r="C7594" s="158" t="s">
        <v>308</v>
      </c>
      <c r="D7594" s="159">
        <v>1012.98</v>
      </c>
    </row>
    <row r="7595" spans="3:4" ht="15" hidden="1" customHeight="1" x14ac:dyDescent="0.25">
      <c r="C7595" s="160" t="s">
        <v>552</v>
      </c>
      <c r="D7595" s="161">
        <v>416.8</v>
      </c>
    </row>
    <row r="7596" spans="3:4" ht="15" hidden="1" customHeight="1" x14ac:dyDescent="0.25">
      <c r="C7596" s="158" t="s">
        <v>558</v>
      </c>
      <c r="D7596" s="159">
        <v>594.4</v>
      </c>
    </row>
    <row r="7597" spans="3:4" ht="15" hidden="1" customHeight="1" x14ac:dyDescent="0.25">
      <c r="C7597" s="160" t="s">
        <v>545</v>
      </c>
      <c r="D7597" s="161">
        <v>919.34</v>
      </c>
    </row>
    <row r="7598" spans="3:4" ht="15" hidden="1" customHeight="1" x14ac:dyDescent="0.25">
      <c r="C7598" s="158" t="s">
        <v>555</v>
      </c>
      <c r="D7598" s="159">
        <v>779.07</v>
      </c>
    </row>
    <row r="7599" spans="3:4" ht="15" hidden="1" customHeight="1" x14ac:dyDescent="0.25">
      <c r="C7599" s="160" t="s">
        <v>547</v>
      </c>
      <c r="D7599" s="161">
        <v>754.59</v>
      </c>
    </row>
    <row r="7600" spans="3:4" ht="15" hidden="1" customHeight="1" x14ac:dyDescent="0.25">
      <c r="C7600" s="158" t="s">
        <v>548</v>
      </c>
      <c r="D7600" s="159">
        <v>921.91</v>
      </c>
    </row>
    <row r="7601" spans="3:4" ht="15" hidden="1" customHeight="1" x14ac:dyDescent="0.25">
      <c r="C7601" s="160" t="s">
        <v>552</v>
      </c>
      <c r="D7601" s="161">
        <v>138.13999999999999</v>
      </c>
    </row>
    <row r="7602" spans="3:4" ht="15" hidden="1" customHeight="1" x14ac:dyDescent="0.25">
      <c r="C7602" s="158" t="s">
        <v>540</v>
      </c>
      <c r="D7602" s="159">
        <v>705.27</v>
      </c>
    </row>
    <row r="7603" spans="3:4" ht="15" hidden="1" customHeight="1" x14ac:dyDescent="0.25">
      <c r="C7603" s="160" t="s">
        <v>539</v>
      </c>
      <c r="D7603" s="161">
        <v>663.98</v>
      </c>
    </row>
    <row r="7604" spans="3:4" ht="15" hidden="1" customHeight="1" x14ac:dyDescent="0.25">
      <c r="C7604" s="158" t="s">
        <v>557</v>
      </c>
      <c r="D7604" s="159">
        <v>652.46</v>
      </c>
    </row>
    <row r="7605" spans="3:4" ht="15" hidden="1" customHeight="1" x14ac:dyDescent="0.25">
      <c r="C7605" s="160" t="s">
        <v>557</v>
      </c>
      <c r="D7605" s="161">
        <v>1111.31</v>
      </c>
    </row>
    <row r="7606" spans="3:4" ht="15" hidden="1" customHeight="1" x14ac:dyDescent="0.25">
      <c r="C7606" s="158" t="s">
        <v>550</v>
      </c>
      <c r="D7606" s="159">
        <v>890.01</v>
      </c>
    </row>
    <row r="7607" spans="3:4" ht="15" hidden="1" customHeight="1" x14ac:dyDescent="0.25">
      <c r="C7607" s="160" t="s">
        <v>553</v>
      </c>
      <c r="D7607" s="161">
        <v>603.88</v>
      </c>
    </row>
    <row r="7608" spans="3:4" ht="15" hidden="1" customHeight="1" x14ac:dyDescent="0.25">
      <c r="C7608" s="158" t="s">
        <v>551</v>
      </c>
      <c r="D7608" s="159">
        <v>738.03</v>
      </c>
    </row>
    <row r="7609" spans="3:4" ht="15" hidden="1" customHeight="1" x14ac:dyDescent="0.25">
      <c r="C7609" s="160" t="s">
        <v>539</v>
      </c>
      <c r="D7609" s="161">
        <v>1075.49</v>
      </c>
    </row>
    <row r="7610" spans="3:4" ht="15" hidden="1" customHeight="1" x14ac:dyDescent="0.25">
      <c r="C7610" s="158" t="s">
        <v>542</v>
      </c>
      <c r="D7610" s="159">
        <v>1074.92</v>
      </c>
    </row>
    <row r="7611" spans="3:4" ht="15" hidden="1" customHeight="1" x14ac:dyDescent="0.25">
      <c r="C7611" s="160" t="s">
        <v>556</v>
      </c>
      <c r="D7611" s="161">
        <v>1156.3599999999999</v>
      </c>
    </row>
    <row r="7612" spans="3:4" ht="15" hidden="1" customHeight="1" x14ac:dyDescent="0.25">
      <c r="C7612" s="158" t="s">
        <v>551</v>
      </c>
      <c r="D7612" s="159">
        <v>891.85</v>
      </c>
    </row>
    <row r="7613" spans="3:4" ht="15" hidden="1" customHeight="1" x14ac:dyDescent="0.25">
      <c r="C7613" s="160" t="s">
        <v>546</v>
      </c>
      <c r="D7613" s="161">
        <v>789.64</v>
      </c>
    </row>
    <row r="7614" spans="3:4" ht="15" hidden="1" customHeight="1" x14ac:dyDescent="0.25">
      <c r="C7614" s="158" t="s">
        <v>312</v>
      </c>
      <c r="D7614" s="159">
        <v>726.92</v>
      </c>
    </row>
    <row r="7615" spans="3:4" ht="15" hidden="1" customHeight="1" x14ac:dyDescent="0.25">
      <c r="C7615" s="160" t="s">
        <v>309</v>
      </c>
      <c r="D7615" s="161">
        <v>898.1</v>
      </c>
    </row>
    <row r="7616" spans="3:4" ht="15" hidden="1" customHeight="1" x14ac:dyDescent="0.25">
      <c r="C7616" s="158" t="s">
        <v>308</v>
      </c>
      <c r="D7616" s="159">
        <v>494.28</v>
      </c>
    </row>
    <row r="7617" spans="3:4" ht="15" hidden="1" customHeight="1" x14ac:dyDescent="0.25">
      <c r="C7617" s="160" t="s">
        <v>553</v>
      </c>
      <c r="D7617" s="161">
        <v>227.06</v>
      </c>
    </row>
    <row r="7618" spans="3:4" ht="15" hidden="1" customHeight="1" x14ac:dyDescent="0.25">
      <c r="C7618" s="158" t="s">
        <v>544</v>
      </c>
      <c r="D7618" s="159">
        <v>287.24</v>
      </c>
    </row>
    <row r="7619" spans="3:4" ht="15" hidden="1" customHeight="1" x14ac:dyDescent="0.25">
      <c r="C7619" s="160" t="s">
        <v>540</v>
      </c>
      <c r="D7619" s="161">
        <v>1156.6300000000001</v>
      </c>
    </row>
    <row r="7620" spans="3:4" ht="15" hidden="1" customHeight="1" x14ac:dyDescent="0.25">
      <c r="C7620" s="158" t="s">
        <v>549</v>
      </c>
      <c r="D7620" s="159">
        <v>539.76</v>
      </c>
    </row>
    <row r="7621" spans="3:4" ht="15" hidden="1" customHeight="1" x14ac:dyDescent="0.25">
      <c r="C7621" s="160" t="s">
        <v>539</v>
      </c>
      <c r="D7621" s="161">
        <v>1122.51</v>
      </c>
    </row>
    <row r="7622" spans="3:4" ht="15" hidden="1" customHeight="1" x14ac:dyDescent="0.25">
      <c r="C7622" s="158" t="s">
        <v>548</v>
      </c>
      <c r="D7622" s="159">
        <v>998.13</v>
      </c>
    </row>
    <row r="7623" spans="3:4" ht="15" hidden="1" customHeight="1" x14ac:dyDescent="0.25">
      <c r="C7623" s="160" t="s">
        <v>308</v>
      </c>
      <c r="D7623" s="161">
        <v>751.73</v>
      </c>
    </row>
    <row r="7624" spans="3:4" ht="15" hidden="1" customHeight="1" x14ac:dyDescent="0.25">
      <c r="C7624" s="158" t="s">
        <v>558</v>
      </c>
      <c r="D7624" s="159">
        <v>866.2</v>
      </c>
    </row>
    <row r="7625" spans="3:4" ht="15" hidden="1" customHeight="1" x14ac:dyDescent="0.25">
      <c r="C7625" s="160" t="s">
        <v>542</v>
      </c>
      <c r="D7625" s="161">
        <v>745.65</v>
      </c>
    </row>
    <row r="7626" spans="3:4" ht="15" hidden="1" customHeight="1" x14ac:dyDescent="0.25">
      <c r="C7626" s="158" t="s">
        <v>547</v>
      </c>
      <c r="D7626" s="159">
        <v>484.32</v>
      </c>
    </row>
    <row r="7627" spans="3:4" ht="15" hidden="1" customHeight="1" x14ac:dyDescent="0.25">
      <c r="C7627" s="160" t="s">
        <v>312</v>
      </c>
      <c r="D7627" s="161">
        <v>891.44</v>
      </c>
    </row>
    <row r="7628" spans="3:4" ht="15" hidden="1" customHeight="1" x14ac:dyDescent="0.25">
      <c r="C7628" s="158" t="s">
        <v>546</v>
      </c>
      <c r="D7628" s="159">
        <v>316.23</v>
      </c>
    </row>
    <row r="7629" spans="3:4" ht="15" hidden="1" customHeight="1" x14ac:dyDescent="0.25">
      <c r="C7629" s="160" t="s">
        <v>551</v>
      </c>
      <c r="D7629" s="161">
        <v>1202.73</v>
      </c>
    </row>
    <row r="7630" spans="3:4" ht="15" hidden="1" customHeight="1" x14ac:dyDescent="0.25">
      <c r="C7630" s="158" t="s">
        <v>539</v>
      </c>
      <c r="D7630" s="159">
        <v>1220.0899999999999</v>
      </c>
    </row>
    <row r="7631" spans="3:4" ht="15" hidden="1" customHeight="1" x14ac:dyDescent="0.25">
      <c r="C7631" s="160" t="s">
        <v>558</v>
      </c>
      <c r="D7631" s="161">
        <v>1213.76</v>
      </c>
    </row>
    <row r="7632" spans="3:4" ht="15" hidden="1" customHeight="1" x14ac:dyDescent="0.25">
      <c r="C7632" s="158" t="s">
        <v>312</v>
      </c>
      <c r="D7632" s="159">
        <v>590.14</v>
      </c>
    </row>
    <row r="7633" spans="3:4" ht="15" hidden="1" customHeight="1" x14ac:dyDescent="0.25">
      <c r="C7633" s="160" t="s">
        <v>312</v>
      </c>
      <c r="D7633" s="161">
        <v>1024.32</v>
      </c>
    </row>
    <row r="7634" spans="3:4" ht="15" hidden="1" customHeight="1" x14ac:dyDescent="0.25">
      <c r="C7634" s="158" t="s">
        <v>542</v>
      </c>
      <c r="D7634" s="159">
        <v>1064.4100000000001</v>
      </c>
    </row>
    <row r="7635" spans="3:4" ht="15" hidden="1" customHeight="1" x14ac:dyDescent="0.25">
      <c r="C7635" s="160" t="s">
        <v>549</v>
      </c>
      <c r="D7635" s="161">
        <v>1058.51</v>
      </c>
    </row>
    <row r="7636" spans="3:4" ht="15" hidden="1" customHeight="1" x14ac:dyDescent="0.25">
      <c r="C7636" s="158" t="s">
        <v>547</v>
      </c>
      <c r="D7636" s="159">
        <v>389.81</v>
      </c>
    </row>
    <row r="7637" spans="3:4" ht="15" hidden="1" customHeight="1" x14ac:dyDescent="0.25">
      <c r="C7637" s="160" t="s">
        <v>555</v>
      </c>
      <c r="D7637" s="161">
        <v>969.75</v>
      </c>
    </row>
    <row r="7638" spans="3:4" ht="15" hidden="1" customHeight="1" x14ac:dyDescent="0.25">
      <c r="C7638" s="158" t="s">
        <v>547</v>
      </c>
      <c r="D7638" s="159">
        <v>199.16</v>
      </c>
    </row>
    <row r="7639" spans="3:4" ht="15" hidden="1" customHeight="1" x14ac:dyDescent="0.25">
      <c r="C7639" s="160" t="s">
        <v>556</v>
      </c>
      <c r="D7639" s="161">
        <v>618.22</v>
      </c>
    </row>
    <row r="7640" spans="3:4" ht="15" hidden="1" customHeight="1" x14ac:dyDescent="0.25">
      <c r="C7640" s="158" t="s">
        <v>312</v>
      </c>
      <c r="D7640" s="159">
        <v>951.26</v>
      </c>
    </row>
    <row r="7641" spans="3:4" ht="15" hidden="1" customHeight="1" x14ac:dyDescent="0.25">
      <c r="C7641" s="160" t="s">
        <v>309</v>
      </c>
      <c r="D7641" s="161">
        <v>1228.6300000000001</v>
      </c>
    </row>
    <row r="7642" spans="3:4" ht="15" hidden="1" customHeight="1" x14ac:dyDescent="0.25">
      <c r="C7642" s="158" t="s">
        <v>308</v>
      </c>
      <c r="D7642" s="159">
        <v>324.24</v>
      </c>
    </row>
    <row r="7643" spans="3:4" ht="15" hidden="1" customHeight="1" x14ac:dyDescent="0.25">
      <c r="C7643" s="160" t="s">
        <v>546</v>
      </c>
      <c r="D7643" s="161">
        <v>798.43</v>
      </c>
    </row>
    <row r="7644" spans="3:4" ht="15" hidden="1" customHeight="1" x14ac:dyDescent="0.25">
      <c r="C7644" s="158" t="s">
        <v>547</v>
      </c>
      <c r="D7644" s="159">
        <v>193.39</v>
      </c>
    </row>
    <row r="7645" spans="3:4" ht="15" hidden="1" customHeight="1" x14ac:dyDescent="0.25">
      <c r="C7645" s="160" t="s">
        <v>540</v>
      </c>
      <c r="D7645" s="161">
        <v>251.67</v>
      </c>
    </row>
    <row r="7646" spans="3:4" ht="15" hidden="1" customHeight="1" x14ac:dyDescent="0.25">
      <c r="C7646" s="158" t="s">
        <v>312</v>
      </c>
      <c r="D7646" s="159">
        <v>278.95999999999998</v>
      </c>
    </row>
    <row r="7647" spans="3:4" ht="15" hidden="1" customHeight="1" x14ac:dyDescent="0.25">
      <c r="C7647" s="160" t="s">
        <v>312</v>
      </c>
      <c r="D7647" s="161">
        <v>761.91</v>
      </c>
    </row>
    <row r="7648" spans="3:4" ht="15" hidden="1" customHeight="1" x14ac:dyDescent="0.25">
      <c r="C7648" s="158" t="s">
        <v>553</v>
      </c>
      <c r="D7648" s="159">
        <v>239.33</v>
      </c>
    </row>
    <row r="7649" spans="3:4" ht="15" hidden="1" customHeight="1" x14ac:dyDescent="0.25">
      <c r="C7649" s="160" t="s">
        <v>548</v>
      </c>
      <c r="D7649" s="161">
        <v>587.20000000000005</v>
      </c>
    </row>
    <row r="7650" spans="3:4" ht="15" hidden="1" customHeight="1" x14ac:dyDescent="0.25">
      <c r="C7650" s="158" t="s">
        <v>550</v>
      </c>
      <c r="D7650" s="159">
        <v>807.4</v>
      </c>
    </row>
    <row r="7651" spans="3:4" ht="15" hidden="1" customHeight="1" x14ac:dyDescent="0.25">
      <c r="C7651" s="160" t="s">
        <v>312</v>
      </c>
      <c r="D7651" s="161">
        <v>216.22</v>
      </c>
    </row>
    <row r="7652" spans="3:4" ht="15" hidden="1" customHeight="1" x14ac:dyDescent="0.25">
      <c r="C7652" s="158" t="s">
        <v>543</v>
      </c>
      <c r="D7652" s="159">
        <v>608.79999999999995</v>
      </c>
    </row>
    <row r="7653" spans="3:4" ht="15" hidden="1" customHeight="1" x14ac:dyDescent="0.25">
      <c r="C7653" s="160" t="s">
        <v>309</v>
      </c>
      <c r="D7653" s="161">
        <v>295.35000000000002</v>
      </c>
    </row>
    <row r="7654" spans="3:4" ht="15" hidden="1" customHeight="1" x14ac:dyDescent="0.25">
      <c r="C7654" s="158" t="s">
        <v>544</v>
      </c>
      <c r="D7654" s="159">
        <v>89.63</v>
      </c>
    </row>
    <row r="7655" spans="3:4" ht="15" hidden="1" customHeight="1" x14ac:dyDescent="0.25">
      <c r="C7655" s="160" t="s">
        <v>542</v>
      </c>
      <c r="D7655" s="161">
        <v>362.04</v>
      </c>
    </row>
    <row r="7656" spans="3:4" ht="15" hidden="1" customHeight="1" x14ac:dyDescent="0.25">
      <c r="C7656" s="158" t="s">
        <v>312</v>
      </c>
      <c r="D7656" s="159">
        <v>867.49</v>
      </c>
    </row>
    <row r="7657" spans="3:4" ht="15" hidden="1" customHeight="1" x14ac:dyDescent="0.25">
      <c r="C7657" s="160" t="s">
        <v>308</v>
      </c>
      <c r="D7657" s="161">
        <v>664.62</v>
      </c>
    </row>
    <row r="7658" spans="3:4" ht="15" hidden="1" customHeight="1" x14ac:dyDescent="0.25">
      <c r="C7658" s="158" t="s">
        <v>543</v>
      </c>
      <c r="D7658" s="159">
        <v>650.01</v>
      </c>
    </row>
    <row r="7659" spans="3:4" ht="15" hidden="1" customHeight="1" x14ac:dyDescent="0.25">
      <c r="C7659" s="160" t="s">
        <v>549</v>
      </c>
      <c r="D7659" s="161">
        <v>1098.6600000000001</v>
      </c>
    </row>
    <row r="7660" spans="3:4" ht="15" hidden="1" customHeight="1" x14ac:dyDescent="0.25">
      <c r="C7660" s="158" t="s">
        <v>558</v>
      </c>
      <c r="D7660" s="159">
        <v>730.81</v>
      </c>
    </row>
    <row r="7661" spans="3:4" ht="15" hidden="1" customHeight="1" x14ac:dyDescent="0.25">
      <c r="C7661" s="160" t="s">
        <v>539</v>
      </c>
      <c r="D7661" s="161">
        <v>635.64</v>
      </c>
    </row>
    <row r="7662" spans="3:4" ht="15" hidden="1" customHeight="1" x14ac:dyDescent="0.25">
      <c r="C7662" s="158" t="s">
        <v>544</v>
      </c>
      <c r="D7662" s="159">
        <v>922.48</v>
      </c>
    </row>
    <row r="7663" spans="3:4" ht="15" hidden="1" customHeight="1" x14ac:dyDescent="0.25">
      <c r="C7663" s="160" t="s">
        <v>545</v>
      </c>
      <c r="D7663" s="161">
        <v>736.95</v>
      </c>
    </row>
    <row r="7664" spans="3:4" ht="15" hidden="1" customHeight="1" x14ac:dyDescent="0.25">
      <c r="C7664" s="158" t="s">
        <v>546</v>
      </c>
      <c r="D7664" s="159">
        <v>1063.69</v>
      </c>
    </row>
    <row r="7665" spans="3:4" ht="15" hidden="1" customHeight="1" x14ac:dyDescent="0.25">
      <c r="C7665" s="160" t="s">
        <v>542</v>
      </c>
      <c r="D7665" s="161">
        <v>789.55</v>
      </c>
    </row>
    <row r="7666" spans="3:4" ht="15" hidden="1" customHeight="1" x14ac:dyDescent="0.25">
      <c r="C7666" s="158" t="s">
        <v>309</v>
      </c>
      <c r="D7666" s="159">
        <v>413.2</v>
      </c>
    </row>
    <row r="7667" spans="3:4" ht="15" hidden="1" customHeight="1" x14ac:dyDescent="0.25">
      <c r="C7667" s="160" t="s">
        <v>543</v>
      </c>
      <c r="D7667" s="161">
        <v>533.1</v>
      </c>
    </row>
    <row r="7668" spans="3:4" ht="15" hidden="1" customHeight="1" x14ac:dyDescent="0.25">
      <c r="C7668" s="158" t="s">
        <v>554</v>
      </c>
      <c r="D7668" s="159">
        <v>448.83</v>
      </c>
    </row>
    <row r="7669" spans="3:4" ht="15" hidden="1" customHeight="1" x14ac:dyDescent="0.25">
      <c r="C7669" s="160" t="s">
        <v>549</v>
      </c>
      <c r="D7669" s="161">
        <v>723.29</v>
      </c>
    </row>
    <row r="7670" spans="3:4" ht="15" hidden="1" customHeight="1" x14ac:dyDescent="0.25">
      <c r="C7670" s="158" t="s">
        <v>307</v>
      </c>
      <c r="D7670" s="159">
        <v>887.8</v>
      </c>
    </row>
    <row r="7671" spans="3:4" ht="15" hidden="1" customHeight="1" x14ac:dyDescent="0.25">
      <c r="C7671" s="160" t="s">
        <v>308</v>
      </c>
      <c r="D7671" s="161">
        <v>161.72</v>
      </c>
    </row>
    <row r="7672" spans="3:4" ht="15" hidden="1" customHeight="1" x14ac:dyDescent="0.25">
      <c r="C7672" s="158" t="s">
        <v>307</v>
      </c>
      <c r="D7672" s="159">
        <v>911.04</v>
      </c>
    </row>
    <row r="7673" spans="3:4" ht="15" hidden="1" customHeight="1" x14ac:dyDescent="0.25">
      <c r="C7673" s="160" t="s">
        <v>541</v>
      </c>
      <c r="D7673" s="161">
        <v>688.96</v>
      </c>
    </row>
    <row r="7674" spans="3:4" ht="15" hidden="1" customHeight="1" x14ac:dyDescent="0.25">
      <c r="C7674" s="158" t="s">
        <v>544</v>
      </c>
      <c r="D7674" s="159">
        <v>385.87</v>
      </c>
    </row>
    <row r="7675" spans="3:4" ht="15" hidden="1" customHeight="1" x14ac:dyDescent="0.25">
      <c r="C7675" s="160" t="s">
        <v>312</v>
      </c>
      <c r="D7675" s="161">
        <v>969.52</v>
      </c>
    </row>
    <row r="7676" spans="3:4" ht="15" hidden="1" customHeight="1" x14ac:dyDescent="0.25">
      <c r="C7676" s="158" t="s">
        <v>308</v>
      </c>
      <c r="D7676" s="159">
        <v>1183.58</v>
      </c>
    </row>
    <row r="7677" spans="3:4" ht="15" hidden="1" customHeight="1" x14ac:dyDescent="0.25">
      <c r="C7677" s="160" t="s">
        <v>546</v>
      </c>
      <c r="D7677" s="161">
        <v>258.47000000000003</v>
      </c>
    </row>
    <row r="7678" spans="3:4" ht="15" hidden="1" customHeight="1" x14ac:dyDescent="0.25">
      <c r="C7678" s="158" t="s">
        <v>552</v>
      </c>
      <c r="D7678" s="159">
        <v>1104.3</v>
      </c>
    </row>
    <row r="7679" spans="3:4" ht="15" hidden="1" customHeight="1" x14ac:dyDescent="0.25">
      <c r="C7679" s="160" t="s">
        <v>543</v>
      </c>
      <c r="D7679" s="161">
        <v>554.48</v>
      </c>
    </row>
    <row r="7680" spans="3:4" ht="15" hidden="1" customHeight="1" x14ac:dyDescent="0.25">
      <c r="C7680" s="158" t="s">
        <v>549</v>
      </c>
      <c r="D7680" s="159">
        <v>789.49</v>
      </c>
    </row>
    <row r="7681" spans="3:4" ht="15" hidden="1" customHeight="1" x14ac:dyDescent="0.25">
      <c r="C7681" s="160" t="s">
        <v>540</v>
      </c>
      <c r="D7681" s="161">
        <v>1008.42</v>
      </c>
    </row>
    <row r="7682" spans="3:4" ht="15" hidden="1" customHeight="1" x14ac:dyDescent="0.25">
      <c r="C7682" s="158" t="s">
        <v>556</v>
      </c>
      <c r="D7682" s="159">
        <v>320.12</v>
      </c>
    </row>
    <row r="7683" spans="3:4" ht="15" hidden="1" customHeight="1" x14ac:dyDescent="0.25">
      <c r="C7683" s="160" t="s">
        <v>548</v>
      </c>
      <c r="D7683" s="161">
        <v>884.44</v>
      </c>
    </row>
    <row r="7684" spans="3:4" ht="15" hidden="1" customHeight="1" x14ac:dyDescent="0.25">
      <c r="C7684" s="158" t="s">
        <v>552</v>
      </c>
      <c r="D7684" s="159">
        <v>1159.75</v>
      </c>
    </row>
    <row r="7685" spans="3:4" ht="15" hidden="1" customHeight="1" x14ac:dyDescent="0.25">
      <c r="C7685" s="160" t="s">
        <v>308</v>
      </c>
      <c r="D7685" s="161">
        <v>366.14</v>
      </c>
    </row>
    <row r="7686" spans="3:4" ht="15" hidden="1" customHeight="1" x14ac:dyDescent="0.25">
      <c r="C7686" s="158" t="s">
        <v>307</v>
      </c>
      <c r="D7686" s="159">
        <v>98.37</v>
      </c>
    </row>
    <row r="7687" spans="3:4" ht="15" hidden="1" customHeight="1" x14ac:dyDescent="0.25">
      <c r="C7687" s="160" t="s">
        <v>548</v>
      </c>
      <c r="D7687" s="161">
        <v>523.66</v>
      </c>
    </row>
    <row r="7688" spans="3:4" ht="15" hidden="1" customHeight="1" x14ac:dyDescent="0.25">
      <c r="C7688" s="158" t="s">
        <v>555</v>
      </c>
      <c r="D7688" s="159">
        <v>1295.27</v>
      </c>
    </row>
    <row r="7689" spans="3:4" ht="15" hidden="1" customHeight="1" x14ac:dyDescent="0.25">
      <c r="C7689" s="160" t="s">
        <v>547</v>
      </c>
      <c r="D7689" s="161">
        <v>510.2</v>
      </c>
    </row>
    <row r="7690" spans="3:4" ht="15" hidden="1" customHeight="1" x14ac:dyDescent="0.25">
      <c r="C7690" s="158" t="s">
        <v>308</v>
      </c>
      <c r="D7690" s="159">
        <v>1036.3900000000001</v>
      </c>
    </row>
    <row r="7691" spans="3:4" ht="15" hidden="1" customHeight="1" x14ac:dyDescent="0.25">
      <c r="C7691" s="160" t="s">
        <v>551</v>
      </c>
      <c r="D7691" s="161">
        <v>1230.26</v>
      </c>
    </row>
    <row r="7692" spans="3:4" ht="15" hidden="1" customHeight="1" x14ac:dyDescent="0.25">
      <c r="C7692" s="158" t="s">
        <v>312</v>
      </c>
      <c r="D7692" s="159">
        <v>1151.1099999999999</v>
      </c>
    </row>
    <row r="7693" spans="3:4" ht="15" hidden="1" customHeight="1" x14ac:dyDescent="0.25">
      <c r="C7693" s="160" t="s">
        <v>545</v>
      </c>
      <c r="D7693" s="161">
        <v>906.58</v>
      </c>
    </row>
    <row r="7694" spans="3:4" ht="15" hidden="1" customHeight="1" x14ac:dyDescent="0.25">
      <c r="C7694" s="158" t="s">
        <v>555</v>
      </c>
      <c r="D7694" s="159">
        <v>455.72</v>
      </c>
    </row>
    <row r="7695" spans="3:4" ht="15" hidden="1" customHeight="1" x14ac:dyDescent="0.25">
      <c r="C7695" s="160" t="s">
        <v>556</v>
      </c>
      <c r="D7695" s="161">
        <v>647.96</v>
      </c>
    </row>
    <row r="7696" spans="3:4" ht="15" hidden="1" customHeight="1" x14ac:dyDescent="0.25">
      <c r="C7696" s="158" t="s">
        <v>547</v>
      </c>
      <c r="D7696" s="159">
        <v>1104.8599999999999</v>
      </c>
    </row>
    <row r="7697" spans="3:4" ht="15" hidden="1" customHeight="1" x14ac:dyDescent="0.25">
      <c r="C7697" s="160" t="s">
        <v>546</v>
      </c>
      <c r="D7697" s="161">
        <v>676.4</v>
      </c>
    </row>
    <row r="7698" spans="3:4" ht="15" hidden="1" customHeight="1" x14ac:dyDescent="0.25">
      <c r="C7698" s="158" t="s">
        <v>545</v>
      </c>
      <c r="D7698" s="159">
        <v>1041.17</v>
      </c>
    </row>
    <row r="7699" spans="3:4" ht="15" hidden="1" customHeight="1" x14ac:dyDescent="0.25">
      <c r="C7699" s="160" t="s">
        <v>553</v>
      </c>
      <c r="D7699" s="161">
        <v>493.92</v>
      </c>
    </row>
    <row r="7700" spans="3:4" ht="15" hidden="1" customHeight="1" x14ac:dyDescent="0.25">
      <c r="C7700" s="158" t="s">
        <v>553</v>
      </c>
      <c r="D7700" s="159">
        <v>504.13</v>
      </c>
    </row>
    <row r="7701" spans="3:4" ht="15" hidden="1" customHeight="1" x14ac:dyDescent="0.25">
      <c r="C7701" s="160" t="s">
        <v>539</v>
      </c>
      <c r="D7701" s="161">
        <v>444.68</v>
      </c>
    </row>
    <row r="7702" spans="3:4" ht="15" hidden="1" customHeight="1" x14ac:dyDescent="0.25">
      <c r="C7702" s="158" t="s">
        <v>309</v>
      </c>
      <c r="D7702" s="159">
        <v>321.93</v>
      </c>
    </row>
    <row r="7703" spans="3:4" ht="15" hidden="1" customHeight="1" x14ac:dyDescent="0.25">
      <c r="C7703" s="160" t="s">
        <v>542</v>
      </c>
      <c r="D7703" s="161">
        <v>942.65</v>
      </c>
    </row>
    <row r="7704" spans="3:4" ht="15" hidden="1" customHeight="1" x14ac:dyDescent="0.25">
      <c r="C7704" s="158" t="s">
        <v>542</v>
      </c>
      <c r="D7704" s="159">
        <v>39.82</v>
      </c>
    </row>
    <row r="7705" spans="3:4" ht="15" hidden="1" customHeight="1" x14ac:dyDescent="0.25">
      <c r="C7705" s="160" t="s">
        <v>549</v>
      </c>
      <c r="D7705" s="161">
        <v>520.66999999999996</v>
      </c>
    </row>
    <row r="7706" spans="3:4" ht="15" hidden="1" customHeight="1" x14ac:dyDescent="0.25">
      <c r="C7706" s="158" t="s">
        <v>308</v>
      </c>
      <c r="D7706" s="159">
        <v>874.66</v>
      </c>
    </row>
    <row r="7707" spans="3:4" ht="15" hidden="1" customHeight="1" x14ac:dyDescent="0.25">
      <c r="C7707" s="160" t="s">
        <v>549</v>
      </c>
      <c r="D7707" s="161">
        <v>1258.6400000000001</v>
      </c>
    </row>
    <row r="7708" spans="3:4" ht="15" hidden="1" customHeight="1" x14ac:dyDescent="0.25">
      <c r="C7708" s="158" t="s">
        <v>307</v>
      </c>
      <c r="D7708" s="159">
        <v>1076.5899999999999</v>
      </c>
    </row>
    <row r="7709" spans="3:4" ht="15" hidden="1" customHeight="1" x14ac:dyDescent="0.25">
      <c r="C7709" s="160" t="s">
        <v>308</v>
      </c>
      <c r="D7709" s="161">
        <v>1100</v>
      </c>
    </row>
    <row r="7710" spans="3:4" ht="15" hidden="1" customHeight="1" x14ac:dyDescent="0.25">
      <c r="C7710" s="158" t="s">
        <v>546</v>
      </c>
      <c r="D7710" s="159">
        <v>87.06</v>
      </c>
    </row>
    <row r="7711" spans="3:4" ht="15" hidden="1" customHeight="1" x14ac:dyDescent="0.25">
      <c r="C7711" s="160" t="s">
        <v>307</v>
      </c>
      <c r="D7711" s="161">
        <v>168.78</v>
      </c>
    </row>
    <row r="7712" spans="3:4" ht="15" hidden="1" customHeight="1" x14ac:dyDescent="0.25">
      <c r="C7712" s="158" t="s">
        <v>558</v>
      </c>
      <c r="D7712" s="159">
        <v>83.92</v>
      </c>
    </row>
    <row r="7713" spans="3:4" ht="15" hidden="1" customHeight="1" x14ac:dyDescent="0.25">
      <c r="C7713" s="160" t="s">
        <v>309</v>
      </c>
      <c r="D7713" s="161">
        <v>176.17</v>
      </c>
    </row>
    <row r="7714" spans="3:4" ht="15" hidden="1" customHeight="1" x14ac:dyDescent="0.25">
      <c r="C7714" s="158" t="s">
        <v>547</v>
      </c>
      <c r="D7714" s="159">
        <v>310.45999999999998</v>
      </c>
    </row>
    <row r="7715" spans="3:4" ht="15" hidden="1" customHeight="1" x14ac:dyDescent="0.25">
      <c r="C7715" s="160" t="s">
        <v>312</v>
      </c>
      <c r="D7715" s="161">
        <v>1124.97</v>
      </c>
    </row>
    <row r="7716" spans="3:4" ht="15" hidden="1" customHeight="1" x14ac:dyDescent="0.25">
      <c r="C7716" s="158" t="s">
        <v>549</v>
      </c>
      <c r="D7716" s="159">
        <v>1203.23</v>
      </c>
    </row>
    <row r="7717" spans="3:4" ht="15" hidden="1" customHeight="1" x14ac:dyDescent="0.25">
      <c r="C7717" s="160" t="s">
        <v>557</v>
      </c>
      <c r="D7717" s="161">
        <v>610.37</v>
      </c>
    </row>
    <row r="7718" spans="3:4" ht="15" hidden="1" customHeight="1" x14ac:dyDescent="0.25">
      <c r="C7718" s="158" t="s">
        <v>558</v>
      </c>
      <c r="D7718" s="159">
        <v>653.04999999999995</v>
      </c>
    </row>
    <row r="7719" spans="3:4" ht="15" hidden="1" customHeight="1" x14ac:dyDescent="0.25">
      <c r="C7719" s="160" t="s">
        <v>309</v>
      </c>
      <c r="D7719" s="161">
        <v>680.46</v>
      </c>
    </row>
    <row r="7720" spans="3:4" ht="15" hidden="1" customHeight="1" x14ac:dyDescent="0.25">
      <c r="C7720" s="158" t="s">
        <v>551</v>
      </c>
      <c r="D7720" s="159">
        <v>730.74</v>
      </c>
    </row>
    <row r="7721" spans="3:4" ht="15" hidden="1" customHeight="1" x14ac:dyDescent="0.25">
      <c r="C7721" s="160" t="s">
        <v>549</v>
      </c>
      <c r="D7721" s="161">
        <v>632.82000000000005</v>
      </c>
    </row>
    <row r="7722" spans="3:4" ht="15" hidden="1" customHeight="1" x14ac:dyDescent="0.25">
      <c r="C7722" s="158" t="s">
        <v>545</v>
      </c>
      <c r="D7722" s="159">
        <v>848.3</v>
      </c>
    </row>
    <row r="7723" spans="3:4" ht="15" hidden="1" customHeight="1" x14ac:dyDescent="0.25">
      <c r="C7723" s="160" t="s">
        <v>543</v>
      </c>
      <c r="D7723" s="161">
        <v>517.74</v>
      </c>
    </row>
    <row r="7724" spans="3:4" ht="15" hidden="1" customHeight="1" x14ac:dyDescent="0.25">
      <c r="C7724" s="158" t="s">
        <v>308</v>
      </c>
      <c r="D7724" s="159">
        <v>115.36</v>
      </c>
    </row>
    <row r="7725" spans="3:4" ht="15" hidden="1" customHeight="1" x14ac:dyDescent="0.25">
      <c r="C7725" s="160" t="s">
        <v>555</v>
      </c>
      <c r="D7725" s="161">
        <v>1387.1</v>
      </c>
    </row>
    <row r="7726" spans="3:4" ht="15" hidden="1" customHeight="1" x14ac:dyDescent="0.25">
      <c r="C7726" s="158" t="s">
        <v>308</v>
      </c>
      <c r="D7726" s="159">
        <v>1278.6500000000001</v>
      </c>
    </row>
    <row r="7727" spans="3:4" ht="15" hidden="1" customHeight="1" x14ac:dyDescent="0.25">
      <c r="C7727" s="160" t="s">
        <v>539</v>
      </c>
      <c r="D7727" s="161">
        <v>991.81</v>
      </c>
    </row>
    <row r="7728" spans="3:4" ht="15" hidden="1" customHeight="1" x14ac:dyDescent="0.25">
      <c r="C7728" s="158" t="s">
        <v>540</v>
      </c>
      <c r="D7728" s="159">
        <v>288.02</v>
      </c>
    </row>
    <row r="7729" spans="3:4" ht="15" hidden="1" customHeight="1" x14ac:dyDescent="0.25">
      <c r="C7729" s="160" t="s">
        <v>553</v>
      </c>
      <c r="D7729" s="161">
        <v>1022.92</v>
      </c>
    </row>
    <row r="7730" spans="3:4" ht="15" hidden="1" customHeight="1" x14ac:dyDescent="0.25">
      <c r="C7730" s="158" t="s">
        <v>309</v>
      </c>
      <c r="D7730" s="159">
        <v>1062.94</v>
      </c>
    </row>
    <row r="7731" spans="3:4" ht="15" hidden="1" customHeight="1" x14ac:dyDescent="0.25">
      <c r="C7731" s="160" t="s">
        <v>540</v>
      </c>
      <c r="D7731" s="161">
        <v>562.51</v>
      </c>
    </row>
    <row r="7732" spans="3:4" ht="15" hidden="1" customHeight="1" x14ac:dyDescent="0.25">
      <c r="C7732" s="158" t="s">
        <v>312</v>
      </c>
      <c r="D7732" s="159">
        <v>392.04</v>
      </c>
    </row>
    <row r="7733" spans="3:4" ht="15" hidden="1" customHeight="1" x14ac:dyDescent="0.25">
      <c r="C7733" s="160" t="s">
        <v>556</v>
      </c>
      <c r="D7733" s="161">
        <v>328.04</v>
      </c>
    </row>
    <row r="7734" spans="3:4" ht="15" hidden="1" customHeight="1" x14ac:dyDescent="0.25">
      <c r="C7734" s="158" t="s">
        <v>544</v>
      </c>
      <c r="D7734" s="159">
        <v>856.81</v>
      </c>
    </row>
    <row r="7735" spans="3:4" ht="15" hidden="1" customHeight="1" x14ac:dyDescent="0.25">
      <c r="C7735" s="160" t="s">
        <v>312</v>
      </c>
      <c r="D7735" s="161">
        <v>1295.1099999999999</v>
      </c>
    </row>
    <row r="7736" spans="3:4" ht="15" hidden="1" customHeight="1" x14ac:dyDescent="0.25">
      <c r="C7736" s="158" t="s">
        <v>553</v>
      </c>
      <c r="D7736" s="159">
        <v>1103.27</v>
      </c>
    </row>
    <row r="7737" spans="3:4" ht="15" hidden="1" customHeight="1" x14ac:dyDescent="0.25">
      <c r="C7737" s="160" t="s">
        <v>543</v>
      </c>
      <c r="D7737" s="161">
        <v>111.61</v>
      </c>
    </row>
    <row r="7738" spans="3:4" ht="15" hidden="1" customHeight="1" x14ac:dyDescent="0.25">
      <c r="C7738" s="158" t="s">
        <v>552</v>
      </c>
      <c r="D7738" s="159">
        <v>557.19000000000005</v>
      </c>
    </row>
    <row r="7739" spans="3:4" ht="15" hidden="1" customHeight="1" x14ac:dyDescent="0.25">
      <c r="C7739" s="160" t="s">
        <v>312</v>
      </c>
      <c r="D7739" s="161">
        <v>1221.8599999999999</v>
      </c>
    </row>
    <row r="7740" spans="3:4" ht="15" hidden="1" customHeight="1" x14ac:dyDescent="0.25">
      <c r="C7740" s="158" t="s">
        <v>551</v>
      </c>
      <c r="D7740" s="159">
        <v>770.21</v>
      </c>
    </row>
    <row r="7741" spans="3:4" ht="15" hidden="1" customHeight="1" x14ac:dyDescent="0.25">
      <c r="C7741" s="160" t="s">
        <v>541</v>
      </c>
      <c r="D7741" s="161">
        <v>1167.8399999999999</v>
      </c>
    </row>
    <row r="7742" spans="3:4" ht="15" hidden="1" customHeight="1" x14ac:dyDescent="0.25">
      <c r="C7742" s="158" t="s">
        <v>544</v>
      </c>
      <c r="D7742" s="159">
        <v>252.67</v>
      </c>
    </row>
    <row r="7743" spans="3:4" ht="15" hidden="1" customHeight="1" x14ac:dyDescent="0.25">
      <c r="C7743" s="160" t="s">
        <v>312</v>
      </c>
      <c r="D7743" s="161">
        <v>596.07000000000005</v>
      </c>
    </row>
    <row r="7744" spans="3:4" ht="15" hidden="1" customHeight="1" x14ac:dyDescent="0.25">
      <c r="C7744" s="158" t="s">
        <v>551</v>
      </c>
      <c r="D7744" s="159">
        <v>957.28</v>
      </c>
    </row>
    <row r="7745" spans="3:4" ht="15" hidden="1" customHeight="1" x14ac:dyDescent="0.25">
      <c r="C7745" s="160" t="s">
        <v>551</v>
      </c>
      <c r="D7745" s="161">
        <v>1297.8599999999999</v>
      </c>
    </row>
    <row r="7746" spans="3:4" ht="15" hidden="1" customHeight="1" x14ac:dyDescent="0.25">
      <c r="C7746" s="158" t="s">
        <v>540</v>
      </c>
      <c r="D7746" s="159">
        <v>983.99</v>
      </c>
    </row>
    <row r="7747" spans="3:4" ht="15" hidden="1" customHeight="1" x14ac:dyDescent="0.25">
      <c r="C7747" s="160" t="s">
        <v>549</v>
      </c>
      <c r="D7747" s="161">
        <v>636.59</v>
      </c>
    </row>
    <row r="7748" spans="3:4" ht="15" hidden="1" customHeight="1" x14ac:dyDescent="0.25">
      <c r="C7748" s="158" t="s">
        <v>307</v>
      </c>
      <c r="D7748" s="159">
        <v>450.73</v>
      </c>
    </row>
    <row r="7749" spans="3:4" ht="15" hidden="1" customHeight="1" x14ac:dyDescent="0.25">
      <c r="C7749" s="160" t="s">
        <v>545</v>
      </c>
      <c r="D7749" s="161">
        <v>12.63</v>
      </c>
    </row>
    <row r="7750" spans="3:4" ht="15" hidden="1" customHeight="1" x14ac:dyDescent="0.25">
      <c r="C7750" s="158" t="s">
        <v>555</v>
      </c>
      <c r="D7750" s="159">
        <v>482.24</v>
      </c>
    </row>
    <row r="7751" spans="3:4" ht="15" hidden="1" customHeight="1" x14ac:dyDescent="0.25">
      <c r="C7751" s="160" t="s">
        <v>553</v>
      </c>
      <c r="D7751" s="161">
        <v>507.33</v>
      </c>
    </row>
    <row r="7752" spans="3:4" ht="15" hidden="1" customHeight="1" x14ac:dyDescent="0.25">
      <c r="C7752" s="158" t="s">
        <v>549</v>
      </c>
      <c r="D7752" s="159">
        <v>336.43</v>
      </c>
    </row>
    <row r="7753" spans="3:4" ht="15" hidden="1" customHeight="1" x14ac:dyDescent="0.25">
      <c r="C7753" s="160" t="s">
        <v>541</v>
      </c>
      <c r="D7753" s="161">
        <v>33.119999999999997</v>
      </c>
    </row>
    <row r="7754" spans="3:4" ht="15" hidden="1" customHeight="1" x14ac:dyDescent="0.25">
      <c r="C7754" s="158" t="s">
        <v>307</v>
      </c>
      <c r="D7754" s="159">
        <v>46.09</v>
      </c>
    </row>
    <row r="7755" spans="3:4" ht="15" hidden="1" customHeight="1" x14ac:dyDescent="0.25">
      <c r="C7755" s="160" t="s">
        <v>312</v>
      </c>
      <c r="D7755" s="161">
        <v>39.56</v>
      </c>
    </row>
    <row r="7756" spans="3:4" ht="15" hidden="1" customHeight="1" x14ac:dyDescent="0.25">
      <c r="C7756" s="158" t="s">
        <v>547</v>
      </c>
      <c r="D7756" s="159">
        <v>328.95</v>
      </c>
    </row>
    <row r="7757" spans="3:4" ht="15" hidden="1" customHeight="1" x14ac:dyDescent="0.25">
      <c r="C7757" s="160" t="s">
        <v>542</v>
      </c>
      <c r="D7757" s="161">
        <v>687.63</v>
      </c>
    </row>
    <row r="7758" spans="3:4" ht="15" hidden="1" customHeight="1" x14ac:dyDescent="0.25">
      <c r="C7758" s="158" t="s">
        <v>547</v>
      </c>
      <c r="D7758" s="159">
        <v>199.66</v>
      </c>
    </row>
    <row r="7759" spans="3:4" ht="15" hidden="1" customHeight="1" x14ac:dyDescent="0.25">
      <c r="C7759" s="160" t="s">
        <v>558</v>
      </c>
      <c r="D7759" s="161">
        <v>503.63</v>
      </c>
    </row>
    <row r="7760" spans="3:4" ht="15" hidden="1" customHeight="1" x14ac:dyDescent="0.25">
      <c r="C7760" s="158" t="s">
        <v>309</v>
      </c>
      <c r="D7760" s="159">
        <v>323.72000000000003</v>
      </c>
    </row>
    <row r="7761" spans="3:4" ht="15" hidden="1" customHeight="1" x14ac:dyDescent="0.25">
      <c r="C7761" s="160" t="s">
        <v>556</v>
      </c>
      <c r="D7761" s="161">
        <v>649.92999999999995</v>
      </c>
    </row>
    <row r="7762" spans="3:4" ht="15" hidden="1" customHeight="1" x14ac:dyDescent="0.25">
      <c r="C7762" s="158" t="s">
        <v>552</v>
      </c>
      <c r="D7762" s="159">
        <v>455.92</v>
      </c>
    </row>
    <row r="7763" spans="3:4" ht="15" hidden="1" customHeight="1" x14ac:dyDescent="0.25">
      <c r="C7763" s="160" t="s">
        <v>540</v>
      </c>
      <c r="D7763" s="161">
        <v>279.2</v>
      </c>
    </row>
    <row r="7764" spans="3:4" ht="15" hidden="1" customHeight="1" x14ac:dyDescent="0.25">
      <c r="C7764" s="158" t="s">
        <v>543</v>
      </c>
      <c r="D7764" s="159">
        <v>1253.9100000000001</v>
      </c>
    </row>
    <row r="7765" spans="3:4" ht="15" hidden="1" customHeight="1" x14ac:dyDescent="0.25">
      <c r="C7765" s="160" t="s">
        <v>557</v>
      </c>
      <c r="D7765" s="161">
        <v>810.06</v>
      </c>
    </row>
    <row r="7766" spans="3:4" ht="15" hidden="1" customHeight="1" x14ac:dyDescent="0.25">
      <c r="C7766" s="158" t="s">
        <v>541</v>
      </c>
      <c r="D7766" s="159">
        <v>462.71</v>
      </c>
    </row>
    <row r="7767" spans="3:4" ht="15" hidden="1" customHeight="1" x14ac:dyDescent="0.25">
      <c r="C7767" s="160" t="s">
        <v>308</v>
      </c>
      <c r="D7767" s="161">
        <v>79.67</v>
      </c>
    </row>
    <row r="7768" spans="3:4" ht="15" hidden="1" customHeight="1" x14ac:dyDescent="0.25">
      <c r="C7768" s="158" t="s">
        <v>541</v>
      </c>
      <c r="D7768" s="159">
        <v>546.22</v>
      </c>
    </row>
    <row r="7769" spans="3:4" ht="15" hidden="1" customHeight="1" x14ac:dyDescent="0.25">
      <c r="C7769" s="160" t="s">
        <v>552</v>
      </c>
      <c r="D7769" s="161">
        <v>1207.49</v>
      </c>
    </row>
    <row r="7770" spans="3:4" ht="15" hidden="1" customHeight="1" x14ac:dyDescent="0.25">
      <c r="C7770" s="158" t="s">
        <v>543</v>
      </c>
      <c r="D7770" s="159">
        <v>552.62</v>
      </c>
    </row>
    <row r="7771" spans="3:4" ht="15" hidden="1" customHeight="1" x14ac:dyDescent="0.25">
      <c r="C7771" s="160" t="s">
        <v>547</v>
      </c>
      <c r="D7771" s="161">
        <v>587.11</v>
      </c>
    </row>
    <row r="7772" spans="3:4" ht="15" hidden="1" customHeight="1" x14ac:dyDescent="0.25">
      <c r="C7772" s="158" t="s">
        <v>545</v>
      </c>
      <c r="D7772" s="159">
        <v>101.2</v>
      </c>
    </row>
    <row r="7773" spans="3:4" ht="15" hidden="1" customHeight="1" x14ac:dyDescent="0.25">
      <c r="C7773" s="160" t="s">
        <v>539</v>
      </c>
      <c r="D7773" s="161">
        <v>891.59</v>
      </c>
    </row>
    <row r="7774" spans="3:4" ht="15" hidden="1" customHeight="1" x14ac:dyDescent="0.25">
      <c r="C7774" s="158" t="s">
        <v>558</v>
      </c>
      <c r="D7774" s="159">
        <v>268.56</v>
      </c>
    </row>
    <row r="7775" spans="3:4" ht="15" hidden="1" customHeight="1" x14ac:dyDescent="0.25">
      <c r="C7775" s="160" t="s">
        <v>547</v>
      </c>
      <c r="D7775" s="161">
        <v>313.57</v>
      </c>
    </row>
    <row r="7776" spans="3:4" ht="15" hidden="1" customHeight="1" x14ac:dyDescent="0.25">
      <c r="C7776" s="158" t="s">
        <v>307</v>
      </c>
      <c r="D7776" s="159">
        <v>1060.6099999999999</v>
      </c>
    </row>
    <row r="7777" spans="3:4" ht="15" hidden="1" customHeight="1" x14ac:dyDescent="0.25">
      <c r="C7777" s="160" t="s">
        <v>540</v>
      </c>
      <c r="D7777" s="161">
        <v>126.78</v>
      </c>
    </row>
    <row r="7778" spans="3:4" ht="15" hidden="1" customHeight="1" x14ac:dyDescent="0.25">
      <c r="C7778" s="158" t="s">
        <v>558</v>
      </c>
      <c r="D7778" s="159">
        <v>115.98</v>
      </c>
    </row>
    <row r="7779" spans="3:4" ht="15" hidden="1" customHeight="1" x14ac:dyDescent="0.25">
      <c r="C7779" s="160" t="s">
        <v>540</v>
      </c>
      <c r="D7779" s="161">
        <v>1041.81</v>
      </c>
    </row>
    <row r="7780" spans="3:4" ht="15" hidden="1" customHeight="1" x14ac:dyDescent="0.25">
      <c r="C7780" s="158" t="s">
        <v>544</v>
      </c>
      <c r="D7780" s="159">
        <v>93.18</v>
      </c>
    </row>
    <row r="7781" spans="3:4" ht="15" hidden="1" customHeight="1" x14ac:dyDescent="0.25">
      <c r="C7781" s="160" t="s">
        <v>544</v>
      </c>
      <c r="D7781" s="161">
        <v>812.11</v>
      </c>
    </row>
    <row r="7782" spans="3:4" ht="15" hidden="1" customHeight="1" x14ac:dyDescent="0.25">
      <c r="C7782" s="158" t="s">
        <v>547</v>
      </c>
      <c r="D7782" s="159">
        <v>1271.1099999999999</v>
      </c>
    </row>
    <row r="7783" spans="3:4" ht="15" hidden="1" customHeight="1" x14ac:dyDescent="0.25">
      <c r="C7783" s="160" t="s">
        <v>307</v>
      </c>
      <c r="D7783" s="161">
        <v>79.53</v>
      </c>
    </row>
    <row r="7784" spans="3:4" ht="15" hidden="1" customHeight="1" x14ac:dyDescent="0.25">
      <c r="C7784" s="158" t="s">
        <v>312</v>
      </c>
      <c r="D7784" s="159">
        <v>1035.72</v>
      </c>
    </row>
    <row r="7785" spans="3:4" ht="15" hidden="1" customHeight="1" x14ac:dyDescent="0.25">
      <c r="C7785" s="160" t="s">
        <v>549</v>
      </c>
      <c r="D7785" s="161">
        <v>804.28</v>
      </c>
    </row>
    <row r="7786" spans="3:4" ht="15" hidden="1" customHeight="1" x14ac:dyDescent="0.25">
      <c r="C7786" s="158" t="s">
        <v>549</v>
      </c>
      <c r="D7786" s="159">
        <v>757.52</v>
      </c>
    </row>
    <row r="7787" spans="3:4" ht="15" hidden="1" customHeight="1" x14ac:dyDescent="0.25">
      <c r="C7787" s="160" t="s">
        <v>307</v>
      </c>
      <c r="D7787" s="161">
        <v>1063.05</v>
      </c>
    </row>
    <row r="7788" spans="3:4" ht="15" hidden="1" customHeight="1" x14ac:dyDescent="0.25">
      <c r="C7788" s="158" t="s">
        <v>552</v>
      </c>
      <c r="D7788" s="159">
        <v>143.09</v>
      </c>
    </row>
    <row r="7789" spans="3:4" ht="15" hidden="1" customHeight="1" x14ac:dyDescent="0.25">
      <c r="C7789" s="160" t="s">
        <v>547</v>
      </c>
      <c r="D7789" s="161">
        <v>599.86</v>
      </c>
    </row>
    <row r="7790" spans="3:4" ht="15" hidden="1" customHeight="1" x14ac:dyDescent="0.25">
      <c r="C7790" s="158" t="s">
        <v>539</v>
      </c>
      <c r="D7790" s="159">
        <v>590.13</v>
      </c>
    </row>
    <row r="7791" spans="3:4" ht="15" hidden="1" customHeight="1" x14ac:dyDescent="0.25">
      <c r="C7791" s="160" t="s">
        <v>551</v>
      </c>
      <c r="D7791" s="161">
        <v>1283.1300000000001</v>
      </c>
    </row>
    <row r="7792" spans="3:4" ht="15" hidden="1" customHeight="1" x14ac:dyDescent="0.25">
      <c r="C7792" s="158" t="s">
        <v>307</v>
      </c>
      <c r="D7792" s="159">
        <v>930.67</v>
      </c>
    </row>
    <row r="7793" spans="3:4" ht="15" hidden="1" customHeight="1" x14ac:dyDescent="0.25">
      <c r="C7793" s="160" t="s">
        <v>552</v>
      </c>
      <c r="D7793" s="161">
        <v>746.99</v>
      </c>
    </row>
    <row r="7794" spans="3:4" ht="15" hidden="1" customHeight="1" x14ac:dyDescent="0.25">
      <c r="C7794" s="158" t="s">
        <v>309</v>
      </c>
      <c r="D7794" s="159">
        <v>452.64</v>
      </c>
    </row>
    <row r="7795" spans="3:4" ht="15" hidden="1" customHeight="1" x14ac:dyDescent="0.25">
      <c r="C7795" s="160" t="s">
        <v>552</v>
      </c>
      <c r="D7795" s="161">
        <v>1138.3599999999999</v>
      </c>
    </row>
    <row r="7796" spans="3:4" ht="15" hidden="1" customHeight="1" x14ac:dyDescent="0.25">
      <c r="C7796" s="158" t="s">
        <v>542</v>
      </c>
      <c r="D7796" s="159">
        <v>754.18</v>
      </c>
    </row>
    <row r="7797" spans="3:4" ht="15" hidden="1" customHeight="1" x14ac:dyDescent="0.25">
      <c r="C7797" s="160" t="s">
        <v>552</v>
      </c>
      <c r="D7797" s="161">
        <v>706.63</v>
      </c>
    </row>
    <row r="7798" spans="3:4" ht="15" hidden="1" customHeight="1" x14ac:dyDescent="0.25">
      <c r="C7798" s="158" t="s">
        <v>307</v>
      </c>
      <c r="D7798" s="159">
        <v>91.87</v>
      </c>
    </row>
    <row r="7799" spans="3:4" ht="15" hidden="1" customHeight="1" x14ac:dyDescent="0.25">
      <c r="C7799" s="160" t="s">
        <v>543</v>
      </c>
      <c r="D7799" s="161">
        <v>345.55</v>
      </c>
    </row>
    <row r="7800" spans="3:4" ht="15" hidden="1" customHeight="1" x14ac:dyDescent="0.25">
      <c r="C7800" s="158" t="s">
        <v>555</v>
      </c>
      <c r="D7800" s="159">
        <v>280.45999999999998</v>
      </c>
    </row>
    <row r="7801" spans="3:4" ht="15" hidden="1" customHeight="1" x14ac:dyDescent="0.25">
      <c r="C7801" s="160" t="s">
        <v>539</v>
      </c>
      <c r="D7801" s="161">
        <v>88.92</v>
      </c>
    </row>
    <row r="7802" spans="3:4" ht="15" hidden="1" customHeight="1" x14ac:dyDescent="0.25">
      <c r="C7802" s="158" t="s">
        <v>309</v>
      </c>
      <c r="D7802" s="159">
        <v>556.29999999999995</v>
      </c>
    </row>
    <row r="7803" spans="3:4" ht="15" hidden="1" customHeight="1" x14ac:dyDescent="0.25">
      <c r="C7803" s="160" t="s">
        <v>544</v>
      </c>
      <c r="D7803" s="161">
        <v>188.98</v>
      </c>
    </row>
    <row r="7804" spans="3:4" ht="15" hidden="1" customHeight="1" x14ac:dyDescent="0.25">
      <c r="C7804" s="158" t="s">
        <v>308</v>
      </c>
      <c r="D7804" s="159">
        <v>928.47</v>
      </c>
    </row>
    <row r="7805" spans="3:4" ht="15" hidden="1" customHeight="1" x14ac:dyDescent="0.25">
      <c r="C7805" s="160" t="s">
        <v>312</v>
      </c>
      <c r="D7805" s="161">
        <v>1106.5999999999999</v>
      </c>
    </row>
    <row r="7806" spans="3:4" ht="15" hidden="1" customHeight="1" x14ac:dyDescent="0.25">
      <c r="C7806" s="158" t="s">
        <v>309</v>
      </c>
      <c r="D7806" s="159">
        <v>1294.6199999999999</v>
      </c>
    </row>
    <row r="7807" spans="3:4" ht="15" hidden="1" customHeight="1" x14ac:dyDescent="0.25">
      <c r="C7807" s="160" t="s">
        <v>539</v>
      </c>
      <c r="D7807" s="161">
        <v>304.49</v>
      </c>
    </row>
    <row r="7808" spans="3:4" ht="15" hidden="1" customHeight="1" x14ac:dyDescent="0.25">
      <c r="C7808" s="158" t="s">
        <v>555</v>
      </c>
      <c r="D7808" s="159">
        <v>1176.58</v>
      </c>
    </row>
    <row r="7809" spans="3:4" ht="15" hidden="1" customHeight="1" x14ac:dyDescent="0.25">
      <c r="C7809" s="160" t="s">
        <v>553</v>
      </c>
      <c r="D7809" s="161">
        <v>681.3</v>
      </c>
    </row>
    <row r="7810" spans="3:4" ht="15" hidden="1" customHeight="1" x14ac:dyDescent="0.25">
      <c r="C7810" s="158" t="s">
        <v>539</v>
      </c>
      <c r="D7810" s="159">
        <v>128.82</v>
      </c>
    </row>
    <row r="7811" spans="3:4" ht="15" hidden="1" customHeight="1" x14ac:dyDescent="0.25">
      <c r="C7811" s="160" t="s">
        <v>307</v>
      </c>
      <c r="D7811" s="161">
        <v>878.35</v>
      </c>
    </row>
    <row r="7812" spans="3:4" ht="15" hidden="1" customHeight="1" x14ac:dyDescent="0.25">
      <c r="C7812" s="158" t="s">
        <v>547</v>
      </c>
      <c r="D7812" s="159">
        <v>249.88</v>
      </c>
    </row>
    <row r="7813" spans="3:4" ht="15" hidden="1" customHeight="1" x14ac:dyDescent="0.25">
      <c r="C7813" s="160" t="s">
        <v>543</v>
      </c>
      <c r="D7813" s="161">
        <v>988.55</v>
      </c>
    </row>
    <row r="7814" spans="3:4" ht="15" hidden="1" customHeight="1" x14ac:dyDescent="0.25">
      <c r="C7814" s="158" t="s">
        <v>549</v>
      </c>
      <c r="D7814" s="159">
        <v>702.88</v>
      </c>
    </row>
    <row r="7815" spans="3:4" ht="15" hidden="1" customHeight="1" x14ac:dyDescent="0.25">
      <c r="C7815" s="160" t="s">
        <v>542</v>
      </c>
      <c r="D7815" s="161">
        <v>618.19000000000005</v>
      </c>
    </row>
    <row r="7816" spans="3:4" ht="15" hidden="1" customHeight="1" x14ac:dyDescent="0.25">
      <c r="C7816" s="158" t="s">
        <v>546</v>
      </c>
      <c r="D7816" s="159">
        <v>700.55</v>
      </c>
    </row>
    <row r="7817" spans="3:4" ht="15" hidden="1" customHeight="1" x14ac:dyDescent="0.25">
      <c r="C7817" s="160" t="s">
        <v>551</v>
      </c>
      <c r="D7817" s="161">
        <v>1075.01</v>
      </c>
    </row>
    <row r="7818" spans="3:4" ht="15" hidden="1" customHeight="1" x14ac:dyDescent="0.25">
      <c r="C7818" s="158" t="s">
        <v>545</v>
      </c>
      <c r="D7818" s="159">
        <v>159.29</v>
      </c>
    </row>
    <row r="7819" spans="3:4" ht="15" hidden="1" customHeight="1" x14ac:dyDescent="0.25">
      <c r="C7819" s="160" t="s">
        <v>545</v>
      </c>
      <c r="D7819" s="161">
        <v>460.27</v>
      </c>
    </row>
    <row r="7820" spans="3:4" ht="15" hidden="1" customHeight="1" x14ac:dyDescent="0.25">
      <c r="C7820" s="158" t="s">
        <v>553</v>
      </c>
      <c r="D7820" s="159">
        <v>195.5</v>
      </c>
    </row>
    <row r="7821" spans="3:4" ht="15" hidden="1" customHeight="1" x14ac:dyDescent="0.25">
      <c r="C7821" s="160" t="s">
        <v>546</v>
      </c>
      <c r="D7821" s="161">
        <v>1076.06</v>
      </c>
    </row>
    <row r="7822" spans="3:4" ht="15" hidden="1" customHeight="1" x14ac:dyDescent="0.25">
      <c r="C7822" s="158" t="s">
        <v>547</v>
      </c>
      <c r="D7822" s="159">
        <v>330.05</v>
      </c>
    </row>
    <row r="7823" spans="3:4" ht="15" hidden="1" customHeight="1" x14ac:dyDescent="0.25">
      <c r="C7823" s="160" t="s">
        <v>307</v>
      </c>
      <c r="D7823" s="161">
        <v>1096.31</v>
      </c>
    </row>
    <row r="7824" spans="3:4" ht="15" hidden="1" customHeight="1" x14ac:dyDescent="0.25">
      <c r="C7824" s="158" t="s">
        <v>308</v>
      </c>
      <c r="D7824" s="159">
        <v>258.44</v>
      </c>
    </row>
    <row r="7825" spans="3:4" ht="15" hidden="1" customHeight="1" x14ac:dyDescent="0.25">
      <c r="C7825" s="160" t="s">
        <v>546</v>
      </c>
      <c r="D7825" s="161">
        <v>1158.22</v>
      </c>
    </row>
    <row r="7826" spans="3:4" ht="15" hidden="1" customHeight="1" x14ac:dyDescent="0.25">
      <c r="C7826" s="158" t="s">
        <v>553</v>
      </c>
      <c r="D7826" s="159">
        <v>420.3</v>
      </c>
    </row>
    <row r="7827" spans="3:4" ht="15" hidden="1" customHeight="1" x14ac:dyDescent="0.25">
      <c r="C7827" s="160" t="s">
        <v>547</v>
      </c>
      <c r="D7827" s="161">
        <v>86.52</v>
      </c>
    </row>
    <row r="7828" spans="3:4" ht="15" hidden="1" customHeight="1" x14ac:dyDescent="0.25">
      <c r="C7828" s="158" t="s">
        <v>551</v>
      </c>
      <c r="D7828" s="159">
        <v>1014.61</v>
      </c>
    </row>
    <row r="7829" spans="3:4" ht="15" hidden="1" customHeight="1" x14ac:dyDescent="0.25">
      <c r="C7829" s="160" t="s">
        <v>546</v>
      </c>
      <c r="D7829" s="161">
        <v>461.74</v>
      </c>
    </row>
    <row r="7830" spans="3:4" ht="15" hidden="1" customHeight="1" x14ac:dyDescent="0.25">
      <c r="C7830" s="158" t="s">
        <v>543</v>
      </c>
      <c r="D7830" s="159">
        <v>101.64</v>
      </c>
    </row>
    <row r="7831" spans="3:4" ht="15" hidden="1" customHeight="1" x14ac:dyDescent="0.25">
      <c r="C7831" s="160" t="s">
        <v>549</v>
      </c>
      <c r="D7831" s="161">
        <v>986.31</v>
      </c>
    </row>
    <row r="7832" spans="3:4" ht="15" hidden="1" customHeight="1" x14ac:dyDescent="0.25">
      <c r="C7832" s="158" t="s">
        <v>546</v>
      </c>
      <c r="D7832" s="159">
        <v>963.55</v>
      </c>
    </row>
    <row r="7833" spans="3:4" ht="15" hidden="1" customHeight="1" x14ac:dyDescent="0.25">
      <c r="C7833" s="160" t="s">
        <v>553</v>
      </c>
      <c r="D7833" s="161">
        <v>96.15</v>
      </c>
    </row>
    <row r="7834" spans="3:4" ht="15" hidden="1" customHeight="1" x14ac:dyDescent="0.25">
      <c r="C7834" s="158" t="s">
        <v>308</v>
      </c>
      <c r="D7834" s="159">
        <v>903</v>
      </c>
    </row>
    <row r="7835" spans="3:4" ht="15" hidden="1" customHeight="1" x14ac:dyDescent="0.25">
      <c r="C7835" s="160" t="s">
        <v>307</v>
      </c>
      <c r="D7835" s="161">
        <v>1266.8499999999999</v>
      </c>
    </row>
    <row r="7836" spans="3:4" ht="15" hidden="1" customHeight="1" x14ac:dyDescent="0.25">
      <c r="C7836" s="158" t="s">
        <v>545</v>
      </c>
      <c r="D7836" s="159">
        <v>916.79</v>
      </c>
    </row>
    <row r="7837" spans="3:4" ht="15" hidden="1" customHeight="1" x14ac:dyDescent="0.25">
      <c r="C7837" s="160" t="s">
        <v>548</v>
      </c>
      <c r="D7837" s="161">
        <v>419.47</v>
      </c>
    </row>
    <row r="7838" spans="3:4" ht="15" hidden="1" customHeight="1" x14ac:dyDescent="0.25">
      <c r="C7838" s="158" t="s">
        <v>543</v>
      </c>
      <c r="D7838" s="159">
        <v>440.4</v>
      </c>
    </row>
    <row r="7839" spans="3:4" ht="15" hidden="1" customHeight="1" x14ac:dyDescent="0.25">
      <c r="C7839" s="160" t="s">
        <v>541</v>
      </c>
      <c r="D7839" s="161">
        <v>1021.28</v>
      </c>
    </row>
    <row r="7840" spans="3:4" ht="15" hidden="1" customHeight="1" x14ac:dyDescent="0.25">
      <c r="C7840" s="158" t="s">
        <v>308</v>
      </c>
      <c r="D7840" s="159">
        <v>311.89</v>
      </c>
    </row>
    <row r="7841" spans="3:4" ht="15" hidden="1" customHeight="1" x14ac:dyDescent="0.25">
      <c r="C7841" s="160" t="s">
        <v>553</v>
      </c>
      <c r="D7841" s="161">
        <v>410.21</v>
      </c>
    </row>
    <row r="7842" spans="3:4" ht="15" hidden="1" customHeight="1" x14ac:dyDescent="0.25">
      <c r="C7842" s="158" t="s">
        <v>539</v>
      </c>
      <c r="D7842" s="159">
        <v>776.06</v>
      </c>
    </row>
    <row r="7843" spans="3:4" ht="15" hidden="1" customHeight="1" x14ac:dyDescent="0.25">
      <c r="C7843" s="160" t="s">
        <v>309</v>
      </c>
      <c r="D7843" s="161">
        <v>999.73</v>
      </c>
    </row>
    <row r="7844" spans="3:4" ht="15" hidden="1" customHeight="1" x14ac:dyDescent="0.25">
      <c r="C7844" s="158" t="s">
        <v>552</v>
      </c>
      <c r="D7844" s="159">
        <v>487.39</v>
      </c>
    </row>
    <row r="7845" spans="3:4" ht="15" hidden="1" customHeight="1" x14ac:dyDescent="0.25">
      <c r="C7845" s="160" t="s">
        <v>546</v>
      </c>
      <c r="D7845" s="161">
        <v>1123.44</v>
      </c>
    </row>
    <row r="7846" spans="3:4" ht="15" hidden="1" customHeight="1" x14ac:dyDescent="0.25">
      <c r="C7846" s="158" t="s">
        <v>545</v>
      </c>
      <c r="D7846" s="159">
        <v>1129.22</v>
      </c>
    </row>
    <row r="7847" spans="3:4" ht="15" hidden="1" customHeight="1" x14ac:dyDescent="0.25">
      <c r="C7847" s="160" t="s">
        <v>545</v>
      </c>
      <c r="D7847" s="161">
        <v>920.01</v>
      </c>
    </row>
    <row r="7848" spans="3:4" ht="15" hidden="1" customHeight="1" x14ac:dyDescent="0.25">
      <c r="C7848" s="158" t="s">
        <v>307</v>
      </c>
      <c r="D7848" s="159">
        <v>530.66</v>
      </c>
    </row>
    <row r="7849" spans="3:4" ht="15" hidden="1" customHeight="1" x14ac:dyDescent="0.25">
      <c r="C7849" s="160" t="s">
        <v>546</v>
      </c>
      <c r="D7849" s="161">
        <v>549.95000000000005</v>
      </c>
    </row>
    <row r="7850" spans="3:4" ht="15" hidden="1" customHeight="1" x14ac:dyDescent="0.25">
      <c r="C7850" s="158" t="s">
        <v>539</v>
      </c>
      <c r="D7850" s="159">
        <v>444.57</v>
      </c>
    </row>
    <row r="7851" spans="3:4" ht="15" hidden="1" customHeight="1" x14ac:dyDescent="0.25">
      <c r="C7851" s="160" t="s">
        <v>312</v>
      </c>
      <c r="D7851" s="161">
        <v>712.12</v>
      </c>
    </row>
    <row r="7852" spans="3:4" ht="15" hidden="1" customHeight="1" x14ac:dyDescent="0.25">
      <c r="C7852" s="158" t="s">
        <v>308</v>
      </c>
      <c r="D7852" s="159">
        <v>533.16</v>
      </c>
    </row>
    <row r="7853" spans="3:4" ht="15" hidden="1" customHeight="1" x14ac:dyDescent="0.25">
      <c r="C7853" s="160" t="s">
        <v>543</v>
      </c>
      <c r="D7853" s="161">
        <v>1244.1099999999999</v>
      </c>
    </row>
    <row r="7854" spans="3:4" ht="15" hidden="1" customHeight="1" x14ac:dyDescent="0.25">
      <c r="C7854" s="158" t="s">
        <v>552</v>
      </c>
      <c r="D7854" s="159">
        <v>660.54</v>
      </c>
    </row>
    <row r="7855" spans="3:4" ht="15" hidden="1" customHeight="1" x14ac:dyDescent="0.25">
      <c r="C7855" s="160" t="s">
        <v>546</v>
      </c>
      <c r="D7855" s="161">
        <v>851.85</v>
      </c>
    </row>
    <row r="7856" spans="3:4" ht="15" hidden="1" customHeight="1" x14ac:dyDescent="0.25">
      <c r="C7856" s="158" t="s">
        <v>558</v>
      </c>
      <c r="D7856" s="159">
        <v>697.05</v>
      </c>
    </row>
    <row r="7857" spans="3:4" ht="15" hidden="1" customHeight="1" x14ac:dyDescent="0.25">
      <c r="C7857" s="160" t="s">
        <v>308</v>
      </c>
      <c r="D7857" s="161">
        <v>923.15</v>
      </c>
    </row>
    <row r="7858" spans="3:4" ht="15" hidden="1" customHeight="1" x14ac:dyDescent="0.25">
      <c r="C7858" s="158" t="s">
        <v>547</v>
      </c>
      <c r="D7858" s="159">
        <v>472.96</v>
      </c>
    </row>
    <row r="7859" spans="3:4" ht="15" hidden="1" customHeight="1" x14ac:dyDescent="0.25">
      <c r="C7859" s="160" t="s">
        <v>558</v>
      </c>
      <c r="D7859" s="161">
        <v>312.66000000000003</v>
      </c>
    </row>
    <row r="7860" spans="3:4" ht="15" hidden="1" customHeight="1" x14ac:dyDescent="0.25">
      <c r="C7860" s="158" t="s">
        <v>545</v>
      </c>
      <c r="D7860" s="159">
        <v>535.78</v>
      </c>
    </row>
    <row r="7861" spans="3:4" ht="15" hidden="1" customHeight="1" x14ac:dyDescent="0.25">
      <c r="C7861" s="160" t="s">
        <v>307</v>
      </c>
      <c r="D7861" s="161">
        <v>300.60000000000002</v>
      </c>
    </row>
    <row r="7862" spans="3:4" ht="15" hidden="1" customHeight="1" x14ac:dyDescent="0.25">
      <c r="C7862" s="158" t="s">
        <v>542</v>
      </c>
      <c r="D7862" s="159">
        <v>1061.1199999999999</v>
      </c>
    </row>
    <row r="7863" spans="3:4" ht="15" hidden="1" customHeight="1" x14ac:dyDescent="0.25">
      <c r="C7863" s="160" t="s">
        <v>307</v>
      </c>
      <c r="D7863" s="161">
        <v>404.54</v>
      </c>
    </row>
    <row r="7864" spans="3:4" ht="15" hidden="1" customHeight="1" x14ac:dyDescent="0.25">
      <c r="C7864" s="158" t="s">
        <v>545</v>
      </c>
      <c r="D7864" s="159">
        <v>592.59</v>
      </c>
    </row>
    <row r="7865" spans="3:4" ht="15" hidden="1" customHeight="1" x14ac:dyDescent="0.25">
      <c r="C7865" s="160" t="s">
        <v>541</v>
      </c>
      <c r="D7865" s="161">
        <v>990.88</v>
      </c>
    </row>
    <row r="7866" spans="3:4" ht="15" hidden="1" customHeight="1" x14ac:dyDescent="0.25">
      <c r="C7866" s="158" t="s">
        <v>541</v>
      </c>
      <c r="D7866" s="159">
        <v>398.22</v>
      </c>
    </row>
    <row r="7867" spans="3:4" ht="15" hidden="1" customHeight="1" x14ac:dyDescent="0.25">
      <c r="C7867" s="160" t="s">
        <v>312</v>
      </c>
      <c r="D7867" s="161">
        <v>1009.2</v>
      </c>
    </row>
    <row r="7868" spans="3:4" ht="15" hidden="1" customHeight="1" x14ac:dyDescent="0.25">
      <c r="C7868" s="158" t="s">
        <v>554</v>
      </c>
      <c r="D7868" s="159">
        <v>308.95999999999998</v>
      </c>
    </row>
    <row r="7869" spans="3:4" ht="15" hidden="1" customHeight="1" x14ac:dyDescent="0.25">
      <c r="C7869" s="160" t="s">
        <v>309</v>
      </c>
      <c r="D7869" s="161">
        <v>668.46</v>
      </c>
    </row>
    <row r="7870" spans="3:4" ht="15" hidden="1" customHeight="1" x14ac:dyDescent="0.25">
      <c r="C7870" s="158" t="s">
        <v>549</v>
      </c>
      <c r="D7870" s="159">
        <v>524.91999999999996</v>
      </c>
    </row>
    <row r="7871" spans="3:4" ht="15" hidden="1" customHeight="1" x14ac:dyDescent="0.25">
      <c r="C7871" s="160" t="s">
        <v>548</v>
      </c>
      <c r="D7871" s="161">
        <v>1174.6300000000001</v>
      </c>
    </row>
    <row r="7872" spans="3:4" ht="15" hidden="1" customHeight="1" x14ac:dyDescent="0.25">
      <c r="C7872" s="158" t="s">
        <v>543</v>
      </c>
      <c r="D7872" s="159">
        <v>559.22</v>
      </c>
    </row>
    <row r="7873" spans="3:4" ht="15" hidden="1" customHeight="1" x14ac:dyDescent="0.25">
      <c r="C7873" s="160" t="s">
        <v>307</v>
      </c>
      <c r="D7873" s="161">
        <v>900.5</v>
      </c>
    </row>
    <row r="7874" spans="3:4" ht="15" hidden="1" customHeight="1" x14ac:dyDescent="0.25">
      <c r="C7874" s="158" t="s">
        <v>308</v>
      </c>
      <c r="D7874" s="159">
        <v>376.46</v>
      </c>
    </row>
    <row r="7875" spans="3:4" ht="15" hidden="1" customHeight="1" x14ac:dyDescent="0.25">
      <c r="C7875" s="160" t="s">
        <v>308</v>
      </c>
      <c r="D7875" s="161">
        <v>564.44000000000005</v>
      </c>
    </row>
    <row r="7876" spans="3:4" ht="15" hidden="1" customHeight="1" x14ac:dyDescent="0.25">
      <c r="C7876" s="158" t="s">
        <v>549</v>
      </c>
      <c r="D7876" s="159">
        <v>550.64</v>
      </c>
    </row>
    <row r="7877" spans="3:4" ht="15" hidden="1" customHeight="1" x14ac:dyDescent="0.25">
      <c r="C7877" s="160" t="s">
        <v>308</v>
      </c>
      <c r="D7877" s="161">
        <v>482.16</v>
      </c>
    </row>
    <row r="7878" spans="3:4" ht="15" hidden="1" customHeight="1" x14ac:dyDescent="0.25">
      <c r="C7878" s="158" t="s">
        <v>547</v>
      </c>
      <c r="D7878" s="159">
        <v>1189</v>
      </c>
    </row>
    <row r="7879" spans="3:4" ht="15" hidden="1" customHeight="1" x14ac:dyDescent="0.25">
      <c r="C7879" s="160" t="s">
        <v>547</v>
      </c>
      <c r="D7879" s="161">
        <v>1295.1400000000001</v>
      </c>
    </row>
    <row r="7880" spans="3:4" ht="15" hidden="1" customHeight="1" x14ac:dyDescent="0.25">
      <c r="C7880" s="158" t="s">
        <v>558</v>
      </c>
      <c r="D7880" s="159">
        <v>541.79999999999995</v>
      </c>
    </row>
    <row r="7881" spans="3:4" ht="15" hidden="1" customHeight="1" x14ac:dyDescent="0.25">
      <c r="C7881" s="160" t="s">
        <v>546</v>
      </c>
      <c r="D7881" s="161">
        <v>705.77</v>
      </c>
    </row>
    <row r="7882" spans="3:4" ht="15" hidden="1" customHeight="1" x14ac:dyDescent="0.25">
      <c r="C7882" s="158" t="s">
        <v>553</v>
      </c>
      <c r="D7882" s="159">
        <v>78.34</v>
      </c>
    </row>
    <row r="7883" spans="3:4" ht="15" hidden="1" customHeight="1" x14ac:dyDescent="0.25">
      <c r="C7883" s="160" t="s">
        <v>545</v>
      </c>
      <c r="D7883" s="161">
        <v>127.99</v>
      </c>
    </row>
    <row r="7884" spans="3:4" ht="15" hidden="1" customHeight="1" x14ac:dyDescent="0.25">
      <c r="C7884" s="158" t="s">
        <v>307</v>
      </c>
      <c r="D7884" s="159">
        <v>532.17999999999995</v>
      </c>
    </row>
    <row r="7885" spans="3:4" ht="15" hidden="1" customHeight="1" x14ac:dyDescent="0.25">
      <c r="C7885" s="160" t="s">
        <v>549</v>
      </c>
      <c r="D7885" s="161">
        <v>417.76</v>
      </c>
    </row>
    <row r="7886" spans="3:4" ht="15" hidden="1" customHeight="1" x14ac:dyDescent="0.25">
      <c r="C7886" s="158" t="s">
        <v>549</v>
      </c>
      <c r="D7886" s="159">
        <v>556.07000000000005</v>
      </c>
    </row>
    <row r="7887" spans="3:4" ht="15" hidden="1" customHeight="1" x14ac:dyDescent="0.25">
      <c r="C7887" s="160" t="s">
        <v>558</v>
      </c>
      <c r="D7887" s="161">
        <v>1047.71</v>
      </c>
    </row>
    <row r="7888" spans="3:4" ht="15" hidden="1" customHeight="1" x14ac:dyDescent="0.25">
      <c r="C7888" s="158" t="s">
        <v>307</v>
      </c>
      <c r="D7888" s="159">
        <v>307.16000000000003</v>
      </c>
    </row>
    <row r="7889" spans="3:4" ht="15" hidden="1" customHeight="1" x14ac:dyDescent="0.25">
      <c r="C7889" s="160" t="s">
        <v>312</v>
      </c>
      <c r="D7889" s="161">
        <v>842.94</v>
      </c>
    </row>
    <row r="7890" spans="3:4" ht="15" hidden="1" customHeight="1" x14ac:dyDescent="0.25">
      <c r="C7890" s="158" t="s">
        <v>553</v>
      </c>
      <c r="D7890" s="159">
        <v>117.55</v>
      </c>
    </row>
    <row r="7891" spans="3:4" ht="15" hidden="1" customHeight="1" x14ac:dyDescent="0.25">
      <c r="C7891" s="160" t="s">
        <v>552</v>
      </c>
      <c r="D7891" s="161">
        <v>148.82</v>
      </c>
    </row>
    <row r="7892" spans="3:4" ht="15" hidden="1" customHeight="1" x14ac:dyDescent="0.25">
      <c r="C7892" s="158" t="s">
        <v>309</v>
      </c>
      <c r="D7892" s="159">
        <v>260.77999999999997</v>
      </c>
    </row>
    <row r="7893" spans="3:4" ht="15" hidden="1" customHeight="1" x14ac:dyDescent="0.25">
      <c r="C7893" s="160" t="s">
        <v>551</v>
      </c>
      <c r="D7893" s="161">
        <v>181.01</v>
      </c>
    </row>
    <row r="7894" spans="3:4" ht="15" hidden="1" customHeight="1" x14ac:dyDescent="0.25">
      <c r="C7894" s="158" t="s">
        <v>546</v>
      </c>
      <c r="D7894" s="159">
        <v>876</v>
      </c>
    </row>
    <row r="7895" spans="3:4" ht="15" hidden="1" customHeight="1" x14ac:dyDescent="0.25">
      <c r="C7895" s="160" t="s">
        <v>550</v>
      </c>
      <c r="D7895" s="161">
        <v>940.43</v>
      </c>
    </row>
    <row r="7896" spans="3:4" ht="15" hidden="1" customHeight="1" x14ac:dyDescent="0.25">
      <c r="C7896" s="158" t="s">
        <v>556</v>
      </c>
      <c r="D7896" s="159">
        <v>651.74</v>
      </c>
    </row>
    <row r="7897" spans="3:4" ht="15" hidden="1" customHeight="1" x14ac:dyDescent="0.25">
      <c r="C7897" s="160" t="s">
        <v>550</v>
      </c>
      <c r="D7897" s="161">
        <v>711.29</v>
      </c>
    </row>
    <row r="7898" spans="3:4" ht="15" hidden="1" customHeight="1" x14ac:dyDescent="0.25">
      <c r="C7898" s="158" t="s">
        <v>312</v>
      </c>
      <c r="D7898" s="159">
        <v>48.91</v>
      </c>
    </row>
    <row r="7899" spans="3:4" ht="15" hidden="1" customHeight="1" x14ac:dyDescent="0.25">
      <c r="C7899" s="160" t="s">
        <v>539</v>
      </c>
      <c r="D7899" s="161">
        <v>629.1</v>
      </c>
    </row>
    <row r="7900" spans="3:4" ht="15" hidden="1" customHeight="1" x14ac:dyDescent="0.25">
      <c r="C7900" s="158" t="s">
        <v>546</v>
      </c>
      <c r="D7900" s="159">
        <v>533.53</v>
      </c>
    </row>
    <row r="7901" spans="3:4" ht="15" hidden="1" customHeight="1" x14ac:dyDescent="0.25">
      <c r="C7901" s="160" t="s">
        <v>547</v>
      </c>
      <c r="D7901" s="161">
        <v>621.36</v>
      </c>
    </row>
    <row r="7902" spans="3:4" ht="15" hidden="1" customHeight="1" x14ac:dyDescent="0.25">
      <c r="C7902" s="158" t="s">
        <v>553</v>
      </c>
      <c r="D7902" s="159">
        <v>583.66999999999996</v>
      </c>
    </row>
    <row r="7903" spans="3:4" ht="15" hidden="1" customHeight="1" x14ac:dyDescent="0.25">
      <c r="C7903" s="160" t="s">
        <v>550</v>
      </c>
      <c r="D7903" s="161">
        <v>1243.51</v>
      </c>
    </row>
    <row r="7904" spans="3:4" ht="15" hidden="1" customHeight="1" x14ac:dyDescent="0.25">
      <c r="C7904" s="158" t="s">
        <v>557</v>
      </c>
      <c r="D7904" s="159">
        <v>605.54999999999995</v>
      </c>
    </row>
    <row r="7905" spans="3:4" ht="15" hidden="1" customHeight="1" x14ac:dyDescent="0.25">
      <c r="C7905" s="160" t="s">
        <v>307</v>
      </c>
      <c r="D7905" s="161">
        <v>468.12</v>
      </c>
    </row>
    <row r="7906" spans="3:4" ht="15" hidden="1" customHeight="1" x14ac:dyDescent="0.25">
      <c r="C7906" s="158" t="s">
        <v>543</v>
      </c>
      <c r="D7906" s="159">
        <v>413.83</v>
      </c>
    </row>
    <row r="7907" spans="3:4" ht="15" hidden="1" customHeight="1" x14ac:dyDescent="0.25">
      <c r="C7907" s="160" t="s">
        <v>539</v>
      </c>
      <c r="D7907" s="161">
        <v>210.34</v>
      </c>
    </row>
    <row r="7908" spans="3:4" ht="15" hidden="1" customHeight="1" x14ac:dyDescent="0.25">
      <c r="C7908" s="158" t="s">
        <v>553</v>
      </c>
      <c r="D7908" s="159">
        <v>804.84</v>
      </c>
    </row>
    <row r="7909" spans="3:4" ht="15" hidden="1" customHeight="1" x14ac:dyDescent="0.25">
      <c r="C7909" s="160" t="s">
        <v>553</v>
      </c>
      <c r="D7909" s="161">
        <v>35.31</v>
      </c>
    </row>
    <row r="7910" spans="3:4" ht="15" hidden="1" customHeight="1" x14ac:dyDescent="0.25">
      <c r="C7910" s="158" t="s">
        <v>551</v>
      </c>
      <c r="D7910" s="159">
        <v>622.99</v>
      </c>
    </row>
    <row r="7911" spans="3:4" ht="15" hidden="1" customHeight="1" x14ac:dyDescent="0.25">
      <c r="C7911" s="160" t="s">
        <v>308</v>
      </c>
      <c r="D7911" s="161">
        <v>512.04</v>
      </c>
    </row>
    <row r="7912" spans="3:4" ht="15" hidden="1" customHeight="1" x14ac:dyDescent="0.25">
      <c r="C7912" s="158" t="s">
        <v>553</v>
      </c>
      <c r="D7912" s="159">
        <v>285.38</v>
      </c>
    </row>
    <row r="7913" spans="3:4" ht="15" hidden="1" customHeight="1" x14ac:dyDescent="0.25">
      <c r="C7913" s="160" t="s">
        <v>556</v>
      </c>
      <c r="D7913" s="161">
        <v>103.21</v>
      </c>
    </row>
    <row r="7914" spans="3:4" ht="15" hidden="1" customHeight="1" x14ac:dyDescent="0.25">
      <c r="C7914" s="158" t="s">
        <v>551</v>
      </c>
      <c r="D7914" s="159">
        <v>968.18</v>
      </c>
    </row>
    <row r="7915" spans="3:4" ht="15" hidden="1" customHeight="1" x14ac:dyDescent="0.25">
      <c r="C7915" s="160" t="s">
        <v>308</v>
      </c>
      <c r="D7915" s="161">
        <v>526.78</v>
      </c>
    </row>
    <row r="7916" spans="3:4" ht="15" hidden="1" customHeight="1" x14ac:dyDescent="0.25">
      <c r="C7916" s="158" t="s">
        <v>548</v>
      </c>
      <c r="D7916" s="159">
        <v>492.7</v>
      </c>
    </row>
    <row r="7917" spans="3:4" ht="15" hidden="1" customHeight="1" x14ac:dyDescent="0.25">
      <c r="C7917" s="160" t="s">
        <v>542</v>
      </c>
      <c r="D7917" s="161">
        <v>829.76</v>
      </c>
    </row>
    <row r="7918" spans="3:4" ht="15" hidden="1" customHeight="1" x14ac:dyDescent="0.25">
      <c r="C7918" s="158" t="s">
        <v>540</v>
      </c>
      <c r="D7918" s="159">
        <v>871.57</v>
      </c>
    </row>
    <row r="7919" spans="3:4" ht="15" hidden="1" customHeight="1" x14ac:dyDescent="0.25">
      <c r="C7919" s="160" t="s">
        <v>309</v>
      </c>
      <c r="D7919" s="161">
        <v>194.62</v>
      </c>
    </row>
    <row r="7920" spans="3:4" ht="15" hidden="1" customHeight="1" x14ac:dyDescent="0.25">
      <c r="C7920" s="158" t="s">
        <v>541</v>
      </c>
      <c r="D7920" s="159">
        <v>985.52</v>
      </c>
    </row>
    <row r="7921" spans="3:4" ht="15" hidden="1" customHeight="1" x14ac:dyDescent="0.25">
      <c r="C7921" s="160" t="s">
        <v>539</v>
      </c>
      <c r="D7921" s="161">
        <v>951.63</v>
      </c>
    </row>
    <row r="7922" spans="3:4" ht="15" hidden="1" customHeight="1" x14ac:dyDescent="0.25">
      <c r="C7922" s="158" t="s">
        <v>543</v>
      </c>
      <c r="D7922" s="159">
        <v>411.62</v>
      </c>
    </row>
    <row r="7923" spans="3:4" ht="15" hidden="1" customHeight="1" x14ac:dyDescent="0.25">
      <c r="C7923" s="160" t="s">
        <v>551</v>
      </c>
      <c r="D7923" s="161">
        <v>830.72</v>
      </c>
    </row>
    <row r="7924" spans="3:4" ht="15" hidden="1" customHeight="1" x14ac:dyDescent="0.25">
      <c r="C7924" s="158" t="s">
        <v>558</v>
      </c>
      <c r="D7924" s="159">
        <v>607.75</v>
      </c>
    </row>
    <row r="7925" spans="3:4" ht="15" hidden="1" customHeight="1" x14ac:dyDescent="0.25">
      <c r="C7925" s="160" t="s">
        <v>552</v>
      </c>
      <c r="D7925" s="161">
        <v>1227.0899999999999</v>
      </c>
    </row>
    <row r="7926" spans="3:4" ht="15" hidden="1" customHeight="1" x14ac:dyDescent="0.25">
      <c r="C7926" s="158" t="s">
        <v>545</v>
      </c>
      <c r="D7926" s="159">
        <v>306.07</v>
      </c>
    </row>
    <row r="7927" spans="3:4" ht="15" hidden="1" customHeight="1" x14ac:dyDescent="0.25">
      <c r="C7927" s="160" t="s">
        <v>543</v>
      </c>
      <c r="D7927" s="161">
        <v>664.85</v>
      </c>
    </row>
    <row r="7928" spans="3:4" ht="15" hidden="1" customHeight="1" x14ac:dyDescent="0.25">
      <c r="C7928" s="158" t="s">
        <v>556</v>
      </c>
      <c r="D7928" s="159">
        <v>33.200000000000003</v>
      </c>
    </row>
    <row r="7929" spans="3:4" ht="15" hidden="1" customHeight="1" x14ac:dyDescent="0.25">
      <c r="C7929" s="160" t="s">
        <v>552</v>
      </c>
      <c r="D7929" s="161">
        <v>166.25</v>
      </c>
    </row>
    <row r="7930" spans="3:4" ht="15" hidden="1" customHeight="1" x14ac:dyDescent="0.25">
      <c r="C7930" s="158" t="s">
        <v>541</v>
      </c>
      <c r="D7930" s="159">
        <v>247.86</v>
      </c>
    </row>
    <row r="7931" spans="3:4" ht="15" hidden="1" customHeight="1" x14ac:dyDescent="0.25">
      <c r="C7931" s="160" t="s">
        <v>309</v>
      </c>
      <c r="D7931" s="161">
        <v>641.47</v>
      </c>
    </row>
    <row r="7932" spans="3:4" ht="15" hidden="1" customHeight="1" x14ac:dyDescent="0.25">
      <c r="C7932" s="158" t="s">
        <v>552</v>
      </c>
      <c r="D7932" s="159">
        <v>1117.47</v>
      </c>
    </row>
    <row r="7933" spans="3:4" ht="15" hidden="1" customHeight="1" x14ac:dyDescent="0.25">
      <c r="C7933" s="160" t="s">
        <v>539</v>
      </c>
      <c r="D7933" s="161">
        <v>344.4</v>
      </c>
    </row>
    <row r="7934" spans="3:4" ht="15" hidden="1" customHeight="1" x14ac:dyDescent="0.25">
      <c r="C7934" s="158" t="s">
        <v>545</v>
      </c>
      <c r="D7934" s="159">
        <v>377.04</v>
      </c>
    </row>
    <row r="7935" spans="3:4" ht="15" hidden="1" customHeight="1" x14ac:dyDescent="0.25">
      <c r="C7935" s="160" t="s">
        <v>309</v>
      </c>
      <c r="D7935" s="161">
        <v>611.54</v>
      </c>
    </row>
    <row r="7936" spans="3:4" ht="15" hidden="1" customHeight="1" x14ac:dyDescent="0.25">
      <c r="C7936" s="158" t="s">
        <v>545</v>
      </c>
      <c r="D7936" s="159">
        <v>745.49</v>
      </c>
    </row>
    <row r="7937" spans="3:4" ht="15" hidden="1" customHeight="1" x14ac:dyDescent="0.25">
      <c r="C7937" s="160" t="s">
        <v>556</v>
      </c>
      <c r="D7937" s="161">
        <v>192.24</v>
      </c>
    </row>
    <row r="7938" spans="3:4" ht="15" hidden="1" customHeight="1" x14ac:dyDescent="0.25">
      <c r="C7938" s="158" t="s">
        <v>544</v>
      </c>
      <c r="D7938" s="159">
        <v>366.45</v>
      </c>
    </row>
    <row r="7939" spans="3:4" ht="15" hidden="1" customHeight="1" x14ac:dyDescent="0.25">
      <c r="C7939" s="160" t="s">
        <v>547</v>
      </c>
      <c r="D7939" s="161">
        <v>1268.0999999999999</v>
      </c>
    </row>
    <row r="7940" spans="3:4" ht="15" hidden="1" customHeight="1" x14ac:dyDescent="0.25">
      <c r="C7940" s="158" t="s">
        <v>550</v>
      </c>
      <c r="D7940" s="159">
        <v>1239.8699999999999</v>
      </c>
    </row>
    <row r="7941" spans="3:4" ht="15" hidden="1" customHeight="1" x14ac:dyDescent="0.25">
      <c r="C7941" s="160" t="s">
        <v>539</v>
      </c>
      <c r="D7941" s="161">
        <v>194.08</v>
      </c>
    </row>
    <row r="7942" spans="3:4" ht="15" hidden="1" customHeight="1" x14ac:dyDescent="0.25">
      <c r="C7942" s="158" t="s">
        <v>539</v>
      </c>
      <c r="D7942" s="159">
        <v>894.82</v>
      </c>
    </row>
    <row r="7943" spans="3:4" ht="15" hidden="1" customHeight="1" x14ac:dyDescent="0.25">
      <c r="C7943" s="160" t="s">
        <v>556</v>
      </c>
      <c r="D7943" s="161">
        <v>813.93</v>
      </c>
    </row>
    <row r="7944" spans="3:4" ht="15" hidden="1" customHeight="1" x14ac:dyDescent="0.25">
      <c r="C7944" s="158" t="s">
        <v>307</v>
      </c>
      <c r="D7944" s="159">
        <v>1042.82</v>
      </c>
    </row>
    <row r="7945" spans="3:4" ht="15" hidden="1" customHeight="1" x14ac:dyDescent="0.25">
      <c r="C7945" s="160" t="s">
        <v>552</v>
      </c>
      <c r="D7945" s="161">
        <v>253.31</v>
      </c>
    </row>
    <row r="7946" spans="3:4" ht="15" hidden="1" customHeight="1" x14ac:dyDescent="0.25">
      <c r="C7946" s="158" t="s">
        <v>542</v>
      </c>
      <c r="D7946" s="159">
        <v>508.34</v>
      </c>
    </row>
    <row r="7947" spans="3:4" ht="15" hidden="1" customHeight="1" x14ac:dyDescent="0.25">
      <c r="C7947" s="160" t="s">
        <v>547</v>
      </c>
      <c r="D7947" s="161">
        <v>389.7</v>
      </c>
    </row>
    <row r="7948" spans="3:4" ht="15" hidden="1" customHeight="1" x14ac:dyDescent="0.25">
      <c r="C7948" s="158" t="s">
        <v>546</v>
      </c>
      <c r="D7948" s="159">
        <v>692.31</v>
      </c>
    </row>
    <row r="7949" spans="3:4" ht="15" hidden="1" customHeight="1" x14ac:dyDescent="0.25">
      <c r="C7949" s="160" t="s">
        <v>308</v>
      </c>
      <c r="D7949" s="161">
        <v>862.47</v>
      </c>
    </row>
    <row r="7950" spans="3:4" ht="15" hidden="1" customHeight="1" x14ac:dyDescent="0.25">
      <c r="C7950" s="158" t="s">
        <v>544</v>
      </c>
      <c r="D7950" s="159">
        <v>404.29</v>
      </c>
    </row>
    <row r="7951" spans="3:4" ht="15" hidden="1" customHeight="1" x14ac:dyDescent="0.25">
      <c r="C7951" s="160" t="s">
        <v>548</v>
      </c>
      <c r="D7951" s="161">
        <v>1134.8399999999999</v>
      </c>
    </row>
    <row r="7952" spans="3:4" ht="15" hidden="1" customHeight="1" x14ac:dyDescent="0.25">
      <c r="C7952" s="158" t="s">
        <v>549</v>
      </c>
      <c r="D7952" s="159">
        <v>633.01</v>
      </c>
    </row>
    <row r="7953" spans="3:4" ht="15" hidden="1" customHeight="1" x14ac:dyDescent="0.25">
      <c r="C7953" s="160" t="s">
        <v>547</v>
      </c>
      <c r="D7953" s="161">
        <v>307.61</v>
      </c>
    </row>
    <row r="7954" spans="3:4" ht="15" hidden="1" customHeight="1" x14ac:dyDescent="0.25">
      <c r="C7954" s="158" t="s">
        <v>557</v>
      </c>
      <c r="D7954" s="159">
        <v>754.09</v>
      </c>
    </row>
    <row r="7955" spans="3:4" ht="15" hidden="1" customHeight="1" x14ac:dyDescent="0.25">
      <c r="C7955" s="160" t="s">
        <v>557</v>
      </c>
      <c r="D7955" s="161">
        <v>304.42</v>
      </c>
    </row>
    <row r="7956" spans="3:4" ht="15" hidden="1" customHeight="1" x14ac:dyDescent="0.25">
      <c r="C7956" s="158" t="s">
        <v>552</v>
      </c>
      <c r="D7956" s="159">
        <v>353.36</v>
      </c>
    </row>
    <row r="7957" spans="3:4" ht="15" hidden="1" customHeight="1" x14ac:dyDescent="0.25">
      <c r="C7957" s="160" t="s">
        <v>546</v>
      </c>
      <c r="D7957" s="161">
        <v>632.38</v>
      </c>
    </row>
    <row r="7958" spans="3:4" ht="15" hidden="1" customHeight="1" x14ac:dyDescent="0.25">
      <c r="C7958" s="158" t="s">
        <v>542</v>
      </c>
      <c r="D7958" s="159">
        <v>226.25</v>
      </c>
    </row>
    <row r="7959" spans="3:4" ht="15" hidden="1" customHeight="1" x14ac:dyDescent="0.25">
      <c r="C7959" s="160" t="s">
        <v>307</v>
      </c>
      <c r="D7959" s="161">
        <v>1186.8699999999999</v>
      </c>
    </row>
    <row r="7960" spans="3:4" ht="15" hidden="1" customHeight="1" x14ac:dyDescent="0.25">
      <c r="C7960" s="158" t="s">
        <v>544</v>
      </c>
      <c r="D7960" s="159">
        <v>1137.47</v>
      </c>
    </row>
    <row r="7961" spans="3:4" ht="15" hidden="1" customHeight="1" x14ac:dyDescent="0.25">
      <c r="C7961" s="160" t="s">
        <v>557</v>
      </c>
      <c r="D7961" s="161">
        <v>73.3</v>
      </c>
    </row>
    <row r="7962" spans="3:4" ht="15" hidden="1" customHeight="1" x14ac:dyDescent="0.25">
      <c r="C7962" s="158" t="s">
        <v>542</v>
      </c>
      <c r="D7962" s="159">
        <v>548.95000000000005</v>
      </c>
    </row>
    <row r="7963" spans="3:4" ht="15" hidden="1" customHeight="1" x14ac:dyDescent="0.25">
      <c r="C7963" s="160" t="s">
        <v>540</v>
      </c>
      <c r="D7963" s="161">
        <v>475.42</v>
      </c>
    </row>
    <row r="7964" spans="3:4" ht="15" hidden="1" customHeight="1" x14ac:dyDescent="0.25">
      <c r="C7964" s="158" t="s">
        <v>309</v>
      </c>
      <c r="D7964" s="159">
        <v>657.85</v>
      </c>
    </row>
    <row r="7965" spans="3:4" ht="15" hidden="1" customHeight="1" x14ac:dyDescent="0.25">
      <c r="C7965" s="160" t="s">
        <v>540</v>
      </c>
      <c r="D7965" s="161">
        <v>785.41</v>
      </c>
    </row>
    <row r="7966" spans="3:4" ht="15" hidden="1" customHeight="1" x14ac:dyDescent="0.25">
      <c r="C7966" s="158" t="s">
        <v>545</v>
      </c>
      <c r="D7966" s="159">
        <v>636.25</v>
      </c>
    </row>
    <row r="7967" spans="3:4" ht="15" hidden="1" customHeight="1" x14ac:dyDescent="0.25">
      <c r="C7967" s="160" t="s">
        <v>557</v>
      </c>
      <c r="D7967" s="161">
        <v>1148.28</v>
      </c>
    </row>
    <row r="7968" spans="3:4" ht="15" hidden="1" customHeight="1" x14ac:dyDescent="0.25">
      <c r="C7968" s="158" t="s">
        <v>308</v>
      </c>
      <c r="D7968" s="159">
        <v>810.24</v>
      </c>
    </row>
    <row r="7969" spans="3:4" ht="15" hidden="1" customHeight="1" x14ac:dyDescent="0.25">
      <c r="C7969" s="160" t="s">
        <v>545</v>
      </c>
      <c r="D7969" s="161">
        <v>806.17</v>
      </c>
    </row>
    <row r="7970" spans="3:4" ht="15" hidden="1" customHeight="1" x14ac:dyDescent="0.25">
      <c r="C7970" s="158" t="s">
        <v>546</v>
      </c>
      <c r="D7970" s="159">
        <v>265.95</v>
      </c>
    </row>
    <row r="7971" spans="3:4" ht="15" hidden="1" customHeight="1" x14ac:dyDescent="0.25">
      <c r="C7971" s="160" t="s">
        <v>541</v>
      </c>
      <c r="D7971" s="161">
        <v>1299.04</v>
      </c>
    </row>
    <row r="7972" spans="3:4" ht="15" hidden="1" customHeight="1" x14ac:dyDescent="0.25">
      <c r="C7972" s="158" t="s">
        <v>308</v>
      </c>
      <c r="D7972" s="159">
        <v>931.33</v>
      </c>
    </row>
    <row r="7973" spans="3:4" ht="15" hidden="1" customHeight="1" x14ac:dyDescent="0.25">
      <c r="C7973" s="160" t="s">
        <v>556</v>
      </c>
      <c r="D7973" s="161">
        <v>752.61</v>
      </c>
    </row>
    <row r="7974" spans="3:4" ht="15" hidden="1" customHeight="1" x14ac:dyDescent="0.25">
      <c r="C7974" s="158" t="s">
        <v>539</v>
      </c>
      <c r="D7974" s="159">
        <v>53.95</v>
      </c>
    </row>
    <row r="7975" spans="3:4" ht="15" hidden="1" customHeight="1" x14ac:dyDescent="0.25">
      <c r="C7975" s="160" t="s">
        <v>308</v>
      </c>
      <c r="D7975" s="161">
        <v>878.69</v>
      </c>
    </row>
    <row r="7976" spans="3:4" ht="15" hidden="1" customHeight="1" x14ac:dyDescent="0.25">
      <c r="C7976" s="158" t="s">
        <v>542</v>
      </c>
      <c r="D7976" s="159">
        <v>418.66</v>
      </c>
    </row>
    <row r="7977" spans="3:4" ht="15" hidden="1" customHeight="1" x14ac:dyDescent="0.25">
      <c r="C7977" s="160" t="s">
        <v>540</v>
      </c>
      <c r="D7977" s="161">
        <v>1010.53</v>
      </c>
    </row>
    <row r="7978" spans="3:4" ht="15" hidden="1" customHeight="1" x14ac:dyDescent="0.25">
      <c r="C7978" s="158" t="s">
        <v>539</v>
      </c>
      <c r="D7978" s="159">
        <v>714.88</v>
      </c>
    </row>
    <row r="7979" spans="3:4" ht="15" hidden="1" customHeight="1" x14ac:dyDescent="0.25">
      <c r="C7979" s="160" t="s">
        <v>309</v>
      </c>
      <c r="D7979" s="161">
        <v>374.34</v>
      </c>
    </row>
    <row r="7980" spans="3:4" ht="15" hidden="1" customHeight="1" x14ac:dyDescent="0.25">
      <c r="C7980" s="158" t="s">
        <v>550</v>
      </c>
      <c r="D7980" s="159">
        <v>1269.8800000000001</v>
      </c>
    </row>
    <row r="7981" spans="3:4" ht="15" hidden="1" customHeight="1" x14ac:dyDescent="0.25">
      <c r="C7981" s="160" t="s">
        <v>542</v>
      </c>
      <c r="D7981" s="161">
        <v>1134.49</v>
      </c>
    </row>
    <row r="7982" spans="3:4" ht="15" hidden="1" customHeight="1" x14ac:dyDescent="0.25">
      <c r="C7982" s="158" t="s">
        <v>553</v>
      </c>
      <c r="D7982" s="159">
        <v>721.43</v>
      </c>
    </row>
    <row r="7983" spans="3:4" ht="15" hidden="1" customHeight="1" x14ac:dyDescent="0.25">
      <c r="C7983" s="160" t="s">
        <v>546</v>
      </c>
      <c r="D7983" s="161">
        <v>584.03</v>
      </c>
    </row>
    <row r="7984" spans="3:4" ht="15" hidden="1" customHeight="1" x14ac:dyDescent="0.25">
      <c r="C7984" s="158" t="s">
        <v>540</v>
      </c>
      <c r="D7984" s="159">
        <v>418.25</v>
      </c>
    </row>
    <row r="7985" spans="3:4" ht="15" hidden="1" customHeight="1" x14ac:dyDescent="0.25">
      <c r="C7985" s="160" t="s">
        <v>555</v>
      </c>
      <c r="D7985" s="161">
        <v>529.46</v>
      </c>
    </row>
    <row r="7986" spans="3:4" ht="15" hidden="1" customHeight="1" x14ac:dyDescent="0.25">
      <c r="C7986" s="158" t="s">
        <v>307</v>
      </c>
      <c r="D7986" s="159">
        <v>163.04</v>
      </c>
    </row>
    <row r="7987" spans="3:4" ht="15" hidden="1" customHeight="1" x14ac:dyDescent="0.25">
      <c r="C7987" s="160" t="s">
        <v>552</v>
      </c>
      <c r="D7987" s="161">
        <v>99.54</v>
      </c>
    </row>
    <row r="7988" spans="3:4" ht="15" hidden="1" customHeight="1" x14ac:dyDescent="0.25">
      <c r="C7988" s="158" t="s">
        <v>541</v>
      </c>
      <c r="D7988" s="159">
        <v>1156.29</v>
      </c>
    </row>
    <row r="7989" spans="3:4" ht="15" hidden="1" customHeight="1" x14ac:dyDescent="0.25">
      <c r="C7989" s="160" t="s">
        <v>553</v>
      </c>
      <c r="D7989" s="161">
        <v>772.16</v>
      </c>
    </row>
    <row r="7990" spans="3:4" ht="15" hidden="1" customHeight="1" x14ac:dyDescent="0.25">
      <c r="C7990" s="158" t="s">
        <v>309</v>
      </c>
      <c r="D7990" s="159">
        <v>1233.97</v>
      </c>
    </row>
    <row r="7991" spans="3:4" ht="15" hidden="1" customHeight="1" x14ac:dyDescent="0.25">
      <c r="C7991" s="160" t="s">
        <v>542</v>
      </c>
      <c r="D7991" s="161">
        <v>146.69999999999999</v>
      </c>
    </row>
    <row r="7992" spans="3:4" ht="15" hidden="1" customHeight="1" x14ac:dyDescent="0.25">
      <c r="C7992" s="158" t="s">
        <v>540</v>
      </c>
      <c r="D7992" s="159">
        <v>208.74</v>
      </c>
    </row>
    <row r="7993" spans="3:4" ht="15" hidden="1" customHeight="1" x14ac:dyDescent="0.25">
      <c r="C7993" s="160" t="s">
        <v>543</v>
      </c>
      <c r="D7993" s="161">
        <v>1148.47</v>
      </c>
    </row>
    <row r="7994" spans="3:4" ht="15" hidden="1" customHeight="1" x14ac:dyDescent="0.25">
      <c r="C7994" s="158" t="s">
        <v>546</v>
      </c>
      <c r="D7994" s="159">
        <v>717.54</v>
      </c>
    </row>
    <row r="7995" spans="3:4" ht="15" hidden="1" customHeight="1" x14ac:dyDescent="0.25">
      <c r="C7995" s="160" t="s">
        <v>549</v>
      </c>
      <c r="D7995" s="161">
        <v>694.11</v>
      </c>
    </row>
    <row r="7996" spans="3:4" ht="15" hidden="1" customHeight="1" x14ac:dyDescent="0.25">
      <c r="C7996" s="158" t="s">
        <v>545</v>
      </c>
      <c r="D7996" s="159">
        <v>968.04</v>
      </c>
    </row>
    <row r="7997" spans="3:4" ht="15" hidden="1" customHeight="1" x14ac:dyDescent="0.25">
      <c r="C7997" s="160" t="s">
        <v>543</v>
      </c>
      <c r="D7997" s="161">
        <v>1022.38</v>
      </c>
    </row>
    <row r="7998" spans="3:4" ht="15" hidden="1" customHeight="1" x14ac:dyDescent="0.25">
      <c r="C7998" s="158" t="s">
        <v>543</v>
      </c>
      <c r="D7998" s="159">
        <v>764.69</v>
      </c>
    </row>
    <row r="7999" spans="3:4" ht="15" hidden="1" customHeight="1" x14ac:dyDescent="0.25">
      <c r="C7999" s="160" t="s">
        <v>547</v>
      </c>
      <c r="D7999" s="161">
        <v>1235.31</v>
      </c>
    </row>
    <row r="8000" spans="3:4" ht="15" hidden="1" customHeight="1" x14ac:dyDescent="0.25">
      <c r="C8000" s="158" t="s">
        <v>542</v>
      </c>
      <c r="D8000" s="159">
        <v>538.03</v>
      </c>
    </row>
    <row r="8001" spans="3:4" ht="15" hidden="1" customHeight="1" x14ac:dyDescent="0.25">
      <c r="C8001" s="160" t="s">
        <v>542</v>
      </c>
      <c r="D8001" s="161">
        <v>282.24</v>
      </c>
    </row>
    <row r="8002" spans="3:4" ht="15" hidden="1" customHeight="1" x14ac:dyDescent="0.25">
      <c r="C8002" s="158" t="s">
        <v>307</v>
      </c>
      <c r="D8002" s="159">
        <v>571.67999999999995</v>
      </c>
    </row>
    <row r="8003" spans="3:4" ht="15" hidden="1" customHeight="1" x14ac:dyDescent="0.25">
      <c r="C8003" s="160" t="s">
        <v>542</v>
      </c>
      <c r="D8003" s="161">
        <v>809.28</v>
      </c>
    </row>
    <row r="8004" spans="3:4" ht="15" hidden="1" customHeight="1" x14ac:dyDescent="0.25">
      <c r="C8004" s="158" t="s">
        <v>547</v>
      </c>
      <c r="D8004" s="159">
        <v>942.11</v>
      </c>
    </row>
    <row r="8005" spans="3:4" ht="15" hidden="1" customHeight="1" x14ac:dyDescent="0.25">
      <c r="C8005" s="160" t="s">
        <v>558</v>
      </c>
      <c r="D8005" s="161">
        <v>504.37</v>
      </c>
    </row>
    <row r="8006" spans="3:4" ht="15" hidden="1" customHeight="1" x14ac:dyDescent="0.25">
      <c r="C8006" s="158" t="s">
        <v>312</v>
      </c>
      <c r="D8006" s="159">
        <v>294.47000000000003</v>
      </c>
    </row>
    <row r="8007" spans="3:4" ht="15" hidden="1" customHeight="1" x14ac:dyDescent="0.25">
      <c r="C8007" s="160" t="s">
        <v>549</v>
      </c>
      <c r="D8007" s="161">
        <v>1194.8800000000001</v>
      </c>
    </row>
    <row r="8008" spans="3:4" ht="15" hidden="1" customHeight="1" x14ac:dyDescent="0.25">
      <c r="C8008" s="158" t="s">
        <v>551</v>
      </c>
      <c r="D8008" s="159">
        <v>811.11</v>
      </c>
    </row>
    <row r="8009" spans="3:4" ht="15" hidden="1" customHeight="1" x14ac:dyDescent="0.25">
      <c r="C8009" s="160" t="s">
        <v>540</v>
      </c>
      <c r="D8009" s="161">
        <v>788.8</v>
      </c>
    </row>
    <row r="8010" spans="3:4" ht="15" hidden="1" customHeight="1" x14ac:dyDescent="0.25">
      <c r="C8010" s="158" t="s">
        <v>541</v>
      </c>
      <c r="D8010" s="159">
        <v>400.09</v>
      </c>
    </row>
    <row r="8011" spans="3:4" ht="15" hidden="1" customHeight="1" x14ac:dyDescent="0.25">
      <c r="C8011" s="160" t="s">
        <v>551</v>
      </c>
      <c r="D8011" s="161">
        <v>830.74</v>
      </c>
    </row>
    <row r="8012" spans="3:4" ht="15" hidden="1" customHeight="1" x14ac:dyDescent="0.25">
      <c r="C8012" s="158" t="s">
        <v>307</v>
      </c>
      <c r="D8012" s="159">
        <v>1200.83</v>
      </c>
    </row>
    <row r="8013" spans="3:4" ht="15" hidden="1" customHeight="1" x14ac:dyDescent="0.25">
      <c r="C8013" s="160" t="s">
        <v>309</v>
      </c>
      <c r="D8013" s="161">
        <v>1244.77</v>
      </c>
    </row>
    <row r="8014" spans="3:4" ht="15" hidden="1" customHeight="1" x14ac:dyDescent="0.25">
      <c r="C8014" s="158" t="s">
        <v>551</v>
      </c>
      <c r="D8014" s="159">
        <v>185.71</v>
      </c>
    </row>
    <row r="8015" spans="3:4" ht="15" hidden="1" customHeight="1" x14ac:dyDescent="0.25">
      <c r="C8015" s="160" t="s">
        <v>542</v>
      </c>
      <c r="D8015" s="161">
        <v>1298.79</v>
      </c>
    </row>
    <row r="8016" spans="3:4" ht="15" hidden="1" customHeight="1" x14ac:dyDescent="0.25">
      <c r="C8016" s="158" t="s">
        <v>558</v>
      </c>
      <c r="D8016" s="159">
        <v>127.35</v>
      </c>
    </row>
    <row r="8017" spans="3:4" ht="15" hidden="1" customHeight="1" x14ac:dyDescent="0.25">
      <c r="C8017" s="160" t="s">
        <v>557</v>
      </c>
      <c r="D8017" s="161">
        <v>91.42</v>
      </c>
    </row>
    <row r="8018" spans="3:4" ht="15" hidden="1" customHeight="1" x14ac:dyDescent="0.25">
      <c r="C8018" s="158" t="s">
        <v>553</v>
      </c>
      <c r="D8018" s="159">
        <v>559.22</v>
      </c>
    </row>
    <row r="8019" spans="3:4" ht="15" hidden="1" customHeight="1" x14ac:dyDescent="0.25">
      <c r="C8019" s="160" t="s">
        <v>557</v>
      </c>
      <c r="D8019" s="161">
        <v>954.42</v>
      </c>
    </row>
    <row r="8020" spans="3:4" ht="15" hidden="1" customHeight="1" x14ac:dyDescent="0.25">
      <c r="C8020" s="158" t="s">
        <v>544</v>
      </c>
      <c r="D8020" s="159">
        <v>818.51</v>
      </c>
    </row>
    <row r="8021" spans="3:4" ht="15" hidden="1" customHeight="1" x14ac:dyDescent="0.25">
      <c r="C8021" s="160" t="s">
        <v>543</v>
      </c>
      <c r="D8021" s="161">
        <v>85.59</v>
      </c>
    </row>
    <row r="8022" spans="3:4" ht="15" hidden="1" customHeight="1" x14ac:dyDescent="0.25">
      <c r="C8022" s="158" t="s">
        <v>555</v>
      </c>
      <c r="D8022" s="159">
        <v>276.22000000000003</v>
      </c>
    </row>
    <row r="8023" spans="3:4" ht="15" hidden="1" customHeight="1" x14ac:dyDescent="0.25">
      <c r="C8023" s="160" t="s">
        <v>551</v>
      </c>
      <c r="D8023" s="161">
        <v>992.09</v>
      </c>
    </row>
    <row r="8024" spans="3:4" ht="15" hidden="1" customHeight="1" x14ac:dyDescent="0.25">
      <c r="C8024" s="158" t="s">
        <v>549</v>
      </c>
      <c r="D8024" s="159">
        <v>1156.04</v>
      </c>
    </row>
    <row r="8025" spans="3:4" ht="15" hidden="1" customHeight="1" x14ac:dyDescent="0.25">
      <c r="C8025" s="160" t="s">
        <v>541</v>
      </c>
      <c r="D8025" s="161">
        <v>1085.4000000000001</v>
      </c>
    </row>
    <row r="8026" spans="3:4" ht="15" hidden="1" customHeight="1" x14ac:dyDescent="0.25">
      <c r="C8026" s="158" t="s">
        <v>549</v>
      </c>
      <c r="D8026" s="159">
        <v>911.51</v>
      </c>
    </row>
    <row r="8027" spans="3:4" ht="15" hidden="1" customHeight="1" x14ac:dyDescent="0.25">
      <c r="C8027" s="160" t="s">
        <v>552</v>
      </c>
      <c r="D8027" s="161">
        <v>458.33</v>
      </c>
    </row>
    <row r="8028" spans="3:4" ht="15" hidden="1" customHeight="1" x14ac:dyDescent="0.25">
      <c r="C8028" s="158" t="s">
        <v>549</v>
      </c>
      <c r="D8028" s="159">
        <v>591.11</v>
      </c>
    </row>
    <row r="8029" spans="3:4" ht="15" hidden="1" customHeight="1" x14ac:dyDescent="0.25">
      <c r="C8029" s="160" t="s">
        <v>549</v>
      </c>
      <c r="D8029" s="161">
        <v>712.33</v>
      </c>
    </row>
    <row r="8030" spans="3:4" ht="15" hidden="1" customHeight="1" x14ac:dyDescent="0.25">
      <c r="C8030" s="158" t="s">
        <v>553</v>
      </c>
      <c r="D8030" s="159">
        <v>461.9</v>
      </c>
    </row>
    <row r="8031" spans="3:4" ht="15" hidden="1" customHeight="1" x14ac:dyDescent="0.25">
      <c r="C8031" s="160" t="s">
        <v>540</v>
      </c>
      <c r="D8031" s="161">
        <v>714.45</v>
      </c>
    </row>
    <row r="8032" spans="3:4" ht="15" hidden="1" customHeight="1" x14ac:dyDescent="0.25">
      <c r="C8032" s="158" t="s">
        <v>545</v>
      </c>
      <c r="D8032" s="159">
        <v>649</v>
      </c>
    </row>
    <row r="8033" spans="3:4" ht="15" hidden="1" customHeight="1" x14ac:dyDescent="0.25">
      <c r="C8033" s="160" t="s">
        <v>539</v>
      </c>
      <c r="D8033" s="161">
        <v>1005.47</v>
      </c>
    </row>
    <row r="8034" spans="3:4" ht="15" hidden="1" customHeight="1" x14ac:dyDescent="0.25">
      <c r="C8034" s="158" t="s">
        <v>307</v>
      </c>
      <c r="D8034" s="159">
        <v>1075.6500000000001</v>
      </c>
    </row>
    <row r="8035" spans="3:4" ht="15" hidden="1" customHeight="1" x14ac:dyDescent="0.25">
      <c r="C8035" s="160" t="s">
        <v>308</v>
      </c>
      <c r="D8035" s="161">
        <v>612.54999999999995</v>
      </c>
    </row>
    <row r="8036" spans="3:4" ht="15" hidden="1" customHeight="1" x14ac:dyDescent="0.25">
      <c r="C8036" s="158" t="s">
        <v>557</v>
      </c>
      <c r="D8036" s="159">
        <v>1032.47</v>
      </c>
    </row>
    <row r="8037" spans="3:4" ht="15" hidden="1" customHeight="1" x14ac:dyDescent="0.25">
      <c r="C8037" s="160" t="s">
        <v>551</v>
      </c>
      <c r="D8037" s="161">
        <v>680.3</v>
      </c>
    </row>
    <row r="8038" spans="3:4" ht="15" hidden="1" customHeight="1" x14ac:dyDescent="0.25">
      <c r="C8038" s="158" t="s">
        <v>542</v>
      </c>
      <c r="D8038" s="159">
        <v>668.46</v>
      </c>
    </row>
    <row r="8039" spans="3:4" ht="15" hidden="1" customHeight="1" x14ac:dyDescent="0.25">
      <c r="C8039" s="160" t="s">
        <v>540</v>
      </c>
      <c r="D8039" s="161">
        <v>35.06</v>
      </c>
    </row>
    <row r="8040" spans="3:4" ht="15" hidden="1" customHeight="1" x14ac:dyDescent="0.25">
      <c r="C8040" s="158" t="s">
        <v>557</v>
      </c>
      <c r="D8040" s="159">
        <v>1103.54</v>
      </c>
    </row>
    <row r="8041" spans="3:4" ht="15" hidden="1" customHeight="1" x14ac:dyDescent="0.25">
      <c r="C8041" s="160" t="s">
        <v>551</v>
      </c>
      <c r="D8041" s="161">
        <v>769.08</v>
      </c>
    </row>
    <row r="8042" spans="3:4" ht="15" hidden="1" customHeight="1" x14ac:dyDescent="0.25">
      <c r="C8042" s="158" t="s">
        <v>543</v>
      </c>
      <c r="D8042" s="159">
        <v>80.709999999999994</v>
      </c>
    </row>
    <row r="8043" spans="3:4" ht="15" hidden="1" customHeight="1" x14ac:dyDescent="0.25">
      <c r="C8043" s="160" t="s">
        <v>539</v>
      </c>
      <c r="D8043" s="161">
        <v>1262.58</v>
      </c>
    </row>
    <row r="8044" spans="3:4" ht="15" hidden="1" customHeight="1" x14ac:dyDescent="0.25">
      <c r="C8044" s="158" t="s">
        <v>551</v>
      </c>
      <c r="D8044" s="159">
        <v>884.38</v>
      </c>
    </row>
    <row r="8045" spans="3:4" ht="15" hidden="1" customHeight="1" x14ac:dyDescent="0.25">
      <c r="C8045" s="160" t="s">
        <v>549</v>
      </c>
      <c r="D8045" s="161">
        <v>1137.1300000000001</v>
      </c>
    </row>
    <row r="8046" spans="3:4" ht="15" hidden="1" customHeight="1" x14ac:dyDescent="0.25">
      <c r="C8046" s="158" t="s">
        <v>545</v>
      </c>
      <c r="D8046" s="159">
        <v>324.86</v>
      </c>
    </row>
    <row r="8047" spans="3:4" ht="15" hidden="1" customHeight="1" x14ac:dyDescent="0.25">
      <c r="C8047" s="160" t="s">
        <v>556</v>
      </c>
      <c r="D8047" s="161">
        <v>543.01</v>
      </c>
    </row>
    <row r="8048" spans="3:4" ht="15" hidden="1" customHeight="1" x14ac:dyDescent="0.25">
      <c r="C8048" s="158" t="s">
        <v>549</v>
      </c>
      <c r="D8048" s="159">
        <v>698.45</v>
      </c>
    </row>
    <row r="8049" spans="3:4" ht="15" hidden="1" customHeight="1" x14ac:dyDescent="0.25">
      <c r="C8049" s="160" t="s">
        <v>309</v>
      </c>
      <c r="D8049" s="161">
        <v>403.98</v>
      </c>
    </row>
    <row r="8050" spans="3:4" ht="15" hidden="1" customHeight="1" x14ac:dyDescent="0.25">
      <c r="C8050" s="158" t="s">
        <v>312</v>
      </c>
      <c r="D8050" s="159">
        <v>1276.79</v>
      </c>
    </row>
    <row r="8051" spans="3:4" ht="15" hidden="1" customHeight="1" x14ac:dyDescent="0.25">
      <c r="C8051" s="160" t="s">
        <v>312</v>
      </c>
      <c r="D8051" s="161">
        <v>732.83</v>
      </c>
    </row>
    <row r="8052" spans="3:4" ht="15" hidden="1" customHeight="1" x14ac:dyDescent="0.25">
      <c r="C8052" s="158" t="s">
        <v>548</v>
      </c>
      <c r="D8052" s="159">
        <v>203.36</v>
      </c>
    </row>
    <row r="8053" spans="3:4" ht="15" hidden="1" customHeight="1" x14ac:dyDescent="0.25">
      <c r="C8053" s="160" t="s">
        <v>542</v>
      </c>
      <c r="D8053" s="161">
        <v>1126.05</v>
      </c>
    </row>
    <row r="8054" spans="3:4" ht="15" hidden="1" customHeight="1" x14ac:dyDescent="0.25">
      <c r="C8054" s="158" t="s">
        <v>539</v>
      </c>
      <c r="D8054" s="159">
        <v>372.71</v>
      </c>
    </row>
    <row r="8055" spans="3:4" ht="15" hidden="1" customHeight="1" x14ac:dyDescent="0.25">
      <c r="C8055" s="160" t="s">
        <v>539</v>
      </c>
      <c r="D8055" s="161">
        <v>408.42</v>
      </c>
    </row>
    <row r="8056" spans="3:4" ht="15" hidden="1" customHeight="1" x14ac:dyDescent="0.25">
      <c r="C8056" s="158" t="s">
        <v>557</v>
      </c>
      <c r="D8056" s="159">
        <v>468.29</v>
      </c>
    </row>
    <row r="8057" spans="3:4" ht="15" hidden="1" customHeight="1" x14ac:dyDescent="0.25">
      <c r="C8057" s="160" t="s">
        <v>308</v>
      </c>
      <c r="D8057" s="161">
        <v>98.65</v>
      </c>
    </row>
    <row r="8058" spans="3:4" ht="15" hidden="1" customHeight="1" x14ac:dyDescent="0.25">
      <c r="C8058" s="158" t="s">
        <v>549</v>
      </c>
      <c r="D8058" s="159">
        <v>696.55</v>
      </c>
    </row>
    <row r="8059" spans="3:4" ht="15" hidden="1" customHeight="1" x14ac:dyDescent="0.25">
      <c r="C8059" s="160" t="s">
        <v>549</v>
      </c>
      <c r="D8059" s="161">
        <v>565.47</v>
      </c>
    </row>
    <row r="8060" spans="3:4" ht="15" hidden="1" customHeight="1" x14ac:dyDescent="0.25">
      <c r="C8060" s="158" t="s">
        <v>542</v>
      </c>
      <c r="D8060" s="159">
        <v>823.33</v>
      </c>
    </row>
    <row r="8061" spans="3:4" ht="15" hidden="1" customHeight="1" x14ac:dyDescent="0.25">
      <c r="C8061" s="160" t="s">
        <v>545</v>
      </c>
      <c r="D8061" s="161">
        <v>334.27</v>
      </c>
    </row>
    <row r="8062" spans="3:4" ht="15" hidden="1" customHeight="1" x14ac:dyDescent="0.25">
      <c r="C8062" s="158" t="s">
        <v>555</v>
      </c>
      <c r="D8062" s="159">
        <v>924.48</v>
      </c>
    </row>
    <row r="8063" spans="3:4" ht="15" hidden="1" customHeight="1" x14ac:dyDescent="0.25">
      <c r="C8063" s="160" t="s">
        <v>557</v>
      </c>
      <c r="D8063" s="161">
        <v>520.97</v>
      </c>
    </row>
    <row r="8064" spans="3:4" ht="15" hidden="1" customHeight="1" x14ac:dyDescent="0.25">
      <c r="C8064" s="158" t="s">
        <v>543</v>
      </c>
      <c r="D8064" s="159">
        <v>730.29</v>
      </c>
    </row>
    <row r="8065" spans="3:4" ht="15" hidden="1" customHeight="1" x14ac:dyDescent="0.25">
      <c r="C8065" s="160" t="s">
        <v>307</v>
      </c>
      <c r="D8065" s="161">
        <v>1164.75</v>
      </c>
    </row>
    <row r="8066" spans="3:4" ht="15" hidden="1" customHeight="1" x14ac:dyDescent="0.25">
      <c r="C8066" s="158" t="s">
        <v>554</v>
      </c>
      <c r="D8066" s="159">
        <v>364.34</v>
      </c>
    </row>
    <row r="8067" spans="3:4" ht="15" hidden="1" customHeight="1" x14ac:dyDescent="0.25">
      <c r="C8067" s="160" t="s">
        <v>309</v>
      </c>
      <c r="D8067" s="161">
        <v>1271.53</v>
      </c>
    </row>
    <row r="8068" spans="3:4" ht="15" hidden="1" customHeight="1" x14ac:dyDescent="0.25">
      <c r="C8068" s="158" t="s">
        <v>558</v>
      </c>
      <c r="D8068" s="159">
        <v>744.13</v>
      </c>
    </row>
    <row r="8069" spans="3:4" ht="15" hidden="1" customHeight="1" x14ac:dyDescent="0.25">
      <c r="C8069" s="160" t="s">
        <v>543</v>
      </c>
      <c r="D8069" s="161">
        <v>689.96</v>
      </c>
    </row>
    <row r="8070" spans="3:4" ht="15" hidden="1" customHeight="1" x14ac:dyDescent="0.25">
      <c r="C8070" s="158" t="s">
        <v>544</v>
      </c>
      <c r="D8070" s="159">
        <v>713.76</v>
      </c>
    </row>
    <row r="8071" spans="3:4" ht="15" hidden="1" customHeight="1" x14ac:dyDescent="0.25">
      <c r="C8071" s="160" t="s">
        <v>543</v>
      </c>
      <c r="D8071" s="161">
        <v>505.9</v>
      </c>
    </row>
    <row r="8072" spans="3:4" ht="15" hidden="1" customHeight="1" x14ac:dyDescent="0.25">
      <c r="C8072" s="158" t="s">
        <v>550</v>
      </c>
      <c r="D8072" s="159">
        <v>756.62</v>
      </c>
    </row>
    <row r="8073" spans="3:4" ht="15" hidden="1" customHeight="1" x14ac:dyDescent="0.25">
      <c r="C8073" s="160" t="s">
        <v>307</v>
      </c>
      <c r="D8073" s="161">
        <v>1145.97</v>
      </c>
    </row>
    <row r="8074" spans="3:4" ht="15" hidden="1" customHeight="1" x14ac:dyDescent="0.25">
      <c r="C8074" s="158" t="s">
        <v>540</v>
      </c>
      <c r="D8074" s="159">
        <v>1015.95</v>
      </c>
    </row>
    <row r="8075" spans="3:4" ht="15" hidden="1" customHeight="1" x14ac:dyDescent="0.25">
      <c r="C8075" s="160" t="s">
        <v>548</v>
      </c>
      <c r="D8075" s="161">
        <v>1271.33</v>
      </c>
    </row>
    <row r="8076" spans="3:4" ht="15" hidden="1" customHeight="1" x14ac:dyDescent="0.25">
      <c r="C8076" s="158" t="s">
        <v>547</v>
      </c>
      <c r="D8076" s="159">
        <v>59.11</v>
      </c>
    </row>
    <row r="8077" spans="3:4" ht="15" hidden="1" customHeight="1" x14ac:dyDescent="0.25">
      <c r="C8077" s="160" t="s">
        <v>544</v>
      </c>
      <c r="D8077" s="161">
        <v>359.83</v>
      </c>
    </row>
    <row r="8078" spans="3:4" ht="15" hidden="1" customHeight="1" x14ac:dyDescent="0.25">
      <c r="C8078" s="158" t="s">
        <v>548</v>
      </c>
      <c r="D8078" s="159">
        <v>715.36</v>
      </c>
    </row>
    <row r="8079" spans="3:4" ht="15" hidden="1" customHeight="1" x14ac:dyDescent="0.25">
      <c r="C8079" s="160" t="s">
        <v>552</v>
      </c>
      <c r="D8079" s="161">
        <v>702.67</v>
      </c>
    </row>
    <row r="8080" spans="3:4" ht="15" hidden="1" customHeight="1" x14ac:dyDescent="0.25">
      <c r="C8080" s="158" t="s">
        <v>309</v>
      </c>
      <c r="D8080" s="159">
        <v>1151.19</v>
      </c>
    </row>
    <row r="8081" spans="3:4" ht="15" hidden="1" customHeight="1" x14ac:dyDescent="0.25">
      <c r="C8081" s="160" t="s">
        <v>550</v>
      </c>
      <c r="D8081" s="161">
        <v>492.86</v>
      </c>
    </row>
    <row r="8082" spans="3:4" ht="15" hidden="1" customHeight="1" x14ac:dyDescent="0.25">
      <c r="C8082" s="158" t="s">
        <v>541</v>
      </c>
      <c r="D8082" s="159">
        <v>756.59</v>
      </c>
    </row>
    <row r="8083" spans="3:4" ht="15" hidden="1" customHeight="1" x14ac:dyDescent="0.25">
      <c r="C8083" s="160" t="s">
        <v>549</v>
      </c>
      <c r="D8083" s="161">
        <v>470.78</v>
      </c>
    </row>
    <row r="8084" spans="3:4" ht="15" hidden="1" customHeight="1" x14ac:dyDescent="0.25">
      <c r="C8084" s="158" t="s">
        <v>556</v>
      </c>
      <c r="D8084" s="159">
        <v>576.59</v>
      </c>
    </row>
    <row r="8085" spans="3:4" ht="15" hidden="1" customHeight="1" x14ac:dyDescent="0.25">
      <c r="C8085" s="160" t="s">
        <v>540</v>
      </c>
      <c r="D8085" s="161">
        <v>563.36</v>
      </c>
    </row>
    <row r="8086" spans="3:4" ht="15" hidden="1" customHeight="1" x14ac:dyDescent="0.25">
      <c r="C8086" s="158" t="s">
        <v>555</v>
      </c>
      <c r="D8086" s="159">
        <v>655.14</v>
      </c>
    </row>
    <row r="8087" spans="3:4" ht="15" hidden="1" customHeight="1" x14ac:dyDescent="0.25">
      <c r="C8087" s="160" t="s">
        <v>541</v>
      </c>
      <c r="D8087" s="161">
        <v>702.75</v>
      </c>
    </row>
    <row r="8088" spans="3:4" ht="15" hidden="1" customHeight="1" x14ac:dyDescent="0.25">
      <c r="C8088" s="158" t="s">
        <v>543</v>
      </c>
      <c r="D8088" s="159">
        <v>1091.6500000000001</v>
      </c>
    </row>
    <row r="8089" spans="3:4" ht="15" hidden="1" customHeight="1" x14ac:dyDescent="0.25">
      <c r="C8089" s="160" t="s">
        <v>555</v>
      </c>
      <c r="D8089" s="161">
        <v>563.52</v>
      </c>
    </row>
    <row r="8090" spans="3:4" ht="15" hidden="1" customHeight="1" x14ac:dyDescent="0.25">
      <c r="C8090" s="158" t="s">
        <v>555</v>
      </c>
      <c r="D8090" s="159">
        <v>878.63</v>
      </c>
    </row>
    <row r="8091" spans="3:4" ht="15" hidden="1" customHeight="1" x14ac:dyDescent="0.25">
      <c r="C8091" s="160" t="s">
        <v>552</v>
      </c>
      <c r="D8091" s="161">
        <v>782.73</v>
      </c>
    </row>
    <row r="8092" spans="3:4" ht="15" hidden="1" customHeight="1" x14ac:dyDescent="0.25">
      <c r="C8092" s="158" t="s">
        <v>549</v>
      </c>
      <c r="D8092" s="159">
        <v>741.91</v>
      </c>
    </row>
    <row r="8093" spans="3:4" ht="15" hidden="1" customHeight="1" x14ac:dyDescent="0.25">
      <c r="C8093" s="160" t="s">
        <v>539</v>
      </c>
      <c r="D8093" s="161">
        <v>936.66</v>
      </c>
    </row>
    <row r="8094" spans="3:4" ht="15" hidden="1" customHeight="1" x14ac:dyDescent="0.25">
      <c r="C8094" s="158" t="s">
        <v>539</v>
      </c>
      <c r="D8094" s="159">
        <v>950.78</v>
      </c>
    </row>
    <row r="8095" spans="3:4" ht="15" hidden="1" customHeight="1" x14ac:dyDescent="0.25">
      <c r="C8095" s="160" t="s">
        <v>553</v>
      </c>
      <c r="D8095" s="161">
        <v>243.23</v>
      </c>
    </row>
    <row r="8096" spans="3:4" ht="15" hidden="1" customHeight="1" x14ac:dyDescent="0.25">
      <c r="C8096" s="158" t="s">
        <v>309</v>
      </c>
      <c r="D8096" s="159">
        <v>121.41</v>
      </c>
    </row>
    <row r="8097" spans="3:4" ht="15" hidden="1" customHeight="1" x14ac:dyDescent="0.25">
      <c r="C8097" s="160" t="s">
        <v>558</v>
      </c>
      <c r="D8097" s="161">
        <v>861.9</v>
      </c>
    </row>
    <row r="8098" spans="3:4" ht="15" hidden="1" customHeight="1" x14ac:dyDescent="0.25">
      <c r="C8098" s="158" t="s">
        <v>309</v>
      </c>
      <c r="D8098" s="159">
        <v>508.82</v>
      </c>
    </row>
    <row r="8099" spans="3:4" ht="15" hidden="1" customHeight="1" x14ac:dyDescent="0.25">
      <c r="C8099" s="160" t="s">
        <v>542</v>
      </c>
      <c r="D8099" s="161">
        <v>571.99</v>
      </c>
    </row>
    <row r="8100" spans="3:4" ht="15" hidden="1" customHeight="1" x14ac:dyDescent="0.25">
      <c r="C8100" s="158" t="s">
        <v>307</v>
      </c>
      <c r="D8100" s="159">
        <v>826.32</v>
      </c>
    </row>
    <row r="8101" spans="3:4" ht="15" hidden="1" customHeight="1" x14ac:dyDescent="0.25">
      <c r="C8101" s="160" t="s">
        <v>549</v>
      </c>
      <c r="D8101" s="161">
        <v>83.33</v>
      </c>
    </row>
    <row r="8102" spans="3:4" ht="15" hidden="1" customHeight="1" x14ac:dyDescent="0.25">
      <c r="C8102" s="158" t="s">
        <v>312</v>
      </c>
      <c r="D8102" s="159">
        <v>366.53</v>
      </c>
    </row>
    <row r="8103" spans="3:4" ht="15" hidden="1" customHeight="1" x14ac:dyDescent="0.25">
      <c r="C8103" s="160" t="s">
        <v>540</v>
      </c>
      <c r="D8103" s="161">
        <v>301.77999999999997</v>
      </c>
    </row>
    <row r="8104" spans="3:4" ht="15" hidden="1" customHeight="1" x14ac:dyDescent="0.25">
      <c r="C8104" s="158" t="s">
        <v>308</v>
      </c>
      <c r="D8104" s="159">
        <v>744.75</v>
      </c>
    </row>
    <row r="8105" spans="3:4" ht="15" hidden="1" customHeight="1" x14ac:dyDescent="0.25">
      <c r="C8105" s="160" t="s">
        <v>542</v>
      </c>
      <c r="D8105" s="161">
        <v>950.23</v>
      </c>
    </row>
    <row r="8106" spans="3:4" ht="15" hidden="1" customHeight="1" x14ac:dyDescent="0.25">
      <c r="C8106" s="158" t="s">
        <v>308</v>
      </c>
      <c r="D8106" s="159">
        <v>451.27</v>
      </c>
    </row>
    <row r="8107" spans="3:4" ht="15" hidden="1" customHeight="1" x14ac:dyDescent="0.25">
      <c r="C8107" s="160" t="s">
        <v>540</v>
      </c>
      <c r="D8107" s="161">
        <v>1205.26</v>
      </c>
    </row>
    <row r="8108" spans="3:4" ht="15" hidden="1" customHeight="1" x14ac:dyDescent="0.25">
      <c r="C8108" s="158" t="s">
        <v>555</v>
      </c>
      <c r="D8108" s="159">
        <v>493.46</v>
      </c>
    </row>
    <row r="8109" spans="3:4" ht="15" hidden="1" customHeight="1" x14ac:dyDescent="0.25">
      <c r="C8109" s="160" t="s">
        <v>309</v>
      </c>
      <c r="D8109" s="161">
        <v>510.75</v>
      </c>
    </row>
    <row r="8110" spans="3:4" ht="15" hidden="1" customHeight="1" x14ac:dyDescent="0.25">
      <c r="C8110" s="158" t="s">
        <v>557</v>
      </c>
      <c r="D8110" s="159">
        <v>38.340000000000003</v>
      </c>
    </row>
    <row r="8111" spans="3:4" ht="15" hidden="1" customHeight="1" x14ac:dyDescent="0.25">
      <c r="C8111" s="160" t="s">
        <v>543</v>
      </c>
      <c r="D8111" s="161">
        <v>541.41999999999996</v>
      </c>
    </row>
    <row r="8112" spans="3:4" ht="15" hidden="1" customHeight="1" x14ac:dyDescent="0.25">
      <c r="C8112" s="158" t="s">
        <v>546</v>
      </c>
      <c r="D8112" s="159">
        <v>887.97</v>
      </c>
    </row>
    <row r="8113" spans="3:4" ht="15" hidden="1" customHeight="1" x14ac:dyDescent="0.25">
      <c r="C8113" s="160" t="s">
        <v>550</v>
      </c>
      <c r="D8113" s="161">
        <v>724.56</v>
      </c>
    </row>
    <row r="8114" spans="3:4" ht="15" hidden="1" customHeight="1" x14ac:dyDescent="0.25">
      <c r="C8114" s="158" t="s">
        <v>556</v>
      </c>
      <c r="D8114" s="159">
        <v>255.61</v>
      </c>
    </row>
    <row r="8115" spans="3:4" ht="15" hidden="1" customHeight="1" x14ac:dyDescent="0.25">
      <c r="C8115" s="160" t="s">
        <v>548</v>
      </c>
      <c r="D8115" s="161">
        <v>668.71</v>
      </c>
    </row>
    <row r="8116" spans="3:4" ht="15" hidden="1" customHeight="1" x14ac:dyDescent="0.25">
      <c r="C8116" s="158" t="s">
        <v>549</v>
      </c>
      <c r="D8116" s="159">
        <v>614.79999999999995</v>
      </c>
    </row>
    <row r="8117" spans="3:4" ht="15" hidden="1" customHeight="1" x14ac:dyDescent="0.25">
      <c r="C8117" s="160" t="s">
        <v>556</v>
      </c>
      <c r="D8117" s="161">
        <v>429.39</v>
      </c>
    </row>
    <row r="8118" spans="3:4" ht="15" hidden="1" customHeight="1" x14ac:dyDescent="0.25">
      <c r="C8118" s="158" t="s">
        <v>547</v>
      </c>
      <c r="D8118" s="159">
        <v>393.05</v>
      </c>
    </row>
    <row r="8119" spans="3:4" ht="15" hidden="1" customHeight="1" x14ac:dyDescent="0.25">
      <c r="C8119" s="160" t="s">
        <v>307</v>
      </c>
      <c r="D8119" s="161">
        <v>40.64</v>
      </c>
    </row>
    <row r="8120" spans="3:4" ht="15" hidden="1" customHeight="1" x14ac:dyDescent="0.25">
      <c r="C8120" s="158" t="s">
        <v>539</v>
      </c>
      <c r="D8120" s="159">
        <v>509.48</v>
      </c>
    </row>
    <row r="8121" spans="3:4" ht="15" hidden="1" customHeight="1" x14ac:dyDescent="0.25">
      <c r="C8121" s="160" t="s">
        <v>309</v>
      </c>
      <c r="D8121" s="161">
        <v>507.89</v>
      </c>
    </row>
    <row r="8122" spans="3:4" ht="15" hidden="1" customHeight="1" x14ac:dyDescent="0.25">
      <c r="C8122" s="158" t="s">
        <v>539</v>
      </c>
      <c r="D8122" s="159">
        <v>413.35</v>
      </c>
    </row>
    <row r="8123" spans="3:4" ht="15" hidden="1" customHeight="1" x14ac:dyDescent="0.25">
      <c r="C8123" s="160" t="s">
        <v>545</v>
      </c>
      <c r="D8123" s="161">
        <v>280.27</v>
      </c>
    </row>
    <row r="8124" spans="3:4" ht="15" hidden="1" customHeight="1" x14ac:dyDescent="0.25">
      <c r="C8124" s="158" t="s">
        <v>549</v>
      </c>
      <c r="D8124" s="159">
        <v>553.35</v>
      </c>
    </row>
    <row r="8125" spans="3:4" ht="15" hidden="1" customHeight="1" x14ac:dyDescent="0.25">
      <c r="C8125" s="160" t="s">
        <v>551</v>
      </c>
      <c r="D8125" s="161">
        <v>671.72</v>
      </c>
    </row>
    <row r="8126" spans="3:4" ht="15" hidden="1" customHeight="1" x14ac:dyDescent="0.25">
      <c r="C8126" s="158" t="s">
        <v>309</v>
      </c>
      <c r="D8126" s="159">
        <v>1120.45</v>
      </c>
    </row>
    <row r="8127" spans="3:4" ht="15" hidden="1" customHeight="1" x14ac:dyDescent="0.25">
      <c r="C8127" s="160" t="s">
        <v>542</v>
      </c>
      <c r="D8127" s="161">
        <v>970.02</v>
      </c>
    </row>
    <row r="8128" spans="3:4" ht="15" hidden="1" customHeight="1" x14ac:dyDescent="0.25">
      <c r="C8128" s="158" t="s">
        <v>312</v>
      </c>
      <c r="D8128" s="159">
        <v>85.93</v>
      </c>
    </row>
    <row r="8129" spans="3:4" ht="15" hidden="1" customHeight="1" x14ac:dyDescent="0.25">
      <c r="C8129" s="160" t="s">
        <v>542</v>
      </c>
      <c r="D8129" s="161">
        <v>273.17</v>
      </c>
    </row>
    <row r="8130" spans="3:4" ht="15" hidden="1" customHeight="1" x14ac:dyDescent="0.25">
      <c r="C8130" s="158" t="s">
        <v>551</v>
      </c>
      <c r="D8130" s="159">
        <v>461.94</v>
      </c>
    </row>
    <row r="8131" spans="3:4" ht="15" hidden="1" customHeight="1" x14ac:dyDescent="0.25">
      <c r="C8131" s="160" t="s">
        <v>309</v>
      </c>
      <c r="D8131" s="161">
        <v>1151.06</v>
      </c>
    </row>
    <row r="8132" spans="3:4" ht="15" hidden="1" customHeight="1" x14ac:dyDescent="0.25">
      <c r="C8132" s="158" t="s">
        <v>558</v>
      </c>
      <c r="D8132" s="159">
        <v>728.94</v>
      </c>
    </row>
    <row r="8133" spans="3:4" ht="15" hidden="1" customHeight="1" x14ac:dyDescent="0.25">
      <c r="C8133" s="160" t="s">
        <v>553</v>
      </c>
      <c r="D8133" s="161">
        <v>482.03</v>
      </c>
    </row>
    <row r="8134" spans="3:4" ht="15" hidden="1" customHeight="1" x14ac:dyDescent="0.25">
      <c r="C8134" s="158" t="s">
        <v>544</v>
      </c>
      <c r="D8134" s="159">
        <v>503.18</v>
      </c>
    </row>
    <row r="8135" spans="3:4" ht="15" hidden="1" customHeight="1" x14ac:dyDescent="0.25">
      <c r="C8135" s="160" t="s">
        <v>543</v>
      </c>
      <c r="D8135" s="161">
        <v>482.93</v>
      </c>
    </row>
    <row r="8136" spans="3:4" ht="15" hidden="1" customHeight="1" x14ac:dyDescent="0.25">
      <c r="C8136" s="158" t="s">
        <v>539</v>
      </c>
      <c r="D8136" s="159">
        <v>163.16</v>
      </c>
    </row>
    <row r="8137" spans="3:4" ht="15" hidden="1" customHeight="1" x14ac:dyDescent="0.25">
      <c r="C8137" s="160" t="s">
        <v>308</v>
      </c>
      <c r="D8137" s="161">
        <v>625.59</v>
      </c>
    </row>
    <row r="8138" spans="3:4" ht="15" hidden="1" customHeight="1" x14ac:dyDescent="0.25">
      <c r="C8138" s="158" t="s">
        <v>312</v>
      </c>
      <c r="D8138" s="159">
        <v>244.34</v>
      </c>
    </row>
    <row r="8139" spans="3:4" ht="15" hidden="1" customHeight="1" x14ac:dyDescent="0.25">
      <c r="C8139" s="160" t="s">
        <v>547</v>
      </c>
      <c r="D8139" s="161">
        <v>27.15</v>
      </c>
    </row>
    <row r="8140" spans="3:4" ht="15" hidden="1" customHeight="1" x14ac:dyDescent="0.25">
      <c r="C8140" s="158" t="s">
        <v>307</v>
      </c>
      <c r="D8140" s="159">
        <v>433.49</v>
      </c>
    </row>
    <row r="8141" spans="3:4" ht="15" hidden="1" customHeight="1" x14ac:dyDescent="0.25">
      <c r="C8141" s="160" t="s">
        <v>309</v>
      </c>
      <c r="D8141" s="161">
        <v>485.1</v>
      </c>
    </row>
    <row r="8142" spans="3:4" ht="15" hidden="1" customHeight="1" x14ac:dyDescent="0.25">
      <c r="C8142" s="158" t="s">
        <v>554</v>
      </c>
      <c r="D8142" s="159">
        <v>225.79</v>
      </c>
    </row>
    <row r="8143" spans="3:4" ht="15" hidden="1" customHeight="1" x14ac:dyDescent="0.25">
      <c r="C8143" s="160" t="s">
        <v>307</v>
      </c>
      <c r="D8143" s="161">
        <v>1047.2</v>
      </c>
    </row>
    <row r="8144" spans="3:4" ht="15" hidden="1" customHeight="1" x14ac:dyDescent="0.25">
      <c r="C8144" s="158" t="s">
        <v>556</v>
      </c>
      <c r="D8144" s="159">
        <v>220.82</v>
      </c>
    </row>
    <row r="8145" spans="3:4" ht="15" hidden="1" customHeight="1" x14ac:dyDescent="0.25">
      <c r="C8145" s="160" t="s">
        <v>545</v>
      </c>
      <c r="D8145" s="161">
        <v>323.82</v>
      </c>
    </row>
    <row r="8146" spans="3:4" ht="15" hidden="1" customHeight="1" x14ac:dyDescent="0.25">
      <c r="C8146" s="158" t="s">
        <v>309</v>
      </c>
      <c r="D8146" s="159">
        <v>833.37</v>
      </c>
    </row>
    <row r="8147" spans="3:4" ht="15" hidden="1" customHeight="1" x14ac:dyDescent="0.25">
      <c r="C8147" s="160" t="s">
        <v>546</v>
      </c>
      <c r="D8147" s="161">
        <v>550.27</v>
      </c>
    </row>
    <row r="8148" spans="3:4" ht="15" hidden="1" customHeight="1" x14ac:dyDescent="0.25">
      <c r="C8148" s="158" t="s">
        <v>553</v>
      </c>
      <c r="D8148" s="159">
        <v>561.08000000000004</v>
      </c>
    </row>
    <row r="8149" spans="3:4" ht="15" hidden="1" customHeight="1" x14ac:dyDescent="0.25">
      <c r="C8149" s="160" t="s">
        <v>542</v>
      </c>
      <c r="D8149" s="161">
        <v>1197.28</v>
      </c>
    </row>
    <row r="8150" spans="3:4" ht="15" hidden="1" customHeight="1" x14ac:dyDescent="0.25">
      <c r="C8150" s="158" t="s">
        <v>558</v>
      </c>
      <c r="D8150" s="159">
        <v>817.03</v>
      </c>
    </row>
    <row r="8151" spans="3:4" ht="15" hidden="1" customHeight="1" x14ac:dyDescent="0.25">
      <c r="C8151" s="160" t="s">
        <v>312</v>
      </c>
      <c r="D8151" s="161">
        <v>758.36</v>
      </c>
    </row>
    <row r="8152" spans="3:4" ht="15" hidden="1" customHeight="1" x14ac:dyDescent="0.25">
      <c r="C8152" s="158" t="s">
        <v>558</v>
      </c>
      <c r="D8152" s="159">
        <v>666.4</v>
      </c>
    </row>
    <row r="8153" spans="3:4" ht="15" hidden="1" customHeight="1" x14ac:dyDescent="0.25">
      <c r="C8153" s="160" t="s">
        <v>556</v>
      </c>
      <c r="D8153" s="161">
        <v>1142.71</v>
      </c>
    </row>
    <row r="8154" spans="3:4" ht="15" hidden="1" customHeight="1" x14ac:dyDescent="0.25">
      <c r="C8154" s="158" t="s">
        <v>546</v>
      </c>
      <c r="D8154" s="159">
        <v>1036.76</v>
      </c>
    </row>
    <row r="8155" spans="3:4" ht="15" hidden="1" customHeight="1" x14ac:dyDescent="0.25">
      <c r="C8155" s="160" t="s">
        <v>552</v>
      </c>
      <c r="D8155" s="161">
        <v>852.84</v>
      </c>
    </row>
    <row r="8156" spans="3:4" ht="15" hidden="1" customHeight="1" x14ac:dyDescent="0.25">
      <c r="C8156" s="158" t="s">
        <v>307</v>
      </c>
      <c r="D8156" s="159">
        <v>570.54999999999995</v>
      </c>
    </row>
    <row r="8157" spans="3:4" ht="15" hidden="1" customHeight="1" x14ac:dyDescent="0.25">
      <c r="C8157" s="160" t="s">
        <v>549</v>
      </c>
      <c r="D8157" s="161">
        <v>635.80999999999995</v>
      </c>
    </row>
    <row r="8158" spans="3:4" ht="15" hidden="1" customHeight="1" x14ac:dyDescent="0.25">
      <c r="C8158" s="158" t="s">
        <v>539</v>
      </c>
      <c r="D8158" s="159">
        <v>1159.93</v>
      </c>
    </row>
    <row r="8159" spans="3:4" ht="15" hidden="1" customHeight="1" x14ac:dyDescent="0.25">
      <c r="C8159" s="160" t="s">
        <v>553</v>
      </c>
      <c r="D8159" s="161">
        <v>502.7</v>
      </c>
    </row>
    <row r="8160" spans="3:4" ht="15" hidden="1" customHeight="1" x14ac:dyDescent="0.25">
      <c r="C8160" s="158" t="s">
        <v>548</v>
      </c>
      <c r="D8160" s="159">
        <v>476.81</v>
      </c>
    </row>
    <row r="8161" spans="3:4" ht="15" hidden="1" customHeight="1" x14ac:dyDescent="0.25">
      <c r="C8161" s="160" t="s">
        <v>547</v>
      </c>
      <c r="D8161" s="161">
        <v>558.33000000000004</v>
      </c>
    </row>
    <row r="8162" spans="3:4" ht="15" hidden="1" customHeight="1" x14ac:dyDescent="0.25">
      <c r="C8162" s="158" t="s">
        <v>542</v>
      </c>
      <c r="D8162" s="159">
        <v>990.34</v>
      </c>
    </row>
    <row r="8163" spans="3:4" ht="15" hidden="1" customHeight="1" x14ac:dyDescent="0.25">
      <c r="C8163" s="160" t="s">
        <v>541</v>
      </c>
      <c r="D8163" s="161">
        <v>986.22</v>
      </c>
    </row>
    <row r="8164" spans="3:4" ht="15" hidden="1" customHeight="1" x14ac:dyDescent="0.25">
      <c r="C8164" s="158" t="s">
        <v>312</v>
      </c>
      <c r="D8164" s="159">
        <v>109.76</v>
      </c>
    </row>
    <row r="8165" spans="3:4" ht="15" hidden="1" customHeight="1" x14ac:dyDescent="0.25">
      <c r="C8165" s="160" t="s">
        <v>558</v>
      </c>
      <c r="D8165" s="161">
        <v>634.99</v>
      </c>
    </row>
    <row r="8166" spans="3:4" ht="15" hidden="1" customHeight="1" x14ac:dyDescent="0.25">
      <c r="C8166" s="158" t="s">
        <v>543</v>
      </c>
      <c r="D8166" s="159">
        <v>245.74</v>
      </c>
    </row>
    <row r="8167" spans="3:4" ht="15" hidden="1" customHeight="1" x14ac:dyDescent="0.25">
      <c r="C8167" s="160" t="s">
        <v>553</v>
      </c>
      <c r="D8167" s="161">
        <v>871</v>
      </c>
    </row>
    <row r="8168" spans="3:4" ht="15" hidden="1" customHeight="1" x14ac:dyDescent="0.25">
      <c r="C8168" s="158" t="s">
        <v>546</v>
      </c>
      <c r="D8168" s="159">
        <v>517.20000000000005</v>
      </c>
    </row>
    <row r="8169" spans="3:4" ht="15" hidden="1" customHeight="1" x14ac:dyDescent="0.25">
      <c r="C8169" s="160" t="s">
        <v>552</v>
      </c>
      <c r="D8169" s="161">
        <v>473.98</v>
      </c>
    </row>
    <row r="8170" spans="3:4" ht="15" hidden="1" customHeight="1" x14ac:dyDescent="0.25">
      <c r="C8170" s="158" t="s">
        <v>545</v>
      </c>
      <c r="D8170" s="159">
        <v>828.96</v>
      </c>
    </row>
    <row r="8171" spans="3:4" ht="15" hidden="1" customHeight="1" x14ac:dyDescent="0.25">
      <c r="C8171" s="160" t="s">
        <v>307</v>
      </c>
      <c r="D8171" s="161">
        <v>993.14</v>
      </c>
    </row>
    <row r="8172" spans="3:4" ht="15" hidden="1" customHeight="1" x14ac:dyDescent="0.25">
      <c r="C8172" s="158" t="s">
        <v>542</v>
      </c>
      <c r="D8172" s="159">
        <v>1131.47</v>
      </c>
    </row>
    <row r="8173" spans="3:4" ht="15" hidden="1" customHeight="1" x14ac:dyDescent="0.25">
      <c r="C8173" s="160" t="s">
        <v>543</v>
      </c>
      <c r="D8173" s="161">
        <v>320.64999999999998</v>
      </c>
    </row>
    <row r="8174" spans="3:4" ht="15" hidden="1" customHeight="1" x14ac:dyDescent="0.25">
      <c r="C8174" s="158" t="s">
        <v>543</v>
      </c>
      <c r="D8174" s="159">
        <v>876.13</v>
      </c>
    </row>
    <row r="8175" spans="3:4" ht="15" hidden="1" customHeight="1" x14ac:dyDescent="0.25">
      <c r="C8175" s="160" t="s">
        <v>539</v>
      </c>
      <c r="D8175" s="161">
        <v>1164.0999999999999</v>
      </c>
    </row>
    <row r="8176" spans="3:4" ht="15" hidden="1" customHeight="1" x14ac:dyDescent="0.25">
      <c r="C8176" s="158" t="s">
        <v>557</v>
      </c>
      <c r="D8176" s="159">
        <v>618.52</v>
      </c>
    </row>
    <row r="8177" spans="3:4" ht="15" hidden="1" customHeight="1" x14ac:dyDescent="0.25">
      <c r="C8177" s="160" t="s">
        <v>553</v>
      </c>
      <c r="D8177" s="161">
        <v>482.84</v>
      </c>
    </row>
    <row r="8178" spans="3:4" ht="15" hidden="1" customHeight="1" x14ac:dyDescent="0.25">
      <c r="C8178" s="158" t="s">
        <v>539</v>
      </c>
      <c r="D8178" s="159">
        <v>253.69</v>
      </c>
    </row>
    <row r="8179" spans="3:4" ht="15" hidden="1" customHeight="1" x14ac:dyDescent="0.25">
      <c r="C8179" s="160" t="s">
        <v>543</v>
      </c>
      <c r="D8179" s="161">
        <v>1170.7</v>
      </c>
    </row>
    <row r="8180" spans="3:4" ht="15" hidden="1" customHeight="1" x14ac:dyDescent="0.25">
      <c r="C8180" s="158" t="s">
        <v>546</v>
      </c>
      <c r="D8180" s="159">
        <v>1256.6500000000001</v>
      </c>
    </row>
    <row r="8181" spans="3:4" ht="15" hidden="1" customHeight="1" x14ac:dyDescent="0.25">
      <c r="C8181" s="160" t="s">
        <v>545</v>
      </c>
      <c r="D8181" s="161">
        <v>423.16</v>
      </c>
    </row>
    <row r="8182" spans="3:4" ht="15" hidden="1" customHeight="1" x14ac:dyDescent="0.25">
      <c r="C8182" s="158" t="s">
        <v>552</v>
      </c>
      <c r="D8182" s="159">
        <v>1298.3399999999999</v>
      </c>
    </row>
    <row r="8183" spans="3:4" ht="15" hidden="1" customHeight="1" x14ac:dyDescent="0.25">
      <c r="C8183" s="160" t="s">
        <v>557</v>
      </c>
      <c r="D8183" s="161">
        <v>1110.01</v>
      </c>
    </row>
    <row r="8184" spans="3:4" ht="15" hidden="1" customHeight="1" x14ac:dyDescent="0.25">
      <c r="C8184" s="158" t="s">
        <v>547</v>
      </c>
      <c r="D8184" s="159">
        <v>29.19</v>
      </c>
    </row>
    <row r="8185" spans="3:4" ht="15" hidden="1" customHeight="1" x14ac:dyDescent="0.25">
      <c r="C8185" s="160" t="s">
        <v>309</v>
      </c>
      <c r="D8185" s="161">
        <v>35.49</v>
      </c>
    </row>
    <row r="8186" spans="3:4" ht="15" hidden="1" customHeight="1" x14ac:dyDescent="0.25">
      <c r="C8186" s="158" t="s">
        <v>556</v>
      </c>
      <c r="D8186" s="159">
        <v>883.29</v>
      </c>
    </row>
    <row r="8187" spans="3:4" ht="15" hidden="1" customHeight="1" x14ac:dyDescent="0.25">
      <c r="C8187" s="160" t="s">
        <v>540</v>
      </c>
      <c r="D8187" s="161">
        <v>789.32</v>
      </c>
    </row>
    <row r="8188" spans="3:4" ht="15" hidden="1" customHeight="1" x14ac:dyDescent="0.25">
      <c r="C8188" s="158" t="s">
        <v>552</v>
      </c>
      <c r="D8188" s="159">
        <v>37.93</v>
      </c>
    </row>
    <row r="8189" spans="3:4" ht="15" hidden="1" customHeight="1" x14ac:dyDescent="0.25">
      <c r="C8189" s="160" t="s">
        <v>307</v>
      </c>
      <c r="D8189" s="161">
        <v>277.99</v>
      </c>
    </row>
    <row r="8190" spans="3:4" ht="15" hidden="1" customHeight="1" x14ac:dyDescent="0.25">
      <c r="C8190" s="158" t="s">
        <v>554</v>
      </c>
      <c r="D8190" s="159">
        <v>1065.8</v>
      </c>
    </row>
    <row r="8191" spans="3:4" ht="15" hidden="1" customHeight="1" x14ac:dyDescent="0.25">
      <c r="C8191" s="160" t="s">
        <v>309</v>
      </c>
      <c r="D8191" s="161">
        <v>853.8</v>
      </c>
    </row>
    <row r="8192" spans="3:4" ht="15" hidden="1" customHeight="1" x14ac:dyDescent="0.25">
      <c r="C8192" s="158" t="s">
        <v>552</v>
      </c>
      <c r="D8192" s="159">
        <v>568.96</v>
      </c>
    </row>
    <row r="8193" spans="3:4" ht="15" hidden="1" customHeight="1" x14ac:dyDescent="0.25">
      <c r="C8193" s="160" t="s">
        <v>546</v>
      </c>
      <c r="D8193" s="161">
        <v>28.4</v>
      </c>
    </row>
    <row r="8194" spans="3:4" ht="15" hidden="1" customHeight="1" x14ac:dyDescent="0.25">
      <c r="C8194" s="158" t="s">
        <v>307</v>
      </c>
      <c r="D8194" s="159">
        <v>716.41</v>
      </c>
    </row>
    <row r="8195" spans="3:4" ht="15" hidden="1" customHeight="1" x14ac:dyDescent="0.25">
      <c r="C8195" s="160" t="s">
        <v>540</v>
      </c>
      <c r="D8195" s="161">
        <v>1191.92</v>
      </c>
    </row>
    <row r="8196" spans="3:4" ht="15" hidden="1" customHeight="1" x14ac:dyDescent="0.25">
      <c r="C8196" s="158" t="s">
        <v>543</v>
      </c>
      <c r="D8196" s="159">
        <v>655.76</v>
      </c>
    </row>
    <row r="8197" spans="3:4" ht="15" hidden="1" customHeight="1" x14ac:dyDescent="0.25">
      <c r="C8197" s="160" t="s">
        <v>549</v>
      </c>
      <c r="D8197" s="161">
        <v>1135.68</v>
      </c>
    </row>
    <row r="8198" spans="3:4" ht="15" hidden="1" customHeight="1" x14ac:dyDescent="0.25">
      <c r="C8198" s="158" t="s">
        <v>542</v>
      </c>
      <c r="D8198" s="159">
        <v>799.8</v>
      </c>
    </row>
    <row r="8199" spans="3:4" ht="15" hidden="1" customHeight="1" x14ac:dyDescent="0.25">
      <c r="C8199" s="160" t="s">
        <v>312</v>
      </c>
      <c r="D8199" s="161">
        <v>639.95000000000005</v>
      </c>
    </row>
    <row r="8200" spans="3:4" ht="15" hidden="1" customHeight="1" x14ac:dyDescent="0.25">
      <c r="C8200" s="158" t="s">
        <v>309</v>
      </c>
      <c r="D8200" s="159">
        <v>636.26</v>
      </c>
    </row>
    <row r="8201" spans="3:4" ht="15" hidden="1" customHeight="1" x14ac:dyDescent="0.25">
      <c r="C8201" s="160" t="s">
        <v>545</v>
      </c>
      <c r="D8201" s="161">
        <v>678.1</v>
      </c>
    </row>
    <row r="8202" spans="3:4" ht="15" hidden="1" customHeight="1" x14ac:dyDescent="0.25">
      <c r="C8202" s="158" t="s">
        <v>539</v>
      </c>
      <c r="D8202" s="159">
        <v>706.2</v>
      </c>
    </row>
    <row r="8203" spans="3:4" ht="15" hidden="1" customHeight="1" x14ac:dyDescent="0.25">
      <c r="C8203" s="160" t="s">
        <v>545</v>
      </c>
      <c r="D8203" s="161">
        <v>1039.32</v>
      </c>
    </row>
    <row r="8204" spans="3:4" ht="15" hidden="1" customHeight="1" x14ac:dyDescent="0.25">
      <c r="C8204" s="158" t="s">
        <v>312</v>
      </c>
      <c r="D8204" s="159">
        <v>586.02</v>
      </c>
    </row>
    <row r="8205" spans="3:4" ht="15" hidden="1" customHeight="1" x14ac:dyDescent="0.25">
      <c r="C8205" s="160" t="s">
        <v>547</v>
      </c>
      <c r="D8205" s="161">
        <v>682.15</v>
      </c>
    </row>
    <row r="8206" spans="3:4" ht="15" hidden="1" customHeight="1" x14ac:dyDescent="0.25">
      <c r="C8206" s="158" t="s">
        <v>549</v>
      </c>
      <c r="D8206" s="159">
        <v>366.73</v>
      </c>
    </row>
    <row r="8207" spans="3:4" ht="15" hidden="1" customHeight="1" x14ac:dyDescent="0.25">
      <c r="C8207" s="160" t="s">
        <v>307</v>
      </c>
      <c r="D8207" s="161">
        <v>412.86</v>
      </c>
    </row>
    <row r="8208" spans="3:4" ht="15" hidden="1" customHeight="1" x14ac:dyDescent="0.25">
      <c r="C8208" s="158" t="s">
        <v>547</v>
      </c>
      <c r="D8208" s="159">
        <v>656.34</v>
      </c>
    </row>
    <row r="8209" spans="3:4" ht="15" hidden="1" customHeight="1" x14ac:dyDescent="0.25">
      <c r="C8209" s="160" t="s">
        <v>546</v>
      </c>
      <c r="D8209" s="161">
        <v>669.23</v>
      </c>
    </row>
    <row r="8210" spans="3:4" ht="15" hidden="1" customHeight="1" x14ac:dyDescent="0.25">
      <c r="C8210" s="158" t="s">
        <v>551</v>
      </c>
      <c r="D8210" s="159">
        <v>1032.4100000000001</v>
      </c>
    </row>
    <row r="8211" spans="3:4" ht="15" hidden="1" customHeight="1" x14ac:dyDescent="0.25">
      <c r="C8211" s="160" t="s">
        <v>552</v>
      </c>
      <c r="D8211" s="161">
        <v>900.06</v>
      </c>
    </row>
    <row r="8212" spans="3:4" ht="15" hidden="1" customHeight="1" x14ac:dyDescent="0.25">
      <c r="C8212" s="158" t="s">
        <v>545</v>
      </c>
      <c r="D8212" s="159">
        <v>841.95</v>
      </c>
    </row>
    <row r="8213" spans="3:4" ht="15" hidden="1" customHeight="1" x14ac:dyDescent="0.25">
      <c r="C8213" s="160" t="s">
        <v>543</v>
      </c>
      <c r="D8213" s="161">
        <v>134</v>
      </c>
    </row>
    <row r="8214" spans="3:4" ht="15" hidden="1" customHeight="1" x14ac:dyDescent="0.25">
      <c r="C8214" s="158" t="s">
        <v>308</v>
      </c>
      <c r="D8214" s="159">
        <v>586.42999999999995</v>
      </c>
    </row>
    <row r="8215" spans="3:4" ht="15" hidden="1" customHeight="1" x14ac:dyDescent="0.25">
      <c r="C8215" s="160" t="s">
        <v>309</v>
      </c>
      <c r="D8215" s="161">
        <v>1296.32</v>
      </c>
    </row>
    <row r="8216" spans="3:4" ht="15" hidden="1" customHeight="1" x14ac:dyDescent="0.25">
      <c r="C8216" s="158" t="s">
        <v>554</v>
      </c>
      <c r="D8216" s="159">
        <v>112.32</v>
      </c>
    </row>
    <row r="8217" spans="3:4" ht="15" hidden="1" customHeight="1" x14ac:dyDescent="0.25">
      <c r="C8217" s="160" t="s">
        <v>549</v>
      </c>
      <c r="D8217" s="161">
        <v>531.20000000000005</v>
      </c>
    </row>
    <row r="8218" spans="3:4" ht="15" hidden="1" customHeight="1" x14ac:dyDescent="0.25">
      <c r="C8218" s="158" t="s">
        <v>557</v>
      </c>
      <c r="D8218" s="159">
        <v>224.48</v>
      </c>
    </row>
    <row r="8219" spans="3:4" ht="15" hidden="1" customHeight="1" x14ac:dyDescent="0.25">
      <c r="C8219" s="160" t="s">
        <v>552</v>
      </c>
      <c r="D8219" s="161">
        <v>898.9</v>
      </c>
    </row>
    <row r="8220" spans="3:4" ht="15" hidden="1" customHeight="1" x14ac:dyDescent="0.25">
      <c r="C8220" s="158" t="s">
        <v>545</v>
      </c>
      <c r="D8220" s="159">
        <v>827.26</v>
      </c>
    </row>
    <row r="8221" spans="3:4" ht="15" hidden="1" customHeight="1" x14ac:dyDescent="0.25">
      <c r="C8221" s="160" t="s">
        <v>308</v>
      </c>
      <c r="D8221" s="161">
        <v>672.4</v>
      </c>
    </row>
    <row r="8222" spans="3:4" ht="15" hidden="1" customHeight="1" x14ac:dyDescent="0.25">
      <c r="C8222" s="158" t="s">
        <v>542</v>
      </c>
      <c r="D8222" s="159">
        <v>782.06</v>
      </c>
    </row>
    <row r="8223" spans="3:4" ht="15" hidden="1" customHeight="1" x14ac:dyDescent="0.25">
      <c r="C8223" s="160" t="s">
        <v>551</v>
      </c>
      <c r="D8223" s="161">
        <v>692.4</v>
      </c>
    </row>
    <row r="8224" spans="3:4" ht="15" hidden="1" customHeight="1" x14ac:dyDescent="0.25">
      <c r="C8224" s="158" t="s">
        <v>542</v>
      </c>
      <c r="D8224" s="159">
        <v>327.05</v>
      </c>
    </row>
    <row r="8225" spans="3:4" ht="15" hidden="1" customHeight="1" x14ac:dyDescent="0.25">
      <c r="C8225" s="160" t="s">
        <v>550</v>
      </c>
      <c r="D8225" s="161">
        <v>407.73</v>
      </c>
    </row>
    <row r="8226" spans="3:4" ht="15" hidden="1" customHeight="1" x14ac:dyDescent="0.25">
      <c r="C8226" s="158" t="s">
        <v>540</v>
      </c>
      <c r="D8226" s="159">
        <v>879.34</v>
      </c>
    </row>
    <row r="8227" spans="3:4" ht="15" hidden="1" customHeight="1" x14ac:dyDescent="0.25">
      <c r="C8227" s="160" t="s">
        <v>542</v>
      </c>
      <c r="D8227" s="161">
        <v>418.46</v>
      </c>
    </row>
    <row r="8228" spans="3:4" ht="15" hidden="1" customHeight="1" x14ac:dyDescent="0.25">
      <c r="C8228" s="158" t="s">
        <v>540</v>
      </c>
      <c r="D8228" s="159">
        <v>664.37</v>
      </c>
    </row>
    <row r="8229" spans="3:4" ht="15" hidden="1" customHeight="1" x14ac:dyDescent="0.25">
      <c r="C8229" s="160" t="s">
        <v>555</v>
      </c>
      <c r="D8229" s="161">
        <v>639.64</v>
      </c>
    </row>
    <row r="8230" spans="3:4" ht="15" hidden="1" customHeight="1" x14ac:dyDescent="0.25">
      <c r="C8230" s="158" t="s">
        <v>543</v>
      </c>
      <c r="D8230" s="159">
        <v>1157.27</v>
      </c>
    </row>
    <row r="8231" spans="3:4" ht="15" hidden="1" customHeight="1" x14ac:dyDescent="0.25">
      <c r="C8231" s="160" t="s">
        <v>551</v>
      </c>
      <c r="D8231" s="161">
        <v>487.5</v>
      </c>
    </row>
    <row r="8232" spans="3:4" ht="15" hidden="1" customHeight="1" x14ac:dyDescent="0.25">
      <c r="C8232" s="158" t="s">
        <v>542</v>
      </c>
      <c r="D8232" s="159">
        <v>592.33000000000004</v>
      </c>
    </row>
    <row r="8233" spans="3:4" ht="15" hidden="1" customHeight="1" x14ac:dyDescent="0.25">
      <c r="C8233" s="160" t="s">
        <v>543</v>
      </c>
      <c r="D8233" s="161">
        <v>1090.72</v>
      </c>
    </row>
    <row r="8234" spans="3:4" ht="15" hidden="1" customHeight="1" x14ac:dyDescent="0.25">
      <c r="C8234" s="158" t="s">
        <v>546</v>
      </c>
      <c r="D8234" s="159">
        <v>812.39</v>
      </c>
    </row>
    <row r="8235" spans="3:4" ht="15" hidden="1" customHeight="1" x14ac:dyDescent="0.25">
      <c r="C8235" s="160" t="s">
        <v>540</v>
      </c>
      <c r="D8235" s="161">
        <v>1020.53</v>
      </c>
    </row>
    <row r="8236" spans="3:4" ht="15" hidden="1" customHeight="1" x14ac:dyDescent="0.25">
      <c r="C8236" s="158" t="s">
        <v>539</v>
      </c>
      <c r="D8236" s="159">
        <v>454.64</v>
      </c>
    </row>
    <row r="8237" spans="3:4" ht="15" hidden="1" customHeight="1" x14ac:dyDescent="0.25">
      <c r="C8237" s="160" t="s">
        <v>549</v>
      </c>
      <c r="D8237" s="161">
        <v>285.83</v>
      </c>
    </row>
    <row r="8238" spans="3:4" ht="15" hidden="1" customHeight="1" x14ac:dyDescent="0.25">
      <c r="C8238" s="158" t="s">
        <v>309</v>
      </c>
      <c r="D8238" s="159">
        <v>472.37</v>
      </c>
    </row>
    <row r="8239" spans="3:4" ht="15" hidden="1" customHeight="1" x14ac:dyDescent="0.25">
      <c r="C8239" s="160" t="s">
        <v>553</v>
      </c>
      <c r="D8239" s="161">
        <v>466.44</v>
      </c>
    </row>
    <row r="8240" spans="3:4" ht="15" hidden="1" customHeight="1" x14ac:dyDescent="0.25">
      <c r="C8240" s="158" t="s">
        <v>551</v>
      </c>
      <c r="D8240" s="159">
        <v>371.53</v>
      </c>
    </row>
    <row r="8241" spans="3:4" ht="15" hidden="1" customHeight="1" x14ac:dyDescent="0.25">
      <c r="C8241" s="160" t="s">
        <v>555</v>
      </c>
      <c r="D8241" s="161">
        <v>819.71</v>
      </c>
    </row>
    <row r="8242" spans="3:4" ht="15" hidden="1" customHeight="1" x14ac:dyDescent="0.25">
      <c r="C8242" s="158" t="s">
        <v>545</v>
      </c>
      <c r="D8242" s="159">
        <v>617.91999999999996</v>
      </c>
    </row>
    <row r="8243" spans="3:4" ht="15" hidden="1" customHeight="1" x14ac:dyDescent="0.25">
      <c r="C8243" s="160" t="s">
        <v>539</v>
      </c>
      <c r="D8243" s="161">
        <v>342.05</v>
      </c>
    </row>
    <row r="8244" spans="3:4" ht="15" hidden="1" customHeight="1" x14ac:dyDescent="0.25">
      <c r="C8244" s="158" t="s">
        <v>308</v>
      </c>
      <c r="D8244" s="159">
        <v>763.73</v>
      </c>
    </row>
    <row r="8245" spans="3:4" ht="15" hidden="1" customHeight="1" x14ac:dyDescent="0.25">
      <c r="C8245" s="160" t="s">
        <v>549</v>
      </c>
      <c r="D8245" s="161">
        <v>116.59</v>
      </c>
    </row>
    <row r="8246" spans="3:4" ht="15" hidden="1" customHeight="1" x14ac:dyDescent="0.25">
      <c r="C8246" s="158" t="s">
        <v>557</v>
      </c>
      <c r="D8246" s="159">
        <v>562.89</v>
      </c>
    </row>
    <row r="8247" spans="3:4" ht="15" hidden="1" customHeight="1" x14ac:dyDescent="0.25">
      <c r="C8247" s="160" t="s">
        <v>545</v>
      </c>
      <c r="D8247" s="161">
        <v>258.81</v>
      </c>
    </row>
    <row r="8248" spans="3:4" ht="15" hidden="1" customHeight="1" x14ac:dyDescent="0.25">
      <c r="C8248" s="158" t="s">
        <v>541</v>
      </c>
      <c r="D8248" s="159">
        <v>900.32</v>
      </c>
    </row>
    <row r="8249" spans="3:4" ht="15" hidden="1" customHeight="1" x14ac:dyDescent="0.25">
      <c r="C8249" s="160" t="s">
        <v>556</v>
      </c>
      <c r="D8249" s="161">
        <v>394.36</v>
      </c>
    </row>
    <row r="8250" spans="3:4" ht="15" hidden="1" customHeight="1" x14ac:dyDescent="0.25">
      <c r="C8250" s="158" t="s">
        <v>542</v>
      </c>
      <c r="D8250" s="159">
        <v>1274.3900000000001</v>
      </c>
    </row>
    <row r="8251" spans="3:4" ht="15" hidden="1" customHeight="1" x14ac:dyDescent="0.25">
      <c r="C8251" s="160" t="s">
        <v>312</v>
      </c>
      <c r="D8251" s="161">
        <v>822.52</v>
      </c>
    </row>
    <row r="8252" spans="3:4" ht="15" hidden="1" customHeight="1" x14ac:dyDescent="0.25">
      <c r="C8252" s="158" t="s">
        <v>547</v>
      </c>
      <c r="D8252" s="159">
        <v>1095.3499999999999</v>
      </c>
    </row>
    <row r="8253" spans="3:4" ht="15" hidden="1" customHeight="1" x14ac:dyDescent="0.25">
      <c r="C8253" s="160" t="s">
        <v>540</v>
      </c>
      <c r="D8253" s="161">
        <v>110.55</v>
      </c>
    </row>
    <row r="8254" spans="3:4" ht="15" hidden="1" customHeight="1" x14ac:dyDescent="0.25">
      <c r="C8254" s="158" t="s">
        <v>547</v>
      </c>
      <c r="D8254" s="159">
        <v>1155.42</v>
      </c>
    </row>
    <row r="8255" spans="3:4" ht="15" hidden="1" customHeight="1" x14ac:dyDescent="0.25">
      <c r="C8255" s="160" t="s">
        <v>545</v>
      </c>
      <c r="D8255" s="161">
        <v>1126.04</v>
      </c>
    </row>
    <row r="8256" spans="3:4" ht="15" hidden="1" customHeight="1" x14ac:dyDescent="0.25">
      <c r="C8256" s="158" t="s">
        <v>553</v>
      </c>
      <c r="D8256" s="159">
        <v>816.34</v>
      </c>
    </row>
    <row r="8257" spans="3:4" ht="15" hidden="1" customHeight="1" x14ac:dyDescent="0.25">
      <c r="C8257" s="160" t="s">
        <v>308</v>
      </c>
      <c r="D8257" s="161">
        <v>1182.58</v>
      </c>
    </row>
    <row r="8258" spans="3:4" ht="15" hidden="1" customHeight="1" x14ac:dyDescent="0.25">
      <c r="C8258" s="158" t="s">
        <v>554</v>
      </c>
      <c r="D8258" s="159">
        <v>1094.3699999999999</v>
      </c>
    </row>
    <row r="8259" spans="3:4" ht="15" hidden="1" customHeight="1" x14ac:dyDescent="0.25">
      <c r="C8259" s="160" t="s">
        <v>554</v>
      </c>
      <c r="D8259" s="161">
        <v>285.06</v>
      </c>
    </row>
    <row r="8260" spans="3:4" ht="15" hidden="1" customHeight="1" x14ac:dyDescent="0.25">
      <c r="C8260" s="158" t="s">
        <v>539</v>
      </c>
      <c r="D8260" s="159">
        <v>500.71</v>
      </c>
    </row>
    <row r="8261" spans="3:4" ht="15" hidden="1" customHeight="1" x14ac:dyDescent="0.25">
      <c r="C8261" s="160" t="s">
        <v>544</v>
      </c>
      <c r="D8261" s="161">
        <v>515.73</v>
      </c>
    </row>
    <row r="8262" spans="3:4" ht="15" hidden="1" customHeight="1" x14ac:dyDescent="0.25">
      <c r="C8262" s="158" t="s">
        <v>547</v>
      </c>
      <c r="D8262" s="159">
        <v>29.41</v>
      </c>
    </row>
    <row r="8263" spans="3:4" ht="15" hidden="1" customHeight="1" x14ac:dyDescent="0.25">
      <c r="C8263" s="160" t="s">
        <v>545</v>
      </c>
      <c r="D8263" s="161">
        <v>1260.27</v>
      </c>
    </row>
    <row r="8264" spans="3:4" ht="15" hidden="1" customHeight="1" x14ac:dyDescent="0.25">
      <c r="C8264" s="158" t="s">
        <v>309</v>
      </c>
      <c r="D8264" s="159">
        <v>1021.91</v>
      </c>
    </row>
    <row r="8265" spans="3:4" ht="15" hidden="1" customHeight="1" x14ac:dyDescent="0.25">
      <c r="C8265" s="160" t="s">
        <v>547</v>
      </c>
      <c r="D8265" s="161">
        <v>1000.12</v>
      </c>
    </row>
    <row r="8266" spans="3:4" ht="15" hidden="1" customHeight="1" x14ac:dyDescent="0.25">
      <c r="C8266" s="158" t="s">
        <v>547</v>
      </c>
      <c r="D8266" s="159">
        <v>637.23</v>
      </c>
    </row>
    <row r="8267" spans="3:4" ht="15" hidden="1" customHeight="1" x14ac:dyDescent="0.25">
      <c r="C8267" s="160" t="s">
        <v>546</v>
      </c>
      <c r="D8267" s="161">
        <v>179.97</v>
      </c>
    </row>
    <row r="8268" spans="3:4" ht="15" hidden="1" customHeight="1" x14ac:dyDescent="0.25">
      <c r="C8268" s="158" t="s">
        <v>552</v>
      </c>
      <c r="D8268" s="159">
        <v>1156.3599999999999</v>
      </c>
    </row>
    <row r="8269" spans="3:4" ht="15" hidden="1" customHeight="1" x14ac:dyDescent="0.25">
      <c r="C8269" s="160" t="s">
        <v>549</v>
      </c>
      <c r="D8269" s="161">
        <v>954.52</v>
      </c>
    </row>
    <row r="8270" spans="3:4" ht="15" hidden="1" customHeight="1" x14ac:dyDescent="0.25">
      <c r="C8270" s="158" t="s">
        <v>543</v>
      </c>
      <c r="D8270" s="159">
        <v>548.16999999999996</v>
      </c>
    </row>
    <row r="8271" spans="3:4" ht="15" hidden="1" customHeight="1" x14ac:dyDescent="0.25">
      <c r="C8271" s="160" t="s">
        <v>540</v>
      </c>
      <c r="D8271" s="161">
        <v>682.52</v>
      </c>
    </row>
    <row r="8272" spans="3:4" ht="15" hidden="1" customHeight="1" x14ac:dyDescent="0.25">
      <c r="C8272" s="158" t="s">
        <v>553</v>
      </c>
      <c r="D8272" s="159">
        <v>309.56</v>
      </c>
    </row>
    <row r="8273" spans="3:4" ht="15" hidden="1" customHeight="1" x14ac:dyDescent="0.25">
      <c r="C8273" s="160" t="s">
        <v>558</v>
      </c>
      <c r="D8273" s="161">
        <v>504.16</v>
      </c>
    </row>
    <row r="8274" spans="3:4" ht="15" hidden="1" customHeight="1" x14ac:dyDescent="0.25">
      <c r="C8274" s="158" t="s">
        <v>542</v>
      </c>
      <c r="D8274" s="159">
        <v>166.96</v>
      </c>
    </row>
    <row r="8275" spans="3:4" ht="15" hidden="1" customHeight="1" x14ac:dyDescent="0.25">
      <c r="C8275" s="160" t="s">
        <v>307</v>
      </c>
      <c r="D8275" s="161">
        <v>671.74</v>
      </c>
    </row>
    <row r="8276" spans="3:4" ht="15" hidden="1" customHeight="1" x14ac:dyDescent="0.25">
      <c r="C8276" s="158" t="s">
        <v>546</v>
      </c>
      <c r="D8276" s="159">
        <v>528.13</v>
      </c>
    </row>
    <row r="8277" spans="3:4" ht="15" hidden="1" customHeight="1" x14ac:dyDescent="0.25">
      <c r="C8277" s="160" t="s">
        <v>549</v>
      </c>
      <c r="D8277" s="161">
        <v>1194.9100000000001</v>
      </c>
    </row>
    <row r="8278" spans="3:4" ht="15" hidden="1" customHeight="1" x14ac:dyDescent="0.25">
      <c r="C8278" s="158" t="s">
        <v>545</v>
      </c>
      <c r="D8278" s="159">
        <v>791.37</v>
      </c>
    </row>
    <row r="8279" spans="3:4" ht="15" hidden="1" customHeight="1" x14ac:dyDescent="0.25">
      <c r="C8279" s="160" t="s">
        <v>554</v>
      </c>
      <c r="D8279" s="161">
        <v>543.03</v>
      </c>
    </row>
    <row r="8280" spans="3:4" ht="15" hidden="1" customHeight="1" x14ac:dyDescent="0.25">
      <c r="C8280" s="158" t="s">
        <v>546</v>
      </c>
      <c r="D8280" s="159">
        <v>956.14</v>
      </c>
    </row>
    <row r="8281" spans="3:4" ht="15" hidden="1" customHeight="1" x14ac:dyDescent="0.25">
      <c r="C8281" s="160" t="s">
        <v>309</v>
      </c>
      <c r="D8281" s="161">
        <v>513.66</v>
      </c>
    </row>
    <row r="8282" spans="3:4" ht="15" hidden="1" customHeight="1" x14ac:dyDescent="0.25">
      <c r="C8282" s="158" t="s">
        <v>546</v>
      </c>
      <c r="D8282" s="159">
        <v>605.64</v>
      </c>
    </row>
    <row r="8283" spans="3:4" ht="15" hidden="1" customHeight="1" x14ac:dyDescent="0.25">
      <c r="C8283" s="160" t="s">
        <v>546</v>
      </c>
      <c r="D8283" s="161">
        <v>477.52</v>
      </c>
    </row>
    <row r="8284" spans="3:4" ht="15" hidden="1" customHeight="1" x14ac:dyDescent="0.25">
      <c r="C8284" s="158" t="s">
        <v>539</v>
      </c>
      <c r="D8284" s="159">
        <v>1223.3599999999999</v>
      </c>
    </row>
    <row r="8285" spans="3:4" ht="15" hidden="1" customHeight="1" x14ac:dyDescent="0.25">
      <c r="C8285" s="160" t="s">
        <v>554</v>
      </c>
      <c r="D8285" s="161">
        <v>578.53</v>
      </c>
    </row>
    <row r="8286" spans="3:4" ht="15" hidden="1" customHeight="1" x14ac:dyDescent="0.25">
      <c r="C8286" s="158" t="s">
        <v>556</v>
      </c>
      <c r="D8286" s="159">
        <v>1014.72</v>
      </c>
    </row>
    <row r="8287" spans="3:4" ht="15" hidden="1" customHeight="1" x14ac:dyDescent="0.25">
      <c r="C8287" s="160" t="s">
        <v>540</v>
      </c>
      <c r="D8287" s="161">
        <v>779.14</v>
      </c>
    </row>
    <row r="8288" spans="3:4" ht="15" hidden="1" customHeight="1" x14ac:dyDescent="0.25">
      <c r="C8288" s="158" t="s">
        <v>550</v>
      </c>
      <c r="D8288" s="159">
        <v>429.63</v>
      </c>
    </row>
    <row r="8289" spans="3:4" ht="15" hidden="1" customHeight="1" x14ac:dyDescent="0.25">
      <c r="C8289" s="160" t="s">
        <v>558</v>
      </c>
      <c r="D8289" s="161">
        <v>387.26</v>
      </c>
    </row>
    <row r="8290" spans="3:4" ht="15" hidden="1" customHeight="1" x14ac:dyDescent="0.25">
      <c r="C8290" s="158" t="s">
        <v>309</v>
      </c>
      <c r="D8290" s="159">
        <v>158.83000000000001</v>
      </c>
    </row>
    <row r="8291" spans="3:4" ht="15" hidden="1" customHeight="1" x14ac:dyDescent="0.25">
      <c r="C8291" s="160" t="s">
        <v>312</v>
      </c>
      <c r="D8291" s="161">
        <v>200.66</v>
      </c>
    </row>
    <row r="8292" spans="3:4" ht="15" hidden="1" customHeight="1" x14ac:dyDescent="0.25">
      <c r="C8292" s="158" t="s">
        <v>545</v>
      </c>
      <c r="D8292" s="159">
        <v>394.04</v>
      </c>
    </row>
    <row r="8293" spans="3:4" ht="15" hidden="1" customHeight="1" x14ac:dyDescent="0.25">
      <c r="C8293" s="160" t="s">
        <v>547</v>
      </c>
      <c r="D8293" s="161">
        <v>911.46</v>
      </c>
    </row>
    <row r="8294" spans="3:4" ht="15" hidden="1" customHeight="1" x14ac:dyDescent="0.25">
      <c r="C8294" s="158" t="s">
        <v>539</v>
      </c>
      <c r="D8294" s="159">
        <v>716.18</v>
      </c>
    </row>
    <row r="8295" spans="3:4" ht="15" hidden="1" customHeight="1" x14ac:dyDescent="0.25">
      <c r="C8295" s="160" t="s">
        <v>545</v>
      </c>
      <c r="D8295" s="161">
        <v>247.98</v>
      </c>
    </row>
    <row r="8296" spans="3:4" ht="15" hidden="1" customHeight="1" x14ac:dyDescent="0.25">
      <c r="C8296" s="158" t="s">
        <v>555</v>
      </c>
      <c r="D8296" s="159">
        <v>1192.06</v>
      </c>
    </row>
    <row r="8297" spans="3:4" ht="15" hidden="1" customHeight="1" x14ac:dyDescent="0.25">
      <c r="C8297" s="160" t="s">
        <v>554</v>
      </c>
      <c r="D8297" s="161">
        <v>198.55</v>
      </c>
    </row>
    <row r="8298" spans="3:4" ht="15" hidden="1" customHeight="1" x14ac:dyDescent="0.25">
      <c r="C8298" s="158" t="s">
        <v>307</v>
      </c>
      <c r="D8298" s="159">
        <v>1055.53</v>
      </c>
    </row>
    <row r="8299" spans="3:4" ht="15" hidden="1" customHeight="1" x14ac:dyDescent="0.25">
      <c r="C8299" s="160" t="s">
        <v>547</v>
      </c>
      <c r="D8299" s="161">
        <v>745.79</v>
      </c>
    </row>
    <row r="8300" spans="3:4" ht="15" hidden="1" customHeight="1" x14ac:dyDescent="0.25">
      <c r="C8300" s="158" t="s">
        <v>550</v>
      </c>
      <c r="D8300" s="159">
        <v>505.4</v>
      </c>
    </row>
    <row r="8301" spans="3:4" ht="15" hidden="1" customHeight="1" x14ac:dyDescent="0.25">
      <c r="C8301" s="160" t="s">
        <v>552</v>
      </c>
      <c r="D8301" s="161">
        <v>95.42</v>
      </c>
    </row>
    <row r="8302" spans="3:4" ht="15" hidden="1" customHeight="1" x14ac:dyDescent="0.25">
      <c r="C8302" s="158" t="s">
        <v>309</v>
      </c>
      <c r="D8302" s="159">
        <v>76.290000000000006</v>
      </c>
    </row>
    <row r="8303" spans="3:4" ht="15" hidden="1" customHeight="1" x14ac:dyDescent="0.25">
      <c r="C8303" s="160" t="s">
        <v>546</v>
      </c>
      <c r="D8303" s="161">
        <v>238.39</v>
      </c>
    </row>
    <row r="8304" spans="3:4" ht="15" hidden="1" customHeight="1" x14ac:dyDescent="0.25">
      <c r="C8304" s="158" t="s">
        <v>546</v>
      </c>
      <c r="D8304" s="159">
        <v>149.85</v>
      </c>
    </row>
    <row r="8305" spans="3:4" ht="15" hidden="1" customHeight="1" x14ac:dyDescent="0.25">
      <c r="C8305" s="160" t="s">
        <v>308</v>
      </c>
      <c r="D8305" s="161">
        <v>174.97</v>
      </c>
    </row>
    <row r="8306" spans="3:4" ht="15" hidden="1" customHeight="1" x14ac:dyDescent="0.25">
      <c r="C8306" s="158" t="s">
        <v>546</v>
      </c>
      <c r="D8306" s="159">
        <v>812.65</v>
      </c>
    </row>
    <row r="8307" spans="3:4" ht="15" hidden="1" customHeight="1" x14ac:dyDescent="0.25">
      <c r="C8307" s="160" t="s">
        <v>547</v>
      </c>
      <c r="D8307" s="161">
        <v>1102.54</v>
      </c>
    </row>
    <row r="8308" spans="3:4" ht="15" hidden="1" customHeight="1" x14ac:dyDescent="0.25">
      <c r="C8308" s="158" t="s">
        <v>542</v>
      </c>
      <c r="D8308" s="159">
        <v>582.02</v>
      </c>
    </row>
    <row r="8309" spans="3:4" ht="15" hidden="1" customHeight="1" x14ac:dyDescent="0.25">
      <c r="C8309" s="160" t="s">
        <v>540</v>
      </c>
      <c r="D8309" s="161">
        <v>509.2</v>
      </c>
    </row>
    <row r="8310" spans="3:4" ht="15" hidden="1" customHeight="1" x14ac:dyDescent="0.25">
      <c r="C8310" s="158" t="s">
        <v>558</v>
      </c>
      <c r="D8310" s="159">
        <v>221.19</v>
      </c>
    </row>
    <row r="8311" spans="3:4" ht="15" hidden="1" customHeight="1" x14ac:dyDescent="0.25">
      <c r="C8311" s="160" t="s">
        <v>554</v>
      </c>
      <c r="D8311" s="161">
        <v>1207.71</v>
      </c>
    </row>
    <row r="8312" spans="3:4" ht="15" hidden="1" customHeight="1" x14ac:dyDescent="0.25">
      <c r="C8312" s="158" t="s">
        <v>552</v>
      </c>
      <c r="D8312" s="159">
        <v>883.95</v>
      </c>
    </row>
    <row r="8313" spans="3:4" ht="15" hidden="1" customHeight="1" x14ac:dyDescent="0.25">
      <c r="C8313" s="160" t="s">
        <v>546</v>
      </c>
      <c r="D8313" s="161">
        <v>735.91</v>
      </c>
    </row>
    <row r="8314" spans="3:4" ht="15" hidden="1" customHeight="1" x14ac:dyDescent="0.25">
      <c r="C8314" s="158" t="s">
        <v>552</v>
      </c>
      <c r="D8314" s="159">
        <v>1221.05</v>
      </c>
    </row>
    <row r="8315" spans="3:4" ht="15" hidden="1" customHeight="1" x14ac:dyDescent="0.25">
      <c r="C8315" s="160" t="s">
        <v>546</v>
      </c>
      <c r="D8315" s="161">
        <v>586.95000000000005</v>
      </c>
    </row>
    <row r="8316" spans="3:4" ht="15" hidden="1" customHeight="1" x14ac:dyDescent="0.25">
      <c r="C8316" s="158" t="s">
        <v>546</v>
      </c>
      <c r="D8316" s="159">
        <v>998.17</v>
      </c>
    </row>
    <row r="8317" spans="3:4" ht="15" hidden="1" customHeight="1" x14ac:dyDescent="0.25">
      <c r="C8317" s="160" t="s">
        <v>546</v>
      </c>
      <c r="D8317" s="161">
        <v>893.74</v>
      </c>
    </row>
    <row r="8318" spans="3:4" ht="15" hidden="1" customHeight="1" x14ac:dyDescent="0.25">
      <c r="C8318" s="158" t="s">
        <v>557</v>
      </c>
      <c r="D8318" s="159">
        <v>363.69</v>
      </c>
    </row>
    <row r="8319" spans="3:4" ht="15" hidden="1" customHeight="1" x14ac:dyDescent="0.25">
      <c r="C8319" s="160" t="s">
        <v>308</v>
      </c>
      <c r="D8319" s="161">
        <v>559.96</v>
      </c>
    </row>
    <row r="8320" spans="3:4" ht="15" hidden="1" customHeight="1" x14ac:dyDescent="0.25">
      <c r="C8320" s="158" t="s">
        <v>309</v>
      </c>
      <c r="D8320" s="159">
        <v>1201.75</v>
      </c>
    </row>
    <row r="8321" spans="3:4" ht="15" hidden="1" customHeight="1" x14ac:dyDescent="0.25">
      <c r="C8321" s="160" t="s">
        <v>546</v>
      </c>
      <c r="D8321" s="161">
        <v>943.75</v>
      </c>
    </row>
    <row r="8322" spans="3:4" ht="15" hidden="1" customHeight="1" x14ac:dyDescent="0.25">
      <c r="C8322" s="158" t="s">
        <v>548</v>
      </c>
      <c r="D8322" s="159">
        <v>630.6</v>
      </c>
    </row>
    <row r="8323" spans="3:4" ht="15" hidden="1" customHeight="1" x14ac:dyDescent="0.25">
      <c r="C8323" s="160" t="s">
        <v>558</v>
      </c>
      <c r="D8323" s="161">
        <v>552.95000000000005</v>
      </c>
    </row>
    <row r="8324" spans="3:4" ht="15" hidden="1" customHeight="1" x14ac:dyDescent="0.25">
      <c r="C8324" s="158" t="s">
        <v>545</v>
      </c>
      <c r="D8324" s="159">
        <v>1217.53</v>
      </c>
    </row>
    <row r="8325" spans="3:4" ht="15" hidden="1" customHeight="1" x14ac:dyDescent="0.25">
      <c r="C8325" s="160" t="s">
        <v>547</v>
      </c>
      <c r="D8325" s="161">
        <v>228.77</v>
      </c>
    </row>
    <row r="8326" spans="3:4" ht="15" hidden="1" customHeight="1" x14ac:dyDescent="0.25">
      <c r="C8326" s="158" t="s">
        <v>552</v>
      </c>
      <c r="D8326" s="159">
        <v>653.36</v>
      </c>
    </row>
    <row r="8327" spans="3:4" ht="15" hidden="1" customHeight="1" x14ac:dyDescent="0.25">
      <c r="C8327" s="160" t="s">
        <v>540</v>
      </c>
      <c r="D8327" s="161">
        <v>1052.47</v>
      </c>
    </row>
    <row r="8328" spans="3:4" ht="15" hidden="1" customHeight="1" x14ac:dyDescent="0.25">
      <c r="C8328" s="158" t="s">
        <v>558</v>
      </c>
      <c r="D8328" s="159">
        <v>402</v>
      </c>
    </row>
    <row r="8329" spans="3:4" ht="15" hidden="1" customHeight="1" x14ac:dyDescent="0.25">
      <c r="C8329" s="160" t="s">
        <v>549</v>
      </c>
      <c r="D8329" s="161">
        <v>601.25</v>
      </c>
    </row>
    <row r="8330" spans="3:4" ht="15" hidden="1" customHeight="1" x14ac:dyDescent="0.25">
      <c r="C8330" s="158" t="s">
        <v>551</v>
      </c>
      <c r="D8330" s="159">
        <v>309.39999999999998</v>
      </c>
    </row>
    <row r="8331" spans="3:4" ht="15" hidden="1" customHeight="1" x14ac:dyDescent="0.25">
      <c r="C8331" s="160" t="s">
        <v>553</v>
      </c>
      <c r="D8331" s="161">
        <v>19.350000000000001</v>
      </c>
    </row>
    <row r="8332" spans="3:4" ht="15" hidden="1" customHeight="1" x14ac:dyDescent="0.25">
      <c r="C8332" s="158" t="s">
        <v>555</v>
      </c>
      <c r="D8332" s="159">
        <v>1292.9100000000001</v>
      </c>
    </row>
    <row r="8333" spans="3:4" ht="15" hidden="1" customHeight="1" x14ac:dyDescent="0.25">
      <c r="C8333" s="160" t="s">
        <v>308</v>
      </c>
      <c r="D8333" s="161">
        <v>720.01</v>
      </c>
    </row>
    <row r="8334" spans="3:4" ht="15" hidden="1" customHeight="1" x14ac:dyDescent="0.25">
      <c r="C8334" s="158" t="s">
        <v>551</v>
      </c>
      <c r="D8334" s="159">
        <v>888.39</v>
      </c>
    </row>
    <row r="8335" spans="3:4" ht="15" hidden="1" customHeight="1" x14ac:dyDescent="0.25">
      <c r="C8335" s="160" t="s">
        <v>557</v>
      </c>
      <c r="D8335" s="161">
        <v>1119.0999999999999</v>
      </c>
    </row>
    <row r="8336" spans="3:4" ht="15" hidden="1" customHeight="1" x14ac:dyDescent="0.25">
      <c r="C8336" s="158" t="s">
        <v>543</v>
      </c>
      <c r="D8336" s="159">
        <v>374.59</v>
      </c>
    </row>
    <row r="8337" spans="3:4" ht="15" hidden="1" customHeight="1" x14ac:dyDescent="0.25">
      <c r="C8337" s="160" t="s">
        <v>553</v>
      </c>
      <c r="D8337" s="161">
        <v>49.18</v>
      </c>
    </row>
    <row r="8338" spans="3:4" ht="15" hidden="1" customHeight="1" x14ac:dyDescent="0.25">
      <c r="C8338" s="158" t="s">
        <v>543</v>
      </c>
      <c r="D8338" s="159">
        <v>144.61000000000001</v>
      </c>
    </row>
    <row r="8339" spans="3:4" ht="15" hidden="1" customHeight="1" x14ac:dyDescent="0.25">
      <c r="C8339" s="160" t="s">
        <v>552</v>
      </c>
      <c r="D8339" s="161">
        <v>604.33000000000004</v>
      </c>
    </row>
    <row r="8340" spans="3:4" ht="15" hidden="1" customHeight="1" x14ac:dyDescent="0.25">
      <c r="C8340" s="158" t="s">
        <v>557</v>
      </c>
      <c r="D8340" s="159">
        <v>633.57000000000005</v>
      </c>
    </row>
    <row r="8341" spans="3:4" ht="15" hidden="1" customHeight="1" x14ac:dyDescent="0.25">
      <c r="C8341" s="160" t="s">
        <v>307</v>
      </c>
      <c r="D8341" s="161">
        <v>147.22</v>
      </c>
    </row>
    <row r="8342" spans="3:4" ht="15" hidden="1" customHeight="1" x14ac:dyDescent="0.25">
      <c r="C8342" s="158" t="s">
        <v>309</v>
      </c>
      <c r="D8342" s="159">
        <v>549.83000000000004</v>
      </c>
    </row>
    <row r="8343" spans="3:4" ht="15" hidden="1" customHeight="1" x14ac:dyDescent="0.25">
      <c r="C8343" s="160" t="s">
        <v>543</v>
      </c>
      <c r="D8343" s="161">
        <v>772.23</v>
      </c>
    </row>
    <row r="8344" spans="3:4" ht="15" hidden="1" customHeight="1" x14ac:dyDescent="0.25">
      <c r="C8344" s="158" t="s">
        <v>546</v>
      </c>
      <c r="D8344" s="159">
        <v>511.31</v>
      </c>
    </row>
    <row r="8345" spans="3:4" ht="15" hidden="1" customHeight="1" x14ac:dyDescent="0.25">
      <c r="C8345" s="160" t="s">
        <v>551</v>
      </c>
      <c r="D8345" s="161">
        <v>973.35</v>
      </c>
    </row>
    <row r="8346" spans="3:4" ht="15" hidden="1" customHeight="1" x14ac:dyDescent="0.25">
      <c r="C8346" s="158" t="s">
        <v>539</v>
      </c>
      <c r="D8346" s="159">
        <v>649.98</v>
      </c>
    </row>
    <row r="8347" spans="3:4" ht="15" hidden="1" customHeight="1" x14ac:dyDescent="0.25">
      <c r="C8347" s="160" t="s">
        <v>555</v>
      </c>
      <c r="D8347" s="161">
        <v>1248.67</v>
      </c>
    </row>
    <row r="8348" spans="3:4" ht="15" hidden="1" customHeight="1" x14ac:dyDescent="0.25">
      <c r="C8348" s="158" t="s">
        <v>312</v>
      </c>
      <c r="D8348" s="159">
        <v>622.37</v>
      </c>
    </row>
    <row r="8349" spans="3:4" ht="15" hidden="1" customHeight="1" x14ac:dyDescent="0.25">
      <c r="C8349" s="160" t="s">
        <v>553</v>
      </c>
      <c r="D8349" s="161">
        <v>945.86</v>
      </c>
    </row>
    <row r="8350" spans="3:4" ht="15" hidden="1" customHeight="1" x14ac:dyDescent="0.25">
      <c r="C8350" s="158" t="s">
        <v>546</v>
      </c>
      <c r="D8350" s="159">
        <v>311.39</v>
      </c>
    </row>
    <row r="8351" spans="3:4" ht="15" hidden="1" customHeight="1" x14ac:dyDescent="0.25">
      <c r="C8351" s="160" t="s">
        <v>540</v>
      </c>
      <c r="D8351" s="161">
        <v>626</v>
      </c>
    </row>
    <row r="8352" spans="3:4" ht="15" hidden="1" customHeight="1" x14ac:dyDescent="0.25">
      <c r="C8352" s="158" t="s">
        <v>544</v>
      </c>
      <c r="D8352" s="159">
        <v>497.12</v>
      </c>
    </row>
    <row r="8353" spans="3:4" ht="15" hidden="1" customHeight="1" x14ac:dyDescent="0.25">
      <c r="C8353" s="160" t="s">
        <v>554</v>
      </c>
      <c r="D8353" s="161">
        <v>792.81</v>
      </c>
    </row>
    <row r="8354" spans="3:4" ht="15" hidden="1" customHeight="1" x14ac:dyDescent="0.25">
      <c r="C8354" s="158" t="s">
        <v>541</v>
      </c>
      <c r="D8354" s="159">
        <v>996.2</v>
      </c>
    </row>
    <row r="8355" spans="3:4" ht="15" hidden="1" customHeight="1" x14ac:dyDescent="0.25">
      <c r="C8355" s="160" t="s">
        <v>549</v>
      </c>
      <c r="D8355" s="161">
        <v>692.68</v>
      </c>
    </row>
    <row r="8356" spans="3:4" ht="15" hidden="1" customHeight="1" x14ac:dyDescent="0.25">
      <c r="C8356" s="158" t="s">
        <v>552</v>
      </c>
      <c r="D8356" s="159">
        <v>568.73</v>
      </c>
    </row>
    <row r="8357" spans="3:4" ht="15" hidden="1" customHeight="1" x14ac:dyDescent="0.25">
      <c r="C8357" s="160" t="s">
        <v>312</v>
      </c>
      <c r="D8357" s="161">
        <v>78.11</v>
      </c>
    </row>
    <row r="8358" spans="3:4" ht="15" hidden="1" customHeight="1" x14ac:dyDescent="0.25">
      <c r="C8358" s="158" t="s">
        <v>558</v>
      </c>
      <c r="D8358" s="159">
        <v>605.33000000000004</v>
      </c>
    </row>
    <row r="8359" spans="3:4" ht="15" hidden="1" customHeight="1" x14ac:dyDescent="0.25">
      <c r="C8359" s="160" t="s">
        <v>309</v>
      </c>
      <c r="D8359" s="161">
        <v>785.58</v>
      </c>
    </row>
    <row r="8360" spans="3:4" ht="15" hidden="1" customHeight="1" x14ac:dyDescent="0.25">
      <c r="C8360" s="158" t="s">
        <v>549</v>
      </c>
      <c r="D8360" s="159">
        <v>209.1</v>
      </c>
    </row>
    <row r="8361" spans="3:4" ht="15" hidden="1" customHeight="1" x14ac:dyDescent="0.25">
      <c r="C8361" s="160" t="s">
        <v>551</v>
      </c>
      <c r="D8361" s="161">
        <v>1157.81</v>
      </c>
    </row>
    <row r="8362" spans="3:4" ht="15" hidden="1" customHeight="1" x14ac:dyDescent="0.25">
      <c r="C8362" s="158" t="s">
        <v>542</v>
      </c>
      <c r="D8362" s="159">
        <v>866.71</v>
      </c>
    </row>
    <row r="8363" spans="3:4" ht="15" hidden="1" customHeight="1" x14ac:dyDescent="0.25">
      <c r="C8363" s="160" t="s">
        <v>552</v>
      </c>
      <c r="D8363" s="161">
        <v>366.75</v>
      </c>
    </row>
    <row r="8364" spans="3:4" ht="15" hidden="1" customHeight="1" x14ac:dyDescent="0.25">
      <c r="C8364" s="158" t="s">
        <v>547</v>
      </c>
      <c r="D8364" s="159">
        <v>493.73</v>
      </c>
    </row>
    <row r="8365" spans="3:4" ht="15" hidden="1" customHeight="1" x14ac:dyDescent="0.25">
      <c r="C8365" s="160" t="s">
        <v>545</v>
      </c>
      <c r="D8365" s="161">
        <v>1075.96</v>
      </c>
    </row>
    <row r="8366" spans="3:4" ht="15" hidden="1" customHeight="1" x14ac:dyDescent="0.25">
      <c r="C8366" s="158" t="s">
        <v>551</v>
      </c>
      <c r="D8366" s="159">
        <v>1155.68</v>
      </c>
    </row>
    <row r="8367" spans="3:4" ht="15" hidden="1" customHeight="1" x14ac:dyDescent="0.25">
      <c r="C8367" s="160" t="s">
        <v>540</v>
      </c>
      <c r="D8367" s="161">
        <v>584.69000000000005</v>
      </c>
    </row>
    <row r="8368" spans="3:4" ht="15" hidden="1" customHeight="1" x14ac:dyDescent="0.25">
      <c r="C8368" s="158" t="s">
        <v>308</v>
      </c>
      <c r="D8368" s="159">
        <v>1194.96</v>
      </c>
    </row>
    <row r="8369" spans="3:4" ht="15" hidden="1" customHeight="1" x14ac:dyDescent="0.25">
      <c r="C8369" s="160" t="s">
        <v>547</v>
      </c>
      <c r="D8369" s="161">
        <v>694.34</v>
      </c>
    </row>
    <row r="8370" spans="3:4" ht="15" hidden="1" customHeight="1" x14ac:dyDescent="0.25">
      <c r="C8370" s="158" t="s">
        <v>542</v>
      </c>
      <c r="D8370" s="159">
        <v>848.23</v>
      </c>
    </row>
    <row r="8371" spans="3:4" ht="15" hidden="1" customHeight="1" x14ac:dyDescent="0.25">
      <c r="C8371" s="160" t="s">
        <v>554</v>
      </c>
      <c r="D8371" s="161">
        <v>416.5</v>
      </c>
    </row>
    <row r="8372" spans="3:4" ht="15" hidden="1" customHeight="1" x14ac:dyDescent="0.25">
      <c r="C8372" s="158" t="s">
        <v>540</v>
      </c>
      <c r="D8372" s="159">
        <v>533.91999999999996</v>
      </c>
    </row>
    <row r="8373" spans="3:4" ht="15" hidden="1" customHeight="1" x14ac:dyDescent="0.25">
      <c r="C8373" s="160" t="s">
        <v>541</v>
      </c>
      <c r="D8373" s="161">
        <v>593.88</v>
      </c>
    </row>
    <row r="8374" spans="3:4" ht="15" hidden="1" customHeight="1" x14ac:dyDescent="0.25">
      <c r="C8374" s="158" t="s">
        <v>307</v>
      </c>
      <c r="D8374" s="159">
        <v>338.52</v>
      </c>
    </row>
    <row r="8375" spans="3:4" ht="15" hidden="1" customHeight="1" x14ac:dyDescent="0.25">
      <c r="C8375" s="160" t="s">
        <v>309</v>
      </c>
      <c r="D8375" s="161">
        <v>1260.6199999999999</v>
      </c>
    </row>
    <row r="8376" spans="3:4" ht="15" hidden="1" customHeight="1" x14ac:dyDescent="0.25">
      <c r="C8376" s="158" t="s">
        <v>553</v>
      </c>
      <c r="D8376" s="159">
        <v>1121.82</v>
      </c>
    </row>
    <row r="8377" spans="3:4" ht="15" hidden="1" customHeight="1" x14ac:dyDescent="0.25">
      <c r="C8377" s="160" t="s">
        <v>540</v>
      </c>
      <c r="D8377" s="161">
        <v>497.52</v>
      </c>
    </row>
    <row r="8378" spans="3:4" ht="15" hidden="1" customHeight="1" x14ac:dyDescent="0.25">
      <c r="C8378" s="158" t="s">
        <v>553</v>
      </c>
      <c r="D8378" s="159">
        <v>796.88</v>
      </c>
    </row>
    <row r="8379" spans="3:4" ht="15" hidden="1" customHeight="1" x14ac:dyDescent="0.25">
      <c r="C8379" s="160" t="s">
        <v>552</v>
      </c>
      <c r="D8379" s="161">
        <v>502.69</v>
      </c>
    </row>
    <row r="8380" spans="3:4" ht="15" hidden="1" customHeight="1" x14ac:dyDescent="0.25">
      <c r="C8380" s="158" t="s">
        <v>545</v>
      </c>
      <c r="D8380" s="159">
        <v>894.35</v>
      </c>
    </row>
    <row r="8381" spans="3:4" ht="15" hidden="1" customHeight="1" x14ac:dyDescent="0.25">
      <c r="C8381" s="160" t="s">
        <v>312</v>
      </c>
      <c r="D8381" s="161">
        <v>1088.77</v>
      </c>
    </row>
    <row r="8382" spans="3:4" ht="15" hidden="1" customHeight="1" x14ac:dyDescent="0.25">
      <c r="C8382" s="158" t="s">
        <v>309</v>
      </c>
      <c r="D8382" s="159">
        <v>949.74</v>
      </c>
    </row>
    <row r="8383" spans="3:4" ht="15" hidden="1" customHeight="1" x14ac:dyDescent="0.25">
      <c r="C8383" s="160" t="s">
        <v>312</v>
      </c>
      <c r="D8383" s="161">
        <v>532.79999999999995</v>
      </c>
    </row>
    <row r="8384" spans="3:4" ht="15" hidden="1" customHeight="1" x14ac:dyDescent="0.25">
      <c r="C8384" s="158" t="s">
        <v>546</v>
      </c>
      <c r="D8384" s="159">
        <v>646.16</v>
      </c>
    </row>
    <row r="8385" spans="3:4" ht="15" hidden="1" customHeight="1" x14ac:dyDescent="0.25">
      <c r="C8385" s="160" t="s">
        <v>308</v>
      </c>
      <c r="D8385" s="161">
        <v>311.62</v>
      </c>
    </row>
    <row r="8386" spans="3:4" ht="15" hidden="1" customHeight="1" x14ac:dyDescent="0.25">
      <c r="C8386" s="158" t="s">
        <v>540</v>
      </c>
      <c r="D8386" s="159">
        <v>609.49</v>
      </c>
    </row>
    <row r="8387" spans="3:4" ht="15" hidden="1" customHeight="1" x14ac:dyDescent="0.25">
      <c r="C8387" s="160" t="s">
        <v>312</v>
      </c>
      <c r="D8387" s="161">
        <v>19.850000000000001</v>
      </c>
    </row>
    <row r="8388" spans="3:4" ht="15" hidden="1" customHeight="1" x14ac:dyDescent="0.25">
      <c r="C8388" s="158" t="s">
        <v>553</v>
      </c>
      <c r="D8388" s="159">
        <v>569.19000000000005</v>
      </c>
    </row>
    <row r="8389" spans="3:4" ht="15" hidden="1" customHeight="1" x14ac:dyDescent="0.25">
      <c r="C8389" s="160" t="s">
        <v>547</v>
      </c>
      <c r="D8389" s="161">
        <v>642.02</v>
      </c>
    </row>
    <row r="8390" spans="3:4" ht="15" hidden="1" customHeight="1" x14ac:dyDescent="0.25">
      <c r="C8390" s="158" t="s">
        <v>551</v>
      </c>
      <c r="D8390" s="159">
        <v>610.30999999999995</v>
      </c>
    </row>
    <row r="8391" spans="3:4" ht="15" hidden="1" customHeight="1" x14ac:dyDescent="0.25">
      <c r="C8391" s="160" t="s">
        <v>544</v>
      </c>
      <c r="D8391" s="161">
        <v>610.33000000000004</v>
      </c>
    </row>
    <row r="8392" spans="3:4" ht="15" hidden="1" customHeight="1" x14ac:dyDescent="0.25">
      <c r="C8392" s="158" t="s">
        <v>545</v>
      </c>
      <c r="D8392" s="159">
        <v>738.66</v>
      </c>
    </row>
    <row r="8393" spans="3:4" ht="15" hidden="1" customHeight="1" x14ac:dyDescent="0.25">
      <c r="C8393" s="160" t="s">
        <v>539</v>
      </c>
      <c r="D8393" s="161">
        <v>430.64</v>
      </c>
    </row>
    <row r="8394" spans="3:4" ht="15" hidden="1" customHeight="1" x14ac:dyDescent="0.25">
      <c r="C8394" s="158" t="s">
        <v>556</v>
      </c>
      <c r="D8394" s="159">
        <v>419.21</v>
      </c>
    </row>
    <row r="8395" spans="3:4" ht="15" hidden="1" customHeight="1" x14ac:dyDescent="0.25">
      <c r="C8395" s="160" t="s">
        <v>545</v>
      </c>
      <c r="D8395" s="161">
        <v>1228.19</v>
      </c>
    </row>
    <row r="8396" spans="3:4" ht="15" hidden="1" customHeight="1" x14ac:dyDescent="0.25">
      <c r="C8396" s="158" t="s">
        <v>539</v>
      </c>
      <c r="D8396" s="159">
        <v>42.78</v>
      </c>
    </row>
    <row r="8397" spans="3:4" ht="15" hidden="1" customHeight="1" x14ac:dyDescent="0.25">
      <c r="C8397" s="160" t="s">
        <v>552</v>
      </c>
      <c r="D8397" s="161">
        <v>772.27</v>
      </c>
    </row>
    <row r="8398" spans="3:4" ht="15" hidden="1" customHeight="1" x14ac:dyDescent="0.25">
      <c r="C8398" s="158" t="s">
        <v>545</v>
      </c>
      <c r="D8398" s="159">
        <v>1044.3499999999999</v>
      </c>
    </row>
    <row r="8399" spans="3:4" ht="15" hidden="1" customHeight="1" x14ac:dyDescent="0.25">
      <c r="C8399" s="160" t="s">
        <v>546</v>
      </c>
      <c r="D8399" s="161">
        <v>691.38</v>
      </c>
    </row>
    <row r="8400" spans="3:4" ht="15" hidden="1" customHeight="1" x14ac:dyDescent="0.25">
      <c r="C8400" s="158" t="s">
        <v>543</v>
      </c>
      <c r="D8400" s="159">
        <v>613.5</v>
      </c>
    </row>
    <row r="8401" spans="3:4" ht="15" hidden="1" customHeight="1" x14ac:dyDescent="0.25">
      <c r="C8401" s="160" t="s">
        <v>549</v>
      </c>
      <c r="D8401" s="161">
        <v>1104.45</v>
      </c>
    </row>
    <row r="8402" spans="3:4" ht="15" hidden="1" customHeight="1" x14ac:dyDescent="0.25">
      <c r="C8402" s="158" t="s">
        <v>548</v>
      </c>
      <c r="D8402" s="159">
        <v>567.9</v>
      </c>
    </row>
    <row r="8403" spans="3:4" ht="15" hidden="1" customHeight="1" x14ac:dyDescent="0.25">
      <c r="C8403" s="160" t="s">
        <v>308</v>
      </c>
      <c r="D8403" s="161">
        <v>685.15</v>
      </c>
    </row>
    <row r="8404" spans="3:4" ht="15" hidden="1" customHeight="1" x14ac:dyDescent="0.25">
      <c r="C8404" s="158" t="s">
        <v>546</v>
      </c>
      <c r="D8404" s="159">
        <v>513.24</v>
      </c>
    </row>
    <row r="8405" spans="3:4" ht="15" hidden="1" customHeight="1" x14ac:dyDescent="0.25">
      <c r="C8405" s="160" t="s">
        <v>312</v>
      </c>
      <c r="D8405" s="161">
        <v>1081.77</v>
      </c>
    </row>
    <row r="8406" spans="3:4" ht="15" hidden="1" customHeight="1" x14ac:dyDescent="0.25">
      <c r="C8406" s="158" t="s">
        <v>539</v>
      </c>
      <c r="D8406" s="159">
        <v>360.81</v>
      </c>
    </row>
    <row r="8407" spans="3:4" ht="15" hidden="1" customHeight="1" x14ac:dyDescent="0.25">
      <c r="C8407" s="160" t="s">
        <v>549</v>
      </c>
      <c r="D8407" s="161">
        <v>631.41</v>
      </c>
    </row>
    <row r="8408" spans="3:4" ht="15" hidden="1" customHeight="1" x14ac:dyDescent="0.25">
      <c r="C8408" s="158" t="s">
        <v>545</v>
      </c>
      <c r="D8408" s="159">
        <v>1210.8599999999999</v>
      </c>
    </row>
    <row r="8409" spans="3:4" ht="15" hidden="1" customHeight="1" x14ac:dyDescent="0.25">
      <c r="C8409" s="160" t="s">
        <v>545</v>
      </c>
      <c r="D8409" s="161">
        <v>824.43</v>
      </c>
    </row>
    <row r="8410" spans="3:4" ht="15" hidden="1" customHeight="1" x14ac:dyDescent="0.25">
      <c r="C8410" s="158" t="s">
        <v>551</v>
      </c>
      <c r="D8410" s="159">
        <v>516.30999999999995</v>
      </c>
    </row>
    <row r="8411" spans="3:4" ht="15" hidden="1" customHeight="1" x14ac:dyDescent="0.25">
      <c r="C8411" s="160" t="s">
        <v>542</v>
      </c>
      <c r="D8411" s="161">
        <v>473.33</v>
      </c>
    </row>
    <row r="8412" spans="3:4" ht="15" hidden="1" customHeight="1" x14ac:dyDescent="0.25">
      <c r="C8412" s="158" t="s">
        <v>308</v>
      </c>
      <c r="D8412" s="159">
        <v>939.44</v>
      </c>
    </row>
    <row r="8413" spans="3:4" ht="15" hidden="1" customHeight="1" x14ac:dyDescent="0.25">
      <c r="C8413" s="160" t="s">
        <v>308</v>
      </c>
      <c r="D8413" s="161">
        <v>323.13</v>
      </c>
    </row>
    <row r="8414" spans="3:4" ht="15" hidden="1" customHeight="1" x14ac:dyDescent="0.25">
      <c r="C8414" s="158" t="s">
        <v>547</v>
      </c>
      <c r="D8414" s="159">
        <v>671.48</v>
      </c>
    </row>
    <row r="8415" spans="3:4" ht="15" hidden="1" customHeight="1" x14ac:dyDescent="0.25">
      <c r="C8415" s="160" t="s">
        <v>547</v>
      </c>
      <c r="D8415" s="161">
        <v>70.41</v>
      </c>
    </row>
    <row r="8416" spans="3:4" ht="15" hidden="1" customHeight="1" x14ac:dyDescent="0.25">
      <c r="C8416" s="158" t="s">
        <v>540</v>
      </c>
      <c r="D8416" s="159">
        <v>608.46</v>
      </c>
    </row>
    <row r="8417" spans="3:4" ht="15" hidden="1" customHeight="1" x14ac:dyDescent="0.25">
      <c r="C8417" s="160" t="s">
        <v>555</v>
      </c>
      <c r="D8417" s="161">
        <v>1079.25</v>
      </c>
    </row>
    <row r="8418" spans="3:4" ht="15" hidden="1" customHeight="1" x14ac:dyDescent="0.25">
      <c r="C8418" s="158" t="s">
        <v>312</v>
      </c>
      <c r="D8418" s="159">
        <v>853.19</v>
      </c>
    </row>
    <row r="8419" spans="3:4" ht="15" hidden="1" customHeight="1" x14ac:dyDescent="0.25">
      <c r="C8419" s="160" t="s">
        <v>541</v>
      </c>
      <c r="D8419" s="161">
        <v>57.56</v>
      </c>
    </row>
    <row r="8420" spans="3:4" ht="15" hidden="1" customHeight="1" x14ac:dyDescent="0.25">
      <c r="C8420" s="158" t="s">
        <v>546</v>
      </c>
      <c r="D8420" s="159">
        <v>586.27</v>
      </c>
    </row>
    <row r="8421" spans="3:4" ht="15" hidden="1" customHeight="1" x14ac:dyDescent="0.25">
      <c r="C8421" s="160" t="s">
        <v>553</v>
      </c>
      <c r="D8421" s="161">
        <v>185.19</v>
      </c>
    </row>
    <row r="8422" spans="3:4" ht="15" hidden="1" customHeight="1" x14ac:dyDescent="0.25">
      <c r="C8422" s="158" t="s">
        <v>540</v>
      </c>
      <c r="D8422" s="159">
        <v>349.24</v>
      </c>
    </row>
    <row r="8423" spans="3:4" ht="15" hidden="1" customHeight="1" x14ac:dyDescent="0.25">
      <c r="C8423" s="160" t="s">
        <v>545</v>
      </c>
      <c r="D8423" s="161">
        <v>750.26</v>
      </c>
    </row>
    <row r="8424" spans="3:4" ht="15" hidden="1" customHeight="1" x14ac:dyDescent="0.25">
      <c r="C8424" s="158" t="s">
        <v>307</v>
      </c>
      <c r="D8424" s="159">
        <v>688.58</v>
      </c>
    </row>
    <row r="8425" spans="3:4" ht="15" hidden="1" customHeight="1" x14ac:dyDescent="0.25">
      <c r="C8425" s="160" t="s">
        <v>556</v>
      </c>
      <c r="D8425" s="161">
        <v>1076.25</v>
      </c>
    </row>
    <row r="8426" spans="3:4" ht="15" hidden="1" customHeight="1" x14ac:dyDescent="0.25">
      <c r="C8426" s="158" t="s">
        <v>312</v>
      </c>
      <c r="D8426" s="159">
        <v>729.81</v>
      </c>
    </row>
    <row r="8427" spans="3:4" ht="15" hidden="1" customHeight="1" x14ac:dyDescent="0.25">
      <c r="C8427" s="160" t="s">
        <v>308</v>
      </c>
      <c r="D8427" s="161">
        <v>1133.1500000000001</v>
      </c>
    </row>
    <row r="8428" spans="3:4" ht="15" hidden="1" customHeight="1" x14ac:dyDescent="0.25">
      <c r="C8428" s="158" t="s">
        <v>309</v>
      </c>
      <c r="D8428" s="159">
        <v>651.45000000000005</v>
      </c>
    </row>
    <row r="8429" spans="3:4" ht="15" hidden="1" customHeight="1" x14ac:dyDescent="0.25">
      <c r="C8429" s="160" t="s">
        <v>307</v>
      </c>
      <c r="D8429" s="161">
        <v>308.95999999999998</v>
      </c>
    </row>
    <row r="8430" spans="3:4" ht="15" hidden="1" customHeight="1" x14ac:dyDescent="0.25">
      <c r="C8430" s="158" t="s">
        <v>540</v>
      </c>
      <c r="D8430" s="159">
        <v>203.35</v>
      </c>
    </row>
    <row r="8431" spans="3:4" ht="15" hidden="1" customHeight="1" x14ac:dyDescent="0.25">
      <c r="C8431" s="160" t="s">
        <v>547</v>
      </c>
      <c r="D8431" s="161">
        <v>1217.44</v>
      </c>
    </row>
    <row r="8432" spans="3:4" ht="15" hidden="1" customHeight="1" x14ac:dyDescent="0.25">
      <c r="C8432" s="158" t="s">
        <v>539</v>
      </c>
      <c r="D8432" s="159">
        <v>522.25</v>
      </c>
    </row>
    <row r="8433" spans="3:4" ht="15" hidden="1" customHeight="1" x14ac:dyDescent="0.25">
      <c r="C8433" s="160" t="s">
        <v>546</v>
      </c>
      <c r="D8433" s="161">
        <v>613.92999999999995</v>
      </c>
    </row>
    <row r="8434" spans="3:4" ht="15" hidden="1" customHeight="1" x14ac:dyDescent="0.25">
      <c r="C8434" s="158" t="s">
        <v>542</v>
      </c>
      <c r="D8434" s="159">
        <v>1153.8499999999999</v>
      </c>
    </row>
    <row r="8435" spans="3:4" ht="15" hidden="1" customHeight="1" x14ac:dyDescent="0.25">
      <c r="C8435" s="160" t="s">
        <v>545</v>
      </c>
      <c r="D8435" s="161">
        <v>742.01</v>
      </c>
    </row>
    <row r="8436" spans="3:4" ht="15" hidden="1" customHeight="1" x14ac:dyDescent="0.25">
      <c r="C8436" s="158" t="s">
        <v>546</v>
      </c>
      <c r="D8436" s="159">
        <v>667.64</v>
      </c>
    </row>
    <row r="8437" spans="3:4" ht="15" hidden="1" customHeight="1" x14ac:dyDescent="0.25">
      <c r="C8437" s="160" t="s">
        <v>546</v>
      </c>
      <c r="D8437" s="161">
        <v>1114.43</v>
      </c>
    </row>
    <row r="8438" spans="3:4" ht="15" hidden="1" customHeight="1" x14ac:dyDescent="0.25">
      <c r="C8438" s="158" t="s">
        <v>542</v>
      </c>
      <c r="D8438" s="159">
        <v>734.11</v>
      </c>
    </row>
    <row r="8439" spans="3:4" ht="15" hidden="1" customHeight="1" x14ac:dyDescent="0.25">
      <c r="C8439" s="160" t="s">
        <v>549</v>
      </c>
      <c r="D8439" s="161">
        <v>1091.79</v>
      </c>
    </row>
    <row r="8440" spans="3:4" ht="15" hidden="1" customHeight="1" x14ac:dyDescent="0.25">
      <c r="C8440" s="158" t="s">
        <v>545</v>
      </c>
      <c r="D8440" s="159">
        <v>698.49</v>
      </c>
    </row>
    <row r="8441" spans="3:4" ht="15" hidden="1" customHeight="1" x14ac:dyDescent="0.25">
      <c r="C8441" s="160" t="s">
        <v>545</v>
      </c>
      <c r="D8441" s="161">
        <v>695.74</v>
      </c>
    </row>
    <row r="8442" spans="3:4" ht="15" hidden="1" customHeight="1" x14ac:dyDescent="0.25">
      <c r="C8442" s="158" t="s">
        <v>542</v>
      </c>
      <c r="D8442" s="159">
        <v>1060.42</v>
      </c>
    </row>
    <row r="8443" spans="3:4" ht="15" hidden="1" customHeight="1" x14ac:dyDescent="0.25">
      <c r="C8443" s="160" t="s">
        <v>552</v>
      </c>
      <c r="D8443" s="161">
        <v>250.27</v>
      </c>
    </row>
    <row r="8444" spans="3:4" ht="15" hidden="1" customHeight="1" x14ac:dyDescent="0.25">
      <c r="C8444" s="158" t="s">
        <v>539</v>
      </c>
      <c r="D8444" s="159">
        <v>1187.9000000000001</v>
      </c>
    </row>
    <row r="8445" spans="3:4" ht="15" hidden="1" customHeight="1" x14ac:dyDescent="0.25">
      <c r="C8445" s="160" t="s">
        <v>551</v>
      </c>
      <c r="D8445" s="161">
        <v>918.44</v>
      </c>
    </row>
    <row r="8446" spans="3:4" ht="15" hidden="1" customHeight="1" x14ac:dyDescent="0.25">
      <c r="C8446" s="158" t="s">
        <v>542</v>
      </c>
      <c r="D8446" s="159">
        <v>356.76</v>
      </c>
    </row>
    <row r="8447" spans="3:4" ht="15" hidden="1" customHeight="1" x14ac:dyDescent="0.25">
      <c r="C8447" s="160" t="s">
        <v>546</v>
      </c>
      <c r="D8447" s="161">
        <v>968.32</v>
      </c>
    </row>
    <row r="8448" spans="3:4" ht="15" hidden="1" customHeight="1" x14ac:dyDescent="0.25">
      <c r="C8448" s="158" t="s">
        <v>309</v>
      </c>
      <c r="D8448" s="159">
        <v>284.54000000000002</v>
      </c>
    </row>
    <row r="8449" spans="3:4" ht="15" hidden="1" customHeight="1" x14ac:dyDescent="0.25">
      <c r="C8449" s="160" t="s">
        <v>553</v>
      </c>
      <c r="D8449" s="161">
        <v>533.1</v>
      </c>
    </row>
    <row r="8450" spans="3:4" ht="15" hidden="1" customHeight="1" x14ac:dyDescent="0.25">
      <c r="C8450" s="158" t="s">
        <v>540</v>
      </c>
      <c r="D8450" s="159">
        <v>591.73</v>
      </c>
    </row>
    <row r="8451" spans="3:4" ht="15" hidden="1" customHeight="1" x14ac:dyDescent="0.25">
      <c r="C8451" s="160" t="s">
        <v>309</v>
      </c>
      <c r="D8451" s="161">
        <v>216.79</v>
      </c>
    </row>
    <row r="8452" spans="3:4" ht="15" hidden="1" customHeight="1" x14ac:dyDescent="0.25">
      <c r="C8452" s="158" t="s">
        <v>309</v>
      </c>
      <c r="D8452" s="159">
        <v>13.08</v>
      </c>
    </row>
    <row r="8453" spans="3:4" ht="15" hidden="1" customHeight="1" x14ac:dyDescent="0.25">
      <c r="C8453" s="160" t="s">
        <v>546</v>
      </c>
      <c r="D8453" s="161">
        <v>718.14</v>
      </c>
    </row>
    <row r="8454" spans="3:4" ht="15" hidden="1" customHeight="1" x14ac:dyDescent="0.25">
      <c r="C8454" s="158" t="s">
        <v>309</v>
      </c>
      <c r="D8454" s="159">
        <v>974.9</v>
      </c>
    </row>
    <row r="8455" spans="3:4" ht="15" hidden="1" customHeight="1" x14ac:dyDescent="0.25">
      <c r="C8455" s="160" t="s">
        <v>545</v>
      </c>
      <c r="D8455" s="161">
        <v>506.29</v>
      </c>
    </row>
    <row r="8456" spans="3:4" ht="15" hidden="1" customHeight="1" x14ac:dyDescent="0.25">
      <c r="C8456" s="158" t="s">
        <v>553</v>
      </c>
      <c r="D8456" s="159">
        <v>1118.19</v>
      </c>
    </row>
    <row r="8457" spans="3:4" ht="15" hidden="1" customHeight="1" x14ac:dyDescent="0.25">
      <c r="C8457" s="160" t="s">
        <v>551</v>
      </c>
      <c r="D8457" s="161">
        <v>33.81</v>
      </c>
    </row>
    <row r="8458" spans="3:4" ht="15" hidden="1" customHeight="1" x14ac:dyDescent="0.25">
      <c r="C8458" s="158" t="s">
        <v>556</v>
      </c>
      <c r="D8458" s="159">
        <v>1004.22</v>
      </c>
    </row>
    <row r="8459" spans="3:4" ht="15" hidden="1" customHeight="1" x14ac:dyDescent="0.25">
      <c r="C8459" s="160" t="s">
        <v>549</v>
      </c>
      <c r="D8459" s="161">
        <v>859.68</v>
      </c>
    </row>
    <row r="8460" spans="3:4" ht="15" hidden="1" customHeight="1" x14ac:dyDescent="0.25">
      <c r="C8460" s="158" t="s">
        <v>550</v>
      </c>
      <c r="D8460" s="159">
        <v>1002.27</v>
      </c>
    </row>
    <row r="8461" spans="3:4" ht="15" hidden="1" customHeight="1" x14ac:dyDescent="0.25">
      <c r="C8461" s="160" t="s">
        <v>542</v>
      </c>
      <c r="D8461" s="161">
        <v>70.7</v>
      </c>
    </row>
    <row r="8462" spans="3:4" ht="15" hidden="1" customHeight="1" x14ac:dyDescent="0.25">
      <c r="C8462" s="158" t="s">
        <v>543</v>
      </c>
      <c r="D8462" s="159">
        <v>685.75</v>
      </c>
    </row>
    <row r="8463" spans="3:4" ht="15" hidden="1" customHeight="1" x14ac:dyDescent="0.25">
      <c r="C8463" s="160" t="s">
        <v>545</v>
      </c>
      <c r="D8463" s="161">
        <v>1054.19</v>
      </c>
    </row>
    <row r="8464" spans="3:4" ht="15" hidden="1" customHeight="1" x14ac:dyDescent="0.25">
      <c r="C8464" s="158" t="s">
        <v>309</v>
      </c>
      <c r="D8464" s="159">
        <v>35.15</v>
      </c>
    </row>
    <row r="8465" spans="3:4" ht="15" hidden="1" customHeight="1" x14ac:dyDescent="0.25">
      <c r="C8465" s="160" t="s">
        <v>551</v>
      </c>
      <c r="D8465" s="161">
        <v>585.30999999999995</v>
      </c>
    </row>
    <row r="8466" spans="3:4" ht="15" hidden="1" customHeight="1" x14ac:dyDescent="0.25">
      <c r="C8466" s="158" t="s">
        <v>551</v>
      </c>
      <c r="D8466" s="159">
        <v>1188.9100000000001</v>
      </c>
    </row>
    <row r="8467" spans="3:4" ht="15" hidden="1" customHeight="1" x14ac:dyDescent="0.25">
      <c r="C8467" s="160" t="s">
        <v>539</v>
      </c>
      <c r="D8467" s="161">
        <v>562.23</v>
      </c>
    </row>
    <row r="8468" spans="3:4" ht="15" hidden="1" customHeight="1" x14ac:dyDescent="0.25">
      <c r="C8468" s="158" t="s">
        <v>551</v>
      </c>
      <c r="D8468" s="159">
        <v>1101.92</v>
      </c>
    </row>
    <row r="8469" spans="3:4" ht="15" hidden="1" customHeight="1" x14ac:dyDescent="0.25">
      <c r="C8469" s="160" t="s">
        <v>546</v>
      </c>
      <c r="D8469" s="161">
        <v>999.01</v>
      </c>
    </row>
    <row r="8470" spans="3:4" ht="15" hidden="1" customHeight="1" x14ac:dyDescent="0.25">
      <c r="C8470" s="158" t="s">
        <v>545</v>
      </c>
      <c r="D8470" s="159">
        <v>620.79</v>
      </c>
    </row>
    <row r="8471" spans="3:4" ht="15" hidden="1" customHeight="1" x14ac:dyDescent="0.25">
      <c r="C8471" s="160" t="s">
        <v>553</v>
      </c>
      <c r="D8471" s="161">
        <v>443.48</v>
      </c>
    </row>
    <row r="8472" spans="3:4" ht="15" hidden="1" customHeight="1" x14ac:dyDescent="0.25">
      <c r="C8472" s="158" t="s">
        <v>545</v>
      </c>
      <c r="D8472" s="159">
        <v>1361</v>
      </c>
    </row>
    <row r="8473" spans="3:4" ht="15" hidden="1" customHeight="1" x14ac:dyDescent="0.25">
      <c r="C8473" s="160" t="s">
        <v>542</v>
      </c>
      <c r="D8473" s="161">
        <v>1028.05</v>
      </c>
    </row>
    <row r="8474" spans="3:4" ht="15" hidden="1" customHeight="1" x14ac:dyDescent="0.25">
      <c r="C8474" s="158" t="s">
        <v>551</v>
      </c>
      <c r="D8474" s="159">
        <v>920.41</v>
      </c>
    </row>
    <row r="8475" spans="3:4" ht="15" hidden="1" customHeight="1" x14ac:dyDescent="0.25">
      <c r="C8475" s="160" t="s">
        <v>543</v>
      </c>
      <c r="D8475" s="161">
        <v>546.07000000000005</v>
      </c>
    </row>
    <row r="8476" spans="3:4" ht="15" hidden="1" customHeight="1" x14ac:dyDescent="0.25">
      <c r="C8476" s="158" t="s">
        <v>308</v>
      </c>
      <c r="D8476" s="159">
        <v>983.24</v>
      </c>
    </row>
    <row r="8477" spans="3:4" ht="15" hidden="1" customHeight="1" x14ac:dyDescent="0.25">
      <c r="C8477" s="160" t="s">
        <v>309</v>
      </c>
      <c r="D8477" s="161">
        <v>754.14</v>
      </c>
    </row>
    <row r="8478" spans="3:4" ht="15" hidden="1" customHeight="1" x14ac:dyDescent="0.25">
      <c r="C8478" s="158" t="s">
        <v>550</v>
      </c>
      <c r="D8478" s="159">
        <v>803</v>
      </c>
    </row>
    <row r="8479" spans="3:4" ht="15" hidden="1" customHeight="1" x14ac:dyDescent="0.25">
      <c r="C8479" s="160" t="s">
        <v>539</v>
      </c>
      <c r="D8479" s="161">
        <v>229.08</v>
      </c>
    </row>
    <row r="8480" spans="3:4" ht="15" hidden="1" customHeight="1" x14ac:dyDescent="0.25">
      <c r="C8480" s="158" t="s">
        <v>542</v>
      </c>
      <c r="D8480" s="159">
        <v>914.02</v>
      </c>
    </row>
    <row r="8481" spans="3:4" ht="15" hidden="1" customHeight="1" x14ac:dyDescent="0.25">
      <c r="C8481" s="160" t="s">
        <v>312</v>
      </c>
      <c r="D8481" s="161">
        <v>550.91999999999996</v>
      </c>
    </row>
    <row r="8482" spans="3:4" ht="15" hidden="1" customHeight="1" x14ac:dyDescent="0.25">
      <c r="C8482" s="158" t="s">
        <v>546</v>
      </c>
      <c r="D8482" s="159">
        <v>1274.4000000000001</v>
      </c>
    </row>
    <row r="8483" spans="3:4" ht="15" hidden="1" customHeight="1" x14ac:dyDescent="0.25">
      <c r="C8483" s="160" t="s">
        <v>542</v>
      </c>
      <c r="D8483" s="161">
        <v>790.37</v>
      </c>
    </row>
    <row r="8484" spans="3:4" ht="15" hidden="1" customHeight="1" x14ac:dyDescent="0.25">
      <c r="C8484" s="158" t="s">
        <v>556</v>
      </c>
      <c r="D8484" s="159">
        <v>584.44000000000005</v>
      </c>
    </row>
    <row r="8485" spans="3:4" ht="15" hidden="1" customHeight="1" x14ac:dyDescent="0.25">
      <c r="C8485" s="160" t="s">
        <v>546</v>
      </c>
      <c r="D8485" s="161">
        <v>400.44</v>
      </c>
    </row>
    <row r="8486" spans="3:4" ht="15" hidden="1" customHeight="1" x14ac:dyDescent="0.25">
      <c r="C8486" s="158" t="s">
        <v>539</v>
      </c>
      <c r="D8486" s="159">
        <v>1284.52</v>
      </c>
    </row>
    <row r="8487" spans="3:4" ht="15" hidden="1" customHeight="1" x14ac:dyDescent="0.25">
      <c r="C8487" s="160" t="s">
        <v>548</v>
      </c>
      <c r="D8487" s="161">
        <v>1245.23</v>
      </c>
    </row>
    <row r="8488" spans="3:4" ht="15" hidden="1" customHeight="1" x14ac:dyDescent="0.25">
      <c r="C8488" s="158" t="s">
        <v>552</v>
      </c>
      <c r="D8488" s="159">
        <v>1096.3499999999999</v>
      </c>
    </row>
    <row r="8489" spans="3:4" ht="15" hidden="1" customHeight="1" x14ac:dyDescent="0.25">
      <c r="C8489" s="160" t="s">
        <v>543</v>
      </c>
      <c r="D8489" s="161">
        <v>622.78</v>
      </c>
    </row>
    <row r="8490" spans="3:4" ht="15" hidden="1" customHeight="1" x14ac:dyDescent="0.25">
      <c r="C8490" s="158" t="s">
        <v>549</v>
      </c>
      <c r="D8490" s="159">
        <v>918.76</v>
      </c>
    </row>
    <row r="8491" spans="3:4" ht="15" hidden="1" customHeight="1" x14ac:dyDescent="0.25">
      <c r="C8491" s="160" t="s">
        <v>544</v>
      </c>
      <c r="D8491" s="161">
        <v>689.97</v>
      </c>
    </row>
    <row r="8492" spans="3:4" ht="15" hidden="1" customHeight="1" x14ac:dyDescent="0.25">
      <c r="C8492" s="158" t="s">
        <v>552</v>
      </c>
      <c r="D8492" s="159">
        <v>575.99</v>
      </c>
    </row>
    <row r="8493" spans="3:4" ht="15" hidden="1" customHeight="1" x14ac:dyDescent="0.25">
      <c r="C8493" s="160" t="s">
        <v>542</v>
      </c>
      <c r="D8493" s="161">
        <v>893.4</v>
      </c>
    </row>
    <row r="8494" spans="3:4" ht="15" hidden="1" customHeight="1" x14ac:dyDescent="0.25">
      <c r="C8494" s="158" t="s">
        <v>309</v>
      </c>
      <c r="D8494" s="159">
        <v>67.98</v>
      </c>
    </row>
    <row r="8495" spans="3:4" ht="15" hidden="1" customHeight="1" x14ac:dyDescent="0.25">
      <c r="C8495" s="160" t="s">
        <v>555</v>
      </c>
      <c r="D8495" s="161">
        <v>810.29</v>
      </c>
    </row>
    <row r="8496" spans="3:4" ht="15" hidden="1" customHeight="1" x14ac:dyDescent="0.25">
      <c r="C8496" s="158" t="s">
        <v>549</v>
      </c>
      <c r="D8496" s="159">
        <v>144.59</v>
      </c>
    </row>
    <row r="8497" spans="3:4" ht="15" hidden="1" customHeight="1" x14ac:dyDescent="0.25">
      <c r="C8497" s="160" t="s">
        <v>308</v>
      </c>
      <c r="D8497" s="161">
        <v>488.72</v>
      </c>
    </row>
    <row r="8498" spans="3:4" ht="15" hidden="1" customHeight="1" x14ac:dyDescent="0.25">
      <c r="C8498" s="158" t="s">
        <v>547</v>
      </c>
      <c r="D8498" s="159">
        <v>571.5</v>
      </c>
    </row>
    <row r="8499" spans="3:4" ht="15" hidden="1" customHeight="1" x14ac:dyDescent="0.25">
      <c r="C8499" s="160" t="s">
        <v>554</v>
      </c>
      <c r="D8499" s="161">
        <v>30.58</v>
      </c>
    </row>
    <row r="8500" spans="3:4" ht="15" hidden="1" customHeight="1" x14ac:dyDescent="0.25">
      <c r="C8500" s="158" t="s">
        <v>308</v>
      </c>
      <c r="D8500" s="159">
        <v>459.52</v>
      </c>
    </row>
    <row r="8501" spans="3:4" ht="15" hidden="1" customHeight="1" x14ac:dyDescent="0.25">
      <c r="C8501" s="160" t="s">
        <v>546</v>
      </c>
      <c r="D8501" s="161">
        <v>136.09</v>
      </c>
    </row>
    <row r="8502" spans="3:4" ht="15" hidden="1" customHeight="1" x14ac:dyDescent="0.25">
      <c r="C8502" s="158" t="s">
        <v>549</v>
      </c>
      <c r="D8502" s="159">
        <v>708.21</v>
      </c>
    </row>
    <row r="8503" spans="3:4" ht="15" hidden="1" customHeight="1" x14ac:dyDescent="0.25">
      <c r="C8503" s="160" t="s">
        <v>553</v>
      </c>
      <c r="D8503" s="161">
        <v>600.82000000000005</v>
      </c>
    </row>
    <row r="8504" spans="3:4" ht="15" hidden="1" customHeight="1" x14ac:dyDescent="0.25">
      <c r="C8504" s="158" t="s">
        <v>558</v>
      </c>
      <c r="D8504" s="159">
        <v>685.69</v>
      </c>
    </row>
    <row r="8505" spans="3:4" ht="15" hidden="1" customHeight="1" x14ac:dyDescent="0.25">
      <c r="C8505" s="160" t="s">
        <v>557</v>
      </c>
      <c r="D8505" s="161">
        <v>835.91</v>
      </c>
    </row>
    <row r="8506" spans="3:4" ht="15" hidden="1" customHeight="1" x14ac:dyDescent="0.25">
      <c r="C8506" s="158" t="s">
        <v>543</v>
      </c>
      <c r="D8506" s="159">
        <v>1273.9000000000001</v>
      </c>
    </row>
    <row r="8507" spans="3:4" ht="15" hidden="1" customHeight="1" x14ac:dyDescent="0.25">
      <c r="C8507" s="160" t="s">
        <v>307</v>
      </c>
      <c r="D8507" s="161">
        <v>968.06</v>
      </c>
    </row>
    <row r="8508" spans="3:4" ht="15" hidden="1" customHeight="1" x14ac:dyDescent="0.25">
      <c r="C8508" s="158" t="s">
        <v>546</v>
      </c>
      <c r="D8508" s="159">
        <v>299.7</v>
      </c>
    </row>
    <row r="8509" spans="3:4" ht="15" hidden="1" customHeight="1" x14ac:dyDescent="0.25">
      <c r="C8509" s="160" t="s">
        <v>541</v>
      </c>
      <c r="D8509" s="161">
        <v>1151</v>
      </c>
    </row>
    <row r="8510" spans="3:4" ht="15" hidden="1" customHeight="1" x14ac:dyDescent="0.25">
      <c r="C8510" s="158" t="s">
        <v>548</v>
      </c>
      <c r="D8510" s="159">
        <v>458.51</v>
      </c>
    </row>
    <row r="8511" spans="3:4" ht="15" hidden="1" customHeight="1" x14ac:dyDescent="0.25">
      <c r="C8511" s="160" t="s">
        <v>307</v>
      </c>
      <c r="D8511" s="161">
        <v>1236.1400000000001</v>
      </c>
    </row>
    <row r="8512" spans="3:4" ht="15" hidden="1" customHeight="1" x14ac:dyDescent="0.25">
      <c r="C8512" s="158" t="s">
        <v>551</v>
      </c>
      <c r="D8512" s="159">
        <v>831.57</v>
      </c>
    </row>
    <row r="8513" spans="3:4" ht="15" hidden="1" customHeight="1" x14ac:dyDescent="0.25">
      <c r="C8513" s="160" t="s">
        <v>543</v>
      </c>
      <c r="D8513" s="161">
        <v>960.33</v>
      </c>
    </row>
    <row r="8514" spans="3:4" ht="15" hidden="1" customHeight="1" x14ac:dyDescent="0.25">
      <c r="C8514" s="158" t="s">
        <v>558</v>
      </c>
      <c r="D8514" s="159">
        <v>297.70999999999998</v>
      </c>
    </row>
    <row r="8515" spans="3:4" ht="15" hidden="1" customHeight="1" x14ac:dyDescent="0.25">
      <c r="C8515" s="160" t="s">
        <v>543</v>
      </c>
      <c r="D8515" s="161">
        <v>1129.71</v>
      </c>
    </row>
    <row r="8516" spans="3:4" ht="15" hidden="1" customHeight="1" x14ac:dyDescent="0.25">
      <c r="C8516" s="158" t="s">
        <v>307</v>
      </c>
      <c r="D8516" s="159">
        <v>962.15</v>
      </c>
    </row>
    <row r="8517" spans="3:4" ht="15" hidden="1" customHeight="1" x14ac:dyDescent="0.25">
      <c r="C8517" s="160" t="s">
        <v>312</v>
      </c>
      <c r="D8517" s="161">
        <v>725.48</v>
      </c>
    </row>
    <row r="8518" spans="3:4" ht="15" hidden="1" customHeight="1" x14ac:dyDescent="0.25">
      <c r="C8518" s="158" t="s">
        <v>309</v>
      </c>
      <c r="D8518" s="159">
        <v>739.42</v>
      </c>
    </row>
    <row r="8519" spans="3:4" ht="15" hidden="1" customHeight="1" x14ac:dyDescent="0.25">
      <c r="C8519" s="160" t="s">
        <v>543</v>
      </c>
      <c r="D8519" s="161">
        <v>933.65</v>
      </c>
    </row>
    <row r="8520" spans="3:4" ht="15" hidden="1" customHeight="1" x14ac:dyDescent="0.25">
      <c r="C8520" s="158" t="s">
        <v>307</v>
      </c>
      <c r="D8520" s="159">
        <v>277.61</v>
      </c>
    </row>
    <row r="8521" spans="3:4" ht="15" hidden="1" customHeight="1" x14ac:dyDescent="0.25">
      <c r="C8521" s="160" t="s">
        <v>553</v>
      </c>
      <c r="D8521" s="161">
        <v>532.78</v>
      </c>
    </row>
    <row r="8522" spans="3:4" ht="15" hidden="1" customHeight="1" x14ac:dyDescent="0.25">
      <c r="C8522" s="158" t="s">
        <v>308</v>
      </c>
      <c r="D8522" s="159">
        <v>468.49</v>
      </c>
    </row>
    <row r="8523" spans="3:4" ht="15" hidden="1" customHeight="1" x14ac:dyDescent="0.25">
      <c r="C8523" s="160" t="s">
        <v>545</v>
      </c>
      <c r="D8523" s="161">
        <v>12.35</v>
      </c>
    </row>
    <row r="8524" spans="3:4" ht="15" hidden="1" customHeight="1" x14ac:dyDescent="0.25">
      <c r="C8524" s="158" t="s">
        <v>553</v>
      </c>
      <c r="D8524" s="159">
        <v>582.83000000000004</v>
      </c>
    </row>
    <row r="8525" spans="3:4" ht="15" hidden="1" customHeight="1" x14ac:dyDescent="0.25">
      <c r="C8525" s="160" t="s">
        <v>540</v>
      </c>
      <c r="D8525" s="161">
        <v>699.28</v>
      </c>
    </row>
    <row r="8526" spans="3:4" ht="15" hidden="1" customHeight="1" x14ac:dyDescent="0.25">
      <c r="C8526" s="158" t="s">
        <v>552</v>
      </c>
      <c r="D8526" s="159">
        <v>266.24</v>
      </c>
    </row>
    <row r="8527" spans="3:4" ht="15" hidden="1" customHeight="1" x14ac:dyDescent="0.25">
      <c r="C8527" s="160" t="s">
        <v>550</v>
      </c>
      <c r="D8527" s="161">
        <v>932.48</v>
      </c>
    </row>
    <row r="8528" spans="3:4" ht="15" hidden="1" customHeight="1" x14ac:dyDescent="0.25">
      <c r="C8528" s="158" t="s">
        <v>552</v>
      </c>
      <c r="D8528" s="159">
        <v>258.48</v>
      </c>
    </row>
    <row r="8529" spans="3:4" ht="15" hidden="1" customHeight="1" x14ac:dyDescent="0.25">
      <c r="C8529" s="160" t="s">
        <v>312</v>
      </c>
      <c r="D8529" s="161">
        <v>980.02</v>
      </c>
    </row>
    <row r="8530" spans="3:4" ht="15" hidden="1" customHeight="1" x14ac:dyDescent="0.25">
      <c r="C8530" s="158" t="s">
        <v>552</v>
      </c>
      <c r="D8530" s="159">
        <v>648.59</v>
      </c>
    </row>
    <row r="8531" spans="3:4" ht="15" hidden="1" customHeight="1" x14ac:dyDescent="0.25">
      <c r="C8531" s="160" t="s">
        <v>543</v>
      </c>
      <c r="D8531" s="161">
        <v>397.39</v>
      </c>
    </row>
    <row r="8532" spans="3:4" ht="15" hidden="1" customHeight="1" x14ac:dyDescent="0.25">
      <c r="C8532" s="158" t="s">
        <v>541</v>
      </c>
      <c r="D8532" s="159">
        <v>1141.1199999999999</v>
      </c>
    </row>
    <row r="8533" spans="3:4" ht="15" hidden="1" customHeight="1" x14ac:dyDescent="0.25">
      <c r="C8533" s="160" t="s">
        <v>544</v>
      </c>
      <c r="D8533" s="161">
        <v>671.11</v>
      </c>
    </row>
    <row r="8534" spans="3:4" ht="15" hidden="1" customHeight="1" x14ac:dyDescent="0.25">
      <c r="C8534" s="158" t="s">
        <v>552</v>
      </c>
      <c r="D8534" s="159">
        <v>649.17999999999995</v>
      </c>
    </row>
    <row r="8535" spans="3:4" ht="15" hidden="1" customHeight="1" x14ac:dyDescent="0.25">
      <c r="C8535" s="160" t="s">
        <v>544</v>
      </c>
      <c r="D8535" s="161">
        <v>1234.6400000000001</v>
      </c>
    </row>
    <row r="8536" spans="3:4" ht="15" hidden="1" customHeight="1" x14ac:dyDescent="0.25">
      <c r="C8536" s="158" t="s">
        <v>542</v>
      </c>
      <c r="D8536" s="159">
        <v>1059.47</v>
      </c>
    </row>
    <row r="8537" spans="3:4" ht="15" hidden="1" customHeight="1" x14ac:dyDescent="0.25">
      <c r="C8537" s="160" t="s">
        <v>312</v>
      </c>
      <c r="D8537" s="161">
        <v>345.91</v>
      </c>
    </row>
    <row r="8538" spans="3:4" ht="15" hidden="1" customHeight="1" x14ac:dyDescent="0.25">
      <c r="C8538" s="158" t="s">
        <v>549</v>
      </c>
      <c r="D8538" s="159">
        <v>19.73</v>
      </c>
    </row>
    <row r="8539" spans="3:4" ht="15" hidden="1" customHeight="1" x14ac:dyDescent="0.25">
      <c r="C8539" s="160" t="s">
        <v>551</v>
      </c>
      <c r="D8539" s="161">
        <v>82.92</v>
      </c>
    </row>
    <row r="8540" spans="3:4" ht="15" hidden="1" customHeight="1" x14ac:dyDescent="0.25">
      <c r="C8540" s="158" t="s">
        <v>540</v>
      </c>
      <c r="D8540" s="159">
        <v>757.02</v>
      </c>
    </row>
    <row r="8541" spans="3:4" ht="15" hidden="1" customHeight="1" x14ac:dyDescent="0.25">
      <c r="C8541" s="160" t="s">
        <v>544</v>
      </c>
      <c r="D8541" s="161">
        <v>750.64</v>
      </c>
    </row>
    <row r="8542" spans="3:4" ht="15" hidden="1" customHeight="1" x14ac:dyDescent="0.25">
      <c r="C8542" s="158" t="s">
        <v>542</v>
      </c>
      <c r="D8542" s="159">
        <v>577.84</v>
      </c>
    </row>
    <row r="8543" spans="3:4" ht="15" hidden="1" customHeight="1" x14ac:dyDescent="0.25">
      <c r="C8543" s="160" t="s">
        <v>309</v>
      </c>
      <c r="D8543" s="161">
        <v>858.19</v>
      </c>
    </row>
    <row r="8544" spans="3:4" ht="15" hidden="1" customHeight="1" x14ac:dyDescent="0.25">
      <c r="C8544" s="158" t="s">
        <v>541</v>
      </c>
      <c r="D8544" s="159">
        <v>1221.3699999999999</v>
      </c>
    </row>
    <row r="8545" spans="3:4" ht="15" hidden="1" customHeight="1" x14ac:dyDescent="0.25">
      <c r="C8545" s="160" t="s">
        <v>547</v>
      </c>
      <c r="D8545" s="161">
        <v>978.98</v>
      </c>
    </row>
    <row r="8546" spans="3:4" ht="15" hidden="1" customHeight="1" x14ac:dyDescent="0.25">
      <c r="C8546" s="158" t="s">
        <v>307</v>
      </c>
      <c r="D8546" s="159">
        <v>411.11</v>
      </c>
    </row>
    <row r="8547" spans="3:4" ht="15" hidden="1" customHeight="1" x14ac:dyDescent="0.25">
      <c r="C8547" s="160" t="s">
        <v>539</v>
      </c>
      <c r="D8547" s="161">
        <v>1017.27</v>
      </c>
    </row>
    <row r="8548" spans="3:4" ht="15" hidden="1" customHeight="1" x14ac:dyDescent="0.25">
      <c r="C8548" s="158" t="s">
        <v>554</v>
      </c>
      <c r="D8548" s="159">
        <v>445.42</v>
      </c>
    </row>
    <row r="8549" spans="3:4" ht="15" hidden="1" customHeight="1" x14ac:dyDescent="0.25">
      <c r="C8549" s="160" t="s">
        <v>555</v>
      </c>
      <c r="D8549" s="161">
        <v>419.87</v>
      </c>
    </row>
    <row r="8550" spans="3:4" ht="15" hidden="1" customHeight="1" x14ac:dyDescent="0.25">
      <c r="C8550" s="158" t="s">
        <v>556</v>
      </c>
      <c r="D8550" s="159">
        <v>1095.79</v>
      </c>
    </row>
    <row r="8551" spans="3:4" ht="15" hidden="1" customHeight="1" x14ac:dyDescent="0.25">
      <c r="C8551" s="160" t="s">
        <v>547</v>
      </c>
      <c r="D8551" s="161">
        <v>378.24</v>
      </c>
    </row>
    <row r="8552" spans="3:4" ht="15" hidden="1" customHeight="1" x14ac:dyDescent="0.25">
      <c r="C8552" s="158" t="s">
        <v>544</v>
      </c>
      <c r="D8552" s="159">
        <v>358.29</v>
      </c>
    </row>
    <row r="8553" spans="3:4" ht="15" hidden="1" customHeight="1" x14ac:dyDescent="0.25">
      <c r="C8553" s="160" t="s">
        <v>551</v>
      </c>
      <c r="D8553" s="161">
        <v>400.8</v>
      </c>
    </row>
    <row r="8554" spans="3:4" ht="15" hidden="1" customHeight="1" x14ac:dyDescent="0.25">
      <c r="C8554" s="158" t="s">
        <v>307</v>
      </c>
      <c r="D8554" s="159">
        <v>752</v>
      </c>
    </row>
    <row r="8555" spans="3:4" ht="15" hidden="1" customHeight="1" x14ac:dyDescent="0.25">
      <c r="C8555" s="160" t="s">
        <v>545</v>
      </c>
      <c r="D8555" s="161">
        <v>333.6</v>
      </c>
    </row>
    <row r="8556" spans="3:4" ht="15" hidden="1" customHeight="1" x14ac:dyDescent="0.25">
      <c r="C8556" s="158" t="s">
        <v>547</v>
      </c>
      <c r="D8556" s="159">
        <v>296.14</v>
      </c>
    </row>
    <row r="8557" spans="3:4" ht="15" hidden="1" customHeight="1" x14ac:dyDescent="0.25">
      <c r="C8557" s="160" t="s">
        <v>551</v>
      </c>
      <c r="D8557" s="161">
        <v>680.98</v>
      </c>
    </row>
    <row r="8558" spans="3:4" ht="15" hidden="1" customHeight="1" x14ac:dyDescent="0.25">
      <c r="C8558" s="158" t="s">
        <v>552</v>
      </c>
      <c r="D8558" s="159">
        <v>1287.8800000000001</v>
      </c>
    </row>
    <row r="8559" spans="3:4" ht="15" hidden="1" customHeight="1" x14ac:dyDescent="0.25">
      <c r="C8559" s="160" t="s">
        <v>553</v>
      </c>
      <c r="D8559" s="161">
        <v>667.12</v>
      </c>
    </row>
    <row r="8560" spans="3:4" ht="15" hidden="1" customHeight="1" x14ac:dyDescent="0.25">
      <c r="C8560" s="158" t="s">
        <v>547</v>
      </c>
      <c r="D8560" s="159">
        <v>856.47</v>
      </c>
    </row>
    <row r="8561" spans="3:4" ht="15" hidden="1" customHeight="1" x14ac:dyDescent="0.25">
      <c r="C8561" s="160" t="s">
        <v>551</v>
      </c>
      <c r="D8561" s="161">
        <v>324.31</v>
      </c>
    </row>
    <row r="8562" spans="3:4" ht="15" hidden="1" customHeight="1" x14ac:dyDescent="0.25">
      <c r="C8562" s="158" t="s">
        <v>540</v>
      </c>
      <c r="D8562" s="159">
        <v>1121.79</v>
      </c>
    </row>
    <row r="8563" spans="3:4" ht="15" hidden="1" customHeight="1" x14ac:dyDescent="0.25">
      <c r="C8563" s="160" t="s">
        <v>307</v>
      </c>
      <c r="D8563" s="161">
        <v>913.14</v>
      </c>
    </row>
    <row r="8564" spans="3:4" ht="15" hidden="1" customHeight="1" x14ac:dyDescent="0.25">
      <c r="C8564" s="158" t="s">
        <v>556</v>
      </c>
      <c r="D8564" s="159">
        <v>393.58</v>
      </c>
    </row>
    <row r="8565" spans="3:4" ht="15" hidden="1" customHeight="1" x14ac:dyDescent="0.25">
      <c r="C8565" s="160" t="s">
        <v>555</v>
      </c>
      <c r="D8565" s="161">
        <v>691.42</v>
      </c>
    </row>
    <row r="8566" spans="3:4" ht="15" hidden="1" customHeight="1" x14ac:dyDescent="0.25">
      <c r="C8566" s="158" t="s">
        <v>555</v>
      </c>
      <c r="D8566" s="159">
        <v>310.77</v>
      </c>
    </row>
    <row r="8567" spans="3:4" ht="15" hidden="1" customHeight="1" x14ac:dyDescent="0.25">
      <c r="C8567" s="160" t="s">
        <v>557</v>
      </c>
      <c r="D8567" s="161">
        <v>150.47</v>
      </c>
    </row>
    <row r="8568" spans="3:4" ht="15" hidden="1" customHeight="1" x14ac:dyDescent="0.25">
      <c r="C8568" s="158" t="s">
        <v>312</v>
      </c>
      <c r="D8568" s="159">
        <v>473.41</v>
      </c>
    </row>
    <row r="8569" spans="3:4" ht="15" hidden="1" customHeight="1" x14ac:dyDescent="0.25">
      <c r="C8569" s="160" t="s">
        <v>309</v>
      </c>
      <c r="D8569" s="161">
        <v>672.78</v>
      </c>
    </row>
    <row r="8570" spans="3:4" ht="15" hidden="1" customHeight="1" x14ac:dyDescent="0.25">
      <c r="C8570" s="158" t="s">
        <v>549</v>
      </c>
      <c r="D8570" s="159">
        <v>1139.95</v>
      </c>
    </row>
    <row r="8571" spans="3:4" ht="15" hidden="1" customHeight="1" x14ac:dyDescent="0.25">
      <c r="C8571" s="160" t="s">
        <v>543</v>
      </c>
      <c r="D8571" s="161">
        <v>570.9</v>
      </c>
    </row>
    <row r="8572" spans="3:4" ht="15" hidden="1" customHeight="1" x14ac:dyDescent="0.25">
      <c r="C8572" s="158" t="s">
        <v>307</v>
      </c>
      <c r="D8572" s="159">
        <v>908.33</v>
      </c>
    </row>
    <row r="8573" spans="3:4" ht="15" hidden="1" customHeight="1" x14ac:dyDescent="0.25">
      <c r="C8573" s="160" t="s">
        <v>547</v>
      </c>
      <c r="D8573" s="161">
        <v>47.31</v>
      </c>
    </row>
    <row r="8574" spans="3:4" ht="15" hidden="1" customHeight="1" x14ac:dyDescent="0.25">
      <c r="C8574" s="158" t="s">
        <v>545</v>
      </c>
      <c r="D8574" s="159">
        <v>313.95</v>
      </c>
    </row>
    <row r="8575" spans="3:4" ht="15" hidden="1" customHeight="1" x14ac:dyDescent="0.25">
      <c r="C8575" s="160" t="s">
        <v>540</v>
      </c>
      <c r="D8575" s="161">
        <v>244.11</v>
      </c>
    </row>
    <row r="8576" spans="3:4" ht="15" hidden="1" customHeight="1" x14ac:dyDescent="0.25">
      <c r="C8576" s="158" t="s">
        <v>312</v>
      </c>
      <c r="D8576" s="159">
        <v>591.76</v>
      </c>
    </row>
    <row r="8577" spans="3:4" ht="15" hidden="1" customHeight="1" x14ac:dyDescent="0.25">
      <c r="C8577" s="160" t="s">
        <v>552</v>
      </c>
      <c r="D8577" s="161">
        <v>1115.25</v>
      </c>
    </row>
    <row r="8578" spans="3:4" ht="15" hidden="1" customHeight="1" x14ac:dyDescent="0.25">
      <c r="C8578" s="158" t="s">
        <v>547</v>
      </c>
      <c r="D8578" s="159">
        <v>1001.79</v>
      </c>
    </row>
    <row r="8579" spans="3:4" ht="15" hidden="1" customHeight="1" x14ac:dyDescent="0.25">
      <c r="C8579" s="160" t="s">
        <v>548</v>
      </c>
      <c r="D8579" s="161">
        <v>377.66</v>
      </c>
    </row>
    <row r="8580" spans="3:4" ht="15" hidden="1" customHeight="1" x14ac:dyDescent="0.25">
      <c r="C8580" s="158" t="s">
        <v>307</v>
      </c>
      <c r="D8580" s="159">
        <v>826.58</v>
      </c>
    </row>
    <row r="8581" spans="3:4" ht="15" hidden="1" customHeight="1" x14ac:dyDescent="0.25">
      <c r="C8581" s="160" t="s">
        <v>307</v>
      </c>
      <c r="D8581" s="161">
        <v>1189.53</v>
      </c>
    </row>
    <row r="8582" spans="3:4" ht="15" hidden="1" customHeight="1" x14ac:dyDescent="0.25">
      <c r="C8582" s="158" t="s">
        <v>540</v>
      </c>
      <c r="D8582" s="159">
        <v>801.33</v>
      </c>
    </row>
    <row r="8583" spans="3:4" ht="15" hidden="1" customHeight="1" x14ac:dyDescent="0.25">
      <c r="C8583" s="160" t="s">
        <v>543</v>
      </c>
      <c r="D8583" s="161">
        <v>480.07</v>
      </c>
    </row>
    <row r="8584" spans="3:4" ht="15" hidden="1" customHeight="1" x14ac:dyDescent="0.25">
      <c r="C8584" s="158" t="s">
        <v>545</v>
      </c>
      <c r="D8584" s="159">
        <v>584.36</v>
      </c>
    </row>
    <row r="8585" spans="3:4" ht="15" hidden="1" customHeight="1" x14ac:dyDescent="0.25">
      <c r="C8585" s="160" t="s">
        <v>540</v>
      </c>
      <c r="D8585" s="161">
        <v>603.11</v>
      </c>
    </row>
    <row r="8586" spans="3:4" ht="15" hidden="1" customHeight="1" x14ac:dyDescent="0.25">
      <c r="C8586" s="158" t="s">
        <v>307</v>
      </c>
      <c r="D8586" s="159">
        <v>1043.0999999999999</v>
      </c>
    </row>
    <row r="8587" spans="3:4" ht="15" hidden="1" customHeight="1" x14ac:dyDescent="0.25">
      <c r="C8587" s="160" t="s">
        <v>539</v>
      </c>
      <c r="D8587" s="161">
        <v>242.92</v>
      </c>
    </row>
    <row r="8588" spans="3:4" ht="15" hidden="1" customHeight="1" x14ac:dyDescent="0.25">
      <c r="C8588" s="158" t="s">
        <v>549</v>
      </c>
      <c r="D8588" s="159">
        <v>523.17999999999995</v>
      </c>
    </row>
    <row r="8589" spans="3:4" ht="15" hidden="1" customHeight="1" x14ac:dyDescent="0.25">
      <c r="C8589" s="160" t="s">
        <v>546</v>
      </c>
      <c r="D8589" s="161">
        <v>75.41</v>
      </c>
    </row>
    <row r="8590" spans="3:4" ht="15" hidden="1" customHeight="1" x14ac:dyDescent="0.25">
      <c r="C8590" s="158" t="s">
        <v>307</v>
      </c>
      <c r="D8590" s="159">
        <v>307.47000000000003</v>
      </c>
    </row>
    <row r="8591" spans="3:4" ht="15" hidden="1" customHeight="1" x14ac:dyDescent="0.25">
      <c r="C8591" s="160" t="s">
        <v>539</v>
      </c>
      <c r="D8591" s="161">
        <v>346.61</v>
      </c>
    </row>
    <row r="8592" spans="3:4" ht="15" hidden="1" customHeight="1" x14ac:dyDescent="0.25">
      <c r="C8592" s="158" t="s">
        <v>307</v>
      </c>
      <c r="D8592" s="159">
        <v>787.18</v>
      </c>
    </row>
    <row r="8593" spans="3:4" ht="15" hidden="1" customHeight="1" x14ac:dyDescent="0.25">
      <c r="C8593" s="160" t="s">
        <v>543</v>
      </c>
      <c r="D8593" s="161">
        <v>616</v>
      </c>
    </row>
    <row r="8594" spans="3:4" ht="15" hidden="1" customHeight="1" x14ac:dyDescent="0.25">
      <c r="C8594" s="158" t="s">
        <v>549</v>
      </c>
      <c r="D8594" s="159">
        <v>1021.43</v>
      </c>
    </row>
    <row r="8595" spans="3:4" ht="15" hidden="1" customHeight="1" x14ac:dyDescent="0.25">
      <c r="C8595" s="160" t="s">
        <v>549</v>
      </c>
      <c r="D8595" s="161">
        <v>345.13</v>
      </c>
    </row>
    <row r="8596" spans="3:4" ht="15" hidden="1" customHeight="1" x14ac:dyDescent="0.25">
      <c r="C8596" s="158" t="s">
        <v>545</v>
      </c>
      <c r="D8596" s="159">
        <v>732.42</v>
      </c>
    </row>
    <row r="8597" spans="3:4" ht="15" hidden="1" customHeight="1" x14ac:dyDescent="0.25">
      <c r="C8597" s="160" t="s">
        <v>543</v>
      </c>
      <c r="D8597" s="161">
        <v>403.28</v>
      </c>
    </row>
    <row r="8598" spans="3:4" ht="15" hidden="1" customHeight="1" x14ac:dyDescent="0.25">
      <c r="C8598" s="158" t="s">
        <v>545</v>
      </c>
      <c r="D8598" s="159">
        <v>633.03</v>
      </c>
    </row>
    <row r="8599" spans="3:4" ht="15" hidden="1" customHeight="1" x14ac:dyDescent="0.25">
      <c r="C8599" s="160" t="s">
        <v>307</v>
      </c>
      <c r="D8599" s="161">
        <v>754.5</v>
      </c>
    </row>
    <row r="8600" spans="3:4" ht="15" hidden="1" customHeight="1" x14ac:dyDescent="0.25">
      <c r="C8600" s="158" t="s">
        <v>551</v>
      </c>
      <c r="D8600" s="159">
        <v>381.81</v>
      </c>
    </row>
    <row r="8601" spans="3:4" ht="15" hidden="1" customHeight="1" x14ac:dyDescent="0.25">
      <c r="C8601" s="160" t="s">
        <v>553</v>
      </c>
      <c r="D8601" s="161">
        <v>434.13</v>
      </c>
    </row>
    <row r="8602" spans="3:4" ht="15" hidden="1" customHeight="1" x14ac:dyDescent="0.25">
      <c r="C8602" s="158" t="s">
        <v>546</v>
      </c>
      <c r="D8602" s="159">
        <v>643.4</v>
      </c>
    </row>
    <row r="8603" spans="3:4" ht="15" hidden="1" customHeight="1" x14ac:dyDescent="0.25">
      <c r="C8603" s="160" t="s">
        <v>308</v>
      </c>
      <c r="D8603" s="161">
        <v>919</v>
      </c>
    </row>
    <row r="8604" spans="3:4" ht="15" hidden="1" customHeight="1" x14ac:dyDescent="0.25">
      <c r="C8604" s="158" t="s">
        <v>309</v>
      </c>
      <c r="D8604" s="159">
        <v>474.94</v>
      </c>
    </row>
    <row r="8605" spans="3:4" ht="15" hidden="1" customHeight="1" x14ac:dyDescent="0.25">
      <c r="C8605" s="160" t="s">
        <v>309</v>
      </c>
      <c r="D8605" s="161">
        <v>660.95</v>
      </c>
    </row>
    <row r="8606" spans="3:4" ht="15" hidden="1" customHeight="1" x14ac:dyDescent="0.25">
      <c r="C8606" s="158" t="s">
        <v>308</v>
      </c>
      <c r="D8606" s="159">
        <v>527.26</v>
      </c>
    </row>
    <row r="8607" spans="3:4" ht="15" hidden="1" customHeight="1" x14ac:dyDescent="0.25">
      <c r="C8607" s="160" t="s">
        <v>545</v>
      </c>
      <c r="D8607" s="161">
        <v>809.37</v>
      </c>
    </row>
    <row r="8608" spans="3:4" ht="15" hidden="1" customHeight="1" x14ac:dyDescent="0.25">
      <c r="C8608" s="158" t="s">
        <v>308</v>
      </c>
      <c r="D8608" s="159">
        <v>431.11</v>
      </c>
    </row>
    <row r="8609" spans="3:4" ht="15" hidden="1" customHeight="1" x14ac:dyDescent="0.25">
      <c r="C8609" s="160" t="s">
        <v>540</v>
      </c>
      <c r="D8609" s="161">
        <v>1094.9100000000001</v>
      </c>
    </row>
    <row r="8610" spans="3:4" ht="15" hidden="1" customHeight="1" x14ac:dyDescent="0.25">
      <c r="C8610" s="158" t="s">
        <v>551</v>
      </c>
      <c r="D8610" s="159">
        <v>727.79</v>
      </c>
    </row>
    <row r="8611" spans="3:4" ht="15" hidden="1" customHeight="1" x14ac:dyDescent="0.25">
      <c r="C8611" s="160" t="s">
        <v>549</v>
      </c>
      <c r="D8611" s="161">
        <v>251.93</v>
      </c>
    </row>
    <row r="8612" spans="3:4" ht="15" hidden="1" customHeight="1" x14ac:dyDescent="0.25">
      <c r="C8612" s="158" t="s">
        <v>308</v>
      </c>
      <c r="D8612" s="159">
        <v>873.82</v>
      </c>
    </row>
    <row r="8613" spans="3:4" ht="15" hidden="1" customHeight="1" x14ac:dyDescent="0.25">
      <c r="C8613" s="160" t="s">
        <v>309</v>
      </c>
      <c r="D8613" s="161">
        <v>480.58</v>
      </c>
    </row>
    <row r="8614" spans="3:4" ht="15" hidden="1" customHeight="1" x14ac:dyDescent="0.25">
      <c r="C8614" s="158" t="s">
        <v>543</v>
      </c>
      <c r="D8614" s="159">
        <v>729.64</v>
      </c>
    </row>
    <row r="8615" spans="3:4" ht="15" hidden="1" customHeight="1" x14ac:dyDescent="0.25">
      <c r="C8615" s="160" t="s">
        <v>542</v>
      </c>
      <c r="D8615" s="161">
        <v>798.01</v>
      </c>
    </row>
    <row r="8616" spans="3:4" ht="15" hidden="1" customHeight="1" x14ac:dyDescent="0.25">
      <c r="C8616" s="158" t="s">
        <v>547</v>
      </c>
      <c r="D8616" s="159">
        <v>594.86</v>
      </c>
    </row>
    <row r="8617" spans="3:4" ht="15" hidden="1" customHeight="1" x14ac:dyDescent="0.25">
      <c r="C8617" s="160" t="s">
        <v>550</v>
      </c>
      <c r="D8617" s="161">
        <v>40.39</v>
      </c>
    </row>
    <row r="8618" spans="3:4" ht="15" hidden="1" customHeight="1" x14ac:dyDescent="0.25">
      <c r="C8618" s="158" t="s">
        <v>554</v>
      </c>
      <c r="D8618" s="159">
        <v>797.07</v>
      </c>
    </row>
    <row r="8619" spans="3:4" ht="15" hidden="1" customHeight="1" x14ac:dyDescent="0.25">
      <c r="C8619" s="160" t="s">
        <v>546</v>
      </c>
      <c r="D8619" s="161">
        <v>217.8</v>
      </c>
    </row>
    <row r="8620" spans="3:4" ht="15" hidden="1" customHeight="1" x14ac:dyDescent="0.25">
      <c r="C8620" s="158" t="s">
        <v>547</v>
      </c>
      <c r="D8620" s="159">
        <v>43.13</v>
      </c>
    </row>
    <row r="8621" spans="3:4" ht="15" hidden="1" customHeight="1" x14ac:dyDescent="0.25">
      <c r="C8621" s="160" t="s">
        <v>540</v>
      </c>
      <c r="D8621" s="161">
        <v>963.14</v>
      </c>
    </row>
    <row r="8622" spans="3:4" ht="15" hidden="1" customHeight="1" x14ac:dyDescent="0.25">
      <c r="C8622" s="158" t="s">
        <v>307</v>
      </c>
      <c r="D8622" s="159">
        <v>887.76</v>
      </c>
    </row>
    <row r="8623" spans="3:4" ht="15" hidden="1" customHeight="1" x14ac:dyDescent="0.25">
      <c r="C8623" s="160" t="s">
        <v>542</v>
      </c>
      <c r="D8623" s="161">
        <v>408.26</v>
      </c>
    </row>
    <row r="8624" spans="3:4" ht="15" hidden="1" customHeight="1" x14ac:dyDescent="0.25">
      <c r="C8624" s="158" t="s">
        <v>309</v>
      </c>
      <c r="D8624" s="159">
        <v>321.08999999999997</v>
      </c>
    </row>
    <row r="8625" spans="3:4" ht="15" hidden="1" customHeight="1" x14ac:dyDescent="0.25">
      <c r="C8625" s="160" t="s">
        <v>551</v>
      </c>
      <c r="D8625" s="161">
        <v>1042.75</v>
      </c>
    </row>
    <row r="8626" spans="3:4" ht="15" hidden="1" customHeight="1" x14ac:dyDescent="0.25">
      <c r="C8626" s="158" t="s">
        <v>539</v>
      </c>
      <c r="D8626" s="159">
        <v>106.52</v>
      </c>
    </row>
    <row r="8627" spans="3:4" ht="15" hidden="1" customHeight="1" x14ac:dyDescent="0.25">
      <c r="C8627" s="160" t="s">
        <v>547</v>
      </c>
      <c r="D8627" s="161">
        <v>523.49</v>
      </c>
    </row>
    <row r="8628" spans="3:4" ht="15" hidden="1" customHeight="1" x14ac:dyDescent="0.25">
      <c r="C8628" s="158" t="s">
        <v>543</v>
      </c>
      <c r="D8628" s="159">
        <v>694.71</v>
      </c>
    </row>
    <row r="8629" spans="3:4" ht="15" hidden="1" customHeight="1" x14ac:dyDescent="0.25">
      <c r="C8629" s="160" t="s">
        <v>553</v>
      </c>
      <c r="D8629" s="161">
        <v>1151.79</v>
      </c>
    </row>
    <row r="8630" spans="3:4" ht="15" hidden="1" customHeight="1" x14ac:dyDescent="0.25">
      <c r="C8630" s="158" t="s">
        <v>552</v>
      </c>
      <c r="D8630" s="159">
        <v>335.77</v>
      </c>
    </row>
    <row r="8631" spans="3:4" ht="15" hidden="1" customHeight="1" x14ac:dyDescent="0.25">
      <c r="C8631" s="160" t="s">
        <v>551</v>
      </c>
      <c r="D8631" s="161">
        <v>1142.1600000000001</v>
      </c>
    </row>
    <row r="8632" spans="3:4" ht="15" hidden="1" customHeight="1" x14ac:dyDescent="0.25">
      <c r="C8632" s="158" t="s">
        <v>547</v>
      </c>
      <c r="D8632" s="159">
        <v>474.09</v>
      </c>
    </row>
    <row r="8633" spans="3:4" ht="15" hidden="1" customHeight="1" x14ac:dyDescent="0.25">
      <c r="C8633" s="160" t="s">
        <v>312</v>
      </c>
      <c r="D8633" s="161">
        <v>1104.73</v>
      </c>
    </row>
    <row r="8634" spans="3:4" ht="15" hidden="1" customHeight="1" x14ac:dyDescent="0.25">
      <c r="C8634" s="158" t="s">
        <v>551</v>
      </c>
      <c r="D8634" s="159">
        <v>42.71</v>
      </c>
    </row>
    <row r="8635" spans="3:4" ht="15" hidden="1" customHeight="1" x14ac:dyDescent="0.25">
      <c r="C8635" s="160" t="s">
        <v>549</v>
      </c>
      <c r="D8635" s="161">
        <v>928.57</v>
      </c>
    </row>
    <row r="8636" spans="3:4" ht="15" hidden="1" customHeight="1" x14ac:dyDescent="0.25">
      <c r="C8636" s="158" t="s">
        <v>551</v>
      </c>
      <c r="D8636" s="159">
        <v>1013.59</v>
      </c>
    </row>
    <row r="8637" spans="3:4" ht="15" hidden="1" customHeight="1" x14ac:dyDescent="0.25">
      <c r="C8637" s="160" t="s">
        <v>308</v>
      </c>
      <c r="D8637" s="161">
        <v>1097.1199999999999</v>
      </c>
    </row>
    <row r="8638" spans="3:4" ht="15" hidden="1" customHeight="1" x14ac:dyDescent="0.25">
      <c r="C8638" s="158" t="s">
        <v>556</v>
      </c>
      <c r="D8638" s="159">
        <v>1269.8900000000001</v>
      </c>
    </row>
    <row r="8639" spans="3:4" ht="15" hidden="1" customHeight="1" x14ac:dyDescent="0.25">
      <c r="C8639" s="160" t="s">
        <v>556</v>
      </c>
      <c r="D8639" s="161">
        <v>600.87</v>
      </c>
    </row>
    <row r="8640" spans="3:4" ht="15" hidden="1" customHeight="1" x14ac:dyDescent="0.25">
      <c r="C8640" s="158" t="s">
        <v>539</v>
      </c>
      <c r="D8640" s="159">
        <v>1184.6199999999999</v>
      </c>
    </row>
    <row r="8641" spans="3:4" ht="15" hidden="1" customHeight="1" x14ac:dyDescent="0.25">
      <c r="C8641" s="160" t="s">
        <v>540</v>
      </c>
      <c r="D8641" s="161">
        <v>587.54</v>
      </c>
    </row>
    <row r="8642" spans="3:4" ht="15" hidden="1" customHeight="1" x14ac:dyDescent="0.25">
      <c r="C8642" s="158" t="s">
        <v>539</v>
      </c>
      <c r="D8642" s="159">
        <v>121.05</v>
      </c>
    </row>
    <row r="8643" spans="3:4" ht="15" hidden="1" customHeight="1" x14ac:dyDescent="0.25">
      <c r="C8643" s="160" t="s">
        <v>540</v>
      </c>
      <c r="D8643" s="161">
        <v>17.829999999999998</v>
      </c>
    </row>
    <row r="8644" spans="3:4" ht="15" hidden="1" customHeight="1" x14ac:dyDescent="0.25">
      <c r="C8644" s="158" t="s">
        <v>546</v>
      </c>
      <c r="D8644" s="159">
        <v>382.57</v>
      </c>
    </row>
    <row r="8645" spans="3:4" ht="15" hidden="1" customHeight="1" x14ac:dyDescent="0.25">
      <c r="C8645" s="160" t="s">
        <v>308</v>
      </c>
      <c r="D8645" s="161">
        <v>922.47</v>
      </c>
    </row>
    <row r="8646" spans="3:4" ht="15" hidden="1" customHeight="1" x14ac:dyDescent="0.25">
      <c r="C8646" s="158" t="s">
        <v>543</v>
      </c>
      <c r="D8646" s="159">
        <v>642.08000000000004</v>
      </c>
    </row>
    <row r="8647" spans="3:4" ht="15" hidden="1" customHeight="1" x14ac:dyDescent="0.25">
      <c r="C8647" s="160" t="s">
        <v>540</v>
      </c>
      <c r="D8647" s="161">
        <v>690.18</v>
      </c>
    </row>
    <row r="8648" spans="3:4" ht="15" hidden="1" customHeight="1" x14ac:dyDescent="0.25">
      <c r="C8648" s="158" t="s">
        <v>551</v>
      </c>
      <c r="D8648" s="159">
        <v>597.91999999999996</v>
      </c>
    </row>
    <row r="8649" spans="3:4" ht="15" hidden="1" customHeight="1" x14ac:dyDescent="0.25">
      <c r="C8649" s="160" t="s">
        <v>548</v>
      </c>
      <c r="D8649" s="161">
        <v>388.54</v>
      </c>
    </row>
    <row r="8650" spans="3:4" ht="15" hidden="1" customHeight="1" x14ac:dyDescent="0.25">
      <c r="C8650" s="158" t="s">
        <v>547</v>
      </c>
      <c r="D8650" s="159">
        <v>314.24</v>
      </c>
    </row>
    <row r="8651" spans="3:4" ht="15" hidden="1" customHeight="1" x14ac:dyDescent="0.25">
      <c r="C8651" s="160" t="s">
        <v>543</v>
      </c>
      <c r="D8651" s="161">
        <v>775.03</v>
      </c>
    </row>
    <row r="8652" spans="3:4" ht="15" hidden="1" customHeight="1" x14ac:dyDescent="0.25">
      <c r="C8652" s="158" t="s">
        <v>556</v>
      </c>
      <c r="D8652" s="159">
        <v>288.14999999999998</v>
      </c>
    </row>
    <row r="8653" spans="3:4" ht="15" hidden="1" customHeight="1" x14ac:dyDescent="0.25">
      <c r="C8653" s="160" t="s">
        <v>555</v>
      </c>
      <c r="D8653" s="161">
        <v>157.24</v>
      </c>
    </row>
    <row r="8654" spans="3:4" ht="15" hidden="1" customHeight="1" x14ac:dyDescent="0.25">
      <c r="C8654" s="158" t="s">
        <v>545</v>
      </c>
      <c r="D8654" s="159">
        <v>1266.72</v>
      </c>
    </row>
    <row r="8655" spans="3:4" ht="15" hidden="1" customHeight="1" x14ac:dyDescent="0.25">
      <c r="C8655" s="160" t="s">
        <v>549</v>
      </c>
      <c r="D8655" s="161">
        <v>501.25</v>
      </c>
    </row>
    <row r="8656" spans="3:4" ht="15" hidden="1" customHeight="1" x14ac:dyDescent="0.25">
      <c r="C8656" s="158" t="s">
        <v>312</v>
      </c>
      <c r="D8656" s="159">
        <v>289.02999999999997</v>
      </c>
    </row>
    <row r="8657" spans="3:4" ht="15" hidden="1" customHeight="1" x14ac:dyDescent="0.25">
      <c r="C8657" s="160" t="s">
        <v>312</v>
      </c>
      <c r="D8657" s="161">
        <v>588.62</v>
      </c>
    </row>
    <row r="8658" spans="3:4" ht="15" hidden="1" customHeight="1" x14ac:dyDescent="0.25">
      <c r="C8658" s="158" t="s">
        <v>542</v>
      </c>
      <c r="D8658" s="159">
        <v>838.61</v>
      </c>
    </row>
    <row r="8659" spans="3:4" ht="15" hidden="1" customHeight="1" x14ac:dyDescent="0.25">
      <c r="C8659" s="160" t="s">
        <v>549</v>
      </c>
      <c r="D8659" s="161">
        <v>731.95</v>
      </c>
    </row>
    <row r="8660" spans="3:4" ht="15" hidden="1" customHeight="1" x14ac:dyDescent="0.25">
      <c r="C8660" s="158" t="s">
        <v>543</v>
      </c>
      <c r="D8660" s="159">
        <v>627.44000000000005</v>
      </c>
    </row>
    <row r="8661" spans="3:4" ht="15" hidden="1" customHeight="1" x14ac:dyDescent="0.25">
      <c r="C8661" s="160" t="s">
        <v>557</v>
      </c>
      <c r="D8661" s="161">
        <v>18.68</v>
      </c>
    </row>
    <row r="8662" spans="3:4" ht="15" hidden="1" customHeight="1" x14ac:dyDescent="0.25">
      <c r="C8662" s="158" t="s">
        <v>550</v>
      </c>
      <c r="D8662" s="159">
        <v>1246.1099999999999</v>
      </c>
    </row>
    <row r="8663" spans="3:4" ht="15" hidden="1" customHeight="1" x14ac:dyDescent="0.25">
      <c r="C8663" s="160" t="s">
        <v>545</v>
      </c>
      <c r="D8663" s="161">
        <v>689.37</v>
      </c>
    </row>
    <row r="8664" spans="3:4" ht="15" hidden="1" customHeight="1" x14ac:dyDescent="0.25">
      <c r="C8664" s="158" t="s">
        <v>539</v>
      </c>
      <c r="D8664" s="159">
        <v>473.61</v>
      </c>
    </row>
    <row r="8665" spans="3:4" ht="15" hidden="1" customHeight="1" x14ac:dyDescent="0.25">
      <c r="C8665" s="160" t="s">
        <v>309</v>
      </c>
      <c r="D8665" s="161">
        <v>631.02</v>
      </c>
    </row>
    <row r="8666" spans="3:4" ht="15" hidden="1" customHeight="1" x14ac:dyDescent="0.25">
      <c r="C8666" s="158" t="s">
        <v>308</v>
      </c>
      <c r="D8666" s="159">
        <v>389.97</v>
      </c>
    </row>
    <row r="8667" spans="3:4" ht="15" hidden="1" customHeight="1" x14ac:dyDescent="0.25">
      <c r="C8667" s="160" t="s">
        <v>542</v>
      </c>
      <c r="D8667" s="161">
        <v>1138.44</v>
      </c>
    </row>
    <row r="8668" spans="3:4" ht="15" hidden="1" customHeight="1" x14ac:dyDescent="0.25">
      <c r="C8668" s="158" t="s">
        <v>308</v>
      </c>
      <c r="D8668" s="159">
        <v>326.83</v>
      </c>
    </row>
    <row r="8669" spans="3:4" ht="15" hidden="1" customHeight="1" x14ac:dyDescent="0.25">
      <c r="C8669" s="160" t="s">
        <v>548</v>
      </c>
      <c r="D8669" s="161">
        <v>870.7</v>
      </c>
    </row>
    <row r="8670" spans="3:4" ht="15" hidden="1" customHeight="1" x14ac:dyDescent="0.25">
      <c r="C8670" s="158" t="s">
        <v>539</v>
      </c>
      <c r="D8670" s="159">
        <v>604.71</v>
      </c>
    </row>
    <row r="8671" spans="3:4" ht="15" hidden="1" customHeight="1" x14ac:dyDescent="0.25">
      <c r="C8671" s="160" t="s">
        <v>544</v>
      </c>
      <c r="D8671" s="161">
        <v>47.25</v>
      </c>
    </row>
    <row r="8672" spans="3:4" ht="15" hidden="1" customHeight="1" x14ac:dyDescent="0.25">
      <c r="C8672" s="158" t="s">
        <v>555</v>
      </c>
      <c r="D8672" s="159">
        <v>155.78</v>
      </c>
    </row>
    <row r="8673" spans="3:4" ht="15" hidden="1" customHeight="1" x14ac:dyDescent="0.25">
      <c r="C8673" s="160" t="s">
        <v>551</v>
      </c>
      <c r="D8673" s="161">
        <v>614.34</v>
      </c>
    </row>
    <row r="8674" spans="3:4" ht="15" hidden="1" customHeight="1" x14ac:dyDescent="0.25">
      <c r="C8674" s="158" t="s">
        <v>546</v>
      </c>
      <c r="D8674" s="159">
        <v>814.05</v>
      </c>
    </row>
    <row r="8675" spans="3:4" ht="15" hidden="1" customHeight="1" x14ac:dyDescent="0.25">
      <c r="C8675" s="160" t="s">
        <v>549</v>
      </c>
      <c r="D8675" s="161">
        <v>658.26</v>
      </c>
    </row>
    <row r="8676" spans="3:4" ht="15" hidden="1" customHeight="1" x14ac:dyDescent="0.25">
      <c r="C8676" s="158" t="s">
        <v>307</v>
      </c>
      <c r="D8676" s="159">
        <v>36.97</v>
      </c>
    </row>
    <row r="8677" spans="3:4" ht="15" hidden="1" customHeight="1" x14ac:dyDescent="0.25">
      <c r="C8677" s="160" t="s">
        <v>550</v>
      </c>
      <c r="D8677" s="161">
        <v>892.5</v>
      </c>
    </row>
    <row r="8678" spans="3:4" ht="15" hidden="1" customHeight="1" x14ac:dyDescent="0.25">
      <c r="C8678" s="158" t="s">
        <v>552</v>
      </c>
      <c r="D8678" s="159">
        <v>710.24</v>
      </c>
    </row>
    <row r="8679" spans="3:4" ht="15" hidden="1" customHeight="1" x14ac:dyDescent="0.25">
      <c r="C8679" s="160" t="s">
        <v>543</v>
      </c>
      <c r="D8679" s="161">
        <v>498.66</v>
      </c>
    </row>
    <row r="8680" spans="3:4" ht="15" hidden="1" customHeight="1" x14ac:dyDescent="0.25">
      <c r="C8680" s="158" t="s">
        <v>557</v>
      </c>
      <c r="D8680" s="159">
        <v>176.94</v>
      </c>
    </row>
    <row r="8681" spans="3:4" ht="15" hidden="1" customHeight="1" x14ac:dyDescent="0.25">
      <c r="C8681" s="160" t="s">
        <v>540</v>
      </c>
      <c r="D8681" s="161">
        <v>1112.3499999999999</v>
      </c>
    </row>
    <row r="8682" spans="3:4" ht="15" hidden="1" customHeight="1" x14ac:dyDescent="0.25">
      <c r="C8682" s="158" t="s">
        <v>556</v>
      </c>
      <c r="D8682" s="159">
        <v>142.71</v>
      </c>
    </row>
    <row r="8683" spans="3:4" ht="15" hidden="1" customHeight="1" x14ac:dyDescent="0.25">
      <c r="C8683" s="160" t="s">
        <v>545</v>
      </c>
      <c r="D8683" s="161">
        <v>642.67999999999995</v>
      </c>
    </row>
    <row r="8684" spans="3:4" ht="15" hidden="1" customHeight="1" x14ac:dyDescent="0.25">
      <c r="C8684" s="158" t="s">
        <v>308</v>
      </c>
      <c r="D8684" s="159">
        <v>699.26</v>
      </c>
    </row>
    <row r="8685" spans="3:4" ht="15" hidden="1" customHeight="1" x14ac:dyDescent="0.25">
      <c r="C8685" s="160" t="s">
        <v>545</v>
      </c>
      <c r="D8685" s="161">
        <v>1113.48</v>
      </c>
    </row>
    <row r="8686" spans="3:4" ht="15" hidden="1" customHeight="1" x14ac:dyDescent="0.25">
      <c r="C8686" s="158" t="s">
        <v>543</v>
      </c>
      <c r="D8686" s="159">
        <v>261.17</v>
      </c>
    </row>
    <row r="8687" spans="3:4" ht="15" hidden="1" customHeight="1" x14ac:dyDescent="0.25">
      <c r="C8687" s="160" t="s">
        <v>307</v>
      </c>
      <c r="D8687" s="161">
        <v>600.08000000000004</v>
      </c>
    </row>
    <row r="8688" spans="3:4" ht="15" hidden="1" customHeight="1" x14ac:dyDescent="0.25">
      <c r="C8688" s="158" t="s">
        <v>547</v>
      </c>
      <c r="D8688" s="159">
        <v>1232.42</v>
      </c>
    </row>
    <row r="8689" spans="3:4" ht="15" hidden="1" customHeight="1" x14ac:dyDescent="0.25">
      <c r="C8689" s="160" t="s">
        <v>307</v>
      </c>
      <c r="D8689" s="161">
        <v>645.53</v>
      </c>
    </row>
    <row r="8690" spans="3:4" ht="15" hidden="1" customHeight="1" x14ac:dyDescent="0.25">
      <c r="C8690" s="158" t="s">
        <v>549</v>
      </c>
      <c r="D8690" s="159">
        <v>635.87</v>
      </c>
    </row>
    <row r="8691" spans="3:4" ht="15" hidden="1" customHeight="1" x14ac:dyDescent="0.25">
      <c r="C8691" s="160" t="s">
        <v>541</v>
      </c>
      <c r="D8691" s="161">
        <v>478.99</v>
      </c>
    </row>
    <row r="8692" spans="3:4" ht="15" hidden="1" customHeight="1" x14ac:dyDescent="0.25">
      <c r="C8692" s="158" t="s">
        <v>545</v>
      </c>
      <c r="D8692" s="159">
        <v>264.75</v>
      </c>
    </row>
    <row r="8693" spans="3:4" ht="15" hidden="1" customHeight="1" x14ac:dyDescent="0.25">
      <c r="C8693" s="160" t="s">
        <v>551</v>
      </c>
      <c r="D8693" s="161">
        <v>779.91</v>
      </c>
    </row>
    <row r="8694" spans="3:4" ht="15" hidden="1" customHeight="1" x14ac:dyDescent="0.25">
      <c r="C8694" s="158" t="s">
        <v>308</v>
      </c>
      <c r="D8694" s="159">
        <v>483.05</v>
      </c>
    </row>
    <row r="8695" spans="3:4" ht="15" hidden="1" customHeight="1" x14ac:dyDescent="0.25">
      <c r="C8695" s="160" t="s">
        <v>548</v>
      </c>
      <c r="D8695" s="161">
        <v>495.32</v>
      </c>
    </row>
    <row r="8696" spans="3:4" ht="15" hidden="1" customHeight="1" x14ac:dyDescent="0.25">
      <c r="C8696" s="158" t="s">
        <v>546</v>
      </c>
      <c r="D8696" s="159">
        <v>1086.53</v>
      </c>
    </row>
    <row r="8697" spans="3:4" ht="15" hidden="1" customHeight="1" x14ac:dyDescent="0.25">
      <c r="C8697" s="160" t="s">
        <v>551</v>
      </c>
      <c r="D8697" s="161">
        <v>1135.29</v>
      </c>
    </row>
    <row r="8698" spans="3:4" ht="15" hidden="1" customHeight="1" x14ac:dyDescent="0.25">
      <c r="C8698" s="158" t="s">
        <v>549</v>
      </c>
      <c r="D8698" s="159">
        <v>166.56</v>
      </c>
    </row>
    <row r="8699" spans="3:4" ht="15" hidden="1" customHeight="1" x14ac:dyDescent="0.25">
      <c r="C8699" s="160" t="s">
        <v>542</v>
      </c>
      <c r="D8699" s="161">
        <v>1007.45</v>
      </c>
    </row>
    <row r="8700" spans="3:4" ht="15" hidden="1" customHeight="1" x14ac:dyDescent="0.25">
      <c r="C8700" s="158" t="s">
        <v>539</v>
      </c>
      <c r="D8700" s="159">
        <v>692.73</v>
      </c>
    </row>
    <row r="8701" spans="3:4" ht="15" hidden="1" customHeight="1" x14ac:dyDescent="0.25">
      <c r="C8701" s="160" t="s">
        <v>543</v>
      </c>
      <c r="D8701" s="161">
        <v>358.45</v>
      </c>
    </row>
    <row r="8702" spans="3:4" ht="15" hidden="1" customHeight="1" x14ac:dyDescent="0.25">
      <c r="C8702" s="158" t="s">
        <v>554</v>
      </c>
      <c r="D8702" s="159">
        <v>440.63</v>
      </c>
    </row>
    <row r="8703" spans="3:4" ht="15" hidden="1" customHeight="1" x14ac:dyDescent="0.25">
      <c r="C8703" s="160" t="s">
        <v>539</v>
      </c>
      <c r="D8703" s="161">
        <v>1263.7</v>
      </c>
    </row>
    <row r="8704" spans="3:4" ht="15" hidden="1" customHeight="1" x14ac:dyDescent="0.25">
      <c r="C8704" s="158" t="s">
        <v>546</v>
      </c>
      <c r="D8704" s="159">
        <v>878.84</v>
      </c>
    </row>
    <row r="8705" spans="3:4" ht="15" hidden="1" customHeight="1" x14ac:dyDescent="0.25">
      <c r="C8705" s="160" t="s">
        <v>543</v>
      </c>
      <c r="D8705" s="161">
        <v>1143.01</v>
      </c>
    </row>
    <row r="8706" spans="3:4" ht="15" hidden="1" customHeight="1" x14ac:dyDescent="0.25">
      <c r="C8706" s="158" t="s">
        <v>543</v>
      </c>
      <c r="D8706" s="159">
        <v>629.41999999999996</v>
      </c>
    </row>
    <row r="8707" spans="3:4" ht="15" hidden="1" customHeight="1" x14ac:dyDescent="0.25">
      <c r="C8707" s="160" t="s">
        <v>308</v>
      </c>
      <c r="D8707" s="161">
        <v>498.15</v>
      </c>
    </row>
    <row r="8708" spans="3:4" ht="15" hidden="1" customHeight="1" x14ac:dyDescent="0.25">
      <c r="C8708" s="158" t="s">
        <v>308</v>
      </c>
      <c r="D8708" s="159">
        <v>448.72</v>
      </c>
    </row>
    <row r="8709" spans="3:4" ht="15" hidden="1" customHeight="1" x14ac:dyDescent="0.25">
      <c r="C8709" s="160" t="s">
        <v>309</v>
      </c>
      <c r="D8709" s="161">
        <v>697.76</v>
      </c>
    </row>
    <row r="8710" spans="3:4" ht="15" hidden="1" customHeight="1" x14ac:dyDescent="0.25">
      <c r="C8710" s="158" t="s">
        <v>308</v>
      </c>
      <c r="D8710" s="159">
        <v>98.83</v>
      </c>
    </row>
    <row r="8711" spans="3:4" ht="15" hidden="1" customHeight="1" x14ac:dyDescent="0.25">
      <c r="C8711" s="160" t="s">
        <v>551</v>
      </c>
      <c r="D8711" s="161">
        <v>844.73</v>
      </c>
    </row>
    <row r="8712" spans="3:4" ht="15" hidden="1" customHeight="1" x14ac:dyDescent="0.25">
      <c r="C8712" s="158" t="s">
        <v>308</v>
      </c>
      <c r="D8712" s="159">
        <v>995.17</v>
      </c>
    </row>
    <row r="8713" spans="3:4" ht="15" hidden="1" customHeight="1" x14ac:dyDescent="0.25">
      <c r="C8713" s="160" t="s">
        <v>307</v>
      </c>
      <c r="D8713" s="161">
        <v>940.79</v>
      </c>
    </row>
    <row r="8714" spans="3:4" ht="15" hidden="1" customHeight="1" x14ac:dyDescent="0.25">
      <c r="C8714" s="158" t="s">
        <v>549</v>
      </c>
      <c r="D8714" s="159">
        <v>741.65</v>
      </c>
    </row>
    <row r="8715" spans="3:4" ht="15" hidden="1" customHeight="1" x14ac:dyDescent="0.25">
      <c r="C8715" s="160" t="s">
        <v>555</v>
      </c>
      <c r="D8715" s="161">
        <v>1225.6199999999999</v>
      </c>
    </row>
    <row r="8716" spans="3:4" ht="15" hidden="1" customHeight="1" x14ac:dyDescent="0.25">
      <c r="C8716" s="158" t="s">
        <v>542</v>
      </c>
      <c r="D8716" s="159">
        <v>680.85</v>
      </c>
    </row>
    <row r="8717" spans="3:4" ht="15" hidden="1" customHeight="1" x14ac:dyDescent="0.25">
      <c r="C8717" s="160" t="s">
        <v>547</v>
      </c>
      <c r="D8717" s="161">
        <v>951.65</v>
      </c>
    </row>
    <row r="8718" spans="3:4" ht="15" hidden="1" customHeight="1" x14ac:dyDescent="0.25">
      <c r="C8718" s="158" t="s">
        <v>553</v>
      </c>
      <c r="D8718" s="159">
        <v>734.59</v>
      </c>
    </row>
    <row r="8719" spans="3:4" ht="15" hidden="1" customHeight="1" x14ac:dyDescent="0.25">
      <c r="C8719" s="160" t="s">
        <v>542</v>
      </c>
      <c r="D8719" s="161">
        <v>554.5</v>
      </c>
    </row>
    <row r="8720" spans="3:4" ht="15" hidden="1" customHeight="1" x14ac:dyDescent="0.25">
      <c r="C8720" s="158" t="s">
        <v>546</v>
      </c>
      <c r="D8720" s="159">
        <v>676.48</v>
      </c>
    </row>
    <row r="8721" spans="3:4" ht="15" hidden="1" customHeight="1" x14ac:dyDescent="0.25">
      <c r="C8721" s="160" t="s">
        <v>308</v>
      </c>
      <c r="D8721" s="161">
        <v>955.16</v>
      </c>
    </row>
    <row r="8722" spans="3:4" ht="15" hidden="1" customHeight="1" x14ac:dyDescent="0.25">
      <c r="C8722" s="158" t="s">
        <v>553</v>
      </c>
      <c r="D8722" s="159">
        <v>407.11</v>
      </c>
    </row>
    <row r="8723" spans="3:4" ht="15" hidden="1" customHeight="1" x14ac:dyDescent="0.25">
      <c r="C8723" s="160" t="s">
        <v>307</v>
      </c>
      <c r="D8723" s="161">
        <v>234.06</v>
      </c>
    </row>
    <row r="8724" spans="3:4" ht="15" hidden="1" customHeight="1" x14ac:dyDescent="0.25">
      <c r="C8724" s="158" t="s">
        <v>540</v>
      </c>
      <c r="D8724" s="159">
        <v>813.29</v>
      </c>
    </row>
    <row r="8725" spans="3:4" ht="15" hidden="1" customHeight="1" x14ac:dyDescent="0.25">
      <c r="C8725" s="160" t="s">
        <v>556</v>
      </c>
      <c r="D8725" s="161">
        <v>1060.0899999999999</v>
      </c>
    </row>
    <row r="8726" spans="3:4" ht="15" hidden="1" customHeight="1" x14ac:dyDescent="0.25">
      <c r="C8726" s="158" t="s">
        <v>540</v>
      </c>
      <c r="D8726" s="159">
        <v>645.1</v>
      </c>
    </row>
    <row r="8727" spans="3:4" ht="15" hidden="1" customHeight="1" x14ac:dyDescent="0.25">
      <c r="C8727" s="160" t="s">
        <v>553</v>
      </c>
      <c r="D8727" s="161">
        <v>303.87</v>
      </c>
    </row>
    <row r="8728" spans="3:4" ht="15" hidden="1" customHeight="1" x14ac:dyDescent="0.25">
      <c r="C8728" s="158" t="s">
        <v>539</v>
      </c>
      <c r="D8728" s="159">
        <v>69.87</v>
      </c>
    </row>
    <row r="8729" spans="3:4" ht="15" hidden="1" customHeight="1" x14ac:dyDescent="0.25">
      <c r="C8729" s="160" t="s">
        <v>539</v>
      </c>
      <c r="D8729" s="161">
        <v>751.64</v>
      </c>
    </row>
    <row r="8730" spans="3:4" ht="15" hidden="1" customHeight="1" x14ac:dyDescent="0.25">
      <c r="C8730" s="158" t="s">
        <v>553</v>
      </c>
      <c r="D8730" s="159">
        <v>752.15</v>
      </c>
    </row>
    <row r="8731" spans="3:4" ht="15" hidden="1" customHeight="1" x14ac:dyDescent="0.25">
      <c r="C8731" s="160" t="s">
        <v>542</v>
      </c>
      <c r="D8731" s="161">
        <v>986.62</v>
      </c>
    </row>
    <row r="8732" spans="3:4" ht="15" hidden="1" customHeight="1" x14ac:dyDescent="0.25">
      <c r="C8732" s="158" t="s">
        <v>551</v>
      </c>
      <c r="D8732" s="159">
        <v>1096.8699999999999</v>
      </c>
    </row>
    <row r="8733" spans="3:4" ht="15" hidden="1" customHeight="1" x14ac:dyDescent="0.25">
      <c r="C8733" s="160" t="s">
        <v>548</v>
      </c>
      <c r="D8733" s="161">
        <v>520.23</v>
      </c>
    </row>
    <row r="8734" spans="3:4" ht="15" hidden="1" customHeight="1" x14ac:dyDescent="0.25">
      <c r="C8734" s="158" t="s">
        <v>548</v>
      </c>
      <c r="D8734" s="159">
        <v>241.95</v>
      </c>
    </row>
    <row r="8735" spans="3:4" ht="15" hidden="1" customHeight="1" x14ac:dyDescent="0.25">
      <c r="C8735" s="160" t="s">
        <v>547</v>
      </c>
      <c r="D8735" s="161">
        <v>712.45</v>
      </c>
    </row>
    <row r="8736" spans="3:4" ht="15" hidden="1" customHeight="1" x14ac:dyDescent="0.25">
      <c r="C8736" s="158" t="s">
        <v>549</v>
      </c>
      <c r="D8736" s="159">
        <v>541.71</v>
      </c>
    </row>
    <row r="8737" spans="3:4" ht="15" hidden="1" customHeight="1" x14ac:dyDescent="0.25">
      <c r="C8737" s="160" t="s">
        <v>548</v>
      </c>
      <c r="D8737" s="161">
        <v>189.32</v>
      </c>
    </row>
    <row r="8738" spans="3:4" ht="15" hidden="1" customHeight="1" x14ac:dyDescent="0.25">
      <c r="C8738" s="158" t="s">
        <v>549</v>
      </c>
      <c r="D8738" s="159">
        <v>362.47</v>
      </c>
    </row>
    <row r="8739" spans="3:4" ht="15" hidden="1" customHeight="1" x14ac:dyDescent="0.25">
      <c r="C8739" s="160" t="s">
        <v>544</v>
      </c>
      <c r="D8739" s="161">
        <v>1063.78</v>
      </c>
    </row>
    <row r="8740" spans="3:4" ht="15" hidden="1" customHeight="1" x14ac:dyDescent="0.25">
      <c r="C8740" s="158" t="s">
        <v>312</v>
      </c>
      <c r="D8740" s="159">
        <v>900.95</v>
      </c>
    </row>
    <row r="8741" spans="3:4" ht="15" hidden="1" customHeight="1" x14ac:dyDescent="0.25">
      <c r="C8741" s="160" t="s">
        <v>549</v>
      </c>
      <c r="D8741" s="161">
        <v>16.02</v>
      </c>
    </row>
    <row r="8742" spans="3:4" ht="15" hidden="1" customHeight="1" x14ac:dyDescent="0.25">
      <c r="C8742" s="158" t="s">
        <v>550</v>
      </c>
      <c r="D8742" s="159">
        <v>82.28</v>
      </c>
    </row>
    <row r="8743" spans="3:4" ht="15" hidden="1" customHeight="1" x14ac:dyDescent="0.25">
      <c r="C8743" s="160" t="s">
        <v>555</v>
      </c>
      <c r="D8743" s="161">
        <v>93.86</v>
      </c>
    </row>
    <row r="8744" spans="3:4" ht="15" hidden="1" customHeight="1" x14ac:dyDescent="0.25">
      <c r="C8744" s="158" t="s">
        <v>307</v>
      </c>
      <c r="D8744" s="159">
        <v>72.25</v>
      </c>
    </row>
    <row r="8745" spans="3:4" ht="15" hidden="1" customHeight="1" x14ac:dyDescent="0.25">
      <c r="C8745" s="160" t="s">
        <v>540</v>
      </c>
      <c r="D8745" s="161">
        <v>868.34</v>
      </c>
    </row>
    <row r="8746" spans="3:4" ht="15" hidden="1" customHeight="1" x14ac:dyDescent="0.25">
      <c r="C8746" s="158" t="s">
        <v>546</v>
      </c>
      <c r="D8746" s="159">
        <v>255.79</v>
      </c>
    </row>
    <row r="8747" spans="3:4" ht="15" hidden="1" customHeight="1" x14ac:dyDescent="0.25">
      <c r="C8747" s="160" t="s">
        <v>312</v>
      </c>
      <c r="D8747" s="161">
        <v>1291.6199999999999</v>
      </c>
    </row>
    <row r="8748" spans="3:4" ht="15" hidden="1" customHeight="1" x14ac:dyDescent="0.25">
      <c r="C8748" s="158" t="s">
        <v>309</v>
      </c>
      <c r="D8748" s="159">
        <v>859.81</v>
      </c>
    </row>
    <row r="8749" spans="3:4" ht="15" hidden="1" customHeight="1" x14ac:dyDescent="0.25">
      <c r="C8749" s="160" t="s">
        <v>540</v>
      </c>
      <c r="D8749" s="161">
        <v>837.16</v>
      </c>
    </row>
    <row r="8750" spans="3:4" ht="15" hidden="1" customHeight="1" x14ac:dyDescent="0.25">
      <c r="C8750" s="158" t="s">
        <v>553</v>
      </c>
      <c r="D8750" s="159">
        <v>519.69000000000005</v>
      </c>
    </row>
    <row r="8751" spans="3:4" ht="15" hidden="1" customHeight="1" x14ac:dyDescent="0.25">
      <c r="C8751" s="160" t="s">
        <v>550</v>
      </c>
      <c r="D8751" s="161">
        <v>222.21</v>
      </c>
    </row>
    <row r="8752" spans="3:4" ht="15" hidden="1" customHeight="1" x14ac:dyDescent="0.25">
      <c r="C8752" s="158" t="s">
        <v>543</v>
      </c>
      <c r="D8752" s="159">
        <v>1196.8399999999999</v>
      </c>
    </row>
    <row r="8753" spans="3:4" ht="15" hidden="1" customHeight="1" x14ac:dyDescent="0.25">
      <c r="C8753" s="160" t="s">
        <v>309</v>
      </c>
      <c r="D8753" s="161">
        <v>856.35</v>
      </c>
    </row>
    <row r="8754" spans="3:4" ht="15" hidden="1" customHeight="1" x14ac:dyDescent="0.25">
      <c r="C8754" s="158" t="s">
        <v>540</v>
      </c>
      <c r="D8754" s="159">
        <v>843.67</v>
      </c>
    </row>
    <row r="8755" spans="3:4" ht="15" hidden="1" customHeight="1" x14ac:dyDescent="0.25">
      <c r="C8755" s="160" t="s">
        <v>552</v>
      </c>
      <c r="D8755" s="161">
        <v>87.04</v>
      </c>
    </row>
    <row r="8756" spans="3:4" ht="15" hidden="1" customHeight="1" x14ac:dyDescent="0.25">
      <c r="C8756" s="158" t="s">
        <v>548</v>
      </c>
      <c r="D8756" s="159">
        <v>110.22</v>
      </c>
    </row>
    <row r="8757" spans="3:4" ht="15" hidden="1" customHeight="1" x14ac:dyDescent="0.25">
      <c r="C8757" s="160" t="s">
        <v>555</v>
      </c>
      <c r="D8757" s="161">
        <v>64.62</v>
      </c>
    </row>
    <row r="8758" spans="3:4" ht="15" hidden="1" customHeight="1" x14ac:dyDescent="0.25">
      <c r="C8758" s="158" t="s">
        <v>553</v>
      </c>
      <c r="D8758" s="159">
        <v>638.49</v>
      </c>
    </row>
    <row r="8759" spans="3:4" ht="15" hidden="1" customHeight="1" x14ac:dyDescent="0.25">
      <c r="C8759" s="160" t="s">
        <v>542</v>
      </c>
      <c r="D8759" s="161">
        <v>1270.6199999999999</v>
      </c>
    </row>
    <row r="8760" spans="3:4" ht="15" hidden="1" customHeight="1" x14ac:dyDescent="0.25">
      <c r="C8760" s="158" t="s">
        <v>540</v>
      </c>
      <c r="D8760" s="159">
        <v>1037.02</v>
      </c>
    </row>
    <row r="8761" spans="3:4" ht="15" hidden="1" customHeight="1" x14ac:dyDescent="0.25">
      <c r="C8761" s="160" t="s">
        <v>542</v>
      </c>
      <c r="D8761" s="161">
        <v>1207.82</v>
      </c>
    </row>
    <row r="8762" spans="3:4" ht="15" hidden="1" customHeight="1" x14ac:dyDescent="0.25">
      <c r="C8762" s="158" t="s">
        <v>545</v>
      </c>
      <c r="D8762" s="159">
        <v>387.09</v>
      </c>
    </row>
    <row r="8763" spans="3:4" ht="15" hidden="1" customHeight="1" x14ac:dyDescent="0.25">
      <c r="C8763" s="160" t="s">
        <v>547</v>
      </c>
      <c r="D8763" s="161">
        <v>569.30999999999995</v>
      </c>
    </row>
    <row r="8764" spans="3:4" ht="15" hidden="1" customHeight="1" x14ac:dyDescent="0.25">
      <c r="C8764" s="158" t="s">
        <v>539</v>
      </c>
      <c r="D8764" s="159">
        <v>535</v>
      </c>
    </row>
    <row r="8765" spans="3:4" ht="15" hidden="1" customHeight="1" x14ac:dyDescent="0.25">
      <c r="C8765" s="160" t="s">
        <v>550</v>
      </c>
      <c r="D8765" s="161">
        <v>577.4</v>
      </c>
    </row>
    <row r="8766" spans="3:4" ht="15" hidden="1" customHeight="1" x14ac:dyDescent="0.25">
      <c r="C8766" s="158" t="s">
        <v>552</v>
      </c>
      <c r="D8766" s="159">
        <v>1180.57</v>
      </c>
    </row>
    <row r="8767" spans="3:4" ht="15" hidden="1" customHeight="1" x14ac:dyDescent="0.25">
      <c r="C8767" s="160" t="s">
        <v>312</v>
      </c>
      <c r="D8767" s="161">
        <v>995.65</v>
      </c>
    </row>
    <row r="8768" spans="3:4" ht="15" hidden="1" customHeight="1" x14ac:dyDescent="0.25">
      <c r="C8768" s="158" t="s">
        <v>307</v>
      </c>
      <c r="D8768" s="159">
        <v>393.51</v>
      </c>
    </row>
    <row r="8769" spans="3:4" ht="15" hidden="1" customHeight="1" x14ac:dyDescent="0.25">
      <c r="C8769" s="160" t="s">
        <v>309</v>
      </c>
      <c r="D8769" s="161">
        <v>379.32</v>
      </c>
    </row>
    <row r="8770" spans="3:4" ht="15" hidden="1" customHeight="1" x14ac:dyDescent="0.25">
      <c r="C8770" s="158" t="s">
        <v>545</v>
      </c>
      <c r="D8770" s="159">
        <v>579.87</v>
      </c>
    </row>
    <row r="8771" spans="3:4" ht="15" hidden="1" customHeight="1" x14ac:dyDescent="0.25">
      <c r="C8771" s="160" t="s">
        <v>557</v>
      </c>
      <c r="D8771" s="161">
        <v>405.2</v>
      </c>
    </row>
    <row r="8772" spans="3:4" ht="15" hidden="1" customHeight="1" x14ac:dyDescent="0.25">
      <c r="C8772" s="158" t="s">
        <v>546</v>
      </c>
      <c r="D8772" s="159">
        <v>479.31</v>
      </c>
    </row>
    <row r="8773" spans="3:4" ht="15" hidden="1" customHeight="1" x14ac:dyDescent="0.25">
      <c r="C8773" s="160" t="s">
        <v>312</v>
      </c>
      <c r="D8773" s="161">
        <v>21.22</v>
      </c>
    </row>
    <row r="8774" spans="3:4" ht="15" hidden="1" customHeight="1" x14ac:dyDescent="0.25">
      <c r="C8774" s="158" t="s">
        <v>549</v>
      </c>
      <c r="D8774" s="159">
        <v>613.16</v>
      </c>
    </row>
    <row r="8775" spans="3:4" ht="15" hidden="1" customHeight="1" x14ac:dyDescent="0.25">
      <c r="C8775" s="160" t="s">
        <v>542</v>
      </c>
      <c r="D8775" s="161">
        <v>281.85000000000002</v>
      </c>
    </row>
    <row r="8776" spans="3:4" ht="15" hidden="1" customHeight="1" x14ac:dyDescent="0.25">
      <c r="C8776" s="158" t="s">
        <v>543</v>
      </c>
      <c r="D8776" s="159">
        <v>1298.78</v>
      </c>
    </row>
    <row r="8777" spans="3:4" ht="15" hidden="1" customHeight="1" x14ac:dyDescent="0.25">
      <c r="C8777" s="160" t="s">
        <v>552</v>
      </c>
      <c r="D8777" s="161">
        <v>747.13</v>
      </c>
    </row>
    <row r="8778" spans="3:4" ht="15" hidden="1" customHeight="1" x14ac:dyDescent="0.25">
      <c r="C8778" s="158" t="s">
        <v>541</v>
      </c>
      <c r="D8778" s="159">
        <v>641.74</v>
      </c>
    </row>
    <row r="8779" spans="3:4" ht="15" hidden="1" customHeight="1" x14ac:dyDescent="0.25">
      <c r="C8779" s="160" t="s">
        <v>546</v>
      </c>
      <c r="D8779" s="161">
        <v>840.91</v>
      </c>
    </row>
    <row r="8780" spans="3:4" ht="15" hidden="1" customHeight="1" x14ac:dyDescent="0.25">
      <c r="C8780" s="158" t="s">
        <v>312</v>
      </c>
      <c r="D8780" s="159">
        <v>591.46</v>
      </c>
    </row>
    <row r="8781" spans="3:4" ht="15" hidden="1" customHeight="1" x14ac:dyDescent="0.25">
      <c r="C8781" s="160" t="s">
        <v>549</v>
      </c>
      <c r="D8781" s="161">
        <v>476.91</v>
      </c>
    </row>
    <row r="8782" spans="3:4" ht="15" hidden="1" customHeight="1" x14ac:dyDescent="0.25">
      <c r="C8782" s="158" t="s">
        <v>558</v>
      </c>
      <c r="D8782" s="159">
        <v>591.69000000000005</v>
      </c>
    </row>
    <row r="8783" spans="3:4" ht="15" hidden="1" customHeight="1" x14ac:dyDescent="0.25">
      <c r="C8783" s="160" t="s">
        <v>540</v>
      </c>
      <c r="D8783" s="161">
        <v>11.98</v>
      </c>
    </row>
    <row r="8784" spans="3:4" ht="15" hidden="1" customHeight="1" x14ac:dyDescent="0.25">
      <c r="C8784" s="158" t="s">
        <v>307</v>
      </c>
      <c r="D8784" s="159">
        <v>458.65</v>
      </c>
    </row>
    <row r="8785" spans="3:4" ht="15" hidden="1" customHeight="1" x14ac:dyDescent="0.25">
      <c r="C8785" s="160" t="s">
        <v>550</v>
      </c>
      <c r="D8785" s="161">
        <v>760.43</v>
      </c>
    </row>
    <row r="8786" spans="3:4" ht="15" hidden="1" customHeight="1" x14ac:dyDescent="0.25">
      <c r="C8786" s="158" t="s">
        <v>543</v>
      </c>
      <c r="D8786" s="159">
        <v>428.41</v>
      </c>
    </row>
    <row r="8787" spans="3:4" ht="15" hidden="1" customHeight="1" x14ac:dyDescent="0.25">
      <c r="C8787" s="160" t="s">
        <v>540</v>
      </c>
      <c r="D8787" s="161">
        <v>10.71</v>
      </c>
    </row>
    <row r="8788" spans="3:4" ht="15" hidden="1" customHeight="1" x14ac:dyDescent="0.25">
      <c r="C8788" s="158" t="s">
        <v>547</v>
      </c>
      <c r="D8788" s="159">
        <v>71.52</v>
      </c>
    </row>
    <row r="8789" spans="3:4" ht="15" hidden="1" customHeight="1" x14ac:dyDescent="0.25">
      <c r="C8789" s="160" t="s">
        <v>545</v>
      </c>
      <c r="D8789" s="161">
        <v>267.33999999999997</v>
      </c>
    </row>
    <row r="8790" spans="3:4" ht="15" hidden="1" customHeight="1" x14ac:dyDescent="0.25">
      <c r="C8790" s="158" t="s">
        <v>549</v>
      </c>
      <c r="D8790" s="159">
        <v>1139.47</v>
      </c>
    </row>
    <row r="8791" spans="3:4" ht="15" hidden="1" customHeight="1" x14ac:dyDescent="0.25">
      <c r="C8791" s="160" t="s">
        <v>549</v>
      </c>
      <c r="D8791" s="161">
        <v>123.45</v>
      </c>
    </row>
    <row r="8792" spans="3:4" ht="15" hidden="1" customHeight="1" x14ac:dyDescent="0.25">
      <c r="C8792" s="158" t="s">
        <v>549</v>
      </c>
      <c r="D8792" s="159">
        <v>683.98</v>
      </c>
    </row>
    <row r="8793" spans="3:4" ht="15" hidden="1" customHeight="1" x14ac:dyDescent="0.25">
      <c r="C8793" s="160" t="s">
        <v>312</v>
      </c>
      <c r="D8793" s="161">
        <v>279.87</v>
      </c>
    </row>
    <row r="8794" spans="3:4" ht="15" hidden="1" customHeight="1" x14ac:dyDescent="0.25">
      <c r="C8794" s="158" t="s">
        <v>552</v>
      </c>
      <c r="D8794" s="159">
        <v>169.09</v>
      </c>
    </row>
    <row r="8795" spans="3:4" ht="15" hidden="1" customHeight="1" x14ac:dyDescent="0.25">
      <c r="C8795" s="160" t="s">
        <v>539</v>
      </c>
      <c r="D8795" s="161">
        <v>789.33</v>
      </c>
    </row>
    <row r="8796" spans="3:4" ht="15" hidden="1" customHeight="1" x14ac:dyDescent="0.25">
      <c r="C8796" s="158" t="s">
        <v>558</v>
      </c>
      <c r="D8796" s="159">
        <v>719.8</v>
      </c>
    </row>
    <row r="8797" spans="3:4" ht="15" hidden="1" customHeight="1" x14ac:dyDescent="0.25">
      <c r="C8797" s="160" t="s">
        <v>553</v>
      </c>
      <c r="D8797" s="161">
        <v>1047.6600000000001</v>
      </c>
    </row>
    <row r="8798" spans="3:4" ht="15" hidden="1" customHeight="1" x14ac:dyDescent="0.25">
      <c r="C8798" s="158" t="s">
        <v>544</v>
      </c>
      <c r="D8798" s="159">
        <v>562.03</v>
      </c>
    </row>
    <row r="8799" spans="3:4" ht="15" hidden="1" customHeight="1" x14ac:dyDescent="0.25">
      <c r="C8799" s="160" t="s">
        <v>312</v>
      </c>
      <c r="D8799" s="161">
        <v>1171.6300000000001</v>
      </c>
    </row>
    <row r="8800" spans="3:4" ht="15" hidden="1" customHeight="1" x14ac:dyDescent="0.25">
      <c r="C8800" s="158" t="s">
        <v>547</v>
      </c>
      <c r="D8800" s="159">
        <v>956.93</v>
      </c>
    </row>
    <row r="8801" spans="3:4" ht="15" hidden="1" customHeight="1" x14ac:dyDescent="0.25">
      <c r="C8801" s="160" t="s">
        <v>308</v>
      </c>
      <c r="D8801" s="161">
        <v>211.72</v>
      </c>
    </row>
    <row r="8802" spans="3:4" ht="15" hidden="1" customHeight="1" x14ac:dyDescent="0.25">
      <c r="C8802" s="158" t="s">
        <v>539</v>
      </c>
      <c r="D8802" s="159">
        <v>263.58999999999997</v>
      </c>
    </row>
    <row r="8803" spans="3:4" ht="15" hidden="1" customHeight="1" x14ac:dyDescent="0.25">
      <c r="C8803" s="160" t="s">
        <v>547</v>
      </c>
      <c r="D8803" s="161">
        <v>1251.47</v>
      </c>
    </row>
    <row r="8804" spans="3:4" ht="15" hidden="1" customHeight="1" x14ac:dyDescent="0.25">
      <c r="C8804" s="158" t="s">
        <v>312</v>
      </c>
      <c r="D8804" s="159">
        <v>1053.1500000000001</v>
      </c>
    </row>
    <row r="8805" spans="3:4" ht="15" hidden="1" customHeight="1" x14ac:dyDescent="0.25">
      <c r="C8805" s="160" t="s">
        <v>540</v>
      </c>
      <c r="D8805" s="161">
        <v>590.1</v>
      </c>
    </row>
    <row r="8806" spans="3:4" ht="15" hidden="1" customHeight="1" x14ac:dyDescent="0.25">
      <c r="C8806" s="158" t="s">
        <v>553</v>
      </c>
      <c r="D8806" s="159">
        <v>355.59</v>
      </c>
    </row>
    <row r="8807" spans="3:4" ht="15" hidden="1" customHeight="1" x14ac:dyDescent="0.25">
      <c r="C8807" s="160" t="s">
        <v>549</v>
      </c>
      <c r="D8807" s="161">
        <v>896.23</v>
      </c>
    </row>
    <row r="8808" spans="3:4" ht="15" hidden="1" customHeight="1" x14ac:dyDescent="0.25">
      <c r="C8808" s="158" t="s">
        <v>542</v>
      </c>
      <c r="D8808" s="159">
        <v>324.66000000000003</v>
      </c>
    </row>
    <row r="8809" spans="3:4" ht="15" hidden="1" customHeight="1" x14ac:dyDescent="0.25">
      <c r="C8809" s="160" t="s">
        <v>547</v>
      </c>
      <c r="D8809" s="161">
        <v>872.59</v>
      </c>
    </row>
    <row r="8810" spans="3:4" ht="15" hidden="1" customHeight="1" x14ac:dyDescent="0.25">
      <c r="C8810" s="158" t="s">
        <v>547</v>
      </c>
      <c r="D8810" s="159">
        <v>25.96</v>
      </c>
    </row>
    <row r="8811" spans="3:4" ht="15" hidden="1" customHeight="1" x14ac:dyDescent="0.25">
      <c r="C8811" s="160" t="s">
        <v>308</v>
      </c>
      <c r="D8811" s="161">
        <v>851.9</v>
      </c>
    </row>
    <row r="8812" spans="3:4" ht="15" hidden="1" customHeight="1" x14ac:dyDescent="0.25">
      <c r="C8812" s="158" t="s">
        <v>554</v>
      </c>
      <c r="D8812" s="159">
        <v>991.61</v>
      </c>
    </row>
    <row r="8813" spans="3:4" ht="15" hidden="1" customHeight="1" x14ac:dyDescent="0.25">
      <c r="C8813" s="160" t="s">
        <v>557</v>
      </c>
      <c r="D8813" s="161">
        <v>21.14</v>
      </c>
    </row>
    <row r="8814" spans="3:4" ht="15" hidden="1" customHeight="1" x14ac:dyDescent="0.25">
      <c r="C8814" s="158" t="s">
        <v>551</v>
      </c>
      <c r="D8814" s="159">
        <v>309.89999999999998</v>
      </c>
    </row>
    <row r="8815" spans="3:4" ht="15" hidden="1" customHeight="1" x14ac:dyDescent="0.25">
      <c r="C8815" s="160" t="s">
        <v>547</v>
      </c>
      <c r="D8815" s="161">
        <v>416.97</v>
      </c>
    </row>
    <row r="8816" spans="3:4" ht="15" hidden="1" customHeight="1" x14ac:dyDescent="0.25">
      <c r="C8816" s="158" t="s">
        <v>546</v>
      </c>
      <c r="D8816" s="159">
        <v>896.18</v>
      </c>
    </row>
    <row r="8817" spans="3:4" ht="15" hidden="1" customHeight="1" x14ac:dyDescent="0.25">
      <c r="C8817" s="160" t="s">
        <v>547</v>
      </c>
      <c r="D8817" s="161">
        <v>948.74</v>
      </c>
    </row>
    <row r="8818" spans="3:4" ht="15" hidden="1" customHeight="1" x14ac:dyDescent="0.25">
      <c r="C8818" s="158" t="s">
        <v>551</v>
      </c>
      <c r="D8818" s="159">
        <v>967.7</v>
      </c>
    </row>
    <row r="8819" spans="3:4" ht="15" hidden="1" customHeight="1" x14ac:dyDescent="0.25">
      <c r="C8819" s="160" t="s">
        <v>309</v>
      </c>
      <c r="D8819" s="161">
        <v>870.52</v>
      </c>
    </row>
    <row r="8820" spans="3:4" ht="15" hidden="1" customHeight="1" x14ac:dyDescent="0.25">
      <c r="C8820" s="158" t="s">
        <v>307</v>
      </c>
      <c r="D8820" s="159">
        <v>855.75</v>
      </c>
    </row>
    <row r="8821" spans="3:4" ht="15" hidden="1" customHeight="1" x14ac:dyDescent="0.25">
      <c r="C8821" s="160" t="s">
        <v>549</v>
      </c>
      <c r="D8821" s="161">
        <v>156.66</v>
      </c>
    </row>
    <row r="8822" spans="3:4" ht="15" hidden="1" customHeight="1" x14ac:dyDescent="0.25">
      <c r="C8822" s="158" t="s">
        <v>539</v>
      </c>
      <c r="D8822" s="159">
        <v>419.94</v>
      </c>
    </row>
    <row r="8823" spans="3:4" ht="15" hidden="1" customHeight="1" x14ac:dyDescent="0.25">
      <c r="C8823" s="160" t="s">
        <v>547</v>
      </c>
      <c r="D8823" s="161">
        <v>451.51</v>
      </c>
    </row>
    <row r="8824" spans="3:4" ht="15" hidden="1" customHeight="1" x14ac:dyDescent="0.25">
      <c r="C8824" s="158" t="s">
        <v>312</v>
      </c>
      <c r="D8824" s="159">
        <v>584.94000000000005</v>
      </c>
    </row>
    <row r="8825" spans="3:4" ht="15" hidden="1" customHeight="1" x14ac:dyDescent="0.25">
      <c r="C8825" s="160" t="s">
        <v>551</v>
      </c>
      <c r="D8825" s="161">
        <v>480.98</v>
      </c>
    </row>
    <row r="8826" spans="3:4" ht="15" hidden="1" customHeight="1" x14ac:dyDescent="0.25">
      <c r="C8826" s="158" t="s">
        <v>545</v>
      </c>
      <c r="D8826" s="159">
        <v>1218.74</v>
      </c>
    </row>
    <row r="8827" spans="3:4" ht="15" hidden="1" customHeight="1" x14ac:dyDescent="0.25">
      <c r="C8827" s="160" t="s">
        <v>549</v>
      </c>
      <c r="D8827" s="161">
        <v>894.93</v>
      </c>
    </row>
    <row r="8828" spans="3:4" ht="15" hidden="1" customHeight="1" x14ac:dyDescent="0.25">
      <c r="C8828" s="158" t="s">
        <v>551</v>
      </c>
      <c r="D8828" s="159">
        <v>952.46</v>
      </c>
    </row>
    <row r="8829" spans="3:4" ht="15" hidden="1" customHeight="1" x14ac:dyDescent="0.25">
      <c r="C8829" s="160" t="s">
        <v>540</v>
      </c>
      <c r="D8829" s="161">
        <v>630.67999999999995</v>
      </c>
    </row>
    <row r="8830" spans="3:4" ht="15" hidden="1" customHeight="1" x14ac:dyDescent="0.25">
      <c r="C8830" s="158" t="s">
        <v>552</v>
      </c>
      <c r="D8830" s="159">
        <v>676.51</v>
      </c>
    </row>
    <row r="8831" spans="3:4" ht="15" hidden="1" customHeight="1" x14ac:dyDescent="0.25">
      <c r="C8831" s="160" t="s">
        <v>312</v>
      </c>
      <c r="D8831" s="161">
        <v>1189.5899999999999</v>
      </c>
    </row>
    <row r="8832" spans="3:4" ht="15" hidden="1" customHeight="1" x14ac:dyDescent="0.25">
      <c r="C8832" s="158" t="s">
        <v>539</v>
      </c>
      <c r="D8832" s="159">
        <v>546.51</v>
      </c>
    </row>
    <row r="8833" spans="3:4" ht="15" hidden="1" customHeight="1" x14ac:dyDescent="0.25">
      <c r="C8833" s="160" t="s">
        <v>312</v>
      </c>
      <c r="D8833" s="161">
        <v>90.6</v>
      </c>
    </row>
    <row r="8834" spans="3:4" ht="15" hidden="1" customHeight="1" x14ac:dyDescent="0.25">
      <c r="C8834" s="158" t="s">
        <v>540</v>
      </c>
      <c r="D8834" s="159">
        <v>604.98</v>
      </c>
    </row>
    <row r="8835" spans="3:4" ht="15" hidden="1" customHeight="1" x14ac:dyDescent="0.25">
      <c r="C8835" s="160" t="s">
        <v>545</v>
      </c>
      <c r="D8835" s="161">
        <v>1155.8699999999999</v>
      </c>
    </row>
    <row r="8836" spans="3:4" ht="15" hidden="1" customHeight="1" x14ac:dyDescent="0.25">
      <c r="C8836" s="158" t="s">
        <v>543</v>
      </c>
      <c r="D8836" s="159">
        <v>546.05999999999995</v>
      </c>
    </row>
    <row r="8837" spans="3:4" ht="15" hidden="1" customHeight="1" x14ac:dyDescent="0.25">
      <c r="C8837" s="160" t="s">
        <v>312</v>
      </c>
      <c r="D8837" s="161">
        <v>1125.5999999999999</v>
      </c>
    </row>
    <row r="8838" spans="3:4" ht="15" hidden="1" customHeight="1" x14ac:dyDescent="0.25">
      <c r="C8838" s="158" t="s">
        <v>312</v>
      </c>
      <c r="D8838" s="159">
        <v>957.34</v>
      </c>
    </row>
    <row r="8839" spans="3:4" ht="15" hidden="1" customHeight="1" x14ac:dyDescent="0.25">
      <c r="C8839" s="160" t="s">
        <v>550</v>
      </c>
      <c r="D8839" s="161">
        <v>318.74</v>
      </c>
    </row>
    <row r="8840" spans="3:4" ht="15" hidden="1" customHeight="1" x14ac:dyDescent="0.25">
      <c r="C8840" s="158" t="s">
        <v>544</v>
      </c>
      <c r="D8840" s="159">
        <v>127.22</v>
      </c>
    </row>
    <row r="8841" spans="3:4" ht="15" hidden="1" customHeight="1" x14ac:dyDescent="0.25">
      <c r="C8841" s="160" t="s">
        <v>543</v>
      </c>
      <c r="D8841" s="161">
        <v>577.79</v>
      </c>
    </row>
    <row r="8842" spans="3:4" ht="15" hidden="1" customHeight="1" x14ac:dyDescent="0.25">
      <c r="C8842" s="158" t="s">
        <v>553</v>
      </c>
      <c r="D8842" s="159">
        <v>435.07</v>
      </c>
    </row>
    <row r="8843" spans="3:4" ht="15" hidden="1" customHeight="1" x14ac:dyDescent="0.25">
      <c r="C8843" s="160" t="s">
        <v>556</v>
      </c>
      <c r="D8843" s="161">
        <v>498.81</v>
      </c>
    </row>
    <row r="8844" spans="3:4" ht="15" hidden="1" customHeight="1" x14ac:dyDescent="0.25">
      <c r="C8844" s="158" t="s">
        <v>552</v>
      </c>
      <c r="D8844" s="159">
        <v>1153.82</v>
      </c>
    </row>
    <row r="8845" spans="3:4" ht="15" hidden="1" customHeight="1" x14ac:dyDescent="0.25">
      <c r="C8845" s="160" t="s">
        <v>552</v>
      </c>
      <c r="D8845" s="161">
        <v>867.62</v>
      </c>
    </row>
    <row r="8846" spans="3:4" ht="15" hidden="1" customHeight="1" x14ac:dyDescent="0.25">
      <c r="C8846" s="158" t="s">
        <v>309</v>
      </c>
      <c r="D8846" s="159">
        <v>810.73</v>
      </c>
    </row>
    <row r="8847" spans="3:4" ht="15" hidden="1" customHeight="1" x14ac:dyDescent="0.25">
      <c r="C8847" s="160" t="s">
        <v>309</v>
      </c>
      <c r="D8847" s="161">
        <v>1246.53</v>
      </c>
    </row>
    <row r="8848" spans="3:4" ht="15" hidden="1" customHeight="1" x14ac:dyDescent="0.25">
      <c r="C8848" s="158" t="s">
        <v>547</v>
      </c>
      <c r="D8848" s="159">
        <v>382.26</v>
      </c>
    </row>
    <row r="8849" spans="3:4" ht="15" hidden="1" customHeight="1" x14ac:dyDescent="0.25">
      <c r="C8849" s="160" t="s">
        <v>543</v>
      </c>
      <c r="D8849" s="161">
        <v>363.69</v>
      </c>
    </row>
    <row r="8850" spans="3:4" ht="15" hidden="1" customHeight="1" x14ac:dyDescent="0.25">
      <c r="C8850" s="158" t="s">
        <v>545</v>
      </c>
      <c r="D8850" s="159">
        <v>83.3</v>
      </c>
    </row>
    <row r="8851" spans="3:4" ht="15" hidden="1" customHeight="1" x14ac:dyDescent="0.25">
      <c r="C8851" s="160" t="s">
        <v>312</v>
      </c>
      <c r="D8851" s="161">
        <v>844.33</v>
      </c>
    </row>
    <row r="8852" spans="3:4" ht="15" hidden="1" customHeight="1" x14ac:dyDescent="0.25">
      <c r="C8852" s="158" t="s">
        <v>547</v>
      </c>
      <c r="D8852" s="159">
        <v>744.01</v>
      </c>
    </row>
    <row r="8853" spans="3:4" ht="15" hidden="1" customHeight="1" x14ac:dyDescent="0.25">
      <c r="C8853" s="160" t="s">
        <v>309</v>
      </c>
      <c r="D8853" s="161">
        <v>155.08000000000001</v>
      </c>
    </row>
    <row r="8854" spans="3:4" ht="15" hidden="1" customHeight="1" x14ac:dyDescent="0.25">
      <c r="C8854" s="158" t="s">
        <v>542</v>
      </c>
      <c r="D8854" s="159">
        <v>338.3</v>
      </c>
    </row>
    <row r="8855" spans="3:4" ht="15" hidden="1" customHeight="1" x14ac:dyDescent="0.25">
      <c r="C8855" s="160" t="s">
        <v>551</v>
      </c>
      <c r="D8855" s="161">
        <v>542.87</v>
      </c>
    </row>
    <row r="8856" spans="3:4" ht="15" hidden="1" customHeight="1" x14ac:dyDescent="0.25">
      <c r="C8856" s="158" t="s">
        <v>558</v>
      </c>
      <c r="D8856" s="159">
        <v>695.93</v>
      </c>
    </row>
    <row r="8857" spans="3:4" ht="15" hidden="1" customHeight="1" x14ac:dyDescent="0.25">
      <c r="C8857" s="160" t="s">
        <v>308</v>
      </c>
      <c r="D8857" s="161">
        <v>469.15</v>
      </c>
    </row>
    <row r="8858" spans="3:4" ht="15" hidden="1" customHeight="1" x14ac:dyDescent="0.25">
      <c r="C8858" s="158" t="s">
        <v>312</v>
      </c>
      <c r="D8858" s="159">
        <v>491.35</v>
      </c>
    </row>
    <row r="8859" spans="3:4" ht="15" hidden="1" customHeight="1" x14ac:dyDescent="0.25">
      <c r="C8859" s="160" t="s">
        <v>557</v>
      </c>
      <c r="D8859" s="161">
        <v>1286.52</v>
      </c>
    </row>
    <row r="8860" spans="3:4" ht="15" hidden="1" customHeight="1" x14ac:dyDescent="0.25">
      <c r="C8860" s="158" t="s">
        <v>554</v>
      </c>
      <c r="D8860" s="159">
        <v>617.91</v>
      </c>
    </row>
    <row r="8861" spans="3:4" ht="15" hidden="1" customHeight="1" x14ac:dyDescent="0.25">
      <c r="C8861" s="160" t="s">
        <v>312</v>
      </c>
      <c r="D8861" s="161">
        <v>84.13</v>
      </c>
    </row>
    <row r="8862" spans="3:4" ht="15" hidden="1" customHeight="1" x14ac:dyDescent="0.25">
      <c r="C8862" s="158" t="s">
        <v>555</v>
      </c>
      <c r="D8862" s="159">
        <v>697.94</v>
      </c>
    </row>
    <row r="8863" spans="3:4" ht="15" hidden="1" customHeight="1" x14ac:dyDescent="0.25">
      <c r="C8863" s="160" t="s">
        <v>542</v>
      </c>
      <c r="D8863" s="161">
        <v>669.27</v>
      </c>
    </row>
    <row r="8864" spans="3:4" ht="15" hidden="1" customHeight="1" x14ac:dyDescent="0.25">
      <c r="C8864" s="158" t="s">
        <v>555</v>
      </c>
      <c r="D8864" s="159">
        <v>897.88</v>
      </c>
    </row>
    <row r="8865" spans="3:4" ht="15" hidden="1" customHeight="1" x14ac:dyDescent="0.25">
      <c r="C8865" s="160" t="s">
        <v>546</v>
      </c>
      <c r="D8865" s="161">
        <v>667.73</v>
      </c>
    </row>
    <row r="8866" spans="3:4" ht="15" hidden="1" customHeight="1" x14ac:dyDescent="0.25">
      <c r="C8866" s="158" t="s">
        <v>312</v>
      </c>
      <c r="D8866" s="159">
        <v>815.06</v>
      </c>
    </row>
    <row r="8867" spans="3:4" ht="15" hidden="1" customHeight="1" x14ac:dyDescent="0.25">
      <c r="C8867" s="160" t="s">
        <v>549</v>
      </c>
      <c r="D8867" s="161">
        <v>890.41</v>
      </c>
    </row>
    <row r="8868" spans="3:4" ht="15" hidden="1" customHeight="1" x14ac:dyDescent="0.25">
      <c r="C8868" s="158" t="s">
        <v>549</v>
      </c>
      <c r="D8868" s="159">
        <v>677.53</v>
      </c>
    </row>
    <row r="8869" spans="3:4" ht="15" hidden="1" customHeight="1" x14ac:dyDescent="0.25">
      <c r="C8869" s="160" t="s">
        <v>307</v>
      </c>
      <c r="D8869" s="161">
        <v>871.58</v>
      </c>
    </row>
    <row r="8870" spans="3:4" ht="15" hidden="1" customHeight="1" x14ac:dyDescent="0.25">
      <c r="C8870" s="158" t="s">
        <v>539</v>
      </c>
      <c r="D8870" s="159">
        <v>500.69</v>
      </c>
    </row>
    <row r="8871" spans="3:4" ht="15" hidden="1" customHeight="1" x14ac:dyDescent="0.25">
      <c r="C8871" s="160" t="s">
        <v>539</v>
      </c>
      <c r="D8871" s="161">
        <v>168.1</v>
      </c>
    </row>
    <row r="8872" spans="3:4" ht="15" hidden="1" customHeight="1" x14ac:dyDescent="0.25">
      <c r="C8872" s="158" t="s">
        <v>555</v>
      </c>
      <c r="D8872" s="159">
        <v>1190.57</v>
      </c>
    </row>
    <row r="8873" spans="3:4" ht="15" hidden="1" customHeight="1" x14ac:dyDescent="0.25">
      <c r="C8873" s="160" t="s">
        <v>558</v>
      </c>
      <c r="D8873" s="161">
        <v>1108.93</v>
      </c>
    </row>
    <row r="8874" spans="3:4" ht="15" hidden="1" customHeight="1" x14ac:dyDescent="0.25">
      <c r="C8874" s="158" t="s">
        <v>545</v>
      </c>
      <c r="D8874" s="159">
        <v>1096.98</v>
      </c>
    </row>
    <row r="8875" spans="3:4" ht="15" hidden="1" customHeight="1" x14ac:dyDescent="0.25">
      <c r="C8875" s="160" t="s">
        <v>546</v>
      </c>
      <c r="D8875" s="161">
        <v>83.54</v>
      </c>
    </row>
    <row r="8876" spans="3:4" ht="15" hidden="1" customHeight="1" x14ac:dyDescent="0.25">
      <c r="C8876" s="158" t="s">
        <v>545</v>
      </c>
      <c r="D8876" s="159">
        <v>291.2</v>
      </c>
    </row>
    <row r="8877" spans="3:4" ht="15" hidden="1" customHeight="1" x14ac:dyDescent="0.25">
      <c r="C8877" s="160" t="s">
        <v>546</v>
      </c>
      <c r="D8877" s="161">
        <v>213.33</v>
      </c>
    </row>
    <row r="8878" spans="3:4" ht="15" hidden="1" customHeight="1" x14ac:dyDescent="0.25">
      <c r="C8878" s="158" t="s">
        <v>312</v>
      </c>
      <c r="D8878" s="159">
        <v>355.68</v>
      </c>
    </row>
    <row r="8879" spans="3:4" ht="15" hidden="1" customHeight="1" x14ac:dyDescent="0.25">
      <c r="C8879" s="160" t="s">
        <v>544</v>
      </c>
      <c r="D8879" s="161">
        <v>727.27</v>
      </c>
    </row>
    <row r="8880" spans="3:4" ht="15" hidden="1" customHeight="1" x14ac:dyDescent="0.25">
      <c r="C8880" s="158" t="s">
        <v>549</v>
      </c>
      <c r="D8880" s="159">
        <v>581.80999999999995</v>
      </c>
    </row>
    <row r="8881" spans="3:4" ht="15" hidden="1" customHeight="1" x14ac:dyDescent="0.25">
      <c r="C8881" s="160" t="s">
        <v>547</v>
      </c>
      <c r="D8881" s="161">
        <v>371.01</v>
      </c>
    </row>
    <row r="8882" spans="3:4" ht="15" hidden="1" customHeight="1" x14ac:dyDescent="0.25">
      <c r="C8882" s="158" t="s">
        <v>309</v>
      </c>
      <c r="D8882" s="159">
        <v>188.44</v>
      </c>
    </row>
    <row r="8883" spans="3:4" ht="15" hidden="1" customHeight="1" x14ac:dyDescent="0.25">
      <c r="C8883" s="160" t="s">
        <v>541</v>
      </c>
      <c r="D8883" s="161">
        <v>360.83</v>
      </c>
    </row>
    <row r="8884" spans="3:4" ht="15" hidden="1" customHeight="1" x14ac:dyDescent="0.25">
      <c r="C8884" s="158" t="s">
        <v>543</v>
      </c>
      <c r="D8884" s="159">
        <v>516.96</v>
      </c>
    </row>
    <row r="8885" spans="3:4" ht="15" hidden="1" customHeight="1" x14ac:dyDescent="0.25">
      <c r="C8885" s="160" t="s">
        <v>547</v>
      </c>
      <c r="D8885" s="161">
        <v>612.29999999999995</v>
      </c>
    </row>
    <row r="8886" spans="3:4" ht="15" hidden="1" customHeight="1" x14ac:dyDescent="0.25">
      <c r="C8886" s="158" t="s">
        <v>307</v>
      </c>
      <c r="D8886" s="159">
        <v>1013.07</v>
      </c>
    </row>
    <row r="8887" spans="3:4" ht="15" hidden="1" customHeight="1" x14ac:dyDescent="0.25">
      <c r="C8887" s="160" t="s">
        <v>557</v>
      </c>
      <c r="D8887" s="161">
        <v>748.94</v>
      </c>
    </row>
    <row r="8888" spans="3:4" ht="15" hidden="1" customHeight="1" x14ac:dyDescent="0.25">
      <c r="C8888" s="158" t="s">
        <v>554</v>
      </c>
      <c r="D8888" s="159">
        <v>1252.58</v>
      </c>
    </row>
    <row r="8889" spans="3:4" ht="15" hidden="1" customHeight="1" x14ac:dyDescent="0.25">
      <c r="C8889" s="160" t="s">
        <v>540</v>
      </c>
      <c r="D8889" s="161">
        <v>140.78</v>
      </c>
    </row>
    <row r="8890" spans="3:4" ht="15" hidden="1" customHeight="1" x14ac:dyDescent="0.25">
      <c r="C8890" s="158" t="s">
        <v>553</v>
      </c>
      <c r="D8890" s="159">
        <v>390.78</v>
      </c>
    </row>
    <row r="8891" spans="3:4" ht="15" hidden="1" customHeight="1" x14ac:dyDescent="0.25">
      <c r="C8891" s="160" t="s">
        <v>545</v>
      </c>
      <c r="D8891" s="161">
        <v>911.62</v>
      </c>
    </row>
    <row r="8892" spans="3:4" ht="15" hidden="1" customHeight="1" x14ac:dyDescent="0.25">
      <c r="C8892" s="158" t="s">
        <v>547</v>
      </c>
      <c r="D8892" s="159">
        <v>1248.45</v>
      </c>
    </row>
    <row r="8893" spans="3:4" ht="15" hidden="1" customHeight="1" x14ac:dyDescent="0.25">
      <c r="C8893" s="160" t="s">
        <v>308</v>
      </c>
      <c r="D8893" s="161">
        <v>544.16999999999996</v>
      </c>
    </row>
    <row r="8894" spans="3:4" ht="15" hidden="1" customHeight="1" x14ac:dyDescent="0.25">
      <c r="C8894" s="158" t="s">
        <v>553</v>
      </c>
      <c r="D8894" s="159">
        <v>715.49</v>
      </c>
    </row>
    <row r="8895" spans="3:4" ht="15" hidden="1" customHeight="1" x14ac:dyDescent="0.25">
      <c r="C8895" s="160" t="s">
        <v>308</v>
      </c>
      <c r="D8895" s="161">
        <v>860.75</v>
      </c>
    </row>
    <row r="8896" spans="3:4" ht="15" hidden="1" customHeight="1" x14ac:dyDescent="0.25">
      <c r="C8896" s="158" t="s">
        <v>308</v>
      </c>
      <c r="D8896" s="159">
        <v>101</v>
      </c>
    </row>
    <row r="8897" spans="3:4" ht="15" hidden="1" customHeight="1" x14ac:dyDescent="0.25">
      <c r="C8897" s="160" t="s">
        <v>540</v>
      </c>
      <c r="D8897" s="161">
        <v>672.46</v>
      </c>
    </row>
    <row r="8898" spans="3:4" ht="15" hidden="1" customHeight="1" x14ac:dyDescent="0.25">
      <c r="C8898" s="158" t="s">
        <v>554</v>
      </c>
      <c r="D8898" s="159">
        <v>150.82</v>
      </c>
    </row>
    <row r="8899" spans="3:4" ht="15" hidden="1" customHeight="1" x14ac:dyDescent="0.25">
      <c r="C8899" s="160" t="s">
        <v>557</v>
      </c>
      <c r="D8899" s="161">
        <v>998.63</v>
      </c>
    </row>
    <row r="8900" spans="3:4" ht="15" hidden="1" customHeight="1" x14ac:dyDescent="0.25">
      <c r="C8900" s="158" t="s">
        <v>555</v>
      </c>
      <c r="D8900" s="159">
        <v>782.33</v>
      </c>
    </row>
    <row r="8901" spans="3:4" ht="15" hidden="1" customHeight="1" x14ac:dyDescent="0.25">
      <c r="C8901" s="160" t="s">
        <v>543</v>
      </c>
      <c r="D8901" s="161">
        <v>1279.58</v>
      </c>
    </row>
    <row r="8902" spans="3:4" ht="15" hidden="1" customHeight="1" x14ac:dyDescent="0.25">
      <c r="C8902" s="158" t="s">
        <v>550</v>
      </c>
      <c r="D8902" s="159">
        <v>462.2</v>
      </c>
    </row>
    <row r="8903" spans="3:4" ht="15" hidden="1" customHeight="1" x14ac:dyDescent="0.25">
      <c r="C8903" s="160" t="s">
        <v>553</v>
      </c>
      <c r="D8903" s="161">
        <v>671.74</v>
      </c>
    </row>
    <row r="8904" spans="3:4" ht="15" hidden="1" customHeight="1" x14ac:dyDescent="0.25">
      <c r="C8904" s="158" t="s">
        <v>552</v>
      </c>
      <c r="D8904" s="159">
        <v>431.14</v>
      </c>
    </row>
    <row r="8905" spans="3:4" ht="15" hidden="1" customHeight="1" x14ac:dyDescent="0.25">
      <c r="C8905" s="160" t="s">
        <v>545</v>
      </c>
      <c r="D8905" s="161">
        <v>1005.45</v>
      </c>
    </row>
    <row r="8906" spans="3:4" ht="15" hidden="1" customHeight="1" x14ac:dyDescent="0.25">
      <c r="C8906" s="158" t="s">
        <v>540</v>
      </c>
      <c r="D8906" s="159">
        <v>1110.06</v>
      </c>
    </row>
    <row r="8907" spans="3:4" ht="15" hidden="1" customHeight="1" x14ac:dyDescent="0.25">
      <c r="C8907" s="160" t="s">
        <v>540</v>
      </c>
      <c r="D8907" s="161">
        <v>1165.75</v>
      </c>
    </row>
    <row r="8908" spans="3:4" ht="15" hidden="1" customHeight="1" x14ac:dyDescent="0.25">
      <c r="C8908" s="158" t="s">
        <v>546</v>
      </c>
      <c r="D8908" s="159">
        <v>548.12</v>
      </c>
    </row>
    <row r="8909" spans="3:4" ht="15" hidden="1" customHeight="1" x14ac:dyDescent="0.25">
      <c r="C8909" s="160" t="s">
        <v>548</v>
      </c>
      <c r="D8909" s="161">
        <v>476.78</v>
      </c>
    </row>
    <row r="8910" spans="3:4" ht="15" hidden="1" customHeight="1" x14ac:dyDescent="0.25">
      <c r="C8910" s="158" t="s">
        <v>552</v>
      </c>
      <c r="D8910" s="159">
        <v>1253.8</v>
      </c>
    </row>
    <row r="8911" spans="3:4" ht="15" hidden="1" customHeight="1" x14ac:dyDescent="0.25">
      <c r="C8911" s="160" t="s">
        <v>552</v>
      </c>
      <c r="D8911" s="161">
        <v>297.7</v>
      </c>
    </row>
    <row r="8912" spans="3:4" ht="15" hidden="1" customHeight="1" x14ac:dyDescent="0.25">
      <c r="C8912" s="158" t="s">
        <v>540</v>
      </c>
      <c r="D8912" s="159">
        <v>898</v>
      </c>
    </row>
    <row r="8913" spans="3:4" ht="15" hidden="1" customHeight="1" x14ac:dyDescent="0.25">
      <c r="C8913" s="160" t="s">
        <v>539</v>
      </c>
      <c r="D8913" s="161">
        <v>262.56</v>
      </c>
    </row>
    <row r="8914" spans="3:4" ht="15" hidden="1" customHeight="1" x14ac:dyDescent="0.25">
      <c r="C8914" s="158" t="s">
        <v>307</v>
      </c>
      <c r="D8914" s="159">
        <v>598.97</v>
      </c>
    </row>
    <row r="8915" spans="3:4" ht="15" hidden="1" customHeight="1" x14ac:dyDescent="0.25">
      <c r="C8915" s="160" t="s">
        <v>553</v>
      </c>
      <c r="D8915" s="161">
        <v>878.7</v>
      </c>
    </row>
    <row r="8916" spans="3:4" ht="15" hidden="1" customHeight="1" x14ac:dyDescent="0.25">
      <c r="C8916" s="158" t="s">
        <v>312</v>
      </c>
      <c r="D8916" s="159">
        <v>789.74</v>
      </c>
    </row>
    <row r="8917" spans="3:4" ht="15" hidden="1" customHeight="1" x14ac:dyDescent="0.25">
      <c r="C8917" s="160" t="s">
        <v>551</v>
      </c>
      <c r="D8917" s="161">
        <v>1142.94</v>
      </c>
    </row>
    <row r="8918" spans="3:4" ht="15" hidden="1" customHeight="1" x14ac:dyDescent="0.25">
      <c r="C8918" s="158" t="s">
        <v>312</v>
      </c>
      <c r="D8918" s="159">
        <v>163.41999999999999</v>
      </c>
    </row>
    <row r="8919" spans="3:4" ht="15" hidden="1" customHeight="1" x14ac:dyDescent="0.25">
      <c r="C8919" s="160" t="s">
        <v>556</v>
      </c>
      <c r="D8919" s="161">
        <v>58.76</v>
      </c>
    </row>
    <row r="8920" spans="3:4" ht="15" hidden="1" customHeight="1" x14ac:dyDescent="0.25">
      <c r="C8920" s="158" t="s">
        <v>308</v>
      </c>
      <c r="D8920" s="159">
        <v>881.67</v>
      </c>
    </row>
    <row r="8921" spans="3:4" ht="15" hidden="1" customHeight="1" x14ac:dyDescent="0.25">
      <c r="C8921" s="160" t="s">
        <v>307</v>
      </c>
      <c r="D8921" s="161">
        <v>1159.43</v>
      </c>
    </row>
    <row r="8922" spans="3:4" ht="15" hidden="1" customHeight="1" x14ac:dyDescent="0.25">
      <c r="C8922" s="158" t="s">
        <v>542</v>
      </c>
      <c r="D8922" s="159">
        <v>96.8</v>
      </c>
    </row>
    <row r="8923" spans="3:4" ht="15" hidden="1" customHeight="1" x14ac:dyDescent="0.25">
      <c r="C8923" s="160" t="s">
        <v>558</v>
      </c>
      <c r="D8923" s="161">
        <v>1058.29</v>
      </c>
    </row>
    <row r="8924" spans="3:4" ht="15" hidden="1" customHeight="1" x14ac:dyDescent="0.25">
      <c r="C8924" s="158" t="s">
        <v>545</v>
      </c>
      <c r="D8924" s="159">
        <v>745.76</v>
      </c>
    </row>
    <row r="8925" spans="3:4" ht="15" hidden="1" customHeight="1" x14ac:dyDescent="0.25">
      <c r="C8925" s="160" t="s">
        <v>556</v>
      </c>
      <c r="D8925" s="161">
        <v>161.30000000000001</v>
      </c>
    </row>
    <row r="8926" spans="3:4" ht="15" hidden="1" customHeight="1" x14ac:dyDescent="0.25">
      <c r="C8926" s="158" t="s">
        <v>545</v>
      </c>
      <c r="D8926" s="159">
        <v>913.06</v>
      </c>
    </row>
    <row r="8927" spans="3:4" ht="15" hidden="1" customHeight="1" x14ac:dyDescent="0.25">
      <c r="C8927" s="160" t="s">
        <v>557</v>
      </c>
      <c r="D8927" s="161">
        <v>675.91</v>
      </c>
    </row>
    <row r="8928" spans="3:4" ht="15" hidden="1" customHeight="1" x14ac:dyDescent="0.25">
      <c r="C8928" s="158" t="s">
        <v>548</v>
      </c>
      <c r="D8928" s="159">
        <v>678.99</v>
      </c>
    </row>
    <row r="8929" spans="3:4" ht="15" hidden="1" customHeight="1" x14ac:dyDescent="0.25">
      <c r="C8929" s="160" t="s">
        <v>545</v>
      </c>
      <c r="D8929" s="161">
        <v>1230.5899999999999</v>
      </c>
    </row>
    <row r="8930" spans="3:4" ht="15" hidden="1" customHeight="1" x14ac:dyDescent="0.25">
      <c r="C8930" s="158" t="s">
        <v>312</v>
      </c>
      <c r="D8930" s="159">
        <v>1104.51</v>
      </c>
    </row>
    <row r="8931" spans="3:4" ht="15" hidden="1" customHeight="1" x14ac:dyDescent="0.25">
      <c r="C8931" s="160" t="s">
        <v>555</v>
      </c>
      <c r="D8931" s="161">
        <v>34.07</v>
      </c>
    </row>
    <row r="8932" spans="3:4" ht="15" hidden="1" customHeight="1" x14ac:dyDescent="0.25">
      <c r="C8932" s="158" t="s">
        <v>539</v>
      </c>
      <c r="D8932" s="159">
        <v>567.83000000000004</v>
      </c>
    </row>
    <row r="8933" spans="3:4" ht="15" hidden="1" customHeight="1" x14ac:dyDescent="0.25">
      <c r="C8933" s="160" t="s">
        <v>552</v>
      </c>
      <c r="D8933" s="161">
        <v>576.28</v>
      </c>
    </row>
    <row r="8934" spans="3:4" ht="15" hidden="1" customHeight="1" x14ac:dyDescent="0.25">
      <c r="C8934" s="158" t="s">
        <v>543</v>
      </c>
      <c r="D8934" s="159">
        <v>562.34</v>
      </c>
    </row>
    <row r="8935" spans="3:4" ht="15" hidden="1" customHeight="1" x14ac:dyDescent="0.25">
      <c r="C8935" s="160" t="s">
        <v>312</v>
      </c>
      <c r="D8935" s="161">
        <v>366.07</v>
      </c>
    </row>
    <row r="8936" spans="3:4" ht="15" hidden="1" customHeight="1" x14ac:dyDescent="0.25">
      <c r="C8936" s="158" t="s">
        <v>557</v>
      </c>
      <c r="D8936" s="159">
        <v>356.87</v>
      </c>
    </row>
    <row r="8937" spans="3:4" ht="15" hidden="1" customHeight="1" x14ac:dyDescent="0.25">
      <c r="C8937" s="160" t="s">
        <v>307</v>
      </c>
      <c r="D8937" s="161">
        <v>1014.4</v>
      </c>
    </row>
    <row r="8938" spans="3:4" ht="15" hidden="1" customHeight="1" x14ac:dyDescent="0.25">
      <c r="C8938" s="158" t="s">
        <v>541</v>
      </c>
      <c r="D8938" s="159">
        <v>1218.51</v>
      </c>
    </row>
    <row r="8939" spans="3:4" ht="15" hidden="1" customHeight="1" x14ac:dyDescent="0.25">
      <c r="C8939" s="160" t="s">
        <v>545</v>
      </c>
      <c r="D8939" s="161">
        <v>1199.18</v>
      </c>
    </row>
    <row r="8940" spans="3:4" ht="15" hidden="1" customHeight="1" x14ac:dyDescent="0.25">
      <c r="C8940" s="158" t="s">
        <v>545</v>
      </c>
      <c r="D8940" s="159">
        <v>63.53</v>
      </c>
    </row>
    <row r="8941" spans="3:4" ht="15" hidden="1" customHeight="1" x14ac:dyDescent="0.25">
      <c r="C8941" s="160" t="s">
        <v>547</v>
      </c>
      <c r="D8941" s="161">
        <v>812.37</v>
      </c>
    </row>
    <row r="8942" spans="3:4" ht="15" hidden="1" customHeight="1" x14ac:dyDescent="0.25">
      <c r="C8942" s="158" t="s">
        <v>553</v>
      </c>
      <c r="D8942" s="159">
        <v>481.04</v>
      </c>
    </row>
    <row r="8943" spans="3:4" ht="15" hidden="1" customHeight="1" x14ac:dyDescent="0.25">
      <c r="C8943" s="160" t="s">
        <v>543</v>
      </c>
      <c r="D8943" s="161">
        <v>519.98</v>
      </c>
    </row>
    <row r="8944" spans="3:4" ht="15" hidden="1" customHeight="1" x14ac:dyDescent="0.25">
      <c r="C8944" s="158" t="s">
        <v>554</v>
      </c>
      <c r="D8944" s="159">
        <v>477.92</v>
      </c>
    </row>
    <row r="8945" spans="3:4" ht="15" hidden="1" customHeight="1" x14ac:dyDescent="0.25">
      <c r="C8945" s="160" t="s">
        <v>542</v>
      </c>
      <c r="D8945" s="161">
        <v>133.88</v>
      </c>
    </row>
    <row r="8946" spans="3:4" ht="15" hidden="1" customHeight="1" x14ac:dyDescent="0.25">
      <c r="C8946" s="158" t="s">
        <v>540</v>
      </c>
      <c r="D8946" s="159">
        <v>543.27</v>
      </c>
    </row>
    <row r="8947" spans="3:4" ht="15" hidden="1" customHeight="1" x14ac:dyDescent="0.25">
      <c r="C8947" s="160" t="s">
        <v>309</v>
      </c>
      <c r="D8947" s="161">
        <v>863.33</v>
      </c>
    </row>
    <row r="8948" spans="3:4" ht="15" hidden="1" customHeight="1" x14ac:dyDescent="0.25">
      <c r="C8948" s="158" t="s">
        <v>551</v>
      </c>
      <c r="D8948" s="159">
        <v>558.65</v>
      </c>
    </row>
    <row r="8949" spans="3:4" ht="15" hidden="1" customHeight="1" x14ac:dyDescent="0.25">
      <c r="C8949" s="160" t="s">
        <v>555</v>
      </c>
      <c r="D8949" s="161">
        <v>370.91</v>
      </c>
    </row>
    <row r="8950" spans="3:4" ht="15" hidden="1" customHeight="1" x14ac:dyDescent="0.25">
      <c r="C8950" s="158" t="s">
        <v>549</v>
      </c>
      <c r="D8950" s="159">
        <v>629.83000000000004</v>
      </c>
    </row>
    <row r="8951" spans="3:4" ht="15" hidden="1" customHeight="1" x14ac:dyDescent="0.25">
      <c r="C8951" s="160" t="s">
        <v>551</v>
      </c>
      <c r="D8951" s="161">
        <v>847.47</v>
      </c>
    </row>
    <row r="8952" spans="3:4" ht="15" hidden="1" customHeight="1" x14ac:dyDescent="0.25">
      <c r="C8952" s="158" t="s">
        <v>543</v>
      </c>
      <c r="D8952" s="159">
        <v>540.79999999999995</v>
      </c>
    </row>
    <row r="8953" spans="3:4" ht="15" hidden="1" customHeight="1" x14ac:dyDescent="0.25">
      <c r="C8953" s="160" t="s">
        <v>549</v>
      </c>
      <c r="D8953" s="161">
        <v>522.45000000000005</v>
      </c>
    </row>
    <row r="8954" spans="3:4" ht="15" hidden="1" customHeight="1" x14ac:dyDescent="0.25">
      <c r="C8954" s="158" t="s">
        <v>540</v>
      </c>
      <c r="D8954" s="159">
        <v>542.82000000000005</v>
      </c>
    </row>
    <row r="8955" spans="3:4" ht="15" hidden="1" customHeight="1" x14ac:dyDescent="0.25">
      <c r="C8955" s="160" t="s">
        <v>309</v>
      </c>
      <c r="D8955" s="161">
        <v>1080.02</v>
      </c>
    </row>
    <row r="8956" spans="3:4" ht="15" hidden="1" customHeight="1" x14ac:dyDescent="0.25">
      <c r="C8956" s="158" t="s">
        <v>551</v>
      </c>
      <c r="D8956" s="159">
        <v>1131.1199999999999</v>
      </c>
    </row>
    <row r="8957" spans="3:4" ht="15" hidden="1" customHeight="1" x14ac:dyDescent="0.25">
      <c r="C8957" s="160" t="s">
        <v>307</v>
      </c>
      <c r="D8957" s="161">
        <v>162.19</v>
      </c>
    </row>
    <row r="8958" spans="3:4" ht="15" hidden="1" customHeight="1" x14ac:dyDescent="0.25">
      <c r="C8958" s="158" t="s">
        <v>555</v>
      </c>
      <c r="D8958" s="159">
        <v>1295.58</v>
      </c>
    </row>
    <row r="8959" spans="3:4" ht="15" hidden="1" customHeight="1" x14ac:dyDescent="0.25">
      <c r="C8959" s="160" t="s">
        <v>549</v>
      </c>
      <c r="D8959" s="161">
        <v>379.4</v>
      </c>
    </row>
    <row r="8960" spans="3:4" ht="15" hidden="1" customHeight="1" x14ac:dyDescent="0.25">
      <c r="C8960" s="158" t="s">
        <v>307</v>
      </c>
      <c r="D8960" s="159">
        <v>59.26</v>
      </c>
    </row>
    <row r="8961" spans="3:4" ht="15" hidden="1" customHeight="1" x14ac:dyDescent="0.25">
      <c r="C8961" s="160" t="s">
        <v>546</v>
      </c>
      <c r="D8961" s="161">
        <v>812.74</v>
      </c>
    </row>
    <row r="8962" spans="3:4" ht="15" hidden="1" customHeight="1" x14ac:dyDescent="0.25">
      <c r="C8962" s="158" t="s">
        <v>542</v>
      </c>
      <c r="D8962" s="159">
        <v>396.13</v>
      </c>
    </row>
    <row r="8963" spans="3:4" ht="15" hidden="1" customHeight="1" x14ac:dyDescent="0.25">
      <c r="C8963" s="160" t="s">
        <v>546</v>
      </c>
      <c r="D8963" s="161">
        <v>603.41</v>
      </c>
    </row>
    <row r="8964" spans="3:4" ht="15" hidden="1" customHeight="1" x14ac:dyDescent="0.25">
      <c r="C8964" s="158" t="s">
        <v>308</v>
      </c>
      <c r="D8964" s="159">
        <v>110.36</v>
      </c>
    </row>
    <row r="8965" spans="3:4" ht="15" hidden="1" customHeight="1" x14ac:dyDescent="0.25">
      <c r="C8965" s="160" t="s">
        <v>542</v>
      </c>
      <c r="D8965" s="161">
        <v>611.16999999999996</v>
      </c>
    </row>
    <row r="8966" spans="3:4" ht="15" hidden="1" customHeight="1" x14ac:dyDescent="0.25">
      <c r="C8966" s="158" t="s">
        <v>547</v>
      </c>
      <c r="D8966" s="159">
        <v>1116.6600000000001</v>
      </c>
    </row>
    <row r="8967" spans="3:4" ht="15" hidden="1" customHeight="1" x14ac:dyDescent="0.25">
      <c r="C8967" s="160" t="s">
        <v>551</v>
      </c>
      <c r="D8967" s="161">
        <v>1218.8800000000001</v>
      </c>
    </row>
    <row r="8968" spans="3:4" ht="15" hidden="1" customHeight="1" x14ac:dyDescent="0.25">
      <c r="C8968" s="158" t="s">
        <v>309</v>
      </c>
      <c r="D8968" s="159">
        <v>894.44</v>
      </c>
    </row>
    <row r="8969" spans="3:4" ht="15" hidden="1" customHeight="1" x14ac:dyDescent="0.25">
      <c r="C8969" s="160" t="s">
        <v>309</v>
      </c>
      <c r="D8969" s="161">
        <v>476.21</v>
      </c>
    </row>
    <row r="8970" spans="3:4" ht="15" hidden="1" customHeight="1" x14ac:dyDescent="0.25">
      <c r="C8970" s="158" t="s">
        <v>545</v>
      </c>
      <c r="D8970" s="159">
        <v>1009.97</v>
      </c>
    </row>
    <row r="8971" spans="3:4" ht="15" hidden="1" customHeight="1" x14ac:dyDescent="0.25">
      <c r="C8971" s="160" t="s">
        <v>540</v>
      </c>
      <c r="D8971" s="161">
        <v>556.91999999999996</v>
      </c>
    </row>
    <row r="8972" spans="3:4" ht="15" hidden="1" customHeight="1" x14ac:dyDescent="0.25">
      <c r="C8972" s="158" t="s">
        <v>548</v>
      </c>
      <c r="D8972" s="159">
        <v>288.11</v>
      </c>
    </row>
    <row r="8973" spans="3:4" ht="15" hidden="1" customHeight="1" x14ac:dyDescent="0.25">
      <c r="C8973" s="160" t="s">
        <v>549</v>
      </c>
      <c r="D8973" s="161">
        <v>389.85</v>
      </c>
    </row>
    <row r="8974" spans="3:4" ht="15" hidden="1" customHeight="1" x14ac:dyDescent="0.25">
      <c r="C8974" s="158" t="s">
        <v>546</v>
      </c>
      <c r="D8974" s="159">
        <v>350.85</v>
      </c>
    </row>
    <row r="8975" spans="3:4" ht="15" hidden="1" customHeight="1" x14ac:dyDescent="0.25">
      <c r="C8975" s="160" t="s">
        <v>307</v>
      </c>
      <c r="D8975" s="161">
        <v>791.99</v>
      </c>
    </row>
    <row r="8976" spans="3:4" ht="15" hidden="1" customHeight="1" x14ac:dyDescent="0.25">
      <c r="C8976" s="158" t="s">
        <v>542</v>
      </c>
      <c r="D8976" s="159">
        <v>666.86</v>
      </c>
    </row>
    <row r="8977" spans="3:4" ht="15" hidden="1" customHeight="1" x14ac:dyDescent="0.25">
      <c r="C8977" s="160" t="s">
        <v>552</v>
      </c>
      <c r="D8977" s="161">
        <v>195.77</v>
      </c>
    </row>
    <row r="8978" spans="3:4" ht="15" hidden="1" customHeight="1" x14ac:dyDescent="0.25">
      <c r="C8978" s="158" t="s">
        <v>550</v>
      </c>
      <c r="D8978" s="159">
        <v>807.11</v>
      </c>
    </row>
    <row r="8979" spans="3:4" ht="15" hidden="1" customHeight="1" x14ac:dyDescent="0.25">
      <c r="C8979" s="160" t="s">
        <v>312</v>
      </c>
      <c r="D8979" s="161">
        <v>945.14</v>
      </c>
    </row>
    <row r="8980" spans="3:4" ht="15" hidden="1" customHeight="1" x14ac:dyDescent="0.25">
      <c r="C8980" s="158" t="s">
        <v>546</v>
      </c>
      <c r="D8980" s="159">
        <v>801.88</v>
      </c>
    </row>
    <row r="8981" spans="3:4" ht="15" hidden="1" customHeight="1" x14ac:dyDescent="0.25">
      <c r="C8981" s="160" t="s">
        <v>309</v>
      </c>
      <c r="D8981" s="161">
        <v>754.71</v>
      </c>
    </row>
    <row r="8982" spans="3:4" ht="15" hidden="1" customHeight="1" x14ac:dyDescent="0.25">
      <c r="C8982" s="158" t="s">
        <v>544</v>
      </c>
      <c r="D8982" s="159">
        <v>782.12</v>
      </c>
    </row>
    <row r="8983" spans="3:4" ht="15" hidden="1" customHeight="1" x14ac:dyDescent="0.25">
      <c r="C8983" s="160" t="s">
        <v>539</v>
      </c>
      <c r="D8983" s="161">
        <v>672.96</v>
      </c>
    </row>
    <row r="8984" spans="3:4" ht="15" hidden="1" customHeight="1" x14ac:dyDescent="0.25">
      <c r="C8984" s="158" t="s">
        <v>549</v>
      </c>
      <c r="D8984" s="159">
        <v>401.01</v>
      </c>
    </row>
    <row r="8985" spans="3:4" ht="15" hidden="1" customHeight="1" x14ac:dyDescent="0.25">
      <c r="C8985" s="160" t="s">
        <v>551</v>
      </c>
      <c r="D8985" s="161">
        <v>361.52</v>
      </c>
    </row>
    <row r="8986" spans="3:4" ht="15" hidden="1" customHeight="1" x14ac:dyDescent="0.25">
      <c r="C8986" s="158" t="s">
        <v>545</v>
      </c>
      <c r="D8986" s="159">
        <v>1249.1400000000001</v>
      </c>
    </row>
    <row r="8987" spans="3:4" ht="15" hidden="1" customHeight="1" x14ac:dyDescent="0.25">
      <c r="C8987" s="160" t="s">
        <v>543</v>
      </c>
      <c r="D8987" s="161">
        <v>731.2</v>
      </c>
    </row>
    <row r="8988" spans="3:4" ht="15" hidden="1" customHeight="1" x14ac:dyDescent="0.25">
      <c r="C8988" s="158" t="s">
        <v>549</v>
      </c>
      <c r="D8988" s="159">
        <v>1215.04</v>
      </c>
    </row>
    <row r="8989" spans="3:4" ht="15" hidden="1" customHeight="1" x14ac:dyDescent="0.25">
      <c r="C8989" s="160" t="s">
        <v>545</v>
      </c>
      <c r="D8989" s="161">
        <v>826.29</v>
      </c>
    </row>
    <row r="8990" spans="3:4" ht="15" hidden="1" customHeight="1" x14ac:dyDescent="0.25">
      <c r="C8990" s="158" t="s">
        <v>549</v>
      </c>
      <c r="D8990" s="159">
        <v>201.21</v>
      </c>
    </row>
    <row r="8991" spans="3:4" ht="15" hidden="1" customHeight="1" x14ac:dyDescent="0.25">
      <c r="C8991" s="160" t="s">
        <v>544</v>
      </c>
      <c r="D8991" s="161">
        <v>124.49</v>
      </c>
    </row>
    <row r="8992" spans="3:4" ht="15" hidden="1" customHeight="1" x14ac:dyDescent="0.25">
      <c r="C8992" s="158" t="s">
        <v>543</v>
      </c>
      <c r="D8992" s="159">
        <v>347.65</v>
      </c>
    </row>
    <row r="8993" spans="3:4" ht="15" hidden="1" customHeight="1" x14ac:dyDescent="0.25">
      <c r="C8993" s="160" t="s">
        <v>551</v>
      </c>
      <c r="D8993" s="161">
        <v>1138.71</v>
      </c>
    </row>
    <row r="8994" spans="3:4" ht="15" hidden="1" customHeight="1" x14ac:dyDescent="0.25">
      <c r="C8994" s="158" t="s">
        <v>542</v>
      </c>
      <c r="D8994" s="159">
        <v>1294.42</v>
      </c>
    </row>
    <row r="8995" spans="3:4" ht="15" hidden="1" customHeight="1" x14ac:dyDescent="0.25">
      <c r="C8995" s="160" t="s">
        <v>558</v>
      </c>
      <c r="D8995" s="161">
        <v>367.04</v>
      </c>
    </row>
    <row r="8996" spans="3:4" ht="15" hidden="1" customHeight="1" x14ac:dyDescent="0.25">
      <c r="C8996" s="158" t="s">
        <v>542</v>
      </c>
      <c r="D8996" s="159">
        <v>791.85</v>
      </c>
    </row>
    <row r="8997" spans="3:4" ht="15" hidden="1" customHeight="1" x14ac:dyDescent="0.25">
      <c r="C8997" s="160" t="s">
        <v>544</v>
      </c>
      <c r="D8997" s="161">
        <v>1210.2</v>
      </c>
    </row>
    <row r="8998" spans="3:4" ht="15" hidden="1" customHeight="1" x14ac:dyDescent="0.25">
      <c r="C8998" s="158" t="s">
        <v>551</v>
      </c>
      <c r="D8998" s="159">
        <v>482.42</v>
      </c>
    </row>
    <row r="8999" spans="3:4" ht="15" hidden="1" customHeight="1" x14ac:dyDescent="0.25">
      <c r="C8999" s="160" t="s">
        <v>547</v>
      </c>
      <c r="D8999" s="161">
        <v>683.83</v>
      </c>
    </row>
    <row r="9000" spans="3:4" ht="15" hidden="1" customHeight="1" x14ac:dyDescent="0.25">
      <c r="C9000" s="158" t="s">
        <v>549</v>
      </c>
      <c r="D9000" s="159">
        <v>649.64</v>
      </c>
    </row>
    <row r="9001" spans="3:4" ht="15" hidden="1" customHeight="1" x14ac:dyDescent="0.25">
      <c r="C9001" s="160" t="s">
        <v>308</v>
      </c>
      <c r="D9001" s="161">
        <v>648.13</v>
      </c>
    </row>
    <row r="9002" spans="3:4" ht="15" hidden="1" customHeight="1" x14ac:dyDescent="0.25">
      <c r="C9002" s="158" t="s">
        <v>312</v>
      </c>
      <c r="D9002" s="159">
        <v>307.49</v>
      </c>
    </row>
    <row r="9003" spans="3:4" ht="15" hidden="1" customHeight="1" x14ac:dyDescent="0.25">
      <c r="C9003" s="160" t="s">
        <v>539</v>
      </c>
      <c r="D9003" s="161">
        <v>432.36</v>
      </c>
    </row>
    <row r="9004" spans="3:4" ht="15" hidden="1" customHeight="1" x14ac:dyDescent="0.25">
      <c r="C9004" s="158" t="s">
        <v>309</v>
      </c>
      <c r="D9004" s="159">
        <v>321.51</v>
      </c>
    </row>
    <row r="9005" spans="3:4" ht="15" hidden="1" customHeight="1" x14ac:dyDescent="0.25">
      <c r="C9005" s="160" t="s">
        <v>312</v>
      </c>
      <c r="D9005" s="161">
        <v>761.08</v>
      </c>
    </row>
    <row r="9006" spans="3:4" ht="15" hidden="1" customHeight="1" x14ac:dyDescent="0.25">
      <c r="C9006" s="158" t="s">
        <v>550</v>
      </c>
      <c r="D9006" s="159">
        <v>479.44</v>
      </c>
    </row>
    <row r="9007" spans="3:4" ht="15" hidden="1" customHeight="1" x14ac:dyDescent="0.25">
      <c r="C9007" s="160" t="s">
        <v>541</v>
      </c>
      <c r="D9007" s="161">
        <v>659.72</v>
      </c>
    </row>
    <row r="9008" spans="3:4" ht="15" hidden="1" customHeight="1" x14ac:dyDescent="0.25">
      <c r="C9008" s="158" t="s">
        <v>553</v>
      </c>
      <c r="D9008" s="159">
        <v>674.23</v>
      </c>
    </row>
    <row r="9009" spans="3:4" ht="15" hidden="1" customHeight="1" x14ac:dyDescent="0.25">
      <c r="C9009" s="160" t="s">
        <v>552</v>
      </c>
      <c r="D9009" s="161">
        <v>1069.44</v>
      </c>
    </row>
    <row r="9010" spans="3:4" ht="15" hidden="1" customHeight="1" x14ac:dyDescent="0.25">
      <c r="C9010" s="158" t="s">
        <v>553</v>
      </c>
      <c r="D9010" s="159">
        <v>784.28</v>
      </c>
    </row>
    <row r="9011" spans="3:4" ht="15" hidden="1" customHeight="1" x14ac:dyDescent="0.25">
      <c r="C9011" s="160" t="s">
        <v>539</v>
      </c>
      <c r="D9011" s="161">
        <v>1219.97</v>
      </c>
    </row>
    <row r="9012" spans="3:4" ht="15" hidden="1" customHeight="1" x14ac:dyDescent="0.25">
      <c r="C9012" s="158" t="s">
        <v>542</v>
      </c>
      <c r="D9012" s="159">
        <v>769.83</v>
      </c>
    </row>
    <row r="9013" spans="3:4" ht="15" hidden="1" customHeight="1" x14ac:dyDescent="0.25">
      <c r="C9013" s="160" t="s">
        <v>546</v>
      </c>
      <c r="D9013" s="161">
        <v>292.8</v>
      </c>
    </row>
    <row r="9014" spans="3:4" ht="15" hidden="1" customHeight="1" x14ac:dyDescent="0.25">
      <c r="C9014" s="158" t="s">
        <v>552</v>
      </c>
      <c r="D9014" s="159">
        <v>697.36</v>
      </c>
    </row>
    <row r="9015" spans="3:4" ht="15" hidden="1" customHeight="1" x14ac:dyDescent="0.25">
      <c r="C9015" s="160" t="s">
        <v>539</v>
      </c>
      <c r="D9015" s="161">
        <v>337.56</v>
      </c>
    </row>
    <row r="9016" spans="3:4" ht="15" hidden="1" customHeight="1" x14ac:dyDescent="0.25">
      <c r="C9016" s="158" t="s">
        <v>545</v>
      </c>
      <c r="D9016" s="159">
        <v>971.98</v>
      </c>
    </row>
    <row r="9017" spans="3:4" ht="15" hidden="1" customHeight="1" x14ac:dyDescent="0.25">
      <c r="C9017" s="160" t="s">
        <v>545</v>
      </c>
      <c r="D9017" s="161">
        <v>1253.6300000000001</v>
      </c>
    </row>
    <row r="9018" spans="3:4" ht="15" hidden="1" customHeight="1" x14ac:dyDescent="0.25">
      <c r="C9018" s="158" t="s">
        <v>547</v>
      </c>
      <c r="D9018" s="159">
        <v>635.34</v>
      </c>
    </row>
    <row r="9019" spans="3:4" ht="15" hidden="1" customHeight="1" x14ac:dyDescent="0.25">
      <c r="C9019" s="160" t="s">
        <v>553</v>
      </c>
      <c r="D9019" s="161">
        <v>461.23</v>
      </c>
    </row>
    <row r="9020" spans="3:4" ht="15" hidden="1" customHeight="1" x14ac:dyDescent="0.25">
      <c r="C9020" s="158" t="s">
        <v>312</v>
      </c>
      <c r="D9020" s="159">
        <v>479.43</v>
      </c>
    </row>
    <row r="9021" spans="3:4" ht="15" hidden="1" customHeight="1" x14ac:dyDescent="0.25">
      <c r="C9021" s="160" t="s">
        <v>543</v>
      </c>
      <c r="D9021" s="161">
        <v>361.14</v>
      </c>
    </row>
    <row r="9022" spans="3:4" ht="15" hidden="1" customHeight="1" x14ac:dyDescent="0.25">
      <c r="C9022" s="158" t="s">
        <v>546</v>
      </c>
      <c r="D9022" s="159">
        <v>550.41</v>
      </c>
    </row>
    <row r="9023" spans="3:4" ht="15" hidden="1" customHeight="1" x14ac:dyDescent="0.25">
      <c r="C9023" s="160" t="s">
        <v>552</v>
      </c>
      <c r="D9023" s="161">
        <v>319.14999999999998</v>
      </c>
    </row>
    <row r="9024" spans="3:4" ht="15" hidden="1" customHeight="1" x14ac:dyDescent="0.25">
      <c r="C9024" s="158" t="s">
        <v>550</v>
      </c>
      <c r="D9024" s="159">
        <v>632.21</v>
      </c>
    </row>
    <row r="9025" spans="3:4" ht="15" hidden="1" customHeight="1" x14ac:dyDescent="0.25">
      <c r="C9025" s="160" t="s">
        <v>546</v>
      </c>
      <c r="D9025" s="161">
        <v>731.77</v>
      </c>
    </row>
    <row r="9026" spans="3:4" ht="15" hidden="1" customHeight="1" x14ac:dyDescent="0.25">
      <c r="C9026" s="158" t="s">
        <v>549</v>
      </c>
      <c r="D9026" s="159">
        <v>505.03</v>
      </c>
    </row>
    <row r="9027" spans="3:4" ht="15" hidden="1" customHeight="1" x14ac:dyDescent="0.25">
      <c r="C9027" s="160" t="s">
        <v>552</v>
      </c>
      <c r="D9027" s="161">
        <v>480.56</v>
      </c>
    </row>
    <row r="9028" spans="3:4" ht="15" hidden="1" customHeight="1" x14ac:dyDescent="0.25">
      <c r="C9028" s="158" t="s">
        <v>309</v>
      </c>
      <c r="D9028" s="159">
        <v>1181.31</v>
      </c>
    </row>
    <row r="9029" spans="3:4" ht="15" hidden="1" customHeight="1" x14ac:dyDescent="0.25">
      <c r="C9029" s="160" t="s">
        <v>547</v>
      </c>
      <c r="D9029" s="161">
        <v>273.60000000000002</v>
      </c>
    </row>
    <row r="9030" spans="3:4" ht="15" hidden="1" customHeight="1" x14ac:dyDescent="0.25">
      <c r="C9030" s="158" t="s">
        <v>553</v>
      </c>
      <c r="D9030" s="159">
        <v>1235.1099999999999</v>
      </c>
    </row>
    <row r="9031" spans="3:4" ht="15" hidden="1" customHeight="1" x14ac:dyDescent="0.25">
      <c r="C9031" s="160" t="s">
        <v>547</v>
      </c>
      <c r="D9031" s="161">
        <v>26.15</v>
      </c>
    </row>
    <row r="9032" spans="3:4" ht="15" hidden="1" customHeight="1" x14ac:dyDescent="0.25">
      <c r="C9032" s="158" t="s">
        <v>543</v>
      </c>
      <c r="D9032" s="159">
        <v>625.54999999999995</v>
      </c>
    </row>
    <row r="9033" spans="3:4" ht="15" hidden="1" customHeight="1" x14ac:dyDescent="0.25">
      <c r="C9033" s="160" t="s">
        <v>308</v>
      </c>
      <c r="D9033" s="161">
        <v>954.99</v>
      </c>
    </row>
    <row r="9034" spans="3:4" ht="15" hidden="1" customHeight="1" x14ac:dyDescent="0.25">
      <c r="C9034" s="158" t="s">
        <v>543</v>
      </c>
      <c r="D9034" s="159">
        <v>297.76</v>
      </c>
    </row>
    <row r="9035" spans="3:4" ht="15" hidden="1" customHeight="1" x14ac:dyDescent="0.25">
      <c r="C9035" s="160" t="s">
        <v>551</v>
      </c>
      <c r="D9035" s="161">
        <v>1142.1600000000001</v>
      </c>
    </row>
    <row r="9036" spans="3:4" ht="15" hidden="1" customHeight="1" x14ac:dyDescent="0.25">
      <c r="C9036" s="158" t="s">
        <v>549</v>
      </c>
      <c r="D9036" s="159">
        <v>913.21</v>
      </c>
    </row>
    <row r="9037" spans="3:4" ht="15" hidden="1" customHeight="1" x14ac:dyDescent="0.25">
      <c r="C9037" s="160" t="s">
        <v>309</v>
      </c>
      <c r="D9037" s="161">
        <v>574.99</v>
      </c>
    </row>
    <row r="9038" spans="3:4" ht="15" hidden="1" customHeight="1" x14ac:dyDescent="0.25">
      <c r="C9038" s="158" t="s">
        <v>542</v>
      </c>
      <c r="D9038" s="159">
        <v>788.37</v>
      </c>
    </row>
    <row r="9039" spans="3:4" ht="15" hidden="1" customHeight="1" x14ac:dyDescent="0.25">
      <c r="C9039" s="160" t="s">
        <v>542</v>
      </c>
      <c r="D9039" s="161">
        <v>1117.56</v>
      </c>
    </row>
    <row r="9040" spans="3:4" ht="15" hidden="1" customHeight="1" x14ac:dyDescent="0.25">
      <c r="C9040" s="158" t="s">
        <v>540</v>
      </c>
      <c r="D9040" s="159">
        <v>381.33</v>
      </c>
    </row>
    <row r="9041" spans="3:4" ht="15" hidden="1" customHeight="1" x14ac:dyDescent="0.25">
      <c r="C9041" s="160" t="s">
        <v>547</v>
      </c>
      <c r="D9041" s="161">
        <v>157.47</v>
      </c>
    </row>
    <row r="9042" spans="3:4" ht="15" hidden="1" customHeight="1" x14ac:dyDescent="0.25">
      <c r="C9042" s="158" t="s">
        <v>545</v>
      </c>
      <c r="D9042" s="159">
        <v>328.13</v>
      </c>
    </row>
    <row r="9043" spans="3:4" ht="15" hidden="1" customHeight="1" x14ac:dyDescent="0.25">
      <c r="C9043" s="160" t="s">
        <v>557</v>
      </c>
      <c r="D9043" s="161">
        <v>1031.8900000000001</v>
      </c>
    </row>
    <row r="9044" spans="3:4" ht="15" hidden="1" customHeight="1" x14ac:dyDescent="0.25">
      <c r="C9044" s="158" t="s">
        <v>309</v>
      </c>
      <c r="D9044" s="159">
        <v>354.73</v>
      </c>
    </row>
    <row r="9045" spans="3:4" ht="15" hidden="1" customHeight="1" x14ac:dyDescent="0.25">
      <c r="C9045" s="160" t="s">
        <v>540</v>
      </c>
      <c r="D9045" s="161">
        <v>581.1</v>
      </c>
    </row>
    <row r="9046" spans="3:4" ht="15" hidden="1" customHeight="1" x14ac:dyDescent="0.25">
      <c r="C9046" s="158" t="s">
        <v>550</v>
      </c>
      <c r="D9046" s="159">
        <v>392.07</v>
      </c>
    </row>
    <row r="9047" spans="3:4" ht="15" hidden="1" customHeight="1" x14ac:dyDescent="0.25">
      <c r="C9047" s="160" t="s">
        <v>542</v>
      </c>
      <c r="D9047" s="161">
        <v>401.65</v>
      </c>
    </row>
    <row r="9048" spans="3:4" ht="15" hidden="1" customHeight="1" x14ac:dyDescent="0.25">
      <c r="C9048" s="158" t="s">
        <v>549</v>
      </c>
      <c r="D9048" s="159">
        <v>1240.8499999999999</v>
      </c>
    </row>
    <row r="9049" spans="3:4" ht="15" hidden="1" customHeight="1" x14ac:dyDescent="0.25">
      <c r="C9049" s="160" t="s">
        <v>556</v>
      </c>
      <c r="D9049" s="161">
        <v>719.59</v>
      </c>
    </row>
    <row r="9050" spans="3:4" ht="15" hidden="1" customHeight="1" x14ac:dyDescent="0.25">
      <c r="C9050" s="158" t="s">
        <v>545</v>
      </c>
      <c r="D9050" s="159">
        <v>1208.23</v>
      </c>
    </row>
    <row r="9051" spans="3:4" ht="15" hidden="1" customHeight="1" x14ac:dyDescent="0.25">
      <c r="C9051" s="160" t="s">
        <v>312</v>
      </c>
      <c r="D9051" s="161">
        <v>724.18</v>
      </c>
    </row>
    <row r="9052" spans="3:4" ht="15" hidden="1" customHeight="1" x14ac:dyDescent="0.25">
      <c r="C9052" s="158" t="s">
        <v>551</v>
      </c>
      <c r="D9052" s="159">
        <v>808.7</v>
      </c>
    </row>
    <row r="9053" spans="3:4" ht="15" hidden="1" customHeight="1" x14ac:dyDescent="0.25">
      <c r="C9053" s="160" t="s">
        <v>546</v>
      </c>
      <c r="D9053" s="161">
        <v>1224.96</v>
      </c>
    </row>
    <row r="9054" spans="3:4" ht="15" hidden="1" customHeight="1" x14ac:dyDescent="0.25">
      <c r="C9054" s="158" t="s">
        <v>545</v>
      </c>
      <c r="D9054" s="159">
        <v>568.87</v>
      </c>
    </row>
    <row r="9055" spans="3:4" ht="15" hidden="1" customHeight="1" x14ac:dyDescent="0.25">
      <c r="C9055" s="160" t="s">
        <v>542</v>
      </c>
      <c r="D9055" s="161">
        <v>932.49</v>
      </c>
    </row>
    <row r="9056" spans="3:4" ht="15" hidden="1" customHeight="1" x14ac:dyDescent="0.25">
      <c r="C9056" s="158" t="s">
        <v>554</v>
      </c>
      <c r="D9056" s="159">
        <v>140.63</v>
      </c>
    </row>
    <row r="9057" spans="3:4" ht="15" hidden="1" customHeight="1" x14ac:dyDescent="0.25">
      <c r="C9057" s="160" t="s">
        <v>546</v>
      </c>
      <c r="D9057" s="161">
        <v>129.76</v>
      </c>
    </row>
    <row r="9058" spans="3:4" ht="15" hidden="1" customHeight="1" x14ac:dyDescent="0.25">
      <c r="C9058" s="158" t="s">
        <v>539</v>
      </c>
      <c r="D9058" s="159">
        <v>119.51</v>
      </c>
    </row>
    <row r="9059" spans="3:4" ht="15" hidden="1" customHeight="1" x14ac:dyDescent="0.25">
      <c r="C9059" s="160" t="s">
        <v>539</v>
      </c>
      <c r="D9059" s="161">
        <v>796.61</v>
      </c>
    </row>
    <row r="9060" spans="3:4" ht="15" hidden="1" customHeight="1" x14ac:dyDescent="0.25">
      <c r="C9060" s="158" t="s">
        <v>307</v>
      </c>
      <c r="D9060" s="159">
        <v>494.01</v>
      </c>
    </row>
    <row r="9061" spans="3:4" ht="15" hidden="1" customHeight="1" x14ac:dyDescent="0.25">
      <c r="C9061" s="160" t="s">
        <v>555</v>
      </c>
      <c r="D9061" s="161">
        <v>814.19</v>
      </c>
    </row>
    <row r="9062" spans="3:4" ht="15" hidden="1" customHeight="1" x14ac:dyDescent="0.25">
      <c r="C9062" s="158" t="s">
        <v>540</v>
      </c>
      <c r="D9062" s="159">
        <v>37.979999999999997</v>
      </c>
    </row>
    <row r="9063" spans="3:4" ht="15" hidden="1" customHeight="1" x14ac:dyDescent="0.25">
      <c r="C9063" s="160" t="s">
        <v>544</v>
      </c>
      <c r="D9063" s="161">
        <v>719.89</v>
      </c>
    </row>
    <row r="9064" spans="3:4" ht="15" hidden="1" customHeight="1" x14ac:dyDescent="0.25">
      <c r="C9064" s="158" t="s">
        <v>546</v>
      </c>
      <c r="D9064" s="159">
        <v>204.1</v>
      </c>
    </row>
    <row r="9065" spans="3:4" ht="15" hidden="1" customHeight="1" x14ac:dyDescent="0.25">
      <c r="C9065" s="160" t="s">
        <v>540</v>
      </c>
      <c r="D9065" s="161">
        <v>156.76</v>
      </c>
    </row>
    <row r="9066" spans="3:4" ht="15" hidden="1" customHeight="1" x14ac:dyDescent="0.25">
      <c r="C9066" s="158" t="s">
        <v>553</v>
      </c>
      <c r="D9066" s="159">
        <v>559.79</v>
      </c>
    </row>
    <row r="9067" spans="3:4" ht="15" hidden="1" customHeight="1" x14ac:dyDescent="0.25">
      <c r="C9067" s="160" t="s">
        <v>552</v>
      </c>
      <c r="D9067" s="161">
        <v>996.07</v>
      </c>
    </row>
    <row r="9068" spans="3:4" ht="15" hidden="1" customHeight="1" x14ac:dyDescent="0.25">
      <c r="C9068" s="158" t="s">
        <v>540</v>
      </c>
      <c r="D9068" s="159">
        <v>376.8</v>
      </c>
    </row>
    <row r="9069" spans="3:4" ht="15" hidden="1" customHeight="1" x14ac:dyDescent="0.25">
      <c r="C9069" s="160" t="s">
        <v>308</v>
      </c>
      <c r="D9069" s="161">
        <v>376.4</v>
      </c>
    </row>
    <row r="9070" spans="3:4" ht="15" hidden="1" customHeight="1" x14ac:dyDescent="0.25">
      <c r="C9070" s="158" t="s">
        <v>557</v>
      </c>
      <c r="D9070" s="159">
        <v>413.84</v>
      </c>
    </row>
    <row r="9071" spans="3:4" ht="15" hidden="1" customHeight="1" x14ac:dyDescent="0.25">
      <c r="C9071" s="160" t="s">
        <v>552</v>
      </c>
      <c r="D9071" s="161">
        <v>650.5</v>
      </c>
    </row>
    <row r="9072" spans="3:4" ht="15" hidden="1" customHeight="1" x14ac:dyDescent="0.25">
      <c r="C9072" s="158" t="s">
        <v>547</v>
      </c>
      <c r="D9072" s="159">
        <v>574.84</v>
      </c>
    </row>
    <row r="9073" spans="3:4" ht="15" hidden="1" customHeight="1" x14ac:dyDescent="0.25">
      <c r="C9073" s="160" t="s">
        <v>548</v>
      </c>
      <c r="D9073" s="161">
        <v>965.59</v>
      </c>
    </row>
    <row r="9074" spans="3:4" ht="15" hidden="1" customHeight="1" x14ac:dyDescent="0.25">
      <c r="C9074" s="158" t="s">
        <v>540</v>
      </c>
      <c r="D9074" s="159">
        <v>488.45</v>
      </c>
    </row>
    <row r="9075" spans="3:4" ht="15" hidden="1" customHeight="1" x14ac:dyDescent="0.25">
      <c r="C9075" s="160" t="s">
        <v>549</v>
      </c>
      <c r="D9075" s="161">
        <v>149.31</v>
      </c>
    </row>
    <row r="9076" spans="3:4" ht="15" hidden="1" customHeight="1" x14ac:dyDescent="0.25">
      <c r="C9076" s="158" t="s">
        <v>546</v>
      </c>
      <c r="D9076" s="159">
        <v>508.61</v>
      </c>
    </row>
    <row r="9077" spans="3:4" ht="15" hidden="1" customHeight="1" x14ac:dyDescent="0.25">
      <c r="C9077" s="160" t="s">
        <v>558</v>
      </c>
      <c r="D9077" s="161">
        <v>287.42</v>
      </c>
    </row>
    <row r="9078" spans="3:4" ht="15" hidden="1" customHeight="1" x14ac:dyDescent="0.25">
      <c r="C9078" s="158" t="s">
        <v>542</v>
      </c>
      <c r="D9078" s="159">
        <v>830.56</v>
      </c>
    </row>
    <row r="9079" spans="3:4" ht="15" hidden="1" customHeight="1" x14ac:dyDescent="0.25">
      <c r="C9079" s="160" t="s">
        <v>543</v>
      </c>
      <c r="D9079" s="161">
        <v>1259.69</v>
      </c>
    </row>
    <row r="9080" spans="3:4" ht="15" hidden="1" customHeight="1" x14ac:dyDescent="0.25">
      <c r="C9080" s="158" t="s">
        <v>545</v>
      </c>
      <c r="D9080" s="159">
        <v>12.84</v>
      </c>
    </row>
    <row r="9081" spans="3:4" ht="15" hidden="1" customHeight="1" x14ac:dyDescent="0.25">
      <c r="C9081" s="160" t="s">
        <v>551</v>
      </c>
      <c r="D9081" s="161">
        <v>875.01</v>
      </c>
    </row>
    <row r="9082" spans="3:4" ht="15" hidden="1" customHeight="1" x14ac:dyDescent="0.25">
      <c r="C9082" s="158" t="s">
        <v>551</v>
      </c>
      <c r="D9082" s="159">
        <v>1083.68</v>
      </c>
    </row>
    <row r="9083" spans="3:4" ht="15" hidden="1" customHeight="1" x14ac:dyDescent="0.25">
      <c r="C9083" s="160" t="s">
        <v>549</v>
      </c>
      <c r="D9083" s="161">
        <v>508.9</v>
      </c>
    </row>
    <row r="9084" spans="3:4" ht="15" hidden="1" customHeight="1" x14ac:dyDescent="0.25">
      <c r="C9084" s="158" t="s">
        <v>309</v>
      </c>
      <c r="D9084" s="159">
        <v>73.260000000000005</v>
      </c>
    </row>
    <row r="9085" spans="3:4" ht="15" hidden="1" customHeight="1" x14ac:dyDescent="0.25">
      <c r="C9085" s="160" t="s">
        <v>543</v>
      </c>
      <c r="D9085" s="161">
        <v>314.02999999999997</v>
      </c>
    </row>
    <row r="9086" spans="3:4" ht="15" hidden="1" customHeight="1" x14ac:dyDescent="0.25">
      <c r="C9086" s="158" t="s">
        <v>312</v>
      </c>
      <c r="D9086" s="159">
        <v>207.09</v>
      </c>
    </row>
    <row r="9087" spans="3:4" ht="15" hidden="1" customHeight="1" x14ac:dyDescent="0.25">
      <c r="C9087" s="160" t="s">
        <v>307</v>
      </c>
      <c r="D9087" s="161">
        <v>481.08</v>
      </c>
    </row>
    <row r="9088" spans="3:4" ht="15" hidden="1" customHeight="1" x14ac:dyDescent="0.25">
      <c r="C9088" s="158" t="s">
        <v>549</v>
      </c>
      <c r="D9088" s="159">
        <v>985.55</v>
      </c>
    </row>
    <row r="9089" spans="3:4" ht="15" hidden="1" customHeight="1" x14ac:dyDescent="0.25">
      <c r="C9089" s="160" t="s">
        <v>558</v>
      </c>
      <c r="D9089" s="161">
        <v>347.51</v>
      </c>
    </row>
    <row r="9090" spans="3:4" ht="15" hidden="1" customHeight="1" x14ac:dyDescent="0.25">
      <c r="C9090" s="158" t="s">
        <v>540</v>
      </c>
      <c r="D9090" s="159">
        <v>1175.76</v>
      </c>
    </row>
    <row r="9091" spans="3:4" ht="15" hidden="1" customHeight="1" x14ac:dyDescent="0.25">
      <c r="C9091" s="160" t="s">
        <v>542</v>
      </c>
      <c r="D9091" s="161">
        <v>1147.5</v>
      </c>
    </row>
    <row r="9092" spans="3:4" ht="15" hidden="1" customHeight="1" x14ac:dyDescent="0.25">
      <c r="C9092" s="158" t="s">
        <v>542</v>
      </c>
      <c r="D9092" s="159">
        <v>414.83</v>
      </c>
    </row>
    <row r="9093" spans="3:4" ht="15" hidden="1" customHeight="1" x14ac:dyDescent="0.25">
      <c r="C9093" s="160" t="s">
        <v>552</v>
      </c>
      <c r="D9093" s="161">
        <v>397.16</v>
      </c>
    </row>
    <row r="9094" spans="3:4" ht="15" hidden="1" customHeight="1" x14ac:dyDescent="0.25">
      <c r="C9094" s="158" t="s">
        <v>308</v>
      </c>
      <c r="D9094" s="159">
        <v>66.34</v>
      </c>
    </row>
    <row r="9095" spans="3:4" ht="15" hidden="1" customHeight="1" x14ac:dyDescent="0.25">
      <c r="C9095" s="160" t="s">
        <v>546</v>
      </c>
      <c r="D9095" s="161">
        <v>67.709999999999994</v>
      </c>
    </row>
    <row r="9096" spans="3:4" ht="15" hidden="1" customHeight="1" x14ac:dyDescent="0.25">
      <c r="C9096" s="158" t="s">
        <v>547</v>
      </c>
      <c r="D9096" s="159">
        <v>602.17999999999995</v>
      </c>
    </row>
    <row r="9097" spans="3:4" ht="15" hidden="1" customHeight="1" x14ac:dyDescent="0.25">
      <c r="C9097" s="160" t="s">
        <v>553</v>
      </c>
      <c r="D9097" s="161">
        <v>511.11</v>
      </c>
    </row>
    <row r="9098" spans="3:4" ht="15" hidden="1" customHeight="1" x14ac:dyDescent="0.25">
      <c r="C9098" s="158" t="s">
        <v>556</v>
      </c>
      <c r="D9098" s="159">
        <v>768.6</v>
      </c>
    </row>
    <row r="9099" spans="3:4" ht="15" hidden="1" customHeight="1" x14ac:dyDescent="0.25">
      <c r="C9099" s="160" t="s">
        <v>307</v>
      </c>
      <c r="D9099" s="161">
        <v>380.22</v>
      </c>
    </row>
    <row r="9100" spans="3:4" ht="15" hidden="1" customHeight="1" x14ac:dyDescent="0.25">
      <c r="C9100" s="158" t="s">
        <v>550</v>
      </c>
      <c r="D9100" s="159">
        <v>206.89</v>
      </c>
    </row>
    <row r="9101" spans="3:4" ht="15" hidden="1" customHeight="1" x14ac:dyDescent="0.25">
      <c r="C9101" s="160" t="s">
        <v>553</v>
      </c>
      <c r="D9101" s="161">
        <v>407.19</v>
      </c>
    </row>
    <row r="9102" spans="3:4" ht="15" hidden="1" customHeight="1" x14ac:dyDescent="0.25">
      <c r="C9102" s="158" t="s">
        <v>540</v>
      </c>
      <c r="D9102" s="159">
        <v>701.59</v>
      </c>
    </row>
    <row r="9103" spans="3:4" ht="15" hidden="1" customHeight="1" x14ac:dyDescent="0.25">
      <c r="C9103" s="160" t="s">
        <v>540</v>
      </c>
      <c r="D9103" s="161">
        <v>770.5</v>
      </c>
    </row>
    <row r="9104" spans="3:4" ht="15" hidden="1" customHeight="1" x14ac:dyDescent="0.25">
      <c r="C9104" s="158" t="s">
        <v>544</v>
      </c>
      <c r="D9104" s="159">
        <v>858.76</v>
      </c>
    </row>
    <row r="9105" spans="3:4" ht="15" hidden="1" customHeight="1" x14ac:dyDescent="0.25">
      <c r="C9105" s="160" t="s">
        <v>548</v>
      </c>
      <c r="D9105" s="161">
        <v>571.73</v>
      </c>
    </row>
    <row r="9106" spans="3:4" ht="15" hidden="1" customHeight="1" x14ac:dyDescent="0.25">
      <c r="C9106" s="158" t="s">
        <v>543</v>
      </c>
      <c r="D9106" s="159">
        <v>522.33000000000004</v>
      </c>
    </row>
    <row r="9107" spans="3:4" ht="15" hidden="1" customHeight="1" x14ac:dyDescent="0.25">
      <c r="C9107" s="160" t="s">
        <v>551</v>
      </c>
      <c r="D9107" s="161">
        <v>850.77</v>
      </c>
    </row>
    <row r="9108" spans="3:4" ht="15" hidden="1" customHeight="1" x14ac:dyDescent="0.25">
      <c r="C9108" s="158" t="s">
        <v>551</v>
      </c>
      <c r="D9108" s="159">
        <v>985.68</v>
      </c>
    </row>
    <row r="9109" spans="3:4" ht="15" hidden="1" customHeight="1" x14ac:dyDescent="0.25">
      <c r="C9109" s="160" t="s">
        <v>540</v>
      </c>
      <c r="D9109" s="161">
        <v>790.28</v>
      </c>
    </row>
    <row r="9110" spans="3:4" ht="15" hidden="1" customHeight="1" x14ac:dyDescent="0.25">
      <c r="C9110" s="158" t="s">
        <v>308</v>
      </c>
      <c r="D9110" s="159">
        <v>562.91</v>
      </c>
    </row>
    <row r="9111" spans="3:4" ht="15" hidden="1" customHeight="1" x14ac:dyDescent="0.25">
      <c r="C9111" s="160" t="s">
        <v>551</v>
      </c>
      <c r="D9111" s="161">
        <v>344.38</v>
      </c>
    </row>
    <row r="9112" spans="3:4" ht="15" hidden="1" customHeight="1" x14ac:dyDescent="0.25">
      <c r="C9112" s="158" t="s">
        <v>558</v>
      </c>
      <c r="D9112" s="159">
        <v>663.68</v>
      </c>
    </row>
    <row r="9113" spans="3:4" ht="15" hidden="1" customHeight="1" x14ac:dyDescent="0.25">
      <c r="C9113" s="160" t="s">
        <v>540</v>
      </c>
      <c r="D9113" s="161">
        <v>1036.02</v>
      </c>
    </row>
    <row r="9114" spans="3:4" ht="15" hidden="1" customHeight="1" x14ac:dyDescent="0.25">
      <c r="C9114" s="158" t="s">
        <v>544</v>
      </c>
      <c r="D9114" s="159">
        <v>520.59</v>
      </c>
    </row>
    <row r="9115" spans="3:4" ht="15" hidden="1" customHeight="1" x14ac:dyDescent="0.25">
      <c r="C9115" s="160" t="s">
        <v>309</v>
      </c>
      <c r="D9115" s="161">
        <v>292.33</v>
      </c>
    </row>
    <row r="9116" spans="3:4" ht="15" hidden="1" customHeight="1" x14ac:dyDescent="0.25">
      <c r="C9116" s="158" t="s">
        <v>541</v>
      </c>
      <c r="D9116" s="159">
        <v>757.86</v>
      </c>
    </row>
    <row r="9117" spans="3:4" ht="15" hidden="1" customHeight="1" x14ac:dyDescent="0.25">
      <c r="C9117" s="160" t="s">
        <v>545</v>
      </c>
      <c r="D9117" s="161">
        <v>317.77</v>
      </c>
    </row>
    <row r="9118" spans="3:4" ht="15" hidden="1" customHeight="1" x14ac:dyDescent="0.25">
      <c r="C9118" s="158" t="s">
        <v>545</v>
      </c>
      <c r="D9118" s="159">
        <v>1243.3800000000001</v>
      </c>
    </row>
    <row r="9119" spans="3:4" ht="15" hidden="1" customHeight="1" x14ac:dyDescent="0.25">
      <c r="C9119" s="160" t="s">
        <v>307</v>
      </c>
      <c r="D9119" s="161">
        <v>46.93</v>
      </c>
    </row>
    <row r="9120" spans="3:4" ht="15" hidden="1" customHeight="1" x14ac:dyDescent="0.25">
      <c r="C9120" s="158" t="s">
        <v>556</v>
      </c>
      <c r="D9120" s="159">
        <v>46.05</v>
      </c>
    </row>
    <row r="9121" spans="3:4" ht="15" hidden="1" customHeight="1" x14ac:dyDescent="0.25">
      <c r="C9121" s="160" t="s">
        <v>545</v>
      </c>
      <c r="D9121" s="161">
        <v>439.85</v>
      </c>
    </row>
    <row r="9122" spans="3:4" ht="15" hidden="1" customHeight="1" x14ac:dyDescent="0.25">
      <c r="C9122" s="158" t="s">
        <v>545</v>
      </c>
      <c r="D9122" s="159">
        <v>959.11</v>
      </c>
    </row>
    <row r="9123" spans="3:4" ht="15" hidden="1" customHeight="1" x14ac:dyDescent="0.25">
      <c r="C9123" s="160" t="s">
        <v>540</v>
      </c>
      <c r="D9123" s="161">
        <v>198.74</v>
      </c>
    </row>
    <row r="9124" spans="3:4" ht="15" hidden="1" customHeight="1" x14ac:dyDescent="0.25">
      <c r="C9124" s="158" t="s">
        <v>552</v>
      </c>
      <c r="D9124" s="159">
        <v>1022.95</v>
      </c>
    </row>
    <row r="9125" spans="3:4" ht="15" hidden="1" customHeight="1" x14ac:dyDescent="0.25">
      <c r="C9125" s="160" t="s">
        <v>543</v>
      </c>
      <c r="D9125" s="161">
        <v>1002.57</v>
      </c>
    </row>
    <row r="9126" spans="3:4" ht="15" hidden="1" customHeight="1" x14ac:dyDescent="0.25">
      <c r="C9126" s="158" t="s">
        <v>307</v>
      </c>
      <c r="D9126" s="159">
        <v>795.42</v>
      </c>
    </row>
    <row r="9127" spans="3:4" ht="15" hidden="1" customHeight="1" x14ac:dyDescent="0.25">
      <c r="C9127" s="160" t="s">
        <v>557</v>
      </c>
      <c r="D9127" s="161">
        <v>877.5</v>
      </c>
    </row>
    <row r="9128" spans="3:4" ht="15" hidden="1" customHeight="1" x14ac:dyDescent="0.25">
      <c r="C9128" s="158" t="s">
        <v>539</v>
      </c>
      <c r="D9128" s="159">
        <v>592.11</v>
      </c>
    </row>
    <row r="9129" spans="3:4" ht="15" hidden="1" customHeight="1" x14ac:dyDescent="0.25">
      <c r="C9129" s="160" t="s">
        <v>558</v>
      </c>
      <c r="D9129" s="161">
        <v>1096.55</v>
      </c>
    </row>
    <row r="9130" spans="3:4" ht="15" hidden="1" customHeight="1" x14ac:dyDescent="0.25">
      <c r="C9130" s="158" t="s">
        <v>540</v>
      </c>
      <c r="D9130" s="159">
        <v>1117.83</v>
      </c>
    </row>
    <row r="9131" spans="3:4" ht="15" hidden="1" customHeight="1" x14ac:dyDescent="0.25">
      <c r="C9131" s="160" t="s">
        <v>307</v>
      </c>
      <c r="D9131" s="161">
        <v>655.16</v>
      </c>
    </row>
    <row r="9132" spans="3:4" ht="15" hidden="1" customHeight="1" x14ac:dyDescent="0.25">
      <c r="C9132" s="158" t="s">
        <v>542</v>
      </c>
      <c r="D9132" s="159">
        <v>393.18</v>
      </c>
    </row>
    <row r="9133" spans="3:4" ht="15" hidden="1" customHeight="1" x14ac:dyDescent="0.25">
      <c r="C9133" s="160" t="s">
        <v>550</v>
      </c>
      <c r="D9133" s="161">
        <v>550.13</v>
      </c>
    </row>
    <row r="9134" spans="3:4" ht="15" hidden="1" customHeight="1" x14ac:dyDescent="0.25">
      <c r="C9134" s="158" t="s">
        <v>308</v>
      </c>
      <c r="D9134" s="159">
        <v>586.49</v>
      </c>
    </row>
    <row r="9135" spans="3:4" ht="15" hidden="1" customHeight="1" x14ac:dyDescent="0.25">
      <c r="C9135" s="160" t="s">
        <v>542</v>
      </c>
      <c r="D9135" s="161">
        <v>793.76</v>
      </c>
    </row>
    <row r="9136" spans="3:4" ht="15" hidden="1" customHeight="1" x14ac:dyDescent="0.25">
      <c r="C9136" s="158" t="s">
        <v>548</v>
      </c>
      <c r="D9136" s="159">
        <v>766.65</v>
      </c>
    </row>
    <row r="9137" spans="3:4" ht="15" hidden="1" customHeight="1" x14ac:dyDescent="0.25">
      <c r="C9137" s="160" t="s">
        <v>540</v>
      </c>
      <c r="D9137" s="161">
        <v>545.86</v>
      </c>
    </row>
    <row r="9138" spans="3:4" ht="15" hidden="1" customHeight="1" x14ac:dyDescent="0.25">
      <c r="C9138" s="158" t="s">
        <v>553</v>
      </c>
      <c r="D9138" s="159">
        <v>671.99</v>
      </c>
    </row>
    <row r="9139" spans="3:4" ht="15" hidden="1" customHeight="1" x14ac:dyDescent="0.25">
      <c r="C9139" s="160" t="s">
        <v>555</v>
      </c>
      <c r="D9139" s="161">
        <v>942</v>
      </c>
    </row>
    <row r="9140" spans="3:4" ht="15" hidden="1" customHeight="1" x14ac:dyDescent="0.25">
      <c r="C9140" s="158" t="s">
        <v>557</v>
      </c>
      <c r="D9140" s="159">
        <v>433.88</v>
      </c>
    </row>
    <row r="9141" spans="3:4" ht="15" hidden="1" customHeight="1" x14ac:dyDescent="0.25">
      <c r="C9141" s="160" t="s">
        <v>540</v>
      </c>
      <c r="D9141" s="161">
        <v>1054.4100000000001</v>
      </c>
    </row>
    <row r="9142" spans="3:4" ht="15" hidden="1" customHeight="1" x14ac:dyDescent="0.25">
      <c r="C9142" s="158" t="s">
        <v>547</v>
      </c>
      <c r="D9142" s="159">
        <v>744.21</v>
      </c>
    </row>
    <row r="9143" spans="3:4" ht="15" hidden="1" customHeight="1" x14ac:dyDescent="0.25">
      <c r="C9143" s="160" t="s">
        <v>549</v>
      </c>
      <c r="D9143" s="161">
        <v>191.42</v>
      </c>
    </row>
    <row r="9144" spans="3:4" ht="15" hidden="1" customHeight="1" x14ac:dyDescent="0.25">
      <c r="C9144" s="158" t="s">
        <v>543</v>
      </c>
      <c r="D9144" s="159">
        <v>531.77</v>
      </c>
    </row>
    <row r="9145" spans="3:4" ht="15" hidden="1" customHeight="1" x14ac:dyDescent="0.25">
      <c r="C9145" s="160" t="s">
        <v>541</v>
      </c>
      <c r="D9145" s="161">
        <v>1190.33</v>
      </c>
    </row>
    <row r="9146" spans="3:4" ht="15" hidden="1" customHeight="1" x14ac:dyDescent="0.25">
      <c r="C9146" s="158" t="s">
        <v>307</v>
      </c>
      <c r="D9146" s="159">
        <v>308.73</v>
      </c>
    </row>
    <row r="9147" spans="3:4" ht="15" hidden="1" customHeight="1" x14ac:dyDescent="0.25">
      <c r="C9147" s="160" t="s">
        <v>545</v>
      </c>
      <c r="D9147" s="161">
        <v>59.93</v>
      </c>
    </row>
    <row r="9148" spans="3:4" ht="15" hidden="1" customHeight="1" x14ac:dyDescent="0.25">
      <c r="C9148" s="158" t="s">
        <v>558</v>
      </c>
      <c r="D9148" s="159">
        <v>991.88</v>
      </c>
    </row>
    <row r="9149" spans="3:4" ht="15" hidden="1" customHeight="1" x14ac:dyDescent="0.25">
      <c r="C9149" s="160" t="s">
        <v>540</v>
      </c>
      <c r="D9149" s="161">
        <v>683.4</v>
      </c>
    </row>
    <row r="9150" spans="3:4" ht="15" hidden="1" customHeight="1" x14ac:dyDescent="0.25">
      <c r="C9150" s="158" t="s">
        <v>547</v>
      </c>
      <c r="D9150" s="159">
        <v>561.02</v>
      </c>
    </row>
    <row r="9151" spans="3:4" ht="15" hidden="1" customHeight="1" x14ac:dyDescent="0.25">
      <c r="C9151" s="160" t="s">
        <v>545</v>
      </c>
      <c r="D9151" s="161">
        <v>927.37</v>
      </c>
    </row>
    <row r="9152" spans="3:4" ht="15" hidden="1" customHeight="1" x14ac:dyDescent="0.25">
      <c r="C9152" s="158" t="s">
        <v>309</v>
      </c>
      <c r="D9152" s="159">
        <v>902.69</v>
      </c>
    </row>
    <row r="9153" spans="3:4" ht="15" hidden="1" customHeight="1" x14ac:dyDescent="0.25">
      <c r="C9153" s="160" t="s">
        <v>546</v>
      </c>
      <c r="D9153" s="161">
        <v>606.88</v>
      </c>
    </row>
    <row r="9154" spans="3:4" ht="15" hidden="1" customHeight="1" x14ac:dyDescent="0.25">
      <c r="C9154" s="158" t="s">
        <v>545</v>
      </c>
      <c r="D9154" s="159">
        <v>827.1</v>
      </c>
    </row>
    <row r="9155" spans="3:4" ht="15" hidden="1" customHeight="1" x14ac:dyDescent="0.25">
      <c r="C9155" s="160" t="s">
        <v>547</v>
      </c>
      <c r="D9155" s="161">
        <v>27.18</v>
      </c>
    </row>
    <row r="9156" spans="3:4" ht="15" hidden="1" customHeight="1" x14ac:dyDescent="0.25">
      <c r="C9156" s="158" t="s">
        <v>539</v>
      </c>
      <c r="D9156" s="159">
        <v>583.74</v>
      </c>
    </row>
    <row r="9157" spans="3:4" ht="15" hidden="1" customHeight="1" x14ac:dyDescent="0.25">
      <c r="C9157" s="160" t="s">
        <v>550</v>
      </c>
      <c r="D9157" s="161">
        <v>670.17</v>
      </c>
    </row>
    <row r="9158" spans="3:4" ht="15" hidden="1" customHeight="1" x14ac:dyDescent="0.25">
      <c r="C9158" s="158" t="s">
        <v>554</v>
      </c>
      <c r="D9158" s="159">
        <v>381.53</v>
      </c>
    </row>
    <row r="9159" spans="3:4" ht="15" hidden="1" customHeight="1" x14ac:dyDescent="0.25">
      <c r="C9159" s="160" t="s">
        <v>307</v>
      </c>
      <c r="D9159" s="161">
        <v>271.29000000000002</v>
      </c>
    </row>
    <row r="9160" spans="3:4" ht="15" hidden="1" customHeight="1" x14ac:dyDescent="0.25">
      <c r="C9160" s="158" t="s">
        <v>558</v>
      </c>
      <c r="D9160" s="159">
        <v>205.4</v>
      </c>
    </row>
    <row r="9161" spans="3:4" ht="15" hidden="1" customHeight="1" x14ac:dyDescent="0.25">
      <c r="C9161" s="160" t="s">
        <v>547</v>
      </c>
      <c r="D9161" s="161">
        <v>651.44000000000005</v>
      </c>
    </row>
    <row r="9162" spans="3:4" ht="15" hidden="1" customHeight="1" x14ac:dyDescent="0.25">
      <c r="C9162" s="158" t="s">
        <v>543</v>
      </c>
      <c r="D9162" s="159">
        <v>1276.51</v>
      </c>
    </row>
    <row r="9163" spans="3:4" ht="15" hidden="1" customHeight="1" x14ac:dyDescent="0.25">
      <c r="C9163" s="160" t="s">
        <v>539</v>
      </c>
      <c r="D9163" s="161">
        <v>355.46</v>
      </c>
    </row>
    <row r="9164" spans="3:4" ht="15" hidden="1" customHeight="1" x14ac:dyDescent="0.25">
      <c r="C9164" s="158" t="s">
        <v>552</v>
      </c>
      <c r="D9164" s="159">
        <v>510.98</v>
      </c>
    </row>
    <row r="9165" spans="3:4" ht="15" hidden="1" customHeight="1" x14ac:dyDescent="0.25">
      <c r="C9165" s="160" t="s">
        <v>542</v>
      </c>
      <c r="D9165" s="161">
        <v>853.57</v>
      </c>
    </row>
    <row r="9166" spans="3:4" ht="15" hidden="1" customHeight="1" x14ac:dyDescent="0.25">
      <c r="C9166" s="158" t="s">
        <v>551</v>
      </c>
      <c r="D9166" s="159">
        <v>520.26</v>
      </c>
    </row>
    <row r="9167" spans="3:4" ht="15" hidden="1" customHeight="1" x14ac:dyDescent="0.25">
      <c r="C9167" s="160" t="s">
        <v>546</v>
      </c>
      <c r="D9167" s="161">
        <v>463.64</v>
      </c>
    </row>
    <row r="9168" spans="3:4" ht="15" hidden="1" customHeight="1" x14ac:dyDescent="0.25">
      <c r="C9168" s="158" t="s">
        <v>553</v>
      </c>
      <c r="D9168" s="159">
        <v>1154.0899999999999</v>
      </c>
    </row>
    <row r="9169" spans="3:4" ht="15" hidden="1" customHeight="1" x14ac:dyDescent="0.25">
      <c r="C9169" s="160" t="s">
        <v>556</v>
      </c>
      <c r="D9169" s="161">
        <v>1185.9000000000001</v>
      </c>
    </row>
    <row r="9170" spans="3:4" ht="15" hidden="1" customHeight="1" x14ac:dyDescent="0.25">
      <c r="C9170" s="158" t="s">
        <v>312</v>
      </c>
      <c r="D9170" s="159">
        <v>335.69</v>
      </c>
    </row>
    <row r="9171" spans="3:4" ht="15" hidden="1" customHeight="1" x14ac:dyDescent="0.25">
      <c r="C9171" s="160" t="s">
        <v>545</v>
      </c>
      <c r="D9171" s="161">
        <v>647.52</v>
      </c>
    </row>
    <row r="9172" spans="3:4" ht="15" hidden="1" customHeight="1" x14ac:dyDescent="0.25">
      <c r="C9172" s="158" t="s">
        <v>551</v>
      </c>
      <c r="D9172" s="159">
        <v>407.89</v>
      </c>
    </row>
    <row r="9173" spans="3:4" ht="15" hidden="1" customHeight="1" x14ac:dyDescent="0.25">
      <c r="C9173" s="160" t="s">
        <v>308</v>
      </c>
      <c r="D9173" s="161">
        <v>270.95</v>
      </c>
    </row>
    <row r="9174" spans="3:4" ht="15" hidden="1" customHeight="1" x14ac:dyDescent="0.25">
      <c r="C9174" s="158" t="s">
        <v>309</v>
      </c>
      <c r="D9174" s="159">
        <v>528.03</v>
      </c>
    </row>
    <row r="9175" spans="3:4" ht="15" hidden="1" customHeight="1" x14ac:dyDescent="0.25">
      <c r="C9175" s="160" t="s">
        <v>558</v>
      </c>
      <c r="D9175" s="161">
        <v>729.19</v>
      </c>
    </row>
    <row r="9176" spans="3:4" ht="15" hidden="1" customHeight="1" x14ac:dyDescent="0.25">
      <c r="C9176" s="158" t="s">
        <v>549</v>
      </c>
      <c r="D9176" s="159">
        <v>1079.96</v>
      </c>
    </row>
    <row r="9177" spans="3:4" ht="15" hidden="1" customHeight="1" x14ac:dyDescent="0.25">
      <c r="C9177" s="160" t="s">
        <v>557</v>
      </c>
      <c r="D9177" s="161">
        <v>882.33</v>
      </c>
    </row>
    <row r="9178" spans="3:4" ht="15" hidden="1" customHeight="1" x14ac:dyDescent="0.25">
      <c r="C9178" s="158" t="s">
        <v>308</v>
      </c>
      <c r="D9178" s="159">
        <v>872.93</v>
      </c>
    </row>
    <row r="9179" spans="3:4" ht="15" hidden="1" customHeight="1" x14ac:dyDescent="0.25">
      <c r="C9179" s="160" t="s">
        <v>549</v>
      </c>
      <c r="D9179" s="161">
        <v>914.9</v>
      </c>
    </row>
    <row r="9180" spans="3:4" ht="15" hidden="1" customHeight="1" x14ac:dyDescent="0.25">
      <c r="C9180" s="158" t="s">
        <v>556</v>
      </c>
      <c r="D9180" s="159">
        <v>809.91</v>
      </c>
    </row>
    <row r="9181" spans="3:4" ht="15" hidden="1" customHeight="1" x14ac:dyDescent="0.25">
      <c r="C9181" s="160" t="s">
        <v>555</v>
      </c>
      <c r="D9181" s="161">
        <v>157.38</v>
      </c>
    </row>
    <row r="9182" spans="3:4" ht="15" hidden="1" customHeight="1" x14ac:dyDescent="0.25">
      <c r="C9182" s="158" t="s">
        <v>549</v>
      </c>
      <c r="D9182" s="159">
        <v>792.28</v>
      </c>
    </row>
    <row r="9183" spans="3:4" ht="15" hidden="1" customHeight="1" x14ac:dyDescent="0.25">
      <c r="C9183" s="160" t="s">
        <v>312</v>
      </c>
      <c r="D9183" s="161">
        <v>909.59</v>
      </c>
    </row>
    <row r="9184" spans="3:4" ht="15" hidden="1" customHeight="1" x14ac:dyDescent="0.25">
      <c r="C9184" s="158" t="s">
        <v>308</v>
      </c>
      <c r="D9184" s="159">
        <v>573.54999999999995</v>
      </c>
    </row>
    <row r="9185" spans="3:4" ht="15" hidden="1" customHeight="1" x14ac:dyDescent="0.25">
      <c r="C9185" s="160" t="s">
        <v>539</v>
      </c>
      <c r="D9185" s="161">
        <v>942.35</v>
      </c>
    </row>
    <row r="9186" spans="3:4" ht="15" hidden="1" customHeight="1" x14ac:dyDescent="0.25">
      <c r="C9186" s="158" t="s">
        <v>308</v>
      </c>
      <c r="D9186" s="159">
        <v>739.57</v>
      </c>
    </row>
    <row r="9187" spans="3:4" ht="15" hidden="1" customHeight="1" x14ac:dyDescent="0.25">
      <c r="C9187" s="160" t="s">
        <v>307</v>
      </c>
      <c r="D9187" s="161">
        <v>472.09</v>
      </c>
    </row>
    <row r="9188" spans="3:4" ht="15" hidden="1" customHeight="1" x14ac:dyDescent="0.25">
      <c r="C9188" s="158" t="s">
        <v>546</v>
      </c>
      <c r="D9188" s="159">
        <v>898.51</v>
      </c>
    </row>
    <row r="9189" spans="3:4" ht="15" hidden="1" customHeight="1" x14ac:dyDescent="0.25">
      <c r="C9189" s="160" t="s">
        <v>542</v>
      </c>
      <c r="D9189" s="161">
        <v>1281.97</v>
      </c>
    </row>
    <row r="9190" spans="3:4" ht="15" hidden="1" customHeight="1" x14ac:dyDescent="0.25">
      <c r="C9190" s="158" t="s">
        <v>308</v>
      </c>
      <c r="D9190" s="159">
        <v>630.11</v>
      </c>
    </row>
    <row r="9191" spans="3:4" ht="15" hidden="1" customHeight="1" x14ac:dyDescent="0.25">
      <c r="C9191" s="160" t="s">
        <v>308</v>
      </c>
      <c r="D9191" s="161">
        <v>741.04</v>
      </c>
    </row>
    <row r="9192" spans="3:4" ht="15" hidden="1" customHeight="1" x14ac:dyDescent="0.25">
      <c r="C9192" s="158" t="s">
        <v>553</v>
      </c>
      <c r="D9192" s="159">
        <v>554.03</v>
      </c>
    </row>
    <row r="9193" spans="3:4" ht="15" hidden="1" customHeight="1" x14ac:dyDescent="0.25">
      <c r="C9193" s="160" t="s">
        <v>308</v>
      </c>
      <c r="D9193" s="161">
        <v>814.85</v>
      </c>
    </row>
    <row r="9194" spans="3:4" ht="15" hidden="1" customHeight="1" x14ac:dyDescent="0.25">
      <c r="C9194" s="158" t="s">
        <v>553</v>
      </c>
      <c r="D9194" s="159">
        <v>523.84</v>
      </c>
    </row>
    <row r="9195" spans="3:4" ht="15" hidden="1" customHeight="1" x14ac:dyDescent="0.25">
      <c r="C9195" s="160" t="s">
        <v>552</v>
      </c>
      <c r="D9195" s="161">
        <v>822.26</v>
      </c>
    </row>
    <row r="9196" spans="3:4" ht="15" hidden="1" customHeight="1" x14ac:dyDescent="0.25">
      <c r="C9196" s="158" t="s">
        <v>539</v>
      </c>
      <c r="D9196" s="159">
        <v>49.88</v>
      </c>
    </row>
    <row r="9197" spans="3:4" ht="15" hidden="1" customHeight="1" x14ac:dyDescent="0.25">
      <c r="C9197" s="160" t="s">
        <v>312</v>
      </c>
      <c r="D9197" s="161">
        <v>1122.51</v>
      </c>
    </row>
    <row r="9198" spans="3:4" ht="15" hidden="1" customHeight="1" x14ac:dyDescent="0.25">
      <c r="C9198" s="158" t="s">
        <v>552</v>
      </c>
      <c r="D9198" s="159">
        <v>1102.79</v>
      </c>
    </row>
    <row r="9199" spans="3:4" ht="15" hidden="1" customHeight="1" x14ac:dyDescent="0.25">
      <c r="C9199" s="160" t="s">
        <v>540</v>
      </c>
      <c r="D9199" s="161">
        <v>972.01</v>
      </c>
    </row>
    <row r="9200" spans="3:4" ht="15" hidden="1" customHeight="1" x14ac:dyDescent="0.25">
      <c r="C9200" s="158" t="s">
        <v>551</v>
      </c>
      <c r="D9200" s="159">
        <v>1232.31</v>
      </c>
    </row>
    <row r="9201" spans="3:4" ht="15" hidden="1" customHeight="1" x14ac:dyDescent="0.25">
      <c r="C9201" s="160" t="s">
        <v>547</v>
      </c>
      <c r="D9201" s="161">
        <v>456.3</v>
      </c>
    </row>
    <row r="9202" spans="3:4" ht="15" hidden="1" customHeight="1" x14ac:dyDescent="0.25">
      <c r="C9202" s="158" t="s">
        <v>549</v>
      </c>
      <c r="D9202" s="159">
        <v>826.29</v>
      </c>
    </row>
    <row r="9203" spans="3:4" ht="15" hidden="1" customHeight="1" x14ac:dyDescent="0.25">
      <c r="C9203" s="160" t="s">
        <v>552</v>
      </c>
      <c r="D9203" s="161">
        <v>644.42999999999995</v>
      </c>
    </row>
    <row r="9204" spans="3:4" ht="15" hidden="1" customHeight="1" x14ac:dyDescent="0.25">
      <c r="C9204" s="158" t="s">
        <v>551</v>
      </c>
      <c r="D9204" s="159">
        <v>1065.71</v>
      </c>
    </row>
    <row r="9205" spans="3:4" ht="15" hidden="1" customHeight="1" x14ac:dyDescent="0.25">
      <c r="C9205" s="160" t="s">
        <v>545</v>
      </c>
      <c r="D9205" s="161">
        <v>920.33</v>
      </c>
    </row>
    <row r="9206" spans="3:4" ht="15" hidden="1" customHeight="1" x14ac:dyDescent="0.25">
      <c r="C9206" s="158" t="s">
        <v>543</v>
      </c>
      <c r="D9206" s="159">
        <v>763.08</v>
      </c>
    </row>
    <row r="9207" spans="3:4" ht="15" hidden="1" customHeight="1" x14ac:dyDescent="0.25">
      <c r="C9207" s="160" t="s">
        <v>557</v>
      </c>
      <c r="D9207" s="161">
        <v>789.83</v>
      </c>
    </row>
    <row r="9208" spans="3:4" ht="15" hidden="1" customHeight="1" x14ac:dyDescent="0.25">
      <c r="C9208" s="158" t="s">
        <v>540</v>
      </c>
      <c r="D9208" s="159">
        <v>272.47000000000003</v>
      </c>
    </row>
    <row r="9209" spans="3:4" ht="15" hidden="1" customHeight="1" x14ac:dyDescent="0.25">
      <c r="C9209" s="160" t="s">
        <v>552</v>
      </c>
      <c r="D9209" s="161">
        <v>562.44000000000005</v>
      </c>
    </row>
    <row r="9210" spans="3:4" ht="15" hidden="1" customHeight="1" x14ac:dyDescent="0.25">
      <c r="C9210" s="158" t="s">
        <v>307</v>
      </c>
      <c r="D9210" s="159">
        <v>616.86</v>
      </c>
    </row>
    <row r="9211" spans="3:4" ht="15" hidden="1" customHeight="1" x14ac:dyDescent="0.25">
      <c r="C9211" s="160" t="s">
        <v>309</v>
      </c>
      <c r="D9211" s="161">
        <v>314.02</v>
      </c>
    </row>
    <row r="9212" spans="3:4" ht="15" hidden="1" customHeight="1" x14ac:dyDescent="0.25">
      <c r="C9212" s="158" t="s">
        <v>307</v>
      </c>
      <c r="D9212" s="159">
        <v>152.46</v>
      </c>
    </row>
    <row r="9213" spans="3:4" ht="15" hidden="1" customHeight="1" x14ac:dyDescent="0.25">
      <c r="C9213" s="160" t="s">
        <v>309</v>
      </c>
      <c r="D9213" s="161">
        <v>1096.6500000000001</v>
      </c>
    </row>
    <row r="9214" spans="3:4" ht="15" hidden="1" customHeight="1" x14ac:dyDescent="0.25">
      <c r="C9214" s="158" t="s">
        <v>551</v>
      </c>
      <c r="D9214" s="159">
        <v>149.77000000000001</v>
      </c>
    </row>
    <row r="9215" spans="3:4" ht="15" hidden="1" customHeight="1" x14ac:dyDescent="0.25">
      <c r="C9215" s="160" t="s">
        <v>546</v>
      </c>
      <c r="D9215" s="161">
        <v>810.92</v>
      </c>
    </row>
    <row r="9216" spans="3:4" ht="15" hidden="1" customHeight="1" x14ac:dyDescent="0.25">
      <c r="C9216" s="158" t="s">
        <v>540</v>
      </c>
      <c r="D9216" s="159">
        <v>487.64</v>
      </c>
    </row>
    <row r="9217" spans="3:4" ht="15" hidden="1" customHeight="1" x14ac:dyDescent="0.25">
      <c r="C9217" s="160" t="s">
        <v>550</v>
      </c>
      <c r="D9217" s="161">
        <v>519.87</v>
      </c>
    </row>
    <row r="9218" spans="3:4" ht="15" hidden="1" customHeight="1" x14ac:dyDescent="0.25">
      <c r="C9218" s="158" t="s">
        <v>543</v>
      </c>
      <c r="D9218" s="159">
        <v>1113.4100000000001</v>
      </c>
    </row>
    <row r="9219" spans="3:4" ht="15" hidden="1" customHeight="1" x14ac:dyDescent="0.25">
      <c r="C9219" s="160" t="s">
        <v>555</v>
      </c>
      <c r="D9219" s="161">
        <v>509.89</v>
      </c>
    </row>
    <row r="9220" spans="3:4" ht="15" hidden="1" customHeight="1" x14ac:dyDescent="0.25">
      <c r="C9220" s="158" t="s">
        <v>550</v>
      </c>
      <c r="D9220" s="159">
        <v>1212.6600000000001</v>
      </c>
    </row>
    <row r="9221" spans="3:4" ht="15" hidden="1" customHeight="1" x14ac:dyDescent="0.25">
      <c r="C9221" s="160" t="s">
        <v>549</v>
      </c>
      <c r="D9221" s="161">
        <v>125.69</v>
      </c>
    </row>
    <row r="9222" spans="3:4" ht="15" hidden="1" customHeight="1" x14ac:dyDescent="0.25">
      <c r="C9222" s="158" t="s">
        <v>551</v>
      </c>
      <c r="D9222" s="159">
        <v>1271.1099999999999</v>
      </c>
    </row>
    <row r="9223" spans="3:4" ht="15" hidden="1" customHeight="1" x14ac:dyDescent="0.25">
      <c r="C9223" s="160" t="s">
        <v>309</v>
      </c>
      <c r="D9223" s="161">
        <v>388.08</v>
      </c>
    </row>
    <row r="9224" spans="3:4" ht="15" hidden="1" customHeight="1" x14ac:dyDescent="0.25">
      <c r="C9224" s="158" t="s">
        <v>307</v>
      </c>
      <c r="D9224" s="159">
        <v>948.16</v>
      </c>
    </row>
    <row r="9225" spans="3:4" ht="15" hidden="1" customHeight="1" x14ac:dyDescent="0.25">
      <c r="C9225" s="160" t="s">
        <v>553</v>
      </c>
      <c r="D9225" s="161">
        <v>225.6</v>
      </c>
    </row>
    <row r="9226" spans="3:4" ht="15" hidden="1" customHeight="1" x14ac:dyDescent="0.25">
      <c r="C9226" s="158" t="s">
        <v>546</v>
      </c>
      <c r="D9226" s="159">
        <v>649.62</v>
      </c>
    </row>
    <row r="9227" spans="3:4" ht="15" hidden="1" customHeight="1" x14ac:dyDescent="0.25">
      <c r="C9227" s="160" t="s">
        <v>552</v>
      </c>
      <c r="D9227" s="161">
        <v>69.760000000000005</v>
      </c>
    </row>
    <row r="9228" spans="3:4" ht="15" hidden="1" customHeight="1" x14ac:dyDescent="0.25">
      <c r="C9228" s="158" t="s">
        <v>307</v>
      </c>
      <c r="D9228" s="159">
        <v>1071.17</v>
      </c>
    </row>
    <row r="9229" spans="3:4" ht="15" hidden="1" customHeight="1" x14ac:dyDescent="0.25">
      <c r="C9229" s="160" t="s">
        <v>312</v>
      </c>
      <c r="D9229" s="161">
        <v>110.42</v>
      </c>
    </row>
    <row r="9230" spans="3:4" ht="15" hidden="1" customHeight="1" x14ac:dyDescent="0.25">
      <c r="C9230" s="158" t="s">
        <v>545</v>
      </c>
      <c r="D9230" s="159">
        <v>290.37</v>
      </c>
    </row>
    <row r="9231" spans="3:4" ht="15" hidden="1" customHeight="1" x14ac:dyDescent="0.25">
      <c r="C9231" s="160" t="s">
        <v>308</v>
      </c>
      <c r="D9231" s="161">
        <v>699.44</v>
      </c>
    </row>
    <row r="9232" spans="3:4" ht="15" hidden="1" customHeight="1" x14ac:dyDescent="0.25">
      <c r="C9232" s="158" t="s">
        <v>552</v>
      </c>
      <c r="D9232" s="159">
        <v>742.69</v>
      </c>
    </row>
    <row r="9233" spans="3:4" ht="15" hidden="1" customHeight="1" x14ac:dyDescent="0.25">
      <c r="C9233" s="160" t="s">
        <v>540</v>
      </c>
      <c r="D9233" s="161">
        <v>1132.95</v>
      </c>
    </row>
    <row r="9234" spans="3:4" ht="15" hidden="1" customHeight="1" x14ac:dyDescent="0.25">
      <c r="C9234" s="158" t="s">
        <v>542</v>
      </c>
      <c r="D9234" s="159">
        <v>950.76</v>
      </c>
    </row>
    <row r="9235" spans="3:4" ht="15" hidden="1" customHeight="1" x14ac:dyDescent="0.25">
      <c r="C9235" s="160" t="s">
        <v>548</v>
      </c>
      <c r="D9235" s="161">
        <v>668.03</v>
      </c>
    </row>
    <row r="9236" spans="3:4" ht="15" hidden="1" customHeight="1" x14ac:dyDescent="0.25">
      <c r="C9236" s="158" t="s">
        <v>553</v>
      </c>
      <c r="D9236" s="159">
        <v>663.81</v>
      </c>
    </row>
    <row r="9237" spans="3:4" ht="15" hidden="1" customHeight="1" x14ac:dyDescent="0.25">
      <c r="C9237" s="160" t="s">
        <v>540</v>
      </c>
      <c r="D9237" s="161">
        <v>514.20000000000005</v>
      </c>
    </row>
    <row r="9238" spans="3:4" ht="15" hidden="1" customHeight="1" x14ac:dyDescent="0.25">
      <c r="C9238" s="158" t="s">
        <v>556</v>
      </c>
      <c r="D9238" s="159">
        <v>1012.01</v>
      </c>
    </row>
    <row r="9239" spans="3:4" ht="15" hidden="1" customHeight="1" x14ac:dyDescent="0.25">
      <c r="C9239" s="160" t="s">
        <v>309</v>
      </c>
      <c r="D9239" s="161">
        <v>223.51</v>
      </c>
    </row>
    <row r="9240" spans="3:4" ht="15" hidden="1" customHeight="1" x14ac:dyDescent="0.25">
      <c r="C9240" s="158" t="s">
        <v>552</v>
      </c>
      <c r="D9240" s="159">
        <v>520.1</v>
      </c>
    </row>
    <row r="9241" spans="3:4" ht="15" hidden="1" customHeight="1" x14ac:dyDescent="0.25">
      <c r="C9241" s="160" t="s">
        <v>549</v>
      </c>
      <c r="D9241" s="161">
        <v>436.33</v>
      </c>
    </row>
    <row r="9242" spans="3:4" ht="15" hidden="1" customHeight="1" x14ac:dyDescent="0.25">
      <c r="C9242" s="158" t="s">
        <v>307</v>
      </c>
      <c r="D9242" s="159">
        <v>149.71</v>
      </c>
    </row>
    <row r="9243" spans="3:4" ht="15" hidden="1" customHeight="1" x14ac:dyDescent="0.25">
      <c r="C9243" s="160" t="s">
        <v>308</v>
      </c>
      <c r="D9243" s="161">
        <v>92.28</v>
      </c>
    </row>
    <row r="9244" spans="3:4" ht="15" hidden="1" customHeight="1" x14ac:dyDescent="0.25">
      <c r="C9244" s="158" t="s">
        <v>553</v>
      </c>
      <c r="D9244" s="159">
        <v>1000.09</v>
      </c>
    </row>
    <row r="9245" spans="3:4" ht="15" hidden="1" customHeight="1" x14ac:dyDescent="0.25">
      <c r="C9245" s="160" t="s">
        <v>542</v>
      </c>
      <c r="D9245" s="161">
        <v>835.97</v>
      </c>
    </row>
    <row r="9246" spans="3:4" ht="15" hidden="1" customHeight="1" x14ac:dyDescent="0.25">
      <c r="C9246" s="158" t="s">
        <v>543</v>
      </c>
      <c r="D9246" s="159">
        <v>45.58</v>
      </c>
    </row>
    <row r="9247" spans="3:4" ht="15" hidden="1" customHeight="1" x14ac:dyDescent="0.25">
      <c r="C9247" s="160" t="s">
        <v>312</v>
      </c>
      <c r="D9247" s="161">
        <v>928.77</v>
      </c>
    </row>
    <row r="9248" spans="3:4" ht="15" hidden="1" customHeight="1" x14ac:dyDescent="0.25">
      <c r="C9248" s="158" t="s">
        <v>549</v>
      </c>
      <c r="D9248" s="159">
        <v>788.97</v>
      </c>
    </row>
    <row r="9249" spans="3:4" ht="15" hidden="1" customHeight="1" x14ac:dyDescent="0.25">
      <c r="C9249" s="160" t="s">
        <v>309</v>
      </c>
      <c r="D9249" s="161">
        <v>721.68</v>
      </c>
    </row>
    <row r="9250" spans="3:4" ht="15" hidden="1" customHeight="1" x14ac:dyDescent="0.25">
      <c r="C9250" s="158" t="s">
        <v>555</v>
      </c>
      <c r="D9250" s="159">
        <v>1275.72</v>
      </c>
    </row>
    <row r="9251" spans="3:4" ht="15" hidden="1" customHeight="1" x14ac:dyDescent="0.25">
      <c r="C9251" s="160" t="s">
        <v>540</v>
      </c>
      <c r="D9251" s="161">
        <v>1060.24</v>
      </c>
    </row>
    <row r="9252" spans="3:4" ht="15" hidden="1" customHeight="1" x14ac:dyDescent="0.25">
      <c r="C9252" s="158" t="s">
        <v>549</v>
      </c>
      <c r="D9252" s="159">
        <v>420.11</v>
      </c>
    </row>
    <row r="9253" spans="3:4" ht="15" hidden="1" customHeight="1" x14ac:dyDescent="0.25">
      <c r="C9253" s="160" t="s">
        <v>549</v>
      </c>
      <c r="D9253" s="161">
        <v>535.97</v>
      </c>
    </row>
    <row r="9254" spans="3:4" ht="15" hidden="1" customHeight="1" x14ac:dyDescent="0.25">
      <c r="C9254" s="158" t="s">
        <v>542</v>
      </c>
      <c r="D9254" s="159">
        <v>1070.1199999999999</v>
      </c>
    </row>
    <row r="9255" spans="3:4" ht="15" hidden="1" customHeight="1" x14ac:dyDescent="0.25">
      <c r="C9255" s="160" t="s">
        <v>307</v>
      </c>
      <c r="D9255" s="161">
        <v>988.59</v>
      </c>
    </row>
    <row r="9256" spans="3:4" ht="15" hidden="1" customHeight="1" x14ac:dyDescent="0.25">
      <c r="C9256" s="158" t="s">
        <v>544</v>
      </c>
      <c r="D9256" s="159">
        <v>1268.01</v>
      </c>
    </row>
    <row r="9257" spans="3:4" ht="15" hidden="1" customHeight="1" x14ac:dyDescent="0.25">
      <c r="C9257" s="160" t="s">
        <v>555</v>
      </c>
      <c r="D9257" s="161">
        <v>720.13</v>
      </c>
    </row>
    <row r="9258" spans="3:4" ht="15" hidden="1" customHeight="1" x14ac:dyDescent="0.25">
      <c r="C9258" s="158" t="s">
        <v>547</v>
      </c>
      <c r="D9258" s="159">
        <v>1245.8</v>
      </c>
    </row>
    <row r="9259" spans="3:4" ht="15" hidden="1" customHeight="1" x14ac:dyDescent="0.25">
      <c r="C9259" s="160" t="s">
        <v>543</v>
      </c>
      <c r="D9259" s="161">
        <v>815.13</v>
      </c>
    </row>
    <row r="9260" spans="3:4" ht="15" hidden="1" customHeight="1" x14ac:dyDescent="0.25">
      <c r="C9260" s="158" t="s">
        <v>541</v>
      </c>
      <c r="D9260" s="159">
        <v>613.49</v>
      </c>
    </row>
    <row r="9261" spans="3:4" ht="15" hidden="1" customHeight="1" x14ac:dyDescent="0.25">
      <c r="C9261" s="160" t="s">
        <v>552</v>
      </c>
      <c r="D9261" s="161">
        <v>949.57</v>
      </c>
    </row>
    <row r="9262" spans="3:4" ht="15" hidden="1" customHeight="1" x14ac:dyDescent="0.25">
      <c r="C9262" s="158" t="s">
        <v>551</v>
      </c>
      <c r="D9262" s="159">
        <v>631.38</v>
      </c>
    </row>
    <row r="9263" spans="3:4" ht="15" hidden="1" customHeight="1" x14ac:dyDescent="0.25">
      <c r="C9263" s="160" t="s">
        <v>550</v>
      </c>
      <c r="D9263" s="161">
        <v>667.07</v>
      </c>
    </row>
    <row r="9264" spans="3:4" ht="15" hidden="1" customHeight="1" x14ac:dyDescent="0.25">
      <c r="C9264" s="158" t="s">
        <v>551</v>
      </c>
      <c r="D9264" s="159">
        <v>938.96</v>
      </c>
    </row>
    <row r="9265" spans="3:4" ht="15" hidden="1" customHeight="1" x14ac:dyDescent="0.25">
      <c r="C9265" s="160" t="s">
        <v>558</v>
      </c>
      <c r="D9265" s="161">
        <v>614.73</v>
      </c>
    </row>
    <row r="9266" spans="3:4" ht="15" hidden="1" customHeight="1" x14ac:dyDescent="0.25">
      <c r="C9266" s="158" t="s">
        <v>307</v>
      </c>
      <c r="D9266" s="159">
        <v>396.19</v>
      </c>
    </row>
    <row r="9267" spans="3:4" ht="15" hidden="1" customHeight="1" x14ac:dyDescent="0.25">
      <c r="C9267" s="160" t="s">
        <v>551</v>
      </c>
      <c r="D9267" s="161">
        <v>621.75</v>
      </c>
    </row>
    <row r="9268" spans="3:4" ht="15" hidden="1" customHeight="1" x14ac:dyDescent="0.25">
      <c r="C9268" s="158" t="s">
        <v>539</v>
      </c>
      <c r="D9268" s="159">
        <v>38.26</v>
      </c>
    </row>
    <row r="9269" spans="3:4" ht="15" hidden="1" customHeight="1" x14ac:dyDescent="0.25">
      <c r="C9269" s="160" t="s">
        <v>312</v>
      </c>
      <c r="D9269" s="161">
        <v>910.97</v>
      </c>
    </row>
    <row r="9270" spans="3:4" ht="15" hidden="1" customHeight="1" x14ac:dyDescent="0.25">
      <c r="C9270" s="158" t="s">
        <v>545</v>
      </c>
      <c r="D9270" s="159">
        <v>1020.77</v>
      </c>
    </row>
    <row r="9271" spans="3:4" ht="15" hidden="1" customHeight="1" x14ac:dyDescent="0.25">
      <c r="C9271" s="160" t="s">
        <v>546</v>
      </c>
      <c r="D9271" s="161">
        <v>967.08</v>
      </c>
    </row>
    <row r="9272" spans="3:4" ht="15" hidden="1" customHeight="1" x14ac:dyDescent="0.25">
      <c r="C9272" s="158" t="s">
        <v>307</v>
      </c>
      <c r="D9272" s="159">
        <v>82.79</v>
      </c>
    </row>
    <row r="9273" spans="3:4" ht="15" hidden="1" customHeight="1" x14ac:dyDescent="0.25">
      <c r="C9273" s="160" t="s">
        <v>307</v>
      </c>
      <c r="D9273" s="161">
        <v>1016.71</v>
      </c>
    </row>
    <row r="9274" spans="3:4" ht="15" hidden="1" customHeight="1" x14ac:dyDescent="0.25">
      <c r="C9274" s="158" t="s">
        <v>539</v>
      </c>
      <c r="D9274" s="159">
        <v>667.86</v>
      </c>
    </row>
    <row r="9275" spans="3:4" ht="15" hidden="1" customHeight="1" x14ac:dyDescent="0.25">
      <c r="C9275" s="160" t="s">
        <v>543</v>
      </c>
      <c r="D9275" s="161">
        <v>622.07000000000005</v>
      </c>
    </row>
    <row r="9276" spans="3:4" ht="15" hidden="1" customHeight="1" x14ac:dyDescent="0.25">
      <c r="C9276" s="158" t="s">
        <v>539</v>
      </c>
      <c r="D9276" s="159">
        <v>653.77</v>
      </c>
    </row>
    <row r="9277" spans="3:4" ht="15" hidden="1" customHeight="1" x14ac:dyDescent="0.25">
      <c r="C9277" s="160" t="s">
        <v>542</v>
      </c>
      <c r="D9277" s="161">
        <v>685.41</v>
      </c>
    </row>
    <row r="9278" spans="3:4" ht="15" hidden="1" customHeight="1" x14ac:dyDescent="0.25">
      <c r="C9278" s="158" t="s">
        <v>543</v>
      </c>
      <c r="D9278" s="159">
        <v>1063.4100000000001</v>
      </c>
    </row>
    <row r="9279" spans="3:4" ht="15" hidden="1" customHeight="1" x14ac:dyDescent="0.25">
      <c r="C9279" s="160" t="s">
        <v>312</v>
      </c>
      <c r="D9279" s="161">
        <v>720.06</v>
      </c>
    </row>
    <row r="9280" spans="3:4" ht="15" hidden="1" customHeight="1" x14ac:dyDescent="0.25">
      <c r="C9280" s="158" t="s">
        <v>539</v>
      </c>
      <c r="D9280" s="159">
        <v>539.91</v>
      </c>
    </row>
    <row r="9281" spans="3:4" ht="15" hidden="1" customHeight="1" x14ac:dyDescent="0.25">
      <c r="C9281" s="160" t="s">
        <v>545</v>
      </c>
      <c r="D9281" s="161">
        <v>39.67</v>
      </c>
    </row>
    <row r="9282" spans="3:4" ht="15" hidden="1" customHeight="1" x14ac:dyDescent="0.25">
      <c r="C9282" s="158" t="s">
        <v>544</v>
      </c>
      <c r="D9282" s="159">
        <v>731.32</v>
      </c>
    </row>
    <row r="9283" spans="3:4" ht="15" hidden="1" customHeight="1" x14ac:dyDescent="0.25">
      <c r="C9283" s="160" t="s">
        <v>544</v>
      </c>
      <c r="D9283" s="161">
        <v>705.31</v>
      </c>
    </row>
    <row r="9284" spans="3:4" ht="15" hidden="1" customHeight="1" x14ac:dyDescent="0.25">
      <c r="C9284" s="158" t="s">
        <v>546</v>
      </c>
      <c r="D9284" s="159">
        <v>869.44</v>
      </c>
    </row>
    <row r="9285" spans="3:4" ht="15" hidden="1" customHeight="1" x14ac:dyDescent="0.25">
      <c r="C9285" s="160" t="s">
        <v>552</v>
      </c>
      <c r="D9285" s="161">
        <v>834.05</v>
      </c>
    </row>
    <row r="9286" spans="3:4" ht="15" hidden="1" customHeight="1" x14ac:dyDescent="0.25">
      <c r="C9286" s="158" t="s">
        <v>547</v>
      </c>
      <c r="D9286" s="159">
        <v>121.63</v>
      </c>
    </row>
    <row r="9287" spans="3:4" ht="15" hidden="1" customHeight="1" x14ac:dyDescent="0.25">
      <c r="C9287" s="160" t="s">
        <v>551</v>
      </c>
      <c r="D9287" s="161">
        <v>846.4</v>
      </c>
    </row>
    <row r="9288" spans="3:4" ht="15" hidden="1" customHeight="1" x14ac:dyDescent="0.25">
      <c r="C9288" s="158" t="s">
        <v>552</v>
      </c>
      <c r="D9288" s="159">
        <v>594.08000000000004</v>
      </c>
    </row>
    <row r="9289" spans="3:4" ht="15" hidden="1" customHeight="1" x14ac:dyDescent="0.25">
      <c r="C9289" s="160" t="s">
        <v>551</v>
      </c>
      <c r="D9289" s="161">
        <v>436.26</v>
      </c>
    </row>
    <row r="9290" spans="3:4" ht="15" hidden="1" customHeight="1" x14ac:dyDescent="0.25">
      <c r="C9290" s="158" t="s">
        <v>546</v>
      </c>
      <c r="D9290" s="159">
        <v>1040.72</v>
      </c>
    </row>
    <row r="9291" spans="3:4" ht="15" hidden="1" customHeight="1" x14ac:dyDescent="0.25">
      <c r="C9291" s="160" t="s">
        <v>546</v>
      </c>
      <c r="D9291" s="161">
        <v>364.04</v>
      </c>
    </row>
    <row r="9292" spans="3:4" ht="15" hidden="1" customHeight="1" x14ac:dyDescent="0.25">
      <c r="C9292" s="158" t="s">
        <v>554</v>
      </c>
      <c r="D9292" s="159">
        <v>471.06</v>
      </c>
    </row>
    <row r="9293" spans="3:4" ht="15" hidden="1" customHeight="1" x14ac:dyDescent="0.25">
      <c r="C9293" s="160" t="s">
        <v>549</v>
      </c>
      <c r="D9293" s="161">
        <v>1076.74</v>
      </c>
    </row>
    <row r="9294" spans="3:4" ht="15" hidden="1" customHeight="1" x14ac:dyDescent="0.25">
      <c r="C9294" s="158" t="s">
        <v>308</v>
      </c>
      <c r="D9294" s="159">
        <v>482.31</v>
      </c>
    </row>
    <row r="9295" spans="3:4" ht="15" hidden="1" customHeight="1" x14ac:dyDescent="0.25">
      <c r="C9295" s="160" t="s">
        <v>558</v>
      </c>
      <c r="D9295" s="161">
        <v>33.78</v>
      </c>
    </row>
    <row r="9296" spans="3:4" ht="15" hidden="1" customHeight="1" x14ac:dyDescent="0.25">
      <c r="C9296" s="158" t="s">
        <v>307</v>
      </c>
      <c r="D9296" s="159">
        <v>1128.24</v>
      </c>
    </row>
    <row r="9297" spans="3:4" ht="15" hidden="1" customHeight="1" x14ac:dyDescent="0.25">
      <c r="C9297" s="160" t="s">
        <v>541</v>
      </c>
      <c r="D9297" s="161">
        <v>264.8</v>
      </c>
    </row>
    <row r="9298" spans="3:4" ht="15" hidden="1" customHeight="1" x14ac:dyDescent="0.25">
      <c r="C9298" s="158" t="s">
        <v>539</v>
      </c>
      <c r="D9298" s="159">
        <v>711.79</v>
      </c>
    </row>
    <row r="9299" spans="3:4" ht="15" hidden="1" customHeight="1" x14ac:dyDescent="0.25">
      <c r="C9299" s="160" t="s">
        <v>549</v>
      </c>
      <c r="D9299" s="161">
        <v>503.52</v>
      </c>
    </row>
    <row r="9300" spans="3:4" ht="15" hidden="1" customHeight="1" x14ac:dyDescent="0.25">
      <c r="C9300" s="158" t="s">
        <v>308</v>
      </c>
      <c r="D9300" s="159">
        <v>909.93</v>
      </c>
    </row>
    <row r="9301" spans="3:4" ht="15" hidden="1" customHeight="1" x14ac:dyDescent="0.25">
      <c r="C9301" s="160" t="s">
        <v>556</v>
      </c>
      <c r="D9301" s="161">
        <v>193.24</v>
      </c>
    </row>
    <row r="9302" spans="3:4" ht="15" hidden="1" customHeight="1" x14ac:dyDescent="0.25">
      <c r="C9302" s="158" t="s">
        <v>547</v>
      </c>
      <c r="D9302" s="159">
        <v>372.81</v>
      </c>
    </row>
    <row r="9303" spans="3:4" ht="15" hidden="1" customHeight="1" x14ac:dyDescent="0.25">
      <c r="C9303" s="160" t="s">
        <v>543</v>
      </c>
      <c r="D9303" s="161">
        <v>770.33</v>
      </c>
    </row>
    <row r="9304" spans="3:4" ht="15" hidden="1" customHeight="1" x14ac:dyDescent="0.25">
      <c r="C9304" s="158" t="s">
        <v>307</v>
      </c>
      <c r="D9304" s="159">
        <v>66.349999999999994</v>
      </c>
    </row>
    <row r="9305" spans="3:4" ht="15" hidden="1" customHeight="1" x14ac:dyDescent="0.25">
      <c r="C9305" s="160" t="s">
        <v>551</v>
      </c>
      <c r="D9305" s="161">
        <v>874.44</v>
      </c>
    </row>
    <row r="9306" spans="3:4" ht="15" hidden="1" customHeight="1" x14ac:dyDescent="0.25">
      <c r="C9306" s="158" t="s">
        <v>548</v>
      </c>
      <c r="D9306" s="159">
        <v>683.19</v>
      </c>
    </row>
    <row r="9307" spans="3:4" ht="15" hidden="1" customHeight="1" x14ac:dyDescent="0.25">
      <c r="C9307" s="160" t="s">
        <v>307</v>
      </c>
      <c r="D9307" s="161">
        <v>564.35</v>
      </c>
    </row>
    <row r="9308" spans="3:4" ht="15" hidden="1" customHeight="1" x14ac:dyDescent="0.25">
      <c r="C9308" s="158" t="s">
        <v>539</v>
      </c>
      <c r="D9308" s="159">
        <v>406.05</v>
      </c>
    </row>
    <row r="9309" spans="3:4" ht="15" hidden="1" customHeight="1" x14ac:dyDescent="0.25">
      <c r="C9309" s="160" t="s">
        <v>309</v>
      </c>
      <c r="D9309" s="161">
        <v>578.32000000000005</v>
      </c>
    </row>
    <row r="9310" spans="3:4" ht="15" hidden="1" customHeight="1" x14ac:dyDescent="0.25">
      <c r="C9310" s="158" t="s">
        <v>548</v>
      </c>
      <c r="D9310" s="159">
        <v>568.34</v>
      </c>
    </row>
    <row r="9311" spans="3:4" ht="15" hidden="1" customHeight="1" x14ac:dyDescent="0.25">
      <c r="C9311" s="160" t="s">
        <v>553</v>
      </c>
      <c r="D9311" s="161">
        <v>906.83</v>
      </c>
    </row>
    <row r="9312" spans="3:4" ht="15" hidden="1" customHeight="1" x14ac:dyDescent="0.25">
      <c r="C9312" s="158" t="s">
        <v>551</v>
      </c>
      <c r="D9312" s="159">
        <v>974.95</v>
      </c>
    </row>
    <row r="9313" spans="3:4" ht="15" hidden="1" customHeight="1" x14ac:dyDescent="0.25">
      <c r="C9313" s="160" t="s">
        <v>312</v>
      </c>
      <c r="D9313" s="161">
        <v>733.93</v>
      </c>
    </row>
    <row r="9314" spans="3:4" ht="15" hidden="1" customHeight="1" x14ac:dyDescent="0.25">
      <c r="C9314" s="158" t="s">
        <v>307</v>
      </c>
      <c r="D9314" s="159">
        <v>711.38</v>
      </c>
    </row>
    <row r="9315" spans="3:4" ht="15" hidden="1" customHeight="1" x14ac:dyDescent="0.25">
      <c r="C9315" s="160" t="s">
        <v>557</v>
      </c>
      <c r="D9315" s="161">
        <v>430.69</v>
      </c>
    </row>
    <row r="9316" spans="3:4" ht="15" hidden="1" customHeight="1" x14ac:dyDescent="0.25">
      <c r="C9316" s="158" t="s">
        <v>548</v>
      </c>
      <c r="D9316" s="159">
        <v>1010.06</v>
      </c>
    </row>
    <row r="9317" spans="3:4" ht="15" hidden="1" customHeight="1" x14ac:dyDescent="0.25">
      <c r="C9317" s="160" t="s">
        <v>540</v>
      </c>
      <c r="D9317" s="161">
        <v>1224.17</v>
      </c>
    </row>
    <row r="9318" spans="3:4" ht="15" hidden="1" customHeight="1" x14ac:dyDescent="0.25">
      <c r="C9318" s="158" t="s">
        <v>539</v>
      </c>
      <c r="D9318" s="159">
        <v>509.75</v>
      </c>
    </row>
    <row r="9319" spans="3:4" ht="15" hidden="1" customHeight="1" x14ac:dyDescent="0.25">
      <c r="C9319" s="160" t="s">
        <v>539</v>
      </c>
      <c r="D9319" s="161">
        <v>198.5</v>
      </c>
    </row>
    <row r="9320" spans="3:4" ht="15" hidden="1" customHeight="1" x14ac:dyDescent="0.25">
      <c r="C9320" s="158" t="s">
        <v>542</v>
      </c>
      <c r="D9320" s="159">
        <v>780.16</v>
      </c>
    </row>
    <row r="9321" spans="3:4" ht="15" hidden="1" customHeight="1" x14ac:dyDescent="0.25">
      <c r="C9321" s="160" t="s">
        <v>307</v>
      </c>
      <c r="D9321" s="161">
        <v>160.62</v>
      </c>
    </row>
    <row r="9322" spans="3:4" ht="15" hidden="1" customHeight="1" x14ac:dyDescent="0.25">
      <c r="C9322" s="158" t="s">
        <v>543</v>
      </c>
      <c r="D9322" s="159">
        <v>465.25</v>
      </c>
    </row>
    <row r="9323" spans="3:4" ht="15" hidden="1" customHeight="1" x14ac:dyDescent="0.25">
      <c r="C9323" s="160" t="s">
        <v>542</v>
      </c>
      <c r="D9323" s="161">
        <v>765.74</v>
      </c>
    </row>
    <row r="9324" spans="3:4" ht="15" hidden="1" customHeight="1" x14ac:dyDescent="0.25">
      <c r="C9324" s="158" t="s">
        <v>545</v>
      </c>
      <c r="D9324" s="159">
        <v>86.75</v>
      </c>
    </row>
    <row r="9325" spans="3:4" ht="15" hidden="1" customHeight="1" x14ac:dyDescent="0.25">
      <c r="C9325" s="160" t="s">
        <v>552</v>
      </c>
      <c r="D9325" s="161">
        <v>418.87</v>
      </c>
    </row>
    <row r="9326" spans="3:4" ht="15" hidden="1" customHeight="1" x14ac:dyDescent="0.25">
      <c r="C9326" s="158" t="s">
        <v>551</v>
      </c>
      <c r="D9326" s="159">
        <v>870.38</v>
      </c>
    </row>
    <row r="9327" spans="3:4" ht="15" hidden="1" customHeight="1" x14ac:dyDescent="0.25">
      <c r="C9327" s="160" t="s">
        <v>308</v>
      </c>
      <c r="D9327" s="161">
        <v>233.44</v>
      </c>
    </row>
    <row r="9328" spans="3:4" ht="15" hidden="1" customHeight="1" x14ac:dyDescent="0.25">
      <c r="C9328" s="158" t="s">
        <v>312</v>
      </c>
      <c r="D9328" s="159">
        <v>691.47</v>
      </c>
    </row>
    <row r="9329" spans="3:4" ht="15" hidden="1" customHeight="1" x14ac:dyDescent="0.25">
      <c r="C9329" s="160" t="s">
        <v>546</v>
      </c>
      <c r="D9329" s="161">
        <v>289.93</v>
      </c>
    </row>
    <row r="9330" spans="3:4" ht="15" hidden="1" customHeight="1" x14ac:dyDescent="0.25">
      <c r="C9330" s="158" t="s">
        <v>549</v>
      </c>
      <c r="D9330" s="159">
        <v>413.34</v>
      </c>
    </row>
    <row r="9331" spans="3:4" ht="15" hidden="1" customHeight="1" x14ac:dyDescent="0.25">
      <c r="C9331" s="160" t="s">
        <v>551</v>
      </c>
      <c r="D9331" s="161">
        <v>636.29999999999995</v>
      </c>
    </row>
    <row r="9332" spans="3:4" ht="15" hidden="1" customHeight="1" x14ac:dyDescent="0.25">
      <c r="C9332" s="158" t="s">
        <v>544</v>
      </c>
      <c r="D9332" s="159">
        <v>990.14</v>
      </c>
    </row>
    <row r="9333" spans="3:4" ht="15" hidden="1" customHeight="1" x14ac:dyDescent="0.25">
      <c r="C9333" s="160" t="s">
        <v>312</v>
      </c>
      <c r="D9333" s="161">
        <v>814.71</v>
      </c>
    </row>
    <row r="9334" spans="3:4" ht="15" hidden="1" customHeight="1" x14ac:dyDescent="0.25">
      <c r="C9334" s="158" t="s">
        <v>307</v>
      </c>
      <c r="D9334" s="159">
        <v>1157.22</v>
      </c>
    </row>
    <row r="9335" spans="3:4" ht="15" hidden="1" customHeight="1" x14ac:dyDescent="0.25">
      <c r="C9335" s="160" t="s">
        <v>557</v>
      </c>
      <c r="D9335" s="161">
        <v>1028.29</v>
      </c>
    </row>
    <row r="9336" spans="3:4" ht="15" hidden="1" customHeight="1" x14ac:dyDescent="0.25">
      <c r="C9336" s="158" t="s">
        <v>308</v>
      </c>
      <c r="D9336" s="159">
        <v>677.88</v>
      </c>
    </row>
    <row r="9337" spans="3:4" ht="15" hidden="1" customHeight="1" x14ac:dyDescent="0.25">
      <c r="C9337" s="160" t="s">
        <v>308</v>
      </c>
      <c r="D9337" s="161">
        <v>678.11</v>
      </c>
    </row>
    <row r="9338" spans="3:4" ht="15" hidden="1" customHeight="1" x14ac:dyDescent="0.25">
      <c r="C9338" s="158" t="s">
        <v>542</v>
      </c>
      <c r="D9338" s="159">
        <v>879.18</v>
      </c>
    </row>
    <row r="9339" spans="3:4" ht="15" hidden="1" customHeight="1" x14ac:dyDescent="0.25">
      <c r="C9339" s="160" t="s">
        <v>547</v>
      </c>
      <c r="D9339" s="161">
        <v>939.68</v>
      </c>
    </row>
    <row r="9340" spans="3:4" ht="15" hidden="1" customHeight="1" x14ac:dyDescent="0.25">
      <c r="C9340" s="158" t="s">
        <v>308</v>
      </c>
      <c r="D9340" s="159">
        <v>1047.32</v>
      </c>
    </row>
    <row r="9341" spans="3:4" ht="15" hidden="1" customHeight="1" x14ac:dyDescent="0.25">
      <c r="C9341" s="160" t="s">
        <v>552</v>
      </c>
      <c r="D9341" s="161">
        <v>1051.45</v>
      </c>
    </row>
    <row r="9342" spans="3:4" ht="15" hidden="1" customHeight="1" x14ac:dyDescent="0.25">
      <c r="C9342" s="158" t="s">
        <v>551</v>
      </c>
      <c r="D9342" s="159">
        <v>59.05</v>
      </c>
    </row>
    <row r="9343" spans="3:4" ht="15" hidden="1" customHeight="1" x14ac:dyDescent="0.25">
      <c r="C9343" s="160" t="s">
        <v>307</v>
      </c>
      <c r="D9343" s="161">
        <v>1121.44</v>
      </c>
    </row>
    <row r="9344" spans="3:4" ht="15" hidden="1" customHeight="1" x14ac:dyDescent="0.25">
      <c r="C9344" s="158" t="s">
        <v>554</v>
      </c>
      <c r="D9344" s="159">
        <v>350.72</v>
      </c>
    </row>
    <row r="9345" spans="3:4" ht="15" hidden="1" customHeight="1" x14ac:dyDescent="0.25">
      <c r="C9345" s="160" t="s">
        <v>552</v>
      </c>
      <c r="D9345" s="161">
        <v>498.23</v>
      </c>
    </row>
    <row r="9346" spans="3:4" ht="15" hidden="1" customHeight="1" x14ac:dyDescent="0.25">
      <c r="C9346" s="158" t="s">
        <v>558</v>
      </c>
      <c r="D9346" s="159">
        <v>586.08000000000004</v>
      </c>
    </row>
    <row r="9347" spans="3:4" ht="15" hidden="1" customHeight="1" x14ac:dyDescent="0.25">
      <c r="C9347" s="160" t="s">
        <v>309</v>
      </c>
      <c r="D9347" s="161">
        <v>595.87</v>
      </c>
    </row>
    <row r="9348" spans="3:4" ht="15" hidden="1" customHeight="1" x14ac:dyDescent="0.25">
      <c r="C9348" s="158" t="s">
        <v>554</v>
      </c>
      <c r="D9348" s="159">
        <v>229.27</v>
      </c>
    </row>
    <row r="9349" spans="3:4" ht="15" hidden="1" customHeight="1" x14ac:dyDescent="0.25">
      <c r="C9349" s="160" t="s">
        <v>553</v>
      </c>
      <c r="D9349" s="161">
        <v>788.73</v>
      </c>
    </row>
    <row r="9350" spans="3:4" ht="15" hidden="1" customHeight="1" x14ac:dyDescent="0.25">
      <c r="C9350" s="158" t="s">
        <v>308</v>
      </c>
      <c r="D9350" s="159">
        <v>611.4</v>
      </c>
    </row>
    <row r="9351" spans="3:4" ht="15" hidden="1" customHeight="1" x14ac:dyDescent="0.25">
      <c r="C9351" s="160" t="s">
        <v>554</v>
      </c>
      <c r="D9351" s="161">
        <v>84.4</v>
      </c>
    </row>
    <row r="9352" spans="3:4" ht="15" hidden="1" customHeight="1" x14ac:dyDescent="0.25">
      <c r="C9352" s="158" t="s">
        <v>551</v>
      </c>
      <c r="D9352" s="159">
        <v>43.24</v>
      </c>
    </row>
    <row r="9353" spans="3:4" ht="15" hidden="1" customHeight="1" x14ac:dyDescent="0.25">
      <c r="C9353" s="160" t="s">
        <v>553</v>
      </c>
      <c r="D9353" s="161">
        <v>132.30000000000001</v>
      </c>
    </row>
    <row r="9354" spans="3:4" ht="15" hidden="1" customHeight="1" x14ac:dyDescent="0.25">
      <c r="C9354" s="158" t="s">
        <v>542</v>
      </c>
      <c r="D9354" s="159">
        <v>559.39</v>
      </c>
    </row>
    <row r="9355" spans="3:4" ht="15" hidden="1" customHeight="1" x14ac:dyDescent="0.25">
      <c r="C9355" s="160" t="s">
        <v>309</v>
      </c>
      <c r="D9355" s="161">
        <v>489.9</v>
      </c>
    </row>
    <row r="9356" spans="3:4" ht="15" hidden="1" customHeight="1" x14ac:dyDescent="0.25">
      <c r="C9356" s="158" t="s">
        <v>547</v>
      </c>
      <c r="D9356" s="159">
        <v>571.71</v>
      </c>
    </row>
    <row r="9357" spans="3:4" ht="15" hidden="1" customHeight="1" x14ac:dyDescent="0.25">
      <c r="C9357" s="160" t="s">
        <v>309</v>
      </c>
      <c r="D9357" s="161">
        <v>796.28</v>
      </c>
    </row>
    <row r="9358" spans="3:4" ht="15" hidden="1" customHeight="1" x14ac:dyDescent="0.25">
      <c r="C9358" s="158" t="s">
        <v>546</v>
      </c>
      <c r="D9358" s="159">
        <v>695.05</v>
      </c>
    </row>
    <row r="9359" spans="3:4" ht="15" hidden="1" customHeight="1" x14ac:dyDescent="0.25">
      <c r="C9359" s="160" t="s">
        <v>309</v>
      </c>
      <c r="D9359" s="161">
        <v>182.29</v>
      </c>
    </row>
    <row r="9360" spans="3:4" ht="15" hidden="1" customHeight="1" x14ac:dyDescent="0.25">
      <c r="C9360" s="158" t="s">
        <v>552</v>
      </c>
      <c r="D9360" s="159">
        <v>473.17</v>
      </c>
    </row>
    <row r="9361" spans="3:4" ht="15" hidden="1" customHeight="1" x14ac:dyDescent="0.25">
      <c r="C9361" s="160" t="s">
        <v>550</v>
      </c>
      <c r="D9361" s="161">
        <v>958.31</v>
      </c>
    </row>
    <row r="9362" spans="3:4" ht="15" hidden="1" customHeight="1" x14ac:dyDescent="0.25">
      <c r="C9362" s="158" t="s">
        <v>541</v>
      </c>
      <c r="D9362" s="159">
        <v>114.1</v>
      </c>
    </row>
    <row r="9363" spans="3:4" ht="15" hidden="1" customHeight="1" x14ac:dyDescent="0.25">
      <c r="C9363" s="160" t="s">
        <v>553</v>
      </c>
      <c r="D9363" s="161">
        <v>676.19</v>
      </c>
    </row>
    <row r="9364" spans="3:4" ht="15" hidden="1" customHeight="1" x14ac:dyDescent="0.25">
      <c r="C9364" s="158" t="s">
        <v>555</v>
      </c>
      <c r="D9364" s="159">
        <v>1230.18</v>
      </c>
    </row>
    <row r="9365" spans="3:4" ht="15" hidden="1" customHeight="1" x14ac:dyDescent="0.25">
      <c r="C9365" s="160" t="s">
        <v>551</v>
      </c>
      <c r="D9365" s="161">
        <v>945.65</v>
      </c>
    </row>
    <row r="9366" spans="3:4" ht="15" hidden="1" customHeight="1" x14ac:dyDescent="0.25">
      <c r="C9366" s="158" t="s">
        <v>539</v>
      </c>
      <c r="D9366" s="159">
        <v>724.67</v>
      </c>
    </row>
    <row r="9367" spans="3:4" ht="15" hidden="1" customHeight="1" x14ac:dyDescent="0.25">
      <c r="C9367" s="160" t="s">
        <v>539</v>
      </c>
      <c r="D9367" s="161">
        <v>522.16</v>
      </c>
    </row>
    <row r="9368" spans="3:4" ht="15" hidden="1" customHeight="1" x14ac:dyDescent="0.25">
      <c r="C9368" s="158" t="s">
        <v>309</v>
      </c>
      <c r="D9368" s="159">
        <v>1125.06</v>
      </c>
    </row>
    <row r="9369" spans="3:4" ht="15" hidden="1" customHeight="1" x14ac:dyDescent="0.25">
      <c r="C9369" s="160" t="s">
        <v>554</v>
      </c>
      <c r="D9369" s="161">
        <v>574.16</v>
      </c>
    </row>
    <row r="9370" spans="3:4" ht="15" hidden="1" customHeight="1" x14ac:dyDescent="0.25">
      <c r="C9370" s="158" t="s">
        <v>552</v>
      </c>
      <c r="D9370" s="159">
        <v>1078.33</v>
      </c>
    </row>
    <row r="9371" spans="3:4" ht="15" hidden="1" customHeight="1" x14ac:dyDescent="0.25">
      <c r="C9371" s="160" t="s">
        <v>542</v>
      </c>
      <c r="D9371" s="161">
        <v>100.74</v>
      </c>
    </row>
    <row r="9372" spans="3:4" ht="15" hidden="1" customHeight="1" x14ac:dyDescent="0.25">
      <c r="C9372" s="158" t="s">
        <v>542</v>
      </c>
      <c r="D9372" s="159">
        <v>224.85</v>
      </c>
    </row>
    <row r="9373" spans="3:4" ht="15" hidden="1" customHeight="1" x14ac:dyDescent="0.25">
      <c r="C9373" s="160" t="s">
        <v>548</v>
      </c>
      <c r="D9373" s="161">
        <v>561.34</v>
      </c>
    </row>
    <row r="9374" spans="3:4" ht="15" hidden="1" customHeight="1" x14ac:dyDescent="0.25">
      <c r="C9374" s="158" t="s">
        <v>558</v>
      </c>
      <c r="D9374" s="159">
        <v>835.44</v>
      </c>
    </row>
    <row r="9375" spans="3:4" ht="15" hidden="1" customHeight="1" x14ac:dyDescent="0.25">
      <c r="C9375" s="160" t="s">
        <v>542</v>
      </c>
      <c r="D9375" s="161">
        <v>551.1</v>
      </c>
    </row>
    <row r="9376" spans="3:4" ht="15" hidden="1" customHeight="1" x14ac:dyDescent="0.25">
      <c r="C9376" s="158" t="s">
        <v>542</v>
      </c>
      <c r="D9376" s="159">
        <v>757.61</v>
      </c>
    </row>
    <row r="9377" spans="3:4" ht="15" hidden="1" customHeight="1" x14ac:dyDescent="0.25">
      <c r="C9377" s="160" t="s">
        <v>309</v>
      </c>
      <c r="D9377" s="161">
        <v>1005.73</v>
      </c>
    </row>
    <row r="9378" spans="3:4" ht="15" hidden="1" customHeight="1" x14ac:dyDescent="0.25">
      <c r="C9378" s="158" t="s">
        <v>554</v>
      </c>
      <c r="D9378" s="159">
        <v>282.2</v>
      </c>
    </row>
    <row r="9379" spans="3:4" ht="15" hidden="1" customHeight="1" x14ac:dyDescent="0.25">
      <c r="C9379" s="160" t="s">
        <v>549</v>
      </c>
      <c r="D9379" s="161">
        <v>1053.19</v>
      </c>
    </row>
    <row r="9380" spans="3:4" ht="15" hidden="1" customHeight="1" x14ac:dyDescent="0.25">
      <c r="C9380" s="158" t="s">
        <v>539</v>
      </c>
      <c r="D9380" s="159">
        <v>199.3</v>
      </c>
    </row>
    <row r="9381" spans="3:4" ht="15" hidden="1" customHeight="1" x14ac:dyDescent="0.25">
      <c r="C9381" s="160" t="s">
        <v>541</v>
      </c>
      <c r="D9381" s="161">
        <v>443.33</v>
      </c>
    </row>
    <row r="9382" spans="3:4" ht="15" hidden="1" customHeight="1" x14ac:dyDescent="0.25">
      <c r="C9382" s="158" t="s">
        <v>555</v>
      </c>
      <c r="D9382" s="159">
        <v>1054.68</v>
      </c>
    </row>
    <row r="9383" spans="3:4" ht="15" hidden="1" customHeight="1" x14ac:dyDescent="0.25">
      <c r="C9383" s="160" t="s">
        <v>540</v>
      </c>
      <c r="D9383" s="161">
        <v>525.38</v>
      </c>
    </row>
    <row r="9384" spans="3:4" ht="15" hidden="1" customHeight="1" x14ac:dyDescent="0.25">
      <c r="C9384" s="158" t="s">
        <v>307</v>
      </c>
      <c r="D9384" s="159">
        <v>807.54</v>
      </c>
    </row>
    <row r="9385" spans="3:4" ht="15" hidden="1" customHeight="1" x14ac:dyDescent="0.25">
      <c r="C9385" s="160" t="s">
        <v>553</v>
      </c>
      <c r="D9385" s="161">
        <v>478.08</v>
      </c>
    </row>
    <row r="9386" spans="3:4" ht="15" hidden="1" customHeight="1" x14ac:dyDescent="0.25">
      <c r="C9386" s="158" t="s">
        <v>309</v>
      </c>
      <c r="D9386" s="159">
        <v>405.9</v>
      </c>
    </row>
    <row r="9387" spans="3:4" ht="15" hidden="1" customHeight="1" x14ac:dyDescent="0.25">
      <c r="C9387" s="160" t="s">
        <v>552</v>
      </c>
      <c r="D9387" s="161">
        <v>1060.33</v>
      </c>
    </row>
    <row r="9388" spans="3:4" ht="15" hidden="1" customHeight="1" x14ac:dyDescent="0.25">
      <c r="C9388" s="158" t="s">
        <v>539</v>
      </c>
      <c r="D9388" s="159">
        <v>40.15</v>
      </c>
    </row>
    <row r="9389" spans="3:4" ht="15" hidden="1" customHeight="1" x14ac:dyDescent="0.25">
      <c r="C9389" s="160" t="s">
        <v>549</v>
      </c>
      <c r="D9389" s="161">
        <v>802.01</v>
      </c>
    </row>
    <row r="9390" spans="3:4" ht="15" hidden="1" customHeight="1" x14ac:dyDescent="0.25">
      <c r="C9390" s="158" t="s">
        <v>309</v>
      </c>
      <c r="D9390" s="159">
        <v>641.04</v>
      </c>
    </row>
    <row r="9391" spans="3:4" ht="15" hidden="1" customHeight="1" x14ac:dyDescent="0.25">
      <c r="C9391" s="160" t="s">
        <v>553</v>
      </c>
      <c r="D9391" s="161">
        <v>528.83000000000004</v>
      </c>
    </row>
    <row r="9392" spans="3:4" ht="15" hidden="1" customHeight="1" x14ac:dyDescent="0.25">
      <c r="C9392" s="158" t="s">
        <v>558</v>
      </c>
      <c r="D9392" s="159">
        <v>83.69</v>
      </c>
    </row>
    <row r="9393" spans="3:4" ht="15" hidden="1" customHeight="1" x14ac:dyDescent="0.25">
      <c r="C9393" s="160" t="s">
        <v>307</v>
      </c>
      <c r="D9393" s="161">
        <v>624.02</v>
      </c>
    </row>
    <row r="9394" spans="3:4" ht="15" hidden="1" customHeight="1" x14ac:dyDescent="0.25">
      <c r="C9394" s="158" t="s">
        <v>545</v>
      </c>
      <c r="D9394" s="159">
        <v>664.2</v>
      </c>
    </row>
    <row r="9395" spans="3:4" ht="15" hidden="1" customHeight="1" x14ac:dyDescent="0.25">
      <c r="C9395" s="160" t="s">
        <v>539</v>
      </c>
      <c r="D9395" s="161">
        <v>1161.3800000000001</v>
      </c>
    </row>
    <row r="9396" spans="3:4" ht="15" hidden="1" customHeight="1" x14ac:dyDescent="0.25">
      <c r="C9396" s="158" t="s">
        <v>558</v>
      </c>
      <c r="D9396" s="159">
        <v>855.06</v>
      </c>
    </row>
    <row r="9397" spans="3:4" ht="15" hidden="1" customHeight="1" x14ac:dyDescent="0.25">
      <c r="C9397" s="160" t="s">
        <v>549</v>
      </c>
      <c r="D9397" s="161">
        <v>138.93</v>
      </c>
    </row>
    <row r="9398" spans="3:4" ht="15" hidden="1" customHeight="1" x14ac:dyDescent="0.25">
      <c r="C9398" s="158" t="s">
        <v>548</v>
      </c>
      <c r="D9398" s="159">
        <v>853.14</v>
      </c>
    </row>
    <row r="9399" spans="3:4" ht="15" hidden="1" customHeight="1" x14ac:dyDescent="0.25">
      <c r="C9399" s="160" t="s">
        <v>307</v>
      </c>
      <c r="D9399" s="161">
        <v>912.51</v>
      </c>
    </row>
    <row r="9400" spans="3:4" ht="15" hidden="1" customHeight="1" x14ac:dyDescent="0.25">
      <c r="C9400" s="158" t="s">
        <v>546</v>
      </c>
      <c r="D9400" s="159">
        <v>1226.81</v>
      </c>
    </row>
    <row r="9401" spans="3:4" ht="15" hidden="1" customHeight="1" x14ac:dyDescent="0.25">
      <c r="C9401" s="160" t="s">
        <v>551</v>
      </c>
      <c r="D9401" s="161">
        <v>979.45</v>
      </c>
    </row>
    <row r="9402" spans="3:4" ht="15" hidden="1" customHeight="1" x14ac:dyDescent="0.25">
      <c r="C9402" s="158" t="s">
        <v>547</v>
      </c>
      <c r="D9402" s="159">
        <v>789.03</v>
      </c>
    </row>
    <row r="9403" spans="3:4" ht="15" hidden="1" customHeight="1" x14ac:dyDescent="0.25">
      <c r="C9403" s="160" t="s">
        <v>555</v>
      </c>
      <c r="D9403" s="161">
        <v>921.71</v>
      </c>
    </row>
    <row r="9404" spans="3:4" ht="15" hidden="1" customHeight="1" x14ac:dyDescent="0.25">
      <c r="C9404" s="158" t="s">
        <v>557</v>
      </c>
      <c r="D9404" s="159">
        <v>1133.6400000000001</v>
      </c>
    </row>
    <row r="9405" spans="3:4" ht="15" hidden="1" customHeight="1" x14ac:dyDescent="0.25">
      <c r="C9405" s="160" t="s">
        <v>548</v>
      </c>
      <c r="D9405" s="161">
        <v>327.56</v>
      </c>
    </row>
    <row r="9406" spans="3:4" ht="15" hidden="1" customHeight="1" x14ac:dyDescent="0.25">
      <c r="C9406" s="158" t="s">
        <v>551</v>
      </c>
      <c r="D9406" s="159">
        <v>895.42</v>
      </c>
    </row>
    <row r="9407" spans="3:4" ht="15" hidden="1" customHeight="1" x14ac:dyDescent="0.25">
      <c r="C9407" s="160" t="s">
        <v>539</v>
      </c>
      <c r="D9407" s="161">
        <v>399.87</v>
      </c>
    </row>
    <row r="9408" spans="3:4" ht="15" hidden="1" customHeight="1" x14ac:dyDescent="0.25">
      <c r="C9408" s="158" t="s">
        <v>540</v>
      </c>
      <c r="D9408" s="159">
        <v>400.69</v>
      </c>
    </row>
    <row r="9409" spans="3:4" ht="15" hidden="1" customHeight="1" x14ac:dyDescent="0.25">
      <c r="C9409" s="160" t="s">
        <v>307</v>
      </c>
      <c r="D9409" s="161">
        <v>922.25</v>
      </c>
    </row>
    <row r="9410" spans="3:4" ht="15" hidden="1" customHeight="1" x14ac:dyDescent="0.25">
      <c r="C9410" s="158" t="s">
        <v>540</v>
      </c>
      <c r="D9410" s="159">
        <v>1233.8800000000001</v>
      </c>
    </row>
    <row r="9411" spans="3:4" ht="15" hidden="1" customHeight="1" x14ac:dyDescent="0.25">
      <c r="C9411" s="160" t="s">
        <v>312</v>
      </c>
      <c r="D9411" s="161">
        <v>1265.1300000000001</v>
      </c>
    </row>
    <row r="9412" spans="3:4" ht="15" hidden="1" customHeight="1" x14ac:dyDescent="0.25">
      <c r="C9412" s="158" t="s">
        <v>551</v>
      </c>
      <c r="D9412" s="159">
        <v>46.61</v>
      </c>
    </row>
    <row r="9413" spans="3:4" ht="15" hidden="1" customHeight="1" x14ac:dyDescent="0.25">
      <c r="C9413" s="160" t="s">
        <v>542</v>
      </c>
      <c r="D9413" s="161">
        <v>353.04</v>
      </c>
    </row>
    <row r="9414" spans="3:4" ht="15" hidden="1" customHeight="1" x14ac:dyDescent="0.25">
      <c r="C9414" s="158" t="s">
        <v>541</v>
      </c>
      <c r="D9414" s="159">
        <v>1059.97</v>
      </c>
    </row>
    <row r="9415" spans="3:4" ht="15" hidden="1" customHeight="1" x14ac:dyDescent="0.25">
      <c r="C9415" s="160" t="s">
        <v>312</v>
      </c>
      <c r="D9415" s="161">
        <v>203.11</v>
      </c>
    </row>
    <row r="9416" spans="3:4" ht="15" hidden="1" customHeight="1" x14ac:dyDescent="0.25">
      <c r="C9416" s="158" t="s">
        <v>553</v>
      </c>
      <c r="D9416" s="159">
        <v>95.46</v>
      </c>
    </row>
    <row r="9417" spans="3:4" ht="15" hidden="1" customHeight="1" x14ac:dyDescent="0.25">
      <c r="C9417" s="160" t="s">
        <v>539</v>
      </c>
      <c r="D9417" s="161">
        <v>1077.97</v>
      </c>
    </row>
    <row r="9418" spans="3:4" ht="15" hidden="1" customHeight="1" x14ac:dyDescent="0.25">
      <c r="C9418" s="158" t="s">
        <v>551</v>
      </c>
      <c r="D9418" s="159">
        <v>48.29</v>
      </c>
    </row>
    <row r="9419" spans="3:4" ht="15" hidden="1" customHeight="1" x14ac:dyDescent="0.25">
      <c r="C9419" s="160" t="s">
        <v>308</v>
      </c>
      <c r="D9419" s="161">
        <v>742.54</v>
      </c>
    </row>
    <row r="9420" spans="3:4" ht="15" hidden="1" customHeight="1" x14ac:dyDescent="0.25">
      <c r="C9420" s="158" t="s">
        <v>312</v>
      </c>
      <c r="D9420" s="159">
        <v>367.08</v>
      </c>
    </row>
    <row r="9421" spans="3:4" ht="15" hidden="1" customHeight="1" x14ac:dyDescent="0.25">
      <c r="C9421" s="160" t="s">
        <v>548</v>
      </c>
      <c r="D9421" s="161">
        <v>1249.08</v>
      </c>
    </row>
    <row r="9422" spans="3:4" ht="15" hidden="1" customHeight="1" x14ac:dyDescent="0.25">
      <c r="C9422" s="158" t="s">
        <v>547</v>
      </c>
      <c r="D9422" s="159">
        <v>373.15</v>
      </c>
    </row>
    <row r="9423" spans="3:4" ht="15" hidden="1" customHeight="1" x14ac:dyDescent="0.25">
      <c r="C9423" s="160" t="s">
        <v>539</v>
      </c>
      <c r="D9423" s="161">
        <v>240.86</v>
      </c>
    </row>
    <row r="9424" spans="3:4" ht="15" hidden="1" customHeight="1" x14ac:dyDescent="0.25">
      <c r="C9424" s="158" t="s">
        <v>543</v>
      </c>
      <c r="D9424" s="159">
        <v>1179.98</v>
      </c>
    </row>
    <row r="9425" spans="3:4" ht="15" hidden="1" customHeight="1" x14ac:dyDescent="0.25">
      <c r="C9425" s="160" t="s">
        <v>547</v>
      </c>
      <c r="D9425" s="161">
        <v>625.41999999999996</v>
      </c>
    </row>
    <row r="9426" spans="3:4" ht="15" hidden="1" customHeight="1" x14ac:dyDescent="0.25">
      <c r="C9426" s="158" t="s">
        <v>540</v>
      </c>
      <c r="D9426" s="159">
        <v>965.58</v>
      </c>
    </row>
    <row r="9427" spans="3:4" ht="15" hidden="1" customHeight="1" x14ac:dyDescent="0.25">
      <c r="C9427" s="160" t="s">
        <v>545</v>
      </c>
      <c r="D9427" s="161">
        <v>131.34</v>
      </c>
    </row>
    <row r="9428" spans="3:4" ht="15" hidden="1" customHeight="1" x14ac:dyDescent="0.25">
      <c r="C9428" s="158" t="s">
        <v>546</v>
      </c>
      <c r="D9428" s="159">
        <v>311.98</v>
      </c>
    </row>
    <row r="9429" spans="3:4" ht="15" hidden="1" customHeight="1" x14ac:dyDescent="0.25">
      <c r="C9429" s="160" t="s">
        <v>539</v>
      </c>
      <c r="D9429" s="161">
        <v>902.26</v>
      </c>
    </row>
    <row r="9430" spans="3:4" ht="15" hidden="1" customHeight="1" x14ac:dyDescent="0.25">
      <c r="C9430" s="158" t="s">
        <v>553</v>
      </c>
      <c r="D9430" s="159">
        <v>730.53</v>
      </c>
    </row>
    <row r="9431" spans="3:4" ht="15" hidden="1" customHeight="1" x14ac:dyDescent="0.25">
      <c r="C9431" s="160" t="s">
        <v>542</v>
      </c>
      <c r="D9431" s="161">
        <v>135.13999999999999</v>
      </c>
    </row>
    <row r="9432" spans="3:4" ht="15" hidden="1" customHeight="1" x14ac:dyDescent="0.25">
      <c r="C9432" s="158" t="s">
        <v>551</v>
      </c>
      <c r="D9432" s="159">
        <v>370.12</v>
      </c>
    </row>
    <row r="9433" spans="3:4" ht="15" hidden="1" customHeight="1" x14ac:dyDescent="0.25">
      <c r="C9433" s="160" t="s">
        <v>308</v>
      </c>
      <c r="D9433" s="161">
        <v>281.27999999999997</v>
      </c>
    </row>
    <row r="9434" spans="3:4" ht="15" hidden="1" customHeight="1" x14ac:dyDescent="0.25">
      <c r="C9434" s="158" t="s">
        <v>308</v>
      </c>
      <c r="D9434" s="159">
        <v>931.68</v>
      </c>
    </row>
    <row r="9435" spans="3:4" ht="15" hidden="1" customHeight="1" x14ac:dyDescent="0.25">
      <c r="C9435" s="160" t="s">
        <v>550</v>
      </c>
      <c r="D9435" s="161">
        <v>845.5</v>
      </c>
    </row>
    <row r="9436" spans="3:4" ht="15" hidden="1" customHeight="1" x14ac:dyDescent="0.25">
      <c r="C9436" s="158" t="s">
        <v>549</v>
      </c>
      <c r="D9436" s="159">
        <v>1199.82</v>
      </c>
    </row>
    <row r="9437" spans="3:4" ht="15" hidden="1" customHeight="1" x14ac:dyDescent="0.25">
      <c r="C9437" s="160" t="s">
        <v>553</v>
      </c>
      <c r="D9437" s="161">
        <v>1027.3699999999999</v>
      </c>
    </row>
    <row r="9438" spans="3:4" ht="15" hidden="1" customHeight="1" x14ac:dyDescent="0.25">
      <c r="C9438" s="158" t="s">
        <v>553</v>
      </c>
      <c r="D9438" s="159">
        <v>179.18</v>
      </c>
    </row>
    <row r="9439" spans="3:4" ht="15" hidden="1" customHeight="1" x14ac:dyDescent="0.25">
      <c r="C9439" s="160" t="s">
        <v>307</v>
      </c>
      <c r="D9439" s="161">
        <v>698.93</v>
      </c>
    </row>
    <row r="9440" spans="3:4" ht="15" hidden="1" customHeight="1" x14ac:dyDescent="0.25">
      <c r="C9440" s="158" t="s">
        <v>546</v>
      </c>
      <c r="D9440" s="159">
        <v>592.14</v>
      </c>
    </row>
    <row r="9441" spans="3:4" ht="15" hidden="1" customHeight="1" x14ac:dyDescent="0.25">
      <c r="C9441" s="160" t="s">
        <v>555</v>
      </c>
      <c r="D9441" s="161">
        <v>570.35</v>
      </c>
    </row>
    <row r="9442" spans="3:4" ht="15" hidden="1" customHeight="1" x14ac:dyDescent="0.25">
      <c r="C9442" s="158" t="s">
        <v>540</v>
      </c>
      <c r="D9442" s="159">
        <v>774.96</v>
      </c>
    </row>
    <row r="9443" spans="3:4" ht="15" hidden="1" customHeight="1" x14ac:dyDescent="0.25">
      <c r="C9443" s="160" t="s">
        <v>307</v>
      </c>
      <c r="D9443" s="161">
        <v>1074.4100000000001</v>
      </c>
    </row>
    <row r="9444" spans="3:4" ht="15" hidden="1" customHeight="1" x14ac:dyDescent="0.25">
      <c r="C9444" s="158" t="s">
        <v>542</v>
      </c>
      <c r="D9444" s="159">
        <v>347.65</v>
      </c>
    </row>
    <row r="9445" spans="3:4" ht="15" hidden="1" customHeight="1" x14ac:dyDescent="0.25">
      <c r="C9445" s="160" t="s">
        <v>547</v>
      </c>
      <c r="D9445" s="161">
        <v>647.44000000000005</v>
      </c>
    </row>
    <row r="9446" spans="3:4" ht="15" hidden="1" customHeight="1" x14ac:dyDescent="0.25">
      <c r="C9446" s="158" t="s">
        <v>549</v>
      </c>
      <c r="D9446" s="159">
        <v>214.88</v>
      </c>
    </row>
    <row r="9447" spans="3:4" ht="15" hidden="1" customHeight="1" x14ac:dyDescent="0.25">
      <c r="C9447" s="160" t="s">
        <v>554</v>
      </c>
      <c r="D9447" s="161">
        <v>1133.26</v>
      </c>
    </row>
    <row r="9448" spans="3:4" ht="15" hidden="1" customHeight="1" x14ac:dyDescent="0.25">
      <c r="C9448" s="158" t="s">
        <v>542</v>
      </c>
      <c r="D9448" s="159">
        <v>838.8</v>
      </c>
    </row>
    <row r="9449" spans="3:4" ht="15" hidden="1" customHeight="1" x14ac:dyDescent="0.25">
      <c r="C9449" s="160" t="s">
        <v>557</v>
      </c>
      <c r="D9449" s="161">
        <v>272.18</v>
      </c>
    </row>
    <row r="9450" spans="3:4" ht="15" hidden="1" customHeight="1" x14ac:dyDescent="0.25">
      <c r="C9450" s="158" t="s">
        <v>549</v>
      </c>
      <c r="D9450" s="159">
        <v>161.88999999999999</v>
      </c>
    </row>
    <row r="9451" spans="3:4" ht="15" hidden="1" customHeight="1" x14ac:dyDescent="0.25">
      <c r="C9451" s="160" t="s">
        <v>307</v>
      </c>
      <c r="D9451" s="161">
        <v>814.77</v>
      </c>
    </row>
    <row r="9452" spans="3:4" ht="15" hidden="1" customHeight="1" x14ac:dyDescent="0.25">
      <c r="C9452" s="158" t="s">
        <v>308</v>
      </c>
      <c r="D9452" s="159">
        <v>570.63</v>
      </c>
    </row>
    <row r="9453" spans="3:4" ht="15" hidden="1" customHeight="1" x14ac:dyDescent="0.25">
      <c r="C9453" s="160" t="s">
        <v>552</v>
      </c>
      <c r="D9453" s="161">
        <v>743.87</v>
      </c>
    </row>
    <row r="9454" spans="3:4" ht="15" hidden="1" customHeight="1" x14ac:dyDescent="0.25">
      <c r="C9454" s="158" t="s">
        <v>552</v>
      </c>
      <c r="D9454" s="159">
        <v>1222.3699999999999</v>
      </c>
    </row>
    <row r="9455" spans="3:4" ht="15" hidden="1" customHeight="1" x14ac:dyDescent="0.25">
      <c r="C9455" s="160" t="s">
        <v>551</v>
      </c>
      <c r="D9455" s="161">
        <v>1011.23</v>
      </c>
    </row>
    <row r="9456" spans="3:4" ht="15" hidden="1" customHeight="1" x14ac:dyDescent="0.25">
      <c r="C9456" s="158" t="s">
        <v>540</v>
      </c>
      <c r="D9456" s="159">
        <v>308.3</v>
      </c>
    </row>
    <row r="9457" spans="3:4" ht="15" hidden="1" customHeight="1" x14ac:dyDescent="0.25">
      <c r="C9457" s="160" t="s">
        <v>541</v>
      </c>
      <c r="D9457" s="161">
        <v>677.69</v>
      </c>
    </row>
    <row r="9458" spans="3:4" ht="15" hidden="1" customHeight="1" x14ac:dyDescent="0.25">
      <c r="C9458" s="158" t="s">
        <v>312</v>
      </c>
      <c r="D9458" s="159">
        <v>763.77</v>
      </c>
    </row>
    <row r="9459" spans="3:4" ht="15" hidden="1" customHeight="1" x14ac:dyDescent="0.25">
      <c r="C9459" s="160" t="s">
        <v>544</v>
      </c>
      <c r="D9459" s="161">
        <v>261.69</v>
      </c>
    </row>
    <row r="9460" spans="3:4" ht="15" hidden="1" customHeight="1" x14ac:dyDescent="0.25">
      <c r="C9460" s="158" t="s">
        <v>556</v>
      </c>
      <c r="D9460" s="159">
        <v>32.299999999999997</v>
      </c>
    </row>
    <row r="9461" spans="3:4" ht="15" hidden="1" customHeight="1" x14ac:dyDescent="0.25">
      <c r="C9461" s="160" t="s">
        <v>543</v>
      </c>
      <c r="D9461" s="161">
        <v>537.76</v>
      </c>
    </row>
    <row r="9462" spans="3:4" ht="15" hidden="1" customHeight="1" x14ac:dyDescent="0.25">
      <c r="C9462" s="158" t="s">
        <v>541</v>
      </c>
      <c r="D9462" s="159">
        <v>1044.67</v>
      </c>
    </row>
    <row r="9463" spans="3:4" ht="15" hidden="1" customHeight="1" x14ac:dyDescent="0.25">
      <c r="C9463" s="160" t="s">
        <v>552</v>
      </c>
      <c r="D9463" s="161">
        <v>540.11</v>
      </c>
    </row>
    <row r="9464" spans="3:4" ht="15" hidden="1" customHeight="1" x14ac:dyDescent="0.25">
      <c r="C9464" s="158" t="s">
        <v>547</v>
      </c>
      <c r="D9464" s="159">
        <v>346.07</v>
      </c>
    </row>
    <row r="9465" spans="3:4" ht="15" hidden="1" customHeight="1" x14ac:dyDescent="0.25">
      <c r="C9465" s="160" t="s">
        <v>553</v>
      </c>
      <c r="D9465" s="161">
        <v>787.47</v>
      </c>
    </row>
    <row r="9466" spans="3:4" ht="15" hidden="1" customHeight="1" x14ac:dyDescent="0.25">
      <c r="C9466" s="158" t="s">
        <v>550</v>
      </c>
      <c r="D9466" s="159">
        <v>592.70000000000005</v>
      </c>
    </row>
    <row r="9467" spans="3:4" ht="15" hidden="1" customHeight="1" x14ac:dyDescent="0.25">
      <c r="C9467" s="160" t="s">
        <v>554</v>
      </c>
      <c r="D9467" s="161">
        <v>1258.0899999999999</v>
      </c>
    </row>
    <row r="9468" spans="3:4" ht="15" hidden="1" customHeight="1" x14ac:dyDescent="0.25">
      <c r="C9468" s="158" t="s">
        <v>308</v>
      </c>
      <c r="D9468" s="159">
        <v>382.47</v>
      </c>
    </row>
    <row r="9469" spans="3:4" ht="15" hidden="1" customHeight="1" x14ac:dyDescent="0.25">
      <c r="C9469" s="160" t="s">
        <v>552</v>
      </c>
      <c r="D9469" s="161">
        <v>158.65</v>
      </c>
    </row>
    <row r="9470" spans="3:4" ht="15" hidden="1" customHeight="1" x14ac:dyDescent="0.25">
      <c r="C9470" s="158" t="s">
        <v>546</v>
      </c>
      <c r="D9470" s="159">
        <v>142.91999999999999</v>
      </c>
    </row>
    <row r="9471" spans="3:4" ht="15" hidden="1" customHeight="1" x14ac:dyDescent="0.25">
      <c r="C9471" s="160" t="s">
        <v>543</v>
      </c>
      <c r="D9471" s="161">
        <v>497</v>
      </c>
    </row>
    <row r="9472" spans="3:4" ht="15" hidden="1" customHeight="1" x14ac:dyDescent="0.25">
      <c r="C9472" s="158" t="s">
        <v>547</v>
      </c>
      <c r="D9472" s="159">
        <v>734.86</v>
      </c>
    </row>
    <row r="9473" spans="3:4" ht="15" hidden="1" customHeight="1" x14ac:dyDescent="0.25">
      <c r="C9473" s="160" t="s">
        <v>547</v>
      </c>
      <c r="D9473" s="161">
        <v>1160.04</v>
      </c>
    </row>
    <row r="9474" spans="3:4" ht="15" hidden="1" customHeight="1" x14ac:dyDescent="0.25">
      <c r="C9474" s="158" t="s">
        <v>309</v>
      </c>
      <c r="D9474" s="159">
        <v>565.05999999999995</v>
      </c>
    </row>
    <row r="9475" spans="3:4" ht="15" hidden="1" customHeight="1" x14ac:dyDescent="0.25">
      <c r="C9475" s="160" t="s">
        <v>546</v>
      </c>
      <c r="D9475" s="161">
        <v>289.14999999999998</v>
      </c>
    </row>
    <row r="9476" spans="3:4" ht="15" hidden="1" customHeight="1" x14ac:dyDescent="0.25">
      <c r="C9476" s="158" t="s">
        <v>308</v>
      </c>
      <c r="D9476" s="159">
        <v>555.91</v>
      </c>
    </row>
    <row r="9477" spans="3:4" ht="15" hidden="1" customHeight="1" x14ac:dyDescent="0.25">
      <c r="C9477" s="160" t="s">
        <v>309</v>
      </c>
      <c r="D9477" s="161">
        <v>198.78</v>
      </c>
    </row>
    <row r="9478" spans="3:4" ht="15" hidden="1" customHeight="1" x14ac:dyDescent="0.25">
      <c r="C9478" s="158" t="s">
        <v>542</v>
      </c>
      <c r="D9478" s="159">
        <v>708.83</v>
      </c>
    </row>
    <row r="9479" spans="3:4" ht="15" hidden="1" customHeight="1" x14ac:dyDescent="0.25">
      <c r="C9479" s="160" t="s">
        <v>546</v>
      </c>
      <c r="D9479" s="161">
        <v>1043.3599999999999</v>
      </c>
    </row>
    <row r="9480" spans="3:4" ht="15" hidden="1" customHeight="1" x14ac:dyDescent="0.25">
      <c r="C9480" s="158" t="s">
        <v>309</v>
      </c>
      <c r="D9480" s="159">
        <v>600.70000000000005</v>
      </c>
    </row>
    <row r="9481" spans="3:4" ht="15" hidden="1" customHeight="1" x14ac:dyDescent="0.25">
      <c r="C9481" s="160" t="s">
        <v>546</v>
      </c>
      <c r="D9481" s="161">
        <v>664.14</v>
      </c>
    </row>
    <row r="9482" spans="3:4" ht="15" hidden="1" customHeight="1" x14ac:dyDescent="0.25">
      <c r="C9482" s="158" t="s">
        <v>547</v>
      </c>
      <c r="D9482" s="159">
        <v>708.62</v>
      </c>
    </row>
    <row r="9483" spans="3:4" ht="15" hidden="1" customHeight="1" x14ac:dyDescent="0.25">
      <c r="C9483" s="160" t="s">
        <v>307</v>
      </c>
      <c r="D9483" s="161">
        <v>714.26</v>
      </c>
    </row>
    <row r="9484" spans="3:4" ht="15" hidden="1" customHeight="1" x14ac:dyDescent="0.25">
      <c r="C9484" s="158" t="s">
        <v>550</v>
      </c>
      <c r="D9484" s="159">
        <v>649.61</v>
      </c>
    </row>
    <row r="9485" spans="3:4" ht="15" hidden="1" customHeight="1" x14ac:dyDescent="0.25">
      <c r="C9485" s="160" t="s">
        <v>553</v>
      </c>
      <c r="D9485" s="161">
        <v>456.69</v>
      </c>
    </row>
    <row r="9486" spans="3:4" ht="15" hidden="1" customHeight="1" x14ac:dyDescent="0.25">
      <c r="C9486" s="158" t="s">
        <v>558</v>
      </c>
      <c r="D9486" s="159">
        <v>1201.8900000000001</v>
      </c>
    </row>
    <row r="9487" spans="3:4" ht="15" hidden="1" customHeight="1" x14ac:dyDescent="0.25">
      <c r="C9487" s="160" t="s">
        <v>542</v>
      </c>
      <c r="D9487" s="161">
        <v>153.63999999999999</v>
      </c>
    </row>
    <row r="9488" spans="3:4" ht="15" hidden="1" customHeight="1" x14ac:dyDescent="0.25">
      <c r="C9488" s="158" t="s">
        <v>308</v>
      </c>
      <c r="D9488" s="159">
        <v>138.06</v>
      </c>
    </row>
    <row r="9489" spans="3:4" ht="15" hidden="1" customHeight="1" x14ac:dyDescent="0.25">
      <c r="C9489" s="160" t="s">
        <v>539</v>
      </c>
      <c r="D9489" s="161">
        <v>738.28</v>
      </c>
    </row>
    <row r="9490" spans="3:4" ht="15" hidden="1" customHeight="1" x14ac:dyDescent="0.25">
      <c r="C9490" s="158" t="s">
        <v>551</v>
      </c>
      <c r="D9490" s="159">
        <v>920</v>
      </c>
    </row>
    <row r="9491" spans="3:4" ht="15" hidden="1" customHeight="1" x14ac:dyDescent="0.25">
      <c r="C9491" s="160" t="s">
        <v>312</v>
      </c>
      <c r="D9491" s="161">
        <v>900.7</v>
      </c>
    </row>
    <row r="9492" spans="3:4" ht="15" hidden="1" customHeight="1" x14ac:dyDescent="0.25">
      <c r="C9492" s="158" t="s">
        <v>547</v>
      </c>
      <c r="D9492" s="159">
        <v>993.74</v>
      </c>
    </row>
    <row r="9493" spans="3:4" ht="15" hidden="1" customHeight="1" x14ac:dyDescent="0.25">
      <c r="C9493" s="160" t="s">
        <v>553</v>
      </c>
      <c r="D9493" s="161">
        <v>633.24</v>
      </c>
    </row>
    <row r="9494" spans="3:4" ht="15" hidden="1" customHeight="1" x14ac:dyDescent="0.25">
      <c r="C9494" s="158" t="s">
        <v>545</v>
      </c>
      <c r="D9494" s="159">
        <v>690.99</v>
      </c>
    </row>
    <row r="9495" spans="3:4" ht="15" hidden="1" customHeight="1" x14ac:dyDescent="0.25">
      <c r="C9495" s="160" t="s">
        <v>547</v>
      </c>
      <c r="D9495" s="161">
        <v>463.09</v>
      </c>
    </row>
    <row r="9496" spans="3:4" ht="15" hidden="1" customHeight="1" x14ac:dyDescent="0.25">
      <c r="C9496" s="158" t="s">
        <v>547</v>
      </c>
      <c r="D9496" s="159">
        <v>317.05</v>
      </c>
    </row>
    <row r="9497" spans="3:4" ht="15" hidden="1" customHeight="1" x14ac:dyDescent="0.25">
      <c r="C9497" s="160" t="s">
        <v>546</v>
      </c>
      <c r="D9497" s="161">
        <v>523.61</v>
      </c>
    </row>
    <row r="9498" spans="3:4" ht="15" hidden="1" customHeight="1" x14ac:dyDescent="0.25">
      <c r="C9498" s="158" t="s">
        <v>549</v>
      </c>
      <c r="D9498" s="159">
        <v>510.04</v>
      </c>
    </row>
    <row r="9499" spans="3:4" ht="15" hidden="1" customHeight="1" x14ac:dyDescent="0.25">
      <c r="C9499" s="160" t="s">
        <v>312</v>
      </c>
      <c r="D9499" s="161">
        <v>397.12</v>
      </c>
    </row>
    <row r="9500" spans="3:4" ht="15" hidden="1" customHeight="1" x14ac:dyDescent="0.25">
      <c r="C9500" s="158" t="s">
        <v>545</v>
      </c>
      <c r="D9500" s="159">
        <v>837.35</v>
      </c>
    </row>
    <row r="9501" spans="3:4" ht="15" hidden="1" customHeight="1" x14ac:dyDescent="0.25">
      <c r="C9501" s="160" t="s">
        <v>547</v>
      </c>
      <c r="D9501" s="161">
        <v>1192.4100000000001</v>
      </c>
    </row>
    <row r="9502" spans="3:4" ht="15" hidden="1" customHeight="1" x14ac:dyDescent="0.25">
      <c r="C9502" s="158" t="s">
        <v>309</v>
      </c>
      <c r="D9502" s="159">
        <v>458.83</v>
      </c>
    </row>
    <row r="9503" spans="3:4" ht="15" hidden="1" customHeight="1" x14ac:dyDescent="0.25">
      <c r="C9503" s="160" t="s">
        <v>547</v>
      </c>
      <c r="D9503" s="161">
        <v>767.93</v>
      </c>
    </row>
    <row r="9504" spans="3:4" ht="15" hidden="1" customHeight="1" x14ac:dyDescent="0.25">
      <c r="C9504" s="158" t="s">
        <v>549</v>
      </c>
      <c r="D9504" s="159">
        <v>1260.57</v>
      </c>
    </row>
    <row r="9505" spans="3:4" ht="15" hidden="1" customHeight="1" x14ac:dyDescent="0.25">
      <c r="C9505" s="160" t="s">
        <v>541</v>
      </c>
      <c r="D9505" s="161">
        <v>673.97</v>
      </c>
    </row>
    <row r="9506" spans="3:4" ht="15" hidden="1" customHeight="1" x14ac:dyDescent="0.25">
      <c r="C9506" s="158" t="s">
        <v>544</v>
      </c>
      <c r="D9506" s="159">
        <v>621.04999999999995</v>
      </c>
    </row>
    <row r="9507" spans="3:4" ht="15" hidden="1" customHeight="1" x14ac:dyDescent="0.25">
      <c r="C9507" s="160" t="s">
        <v>558</v>
      </c>
      <c r="D9507" s="161">
        <v>862.55</v>
      </c>
    </row>
    <row r="9508" spans="3:4" ht="15" hidden="1" customHeight="1" x14ac:dyDescent="0.25">
      <c r="C9508" s="158" t="s">
        <v>312</v>
      </c>
      <c r="D9508" s="159">
        <v>263.04000000000002</v>
      </c>
    </row>
    <row r="9509" spans="3:4" ht="15" hidden="1" customHeight="1" x14ac:dyDescent="0.25">
      <c r="C9509" s="160" t="s">
        <v>309</v>
      </c>
      <c r="D9509" s="161">
        <v>1238.25</v>
      </c>
    </row>
    <row r="9510" spans="3:4" ht="15" hidden="1" customHeight="1" x14ac:dyDescent="0.25">
      <c r="C9510" s="158" t="s">
        <v>309</v>
      </c>
      <c r="D9510" s="159">
        <v>1187.7</v>
      </c>
    </row>
    <row r="9511" spans="3:4" ht="15" hidden="1" customHeight="1" x14ac:dyDescent="0.25">
      <c r="C9511" s="160" t="s">
        <v>542</v>
      </c>
      <c r="D9511" s="161">
        <v>398.75</v>
      </c>
    </row>
    <row r="9512" spans="3:4" ht="15" hidden="1" customHeight="1" x14ac:dyDescent="0.25">
      <c r="C9512" s="158" t="s">
        <v>547</v>
      </c>
      <c r="D9512" s="159">
        <v>556.30999999999995</v>
      </c>
    </row>
    <row r="9513" spans="3:4" ht="15" hidden="1" customHeight="1" x14ac:dyDescent="0.25">
      <c r="C9513" s="160" t="s">
        <v>550</v>
      </c>
      <c r="D9513" s="161">
        <v>35.81</v>
      </c>
    </row>
    <row r="9514" spans="3:4" ht="15" hidden="1" customHeight="1" x14ac:dyDescent="0.25">
      <c r="C9514" s="158" t="s">
        <v>549</v>
      </c>
      <c r="D9514" s="159">
        <v>417.9</v>
      </c>
    </row>
    <row r="9515" spans="3:4" ht="15" hidden="1" customHeight="1" x14ac:dyDescent="0.25">
      <c r="C9515" s="160" t="s">
        <v>540</v>
      </c>
      <c r="D9515" s="161">
        <v>497.75</v>
      </c>
    </row>
    <row r="9516" spans="3:4" ht="15" hidden="1" customHeight="1" x14ac:dyDescent="0.25">
      <c r="C9516" s="158" t="s">
        <v>543</v>
      </c>
      <c r="D9516" s="159">
        <v>529.49</v>
      </c>
    </row>
    <row r="9517" spans="3:4" ht="15" hidden="1" customHeight="1" x14ac:dyDescent="0.25">
      <c r="C9517" s="160" t="s">
        <v>556</v>
      </c>
      <c r="D9517" s="161">
        <v>424.45</v>
      </c>
    </row>
    <row r="9518" spans="3:4" ht="15" hidden="1" customHeight="1" x14ac:dyDescent="0.25">
      <c r="C9518" s="158" t="s">
        <v>553</v>
      </c>
      <c r="D9518" s="159">
        <v>524.78</v>
      </c>
    </row>
    <row r="9519" spans="3:4" ht="15" hidden="1" customHeight="1" x14ac:dyDescent="0.25">
      <c r="C9519" s="160" t="s">
        <v>542</v>
      </c>
      <c r="D9519" s="161">
        <v>941.5</v>
      </c>
    </row>
    <row r="9520" spans="3:4" ht="15" hidden="1" customHeight="1" x14ac:dyDescent="0.25">
      <c r="C9520" s="158" t="s">
        <v>307</v>
      </c>
      <c r="D9520" s="159">
        <v>200.19</v>
      </c>
    </row>
    <row r="9521" spans="3:4" ht="15" hidden="1" customHeight="1" x14ac:dyDescent="0.25">
      <c r="C9521" s="160" t="s">
        <v>543</v>
      </c>
      <c r="D9521" s="161">
        <v>1051.52</v>
      </c>
    </row>
    <row r="9522" spans="3:4" ht="15" hidden="1" customHeight="1" x14ac:dyDescent="0.25">
      <c r="C9522" s="158" t="s">
        <v>546</v>
      </c>
      <c r="D9522" s="159">
        <v>1023.87</v>
      </c>
    </row>
    <row r="9523" spans="3:4" ht="15" hidden="1" customHeight="1" x14ac:dyDescent="0.25">
      <c r="C9523" s="160" t="s">
        <v>551</v>
      </c>
      <c r="D9523" s="161">
        <v>862.31</v>
      </c>
    </row>
    <row r="9524" spans="3:4" ht="15" hidden="1" customHeight="1" x14ac:dyDescent="0.25">
      <c r="C9524" s="158" t="s">
        <v>542</v>
      </c>
      <c r="D9524" s="159">
        <v>960.83</v>
      </c>
    </row>
    <row r="9525" spans="3:4" ht="15" hidden="1" customHeight="1" x14ac:dyDescent="0.25">
      <c r="C9525" s="160" t="s">
        <v>546</v>
      </c>
      <c r="D9525" s="161">
        <v>502.42</v>
      </c>
    </row>
    <row r="9526" spans="3:4" ht="15" hidden="1" customHeight="1" x14ac:dyDescent="0.25">
      <c r="C9526" s="158" t="s">
        <v>539</v>
      </c>
      <c r="D9526" s="159">
        <v>1287.82</v>
      </c>
    </row>
    <row r="9527" spans="3:4" ht="15" hidden="1" customHeight="1" x14ac:dyDescent="0.25">
      <c r="C9527" s="160" t="s">
        <v>551</v>
      </c>
      <c r="D9527" s="161">
        <v>762.92</v>
      </c>
    </row>
    <row r="9528" spans="3:4" ht="15" hidden="1" customHeight="1" x14ac:dyDescent="0.25">
      <c r="C9528" s="158" t="s">
        <v>308</v>
      </c>
      <c r="D9528" s="159">
        <v>463.73</v>
      </c>
    </row>
    <row r="9529" spans="3:4" ht="15" hidden="1" customHeight="1" x14ac:dyDescent="0.25">
      <c r="C9529" s="160" t="s">
        <v>552</v>
      </c>
      <c r="D9529" s="161">
        <v>249.78</v>
      </c>
    </row>
    <row r="9530" spans="3:4" ht="15" hidden="1" customHeight="1" x14ac:dyDescent="0.25">
      <c r="C9530" s="158" t="s">
        <v>548</v>
      </c>
      <c r="D9530" s="159">
        <v>1291.94</v>
      </c>
    </row>
    <row r="9531" spans="3:4" ht="15" hidden="1" customHeight="1" x14ac:dyDescent="0.25">
      <c r="C9531" s="160" t="s">
        <v>549</v>
      </c>
      <c r="D9531" s="161">
        <v>1149.56</v>
      </c>
    </row>
    <row r="9532" spans="3:4" ht="15" hidden="1" customHeight="1" x14ac:dyDescent="0.25">
      <c r="C9532" s="158" t="s">
        <v>542</v>
      </c>
      <c r="D9532" s="159">
        <v>694.78</v>
      </c>
    </row>
    <row r="9533" spans="3:4" ht="15" hidden="1" customHeight="1" x14ac:dyDescent="0.25">
      <c r="C9533" s="160" t="s">
        <v>308</v>
      </c>
      <c r="D9533" s="161">
        <v>554</v>
      </c>
    </row>
    <row r="9534" spans="3:4" ht="15" hidden="1" customHeight="1" x14ac:dyDescent="0.25">
      <c r="C9534" s="158" t="s">
        <v>552</v>
      </c>
      <c r="D9534" s="159">
        <v>1178.42</v>
      </c>
    </row>
    <row r="9535" spans="3:4" ht="15" hidden="1" customHeight="1" x14ac:dyDescent="0.25">
      <c r="C9535" s="160" t="s">
        <v>551</v>
      </c>
      <c r="D9535" s="161">
        <v>635.66</v>
      </c>
    </row>
    <row r="9536" spans="3:4" ht="15" hidden="1" customHeight="1" x14ac:dyDescent="0.25">
      <c r="C9536" s="158" t="s">
        <v>312</v>
      </c>
      <c r="D9536" s="159">
        <v>360.86</v>
      </c>
    </row>
    <row r="9537" spans="3:4" ht="15" hidden="1" customHeight="1" x14ac:dyDescent="0.25">
      <c r="C9537" s="160" t="s">
        <v>556</v>
      </c>
      <c r="D9537" s="161">
        <v>1228.1600000000001</v>
      </c>
    </row>
    <row r="9538" spans="3:4" ht="15" hidden="1" customHeight="1" x14ac:dyDescent="0.25">
      <c r="C9538" s="158" t="s">
        <v>541</v>
      </c>
      <c r="D9538" s="159">
        <v>137.66999999999999</v>
      </c>
    </row>
    <row r="9539" spans="3:4" ht="15" hidden="1" customHeight="1" x14ac:dyDescent="0.25">
      <c r="C9539" s="160" t="s">
        <v>544</v>
      </c>
      <c r="D9539" s="161">
        <v>422.34</v>
      </c>
    </row>
    <row r="9540" spans="3:4" ht="15" hidden="1" customHeight="1" x14ac:dyDescent="0.25">
      <c r="C9540" s="158" t="s">
        <v>543</v>
      </c>
      <c r="D9540" s="159">
        <v>654.25</v>
      </c>
    </row>
    <row r="9541" spans="3:4" ht="15" hidden="1" customHeight="1" x14ac:dyDescent="0.25">
      <c r="C9541" s="160" t="s">
        <v>307</v>
      </c>
      <c r="D9541" s="161">
        <v>1219.31</v>
      </c>
    </row>
    <row r="9542" spans="3:4" ht="15" hidden="1" customHeight="1" x14ac:dyDescent="0.25">
      <c r="C9542" s="158" t="s">
        <v>545</v>
      </c>
      <c r="D9542" s="159">
        <v>150.33000000000001</v>
      </c>
    </row>
    <row r="9543" spans="3:4" ht="15" hidden="1" customHeight="1" x14ac:dyDescent="0.25">
      <c r="C9543" s="160" t="s">
        <v>553</v>
      </c>
      <c r="D9543" s="161">
        <v>916.07</v>
      </c>
    </row>
    <row r="9544" spans="3:4" ht="15" hidden="1" customHeight="1" x14ac:dyDescent="0.25">
      <c r="C9544" s="158" t="s">
        <v>552</v>
      </c>
      <c r="D9544" s="159">
        <v>560.62</v>
      </c>
    </row>
    <row r="9545" spans="3:4" ht="15" hidden="1" customHeight="1" x14ac:dyDescent="0.25">
      <c r="C9545" s="160" t="s">
        <v>539</v>
      </c>
      <c r="D9545" s="161">
        <v>745.66</v>
      </c>
    </row>
    <row r="9546" spans="3:4" ht="15" hidden="1" customHeight="1" x14ac:dyDescent="0.25">
      <c r="C9546" s="158" t="s">
        <v>540</v>
      </c>
      <c r="D9546" s="159">
        <v>227.5</v>
      </c>
    </row>
    <row r="9547" spans="3:4" ht="15" hidden="1" customHeight="1" x14ac:dyDescent="0.25">
      <c r="C9547" s="160" t="s">
        <v>555</v>
      </c>
      <c r="D9547" s="161">
        <v>741.34</v>
      </c>
    </row>
    <row r="9548" spans="3:4" ht="15" hidden="1" customHeight="1" x14ac:dyDescent="0.25">
      <c r="C9548" s="158" t="s">
        <v>312</v>
      </c>
      <c r="D9548" s="159">
        <v>1172.9000000000001</v>
      </c>
    </row>
    <row r="9549" spans="3:4" ht="15" hidden="1" customHeight="1" x14ac:dyDescent="0.25">
      <c r="C9549" s="160" t="s">
        <v>539</v>
      </c>
      <c r="D9549" s="161">
        <v>463.34</v>
      </c>
    </row>
    <row r="9550" spans="3:4" ht="15" hidden="1" customHeight="1" x14ac:dyDescent="0.25">
      <c r="C9550" s="158" t="s">
        <v>556</v>
      </c>
      <c r="D9550" s="159">
        <v>594.39</v>
      </c>
    </row>
    <row r="9551" spans="3:4" ht="15" hidden="1" customHeight="1" x14ac:dyDescent="0.25">
      <c r="C9551" s="160" t="s">
        <v>542</v>
      </c>
      <c r="D9551" s="161">
        <v>863.83</v>
      </c>
    </row>
    <row r="9552" spans="3:4" ht="15" hidden="1" customHeight="1" x14ac:dyDescent="0.25">
      <c r="C9552" s="158" t="s">
        <v>309</v>
      </c>
      <c r="D9552" s="159">
        <v>915.81</v>
      </c>
    </row>
    <row r="9553" spans="3:4" ht="15" hidden="1" customHeight="1" x14ac:dyDescent="0.25">
      <c r="C9553" s="160" t="s">
        <v>309</v>
      </c>
      <c r="D9553" s="161">
        <v>1219.45</v>
      </c>
    </row>
    <row r="9554" spans="3:4" ht="15" hidden="1" customHeight="1" x14ac:dyDescent="0.25">
      <c r="C9554" s="158" t="s">
        <v>312</v>
      </c>
      <c r="D9554" s="159">
        <v>508.29</v>
      </c>
    </row>
    <row r="9555" spans="3:4" ht="15" hidden="1" customHeight="1" x14ac:dyDescent="0.25">
      <c r="C9555" s="160" t="s">
        <v>546</v>
      </c>
      <c r="D9555" s="161">
        <v>835.65</v>
      </c>
    </row>
    <row r="9556" spans="3:4" ht="15" hidden="1" customHeight="1" x14ac:dyDescent="0.25">
      <c r="C9556" s="158" t="s">
        <v>540</v>
      </c>
      <c r="D9556" s="159">
        <v>1026.97</v>
      </c>
    </row>
    <row r="9557" spans="3:4" ht="15" hidden="1" customHeight="1" x14ac:dyDescent="0.25">
      <c r="C9557" s="160" t="s">
        <v>554</v>
      </c>
      <c r="D9557" s="161">
        <v>787.82</v>
      </c>
    </row>
    <row r="9558" spans="3:4" ht="15" hidden="1" customHeight="1" x14ac:dyDescent="0.25">
      <c r="C9558" s="158" t="s">
        <v>553</v>
      </c>
      <c r="D9558" s="159">
        <v>355.65</v>
      </c>
    </row>
    <row r="9559" spans="3:4" ht="15" hidden="1" customHeight="1" x14ac:dyDescent="0.25">
      <c r="C9559" s="160" t="s">
        <v>556</v>
      </c>
      <c r="D9559" s="161">
        <v>776.91</v>
      </c>
    </row>
    <row r="9560" spans="3:4" ht="15" hidden="1" customHeight="1" x14ac:dyDescent="0.25">
      <c r="C9560" s="158" t="s">
        <v>553</v>
      </c>
      <c r="D9560" s="159">
        <v>547.41999999999996</v>
      </c>
    </row>
    <row r="9561" spans="3:4" ht="15" hidden="1" customHeight="1" x14ac:dyDescent="0.25">
      <c r="C9561" s="160" t="s">
        <v>552</v>
      </c>
      <c r="D9561" s="161">
        <v>1229.55</v>
      </c>
    </row>
    <row r="9562" spans="3:4" ht="15" hidden="1" customHeight="1" x14ac:dyDescent="0.25">
      <c r="C9562" s="158" t="s">
        <v>553</v>
      </c>
      <c r="D9562" s="159">
        <v>15.25</v>
      </c>
    </row>
    <row r="9563" spans="3:4" ht="15" hidden="1" customHeight="1" x14ac:dyDescent="0.25">
      <c r="C9563" s="160" t="s">
        <v>544</v>
      </c>
      <c r="D9563" s="161">
        <v>421.14</v>
      </c>
    </row>
    <row r="9564" spans="3:4" ht="15" hidden="1" customHeight="1" x14ac:dyDescent="0.25">
      <c r="C9564" s="158" t="s">
        <v>312</v>
      </c>
      <c r="D9564" s="159">
        <v>431.58</v>
      </c>
    </row>
    <row r="9565" spans="3:4" ht="15" hidden="1" customHeight="1" x14ac:dyDescent="0.25">
      <c r="C9565" s="160" t="s">
        <v>548</v>
      </c>
      <c r="D9565" s="161">
        <v>587.65</v>
      </c>
    </row>
    <row r="9566" spans="3:4" ht="15" hidden="1" customHeight="1" x14ac:dyDescent="0.25">
      <c r="C9566" s="158" t="s">
        <v>312</v>
      </c>
      <c r="D9566" s="159">
        <v>752.42</v>
      </c>
    </row>
    <row r="9567" spans="3:4" ht="15" hidden="1" customHeight="1" x14ac:dyDescent="0.25">
      <c r="C9567" s="160" t="s">
        <v>546</v>
      </c>
      <c r="D9567" s="161">
        <v>312.81</v>
      </c>
    </row>
    <row r="9568" spans="3:4" ht="15" hidden="1" customHeight="1" x14ac:dyDescent="0.25">
      <c r="C9568" s="158" t="s">
        <v>307</v>
      </c>
      <c r="D9568" s="159">
        <v>417.64</v>
      </c>
    </row>
    <row r="9569" spans="3:4" ht="15" hidden="1" customHeight="1" x14ac:dyDescent="0.25">
      <c r="C9569" s="160" t="s">
        <v>552</v>
      </c>
      <c r="D9569" s="161">
        <v>841.23</v>
      </c>
    </row>
    <row r="9570" spans="3:4" ht="15" hidden="1" customHeight="1" x14ac:dyDescent="0.25">
      <c r="C9570" s="158" t="s">
        <v>307</v>
      </c>
      <c r="D9570" s="159">
        <v>1228.49</v>
      </c>
    </row>
    <row r="9571" spans="3:4" ht="15" hidden="1" customHeight="1" x14ac:dyDescent="0.25">
      <c r="C9571" s="160" t="s">
        <v>539</v>
      </c>
      <c r="D9571" s="161">
        <v>750.04</v>
      </c>
    </row>
    <row r="9572" spans="3:4" ht="15" hidden="1" customHeight="1" x14ac:dyDescent="0.25">
      <c r="C9572" s="158" t="s">
        <v>552</v>
      </c>
      <c r="D9572" s="159">
        <v>408.07</v>
      </c>
    </row>
    <row r="9573" spans="3:4" ht="15" hidden="1" customHeight="1" x14ac:dyDescent="0.25">
      <c r="C9573" s="160" t="s">
        <v>308</v>
      </c>
      <c r="D9573" s="161">
        <v>359.72</v>
      </c>
    </row>
    <row r="9574" spans="3:4" ht="15" hidden="1" customHeight="1" x14ac:dyDescent="0.25">
      <c r="C9574" s="158" t="s">
        <v>543</v>
      </c>
      <c r="D9574" s="159">
        <v>1020.69</v>
      </c>
    </row>
    <row r="9575" spans="3:4" ht="15" hidden="1" customHeight="1" x14ac:dyDescent="0.25">
      <c r="C9575" s="160" t="s">
        <v>546</v>
      </c>
      <c r="D9575" s="161">
        <v>260.43</v>
      </c>
    </row>
    <row r="9576" spans="3:4" ht="15" hidden="1" customHeight="1" x14ac:dyDescent="0.25">
      <c r="C9576" s="158" t="s">
        <v>544</v>
      </c>
      <c r="D9576" s="159">
        <v>717.79</v>
      </c>
    </row>
    <row r="9577" spans="3:4" ht="15" hidden="1" customHeight="1" x14ac:dyDescent="0.25">
      <c r="C9577" s="160" t="s">
        <v>546</v>
      </c>
      <c r="D9577" s="161">
        <v>1167.94</v>
      </c>
    </row>
    <row r="9578" spans="3:4" ht="15" hidden="1" customHeight="1" x14ac:dyDescent="0.25">
      <c r="C9578" s="158" t="s">
        <v>546</v>
      </c>
      <c r="D9578" s="159">
        <v>871.48</v>
      </c>
    </row>
    <row r="9579" spans="3:4" ht="15" hidden="1" customHeight="1" x14ac:dyDescent="0.25">
      <c r="C9579" s="160" t="s">
        <v>544</v>
      </c>
      <c r="D9579" s="161">
        <v>709.93</v>
      </c>
    </row>
    <row r="9580" spans="3:4" ht="15" hidden="1" customHeight="1" x14ac:dyDescent="0.25">
      <c r="C9580" s="158" t="s">
        <v>541</v>
      </c>
      <c r="D9580" s="159">
        <v>1019.99</v>
      </c>
    </row>
    <row r="9581" spans="3:4" ht="15" hidden="1" customHeight="1" x14ac:dyDescent="0.25">
      <c r="C9581" s="160" t="s">
        <v>550</v>
      </c>
      <c r="D9581" s="161">
        <v>16.829999999999998</v>
      </c>
    </row>
    <row r="9582" spans="3:4" ht="15" hidden="1" customHeight="1" x14ac:dyDescent="0.25">
      <c r="C9582" s="158" t="s">
        <v>308</v>
      </c>
      <c r="D9582" s="159">
        <v>455.03</v>
      </c>
    </row>
    <row r="9583" spans="3:4" ht="15" hidden="1" customHeight="1" x14ac:dyDescent="0.25">
      <c r="C9583" s="160" t="s">
        <v>543</v>
      </c>
      <c r="D9583" s="161">
        <v>384.38</v>
      </c>
    </row>
    <row r="9584" spans="3:4" ht="15" hidden="1" customHeight="1" x14ac:dyDescent="0.25">
      <c r="C9584" s="158" t="s">
        <v>539</v>
      </c>
      <c r="D9584" s="159">
        <v>470.7</v>
      </c>
    </row>
    <row r="9585" spans="3:4" ht="15" hidden="1" customHeight="1" x14ac:dyDescent="0.25">
      <c r="C9585" s="160" t="s">
        <v>308</v>
      </c>
      <c r="D9585" s="161">
        <v>744.09</v>
      </c>
    </row>
    <row r="9586" spans="3:4" ht="15" hidden="1" customHeight="1" x14ac:dyDescent="0.25">
      <c r="C9586" s="158" t="s">
        <v>308</v>
      </c>
      <c r="D9586" s="159">
        <v>795.5</v>
      </c>
    </row>
    <row r="9587" spans="3:4" ht="15" hidden="1" customHeight="1" x14ac:dyDescent="0.25">
      <c r="C9587" s="160" t="s">
        <v>549</v>
      </c>
      <c r="D9587" s="161">
        <v>323.55</v>
      </c>
    </row>
    <row r="9588" spans="3:4" ht="15" hidden="1" customHeight="1" x14ac:dyDescent="0.25">
      <c r="C9588" s="158" t="s">
        <v>553</v>
      </c>
      <c r="D9588" s="159">
        <v>56.68</v>
      </c>
    </row>
    <row r="9589" spans="3:4" ht="15" hidden="1" customHeight="1" x14ac:dyDescent="0.25">
      <c r="C9589" s="160" t="s">
        <v>547</v>
      </c>
      <c r="D9589" s="161">
        <v>1182.72</v>
      </c>
    </row>
    <row r="9590" spans="3:4" ht="15" hidden="1" customHeight="1" x14ac:dyDescent="0.25">
      <c r="C9590" s="158" t="s">
        <v>540</v>
      </c>
      <c r="D9590" s="159">
        <v>707.29</v>
      </c>
    </row>
    <row r="9591" spans="3:4" ht="15" hidden="1" customHeight="1" x14ac:dyDescent="0.25">
      <c r="C9591" s="160" t="s">
        <v>542</v>
      </c>
      <c r="D9591" s="161">
        <v>837.53</v>
      </c>
    </row>
    <row r="9592" spans="3:4" ht="15" hidden="1" customHeight="1" x14ac:dyDescent="0.25">
      <c r="C9592" s="158" t="s">
        <v>550</v>
      </c>
      <c r="D9592" s="159">
        <v>1028.17</v>
      </c>
    </row>
    <row r="9593" spans="3:4" ht="15" hidden="1" customHeight="1" x14ac:dyDescent="0.25">
      <c r="C9593" s="160" t="s">
        <v>312</v>
      </c>
      <c r="D9593" s="161">
        <v>760.96</v>
      </c>
    </row>
    <row r="9594" spans="3:4" ht="15" hidden="1" customHeight="1" x14ac:dyDescent="0.25">
      <c r="C9594" s="158" t="s">
        <v>554</v>
      </c>
      <c r="D9594" s="159">
        <v>766.14</v>
      </c>
    </row>
    <row r="9595" spans="3:4" ht="15" hidden="1" customHeight="1" x14ac:dyDescent="0.25">
      <c r="C9595" s="160" t="s">
        <v>309</v>
      </c>
      <c r="D9595" s="161">
        <v>1145.05</v>
      </c>
    </row>
    <row r="9596" spans="3:4" ht="15" hidden="1" customHeight="1" x14ac:dyDescent="0.25">
      <c r="C9596" s="158" t="s">
        <v>307</v>
      </c>
      <c r="D9596" s="159">
        <v>1123.67</v>
      </c>
    </row>
    <row r="9597" spans="3:4" ht="15" hidden="1" customHeight="1" x14ac:dyDescent="0.25">
      <c r="C9597" s="160" t="s">
        <v>554</v>
      </c>
      <c r="D9597" s="161">
        <v>920.64</v>
      </c>
    </row>
    <row r="9598" spans="3:4" ht="15" hidden="1" customHeight="1" x14ac:dyDescent="0.25">
      <c r="C9598" s="158" t="s">
        <v>539</v>
      </c>
      <c r="D9598" s="159">
        <v>404.58</v>
      </c>
    </row>
    <row r="9599" spans="3:4" ht="15" hidden="1" customHeight="1" x14ac:dyDescent="0.25">
      <c r="C9599" s="160" t="s">
        <v>543</v>
      </c>
      <c r="D9599" s="161">
        <v>1035.8599999999999</v>
      </c>
    </row>
    <row r="9600" spans="3:4" ht="15" hidden="1" customHeight="1" x14ac:dyDescent="0.25">
      <c r="C9600" s="158" t="s">
        <v>542</v>
      </c>
      <c r="D9600" s="159">
        <v>650.73</v>
      </c>
    </row>
    <row r="9601" spans="3:4" ht="15" hidden="1" customHeight="1" x14ac:dyDescent="0.25">
      <c r="C9601" s="160" t="s">
        <v>309</v>
      </c>
      <c r="D9601" s="161">
        <v>28.36</v>
      </c>
    </row>
    <row r="9602" spans="3:4" ht="15" hidden="1" customHeight="1" x14ac:dyDescent="0.25">
      <c r="C9602" s="158" t="s">
        <v>552</v>
      </c>
      <c r="D9602" s="159">
        <v>348.42</v>
      </c>
    </row>
    <row r="9603" spans="3:4" ht="15" hidden="1" customHeight="1" x14ac:dyDescent="0.25">
      <c r="C9603" s="160" t="s">
        <v>307</v>
      </c>
      <c r="D9603" s="161">
        <v>585.21</v>
      </c>
    </row>
    <row r="9604" spans="3:4" ht="15" hidden="1" customHeight="1" x14ac:dyDescent="0.25">
      <c r="C9604" s="158" t="s">
        <v>546</v>
      </c>
      <c r="D9604" s="159">
        <v>872.69</v>
      </c>
    </row>
    <row r="9605" spans="3:4" ht="15" hidden="1" customHeight="1" x14ac:dyDescent="0.25">
      <c r="C9605" s="160" t="s">
        <v>543</v>
      </c>
      <c r="D9605" s="161">
        <v>136.91999999999999</v>
      </c>
    </row>
    <row r="9606" spans="3:4" ht="15" hidden="1" customHeight="1" x14ac:dyDescent="0.25">
      <c r="C9606" s="158" t="s">
        <v>552</v>
      </c>
      <c r="D9606" s="159">
        <v>1189.56</v>
      </c>
    </row>
    <row r="9607" spans="3:4" ht="15" hidden="1" customHeight="1" x14ac:dyDescent="0.25">
      <c r="C9607" s="160" t="s">
        <v>552</v>
      </c>
      <c r="D9607" s="161">
        <v>972.8</v>
      </c>
    </row>
    <row r="9608" spans="3:4" ht="15" hidden="1" customHeight="1" x14ac:dyDescent="0.25">
      <c r="C9608" s="158" t="s">
        <v>551</v>
      </c>
      <c r="D9608" s="159">
        <v>1097.8399999999999</v>
      </c>
    </row>
    <row r="9609" spans="3:4" ht="15" hidden="1" customHeight="1" x14ac:dyDescent="0.25">
      <c r="C9609" s="160" t="s">
        <v>544</v>
      </c>
      <c r="D9609" s="161">
        <v>471.49</v>
      </c>
    </row>
    <row r="9610" spans="3:4" ht="15" hidden="1" customHeight="1" x14ac:dyDescent="0.25">
      <c r="C9610" s="158" t="s">
        <v>545</v>
      </c>
      <c r="D9610" s="159">
        <v>1082.83</v>
      </c>
    </row>
    <row r="9611" spans="3:4" ht="15" hidden="1" customHeight="1" x14ac:dyDescent="0.25">
      <c r="C9611" s="160" t="s">
        <v>552</v>
      </c>
      <c r="D9611" s="161">
        <v>578.9</v>
      </c>
    </row>
    <row r="9612" spans="3:4" ht="15" hidden="1" customHeight="1" x14ac:dyDescent="0.25">
      <c r="C9612" s="158" t="s">
        <v>549</v>
      </c>
      <c r="D9612" s="159">
        <v>128.6</v>
      </c>
    </row>
    <row r="9613" spans="3:4" ht="15" hidden="1" customHeight="1" x14ac:dyDescent="0.25">
      <c r="C9613" s="160" t="s">
        <v>539</v>
      </c>
      <c r="D9613" s="161">
        <v>454.42</v>
      </c>
    </row>
    <row r="9614" spans="3:4" ht="15" hidden="1" customHeight="1" x14ac:dyDescent="0.25">
      <c r="C9614" s="158" t="s">
        <v>312</v>
      </c>
      <c r="D9614" s="159">
        <v>600.87</v>
      </c>
    </row>
    <row r="9615" spans="3:4" ht="15" hidden="1" customHeight="1" x14ac:dyDescent="0.25">
      <c r="C9615" s="160" t="s">
        <v>543</v>
      </c>
      <c r="D9615" s="161">
        <v>49.7</v>
      </c>
    </row>
    <row r="9616" spans="3:4" ht="15" hidden="1" customHeight="1" x14ac:dyDescent="0.25">
      <c r="C9616" s="158" t="s">
        <v>553</v>
      </c>
      <c r="D9616" s="159">
        <v>223.35</v>
      </c>
    </row>
    <row r="9617" spans="3:4" ht="15" hidden="1" customHeight="1" x14ac:dyDescent="0.25">
      <c r="C9617" s="160" t="s">
        <v>549</v>
      </c>
      <c r="D9617" s="161">
        <v>491.96</v>
      </c>
    </row>
    <row r="9618" spans="3:4" ht="15" hidden="1" customHeight="1" x14ac:dyDescent="0.25">
      <c r="C9618" s="158" t="s">
        <v>555</v>
      </c>
      <c r="D9618" s="159">
        <v>876.85</v>
      </c>
    </row>
    <row r="9619" spans="3:4" ht="15" hidden="1" customHeight="1" x14ac:dyDescent="0.25">
      <c r="C9619" s="160" t="s">
        <v>545</v>
      </c>
      <c r="D9619" s="161">
        <v>365.34</v>
      </c>
    </row>
    <row r="9620" spans="3:4" ht="15" hidden="1" customHeight="1" x14ac:dyDescent="0.25">
      <c r="C9620" s="158" t="s">
        <v>542</v>
      </c>
      <c r="D9620" s="159">
        <v>1172.32</v>
      </c>
    </row>
    <row r="9621" spans="3:4" ht="15" hidden="1" customHeight="1" x14ac:dyDescent="0.25">
      <c r="C9621" s="160" t="s">
        <v>540</v>
      </c>
      <c r="D9621" s="161">
        <v>644.74</v>
      </c>
    </row>
    <row r="9622" spans="3:4" ht="15" hidden="1" customHeight="1" x14ac:dyDescent="0.25">
      <c r="C9622" s="158" t="s">
        <v>543</v>
      </c>
      <c r="D9622" s="159">
        <v>824.88</v>
      </c>
    </row>
    <row r="9623" spans="3:4" ht="15" hidden="1" customHeight="1" x14ac:dyDescent="0.25">
      <c r="C9623" s="160" t="s">
        <v>309</v>
      </c>
      <c r="D9623" s="161">
        <v>760.38</v>
      </c>
    </row>
    <row r="9624" spans="3:4" ht="15" hidden="1" customHeight="1" x14ac:dyDescent="0.25">
      <c r="C9624" s="158" t="s">
        <v>551</v>
      </c>
      <c r="D9624" s="159">
        <v>1167.42</v>
      </c>
    </row>
    <row r="9625" spans="3:4" ht="15" hidden="1" customHeight="1" x14ac:dyDescent="0.25">
      <c r="C9625" s="160" t="s">
        <v>309</v>
      </c>
      <c r="D9625" s="161">
        <v>572.59</v>
      </c>
    </row>
    <row r="9626" spans="3:4" ht="15" hidden="1" customHeight="1" x14ac:dyDescent="0.25">
      <c r="C9626" s="158" t="s">
        <v>545</v>
      </c>
      <c r="D9626" s="159">
        <v>725.93</v>
      </c>
    </row>
    <row r="9627" spans="3:4" ht="15" hidden="1" customHeight="1" x14ac:dyDescent="0.25">
      <c r="C9627" s="160" t="s">
        <v>542</v>
      </c>
      <c r="D9627" s="161">
        <v>566.85</v>
      </c>
    </row>
    <row r="9628" spans="3:4" ht="15" hidden="1" customHeight="1" x14ac:dyDescent="0.25">
      <c r="C9628" s="158" t="s">
        <v>539</v>
      </c>
      <c r="D9628" s="159">
        <v>1150.3800000000001</v>
      </c>
    </row>
    <row r="9629" spans="3:4" ht="15" hidden="1" customHeight="1" x14ac:dyDescent="0.25">
      <c r="C9629" s="160" t="s">
        <v>558</v>
      </c>
      <c r="D9629" s="161">
        <v>42.52</v>
      </c>
    </row>
    <row r="9630" spans="3:4" ht="15" hidden="1" customHeight="1" x14ac:dyDescent="0.25">
      <c r="C9630" s="158" t="s">
        <v>307</v>
      </c>
      <c r="D9630" s="159">
        <v>1063.68</v>
      </c>
    </row>
    <row r="9631" spans="3:4" ht="15" hidden="1" customHeight="1" x14ac:dyDescent="0.25">
      <c r="C9631" s="160" t="s">
        <v>539</v>
      </c>
      <c r="D9631" s="161">
        <v>1089.71</v>
      </c>
    </row>
    <row r="9632" spans="3:4" ht="15" hidden="1" customHeight="1" x14ac:dyDescent="0.25">
      <c r="C9632" s="158" t="s">
        <v>546</v>
      </c>
      <c r="D9632" s="159">
        <v>350.07</v>
      </c>
    </row>
    <row r="9633" spans="3:4" ht="15" hidden="1" customHeight="1" x14ac:dyDescent="0.25">
      <c r="C9633" s="160" t="s">
        <v>546</v>
      </c>
      <c r="D9633" s="161">
        <v>509.01</v>
      </c>
    </row>
    <row r="9634" spans="3:4" ht="15" hidden="1" customHeight="1" x14ac:dyDescent="0.25">
      <c r="C9634" s="158" t="s">
        <v>549</v>
      </c>
      <c r="D9634" s="159">
        <v>458.32</v>
      </c>
    </row>
    <row r="9635" spans="3:4" ht="15" hidden="1" customHeight="1" x14ac:dyDescent="0.25">
      <c r="C9635" s="160" t="s">
        <v>543</v>
      </c>
      <c r="D9635" s="161">
        <v>101.43</v>
      </c>
    </row>
    <row r="9636" spans="3:4" ht="15" hidden="1" customHeight="1" x14ac:dyDescent="0.25">
      <c r="C9636" s="158" t="s">
        <v>543</v>
      </c>
      <c r="D9636" s="159">
        <v>570.54</v>
      </c>
    </row>
    <row r="9637" spans="3:4" ht="15" hidden="1" customHeight="1" x14ac:dyDescent="0.25">
      <c r="C9637" s="160" t="s">
        <v>542</v>
      </c>
      <c r="D9637" s="161">
        <v>570.42999999999995</v>
      </c>
    </row>
    <row r="9638" spans="3:4" ht="15" hidden="1" customHeight="1" x14ac:dyDescent="0.25">
      <c r="C9638" s="158" t="s">
        <v>308</v>
      </c>
      <c r="D9638" s="159">
        <v>40.74</v>
      </c>
    </row>
    <row r="9639" spans="3:4" ht="15" hidden="1" customHeight="1" x14ac:dyDescent="0.25">
      <c r="C9639" s="160" t="s">
        <v>307</v>
      </c>
      <c r="D9639" s="161">
        <v>1010.31</v>
      </c>
    </row>
    <row r="9640" spans="3:4" ht="15" hidden="1" customHeight="1" x14ac:dyDescent="0.25">
      <c r="C9640" s="158" t="s">
        <v>540</v>
      </c>
      <c r="D9640" s="159">
        <v>560.62</v>
      </c>
    </row>
    <row r="9641" spans="3:4" ht="15" hidden="1" customHeight="1" x14ac:dyDescent="0.25">
      <c r="C9641" s="160" t="s">
        <v>308</v>
      </c>
      <c r="D9641" s="161">
        <v>761.04</v>
      </c>
    </row>
    <row r="9642" spans="3:4" ht="15" hidden="1" customHeight="1" x14ac:dyDescent="0.25">
      <c r="C9642" s="158" t="s">
        <v>312</v>
      </c>
      <c r="D9642" s="159">
        <v>612.73</v>
      </c>
    </row>
    <row r="9643" spans="3:4" ht="15" hidden="1" customHeight="1" x14ac:dyDescent="0.25">
      <c r="C9643" s="160" t="s">
        <v>312</v>
      </c>
      <c r="D9643" s="161">
        <v>592.51</v>
      </c>
    </row>
    <row r="9644" spans="3:4" ht="15" hidden="1" customHeight="1" x14ac:dyDescent="0.25">
      <c r="C9644" s="158" t="s">
        <v>312</v>
      </c>
      <c r="D9644" s="159">
        <v>1071.0899999999999</v>
      </c>
    </row>
    <row r="9645" spans="3:4" ht="15" hidden="1" customHeight="1" x14ac:dyDescent="0.25">
      <c r="C9645" s="160" t="s">
        <v>540</v>
      </c>
      <c r="D9645" s="161">
        <v>313.41000000000003</v>
      </c>
    </row>
    <row r="9646" spans="3:4" ht="15" hidden="1" customHeight="1" x14ac:dyDescent="0.25">
      <c r="C9646" s="158" t="s">
        <v>554</v>
      </c>
      <c r="D9646" s="159">
        <v>489.71</v>
      </c>
    </row>
    <row r="9647" spans="3:4" ht="15" hidden="1" customHeight="1" x14ac:dyDescent="0.25">
      <c r="C9647" s="160" t="s">
        <v>307</v>
      </c>
      <c r="D9647" s="161">
        <v>1048.6199999999999</v>
      </c>
    </row>
    <row r="9648" spans="3:4" ht="15" hidden="1" customHeight="1" x14ac:dyDescent="0.25">
      <c r="C9648" s="158" t="s">
        <v>547</v>
      </c>
      <c r="D9648" s="159">
        <v>476.84</v>
      </c>
    </row>
    <row r="9649" spans="3:4" ht="15" hidden="1" customHeight="1" x14ac:dyDescent="0.25">
      <c r="C9649" s="160" t="s">
        <v>552</v>
      </c>
      <c r="D9649" s="161">
        <v>551.76</v>
      </c>
    </row>
    <row r="9650" spans="3:4" ht="15" hidden="1" customHeight="1" x14ac:dyDescent="0.25">
      <c r="C9650" s="158" t="s">
        <v>308</v>
      </c>
      <c r="D9650" s="159">
        <v>888.97</v>
      </c>
    </row>
    <row r="9651" spans="3:4" ht="15" hidden="1" customHeight="1" x14ac:dyDescent="0.25">
      <c r="C9651" s="160" t="s">
        <v>309</v>
      </c>
      <c r="D9651" s="161">
        <v>236.89</v>
      </c>
    </row>
    <row r="9652" spans="3:4" ht="15" hidden="1" customHeight="1" x14ac:dyDescent="0.25">
      <c r="C9652" s="158" t="s">
        <v>551</v>
      </c>
      <c r="D9652" s="159">
        <v>535.16</v>
      </c>
    </row>
    <row r="9653" spans="3:4" ht="15" hidden="1" customHeight="1" x14ac:dyDescent="0.25">
      <c r="C9653" s="160" t="s">
        <v>540</v>
      </c>
      <c r="D9653" s="161">
        <v>537.87</v>
      </c>
    </row>
    <row r="9654" spans="3:4" ht="15" hidden="1" customHeight="1" x14ac:dyDescent="0.25">
      <c r="C9654" s="158" t="s">
        <v>556</v>
      </c>
      <c r="D9654" s="159">
        <v>271.33</v>
      </c>
    </row>
    <row r="9655" spans="3:4" ht="15" hidden="1" customHeight="1" x14ac:dyDescent="0.25">
      <c r="C9655" s="160" t="s">
        <v>309</v>
      </c>
      <c r="D9655" s="161">
        <v>417.12</v>
      </c>
    </row>
    <row r="9656" spans="3:4" ht="15" hidden="1" customHeight="1" x14ac:dyDescent="0.25">
      <c r="C9656" s="158" t="s">
        <v>549</v>
      </c>
      <c r="D9656" s="159">
        <v>850.99</v>
      </c>
    </row>
    <row r="9657" spans="3:4" ht="15" hidden="1" customHeight="1" x14ac:dyDescent="0.25">
      <c r="C9657" s="160" t="s">
        <v>312</v>
      </c>
      <c r="D9657" s="161">
        <v>637.98</v>
      </c>
    </row>
    <row r="9658" spans="3:4" ht="15" hidden="1" customHeight="1" x14ac:dyDescent="0.25">
      <c r="C9658" s="158" t="s">
        <v>543</v>
      </c>
      <c r="D9658" s="159">
        <v>169.41</v>
      </c>
    </row>
    <row r="9659" spans="3:4" ht="15" hidden="1" customHeight="1" x14ac:dyDescent="0.25">
      <c r="C9659" s="160" t="s">
        <v>551</v>
      </c>
      <c r="D9659" s="161">
        <v>222.7</v>
      </c>
    </row>
    <row r="9660" spans="3:4" ht="15" hidden="1" customHeight="1" x14ac:dyDescent="0.25">
      <c r="C9660" s="158" t="s">
        <v>555</v>
      </c>
      <c r="D9660" s="159">
        <v>832.28</v>
      </c>
    </row>
    <row r="9661" spans="3:4" ht="15" hidden="1" customHeight="1" x14ac:dyDescent="0.25">
      <c r="C9661" s="160" t="s">
        <v>555</v>
      </c>
      <c r="D9661" s="161">
        <v>522.87</v>
      </c>
    </row>
    <row r="9662" spans="3:4" ht="15" hidden="1" customHeight="1" x14ac:dyDescent="0.25">
      <c r="C9662" s="158" t="s">
        <v>551</v>
      </c>
      <c r="D9662" s="159">
        <v>143.76</v>
      </c>
    </row>
    <row r="9663" spans="3:4" ht="15" hidden="1" customHeight="1" x14ac:dyDescent="0.25">
      <c r="C9663" s="160" t="s">
        <v>545</v>
      </c>
      <c r="D9663" s="161">
        <v>249.58</v>
      </c>
    </row>
    <row r="9664" spans="3:4" ht="15" hidden="1" customHeight="1" x14ac:dyDescent="0.25">
      <c r="C9664" s="158" t="s">
        <v>540</v>
      </c>
      <c r="D9664" s="159">
        <v>184.12</v>
      </c>
    </row>
    <row r="9665" spans="3:4" ht="15" hidden="1" customHeight="1" x14ac:dyDescent="0.25">
      <c r="C9665" s="160" t="s">
        <v>545</v>
      </c>
      <c r="D9665" s="161">
        <v>515.26</v>
      </c>
    </row>
    <row r="9666" spans="3:4" ht="15" hidden="1" customHeight="1" x14ac:dyDescent="0.25">
      <c r="C9666" s="158" t="s">
        <v>552</v>
      </c>
      <c r="D9666" s="159">
        <v>701.42</v>
      </c>
    </row>
    <row r="9667" spans="3:4" ht="15" hidden="1" customHeight="1" x14ac:dyDescent="0.25">
      <c r="C9667" s="160" t="s">
        <v>555</v>
      </c>
      <c r="D9667" s="161">
        <v>395.04</v>
      </c>
    </row>
    <row r="9668" spans="3:4" ht="15" hidden="1" customHeight="1" x14ac:dyDescent="0.25">
      <c r="C9668" s="158" t="s">
        <v>551</v>
      </c>
      <c r="D9668" s="159">
        <v>647.79</v>
      </c>
    </row>
    <row r="9669" spans="3:4" ht="15" hidden="1" customHeight="1" x14ac:dyDescent="0.25">
      <c r="C9669" s="160" t="s">
        <v>539</v>
      </c>
      <c r="D9669" s="161">
        <v>501.18</v>
      </c>
    </row>
    <row r="9670" spans="3:4" ht="15" hidden="1" customHeight="1" x14ac:dyDescent="0.25">
      <c r="C9670" s="158" t="s">
        <v>549</v>
      </c>
      <c r="D9670" s="159">
        <v>522.35</v>
      </c>
    </row>
    <row r="9671" spans="3:4" ht="15" hidden="1" customHeight="1" x14ac:dyDescent="0.25">
      <c r="C9671" s="160" t="s">
        <v>307</v>
      </c>
      <c r="D9671" s="161">
        <v>464.46</v>
      </c>
    </row>
    <row r="9672" spans="3:4" ht="15" hidden="1" customHeight="1" x14ac:dyDescent="0.25">
      <c r="C9672" s="158" t="s">
        <v>549</v>
      </c>
      <c r="D9672" s="159">
        <v>305.51</v>
      </c>
    </row>
    <row r="9673" spans="3:4" ht="15" hidden="1" customHeight="1" x14ac:dyDescent="0.25">
      <c r="C9673" s="160" t="s">
        <v>547</v>
      </c>
      <c r="D9673" s="161">
        <v>1224.76</v>
      </c>
    </row>
    <row r="9674" spans="3:4" ht="15" hidden="1" customHeight="1" x14ac:dyDescent="0.25">
      <c r="C9674" s="158" t="s">
        <v>554</v>
      </c>
      <c r="D9674" s="159">
        <v>793.4</v>
      </c>
    </row>
    <row r="9675" spans="3:4" ht="15" hidden="1" customHeight="1" x14ac:dyDescent="0.25">
      <c r="C9675" s="160" t="s">
        <v>539</v>
      </c>
      <c r="D9675" s="161">
        <v>683.09</v>
      </c>
    </row>
    <row r="9676" spans="3:4" ht="15" hidden="1" customHeight="1" x14ac:dyDescent="0.25">
      <c r="C9676" s="158" t="s">
        <v>546</v>
      </c>
      <c r="D9676" s="159">
        <v>574.25</v>
      </c>
    </row>
    <row r="9677" spans="3:4" ht="15" hidden="1" customHeight="1" x14ac:dyDescent="0.25">
      <c r="C9677" s="160" t="s">
        <v>553</v>
      </c>
      <c r="D9677" s="161">
        <v>1168.1600000000001</v>
      </c>
    </row>
    <row r="9678" spans="3:4" ht="15" hidden="1" customHeight="1" x14ac:dyDescent="0.25">
      <c r="C9678" s="158" t="s">
        <v>542</v>
      </c>
      <c r="D9678" s="159">
        <v>372.76</v>
      </c>
    </row>
    <row r="9679" spans="3:4" ht="15" hidden="1" customHeight="1" x14ac:dyDescent="0.25">
      <c r="C9679" s="160" t="s">
        <v>557</v>
      </c>
      <c r="D9679" s="161">
        <v>506.59</v>
      </c>
    </row>
    <row r="9680" spans="3:4" ht="15" hidden="1" customHeight="1" x14ac:dyDescent="0.25">
      <c r="C9680" s="158" t="s">
        <v>551</v>
      </c>
      <c r="D9680" s="159">
        <v>772.27</v>
      </c>
    </row>
    <row r="9681" spans="3:4" ht="15" hidden="1" customHeight="1" x14ac:dyDescent="0.25">
      <c r="C9681" s="160" t="s">
        <v>543</v>
      </c>
      <c r="D9681" s="161">
        <v>753.89</v>
      </c>
    </row>
    <row r="9682" spans="3:4" ht="15" hidden="1" customHeight="1" x14ac:dyDescent="0.25">
      <c r="C9682" s="158" t="s">
        <v>554</v>
      </c>
      <c r="D9682" s="159">
        <v>952.17</v>
      </c>
    </row>
    <row r="9683" spans="3:4" ht="15" hidden="1" customHeight="1" x14ac:dyDescent="0.25">
      <c r="C9683" s="160" t="s">
        <v>545</v>
      </c>
      <c r="D9683" s="161">
        <v>1115.8499999999999</v>
      </c>
    </row>
    <row r="9684" spans="3:4" ht="15" hidden="1" customHeight="1" x14ac:dyDescent="0.25">
      <c r="C9684" s="158" t="s">
        <v>540</v>
      </c>
      <c r="D9684" s="159">
        <v>1227.6600000000001</v>
      </c>
    </row>
    <row r="9685" spans="3:4" ht="15" hidden="1" customHeight="1" x14ac:dyDescent="0.25">
      <c r="C9685" s="160" t="s">
        <v>307</v>
      </c>
      <c r="D9685" s="161">
        <v>911.59</v>
      </c>
    </row>
    <row r="9686" spans="3:4" ht="15" hidden="1" customHeight="1" x14ac:dyDescent="0.25">
      <c r="C9686" s="158" t="s">
        <v>539</v>
      </c>
      <c r="D9686" s="159">
        <v>1149.3699999999999</v>
      </c>
    </row>
    <row r="9687" spans="3:4" ht="15" hidden="1" customHeight="1" x14ac:dyDescent="0.25">
      <c r="C9687" s="160" t="s">
        <v>545</v>
      </c>
      <c r="D9687" s="161">
        <v>43.49</v>
      </c>
    </row>
    <row r="9688" spans="3:4" ht="15" hidden="1" customHeight="1" x14ac:dyDescent="0.25">
      <c r="C9688" s="158" t="s">
        <v>557</v>
      </c>
      <c r="D9688" s="159">
        <v>703.44</v>
      </c>
    </row>
    <row r="9689" spans="3:4" ht="15" hidden="1" customHeight="1" x14ac:dyDescent="0.25">
      <c r="C9689" s="160" t="s">
        <v>548</v>
      </c>
      <c r="D9689" s="161">
        <v>663.83</v>
      </c>
    </row>
    <row r="9690" spans="3:4" ht="15" hidden="1" customHeight="1" x14ac:dyDescent="0.25">
      <c r="C9690" s="158" t="s">
        <v>547</v>
      </c>
      <c r="D9690" s="159">
        <v>520.12</v>
      </c>
    </row>
    <row r="9691" spans="3:4" ht="15" hidden="1" customHeight="1" x14ac:dyDescent="0.25">
      <c r="C9691" s="160" t="s">
        <v>557</v>
      </c>
      <c r="D9691" s="161">
        <v>755.22</v>
      </c>
    </row>
    <row r="9692" spans="3:4" ht="15" hidden="1" customHeight="1" x14ac:dyDescent="0.25">
      <c r="C9692" s="158" t="s">
        <v>557</v>
      </c>
      <c r="D9692" s="159">
        <v>816.87</v>
      </c>
    </row>
    <row r="9693" spans="3:4" ht="15" hidden="1" customHeight="1" x14ac:dyDescent="0.25">
      <c r="C9693" s="160" t="s">
        <v>547</v>
      </c>
      <c r="D9693" s="161">
        <v>502.12</v>
      </c>
    </row>
    <row r="9694" spans="3:4" ht="15" hidden="1" customHeight="1" x14ac:dyDescent="0.25">
      <c r="C9694" s="158" t="s">
        <v>542</v>
      </c>
      <c r="D9694" s="159">
        <v>396.76</v>
      </c>
    </row>
    <row r="9695" spans="3:4" ht="15" hidden="1" customHeight="1" x14ac:dyDescent="0.25">
      <c r="C9695" s="160" t="s">
        <v>309</v>
      </c>
      <c r="D9695" s="161">
        <v>624.12</v>
      </c>
    </row>
    <row r="9696" spans="3:4" ht="15" hidden="1" customHeight="1" x14ac:dyDescent="0.25">
      <c r="C9696" s="158" t="s">
        <v>309</v>
      </c>
      <c r="D9696" s="159">
        <v>88.85</v>
      </c>
    </row>
    <row r="9697" spans="3:4" ht="15" hidden="1" customHeight="1" x14ac:dyDescent="0.25">
      <c r="C9697" s="160" t="s">
        <v>548</v>
      </c>
      <c r="D9697" s="161">
        <v>1172.74</v>
      </c>
    </row>
    <row r="9698" spans="3:4" ht="15" hidden="1" customHeight="1" x14ac:dyDescent="0.25">
      <c r="C9698" s="158" t="s">
        <v>309</v>
      </c>
      <c r="D9698" s="159">
        <v>59.94</v>
      </c>
    </row>
    <row r="9699" spans="3:4" ht="15" hidden="1" customHeight="1" x14ac:dyDescent="0.25">
      <c r="C9699" s="160" t="s">
        <v>541</v>
      </c>
      <c r="D9699" s="161">
        <v>456.43</v>
      </c>
    </row>
    <row r="9700" spans="3:4" ht="15" hidden="1" customHeight="1" x14ac:dyDescent="0.25">
      <c r="C9700" s="158" t="s">
        <v>308</v>
      </c>
      <c r="D9700" s="159">
        <v>463.68</v>
      </c>
    </row>
    <row r="9701" spans="3:4" ht="15" hidden="1" customHeight="1" x14ac:dyDescent="0.25">
      <c r="C9701" s="160" t="s">
        <v>551</v>
      </c>
      <c r="D9701" s="161">
        <v>751.68</v>
      </c>
    </row>
    <row r="9702" spans="3:4" ht="15" hidden="1" customHeight="1" x14ac:dyDescent="0.25">
      <c r="C9702" s="158" t="s">
        <v>307</v>
      </c>
      <c r="D9702" s="159">
        <v>1255.93</v>
      </c>
    </row>
    <row r="9703" spans="3:4" ht="15" hidden="1" customHeight="1" x14ac:dyDescent="0.25">
      <c r="C9703" s="160" t="s">
        <v>557</v>
      </c>
      <c r="D9703" s="161">
        <v>971.55</v>
      </c>
    </row>
    <row r="9704" spans="3:4" ht="15" hidden="1" customHeight="1" x14ac:dyDescent="0.25">
      <c r="C9704" s="158" t="s">
        <v>308</v>
      </c>
      <c r="D9704" s="159">
        <v>676.54</v>
      </c>
    </row>
    <row r="9705" spans="3:4" ht="15" hidden="1" customHeight="1" x14ac:dyDescent="0.25">
      <c r="C9705" s="160" t="s">
        <v>553</v>
      </c>
      <c r="D9705" s="161">
        <v>833.89</v>
      </c>
    </row>
    <row r="9706" spans="3:4" ht="15" hidden="1" customHeight="1" x14ac:dyDescent="0.25">
      <c r="C9706" s="158" t="s">
        <v>553</v>
      </c>
      <c r="D9706" s="159">
        <v>236.73</v>
      </c>
    </row>
    <row r="9707" spans="3:4" ht="15" hidden="1" customHeight="1" x14ac:dyDescent="0.25">
      <c r="C9707" s="160" t="s">
        <v>549</v>
      </c>
      <c r="D9707" s="161">
        <v>100.19</v>
      </c>
    </row>
    <row r="9708" spans="3:4" ht="15" hidden="1" customHeight="1" x14ac:dyDescent="0.25">
      <c r="C9708" s="158" t="s">
        <v>549</v>
      </c>
      <c r="D9708" s="159">
        <v>956.87</v>
      </c>
    </row>
    <row r="9709" spans="3:4" ht="15" hidden="1" customHeight="1" x14ac:dyDescent="0.25">
      <c r="C9709" s="160" t="s">
        <v>541</v>
      </c>
      <c r="D9709" s="161">
        <v>493.9</v>
      </c>
    </row>
    <row r="9710" spans="3:4" ht="15" hidden="1" customHeight="1" x14ac:dyDescent="0.25">
      <c r="C9710" s="158" t="s">
        <v>547</v>
      </c>
      <c r="D9710" s="159">
        <v>459.92</v>
      </c>
    </row>
    <row r="9711" spans="3:4" ht="15" hidden="1" customHeight="1" x14ac:dyDescent="0.25">
      <c r="C9711" s="160" t="s">
        <v>309</v>
      </c>
      <c r="D9711" s="161">
        <v>467.74</v>
      </c>
    </row>
    <row r="9712" spans="3:4" ht="15" hidden="1" customHeight="1" x14ac:dyDescent="0.25">
      <c r="C9712" s="158" t="s">
        <v>543</v>
      </c>
      <c r="D9712" s="159">
        <v>1202.1099999999999</v>
      </c>
    </row>
    <row r="9713" spans="3:4" ht="15" hidden="1" customHeight="1" x14ac:dyDescent="0.25">
      <c r="C9713" s="160" t="s">
        <v>549</v>
      </c>
      <c r="D9713" s="161">
        <v>1104.94</v>
      </c>
    </row>
    <row r="9714" spans="3:4" ht="15" hidden="1" customHeight="1" x14ac:dyDescent="0.25">
      <c r="C9714" s="158" t="s">
        <v>546</v>
      </c>
      <c r="D9714" s="159">
        <v>731.84</v>
      </c>
    </row>
    <row r="9715" spans="3:4" ht="15" hidden="1" customHeight="1" x14ac:dyDescent="0.25">
      <c r="C9715" s="160" t="s">
        <v>540</v>
      </c>
      <c r="D9715" s="161">
        <v>1159.3800000000001</v>
      </c>
    </row>
    <row r="9716" spans="3:4" ht="15" hidden="1" customHeight="1" x14ac:dyDescent="0.25">
      <c r="C9716" s="158" t="s">
        <v>551</v>
      </c>
      <c r="D9716" s="159">
        <v>157.08000000000001</v>
      </c>
    </row>
    <row r="9717" spans="3:4" ht="15" hidden="1" customHeight="1" x14ac:dyDescent="0.25">
      <c r="C9717" s="160" t="s">
        <v>307</v>
      </c>
      <c r="D9717" s="161">
        <v>767.64</v>
      </c>
    </row>
    <row r="9718" spans="3:4" ht="15" hidden="1" customHeight="1" x14ac:dyDescent="0.25">
      <c r="C9718" s="158" t="s">
        <v>556</v>
      </c>
      <c r="D9718" s="159">
        <v>558.82000000000005</v>
      </c>
    </row>
    <row r="9719" spans="3:4" ht="15" hidden="1" customHeight="1" x14ac:dyDescent="0.25">
      <c r="C9719" s="160" t="s">
        <v>543</v>
      </c>
      <c r="D9719" s="161">
        <v>948.67</v>
      </c>
    </row>
    <row r="9720" spans="3:4" ht="15" hidden="1" customHeight="1" x14ac:dyDescent="0.25">
      <c r="C9720" s="158" t="s">
        <v>545</v>
      </c>
      <c r="D9720" s="159">
        <v>653.30999999999995</v>
      </c>
    </row>
    <row r="9721" spans="3:4" ht="15" hidden="1" customHeight="1" x14ac:dyDescent="0.25">
      <c r="C9721" s="160" t="s">
        <v>550</v>
      </c>
      <c r="D9721" s="161">
        <v>857.48</v>
      </c>
    </row>
    <row r="9722" spans="3:4" ht="15" hidden="1" customHeight="1" x14ac:dyDescent="0.25">
      <c r="C9722" s="158" t="s">
        <v>312</v>
      </c>
      <c r="D9722" s="159">
        <v>218</v>
      </c>
    </row>
    <row r="9723" spans="3:4" ht="15" hidden="1" customHeight="1" x14ac:dyDescent="0.25">
      <c r="C9723" s="160" t="s">
        <v>547</v>
      </c>
      <c r="D9723" s="161">
        <v>489.15</v>
      </c>
    </row>
    <row r="9724" spans="3:4" ht="15" hidden="1" customHeight="1" x14ac:dyDescent="0.25">
      <c r="C9724" s="158" t="s">
        <v>307</v>
      </c>
      <c r="D9724" s="159">
        <v>1292.8399999999999</v>
      </c>
    </row>
    <row r="9725" spans="3:4" ht="15" hidden="1" customHeight="1" x14ac:dyDescent="0.25">
      <c r="C9725" s="160" t="s">
        <v>547</v>
      </c>
      <c r="D9725" s="161">
        <v>1117.3800000000001</v>
      </c>
    </row>
    <row r="9726" spans="3:4" ht="15" hidden="1" customHeight="1" x14ac:dyDescent="0.25">
      <c r="C9726" s="158" t="s">
        <v>307</v>
      </c>
      <c r="D9726" s="159">
        <v>972.34</v>
      </c>
    </row>
    <row r="9727" spans="3:4" ht="15" hidden="1" customHeight="1" x14ac:dyDescent="0.25">
      <c r="C9727" s="160" t="s">
        <v>557</v>
      </c>
      <c r="D9727" s="161">
        <v>712.36</v>
      </c>
    </row>
    <row r="9728" spans="3:4" ht="15" hidden="1" customHeight="1" x14ac:dyDescent="0.25">
      <c r="C9728" s="158" t="s">
        <v>307</v>
      </c>
      <c r="D9728" s="159">
        <v>706.25</v>
      </c>
    </row>
    <row r="9729" spans="3:4" ht="15" hidden="1" customHeight="1" x14ac:dyDescent="0.25">
      <c r="C9729" s="160" t="s">
        <v>309</v>
      </c>
      <c r="D9729" s="161">
        <v>463.08</v>
      </c>
    </row>
    <row r="9730" spans="3:4" ht="15" hidden="1" customHeight="1" x14ac:dyDescent="0.25">
      <c r="C9730" s="158" t="s">
        <v>543</v>
      </c>
      <c r="D9730" s="159">
        <v>496.97</v>
      </c>
    </row>
    <row r="9731" spans="3:4" ht="15" hidden="1" customHeight="1" x14ac:dyDescent="0.25">
      <c r="C9731" s="160" t="s">
        <v>547</v>
      </c>
      <c r="D9731" s="161">
        <v>177.3</v>
      </c>
    </row>
    <row r="9732" spans="3:4" ht="15" hidden="1" customHeight="1" x14ac:dyDescent="0.25">
      <c r="C9732" s="158" t="s">
        <v>309</v>
      </c>
      <c r="D9732" s="159">
        <v>373.1</v>
      </c>
    </row>
    <row r="9733" spans="3:4" ht="15" hidden="1" customHeight="1" x14ac:dyDescent="0.25">
      <c r="C9733" s="160" t="s">
        <v>546</v>
      </c>
      <c r="D9733" s="161">
        <v>1202.5999999999999</v>
      </c>
    </row>
    <row r="9734" spans="3:4" ht="15" hidden="1" customHeight="1" x14ac:dyDescent="0.25">
      <c r="C9734" s="158" t="s">
        <v>540</v>
      </c>
      <c r="D9734" s="159">
        <v>479.46</v>
      </c>
    </row>
    <row r="9735" spans="3:4" ht="15" hidden="1" customHeight="1" x14ac:dyDescent="0.25">
      <c r="C9735" s="160" t="s">
        <v>542</v>
      </c>
      <c r="D9735" s="161">
        <v>212.25</v>
      </c>
    </row>
    <row r="9736" spans="3:4" ht="15" hidden="1" customHeight="1" x14ac:dyDescent="0.25">
      <c r="C9736" s="158" t="s">
        <v>308</v>
      </c>
      <c r="D9736" s="159">
        <v>921.24</v>
      </c>
    </row>
    <row r="9737" spans="3:4" ht="15" hidden="1" customHeight="1" x14ac:dyDescent="0.25">
      <c r="C9737" s="160" t="s">
        <v>549</v>
      </c>
      <c r="D9737" s="161">
        <v>737.7</v>
      </c>
    </row>
    <row r="9738" spans="3:4" ht="15" hidden="1" customHeight="1" x14ac:dyDescent="0.25">
      <c r="C9738" s="158" t="s">
        <v>558</v>
      </c>
      <c r="D9738" s="159">
        <v>880.78</v>
      </c>
    </row>
    <row r="9739" spans="3:4" ht="15" hidden="1" customHeight="1" x14ac:dyDescent="0.25">
      <c r="C9739" s="160" t="s">
        <v>545</v>
      </c>
      <c r="D9739" s="161">
        <v>762.94</v>
      </c>
    </row>
    <row r="9740" spans="3:4" ht="15" hidden="1" customHeight="1" x14ac:dyDescent="0.25">
      <c r="C9740" s="158" t="s">
        <v>540</v>
      </c>
      <c r="D9740" s="159">
        <v>55.35</v>
      </c>
    </row>
    <row r="9741" spans="3:4" ht="15" hidden="1" customHeight="1" x14ac:dyDescent="0.25">
      <c r="C9741" s="160" t="s">
        <v>308</v>
      </c>
      <c r="D9741" s="161">
        <v>795.45</v>
      </c>
    </row>
    <row r="9742" spans="3:4" ht="15" hidden="1" customHeight="1" x14ac:dyDescent="0.25">
      <c r="C9742" s="158" t="s">
        <v>544</v>
      </c>
      <c r="D9742" s="159">
        <v>134.41999999999999</v>
      </c>
    </row>
    <row r="9743" spans="3:4" ht="15" hidden="1" customHeight="1" x14ac:dyDescent="0.25">
      <c r="C9743" s="160" t="s">
        <v>555</v>
      </c>
      <c r="D9743" s="161">
        <v>1277.8800000000001</v>
      </c>
    </row>
    <row r="9744" spans="3:4" ht="15" hidden="1" customHeight="1" x14ac:dyDescent="0.25">
      <c r="C9744" s="158" t="s">
        <v>544</v>
      </c>
      <c r="D9744" s="159">
        <v>787.31</v>
      </c>
    </row>
    <row r="9745" spans="3:4" ht="15" hidden="1" customHeight="1" x14ac:dyDescent="0.25">
      <c r="C9745" s="160" t="s">
        <v>309</v>
      </c>
      <c r="D9745" s="161">
        <v>507.76</v>
      </c>
    </row>
    <row r="9746" spans="3:4" ht="15" hidden="1" customHeight="1" x14ac:dyDescent="0.25">
      <c r="C9746" s="158" t="s">
        <v>307</v>
      </c>
      <c r="D9746" s="159">
        <v>575.39</v>
      </c>
    </row>
    <row r="9747" spans="3:4" ht="15" hidden="1" customHeight="1" x14ac:dyDescent="0.25">
      <c r="C9747" s="160" t="s">
        <v>307</v>
      </c>
      <c r="D9747" s="161">
        <v>111.32</v>
      </c>
    </row>
    <row r="9748" spans="3:4" ht="15" hidden="1" customHeight="1" x14ac:dyDescent="0.25">
      <c r="C9748" s="158" t="s">
        <v>549</v>
      </c>
      <c r="D9748" s="159">
        <v>1055.2</v>
      </c>
    </row>
    <row r="9749" spans="3:4" ht="15" hidden="1" customHeight="1" x14ac:dyDescent="0.25">
      <c r="C9749" s="160" t="s">
        <v>312</v>
      </c>
      <c r="D9749" s="161">
        <v>308.66000000000003</v>
      </c>
    </row>
    <row r="9750" spans="3:4" ht="15" hidden="1" customHeight="1" x14ac:dyDescent="0.25">
      <c r="C9750" s="158" t="s">
        <v>552</v>
      </c>
      <c r="D9750" s="159">
        <v>716.59</v>
      </c>
    </row>
    <row r="9751" spans="3:4" ht="15" hidden="1" customHeight="1" x14ac:dyDescent="0.25">
      <c r="C9751" s="160" t="s">
        <v>558</v>
      </c>
      <c r="D9751" s="161">
        <v>230.67</v>
      </c>
    </row>
    <row r="9752" spans="3:4" ht="15" hidden="1" customHeight="1" x14ac:dyDescent="0.25">
      <c r="C9752" s="158" t="s">
        <v>312</v>
      </c>
      <c r="D9752" s="159">
        <v>725.75</v>
      </c>
    </row>
    <row r="9753" spans="3:4" ht="15" hidden="1" customHeight="1" x14ac:dyDescent="0.25">
      <c r="C9753" s="160" t="s">
        <v>547</v>
      </c>
      <c r="D9753" s="161">
        <v>747.17</v>
      </c>
    </row>
    <row r="9754" spans="3:4" ht="15" hidden="1" customHeight="1" x14ac:dyDescent="0.25">
      <c r="C9754" s="158" t="s">
        <v>549</v>
      </c>
      <c r="D9754" s="159">
        <v>851.12</v>
      </c>
    </row>
    <row r="9755" spans="3:4" ht="15" hidden="1" customHeight="1" x14ac:dyDescent="0.25">
      <c r="C9755" s="160" t="s">
        <v>546</v>
      </c>
      <c r="D9755" s="161">
        <v>738.8</v>
      </c>
    </row>
    <row r="9756" spans="3:4" ht="15" hidden="1" customHeight="1" x14ac:dyDescent="0.25">
      <c r="C9756" s="158" t="s">
        <v>552</v>
      </c>
      <c r="D9756" s="159">
        <v>367.92</v>
      </c>
    </row>
    <row r="9757" spans="3:4" ht="15" hidden="1" customHeight="1" x14ac:dyDescent="0.25">
      <c r="C9757" s="160" t="s">
        <v>547</v>
      </c>
      <c r="D9757" s="161">
        <v>224.38</v>
      </c>
    </row>
    <row r="9758" spans="3:4" ht="15" hidden="1" customHeight="1" x14ac:dyDescent="0.25">
      <c r="C9758" s="158" t="s">
        <v>539</v>
      </c>
      <c r="D9758" s="159">
        <v>715.81</v>
      </c>
    </row>
    <row r="9759" spans="3:4" ht="15" hidden="1" customHeight="1" x14ac:dyDescent="0.25">
      <c r="C9759" s="160" t="s">
        <v>545</v>
      </c>
      <c r="D9759" s="161">
        <v>1082.74</v>
      </c>
    </row>
    <row r="9760" spans="3:4" ht="15" hidden="1" customHeight="1" x14ac:dyDescent="0.25">
      <c r="C9760" s="158" t="s">
        <v>557</v>
      </c>
      <c r="D9760" s="159">
        <v>985.01</v>
      </c>
    </row>
    <row r="9761" spans="3:4" ht="15" hidden="1" customHeight="1" x14ac:dyDescent="0.25">
      <c r="C9761" s="160" t="s">
        <v>546</v>
      </c>
      <c r="D9761" s="161">
        <v>151.26</v>
      </c>
    </row>
    <row r="9762" spans="3:4" ht="15" hidden="1" customHeight="1" x14ac:dyDescent="0.25">
      <c r="C9762" s="158" t="s">
        <v>542</v>
      </c>
      <c r="D9762" s="159">
        <v>719.83</v>
      </c>
    </row>
    <row r="9763" spans="3:4" ht="15" hidden="1" customHeight="1" x14ac:dyDescent="0.25">
      <c r="C9763" s="160" t="s">
        <v>540</v>
      </c>
      <c r="D9763" s="161">
        <v>62.03</v>
      </c>
    </row>
    <row r="9764" spans="3:4" ht="15" hidden="1" customHeight="1" x14ac:dyDescent="0.25">
      <c r="C9764" s="158" t="s">
        <v>553</v>
      </c>
      <c r="D9764" s="159">
        <v>193.61</v>
      </c>
    </row>
    <row r="9765" spans="3:4" ht="15" hidden="1" customHeight="1" x14ac:dyDescent="0.25">
      <c r="C9765" s="160" t="s">
        <v>552</v>
      </c>
      <c r="D9765" s="161">
        <v>342.77</v>
      </c>
    </row>
    <row r="9766" spans="3:4" ht="15" hidden="1" customHeight="1" x14ac:dyDescent="0.25">
      <c r="C9766" s="158" t="s">
        <v>307</v>
      </c>
      <c r="D9766" s="159">
        <v>132.97</v>
      </c>
    </row>
    <row r="9767" spans="3:4" ht="15" hidden="1" customHeight="1" x14ac:dyDescent="0.25">
      <c r="C9767" s="160" t="s">
        <v>553</v>
      </c>
      <c r="D9767" s="161">
        <v>261.33999999999997</v>
      </c>
    </row>
    <row r="9768" spans="3:4" ht="15" hidden="1" customHeight="1" x14ac:dyDescent="0.25">
      <c r="C9768" s="158" t="s">
        <v>309</v>
      </c>
      <c r="D9768" s="159">
        <v>372.72</v>
      </c>
    </row>
    <row r="9769" spans="3:4" ht="15" hidden="1" customHeight="1" x14ac:dyDescent="0.25">
      <c r="C9769" s="160" t="s">
        <v>555</v>
      </c>
      <c r="D9769" s="161">
        <v>1144.5</v>
      </c>
    </row>
    <row r="9770" spans="3:4" ht="15" hidden="1" customHeight="1" x14ac:dyDescent="0.25">
      <c r="C9770" s="158" t="s">
        <v>540</v>
      </c>
      <c r="D9770" s="159">
        <v>530.55999999999995</v>
      </c>
    </row>
    <row r="9771" spans="3:4" ht="15" hidden="1" customHeight="1" x14ac:dyDescent="0.25">
      <c r="C9771" s="160" t="s">
        <v>551</v>
      </c>
      <c r="D9771" s="161">
        <v>335.66</v>
      </c>
    </row>
    <row r="9772" spans="3:4" ht="15" hidden="1" customHeight="1" x14ac:dyDescent="0.25">
      <c r="C9772" s="158" t="s">
        <v>554</v>
      </c>
      <c r="D9772" s="159">
        <v>503.56</v>
      </c>
    </row>
    <row r="9773" spans="3:4" ht="15" hidden="1" customHeight="1" x14ac:dyDescent="0.25">
      <c r="C9773" s="160" t="s">
        <v>542</v>
      </c>
      <c r="D9773" s="161">
        <v>43.57</v>
      </c>
    </row>
    <row r="9774" spans="3:4" ht="15" hidden="1" customHeight="1" x14ac:dyDescent="0.25">
      <c r="C9774" s="158" t="s">
        <v>539</v>
      </c>
      <c r="D9774" s="159">
        <v>532.26</v>
      </c>
    </row>
    <row r="9775" spans="3:4" ht="15" hidden="1" customHeight="1" x14ac:dyDescent="0.25">
      <c r="C9775" s="160" t="s">
        <v>546</v>
      </c>
      <c r="D9775" s="161">
        <v>90.04</v>
      </c>
    </row>
    <row r="9776" spans="3:4" ht="15" hidden="1" customHeight="1" x14ac:dyDescent="0.25">
      <c r="C9776" s="158" t="s">
        <v>308</v>
      </c>
      <c r="D9776" s="159">
        <v>477.21</v>
      </c>
    </row>
    <row r="9777" spans="3:4" ht="15" hidden="1" customHeight="1" x14ac:dyDescent="0.25">
      <c r="C9777" s="160" t="s">
        <v>543</v>
      </c>
      <c r="D9777" s="161">
        <v>612.48</v>
      </c>
    </row>
    <row r="9778" spans="3:4" ht="15" hidden="1" customHeight="1" x14ac:dyDescent="0.25">
      <c r="C9778" s="158" t="s">
        <v>539</v>
      </c>
      <c r="D9778" s="159">
        <v>358.53</v>
      </c>
    </row>
    <row r="9779" spans="3:4" ht="15" hidden="1" customHeight="1" x14ac:dyDescent="0.25">
      <c r="C9779" s="160" t="s">
        <v>540</v>
      </c>
      <c r="D9779" s="161">
        <v>656.72</v>
      </c>
    </row>
    <row r="9780" spans="3:4" ht="15" hidden="1" customHeight="1" x14ac:dyDescent="0.25">
      <c r="C9780" s="158" t="s">
        <v>552</v>
      </c>
      <c r="D9780" s="159">
        <v>602.21</v>
      </c>
    </row>
    <row r="9781" spans="3:4" ht="15" hidden="1" customHeight="1" x14ac:dyDescent="0.25">
      <c r="C9781" s="160" t="s">
        <v>545</v>
      </c>
      <c r="D9781" s="161">
        <v>854.34</v>
      </c>
    </row>
    <row r="9782" spans="3:4" ht="15" hidden="1" customHeight="1" x14ac:dyDescent="0.25">
      <c r="C9782" s="158" t="s">
        <v>547</v>
      </c>
      <c r="D9782" s="159">
        <v>539.75</v>
      </c>
    </row>
    <row r="9783" spans="3:4" ht="15" hidden="1" customHeight="1" x14ac:dyDescent="0.25">
      <c r="C9783" s="160" t="s">
        <v>309</v>
      </c>
      <c r="D9783" s="161">
        <v>414.61</v>
      </c>
    </row>
    <row r="9784" spans="3:4" ht="15" hidden="1" customHeight="1" x14ac:dyDescent="0.25">
      <c r="C9784" s="158" t="s">
        <v>540</v>
      </c>
      <c r="D9784" s="159">
        <v>1024.04</v>
      </c>
    </row>
    <row r="9785" spans="3:4" ht="15" hidden="1" customHeight="1" x14ac:dyDescent="0.25">
      <c r="C9785" s="160" t="s">
        <v>546</v>
      </c>
      <c r="D9785" s="161">
        <v>593.67999999999995</v>
      </c>
    </row>
    <row r="9786" spans="3:4" ht="15" hidden="1" customHeight="1" x14ac:dyDescent="0.25">
      <c r="C9786" s="158" t="s">
        <v>543</v>
      </c>
      <c r="D9786" s="159">
        <v>1144.9000000000001</v>
      </c>
    </row>
    <row r="9787" spans="3:4" ht="15" hidden="1" customHeight="1" x14ac:dyDescent="0.25">
      <c r="C9787" s="160" t="s">
        <v>556</v>
      </c>
      <c r="D9787" s="161">
        <v>439.24</v>
      </c>
    </row>
    <row r="9788" spans="3:4" ht="15" hidden="1" customHeight="1" x14ac:dyDescent="0.25">
      <c r="C9788" s="158" t="s">
        <v>308</v>
      </c>
      <c r="D9788" s="159">
        <v>406.04</v>
      </c>
    </row>
    <row r="9789" spans="3:4" ht="15" hidden="1" customHeight="1" x14ac:dyDescent="0.25">
      <c r="C9789" s="160" t="s">
        <v>544</v>
      </c>
      <c r="D9789" s="161">
        <v>896</v>
      </c>
    </row>
    <row r="9790" spans="3:4" ht="15" hidden="1" customHeight="1" x14ac:dyDescent="0.25">
      <c r="C9790" s="158" t="s">
        <v>309</v>
      </c>
      <c r="D9790" s="159">
        <v>631.95000000000005</v>
      </c>
    </row>
    <row r="9791" spans="3:4" ht="15" hidden="1" customHeight="1" x14ac:dyDescent="0.25">
      <c r="C9791" s="160" t="s">
        <v>540</v>
      </c>
      <c r="D9791" s="161">
        <v>680.46</v>
      </c>
    </row>
    <row r="9792" spans="3:4" ht="15" hidden="1" customHeight="1" x14ac:dyDescent="0.25">
      <c r="C9792" s="158" t="s">
        <v>558</v>
      </c>
      <c r="D9792" s="159">
        <v>136.13999999999999</v>
      </c>
    </row>
    <row r="9793" spans="3:4" ht="15" hidden="1" customHeight="1" x14ac:dyDescent="0.25">
      <c r="C9793" s="160" t="s">
        <v>547</v>
      </c>
      <c r="D9793" s="161">
        <v>639.44000000000005</v>
      </c>
    </row>
    <row r="9794" spans="3:4" ht="15" hidden="1" customHeight="1" x14ac:dyDescent="0.25">
      <c r="C9794" s="158" t="s">
        <v>539</v>
      </c>
      <c r="D9794" s="159">
        <v>557.83000000000004</v>
      </c>
    </row>
    <row r="9795" spans="3:4" ht="15" hidden="1" customHeight="1" x14ac:dyDescent="0.25">
      <c r="C9795" s="160" t="s">
        <v>547</v>
      </c>
      <c r="D9795" s="161">
        <v>568.57000000000005</v>
      </c>
    </row>
    <row r="9796" spans="3:4" ht="15" hidden="1" customHeight="1" x14ac:dyDescent="0.25">
      <c r="C9796" s="158" t="s">
        <v>308</v>
      </c>
      <c r="D9796" s="159">
        <v>844.99</v>
      </c>
    </row>
    <row r="9797" spans="3:4" ht="15" hidden="1" customHeight="1" x14ac:dyDescent="0.25">
      <c r="C9797" s="160" t="s">
        <v>546</v>
      </c>
      <c r="D9797" s="161">
        <v>647.88</v>
      </c>
    </row>
    <row r="9798" spans="3:4" ht="15" hidden="1" customHeight="1" x14ac:dyDescent="0.25">
      <c r="C9798" s="158" t="s">
        <v>556</v>
      </c>
      <c r="D9798" s="159">
        <v>420.01</v>
      </c>
    </row>
    <row r="9799" spans="3:4" ht="15" hidden="1" customHeight="1" x14ac:dyDescent="0.25">
      <c r="C9799" s="160" t="s">
        <v>552</v>
      </c>
      <c r="D9799" s="161">
        <v>163.34</v>
      </c>
    </row>
    <row r="9800" spans="3:4" ht="15" hidden="1" customHeight="1" x14ac:dyDescent="0.25">
      <c r="C9800" s="158" t="s">
        <v>546</v>
      </c>
      <c r="D9800" s="159">
        <v>1279.98</v>
      </c>
    </row>
    <row r="9801" spans="3:4" ht="15" hidden="1" customHeight="1" x14ac:dyDescent="0.25">
      <c r="C9801" s="160" t="s">
        <v>557</v>
      </c>
      <c r="D9801" s="161">
        <v>646.49</v>
      </c>
    </row>
    <row r="9802" spans="3:4" ht="15" hidden="1" customHeight="1" x14ac:dyDescent="0.25">
      <c r="C9802" s="158" t="s">
        <v>308</v>
      </c>
      <c r="D9802" s="159">
        <v>145.61000000000001</v>
      </c>
    </row>
    <row r="9803" spans="3:4" ht="15" hidden="1" customHeight="1" x14ac:dyDescent="0.25">
      <c r="C9803" s="160" t="s">
        <v>543</v>
      </c>
      <c r="D9803" s="161">
        <v>723.05</v>
      </c>
    </row>
    <row r="9804" spans="3:4" ht="15" hidden="1" customHeight="1" x14ac:dyDescent="0.25">
      <c r="C9804" s="158" t="s">
        <v>309</v>
      </c>
      <c r="D9804" s="159">
        <v>718.98</v>
      </c>
    </row>
    <row r="9805" spans="3:4" ht="15" hidden="1" customHeight="1" x14ac:dyDescent="0.25">
      <c r="C9805" s="160" t="s">
        <v>542</v>
      </c>
      <c r="D9805" s="161">
        <v>48.53</v>
      </c>
    </row>
    <row r="9806" spans="3:4" ht="15" hidden="1" customHeight="1" x14ac:dyDescent="0.25">
      <c r="C9806" s="158" t="s">
        <v>546</v>
      </c>
      <c r="D9806" s="159">
        <v>444.35</v>
      </c>
    </row>
    <row r="9807" spans="3:4" ht="15" hidden="1" customHeight="1" x14ac:dyDescent="0.25">
      <c r="C9807" s="160" t="s">
        <v>309</v>
      </c>
      <c r="D9807" s="161">
        <v>585.47</v>
      </c>
    </row>
    <row r="9808" spans="3:4" ht="15" hidden="1" customHeight="1" x14ac:dyDescent="0.25">
      <c r="C9808" s="158" t="s">
        <v>545</v>
      </c>
      <c r="D9808" s="159">
        <v>1024.4000000000001</v>
      </c>
    </row>
    <row r="9809" spans="3:4" ht="15" hidden="1" customHeight="1" x14ac:dyDescent="0.25">
      <c r="C9809" s="160" t="s">
        <v>547</v>
      </c>
      <c r="D9809" s="161">
        <v>702.14</v>
      </c>
    </row>
    <row r="9810" spans="3:4" ht="15" hidden="1" customHeight="1" x14ac:dyDescent="0.25">
      <c r="C9810" s="158" t="s">
        <v>556</v>
      </c>
      <c r="D9810" s="159">
        <v>577.48</v>
      </c>
    </row>
    <row r="9811" spans="3:4" ht="15" hidden="1" customHeight="1" x14ac:dyDescent="0.25">
      <c r="C9811" s="160" t="s">
        <v>557</v>
      </c>
      <c r="D9811" s="161">
        <v>303.63</v>
      </c>
    </row>
    <row r="9812" spans="3:4" ht="15" hidden="1" customHeight="1" x14ac:dyDescent="0.25">
      <c r="C9812" s="158" t="s">
        <v>312</v>
      </c>
      <c r="D9812" s="159">
        <v>881.48</v>
      </c>
    </row>
    <row r="9813" spans="3:4" ht="15" hidden="1" customHeight="1" x14ac:dyDescent="0.25">
      <c r="C9813" s="160" t="s">
        <v>551</v>
      </c>
      <c r="D9813" s="161">
        <v>810.47</v>
      </c>
    </row>
    <row r="9814" spans="3:4" ht="15" hidden="1" customHeight="1" x14ac:dyDescent="0.25">
      <c r="C9814" s="158" t="s">
        <v>543</v>
      </c>
      <c r="D9814" s="159">
        <v>705.95</v>
      </c>
    </row>
    <row r="9815" spans="3:4" ht="15" hidden="1" customHeight="1" x14ac:dyDescent="0.25">
      <c r="C9815" s="160" t="s">
        <v>552</v>
      </c>
      <c r="D9815" s="161">
        <v>938.63</v>
      </c>
    </row>
    <row r="9816" spans="3:4" ht="15" hidden="1" customHeight="1" x14ac:dyDescent="0.25">
      <c r="C9816" s="158" t="s">
        <v>547</v>
      </c>
      <c r="D9816" s="159">
        <v>567.84</v>
      </c>
    </row>
    <row r="9817" spans="3:4" ht="15" hidden="1" customHeight="1" x14ac:dyDescent="0.25">
      <c r="C9817" s="160" t="s">
        <v>552</v>
      </c>
      <c r="D9817" s="161">
        <v>597.23</v>
      </c>
    </row>
    <row r="9818" spans="3:4" ht="15" hidden="1" customHeight="1" x14ac:dyDescent="0.25">
      <c r="C9818" s="158" t="s">
        <v>550</v>
      </c>
      <c r="D9818" s="159">
        <v>650.13</v>
      </c>
    </row>
    <row r="9819" spans="3:4" ht="15" hidden="1" customHeight="1" x14ac:dyDescent="0.25">
      <c r="C9819" s="160" t="s">
        <v>549</v>
      </c>
      <c r="D9819" s="161">
        <v>1136.0899999999999</v>
      </c>
    </row>
    <row r="9820" spans="3:4" ht="15" hidden="1" customHeight="1" x14ac:dyDescent="0.25">
      <c r="C9820" s="158" t="s">
        <v>554</v>
      </c>
      <c r="D9820" s="159">
        <v>951.88</v>
      </c>
    </row>
    <row r="9821" spans="3:4" ht="15" hidden="1" customHeight="1" x14ac:dyDescent="0.25">
      <c r="C9821" s="160" t="s">
        <v>551</v>
      </c>
      <c r="D9821" s="161">
        <v>960.6</v>
      </c>
    </row>
    <row r="9822" spans="3:4" ht="15" hidden="1" customHeight="1" x14ac:dyDescent="0.25">
      <c r="C9822" s="158" t="s">
        <v>556</v>
      </c>
      <c r="D9822" s="159">
        <v>855.5</v>
      </c>
    </row>
    <row r="9823" spans="3:4" ht="15" hidden="1" customHeight="1" x14ac:dyDescent="0.25">
      <c r="C9823" s="160" t="s">
        <v>554</v>
      </c>
      <c r="D9823" s="161">
        <v>753.36</v>
      </c>
    </row>
    <row r="9824" spans="3:4" ht="15" hidden="1" customHeight="1" x14ac:dyDescent="0.25">
      <c r="C9824" s="158" t="s">
        <v>309</v>
      </c>
      <c r="D9824" s="159">
        <v>698.95</v>
      </c>
    </row>
    <row r="9825" spans="3:4" ht="15" hidden="1" customHeight="1" x14ac:dyDescent="0.25">
      <c r="C9825" s="160" t="s">
        <v>552</v>
      </c>
      <c r="D9825" s="161">
        <v>589.16999999999996</v>
      </c>
    </row>
    <row r="9826" spans="3:4" ht="15" hidden="1" customHeight="1" x14ac:dyDescent="0.25">
      <c r="C9826" s="158" t="s">
        <v>309</v>
      </c>
      <c r="D9826" s="159">
        <v>243.17</v>
      </c>
    </row>
    <row r="9827" spans="3:4" ht="15" hidden="1" customHeight="1" x14ac:dyDescent="0.25">
      <c r="C9827" s="160" t="s">
        <v>551</v>
      </c>
      <c r="D9827" s="161">
        <v>1286.27</v>
      </c>
    </row>
    <row r="9828" spans="3:4" ht="15" hidden="1" customHeight="1" x14ac:dyDescent="0.25">
      <c r="C9828" s="158" t="s">
        <v>553</v>
      </c>
      <c r="D9828" s="159">
        <v>289.79000000000002</v>
      </c>
    </row>
    <row r="9829" spans="3:4" ht="15" hidden="1" customHeight="1" x14ac:dyDescent="0.25">
      <c r="C9829" s="160" t="s">
        <v>312</v>
      </c>
      <c r="D9829" s="161">
        <v>1079.29</v>
      </c>
    </row>
    <row r="9830" spans="3:4" ht="15" hidden="1" customHeight="1" x14ac:dyDescent="0.25">
      <c r="C9830" s="158" t="s">
        <v>558</v>
      </c>
      <c r="D9830" s="159">
        <v>558.26</v>
      </c>
    </row>
    <row r="9831" spans="3:4" ht="15" hidden="1" customHeight="1" x14ac:dyDescent="0.25">
      <c r="C9831" s="160" t="s">
        <v>549</v>
      </c>
      <c r="D9831" s="161">
        <v>947.71</v>
      </c>
    </row>
    <row r="9832" spans="3:4" ht="15" hidden="1" customHeight="1" x14ac:dyDescent="0.25">
      <c r="C9832" s="158" t="s">
        <v>551</v>
      </c>
      <c r="D9832" s="159">
        <v>156.69</v>
      </c>
    </row>
    <row r="9833" spans="3:4" ht="15" hidden="1" customHeight="1" x14ac:dyDescent="0.25">
      <c r="C9833" s="160" t="s">
        <v>549</v>
      </c>
      <c r="D9833" s="161">
        <v>568.19000000000005</v>
      </c>
    </row>
    <row r="9834" spans="3:4" ht="15" hidden="1" customHeight="1" x14ac:dyDescent="0.25">
      <c r="C9834" s="158" t="s">
        <v>545</v>
      </c>
      <c r="D9834" s="159">
        <v>537.49</v>
      </c>
    </row>
    <row r="9835" spans="3:4" ht="15" hidden="1" customHeight="1" x14ac:dyDescent="0.25">
      <c r="C9835" s="160" t="s">
        <v>542</v>
      </c>
      <c r="D9835" s="161">
        <v>1034.54</v>
      </c>
    </row>
    <row r="9836" spans="3:4" ht="15" hidden="1" customHeight="1" x14ac:dyDescent="0.25">
      <c r="C9836" s="158" t="s">
        <v>557</v>
      </c>
      <c r="D9836" s="159">
        <v>262.91000000000003</v>
      </c>
    </row>
    <row r="9837" spans="3:4" ht="15" hidden="1" customHeight="1" x14ac:dyDescent="0.25">
      <c r="C9837" s="160" t="s">
        <v>309</v>
      </c>
      <c r="D9837" s="161">
        <v>1092.3499999999999</v>
      </c>
    </row>
    <row r="9838" spans="3:4" ht="15" hidden="1" customHeight="1" x14ac:dyDescent="0.25">
      <c r="C9838" s="158" t="s">
        <v>550</v>
      </c>
      <c r="D9838" s="159">
        <v>202.34</v>
      </c>
    </row>
    <row r="9839" spans="3:4" ht="15" hidden="1" customHeight="1" x14ac:dyDescent="0.25">
      <c r="C9839" s="160" t="s">
        <v>539</v>
      </c>
      <c r="D9839" s="161">
        <v>1246.33</v>
      </c>
    </row>
    <row r="9840" spans="3:4" ht="15" hidden="1" customHeight="1" x14ac:dyDescent="0.25">
      <c r="C9840" s="158" t="s">
        <v>544</v>
      </c>
      <c r="D9840" s="159">
        <v>463.16</v>
      </c>
    </row>
    <row r="9841" spans="3:4" ht="15" hidden="1" customHeight="1" x14ac:dyDescent="0.25">
      <c r="C9841" s="160" t="s">
        <v>553</v>
      </c>
      <c r="D9841" s="161">
        <v>485.36</v>
      </c>
    </row>
    <row r="9842" spans="3:4" ht="15" hidden="1" customHeight="1" x14ac:dyDescent="0.25">
      <c r="C9842" s="158" t="s">
        <v>309</v>
      </c>
      <c r="D9842" s="159">
        <v>863.53</v>
      </c>
    </row>
    <row r="9843" spans="3:4" ht="15" hidden="1" customHeight="1" x14ac:dyDescent="0.25">
      <c r="C9843" s="160" t="s">
        <v>557</v>
      </c>
      <c r="D9843" s="161">
        <v>188.49</v>
      </c>
    </row>
    <row r="9844" spans="3:4" ht="15" hidden="1" customHeight="1" x14ac:dyDescent="0.25">
      <c r="C9844" s="158" t="s">
        <v>548</v>
      </c>
      <c r="D9844" s="159">
        <v>283.54000000000002</v>
      </c>
    </row>
    <row r="9845" spans="3:4" ht="15" hidden="1" customHeight="1" x14ac:dyDescent="0.25">
      <c r="C9845" s="160" t="s">
        <v>312</v>
      </c>
      <c r="D9845" s="161">
        <v>1044.3399999999999</v>
      </c>
    </row>
    <row r="9846" spans="3:4" ht="15" hidden="1" customHeight="1" x14ac:dyDescent="0.25">
      <c r="C9846" s="158" t="s">
        <v>307</v>
      </c>
      <c r="D9846" s="159">
        <v>1038.6199999999999</v>
      </c>
    </row>
    <row r="9847" spans="3:4" ht="15" hidden="1" customHeight="1" x14ac:dyDescent="0.25">
      <c r="C9847" s="160" t="s">
        <v>543</v>
      </c>
      <c r="D9847" s="161">
        <v>817.58</v>
      </c>
    </row>
    <row r="9848" spans="3:4" ht="15" hidden="1" customHeight="1" x14ac:dyDescent="0.25">
      <c r="C9848" s="158" t="s">
        <v>542</v>
      </c>
      <c r="D9848" s="159">
        <v>154.18</v>
      </c>
    </row>
    <row r="9849" spans="3:4" ht="15" hidden="1" customHeight="1" x14ac:dyDescent="0.25">
      <c r="C9849" s="160" t="s">
        <v>540</v>
      </c>
      <c r="D9849" s="161">
        <v>1119.95</v>
      </c>
    </row>
    <row r="9850" spans="3:4" ht="15" hidden="1" customHeight="1" x14ac:dyDescent="0.25">
      <c r="C9850" s="158" t="s">
        <v>543</v>
      </c>
      <c r="D9850" s="159">
        <v>583.86</v>
      </c>
    </row>
    <row r="9851" spans="3:4" ht="15" hidden="1" customHeight="1" x14ac:dyDescent="0.25">
      <c r="C9851" s="160" t="s">
        <v>558</v>
      </c>
      <c r="D9851" s="161">
        <v>162.86000000000001</v>
      </c>
    </row>
    <row r="9852" spans="3:4" ht="15" hidden="1" customHeight="1" x14ac:dyDescent="0.25">
      <c r="C9852" s="158" t="s">
        <v>540</v>
      </c>
      <c r="D9852" s="159">
        <v>859.16</v>
      </c>
    </row>
    <row r="9853" spans="3:4" ht="15" hidden="1" customHeight="1" x14ac:dyDescent="0.25">
      <c r="C9853" s="160" t="s">
        <v>558</v>
      </c>
      <c r="D9853" s="161">
        <v>616.47</v>
      </c>
    </row>
    <row r="9854" spans="3:4" ht="15" hidden="1" customHeight="1" x14ac:dyDescent="0.25">
      <c r="C9854" s="158" t="s">
        <v>557</v>
      </c>
      <c r="D9854" s="159">
        <v>31.59</v>
      </c>
    </row>
    <row r="9855" spans="3:4" ht="15" hidden="1" customHeight="1" x14ac:dyDescent="0.25">
      <c r="C9855" s="160" t="s">
        <v>555</v>
      </c>
      <c r="D9855" s="161">
        <v>254.49</v>
      </c>
    </row>
    <row r="9856" spans="3:4" ht="15" hidden="1" customHeight="1" x14ac:dyDescent="0.25">
      <c r="C9856" s="158" t="s">
        <v>546</v>
      </c>
      <c r="D9856" s="159">
        <v>415.42</v>
      </c>
    </row>
    <row r="9857" spans="3:4" ht="15" hidden="1" customHeight="1" x14ac:dyDescent="0.25">
      <c r="C9857" s="160" t="s">
        <v>542</v>
      </c>
      <c r="D9857" s="161">
        <v>1253.8699999999999</v>
      </c>
    </row>
    <row r="9858" spans="3:4" ht="15" hidden="1" customHeight="1" x14ac:dyDescent="0.25">
      <c r="C9858" s="158" t="s">
        <v>558</v>
      </c>
      <c r="D9858" s="159">
        <v>102.43</v>
      </c>
    </row>
    <row r="9859" spans="3:4" ht="15" hidden="1" customHeight="1" x14ac:dyDescent="0.25">
      <c r="C9859" s="160" t="s">
        <v>545</v>
      </c>
      <c r="D9859" s="161">
        <v>282.11</v>
      </c>
    </row>
    <row r="9860" spans="3:4" ht="15" hidden="1" customHeight="1" x14ac:dyDescent="0.25">
      <c r="C9860" s="158" t="s">
        <v>540</v>
      </c>
      <c r="D9860" s="159">
        <v>821.79</v>
      </c>
    </row>
    <row r="9861" spans="3:4" ht="15" hidden="1" customHeight="1" x14ac:dyDescent="0.25">
      <c r="C9861" s="160" t="s">
        <v>542</v>
      </c>
      <c r="D9861" s="161">
        <v>66.03</v>
      </c>
    </row>
    <row r="9862" spans="3:4" ht="15" hidden="1" customHeight="1" x14ac:dyDescent="0.25">
      <c r="C9862" s="158" t="s">
        <v>542</v>
      </c>
      <c r="D9862" s="159">
        <v>738.37</v>
      </c>
    </row>
    <row r="9863" spans="3:4" ht="15" hidden="1" customHeight="1" x14ac:dyDescent="0.25">
      <c r="C9863" s="160" t="s">
        <v>543</v>
      </c>
      <c r="D9863" s="161">
        <v>943.02</v>
      </c>
    </row>
    <row r="9864" spans="3:4" ht="15" hidden="1" customHeight="1" x14ac:dyDescent="0.25">
      <c r="C9864" s="158" t="s">
        <v>552</v>
      </c>
      <c r="D9864" s="159">
        <v>1146.53</v>
      </c>
    </row>
    <row r="9865" spans="3:4" ht="15" hidden="1" customHeight="1" x14ac:dyDescent="0.25">
      <c r="C9865" s="160" t="s">
        <v>547</v>
      </c>
      <c r="D9865" s="161">
        <v>544.73</v>
      </c>
    </row>
    <row r="9866" spans="3:4" ht="15" hidden="1" customHeight="1" x14ac:dyDescent="0.25">
      <c r="C9866" s="158" t="s">
        <v>546</v>
      </c>
      <c r="D9866" s="159">
        <v>639.46</v>
      </c>
    </row>
    <row r="9867" spans="3:4" ht="15" hidden="1" customHeight="1" x14ac:dyDescent="0.25">
      <c r="C9867" s="160" t="s">
        <v>552</v>
      </c>
      <c r="D9867" s="161">
        <v>386.78</v>
      </c>
    </row>
    <row r="9868" spans="3:4" ht="15" hidden="1" customHeight="1" x14ac:dyDescent="0.25">
      <c r="C9868" s="158" t="s">
        <v>309</v>
      </c>
      <c r="D9868" s="159">
        <v>1254.81</v>
      </c>
    </row>
    <row r="9869" spans="3:4" ht="15" hidden="1" customHeight="1" x14ac:dyDescent="0.25">
      <c r="C9869" s="160" t="s">
        <v>543</v>
      </c>
      <c r="D9869" s="161">
        <v>433.72</v>
      </c>
    </row>
    <row r="9870" spans="3:4" ht="15" hidden="1" customHeight="1" x14ac:dyDescent="0.25">
      <c r="C9870" s="158" t="s">
        <v>546</v>
      </c>
      <c r="D9870" s="159">
        <v>224.61</v>
      </c>
    </row>
    <row r="9871" spans="3:4" ht="15" hidden="1" customHeight="1" x14ac:dyDescent="0.25">
      <c r="C9871" s="160" t="s">
        <v>547</v>
      </c>
      <c r="D9871" s="161">
        <v>1208.93</v>
      </c>
    </row>
    <row r="9872" spans="3:4" ht="15" hidden="1" customHeight="1" x14ac:dyDescent="0.25">
      <c r="C9872" s="158" t="s">
        <v>542</v>
      </c>
      <c r="D9872" s="159">
        <v>109.88</v>
      </c>
    </row>
    <row r="9873" spans="3:4" ht="15" hidden="1" customHeight="1" x14ac:dyDescent="0.25">
      <c r="C9873" s="160" t="s">
        <v>312</v>
      </c>
      <c r="D9873" s="161">
        <v>562.15</v>
      </c>
    </row>
    <row r="9874" spans="3:4" ht="15" hidden="1" customHeight="1" x14ac:dyDescent="0.25">
      <c r="C9874" s="158" t="s">
        <v>546</v>
      </c>
      <c r="D9874" s="159">
        <v>368.36</v>
      </c>
    </row>
    <row r="9875" spans="3:4" ht="15" hidden="1" customHeight="1" x14ac:dyDescent="0.25">
      <c r="C9875" s="160" t="s">
        <v>546</v>
      </c>
      <c r="D9875" s="161">
        <v>657.3</v>
      </c>
    </row>
    <row r="9876" spans="3:4" ht="15" hidden="1" customHeight="1" x14ac:dyDescent="0.25">
      <c r="C9876" s="158" t="s">
        <v>555</v>
      </c>
      <c r="D9876" s="159">
        <v>432.07</v>
      </c>
    </row>
    <row r="9877" spans="3:4" ht="15" hidden="1" customHeight="1" x14ac:dyDescent="0.25">
      <c r="C9877" s="160" t="s">
        <v>555</v>
      </c>
      <c r="D9877" s="161">
        <v>916.52</v>
      </c>
    </row>
    <row r="9878" spans="3:4" ht="15" hidden="1" customHeight="1" x14ac:dyDescent="0.25">
      <c r="C9878" s="158" t="s">
        <v>308</v>
      </c>
      <c r="D9878" s="159">
        <v>1172.94</v>
      </c>
    </row>
    <row r="9879" spans="3:4" ht="15" hidden="1" customHeight="1" x14ac:dyDescent="0.25">
      <c r="C9879" s="160" t="s">
        <v>550</v>
      </c>
      <c r="D9879" s="161">
        <v>245.66</v>
      </c>
    </row>
    <row r="9880" spans="3:4" ht="15" hidden="1" customHeight="1" x14ac:dyDescent="0.25">
      <c r="C9880" s="158" t="s">
        <v>547</v>
      </c>
      <c r="D9880" s="159">
        <v>661.27</v>
      </c>
    </row>
    <row r="9881" spans="3:4" ht="15" hidden="1" customHeight="1" x14ac:dyDescent="0.25">
      <c r="C9881" s="160" t="s">
        <v>556</v>
      </c>
      <c r="D9881" s="161">
        <v>212.21</v>
      </c>
    </row>
    <row r="9882" spans="3:4" ht="15" hidden="1" customHeight="1" x14ac:dyDescent="0.25">
      <c r="C9882" s="158" t="s">
        <v>542</v>
      </c>
      <c r="D9882" s="159">
        <v>835.58</v>
      </c>
    </row>
    <row r="9883" spans="3:4" ht="15" hidden="1" customHeight="1" x14ac:dyDescent="0.25">
      <c r="C9883" s="160" t="s">
        <v>549</v>
      </c>
      <c r="D9883" s="161">
        <v>813.6</v>
      </c>
    </row>
    <row r="9884" spans="3:4" ht="15" hidden="1" customHeight="1" x14ac:dyDescent="0.25">
      <c r="C9884" s="158" t="s">
        <v>551</v>
      </c>
      <c r="D9884" s="159">
        <v>1042.22</v>
      </c>
    </row>
    <row r="9885" spans="3:4" ht="15" hidden="1" customHeight="1" x14ac:dyDescent="0.25">
      <c r="C9885" s="160" t="s">
        <v>550</v>
      </c>
      <c r="D9885" s="161">
        <v>1129.57</v>
      </c>
    </row>
    <row r="9886" spans="3:4" ht="15" hidden="1" customHeight="1" x14ac:dyDescent="0.25">
      <c r="C9886" s="158" t="s">
        <v>551</v>
      </c>
      <c r="D9886" s="159">
        <v>1007.03</v>
      </c>
    </row>
    <row r="9887" spans="3:4" ht="15" hidden="1" customHeight="1" x14ac:dyDescent="0.25">
      <c r="C9887" s="160" t="s">
        <v>307</v>
      </c>
      <c r="D9887" s="161">
        <v>196.14</v>
      </c>
    </row>
    <row r="9888" spans="3:4" ht="15" hidden="1" customHeight="1" x14ac:dyDescent="0.25">
      <c r="C9888" s="158" t="s">
        <v>551</v>
      </c>
      <c r="D9888" s="159">
        <v>861.51</v>
      </c>
    </row>
    <row r="9889" spans="3:4" ht="15" hidden="1" customHeight="1" x14ac:dyDescent="0.25">
      <c r="C9889" s="160" t="s">
        <v>546</v>
      </c>
      <c r="D9889" s="161">
        <v>579.59</v>
      </c>
    </row>
    <row r="9890" spans="3:4" ht="15" hidden="1" customHeight="1" x14ac:dyDescent="0.25">
      <c r="C9890" s="158" t="s">
        <v>551</v>
      </c>
      <c r="D9890" s="159">
        <v>1142.3699999999999</v>
      </c>
    </row>
    <row r="9891" spans="3:4" ht="15" hidden="1" customHeight="1" x14ac:dyDescent="0.25">
      <c r="C9891" s="160" t="s">
        <v>555</v>
      </c>
      <c r="D9891" s="161">
        <v>868.4</v>
      </c>
    </row>
    <row r="9892" spans="3:4" ht="15" hidden="1" customHeight="1" x14ac:dyDescent="0.25">
      <c r="C9892" s="158" t="s">
        <v>312</v>
      </c>
      <c r="D9892" s="159">
        <v>592.16999999999996</v>
      </c>
    </row>
    <row r="9893" spans="3:4" ht="15" hidden="1" customHeight="1" x14ac:dyDescent="0.25">
      <c r="C9893" s="160" t="s">
        <v>558</v>
      </c>
      <c r="D9893" s="161">
        <v>268.62</v>
      </c>
    </row>
    <row r="9894" spans="3:4" ht="15" hidden="1" customHeight="1" x14ac:dyDescent="0.25">
      <c r="C9894" s="158" t="s">
        <v>308</v>
      </c>
      <c r="D9894" s="159">
        <v>821.79</v>
      </c>
    </row>
    <row r="9895" spans="3:4" ht="15" hidden="1" customHeight="1" x14ac:dyDescent="0.25">
      <c r="C9895" s="160" t="s">
        <v>549</v>
      </c>
      <c r="D9895" s="161">
        <v>979.54</v>
      </c>
    </row>
    <row r="9896" spans="3:4" ht="15" hidden="1" customHeight="1" x14ac:dyDescent="0.25">
      <c r="C9896" s="158" t="s">
        <v>309</v>
      </c>
      <c r="D9896" s="159">
        <v>450.6</v>
      </c>
    </row>
    <row r="9897" spans="3:4" ht="15" hidden="1" customHeight="1" x14ac:dyDescent="0.25">
      <c r="C9897" s="160" t="s">
        <v>552</v>
      </c>
      <c r="D9897" s="161">
        <v>712.24</v>
      </c>
    </row>
    <row r="9898" spans="3:4" ht="15" hidden="1" customHeight="1" x14ac:dyDescent="0.25">
      <c r="C9898" s="158" t="s">
        <v>552</v>
      </c>
      <c r="D9898" s="159">
        <v>510.37</v>
      </c>
    </row>
    <row r="9899" spans="3:4" ht="15" hidden="1" customHeight="1" x14ac:dyDescent="0.25">
      <c r="C9899" s="160" t="s">
        <v>309</v>
      </c>
      <c r="D9899" s="161">
        <v>1257.55</v>
      </c>
    </row>
    <row r="9900" spans="3:4" ht="15" hidden="1" customHeight="1" x14ac:dyDescent="0.25">
      <c r="C9900" s="158" t="s">
        <v>551</v>
      </c>
      <c r="D9900" s="159">
        <v>18.75</v>
      </c>
    </row>
    <row r="9901" spans="3:4" ht="15" hidden="1" customHeight="1" x14ac:dyDescent="0.25">
      <c r="C9901" s="160" t="s">
        <v>553</v>
      </c>
      <c r="D9901" s="161">
        <v>383.59</v>
      </c>
    </row>
    <row r="9902" spans="3:4" ht="15" hidden="1" customHeight="1" x14ac:dyDescent="0.25">
      <c r="C9902" s="158" t="s">
        <v>544</v>
      </c>
      <c r="D9902" s="159">
        <v>604.99</v>
      </c>
    </row>
    <row r="9903" spans="3:4" ht="15" hidden="1" customHeight="1" x14ac:dyDescent="0.25">
      <c r="C9903" s="160" t="s">
        <v>547</v>
      </c>
      <c r="D9903" s="161">
        <v>55.93</v>
      </c>
    </row>
    <row r="9904" spans="3:4" ht="15" hidden="1" customHeight="1" x14ac:dyDescent="0.25">
      <c r="C9904" s="158" t="s">
        <v>543</v>
      </c>
      <c r="D9904" s="159">
        <v>365.26</v>
      </c>
    </row>
    <row r="9905" spans="3:4" ht="15" hidden="1" customHeight="1" x14ac:dyDescent="0.25">
      <c r="C9905" s="160" t="s">
        <v>307</v>
      </c>
      <c r="D9905" s="161">
        <v>754.95</v>
      </c>
    </row>
    <row r="9906" spans="3:4" ht="15" hidden="1" customHeight="1" x14ac:dyDescent="0.25">
      <c r="C9906" s="158" t="s">
        <v>307</v>
      </c>
      <c r="D9906" s="159">
        <v>297.63</v>
      </c>
    </row>
    <row r="9907" spans="3:4" ht="15" hidden="1" customHeight="1" x14ac:dyDescent="0.25">
      <c r="C9907" s="160" t="s">
        <v>542</v>
      </c>
      <c r="D9907" s="161">
        <v>1145.78</v>
      </c>
    </row>
    <row r="9908" spans="3:4" ht="15" hidden="1" customHeight="1" x14ac:dyDescent="0.25">
      <c r="C9908" s="158" t="s">
        <v>542</v>
      </c>
      <c r="D9908" s="159">
        <v>1284.3699999999999</v>
      </c>
    </row>
    <row r="9909" spans="3:4" ht="15" hidden="1" customHeight="1" x14ac:dyDescent="0.25">
      <c r="C9909" s="160" t="s">
        <v>307</v>
      </c>
      <c r="D9909" s="161">
        <v>829.63</v>
      </c>
    </row>
    <row r="9910" spans="3:4" ht="15" hidden="1" customHeight="1" x14ac:dyDescent="0.25">
      <c r="C9910" s="158" t="s">
        <v>543</v>
      </c>
      <c r="D9910" s="159">
        <v>918.27</v>
      </c>
    </row>
    <row r="9911" spans="3:4" ht="15" hidden="1" customHeight="1" x14ac:dyDescent="0.25">
      <c r="C9911" s="160" t="s">
        <v>552</v>
      </c>
      <c r="D9911" s="161">
        <v>420.81</v>
      </c>
    </row>
    <row r="9912" spans="3:4" ht="15" hidden="1" customHeight="1" x14ac:dyDescent="0.25">
      <c r="C9912" s="158" t="s">
        <v>547</v>
      </c>
      <c r="D9912" s="159">
        <v>201.55</v>
      </c>
    </row>
    <row r="9913" spans="3:4" ht="15" hidden="1" customHeight="1" x14ac:dyDescent="0.25">
      <c r="C9913" s="160" t="s">
        <v>541</v>
      </c>
      <c r="D9913" s="161">
        <v>921.16</v>
      </c>
    </row>
    <row r="9914" spans="3:4" ht="15" hidden="1" customHeight="1" x14ac:dyDescent="0.25">
      <c r="C9914" s="158" t="s">
        <v>551</v>
      </c>
      <c r="D9914" s="159">
        <v>871.6</v>
      </c>
    </row>
    <row r="9915" spans="3:4" ht="15" hidden="1" customHeight="1" x14ac:dyDescent="0.25">
      <c r="C9915" s="160" t="s">
        <v>309</v>
      </c>
      <c r="D9915" s="161">
        <v>201.7</v>
      </c>
    </row>
    <row r="9916" spans="3:4" ht="15" hidden="1" customHeight="1" x14ac:dyDescent="0.25">
      <c r="C9916" s="158" t="s">
        <v>553</v>
      </c>
      <c r="D9916" s="159">
        <v>136.75</v>
      </c>
    </row>
    <row r="9917" spans="3:4" ht="15" hidden="1" customHeight="1" x14ac:dyDescent="0.25">
      <c r="C9917" s="160" t="s">
        <v>307</v>
      </c>
      <c r="D9917" s="161">
        <v>730.35</v>
      </c>
    </row>
    <row r="9918" spans="3:4" ht="15" hidden="1" customHeight="1" x14ac:dyDescent="0.25">
      <c r="C9918" s="158" t="s">
        <v>540</v>
      </c>
      <c r="D9918" s="159">
        <v>590.48</v>
      </c>
    </row>
    <row r="9919" spans="3:4" ht="15" hidden="1" customHeight="1" x14ac:dyDescent="0.25">
      <c r="C9919" s="160" t="s">
        <v>539</v>
      </c>
      <c r="D9919" s="161">
        <v>569.12</v>
      </c>
    </row>
    <row r="9920" spans="3:4" ht="15" hidden="1" customHeight="1" x14ac:dyDescent="0.25">
      <c r="C9920" s="158" t="s">
        <v>546</v>
      </c>
      <c r="D9920" s="159">
        <v>83.59</v>
      </c>
    </row>
    <row r="9921" spans="3:4" ht="15" hidden="1" customHeight="1" x14ac:dyDescent="0.25">
      <c r="C9921" s="160" t="s">
        <v>543</v>
      </c>
      <c r="D9921" s="161">
        <v>81.39</v>
      </c>
    </row>
    <row r="9922" spans="3:4" ht="15" hidden="1" customHeight="1" x14ac:dyDescent="0.25">
      <c r="C9922" s="158" t="s">
        <v>308</v>
      </c>
      <c r="D9922" s="159">
        <v>250.54</v>
      </c>
    </row>
    <row r="9923" spans="3:4" ht="15" hidden="1" customHeight="1" x14ac:dyDescent="0.25">
      <c r="C9923" s="160" t="s">
        <v>543</v>
      </c>
      <c r="D9923" s="161">
        <v>616.04999999999995</v>
      </c>
    </row>
    <row r="9924" spans="3:4" ht="15" hidden="1" customHeight="1" x14ac:dyDescent="0.25">
      <c r="C9924" s="158" t="s">
        <v>549</v>
      </c>
      <c r="D9924" s="159">
        <v>283.95999999999998</v>
      </c>
    </row>
    <row r="9925" spans="3:4" ht="15" hidden="1" customHeight="1" x14ac:dyDescent="0.25">
      <c r="C9925" s="160" t="s">
        <v>307</v>
      </c>
      <c r="D9925" s="161">
        <v>289.33</v>
      </c>
    </row>
    <row r="9926" spans="3:4" ht="15" hidden="1" customHeight="1" x14ac:dyDescent="0.25">
      <c r="C9926" s="158" t="s">
        <v>557</v>
      </c>
      <c r="D9926" s="159">
        <v>852.25</v>
      </c>
    </row>
    <row r="9927" spans="3:4" ht="15" hidden="1" customHeight="1" x14ac:dyDescent="0.25">
      <c r="C9927" s="160" t="s">
        <v>558</v>
      </c>
      <c r="D9927" s="161">
        <v>786.65</v>
      </c>
    </row>
    <row r="9928" spans="3:4" ht="15" hidden="1" customHeight="1" x14ac:dyDescent="0.25">
      <c r="C9928" s="158" t="s">
        <v>550</v>
      </c>
      <c r="D9928" s="159">
        <v>381.35</v>
      </c>
    </row>
    <row r="9929" spans="3:4" ht="15" hidden="1" customHeight="1" x14ac:dyDescent="0.25">
      <c r="C9929" s="160" t="s">
        <v>543</v>
      </c>
      <c r="D9929" s="161">
        <v>467.73</v>
      </c>
    </row>
    <row r="9930" spans="3:4" ht="15" hidden="1" customHeight="1" x14ac:dyDescent="0.25">
      <c r="C9930" s="158" t="s">
        <v>539</v>
      </c>
      <c r="D9930" s="159">
        <v>584.71</v>
      </c>
    </row>
    <row r="9931" spans="3:4" ht="15" hidden="1" customHeight="1" x14ac:dyDescent="0.25">
      <c r="C9931" s="160" t="s">
        <v>544</v>
      </c>
      <c r="D9931" s="161">
        <v>569.75</v>
      </c>
    </row>
    <row r="9932" spans="3:4" ht="15" hidden="1" customHeight="1" x14ac:dyDescent="0.25">
      <c r="C9932" s="158" t="s">
        <v>307</v>
      </c>
      <c r="D9932" s="159">
        <v>878.73</v>
      </c>
    </row>
    <row r="9933" spans="3:4" ht="15" hidden="1" customHeight="1" x14ac:dyDescent="0.25">
      <c r="C9933" s="160" t="s">
        <v>540</v>
      </c>
      <c r="D9933" s="161">
        <v>419.29</v>
      </c>
    </row>
    <row r="9934" spans="3:4" ht="15" hidden="1" customHeight="1" x14ac:dyDescent="0.25">
      <c r="C9934" s="158" t="s">
        <v>546</v>
      </c>
      <c r="D9934" s="159">
        <v>488.02</v>
      </c>
    </row>
    <row r="9935" spans="3:4" ht="15" hidden="1" customHeight="1" x14ac:dyDescent="0.25">
      <c r="C9935" s="160" t="s">
        <v>547</v>
      </c>
      <c r="D9935" s="161">
        <v>587.61</v>
      </c>
    </row>
    <row r="9936" spans="3:4" ht="15" hidden="1" customHeight="1" x14ac:dyDescent="0.25">
      <c r="C9936" s="158" t="s">
        <v>312</v>
      </c>
      <c r="D9936" s="159">
        <v>1043.08</v>
      </c>
    </row>
    <row r="9937" spans="3:4" ht="15" hidden="1" customHeight="1" x14ac:dyDescent="0.25">
      <c r="C9937" s="160" t="s">
        <v>546</v>
      </c>
      <c r="D9937" s="161">
        <v>640.46</v>
      </c>
    </row>
    <row r="9938" spans="3:4" ht="15" hidden="1" customHeight="1" x14ac:dyDescent="0.25">
      <c r="C9938" s="158" t="s">
        <v>542</v>
      </c>
      <c r="D9938" s="159">
        <v>593.98</v>
      </c>
    </row>
    <row r="9939" spans="3:4" ht="15" hidden="1" customHeight="1" x14ac:dyDescent="0.25">
      <c r="C9939" s="160" t="s">
        <v>307</v>
      </c>
      <c r="D9939" s="161">
        <v>463.92</v>
      </c>
    </row>
    <row r="9940" spans="3:4" ht="15" hidden="1" customHeight="1" x14ac:dyDescent="0.25">
      <c r="C9940" s="158" t="s">
        <v>540</v>
      </c>
      <c r="D9940" s="159">
        <v>1288.97</v>
      </c>
    </row>
    <row r="9941" spans="3:4" ht="15" hidden="1" customHeight="1" x14ac:dyDescent="0.25">
      <c r="C9941" s="160" t="s">
        <v>557</v>
      </c>
      <c r="D9941" s="161">
        <v>624.76</v>
      </c>
    </row>
    <row r="9942" spans="3:4" ht="15" hidden="1" customHeight="1" x14ac:dyDescent="0.25">
      <c r="C9942" s="158" t="s">
        <v>554</v>
      </c>
      <c r="D9942" s="159">
        <v>475.87</v>
      </c>
    </row>
    <row r="9943" spans="3:4" ht="15" hidden="1" customHeight="1" x14ac:dyDescent="0.25">
      <c r="C9943" s="160" t="s">
        <v>547</v>
      </c>
      <c r="D9943" s="161">
        <v>1150.69</v>
      </c>
    </row>
    <row r="9944" spans="3:4" ht="15" hidden="1" customHeight="1" x14ac:dyDescent="0.25">
      <c r="C9944" s="158" t="s">
        <v>554</v>
      </c>
      <c r="D9944" s="159">
        <v>945.84</v>
      </c>
    </row>
    <row r="9945" spans="3:4" ht="15" hidden="1" customHeight="1" x14ac:dyDescent="0.25">
      <c r="C9945" s="160" t="s">
        <v>541</v>
      </c>
      <c r="D9945" s="161">
        <v>704.8</v>
      </c>
    </row>
    <row r="9946" spans="3:4" ht="15" hidden="1" customHeight="1" x14ac:dyDescent="0.25">
      <c r="C9946" s="158" t="s">
        <v>540</v>
      </c>
      <c r="D9946" s="159">
        <v>966.39</v>
      </c>
    </row>
    <row r="9947" spans="3:4" ht="15" hidden="1" customHeight="1" x14ac:dyDescent="0.25">
      <c r="C9947" s="160" t="s">
        <v>549</v>
      </c>
      <c r="D9947" s="161">
        <v>1096.3599999999999</v>
      </c>
    </row>
    <row r="9948" spans="3:4" ht="15" hidden="1" customHeight="1" x14ac:dyDescent="0.25">
      <c r="C9948" s="158" t="s">
        <v>547</v>
      </c>
      <c r="D9948" s="159">
        <v>920.28</v>
      </c>
    </row>
    <row r="9949" spans="3:4" ht="15" hidden="1" customHeight="1" x14ac:dyDescent="0.25">
      <c r="C9949" s="160" t="s">
        <v>546</v>
      </c>
      <c r="D9949" s="161">
        <v>442.3</v>
      </c>
    </row>
    <row r="9950" spans="3:4" ht="15" hidden="1" customHeight="1" x14ac:dyDescent="0.25">
      <c r="C9950" s="158" t="s">
        <v>550</v>
      </c>
      <c r="D9950" s="159">
        <v>454.08</v>
      </c>
    </row>
    <row r="9951" spans="3:4" ht="15" hidden="1" customHeight="1" x14ac:dyDescent="0.25">
      <c r="C9951" s="160" t="s">
        <v>546</v>
      </c>
      <c r="D9951" s="161">
        <v>627.54999999999995</v>
      </c>
    </row>
    <row r="9952" spans="3:4" ht="15" hidden="1" customHeight="1" x14ac:dyDescent="0.25">
      <c r="C9952" s="158" t="s">
        <v>555</v>
      </c>
      <c r="D9952" s="159">
        <v>1071.93</v>
      </c>
    </row>
    <row r="9953" spans="3:4" ht="15" hidden="1" customHeight="1" x14ac:dyDescent="0.25">
      <c r="C9953" s="160" t="s">
        <v>545</v>
      </c>
      <c r="D9953" s="161">
        <v>1209.7</v>
      </c>
    </row>
    <row r="9954" spans="3:4" ht="15" hidden="1" customHeight="1" x14ac:dyDescent="0.25">
      <c r="C9954" s="158" t="s">
        <v>552</v>
      </c>
      <c r="D9954" s="159">
        <v>684.11</v>
      </c>
    </row>
    <row r="9955" spans="3:4" ht="15" hidden="1" customHeight="1" x14ac:dyDescent="0.25">
      <c r="C9955" s="160" t="s">
        <v>553</v>
      </c>
      <c r="D9955" s="161">
        <v>107.08</v>
      </c>
    </row>
    <row r="9956" spans="3:4" ht="15" hidden="1" customHeight="1" x14ac:dyDescent="0.25">
      <c r="C9956" s="158" t="s">
        <v>312</v>
      </c>
      <c r="D9956" s="159">
        <v>859.45</v>
      </c>
    </row>
    <row r="9957" spans="3:4" ht="15" hidden="1" customHeight="1" x14ac:dyDescent="0.25">
      <c r="C9957" s="160" t="s">
        <v>552</v>
      </c>
      <c r="D9957" s="161">
        <v>306.92</v>
      </c>
    </row>
    <row r="9958" spans="3:4" ht="15" hidden="1" customHeight="1" x14ac:dyDescent="0.25">
      <c r="C9958" s="158" t="s">
        <v>554</v>
      </c>
      <c r="D9958" s="159">
        <v>789.38</v>
      </c>
    </row>
    <row r="9959" spans="3:4" ht="15" hidden="1" customHeight="1" x14ac:dyDescent="0.25">
      <c r="C9959" s="160" t="s">
        <v>308</v>
      </c>
      <c r="D9959" s="161">
        <v>222.82</v>
      </c>
    </row>
    <row r="9960" spans="3:4" ht="15" hidden="1" customHeight="1" x14ac:dyDescent="0.25">
      <c r="C9960" s="158" t="s">
        <v>542</v>
      </c>
      <c r="D9960" s="159">
        <v>662.92</v>
      </c>
    </row>
    <row r="9961" spans="3:4" ht="15" hidden="1" customHeight="1" x14ac:dyDescent="0.25">
      <c r="C9961" s="160" t="s">
        <v>553</v>
      </c>
      <c r="D9961" s="161">
        <v>673.95</v>
      </c>
    </row>
    <row r="9962" spans="3:4" ht="15" hidden="1" customHeight="1" x14ac:dyDescent="0.25">
      <c r="C9962" s="158" t="s">
        <v>553</v>
      </c>
      <c r="D9962" s="159">
        <v>167.84</v>
      </c>
    </row>
    <row r="9963" spans="3:4" ht="15" hidden="1" customHeight="1" x14ac:dyDescent="0.25">
      <c r="C9963" s="160" t="s">
        <v>309</v>
      </c>
      <c r="D9963" s="161">
        <v>580.98</v>
      </c>
    </row>
    <row r="9964" spans="3:4" ht="15" hidden="1" customHeight="1" x14ac:dyDescent="0.25">
      <c r="C9964" s="158" t="s">
        <v>546</v>
      </c>
      <c r="D9964" s="159">
        <v>1017.72</v>
      </c>
    </row>
    <row r="9965" spans="3:4" ht="15" hidden="1" customHeight="1" x14ac:dyDescent="0.25">
      <c r="C9965" s="160" t="s">
        <v>543</v>
      </c>
      <c r="D9965" s="161">
        <v>113.69</v>
      </c>
    </row>
    <row r="9966" spans="3:4" ht="15" hidden="1" customHeight="1" x14ac:dyDescent="0.25">
      <c r="C9966" s="158" t="s">
        <v>549</v>
      </c>
      <c r="D9966" s="159">
        <v>842.94</v>
      </c>
    </row>
    <row r="9967" spans="3:4" ht="15" hidden="1" customHeight="1" x14ac:dyDescent="0.25">
      <c r="C9967" s="160" t="s">
        <v>307</v>
      </c>
      <c r="D9967" s="161">
        <v>626.95000000000005</v>
      </c>
    </row>
    <row r="9968" spans="3:4" ht="15" hidden="1" customHeight="1" x14ac:dyDescent="0.25">
      <c r="C9968" s="158" t="s">
        <v>542</v>
      </c>
      <c r="D9968" s="159">
        <v>1121.28</v>
      </c>
    </row>
    <row r="9969" spans="3:4" ht="15" hidden="1" customHeight="1" x14ac:dyDescent="0.25">
      <c r="C9969" s="160" t="s">
        <v>552</v>
      </c>
      <c r="D9969" s="161">
        <v>1039.3399999999999</v>
      </c>
    </row>
    <row r="9970" spans="3:4" ht="15" hidden="1" customHeight="1" x14ac:dyDescent="0.25">
      <c r="C9970" s="158" t="s">
        <v>543</v>
      </c>
      <c r="D9970" s="159">
        <v>943.57</v>
      </c>
    </row>
    <row r="9971" spans="3:4" ht="15" hidden="1" customHeight="1" x14ac:dyDescent="0.25">
      <c r="C9971" s="160" t="s">
        <v>546</v>
      </c>
      <c r="D9971" s="161">
        <v>758.53</v>
      </c>
    </row>
    <row r="9972" spans="3:4" ht="15" hidden="1" customHeight="1" x14ac:dyDescent="0.25">
      <c r="C9972" s="158" t="s">
        <v>557</v>
      </c>
      <c r="D9972" s="159">
        <v>1037.72</v>
      </c>
    </row>
    <row r="9973" spans="3:4" ht="15" hidden="1" customHeight="1" x14ac:dyDescent="0.25">
      <c r="C9973" s="160" t="s">
        <v>546</v>
      </c>
      <c r="D9973" s="161">
        <v>804.66</v>
      </c>
    </row>
    <row r="9974" spans="3:4" ht="15" hidden="1" customHeight="1" x14ac:dyDescent="0.25">
      <c r="C9974" s="158" t="s">
        <v>539</v>
      </c>
      <c r="D9974" s="159">
        <v>342.61</v>
      </c>
    </row>
    <row r="9975" spans="3:4" ht="15" hidden="1" customHeight="1" x14ac:dyDescent="0.25">
      <c r="C9975" s="160" t="s">
        <v>543</v>
      </c>
      <c r="D9975" s="161">
        <v>451.08</v>
      </c>
    </row>
    <row r="9976" spans="3:4" ht="15" hidden="1" customHeight="1" x14ac:dyDescent="0.25">
      <c r="C9976" s="158" t="s">
        <v>545</v>
      </c>
      <c r="D9976" s="159">
        <v>328.99</v>
      </c>
    </row>
    <row r="9977" spans="3:4" ht="15" hidden="1" customHeight="1" x14ac:dyDescent="0.25">
      <c r="C9977" s="160" t="s">
        <v>554</v>
      </c>
      <c r="D9977" s="161">
        <v>605.67999999999995</v>
      </c>
    </row>
    <row r="9978" spans="3:4" ht="15" hidden="1" customHeight="1" x14ac:dyDescent="0.25">
      <c r="C9978" s="158" t="s">
        <v>547</v>
      </c>
      <c r="D9978" s="159">
        <v>92.69</v>
      </c>
    </row>
    <row r="9979" spans="3:4" ht="15" hidden="1" customHeight="1" x14ac:dyDescent="0.25">
      <c r="C9979" s="160" t="s">
        <v>307</v>
      </c>
      <c r="D9979" s="161">
        <v>1149.77</v>
      </c>
    </row>
    <row r="9980" spans="3:4" ht="15" hidden="1" customHeight="1" x14ac:dyDescent="0.25">
      <c r="C9980" s="158" t="s">
        <v>552</v>
      </c>
      <c r="D9980" s="159">
        <v>1186.24</v>
      </c>
    </row>
    <row r="9981" spans="3:4" ht="15" hidden="1" customHeight="1" x14ac:dyDescent="0.25">
      <c r="C9981" s="160" t="s">
        <v>549</v>
      </c>
      <c r="D9981" s="161">
        <v>345.47</v>
      </c>
    </row>
    <row r="9982" spans="3:4" ht="15" hidden="1" customHeight="1" x14ac:dyDescent="0.25">
      <c r="C9982" s="158" t="s">
        <v>544</v>
      </c>
      <c r="D9982" s="159">
        <v>779.42</v>
      </c>
    </row>
    <row r="9983" spans="3:4" ht="15" hidden="1" customHeight="1" x14ac:dyDescent="0.25">
      <c r="C9983" s="160" t="s">
        <v>549</v>
      </c>
      <c r="D9983" s="161">
        <v>707.92</v>
      </c>
    </row>
    <row r="9984" spans="3:4" ht="15" hidden="1" customHeight="1" x14ac:dyDescent="0.25">
      <c r="C9984" s="158" t="s">
        <v>309</v>
      </c>
      <c r="D9984" s="159">
        <v>524.75</v>
      </c>
    </row>
    <row r="9985" spans="3:4" ht="15" hidden="1" customHeight="1" x14ac:dyDescent="0.25">
      <c r="C9985" s="160" t="s">
        <v>307</v>
      </c>
      <c r="D9985" s="161">
        <v>52.54</v>
      </c>
    </row>
    <row r="9986" spans="3:4" ht="15" hidden="1" customHeight="1" x14ac:dyDescent="0.25">
      <c r="C9986" s="158" t="s">
        <v>545</v>
      </c>
      <c r="D9986" s="159">
        <v>101.39</v>
      </c>
    </row>
    <row r="9987" spans="3:4" ht="15" hidden="1" customHeight="1" x14ac:dyDescent="0.25">
      <c r="C9987" s="160" t="s">
        <v>312</v>
      </c>
      <c r="D9987" s="161">
        <v>824.41</v>
      </c>
    </row>
    <row r="9988" spans="3:4" ht="15" hidden="1" customHeight="1" x14ac:dyDescent="0.25">
      <c r="C9988" s="158" t="s">
        <v>312</v>
      </c>
      <c r="D9988" s="159">
        <v>919.69</v>
      </c>
    </row>
    <row r="9989" spans="3:4" ht="15" hidden="1" customHeight="1" x14ac:dyDescent="0.25">
      <c r="C9989" s="160" t="s">
        <v>548</v>
      </c>
      <c r="D9989" s="161">
        <v>1298.4000000000001</v>
      </c>
    </row>
    <row r="9990" spans="3:4" ht="15" hidden="1" customHeight="1" x14ac:dyDescent="0.25">
      <c r="C9990" s="158" t="s">
        <v>308</v>
      </c>
      <c r="D9990" s="159">
        <v>59.97</v>
      </c>
    </row>
    <row r="9991" spans="3:4" ht="15" hidden="1" customHeight="1" x14ac:dyDescent="0.25">
      <c r="C9991" s="160" t="s">
        <v>546</v>
      </c>
      <c r="D9991" s="161">
        <v>809.28</v>
      </c>
    </row>
    <row r="9992" spans="3:4" ht="15" hidden="1" customHeight="1" x14ac:dyDescent="0.25">
      <c r="C9992" s="158" t="s">
        <v>551</v>
      </c>
      <c r="D9992" s="159">
        <v>617.04999999999995</v>
      </c>
    </row>
    <row r="9993" spans="3:4" ht="15" hidden="1" customHeight="1" x14ac:dyDescent="0.25">
      <c r="C9993" s="160" t="s">
        <v>553</v>
      </c>
      <c r="D9993" s="161">
        <v>1144.78</v>
      </c>
    </row>
    <row r="9994" spans="3:4" ht="15" hidden="1" customHeight="1" x14ac:dyDescent="0.25">
      <c r="C9994" s="158" t="s">
        <v>540</v>
      </c>
      <c r="D9994" s="159">
        <v>1255</v>
      </c>
    </row>
    <row r="9995" spans="3:4" ht="15" hidden="1" customHeight="1" x14ac:dyDescent="0.25">
      <c r="C9995" s="160" t="s">
        <v>308</v>
      </c>
      <c r="D9995" s="161">
        <v>526.04999999999995</v>
      </c>
    </row>
    <row r="9996" spans="3:4" ht="15" hidden="1" customHeight="1" x14ac:dyDescent="0.25">
      <c r="C9996" s="158" t="s">
        <v>544</v>
      </c>
      <c r="D9996" s="159">
        <v>238.2</v>
      </c>
    </row>
    <row r="9997" spans="3:4" ht="15" hidden="1" customHeight="1" x14ac:dyDescent="0.25">
      <c r="C9997" s="160" t="s">
        <v>307</v>
      </c>
      <c r="D9997" s="161">
        <v>802.28</v>
      </c>
    </row>
    <row r="9998" spans="3:4" ht="15" hidden="1" customHeight="1" x14ac:dyDescent="0.25">
      <c r="C9998" s="158" t="s">
        <v>556</v>
      </c>
      <c r="D9998" s="159">
        <v>844.33</v>
      </c>
    </row>
    <row r="9999" spans="3:4" ht="15" hidden="1" customHeight="1" x14ac:dyDescent="0.25">
      <c r="C9999" s="160" t="s">
        <v>556</v>
      </c>
      <c r="D9999" s="161">
        <v>752.98</v>
      </c>
    </row>
    <row r="10000" spans="3:4" ht="15" hidden="1" customHeight="1" x14ac:dyDescent="0.25">
      <c r="C10000" s="158" t="s">
        <v>543</v>
      </c>
      <c r="D10000" s="159">
        <v>1114.43</v>
      </c>
    </row>
    <row r="10001" spans="3:4" ht="15" hidden="1" customHeight="1" x14ac:dyDescent="0.25">
      <c r="C10001" s="160" t="s">
        <v>543</v>
      </c>
      <c r="D10001" s="161">
        <v>770.95</v>
      </c>
    </row>
    <row r="10002" spans="3:4" ht="15" hidden="1" customHeight="1" x14ac:dyDescent="0.25">
      <c r="C10002" s="158" t="s">
        <v>543</v>
      </c>
      <c r="D10002" s="159">
        <v>493.35</v>
      </c>
    </row>
    <row r="10003" spans="3:4" ht="15" hidden="1" customHeight="1" x14ac:dyDescent="0.25">
      <c r="C10003" s="160" t="s">
        <v>541</v>
      </c>
      <c r="D10003" s="161">
        <v>546.41</v>
      </c>
    </row>
    <row r="10004" spans="3:4" ht="15" hidden="1" customHeight="1" x14ac:dyDescent="0.25">
      <c r="C10004" s="158" t="s">
        <v>543</v>
      </c>
      <c r="D10004" s="159">
        <v>760.67</v>
      </c>
    </row>
    <row r="10005" spans="3:4" ht="15" hidden="1" customHeight="1" x14ac:dyDescent="0.25">
      <c r="C10005" s="160" t="s">
        <v>552</v>
      </c>
      <c r="D10005" s="161">
        <v>1003.07</v>
      </c>
    </row>
    <row r="10006" spans="3:4" ht="15" hidden="1" customHeight="1" x14ac:dyDescent="0.25">
      <c r="C10006" s="158" t="s">
        <v>546</v>
      </c>
      <c r="D10006" s="159">
        <v>1146.93</v>
      </c>
    </row>
    <row r="10007" spans="3:4" ht="15" hidden="1" customHeight="1" x14ac:dyDescent="0.25">
      <c r="C10007" s="160" t="s">
        <v>542</v>
      </c>
      <c r="D10007" s="161">
        <v>754.31</v>
      </c>
    </row>
    <row r="10008" spans="3:4" ht="15" hidden="1" customHeight="1" x14ac:dyDescent="0.25">
      <c r="C10008" s="158" t="s">
        <v>312</v>
      </c>
      <c r="D10008" s="159">
        <v>1029.23</v>
      </c>
    </row>
    <row r="10009" spans="3:4" ht="15" hidden="1" customHeight="1" x14ac:dyDescent="0.25">
      <c r="C10009" s="160" t="s">
        <v>553</v>
      </c>
      <c r="D10009" s="161">
        <v>916.27</v>
      </c>
    </row>
    <row r="10010" spans="3:4" ht="15" hidden="1" customHeight="1" x14ac:dyDescent="0.25">
      <c r="C10010" s="158" t="s">
        <v>552</v>
      </c>
      <c r="D10010" s="159">
        <v>693.28</v>
      </c>
    </row>
    <row r="10011" spans="3:4" ht="15" hidden="1" customHeight="1" x14ac:dyDescent="0.25">
      <c r="C10011" s="160" t="s">
        <v>539</v>
      </c>
      <c r="D10011" s="161">
        <v>329.88</v>
      </c>
    </row>
    <row r="10012" spans="3:4" ht="15" hidden="1" customHeight="1" x14ac:dyDescent="0.25">
      <c r="C10012" s="158" t="s">
        <v>308</v>
      </c>
      <c r="D10012" s="159">
        <v>419.09</v>
      </c>
    </row>
    <row r="10013" spans="3:4" ht="15" hidden="1" customHeight="1" x14ac:dyDescent="0.25">
      <c r="C10013" s="160" t="s">
        <v>557</v>
      </c>
      <c r="D10013" s="161">
        <v>1208.32</v>
      </c>
    </row>
    <row r="10014" spans="3:4" ht="15" hidden="1" customHeight="1" x14ac:dyDescent="0.25">
      <c r="C10014" s="158" t="s">
        <v>308</v>
      </c>
      <c r="D10014" s="159">
        <v>605.08000000000004</v>
      </c>
    </row>
    <row r="10015" spans="3:4" ht="15" hidden="1" customHeight="1" x14ac:dyDescent="0.25">
      <c r="C10015" s="160" t="s">
        <v>545</v>
      </c>
      <c r="D10015" s="161">
        <v>1183.07</v>
      </c>
    </row>
    <row r="10016" spans="3:4" ht="15" hidden="1" customHeight="1" x14ac:dyDescent="0.25">
      <c r="C10016" s="158" t="s">
        <v>549</v>
      </c>
      <c r="D10016" s="159">
        <v>580.52</v>
      </c>
    </row>
    <row r="10017" spans="3:4" ht="15" hidden="1" customHeight="1" x14ac:dyDescent="0.25">
      <c r="C10017" s="160" t="s">
        <v>551</v>
      </c>
      <c r="D10017" s="161">
        <v>439.75</v>
      </c>
    </row>
    <row r="10018" spans="3:4" ht="15" hidden="1" customHeight="1" x14ac:dyDescent="0.25">
      <c r="C10018" s="158" t="s">
        <v>545</v>
      </c>
      <c r="D10018" s="159">
        <v>675.95</v>
      </c>
    </row>
    <row r="10019" spans="3:4" ht="15" hidden="1" customHeight="1" x14ac:dyDescent="0.25">
      <c r="C10019" s="160" t="s">
        <v>551</v>
      </c>
      <c r="D10019" s="161">
        <v>1091.1300000000001</v>
      </c>
    </row>
    <row r="10020" spans="3:4" ht="15" hidden="1" customHeight="1" x14ac:dyDescent="0.25">
      <c r="C10020" s="158" t="s">
        <v>556</v>
      </c>
      <c r="D10020" s="159">
        <v>675.11</v>
      </c>
    </row>
    <row r="10021" spans="3:4" ht="15" hidden="1" customHeight="1" x14ac:dyDescent="0.25">
      <c r="C10021" s="160" t="s">
        <v>307</v>
      </c>
      <c r="D10021" s="161">
        <v>1065.78</v>
      </c>
    </row>
    <row r="10022" spans="3:4" ht="15" hidden="1" customHeight="1" x14ac:dyDescent="0.25">
      <c r="C10022" s="158" t="s">
        <v>548</v>
      </c>
      <c r="D10022" s="159">
        <v>445.6</v>
      </c>
    </row>
    <row r="10023" spans="3:4" ht="15" hidden="1" customHeight="1" x14ac:dyDescent="0.25">
      <c r="C10023" s="160" t="s">
        <v>307</v>
      </c>
      <c r="D10023" s="161">
        <v>98.49</v>
      </c>
    </row>
    <row r="10024" spans="3:4" ht="15" hidden="1" customHeight="1" x14ac:dyDescent="0.25">
      <c r="C10024" s="158" t="s">
        <v>546</v>
      </c>
      <c r="D10024" s="159">
        <v>58.09</v>
      </c>
    </row>
    <row r="10025" spans="3:4" ht="15" hidden="1" customHeight="1" x14ac:dyDescent="0.25">
      <c r="C10025" s="160" t="s">
        <v>541</v>
      </c>
      <c r="D10025" s="161">
        <v>983.44</v>
      </c>
    </row>
    <row r="10026" spans="3:4" ht="15" hidden="1" customHeight="1" x14ac:dyDescent="0.25">
      <c r="C10026" s="158" t="s">
        <v>554</v>
      </c>
      <c r="D10026" s="159">
        <v>445.92</v>
      </c>
    </row>
    <row r="10027" spans="3:4" ht="15" hidden="1" customHeight="1" x14ac:dyDescent="0.25">
      <c r="C10027" s="160" t="s">
        <v>307</v>
      </c>
      <c r="D10027" s="161">
        <v>1179.9000000000001</v>
      </c>
    </row>
    <row r="10028" spans="3:4" ht="15" hidden="1" customHeight="1" x14ac:dyDescent="0.25">
      <c r="C10028" s="158" t="s">
        <v>308</v>
      </c>
      <c r="D10028" s="159">
        <v>1095.9000000000001</v>
      </c>
    </row>
    <row r="10029" spans="3:4" ht="15" hidden="1" customHeight="1" x14ac:dyDescent="0.25">
      <c r="C10029" s="160" t="s">
        <v>547</v>
      </c>
      <c r="D10029" s="161">
        <v>761.66</v>
      </c>
    </row>
    <row r="10030" spans="3:4" ht="15" hidden="1" customHeight="1" x14ac:dyDescent="0.25">
      <c r="C10030" s="158" t="s">
        <v>309</v>
      </c>
      <c r="D10030" s="159">
        <v>469.46</v>
      </c>
    </row>
    <row r="10031" spans="3:4" ht="15" hidden="1" customHeight="1" x14ac:dyDescent="0.25">
      <c r="C10031" s="160" t="s">
        <v>540</v>
      </c>
      <c r="D10031" s="161">
        <v>621.20000000000005</v>
      </c>
    </row>
    <row r="10032" spans="3:4" ht="15" hidden="1" customHeight="1" x14ac:dyDescent="0.25">
      <c r="C10032" s="158" t="s">
        <v>542</v>
      </c>
      <c r="D10032" s="159">
        <v>113.24</v>
      </c>
    </row>
    <row r="10033" spans="3:4" ht="15" hidden="1" customHeight="1" x14ac:dyDescent="0.25">
      <c r="C10033" s="160" t="s">
        <v>546</v>
      </c>
      <c r="D10033" s="161">
        <v>669.44</v>
      </c>
    </row>
    <row r="10034" spans="3:4" ht="15" hidden="1" customHeight="1" x14ac:dyDescent="0.25">
      <c r="C10034" s="158" t="s">
        <v>540</v>
      </c>
      <c r="D10034" s="159">
        <v>1032.78</v>
      </c>
    </row>
    <row r="10035" spans="3:4" ht="15" hidden="1" customHeight="1" x14ac:dyDescent="0.25">
      <c r="C10035" s="160" t="s">
        <v>542</v>
      </c>
      <c r="D10035" s="161">
        <v>344.78</v>
      </c>
    </row>
    <row r="10036" spans="3:4" ht="15" hidden="1" customHeight="1" x14ac:dyDescent="0.25">
      <c r="C10036" s="158" t="s">
        <v>309</v>
      </c>
      <c r="D10036" s="159">
        <v>452.41</v>
      </c>
    </row>
    <row r="10037" spans="3:4" ht="15" hidden="1" customHeight="1" x14ac:dyDescent="0.25">
      <c r="C10037" s="160" t="s">
        <v>544</v>
      </c>
      <c r="D10037" s="161">
        <v>762.52</v>
      </c>
    </row>
    <row r="10038" spans="3:4" ht="15" hidden="1" customHeight="1" x14ac:dyDescent="0.25">
      <c r="C10038" s="158" t="s">
        <v>557</v>
      </c>
      <c r="D10038" s="159">
        <v>362.43</v>
      </c>
    </row>
    <row r="10039" spans="3:4" ht="15" hidden="1" customHeight="1" x14ac:dyDescent="0.25">
      <c r="C10039" s="160" t="s">
        <v>543</v>
      </c>
      <c r="D10039" s="161">
        <v>1065.74</v>
      </c>
    </row>
    <row r="10040" spans="3:4" ht="15" hidden="1" customHeight="1" x14ac:dyDescent="0.25">
      <c r="C10040" s="158" t="s">
        <v>307</v>
      </c>
      <c r="D10040" s="159">
        <v>1100.5999999999999</v>
      </c>
    </row>
    <row r="10041" spans="3:4" ht="15" hidden="1" customHeight="1" x14ac:dyDescent="0.25">
      <c r="C10041" s="160" t="s">
        <v>543</v>
      </c>
      <c r="D10041" s="161">
        <v>1183.18</v>
      </c>
    </row>
    <row r="10042" spans="3:4" ht="15" hidden="1" customHeight="1" x14ac:dyDescent="0.25">
      <c r="C10042" s="158" t="s">
        <v>546</v>
      </c>
      <c r="D10042" s="159">
        <v>609.54</v>
      </c>
    </row>
    <row r="10043" spans="3:4" ht="15" hidden="1" customHeight="1" x14ac:dyDescent="0.25">
      <c r="C10043" s="160" t="s">
        <v>551</v>
      </c>
      <c r="D10043" s="161">
        <v>948.46</v>
      </c>
    </row>
    <row r="10044" spans="3:4" ht="15" hidden="1" customHeight="1" x14ac:dyDescent="0.25">
      <c r="C10044" s="158" t="s">
        <v>552</v>
      </c>
      <c r="D10044" s="159">
        <v>782.5</v>
      </c>
    </row>
    <row r="10045" spans="3:4" ht="15" hidden="1" customHeight="1" x14ac:dyDescent="0.25">
      <c r="C10045" s="160" t="s">
        <v>549</v>
      </c>
      <c r="D10045" s="161">
        <v>84.1</v>
      </c>
    </row>
    <row r="10046" spans="3:4" ht="15" hidden="1" customHeight="1" x14ac:dyDescent="0.25">
      <c r="C10046" s="158" t="s">
        <v>551</v>
      </c>
      <c r="D10046" s="159">
        <v>1249.79</v>
      </c>
    </row>
    <row r="10047" spans="3:4" ht="15" hidden="1" customHeight="1" x14ac:dyDescent="0.25">
      <c r="C10047" s="160" t="s">
        <v>558</v>
      </c>
      <c r="D10047" s="161">
        <v>437.92</v>
      </c>
    </row>
    <row r="10048" spans="3:4" ht="15" hidden="1" customHeight="1" x14ac:dyDescent="0.25">
      <c r="C10048" s="158" t="s">
        <v>312</v>
      </c>
      <c r="D10048" s="159">
        <v>733.8</v>
      </c>
    </row>
    <row r="10049" spans="3:4" ht="15" hidden="1" customHeight="1" x14ac:dyDescent="0.25">
      <c r="C10049" s="160" t="s">
        <v>558</v>
      </c>
      <c r="D10049" s="161">
        <v>489.67</v>
      </c>
    </row>
    <row r="10050" spans="3:4" ht="15" hidden="1" customHeight="1" x14ac:dyDescent="0.25">
      <c r="C10050" s="158" t="s">
        <v>539</v>
      </c>
      <c r="D10050" s="159">
        <v>923.39</v>
      </c>
    </row>
    <row r="10051" spans="3:4" ht="15" hidden="1" customHeight="1" x14ac:dyDescent="0.25">
      <c r="C10051" s="160" t="s">
        <v>547</v>
      </c>
      <c r="D10051" s="161">
        <v>295.72000000000003</v>
      </c>
    </row>
    <row r="10052" spans="3:4" ht="15" hidden="1" customHeight="1" x14ac:dyDescent="0.25">
      <c r="C10052" s="158" t="s">
        <v>555</v>
      </c>
      <c r="D10052" s="159">
        <v>539.9</v>
      </c>
    </row>
    <row r="10053" spans="3:4" ht="15" hidden="1" customHeight="1" x14ac:dyDescent="0.25">
      <c r="C10053" s="160" t="s">
        <v>540</v>
      </c>
      <c r="D10053" s="161">
        <v>433.38</v>
      </c>
    </row>
    <row r="10054" spans="3:4" ht="15" hidden="1" customHeight="1" x14ac:dyDescent="0.25">
      <c r="C10054" s="158" t="s">
        <v>541</v>
      </c>
      <c r="D10054" s="159">
        <v>568.62</v>
      </c>
    </row>
    <row r="10055" spans="3:4" ht="15" hidden="1" customHeight="1" x14ac:dyDescent="0.25">
      <c r="C10055" s="160" t="s">
        <v>309</v>
      </c>
      <c r="D10055" s="161">
        <v>845.92</v>
      </c>
    </row>
    <row r="10056" spans="3:4" ht="15" hidden="1" customHeight="1" x14ac:dyDescent="0.25">
      <c r="C10056" s="158" t="s">
        <v>307</v>
      </c>
      <c r="D10056" s="159">
        <v>283.88</v>
      </c>
    </row>
    <row r="10057" spans="3:4" ht="15" hidden="1" customHeight="1" x14ac:dyDescent="0.25">
      <c r="C10057" s="160" t="s">
        <v>308</v>
      </c>
      <c r="D10057" s="161">
        <v>443.22</v>
      </c>
    </row>
    <row r="10058" spans="3:4" ht="15" hidden="1" customHeight="1" x14ac:dyDescent="0.25">
      <c r="C10058" s="158" t="s">
        <v>545</v>
      </c>
      <c r="D10058" s="159">
        <v>1050.3399999999999</v>
      </c>
    </row>
    <row r="10059" spans="3:4" ht="15" hidden="1" customHeight="1" x14ac:dyDescent="0.25">
      <c r="C10059" s="160" t="s">
        <v>556</v>
      </c>
      <c r="D10059" s="161">
        <v>1031.24</v>
      </c>
    </row>
    <row r="10060" spans="3:4" ht="15" hidden="1" customHeight="1" x14ac:dyDescent="0.25">
      <c r="C10060" s="158" t="s">
        <v>545</v>
      </c>
      <c r="D10060" s="159">
        <v>489.12</v>
      </c>
    </row>
    <row r="10061" spans="3:4" ht="15" hidden="1" customHeight="1" x14ac:dyDescent="0.25">
      <c r="C10061" s="160" t="s">
        <v>553</v>
      </c>
      <c r="D10061" s="161">
        <v>555.52</v>
      </c>
    </row>
    <row r="10062" spans="3:4" ht="15" hidden="1" customHeight="1" x14ac:dyDescent="0.25">
      <c r="C10062" s="158" t="s">
        <v>539</v>
      </c>
      <c r="D10062" s="159">
        <v>260.93</v>
      </c>
    </row>
    <row r="10063" spans="3:4" ht="15" hidden="1" customHeight="1" x14ac:dyDescent="0.25">
      <c r="C10063" s="160" t="s">
        <v>550</v>
      </c>
      <c r="D10063" s="161">
        <v>708.87</v>
      </c>
    </row>
    <row r="10064" spans="3:4" ht="15" hidden="1" customHeight="1" x14ac:dyDescent="0.25">
      <c r="C10064" s="158" t="s">
        <v>546</v>
      </c>
      <c r="D10064" s="159">
        <v>156.12</v>
      </c>
    </row>
    <row r="10065" spans="3:4" ht="15" hidden="1" customHeight="1" x14ac:dyDescent="0.25">
      <c r="C10065" s="160" t="s">
        <v>554</v>
      </c>
      <c r="D10065" s="161">
        <v>765.91</v>
      </c>
    </row>
    <row r="10066" spans="3:4" ht="15" hidden="1" customHeight="1" x14ac:dyDescent="0.25">
      <c r="C10066" s="158" t="s">
        <v>546</v>
      </c>
      <c r="D10066" s="159">
        <v>701.25</v>
      </c>
    </row>
    <row r="10067" spans="3:4" ht="15" hidden="1" customHeight="1" x14ac:dyDescent="0.25">
      <c r="C10067" s="160" t="s">
        <v>557</v>
      </c>
      <c r="D10067" s="161">
        <v>823.38</v>
      </c>
    </row>
    <row r="10068" spans="3:4" ht="15" hidden="1" customHeight="1" x14ac:dyDescent="0.25">
      <c r="C10068" s="158" t="s">
        <v>307</v>
      </c>
      <c r="D10068" s="159">
        <v>406.3</v>
      </c>
    </row>
    <row r="10069" spans="3:4" ht="15" hidden="1" customHeight="1" x14ac:dyDescent="0.25">
      <c r="C10069" s="160" t="s">
        <v>544</v>
      </c>
      <c r="D10069" s="161">
        <v>994.99</v>
      </c>
    </row>
    <row r="10070" spans="3:4" ht="15" hidden="1" customHeight="1" x14ac:dyDescent="0.25">
      <c r="C10070" s="158" t="s">
        <v>553</v>
      </c>
      <c r="D10070" s="159">
        <v>52.58</v>
      </c>
    </row>
    <row r="10071" spans="3:4" ht="15" hidden="1" customHeight="1" x14ac:dyDescent="0.25">
      <c r="C10071" s="160" t="s">
        <v>541</v>
      </c>
      <c r="D10071" s="161">
        <v>29.46</v>
      </c>
    </row>
    <row r="10072" spans="3:4" ht="15" hidden="1" customHeight="1" x14ac:dyDescent="0.25">
      <c r="C10072" s="158" t="s">
        <v>548</v>
      </c>
      <c r="D10072" s="159">
        <v>865.17</v>
      </c>
    </row>
    <row r="10073" spans="3:4" ht="15" hidden="1" customHeight="1" x14ac:dyDescent="0.25">
      <c r="C10073" s="160" t="s">
        <v>312</v>
      </c>
      <c r="D10073" s="161">
        <v>972.74</v>
      </c>
    </row>
    <row r="10074" spans="3:4" ht="15" hidden="1" customHeight="1" x14ac:dyDescent="0.25">
      <c r="C10074" s="158" t="s">
        <v>539</v>
      </c>
      <c r="D10074" s="159">
        <v>1281.94</v>
      </c>
    </row>
    <row r="10075" spans="3:4" ht="15" hidden="1" customHeight="1" x14ac:dyDescent="0.25">
      <c r="C10075" s="160" t="s">
        <v>307</v>
      </c>
      <c r="D10075" s="161">
        <v>1242.93</v>
      </c>
    </row>
    <row r="10076" spans="3:4" ht="15" hidden="1" customHeight="1" x14ac:dyDescent="0.25">
      <c r="C10076" s="158" t="s">
        <v>542</v>
      </c>
      <c r="D10076" s="159">
        <v>632.67999999999995</v>
      </c>
    </row>
    <row r="10077" spans="3:4" ht="15" hidden="1" customHeight="1" x14ac:dyDescent="0.25">
      <c r="C10077" s="160" t="s">
        <v>540</v>
      </c>
      <c r="D10077" s="161">
        <v>108.41</v>
      </c>
    </row>
    <row r="10078" spans="3:4" ht="15" hidden="1" customHeight="1" x14ac:dyDescent="0.25">
      <c r="C10078" s="158" t="s">
        <v>542</v>
      </c>
      <c r="D10078" s="159">
        <v>1092.71</v>
      </c>
    </row>
    <row r="10079" spans="3:4" ht="15" hidden="1" customHeight="1" x14ac:dyDescent="0.25">
      <c r="C10079" s="160" t="s">
        <v>545</v>
      </c>
      <c r="D10079" s="161">
        <v>541.92999999999995</v>
      </c>
    </row>
    <row r="10080" spans="3:4" ht="15" hidden="1" customHeight="1" x14ac:dyDescent="0.25">
      <c r="C10080" s="158" t="s">
        <v>551</v>
      </c>
      <c r="D10080" s="159">
        <v>861.29</v>
      </c>
    </row>
    <row r="10081" spans="3:4" ht="15" hidden="1" customHeight="1" x14ac:dyDescent="0.25">
      <c r="C10081" s="160" t="s">
        <v>545</v>
      </c>
      <c r="D10081" s="161">
        <v>92.42</v>
      </c>
    </row>
    <row r="10082" spans="3:4" ht="15" hidden="1" customHeight="1" x14ac:dyDescent="0.25">
      <c r="C10082" s="158" t="s">
        <v>542</v>
      </c>
      <c r="D10082" s="159">
        <v>204.31</v>
      </c>
    </row>
    <row r="10083" spans="3:4" ht="15" hidden="1" customHeight="1" x14ac:dyDescent="0.25">
      <c r="C10083" s="160" t="s">
        <v>539</v>
      </c>
      <c r="D10083" s="161">
        <v>507.76</v>
      </c>
    </row>
    <row r="10084" spans="3:4" ht="15" hidden="1" customHeight="1" x14ac:dyDescent="0.25">
      <c r="C10084" s="158" t="s">
        <v>558</v>
      </c>
      <c r="D10084" s="159">
        <v>608.48</v>
      </c>
    </row>
    <row r="10085" spans="3:4" ht="15" hidden="1" customHeight="1" x14ac:dyDescent="0.25">
      <c r="C10085" s="160" t="s">
        <v>557</v>
      </c>
      <c r="D10085" s="161">
        <v>655.22</v>
      </c>
    </row>
    <row r="10086" spans="3:4" ht="15" hidden="1" customHeight="1" x14ac:dyDescent="0.25">
      <c r="C10086" s="158" t="s">
        <v>552</v>
      </c>
      <c r="D10086" s="159">
        <v>1241.6600000000001</v>
      </c>
    </row>
    <row r="10087" spans="3:4" ht="15" hidden="1" customHeight="1" x14ac:dyDescent="0.25">
      <c r="C10087" s="160" t="s">
        <v>543</v>
      </c>
      <c r="D10087" s="161">
        <v>487.03</v>
      </c>
    </row>
    <row r="10088" spans="3:4" ht="15" hidden="1" customHeight="1" x14ac:dyDescent="0.25">
      <c r="C10088" s="158" t="s">
        <v>550</v>
      </c>
      <c r="D10088" s="159">
        <v>808.1</v>
      </c>
    </row>
    <row r="10089" spans="3:4" ht="15" hidden="1" customHeight="1" x14ac:dyDescent="0.25">
      <c r="C10089" s="160" t="s">
        <v>547</v>
      </c>
      <c r="D10089" s="161">
        <v>765.49</v>
      </c>
    </row>
    <row r="10090" spans="3:4" ht="15" hidden="1" customHeight="1" x14ac:dyDescent="0.25">
      <c r="C10090" s="158" t="s">
        <v>308</v>
      </c>
      <c r="D10090" s="159">
        <v>753.69</v>
      </c>
    </row>
    <row r="10091" spans="3:4" ht="15" hidden="1" customHeight="1" x14ac:dyDescent="0.25">
      <c r="C10091" s="160" t="s">
        <v>545</v>
      </c>
      <c r="D10091" s="161">
        <v>416.77</v>
      </c>
    </row>
    <row r="10092" spans="3:4" ht="15" hidden="1" customHeight="1" x14ac:dyDescent="0.25">
      <c r="C10092" s="158" t="s">
        <v>543</v>
      </c>
      <c r="D10092" s="159">
        <v>904.46</v>
      </c>
    </row>
    <row r="10093" spans="3:4" ht="15" hidden="1" customHeight="1" x14ac:dyDescent="0.25">
      <c r="C10093" s="160" t="s">
        <v>307</v>
      </c>
      <c r="D10093" s="161">
        <v>130.74</v>
      </c>
    </row>
    <row r="10094" spans="3:4" ht="15" hidden="1" customHeight="1" x14ac:dyDescent="0.25">
      <c r="C10094" s="158" t="s">
        <v>307</v>
      </c>
      <c r="D10094" s="159">
        <v>131.05000000000001</v>
      </c>
    </row>
    <row r="10095" spans="3:4" ht="15" hidden="1" customHeight="1" x14ac:dyDescent="0.25">
      <c r="C10095" s="160" t="s">
        <v>553</v>
      </c>
      <c r="D10095" s="161">
        <v>950.43</v>
      </c>
    </row>
    <row r="10096" spans="3:4" ht="15" hidden="1" customHeight="1" x14ac:dyDescent="0.25">
      <c r="C10096" s="158" t="s">
        <v>307</v>
      </c>
      <c r="D10096" s="159">
        <v>185.63</v>
      </c>
    </row>
    <row r="10097" spans="3:4" ht="15" hidden="1" customHeight="1" x14ac:dyDescent="0.25">
      <c r="C10097" s="160" t="s">
        <v>544</v>
      </c>
      <c r="D10097" s="161">
        <v>1071.58</v>
      </c>
    </row>
    <row r="10098" spans="3:4" ht="15" hidden="1" customHeight="1" x14ac:dyDescent="0.25">
      <c r="C10098" s="158" t="s">
        <v>307</v>
      </c>
      <c r="D10098" s="159">
        <v>1174.46</v>
      </c>
    </row>
    <row r="10099" spans="3:4" ht="15" hidden="1" customHeight="1" x14ac:dyDescent="0.25">
      <c r="C10099" s="160" t="s">
        <v>545</v>
      </c>
      <c r="D10099" s="161">
        <v>862.89</v>
      </c>
    </row>
    <row r="10100" spans="3:4" ht="15" hidden="1" customHeight="1" x14ac:dyDescent="0.25">
      <c r="C10100" s="158" t="s">
        <v>554</v>
      </c>
      <c r="D10100" s="159">
        <v>461.45</v>
      </c>
    </row>
    <row r="10101" spans="3:4" ht="15" hidden="1" customHeight="1" x14ac:dyDescent="0.25">
      <c r="C10101" s="160" t="s">
        <v>542</v>
      </c>
      <c r="D10101" s="161">
        <v>827.42</v>
      </c>
    </row>
    <row r="10102" spans="3:4" ht="15" hidden="1" customHeight="1" x14ac:dyDescent="0.25">
      <c r="C10102" s="158" t="s">
        <v>549</v>
      </c>
      <c r="D10102" s="159">
        <v>129.76</v>
      </c>
    </row>
    <row r="10103" spans="3:4" ht="15" hidden="1" customHeight="1" x14ac:dyDescent="0.25">
      <c r="C10103" s="160" t="s">
        <v>307</v>
      </c>
      <c r="D10103" s="161">
        <v>1032.5899999999999</v>
      </c>
    </row>
    <row r="10104" spans="3:4" ht="15" hidden="1" customHeight="1" x14ac:dyDescent="0.25">
      <c r="C10104" s="158" t="s">
        <v>552</v>
      </c>
      <c r="D10104" s="159">
        <v>79.47</v>
      </c>
    </row>
    <row r="10105" spans="3:4" ht="15" hidden="1" customHeight="1" x14ac:dyDescent="0.25">
      <c r="C10105" s="160" t="s">
        <v>548</v>
      </c>
      <c r="D10105" s="161">
        <v>632.15</v>
      </c>
    </row>
    <row r="10106" spans="3:4" ht="15" hidden="1" customHeight="1" x14ac:dyDescent="0.25">
      <c r="C10106" s="158" t="s">
        <v>548</v>
      </c>
      <c r="D10106" s="159">
        <v>61.56</v>
      </c>
    </row>
    <row r="10107" spans="3:4" ht="15" hidden="1" customHeight="1" x14ac:dyDescent="0.25">
      <c r="C10107" s="160" t="s">
        <v>551</v>
      </c>
      <c r="D10107" s="161">
        <v>479.04</v>
      </c>
    </row>
    <row r="10108" spans="3:4" ht="15" hidden="1" customHeight="1" x14ac:dyDescent="0.25">
      <c r="C10108" s="158" t="s">
        <v>546</v>
      </c>
      <c r="D10108" s="159">
        <v>473.14</v>
      </c>
    </row>
    <row r="10109" spans="3:4" ht="15" hidden="1" customHeight="1" x14ac:dyDescent="0.25">
      <c r="C10109" s="160" t="s">
        <v>312</v>
      </c>
      <c r="D10109" s="161">
        <v>371.99</v>
      </c>
    </row>
    <row r="10110" spans="3:4" ht="15" hidden="1" customHeight="1" x14ac:dyDescent="0.25">
      <c r="C10110" s="158" t="s">
        <v>539</v>
      </c>
      <c r="D10110" s="159">
        <v>161.83000000000001</v>
      </c>
    </row>
    <row r="10111" spans="3:4" ht="15" hidden="1" customHeight="1" x14ac:dyDescent="0.25">
      <c r="C10111" s="160" t="s">
        <v>553</v>
      </c>
      <c r="D10111" s="161">
        <v>754.42</v>
      </c>
    </row>
    <row r="10112" spans="3:4" ht="15" hidden="1" customHeight="1" x14ac:dyDescent="0.25">
      <c r="C10112" s="158" t="s">
        <v>553</v>
      </c>
      <c r="D10112" s="159">
        <v>410.6</v>
      </c>
    </row>
    <row r="10113" spans="3:4" ht="15" hidden="1" customHeight="1" x14ac:dyDescent="0.25">
      <c r="C10113" s="160" t="s">
        <v>546</v>
      </c>
      <c r="D10113" s="161">
        <v>733.34</v>
      </c>
    </row>
    <row r="10114" spans="3:4" ht="15" hidden="1" customHeight="1" x14ac:dyDescent="0.25">
      <c r="C10114" s="158" t="s">
        <v>312</v>
      </c>
      <c r="D10114" s="159">
        <v>426.32</v>
      </c>
    </row>
    <row r="10115" spans="3:4" ht="15" hidden="1" customHeight="1" x14ac:dyDescent="0.25">
      <c r="C10115" s="160" t="s">
        <v>312</v>
      </c>
      <c r="D10115" s="161">
        <v>984.19</v>
      </c>
    </row>
    <row r="10116" spans="3:4" ht="15" hidden="1" customHeight="1" x14ac:dyDescent="0.25">
      <c r="C10116" s="158" t="s">
        <v>312</v>
      </c>
      <c r="D10116" s="159">
        <v>1220.8599999999999</v>
      </c>
    </row>
    <row r="10117" spans="3:4" ht="15" hidden="1" customHeight="1" x14ac:dyDescent="0.25">
      <c r="C10117" s="160" t="s">
        <v>546</v>
      </c>
      <c r="D10117" s="161">
        <v>713.59</v>
      </c>
    </row>
    <row r="10118" spans="3:4" ht="15" hidden="1" customHeight="1" x14ac:dyDescent="0.25">
      <c r="C10118" s="158" t="s">
        <v>542</v>
      </c>
      <c r="D10118" s="159">
        <v>314.64</v>
      </c>
    </row>
    <row r="10119" spans="3:4" ht="15" hidden="1" customHeight="1" x14ac:dyDescent="0.25">
      <c r="C10119" s="160" t="s">
        <v>552</v>
      </c>
      <c r="D10119" s="161">
        <v>83.83</v>
      </c>
    </row>
    <row r="10120" spans="3:4" ht="15" hidden="1" customHeight="1" x14ac:dyDescent="0.25">
      <c r="C10120" s="158" t="s">
        <v>557</v>
      </c>
      <c r="D10120" s="159">
        <v>208.84</v>
      </c>
    </row>
    <row r="10121" spans="3:4" ht="15" hidden="1" customHeight="1" x14ac:dyDescent="0.25">
      <c r="C10121" s="160" t="s">
        <v>552</v>
      </c>
      <c r="D10121" s="161">
        <v>464.87</v>
      </c>
    </row>
    <row r="10122" spans="3:4" ht="15" hidden="1" customHeight="1" x14ac:dyDescent="0.25">
      <c r="C10122" s="158" t="s">
        <v>547</v>
      </c>
      <c r="D10122" s="159">
        <v>141.41</v>
      </c>
    </row>
    <row r="10123" spans="3:4" ht="15" hidden="1" customHeight="1" x14ac:dyDescent="0.25">
      <c r="C10123" s="160" t="s">
        <v>309</v>
      </c>
      <c r="D10123" s="161">
        <v>1037.96</v>
      </c>
    </row>
    <row r="10124" spans="3:4" ht="15" hidden="1" customHeight="1" x14ac:dyDescent="0.25">
      <c r="C10124" s="158" t="s">
        <v>554</v>
      </c>
      <c r="D10124" s="159">
        <v>403.93</v>
      </c>
    </row>
    <row r="10125" spans="3:4" ht="15" hidden="1" customHeight="1" x14ac:dyDescent="0.25">
      <c r="C10125" s="160" t="s">
        <v>554</v>
      </c>
      <c r="D10125" s="161">
        <v>1194.32</v>
      </c>
    </row>
    <row r="10126" spans="3:4" ht="15" hidden="1" customHeight="1" x14ac:dyDescent="0.25">
      <c r="C10126" s="158" t="s">
        <v>547</v>
      </c>
      <c r="D10126" s="159">
        <v>995.93</v>
      </c>
    </row>
    <row r="10127" spans="3:4" ht="15" hidden="1" customHeight="1" x14ac:dyDescent="0.25">
      <c r="C10127" s="160" t="s">
        <v>554</v>
      </c>
      <c r="D10127" s="161">
        <v>303.85000000000002</v>
      </c>
    </row>
    <row r="10128" spans="3:4" ht="15" hidden="1" customHeight="1" x14ac:dyDescent="0.25">
      <c r="C10128" s="158" t="s">
        <v>553</v>
      </c>
      <c r="D10128" s="159">
        <v>600.08000000000004</v>
      </c>
    </row>
    <row r="10129" spans="3:4" ht="15" hidden="1" customHeight="1" x14ac:dyDescent="0.25">
      <c r="C10129" s="160" t="s">
        <v>540</v>
      </c>
      <c r="D10129" s="161">
        <v>981.02</v>
      </c>
    </row>
    <row r="10130" spans="3:4" ht="15" hidden="1" customHeight="1" x14ac:dyDescent="0.25">
      <c r="C10130" s="158" t="s">
        <v>542</v>
      </c>
      <c r="D10130" s="159">
        <v>975.41</v>
      </c>
    </row>
    <row r="10131" spans="3:4" ht="15" hidden="1" customHeight="1" x14ac:dyDescent="0.25">
      <c r="C10131" s="160" t="s">
        <v>308</v>
      </c>
      <c r="D10131" s="161">
        <v>516.80999999999995</v>
      </c>
    </row>
    <row r="10132" spans="3:4" ht="15" hidden="1" customHeight="1" x14ac:dyDescent="0.25">
      <c r="C10132" s="158" t="s">
        <v>539</v>
      </c>
      <c r="D10132" s="159">
        <v>565.25</v>
      </c>
    </row>
    <row r="10133" spans="3:4" ht="15" hidden="1" customHeight="1" x14ac:dyDescent="0.25">
      <c r="C10133" s="160" t="s">
        <v>307</v>
      </c>
      <c r="D10133" s="161">
        <v>405.36</v>
      </c>
    </row>
    <row r="10134" spans="3:4" ht="15" hidden="1" customHeight="1" x14ac:dyDescent="0.25">
      <c r="C10134" s="158" t="s">
        <v>312</v>
      </c>
      <c r="D10134" s="159">
        <v>938.27</v>
      </c>
    </row>
    <row r="10135" spans="3:4" ht="15" hidden="1" customHeight="1" x14ac:dyDescent="0.25">
      <c r="C10135" s="160" t="s">
        <v>308</v>
      </c>
      <c r="D10135" s="161">
        <v>1244.6199999999999</v>
      </c>
    </row>
    <row r="10136" spans="3:4" ht="15" hidden="1" customHeight="1" x14ac:dyDescent="0.25">
      <c r="C10136" s="158" t="s">
        <v>543</v>
      </c>
      <c r="D10136" s="159">
        <v>598.64</v>
      </c>
    </row>
    <row r="10137" spans="3:4" ht="15" hidden="1" customHeight="1" x14ac:dyDescent="0.25">
      <c r="C10137" s="160" t="s">
        <v>539</v>
      </c>
      <c r="D10137" s="161">
        <v>566.12</v>
      </c>
    </row>
    <row r="10138" spans="3:4" ht="15" hidden="1" customHeight="1" x14ac:dyDescent="0.25">
      <c r="C10138" s="158" t="s">
        <v>558</v>
      </c>
      <c r="D10138" s="159">
        <v>1008.1</v>
      </c>
    </row>
    <row r="10139" spans="3:4" ht="15" hidden="1" customHeight="1" x14ac:dyDescent="0.25">
      <c r="C10139" s="160" t="s">
        <v>312</v>
      </c>
      <c r="D10139" s="161">
        <v>115.98</v>
      </c>
    </row>
    <row r="10140" spans="3:4" ht="15" hidden="1" customHeight="1" x14ac:dyDescent="0.25">
      <c r="C10140" s="158" t="s">
        <v>543</v>
      </c>
      <c r="D10140" s="159">
        <v>355.29</v>
      </c>
    </row>
    <row r="10141" spans="3:4" ht="15" hidden="1" customHeight="1" x14ac:dyDescent="0.25">
      <c r="C10141" s="160" t="s">
        <v>308</v>
      </c>
      <c r="D10141" s="161">
        <v>636.54</v>
      </c>
    </row>
    <row r="10142" spans="3:4" ht="15" hidden="1" customHeight="1" x14ac:dyDescent="0.25">
      <c r="C10142" s="158" t="s">
        <v>553</v>
      </c>
      <c r="D10142" s="159">
        <v>697.16</v>
      </c>
    </row>
    <row r="10143" spans="3:4" ht="15" hidden="1" customHeight="1" x14ac:dyDescent="0.25">
      <c r="C10143" s="160" t="s">
        <v>539</v>
      </c>
      <c r="D10143" s="161">
        <v>356.88</v>
      </c>
    </row>
    <row r="10144" spans="3:4" ht="15" hidden="1" customHeight="1" x14ac:dyDescent="0.25">
      <c r="C10144" s="158" t="s">
        <v>543</v>
      </c>
      <c r="D10144" s="159">
        <v>914.81</v>
      </c>
    </row>
    <row r="10145" spans="3:4" ht="15" hidden="1" customHeight="1" x14ac:dyDescent="0.25">
      <c r="C10145" s="160" t="s">
        <v>549</v>
      </c>
      <c r="D10145" s="161">
        <v>514.66</v>
      </c>
    </row>
    <row r="10146" spans="3:4" ht="15" hidden="1" customHeight="1" x14ac:dyDescent="0.25">
      <c r="C10146" s="158" t="s">
        <v>546</v>
      </c>
      <c r="D10146" s="159">
        <v>563.53</v>
      </c>
    </row>
    <row r="10147" spans="3:4" ht="15" hidden="1" customHeight="1" x14ac:dyDescent="0.25">
      <c r="C10147" s="160" t="s">
        <v>539</v>
      </c>
      <c r="D10147" s="161">
        <v>728.81</v>
      </c>
    </row>
    <row r="10148" spans="3:4" ht="15" hidden="1" customHeight="1" x14ac:dyDescent="0.25">
      <c r="C10148" s="158" t="s">
        <v>312</v>
      </c>
      <c r="D10148" s="159">
        <v>1021.93</v>
      </c>
    </row>
    <row r="10149" spans="3:4" ht="15" hidden="1" customHeight="1" x14ac:dyDescent="0.25">
      <c r="C10149" s="160" t="s">
        <v>546</v>
      </c>
      <c r="D10149" s="161">
        <v>580.95000000000005</v>
      </c>
    </row>
    <row r="10150" spans="3:4" ht="15" hidden="1" customHeight="1" x14ac:dyDescent="0.25">
      <c r="C10150" s="158" t="s">
        <v>547</v>
      </c>
      <c r="D10150" s="159">
        <v>518.46</v>
      </c>
    </row>
    <row r="10151" spans="3:4" ht="15" hidden="1" customHeight="1" x14ac:dyDescent="0.25">
      <c r="C10151" s="160" t="s">
        <v>544</v>
      </c>
      <c r="D10151" s="161">
        <v>155.31</v>
      </c>
    </row>
    <row r="10152" spans="3:4" ht="15" hidden="1" customHeight="1" x14ac:dyDescent="0.25">
      <c r="C10152" s="158" t="s">
        <v>545</v>
      </c>
      <c r="D10152" s="159">
        <v>309.45999999999998</v>
      </c>
    </row>
    <row r="10153" spans="3:4" ht="15" hidden="1" customHeight="1" x14ac:dyDescent="0.25">
      <c r="C10153" s="160" t="s">
        <v>551</v>
      </c>
      <c r="D10153" s="161">
        <v>1111.5899999999999</v>
      </c>
    </row>
    <row r="10154" spans="3:4" ht="15" hidden="1" customHeight="1" x14ac:dyDescent="0.25">
      <c r="C10154" s="158" t="s">
        <v>543</v>
      </c>
      <c r="D10154" s="159">
        <v>1165.3499999999999</v>
      </c>
    </row>
    <row r="10155" spans="3:4" ht="15" hidden="1" customHeight="1" x14ac:dyDescent="0.25">
      <c r="C10155" s="160" t="s">
        <v>545</v>
      </c>
      <c r="D10155" s="161">
        <v>1144.31</v>
      </c>
    </row>
    <row r="10156" spans="3:4" ht="15" hidden="1" customHeight="1" x14ac:dyDescent="0.25">
      <c r="C10156" s="158" t="s">
        <v>546</v>
      </c>
      <c r="D10156" s="159">
        <v>698.22</v>
      </c>
    </row>
    <row r="10157" spans="3:4" ht="15" hidden="1" customHeight="1" x14ac:dyDescent="0.25">
      <c r="C10157" s="160" t="s">
        <v>545</v>
      </c>
      <c r="D10157" s="161">
        <v>321.55</v>
      </c>
    </row>
    <row r="10158" spans="3:4" ht="15" hidden="1" customHeight="1" x14ac:dyDescent="0.25">
      <c r="C10158" s="158" t="s">
        <v>547</v>
      </c>
      <c r="D10158" s="159">
        <v>389.68</v>
      </c>
    </row>
    <row r="10159" spans="3:4" ht="15" hidden="1" customHeight="1" x14ac:dyDescent="0.25">
      <c r="C10159" s="160" t="s">
        <v>551</v>
      </c>
      <c r="D10159" s="161">
        <v>771.15</v>
      </c>
    </row>
    <row r="10160" spans="3:4" ht="15" hidden="1" customHeight="1" x14ac:dyDescent="0.25">
      <c r="C10160" s="158" t="s">
        <v>542</v>
      </c>
      <c r="D10160" s="159">
        <v>49.12</v>
      </c>
    </row>
    <row r="10161" spans="3:4" ht="15" hidden="1" customHeight="1" x14ac:dyDescent="0.25">
      <c r="C10161" s="160" t="s">
        <v>549</v>
      </c>
      <c r="D10161" s="161">
        <v>576.03</v>
      </c>
    </row>
    <row r="10162" spans="3:4" ht="15" hidden="1" customHeight="1" x14ac:dyDescent="0.25">
      <c r="C10162" s="158" t="s">
        <v>547</v>
      </c>
      <c r="D10162" s="159">
        <v>862.51</v>
      </c>
    </row>
    <row r="10163" spans="3:4" ht="15" hidden="1" customHeight="1" x14ac:dyDescent="0.25">
      <c r="C10163" s="160" t="s">
        <v>552</v>
      </c>
      <c r="D10163" s="161">
        <v>451.16</v>
      </c>
    </row>
    <row r="10164" spans="3:4" ht="15" hidden="1" customHeight="1" x14ac:dyDescent="0.25">
      <c r="C10164" s="158" t="s">
        <v>547</v>
      </c>
      <c r="D10164" s="159">
        <v>404.77</v>
      </c>
    </row>
    <row r="10165" spans="3:4" ht="15" hidden="1" customHeight="1" x14ac:dyDescent="0.25">
      <c r="C10165" s="160" t="s">
        <v>312</v>
      </c>
      <c r="D10165" s="161">
        <v>13.56</v>
      </c>
    </row>
    <row r="10166" spans="3:4" ht="15" hidden="1" customHeight="1" x14ac:dyDescent="0.25">
      <c r="C10166" s="158" t="s">
        <v>554</v>
      </c>
      <c r="D10166" s="159">
        <v>1147.9000000000001</v>
      </c>
    </row>
    <row r="10167" spans="3:4" ht="15" hidden="1" customHeight="1" x14ac:dyDescent="0.25">
      <c r="C10167" s="160" t="s">
        <v>543</v>
      </c>
      <c r="D10167" s="161">
        <v>267.39999999999998</v>
      </c>
    </row>
    <row r="10168" spans="3:4" ht="15" hidden="1" customHeight="1" x14ac:dyDescent="0.25">
      <c r="C10168" s="158" t="s">
        <v>547</v>
      </c>
      <c r="D10168" s="159">
        <v>892.64</v>
      </c>
    </row>
    <row r="10169" spans="3:4" ht="15" hidden="1" customHeight="1" x14ac:dyDescent="0.25">
      <c r="C10169" s="160" t="s">
        <v>547</v>
      </c>
      <c r="D10169" s="161">
        <v>372.53</v>
      </c>
    </row>
    <row r="10170" spans="3:4" ht="15" hidden="1" customHeight="1" x14ac:dyDescent="0.25">
      <c r="C10170" s="158" t="s">
        <v>539</v>
      </c>
      <c r="D10170" s="159">
        <v>829.63</v>
      </c>
    </row>
    <row r="10171" spans="3:4" ht="15" hidden="1" customHeight="1" x14ac:dyDescent="0.25">
      <c r="C10171" s="160" t="s">
        <v>542</v>
      </c>
      <c r="D10171" s="161">
        <v>1288.53</v>
      </c>
    </row>
    <row r="10172" spans="3:4" ht="15" hidden="1" customHeight="1" x14ac:dyDescent="0.25">
      <c r="C10172" s="158" t="s">
        <v>541</v>
      </c>
      <c r="D10172" s="159">
        <v>566.67999999999995</v>
      </c>
    </row>
    <row r="10173" spans="3:4" ht="15" hidden="1" customHeight="1" x14ac:dyDescent="0.25">
      <c r="C10173" s="160" t="s">
        <v>542</v>
      </c>
      <c r="D10173" s="161">
        <v>1111.95</v>
      </c>
    </row>
    <row r="10174" spans="3:4" ht="15" hidden="1" customHeight="1" x14ac:dyDescent="0.25">
      <c r="C10174" s="158" t="s">
        <v>542</v>
      </c>
      <c r="D10174" s="159">
        <v>1061.9100000000001</v>
      </c>
    </row>
    <row r="10175" spans="3:4" ht="15" hidden="1" customHeight="1" x14ac:dyDescent="0.25">
      <c r="C10175" s="160" t="s">
        <v>544</v>
      </c>
      <c r="D10175" s="161">
        <v>704.65</v>
      </c>
    </row>
    <row r="10176" spans="3:4" ht="15" hidden="1" customHeight="1" x14ac:dyDescent="0.25">
      <c r="C10176" s="158" t="s">
        <v>552</v>
      </c>
      <c r="D10176" s="159">
        <v>89.04</v>
      </c>
    </row>
    <row r="10177" spans="3:4" ht="15" hidden="1" customHeight="1" x14ac:dyDescent="0.25">
      <c r="C10177" s="160" t="s">
        <v>548</v>
      </c>
      <c r="D10177" s="161">
        <v>929.02</v>
      </c>
    </row>
    <row r="10178" spans="3:4" ht="15" hidden="1" customHeight="1" x14ac:dyDescent="0.25">
      <c r="C10178" s="158" t="s">
        <v>312</v>
      </c>
      <c r="D10178" s="159">
        <v>771.16</v>
      </c>
    </row>
    <row r="10179" spans="3:4" ht="15" hidden="1" customHeight="1" x14ac:dyDescent="0.25">
      <c r="C10179" s="160" t="s">
        <v>539</v>
      </c>
      <c r="D10179" s="161">
        <v>436.29</v>
      </c>
    </row>
    <row r="10180" spans="3:4" ht="15" hidden="1" customHeight="1" x14ac:dyDescent="0.25">
      <c r="C10180" s="158" t="s">
        <v>312</v>
      </c>
      <c r="D10180" s="159">
        <v>988.83</v>
      </c>
    </row>
    <row r="10181" spans="3:4" ht="15" hidden="1" customHeight="1" x14ac:dyDescent="0.25">
      <c r="C10181" s="160" t="s">
        <v>546</v>
      </c>
      <c r="D10181" s="161">
        <v>413.61</v>
      </c>
    </row>
    <row r="10182" spans="3:4" ht="15" hidden="1" customHeight="1" x14ac:dyDescent="0.25">
      <c r="C10182" s="158" t="s">
        <v>542</v>
      </c>
      <c r="D10182" s="159">
        <v>793.54</v>
      </c>
    </row>
    <row r="10183" spans="3:4" ht="15" hidden="1" customHeight="1" x14ac:dyDescent="0.25">
      <c r="C10183" s="160" t="s">
        <v>542</v>
      </c>
      <c r="D10183" s="161">
        <v>706.41</v>
      </c>
    </row>
    <row r="10184" spans="3:4" ht="15" hidden="1" customHeight="1" x14ac:dyDescent="0.25">
      <c r="C10184" s="158" t="s">
        <v>539</v>
      </c>
      <c r="D10184" s="159">
        <v>232.4</v>
      </c>
    </row>
    <row r="10185" spans="3:4" ht="15" hidden="1" customHeight="1" x14ac:dyDescent="0.25">
      <c r="C10185" s="160" t="s">
        <v>549</v>
      </c>
      <c r="D10185" s="161">
        <v>1011.87</v>
      </c>
    </row>
    <row r="10186" spans="3:4" ht="15" hidden="1" customHeight="1" x14ac:dyDescent="0.25">
      <c r="C10186" s="158" t="s">
        <v>308</v>
      </c>
      <c r="D10186" s="159">
        <v>744.84</v>
      </c>
    </row>
    <row r="10187" spans="3:4" ht="15" hidden="1" customHeight="1" x14ac:dyDescent="0.25">
      <c r="C10187" s="160" t="s">
        <v>308</v>
      </c>
      <c r="D10187" s="161">
        <v>1215.73</v>
      </c>
    </row>
    <row r="10188" spans="3:4" ht="15" hidden="1" customHeight="1" x14ac:dyDescent="0.25">
      <c r="C10188" s="158" t="s">
        <v>547</v>
      </c>
      <c r="D10188" s="159">
        <v>456.99</v>
      </c>
    </row>
    <row r="10189" spans="3:4" ht="15" hidden="1" customHeight="1" x14ac:dyDescent="0.25">
      <c r="C10189" s="160" t="s">
        <v>549</v>
      </c>
      <c r="D10189" s="161">
        <v>325.56</v>
      </c>
    </row>
    <row r="10190" spans="3:4" ht="15" hidden="1" customHeight="1" x14ac:dyDescent="0.25">
      <c r="C10190" s="158" t="s">
        <v>542</v>
      </c>
      <c r="D10190" s="159">
        <v>351.31</v>
      </c>
    </row>
    <row r="10191" spans="3:4" ht="15" hidden="1" customHeight="1" x14ac:dyDescent="0.25">
      <c r="C10191" s="160" t="s">
        <v>543</v>
      </c>
      <c r="D10191" s="161">
        <v>854.44</v>
      </c>
    </row>
    <row r="10192" spans="3:4" ht="15" hidden="1" customHeight="1" x14ac:dyDescent="0.25">
      <c r="C10192" s="158" t="s">
        <v>553</v>
      </c>
      <c r="D10192" s="159">
        <v>600.87</v>
      </c>
    </row>
    <row r="10193" spans="3:4" ht="15" hidden="1" customHeight="1" x14ac:dyDescent="0.25">
      <c r="C10193" s="160" t="s">
        <v>545</v>
      </c>
      <c r="D10193" s="161">
        <v>271.63</v>
      </c>
    </row>
    <row r="10194" spans="3:4" ht="15" hidden="1" customHeight="1" x14ac:dyDescent="0.25">
      <c r="C10194" s="158" t="s">
        <v>542</v>
      </c>
      <c r="D10194" s="159">
        <v>1169.6500000000001</v>
      </c>
    </row>
    <row r="10195" spans="3:4" ht="15" hidden="1" customHeight="1" x14ac:dyDescent="0.25">
      <c r="C10195" s="160" t="s">
        <v>553</v>
      </c>
      <c r="D10195" s="161">
        <v>900.42</v>
      </c>
    </row>
    <row r="10196" spans="3:4" ht="15" hidden="1" customHeight="1" x14ac:dyDescent="0.25">
      <c r="C10196" s="158" t="s">
        <v>551</v>
      </c>
      <c r="D10196" s="159">
        <v>838.1</v>
      </c>
    </row>
    <row r="10197" spans="3:4" ht="15" hidden="1" customHeight="1" x14ac:dyDescent="0.25">
      <c r="C10197" s="160" t="s">
        <v>543</v>
      </c>
      <c r="D10197" s="161">
        <v>755.8</v>
      </c>
    </row>
    <row r="10198" spans="3:4" ht="15" hidden="1" customHeight="1" x14ac:dyDescent="0.25">
      <c r="C10198" s="158" t="s">
        <v>308</v>
      </c>
      <c r="D10198" s="159">
        <v>985.58</v>
      </c>
    </row>
    <row r="10199" spans="3:4" ht="15" hidden="1" customHeight="1" x14ac:dyDescent="0.25">
      <c r="C10199" s="160" t="s">
        <v>553</v>
      </c>
      <c r="D10199" s="161">
        <v>14.64</v>
      </c>
    </row>
    <row r="10200" spans="3:4" ht="15" hidden="1" customHeight="1" x14ac:dyDescent="0.25">
      <c r="C10200" s="158" t="s">
        <v>541</v>
      </c>
      <c r="D10200" s="159">
        <v>67.66</v>
      </c>
    </row>
    <row r="10201" spans="3:4" ht="15" hidden="1" customHeight="1" x14ac:dyDescent="0.25">
      <c r="C10201" s="160" t="s">
        <v>309</v>
      </c>
      <c r="D10201" s="161">
        <v>1177.4000000000001</v>
      </c>
    </row>
    <row r="10202" spans="3:4" ht="15" hidden="1" customHeight="1" x14ac:dyDescent="0.25">
      <c r="C10202" s="158" t="s">
        <v>552</v>
      </c>
      <c r="D10202" s="159">
        <v>221.27</v>
      </c>
    </row>
    <row r="10203" spans="3:4" ht="15" hidden="1" customHeight="1" x14ac:dyDescent="0.25">
      <c r="C10203" s="160" t="s">
        <v>542</v>
      </c>
      <c r="D10203" s="161">
        <v>628.77</v>
      </c>
    </row>
    <row r="10204" spans="3:4" ht="15" hidden="1" customHeight="1" x14ac:dyDescent="0.25">
      <c r="C10204" s="158" t="s">
        <v>543</v>
      </c>
      <c r="D10204" s="159">
        <v>185.09</v>
      </c>
    </row>
    <row r="10205" spans="3:4" ht="15" hidden="1" customHeight="1" x14ac:dyDescent="0.25">
      <c r="C10205" s="160" t="s">
        <v>552</v>
      </c>
      <c r="D10205" s="161">
        <v>55.58</v>
      </c>
    </row>
    <row r="10206" spans="3:4" ht="15" hidden="1" customHeight="1" x14ac:dyDescent="0.25">
      <c r="C10206" s="158" t="s">
        <v>542</v>
      </c>
      <c r="D10206" s="159">
        <v>729.37</v>
      </c>
    </row>
    <row r="10207" spans="3:4" ht="15" hidden="1" customHeight="1" x14ac:dyDescent="0.25">
      <c r="C10207" s="160" t="s">
        <v>539</v>
      </c>
      <c r="D10207" s="161">
        <v>372.49</v>
      </c>
    </row>
    <row r="10208" spans="3:4" ht="15" hidden="1" customHeight="1" x14ac:dyDescent="0.25">
      <c r="C10208" s="158" t="s">
        <v>543</v>
      </c>
      <c r="D10208" s="159">
        <v>603.45000000000005</v>
      </c>
    </row>
    <row r="10209" spans="3:4" ht="15" hidden="1" customHeight="1" x14ac:dyDescent="0.25">
      <c r="C10209" s="160" t="s">
        <v>554</v>
      </c>
      <c r="D10209" s="161">
        <v>1038.79</v>
      </c>
    </row>
    <row r="10210" spans="3:4" ht="15" hidden="1" customHeight="1" x14ac:dyDescent="0.25">
      <c r="C10210" s="158" t="s">
        <v>307</v>
      </c>
      <c r="D10210" s="159">
        <v>1075.19</v>
      </c>
    </row>
    <row r="10211" spans="3:4" ht="15" hidden="1" customHeight="1" x14ac:dyDescent="0.25">
      <c r="C10211" s="160" t="s">
        <v>547</v>
      </c>
      <c r="D10211" s="161">
        <v>1232.01</v>
      </c>
    </row>
    <row r="10212" spans="3:4" ht="15" hidden="1" customHeight="1" x14ac:dyDescent="0.25">
      <c r="C10212" s="158" t="s">
        <v>552</v>
      </c>
      <c r="D10212" s="159">
        <v>899.32</v>
      </c>
    </row>
    <row r="10213" spans="3:4" ht="15" hidden="1" customHeight="1" x14ac:dyDescent="0.25">
      <c r="C10213" s="160" t="s">
        <v>543</v>
      </c>
      <c r="D10213" s="161">
        <v>272.35000000000002</v>
      </c>
    </row>
    <row r="10214" spans="3:4" ht="15" hidden="1" customHeight="1" x14ac:dyDescent="0.25">
      <c r="C10214" s="158" t="s">
        <v>556</v>
      </c>
      <c r="D10214" s="159">
        <v>769.8</v>
      </c>
    </row>
    <row r="10215" spans="3:4" ht="15" hidden="1" customHeight="1" x14ac:dyDescent="0.25">
      <c r="C10215" s="160" t="s">
        <v>541</v>
      </c>
      <c r="D10215" s="161">
        <v>23.87</v>
      </c>
    </row>
    <row r="10216" spans="3:4" ht="15" hidden="1" customHeight="1" x14ac:dyDescent="0.25">
      <c r="C10216" s="158" t="s">
        <v>550</v>
      </c>
      <c r="D10216" s="159">
        <v>796.88</v>
      </c>
    </row>
    <row r="10217" spans="3:4" ht="15" hidden="1" customHeight="1" x14ac:dyDescent="0.25">
      <c r="C10217" s="160" t="s">
        <v>308</v>
      </c>
      <c r="D10217" s="161">
        <v>142.58000000000001</v>
      </c>
    </row>
    <row r="10218" spans="3:4" ht="15" hidden="1" customHeight="1" x14ac:dyDescent="0.25">
      <c r="C10218" s="158" t="s">
        <v>545</v>
      </c>
      <c r="D10218" s="159">
        <v>528.92999999999995</v>
      </c>
    </row>
    <row r="10219" spans="3:4" ht="15" hidden="1" customHeight="1" x14ac:dyDescent="0.25">
      <c r="C10219" s="160" t="s">
        <v>543</v>
      </c>
      <c r="D10219" s="161">
        <v>913.41</v>
      </c>
    </row>
    <row r="10220" spans="3:4" ht="15" hidden="1" customHeight="1" x14ac:dyDescent="0.25">
      <c r="C10220" s="158" t="s">
        <v>539</v>
      </c>
      <c r="D10220" s="159">
        <v>159.63</v>
      </c>
    </row>
    <row r="10221" spans="3:4" ht="15" hidden="1" customHeight="1" x14ac:dyDescent="0.25">
      <c r="C10221" s="160" t="s">
        <v>539</v>
      </c>
      <c r="D10221" s="161">
        <v>161.36000000000001</v>
      </c>
    </row>
    <row r="10222" spans="3:4" ht="15" hidden="1" customHeight="1" x14ac:dyDescent="0.25">
      <c r="C10222" s="158" t="s">
        <v>545</v>
      </c>
      <c r="D10222" s="159">
        <v>1187.48</v>
      </c>
    </row>
    <row r="10223" spans="3:4" ht="15" hidden="1" customHeight="1" x14ac:dyDescent="0.25">
      <c r="C10223" s="160" t="s">
        <v>544</v>
      </c>
      <c r="D10223" s="161">
        <v>507.6</v>
      </c>
    </row>
    <row r="10224" spans="3:4" ht="15" hidden="1" customHeight="1" x14ac:dyDescent="0.25">
      <c r="C10224" s="158" t="s">
        <v>553</v>
      </c>
      <c r="D10224" s="159">
        <v>348.94</v>
      </c>
    </row>
    <row r="10225" spans="3:4" ht="15" hidden="1" customHeight="1" x14ac:dyDescent="0.25">
      <c r="C10225" s="160" t="s">
        <v>545</v>
      </c>
      <c r="D10225" s="161">
        <v>122.32</v>
      </c>
    </row>
    <row r="10226" spans="3:4" ht="15" hidden="1" customHeight="1" x14ac:dyDescent="0.25">
      <c r="C10226" s="158" t="s">
        <v>307</v>
      </c>
      <c r="D10226" s="159">
        <v>598.01</v>
      </c>
    </row>
    <row r="10227" spans="3:4" ht="15" hidden="1" customHeight="1" x14ac:dyDescent="0.25">
      <c r="C10227" s="160" t="s">
        <v>555</v>
      </c>
      <c r="D10227" s="161">
        <v>353.95</v>
      </c>
    </row>
    <row r="10228" spans="3:4" ht="15" hidden="1" customHeight="1" x14ac:dyDescent="0.25">
      <c r="C10228" s="158" t="s">
        <v>543</v>
      </c>
      <c r="D10228" s="159">
        <v>483.72</v>
      </c>
    </row>
    <row r="10229" spans="3:4" ht="15" hidden="1" customHeight="1" x14ac:dyDescent="0.25">
      <c r="C10229" s="160" t="s">
        <v>312</v>
      </c>
      <c r="D10229" s="161">
        <v>337.19</v>
      </c>
    </row>
    <row r="10230" spans="3:4" ht="15" hidden="1" customHeight="1" x14ac:dyDescent="0.25">
      <c r="C10230" s="158" t="s">
        <v>552</v>
      </c>
      <c r="D10230" s="159">
        <v>723.28</v>
      </c>
    </row>
    <row r="10231" spans="3:4" ht="15" hidden="1" customHeight="1" x14ac:dyDescent="0.25">
      <c r="C10231" s="160" t="s">
        <v>552</v>
      </c>
      <c r="D10231" s="161">
        <v>535.85</v>
      </c>
    </row>
    <row r="10232" spans="3:4" ht="15" hidden="1" customHeight="1" x14ac:dyDescent="0.25">
      <c r="C10232" s="158" t="s">
        <v>543</v>
      </c>
      <c r="D10232" s="159">
        <v>728.2</v>
      </c>
    </row>
    <row r="10233" spans="3:4" ht="15" hidden="1" customHeight="1" x14ac:dyDescent="0.25">
      <c r="C10233" s="160" t="s">
        <v>553</v>
      </c>
      <c r="D10233" s="161">
        <v>431.14</v>
      </c>
    </row>
    <row r="10234" spans="3:4" ht="15" hidden="1" customHeight="1" x14ac:dyDescent="0.25">
      <c r="C10234" s="158" t="s">
        <v>307</v>
      </c>
      <c r="D10234" s="159">
        <v>452.58</v>
      </c>
    </row>
    <row r="10235" spans="3:4" ht="15" hidden="1" customHeight="1" x14ac:dyDescent="0.25">
      <c r="C10235" s="160" t="s">
        <v>542</v>
      </c>
      <c r="D10235" s="161">
        <v>564.49</v>
      </c>
    </row>
    <row r="10236" spans="3:4" ht="15" hidden="1" customHeight="1" x14ac:dyDescent="0.25">
      <c r="C10236" s="158" t="s">
        <v>549</v>
      </c>
      <c r="D10236" s="159">
        <v>668.88</v>
      </c>
    </row>
    <row r="10237" spans="3:4" ht="15" hidden="1" customHeight="1" x14ac:dyDescent="0.25">
      <c r="C10237" s="160" t="s">
        <v>554</v>
      </c>
      <c r="D10237" s="161">
        <v>585.9</v>
      </c>
    </row>
    <row r="10238" spans="3:4" ht="15" hidden="1" customHeight="1" x14ac:dyDescent="0.25">
      <c r="C10238" s="158" t="s">
        <v>551</v>
      </c>
      <c r="D10238" s="159">
        <v>1274.3</v>
      </c>
    </row>
    <row r="10239" spans="3:4" ht="15" hidden="1" customHeight="1" x14ac:dyDescent="0.25">
      <c r="C10239" s="160" t="s">
        <v>312</v>
      </c>
      <c r="D10239" s="161">
        <v>1072.4100000000001</v>
      </c>
    </row>
    <row r="10240" spans="3:4" ht="15" hidden="1" customHeight="1" x14ac:dyDescent="0.25">
      <c r="C10240" s="158" t="s">
        <v>547</v>
      </c>
      <c r="D10240" s="159">
        <v>1271.67</v>
      </c>
    </row>
    <row r="10241" spans="3:4" ht="15" hidden="1" customHeight="1" x14ac:dyDescent="0.25">
      <c r="C10241" s="160" t="s">
        <v>547</v>
      </c>
      <c r="D10241" s="161">
        <v>1078.9100000000001</v>
      </c>
    </row>
    <row r="10242" spans="3:4" ht="15" hidden="1" customHeight="1" x14ac:dyDescent="0.25">
      <c r="C10242" s="158" t="s">
        <v>307</v>
      </c>
      <c r="D10242" s="159">
        <v>131.93</v>
      </c>
    </row>
    <row r="10243" spans="3:4" ht="15" hidden="1" customHeight="1" x14ac:dyDescent="0.25">
      <c r="C10243" s="160" t="s">
        <v>553</v>
      </c>
      <c r="D10243" s="161">
        <v>1072.03</v>
      </c>
    </row>
    <row r="10244" spans="3:4" ht="15" hidden="1" customHeight="1" x14ac:dyDescent="0.25">
      <c r="C10244" s="158" t="s">
        <v>544</v>
      </c>
      <c r="D10244" s="159">
        <v>861.88</v>
      </c>
    </row>
    <row r="10245" spans="3:4" ht="15" hidden="1" customHeight="1" x14ac:dyDescent="0.25">
      <c r="C10245" s="160" t="s">
        <v>540</v>
      </c>
      <c r="D10245" s="161">
        <v>972.98</v>
      </c>
    </row>
    <row r="10246" spans="3:4" ht="15" hidden="1" customHeight="1" x14ac:dyDescent="0.25">
      <c r="C10246" s="158" t="s">
        <v>540</v>
      </c>
      <c r="D10246" s="159">
        <v>1249.8900000000001</v>
      </c>
    </row>
    <row r="10247" spans="3:4" ht="15" hidden="1" customHeight="1" x14ac:dyDescent="0.25">
      <c r="C10247" s="160" t="s">
        <v>539</v>
      </c>
      <c r="D10247" s="161">
        <v>1093.42</v>
      </c>
    </row>
    <row r="10248" spans="3:4" ht="15" hidden="1" customHeight="1" x14ac:dyDescent="0.25">
      <c r="C10248" s="158" t="s">
        <v>555</v>
      </c>
      <c r="D10248" s="159">
        <v>255.25</v>
      </c>
    </row>
    <row r="10249" spans="3:4" ht="15" hidden="1" customHeight="1" x14ac:dyDescent="0.25">
      <c r="C10249" s="160" t="s">
        <v>546</v>
      </c>
      <c r="D10249" s="161">
        <v>640.71</v>
      </c>
    </row>
    <row r="10250" spans="3:4" ht="15" hidden="1" customHeight="1" x14ac:dyDescent="0.25">
      <c r="C10250" s="158" t="s">
        <v>551</v>
      </c>
      <c r="D10250" s="159">
        <v>769.71</v>
      </c>
    </row>
    <row r="10251" spans="3:4" ht="15" hidden="1" customHeight="1" x14ac:dyDescent="0.25">
      <c r="C10251" s="160" t="s">
        <v>553</v>
      </c>
      <c r="D10251" s="161">
        <v>1139.46</v>
      </c>
    </row>
    <row r="10252" spans="3:4" ht="15" hidden="1" customHeight="1" x14ac:dyDescent="0.25">
      <c r="C10252" s="158" t="s">
        <v>539</v>
      </c>
      <c r="D10252" s="159">
        <v>865.96</v>
      </c>
    </row>
    <row r="10253" spans="3:4" ht="15" hidden="1" customHeight="1" x14ac:dyDescent="0.25">
      <c r="C10253" s="160" t="s">
        <v>551</v>
      </c>
      <c r="D10253" s="161">
        <v>1202.42</v>
      </c>
    </row>
    <row r="10254" spans="3:4" ht="15" hidden="1" customHeight="1" x14ac:dyDescent="0.25">
      <c r="C10254" s="158" t="s">
        <v>545</v>
      </c>
      <c r="D10254" s="159">
        <v>1213.3800000000001</v>
      </c>
    </row>
    <row r="10255" spans="3:4" ht="15" hidden="1" customHeight="1" x14ac:dyDescent="0.25">
      <c r="C10255" s="160" t="s">
        <v>552</v>
      </c>
      <c r="D10255" s="161">
        <v>222.74</v>
      </c>
    </row>
    <row r="10256" spans="3:4" ht="15" hidden="1" customHeight="1" x14ac:dyDescent="0.25">
      <c r="C10256" s="158" t="s">
        <v>553</v>
      </c>
      <c r="D10256" s="159">
        <v>547.58000000000004</v>
      </c>
    </row>
    <row r="10257" spans="3:4" ht="15" hidden="1" customHeight="1" x14ac:dyDescent="0.25">
      <c r="C10257" s="160" t="s">
        <v>312</v>
      </c>
      <c r="D10257" s="161">
        <v>54.89</v>
      </c>
    </row>
    <row r="10258" spans="3:4" ht="15" hidden="1" customHeight="1" x14ac:dyDescent="0.25">
      <c r="C10258" s="158" t="s">
        <v>541</v>
      </c>
      <c r="D10258" s="159">
        <v>1001.77</v>
      </c>
    </row>
    <row r="10259" spans="3:4" ht="15" hidden="1" customHeight="1" x14ac:dyDescent="0.25">
      <c r="C10259" s="160" t="s">
        <v>549</v>
      </c>
      <c r="D10259" s="161">
        <v>77.88</v>
      </c>
    </row>
    <row r="10260" spans="3:4" ht="15" hidden="1" customHeight="1" x14ac:dyDescent="0.25">
      <c r="C10260" s="158" t="s">
        <v>307</v>
      </c>
      <c r="D10260" s="159">
        <v>1049.24</v>
      </c>
    </row>
    <row r="10261" spans="3:4" ht="15" hidden="1" customHeight="1" x14ac:dyDescent="0.25">
      <c r="C10261" s="160" t="s">
        <v>546</v>
      </c>
      <c r="D10261" s="161">
        <v>809.33</v>
      </c>
    </row>
    <row r="10262" spans="3:4" ht="15" hidden="1" customHeight="1" x14ac:dyDescent="0.25">
      <c r="C10262" s="158" t="s">
        <v>555</v>
      </c>
      <c r="D10262" s="159">
        <v>242.66</v>
      </c>
    </row>
    <row r="10263" spans="3:4" ht="15" hidden="1" customHeight="1" x14ac:dyDescent="0.25">
      <c r="C10263" s="160" t="s">
        <v>551</v>
      </c>
      <c r="D10263" s="161">
        <v>743.94</v>
      </c>
    </row>
    <row r="10264" spans="3:4" ht="15" hidden="1" customHeight="1" x14ac:dyDescent="0.25">
      <c r="C10264" s="158" t="s">
        <v>558</v>
      </c>
      <c r="D10264" s="159">
        <v>736.73</v>
      </c>
    </row>
    <row r="10265" spans="3:4" ht="15" hidden="1" customHeight="1" x14ac:dyDescent="0.25">
      <c r="C10265" s="160" t="s">
        <v>553</v>
      </c>
      <c r="D10265" s="161">
        <v>998.53</v>
      </c>
    </row>
    <row r="10266" spans="3:4" ht="15" hidden="1" customHeight="1" x14ac:dyDescent="0.25">
      <c r="C10266" s="158" t="s">
        <v>547</v>
      </c>
      <c r="D10266" s="159">
        <v>453.03</v>
      </c>
    </row>
    <row r="10267" spans="3:4" ht="15" hidden="1" customHeight="1" x14ac:dyDescent="0.25">
      <c r="C10267" s="160" t="s">
        <v>546</v>
      </c>
      <c r="D10267" s="161">
        <v>380.61</v>
      </c>
    </row>
    <row r="10268" spans="3:4" ht="15" hidden="1" customHeight="1" x14ac:dyDescent="0.25">
      <c r="C10268" s="158" t="s">
        <v>545</v>
      </c>
      <c r="D10268" s="159">
        <v>684.53</v>
      </c>
    </row>
    <row r="10269" spans="3:4" ht="15" hidden="1" customHeight="1" x14ac:dyDescent="0.25">
      <c r="C10269" s="160" t="s">
        <v>542</v>
      </c>
      <c r="D10269" s="161">
        <v>269.86</v>
      </c>
    </row>
    <row r="10270" spans="3:4" ht="15" hidden="1" customHeight="1" x14ac:dyDescent="0.25">
      <c r="C10270" s="158" t="s">
        <v>546</v>
      </c>
      <c r="D10270" s="159">
        <v>809.54</v>
      </c>
    </row>
    <row r="10271" spans="3:4" ht="15" hidden="1" customHeight="1" x14ac:dyDescent="0.25">
      <c r="C10271" s="160" t="s">
        <v>553</v>
      </c>
      <c r="D10271" s="161">
        <v>496.54</v>
      </c>
    </row>
    <row r="10272" spans="3:4" ht="15" hidden="1" customHeight="1" x14ac:dyDescent="0.25">
      <c r="C10272" s="158" t="s">
        <v>540</v>
      </c>
      <c r="D10272" s="159">
        <v>1223.24</v>
      </c>
    </row>
    <row r="10273" spans="3:4" ht="15" hidden="1" customHeight="1" x14ac:dyDescent="0.25">
      <c r="C10273" s="160" t="s">
        <v>553</v>
      </c>
      <c r="D10273" s="161">
        <v>805.54</v>
      </c>
    </row>
    <row r="10274" spans="3:4" ht="15" hidden="1" customHeight="1" x14ac:dyDescent="0.25">
      <c r="C10274" s="158" t="s">
        <v>539</v>
      </c>
      <c r="D10274" s="159">
        <v>595.77</v>
      </c>
    </row>
    <row r="10275" spans="3:4" ht="15" hidden="1" customHeight="1" x14ac:dyDescent="0.25">
      <c r="C10275" s="160" t="s">
        <v>540</v>
      </c>
      <c r="D10275" s="161">
        <v>689.85</v>
      </c>
    </row>
    <row r="10276" spans="3:4" ht="15" hidden="1" customHeight="1" x14ac:dyDescent="0.25">
      <c r="C10276" s="158" t="s">
        <v>547</v>
      </c>
      <c r="D10276" s="159">
        <v>1226.2</v>
      </c>
    </row>
    <row r="10277" spans="3:4" ht="15" hidden="1" customHeight="1" x14ac:dyDescent="0.25">
      <c r="C10277" s="160" t="s">
        <v>553</v>
      </c>
      <c r="D10277" s="161">
        <v>571.55999999999995</v>
      </c>
    </row>
    <row r="10278" spans="3:4" ht="15" hidden="1" customHeight="1" x14ac:dyDescent="0.25">
      <c r="C10278" s="158" t="s">
        <v>542</v>
      </c>
      <c r="D10278" s="159">
        <v>726.74</v>
      </c>
    </row>
    <row r="10279" spans="3:4" ht="15" hidden="1" customHeight="1" x14ac:dyDescent="0.25">
      <c r="C10279" s="160" t="s">
        <v>309</v>
      </c>
      <c r="D10279" s="161">
        <v>612.67999999999995</v>
      </c>
    </row>
    <row r="10280" spans="3:4" ht="15" hidden="1" customHeight="1" x14ac:dyDescent="0.25">
      <c r="C10280" s="158" t="s">
        <v>539</v>
      </c>
      <c r="D10280" s="159">
        <v>428.91</v>
      </c>
    </row>
    <row r="10281" spans="3:4" ht="15" hidden="1" customHeight="1" x14ac:dyDescent="0.25">
      <c r="C10281" s="160" t="s">
        <v>544</v>
      </c>
      <c r="D10281" s="161">
        <v>796.32</v>
      </c>
    </row>
    <row r="10282" spans="3:4" ht="15" hidden="1" customHeight="1" x14ac:dyDescent="0.25">
      <c r="C10282" s="158" t="s">
        <v>307</v>
      </c>
      <c r="D10282" s="159">
        <v>836.71</v>
      </c>
    </row>
    <row r="10283" spans="3:4" ht="15" hidden="1" customHeight="1" x14ac:dyDescent="0.25">
      <c r="C10283" s="160" t="s">
        <v>546</v>
      </c>
      <c r="D10283" s="161">
        <v>673.06</v>
      </c>
    </row>
    <row r="10284" spans="3:4" ht="15" hidden="1" customHeight="1" x14ac:dyDescent="0.25">
      <c r="C10284" s="158" t="s">
        <v>552</v>
      </c>
      <c r="D10284" s="159">
        <v>1054.1199999999999</v>
      </c>
    </row>
    <row r="10285" spans="3:4" ht="15" hidden="1" customHeight="1" x14ac:dyDescent="0.25">
      <c r="C10285" s="160" t="s">
        <v>552</v>
      </c>
      <c r="D10285" s="161">
        <v>1150.77</v>
      </c>
    </row>
    <row r="10286" spans="3:4" ht="15" hidden="1" customHeight="1" x14ac:dyDescent="0.25">
      <c r="C10286" s="158" t="s">
        <v>547</v>
      </c>
      <c r="D10286" s="159">
        <v>482.15</v>
      </c>
    </row>
    <row r="10287" spans="3:4" ht="15" hidden="1" customHeight="1" x14ac:dyDescent="0.25">
      <c r="C10287" s="160" t="s">
        <v>552</v>
      </c>
      <c r="D10287" s="161">
        <v>1065.73</v>
      </c>
    </row>
    <row r="10288" spans="3:4" ht="15" hidden="1" customHeight="1" x14ac:dyDescent="0.25">
      <c r="C10288" s="158" t="s">
        <v>547</v>
      </c>
      <c r="D10288" s="159">
        <v>1084.5899999999999</v>
      </c>
    </row>
    <row r="10289" spans="3:4" ht="15" hidden="1" customHeight="1" x14ac:dyDescent="0.25">
      <c r="C10289" s="160" t="s">
        <v>546</v>
      </c>
      <c r="D10289" s="161">
        <v>358.63</v>
      </c>
    </row>
    <row r="10290" spans="3:4" ht="15" hidden="1" customHeight="1" x14ac:dyDescent="0.25">
      <c r="C10290" s="158" t="s">
        <v>540</v>
      </c>
      <c r="D10290" s="159">
        <v>743.13</v>
      </c>
    </row>
    <row r="10291" spans="3:4" ht="15" hidden="1" customHeight="1" x14ac:dyDescent="0.25">
      <c r="C10291" s="160" t="s">
        <v>312</v>
      </c>
      <c r="D10291" s="161">
        <v>785.23</v>
      </c>
    </row>
    <row r="10292" spans="3:4" ht="15" hidden="1" customHeight="1" x14ac:dyDescent="0.25">
      <c r="C10292" s="158" t="s">
        <v>539</v>
      </c>
      <c r="D10292" s="159">
        <v>935.04</v>
      </c>
    </row>
    <row r="10293" spans="3:4" ht="15" hidden="1" customHeight="1" x14ac:dyDescent="0.25">
      <c r="C10293" s="160" t="s">
        <v>551</v>
      </c>
      <c r="D10293" s="161">
        <v>426.64</v>
      </c>
    </row>
    <row r="10294" spans="3:4" ht="15" hidden="1" customHeight="1" x14ac:dyDescent="0.25">
      <c r="C10294" s="158" t="s">
        <v>307</v>
      </c>
      <c r="D10294" s="159">
        <v>535.37</v>
      </c>
    </row>
    <row r="10295" spans="3:4" ht="15" hidden="1" customHeight="1" x14ac:dyDescent="0.25">
      <c r="C10295" s="160" t="s">
        <v>312</v>
      </c>
      <c r="D10295" s="161">
        <v>30.15</v>
      </c>
    </row>
    <row r="10296" spans="3:4" ht="15" hidden="1" customHeight="1" x14ac:dyDescent="0.25">
      <c r="C10296" s="158" t="s">
        <v>553</v>
      </c>
      <c r="D10296" s="159">
        <v>1011.35</v>
      </c>
    </row>
    <row r="10297" spans="3:4" ht="15" hidden="1" customHeight="1" x14ac:dyDescent="0.25">
      <c r="C10297" s="160" t="s">
        <v>555</v>
      </c>
      <c r="D10297" s="161">
        <v>708.99</v>
      </c>
    </row>
    <row r="10298" spans="3:4" ht="15" hidden="1" customHeight="1" x14ac:dyDescent="0.25">
      <c r="C10298" s="158" t="s">
        <v>542</v>
      </c>
      <c r="D10298" s="159">
        <v>305.64999999999998</v>
      </c>
    </row>
    <row r="10299" spans="3:4" ht="15" hidden="1" customHeight="1" x14ac:dyDescent="0.25">
      <c r="C10299" s="160" t="s">
        <v>309</v>
      </c>
      <c r="D10299" s="161">
        <v>335.89</v>
      </c>
    </row>
    <row r="10300" spans="3:4" ht="15" hidden="1" customHeight="1" x14ac:dyDescent="0.25">
      <c r="C10300" s="158" t="s">
        <v>552</v>
      </c>
      <c r="D10300" s="159">
        <v>1036.2</v>
      </c>
    </row>
    <row r="10301" spans="3:4" ht="15" hidden="1" customHeight="1" x14ac:dyDescent="0.25">
      <c r="C10301" s="160" t="s">
        <v>543</v>
      </c>
      <c r="D10301" s="161">
        <v>511.86</v>
      </c>
    </row>
    <row r="10302" spans="3:4" ht="15" hidden="1" customHeight="1" x14ac:dyDescent="0.25">
      <c r="C10302" s="158" t="s">
        <v>545</v>
      </c>
      <c r="D10302" s="159">
        <v>964.6</v>
      </c>
    </row>
    <row r="10303" spans="3:4" ht="15" hidden="1" customHeight="1" x14ac:dyDescent="0.25">
      <c r="C10303" s="160" t="s">
        <v>312</v>
      </c>
      <c r="D10303" s="161">
        <v>194.7</v>
      </c>
    </row>
    <row r="10304" spans="3:4" ht="15" hidden="1" customHeight="1" x14ac:dyDescent="0.25">
      <c r="C10304" s="158" t="s">
        <v>308</v>
      </c>
      <c r="D10304" s="159">
        <v>451.74</v>
      </c>
    </row>
    <row r="10305" spans="3:4" ht="15" hidden="1" customHeight="1" x14ac:dyDescent="0.25">
      <c r="C10305" s="160" t="s">
        <v>540</v>
      </c>
      <c r="D10305" s="161">
        <v>180.93</v>
      </c>
    </row>
    <row r="10306" spans="3:4" ht="15" hidden="1" customHeight="1" x14ac:dyDescent="0.25">
      <c r="C10306" s="158" t="s">
        <v>553</v>
      </c>
      <c r="D10306" s="159">
        <v>976.17</v>
      </c>
    </row>
    <row r="10307" spans="3:4" ht="15" hidden="1" customHeight="1" x14ac:dyDescent="0.25">
      <c r="C10307" s="160" t="s">
        <v>545</v>
      </c>
      <c r="D10307" s="161">
        <v>1043.54</v>
      </c>
    </row>
    <row r="10308" spans="3:4" ht="15" hidden="1" customHeight="1" x14ac:dyDescent="0.25">
      <c r="C10308" s="158" t="s">
        <v>545</v>
      </c>
      <c r="D10308" s="159">
        <v>857.72</v>
      </c>
    </row>
    <row r="10309" spans="3:4" ht="15" hidden="1" customHeight="1" x14ac:dyDescent="0.25">
      <c r="C10309" s="160" t="s">
        <v>541</v>
      </c>
      <c r="D10309" s="161">
        <v>740.42</v>
      </c>
    </row>
    <row r="10310" spans="3:4" ht="15" hidden="1" customHeight="1" x14ac:dyDescent="0.25">
      <c r="C10310" s="158" t="s">
        <v>546</v>
      </c>
      <c r="D10310" s="159">
        <v>198.83</v>
      </c>
    </row>
    <row r="10311" spans="3:4" ht="15" hidden="1" customHeight="1" x14ac:dyDescent="0.25">
      <c r="C10311" s="160" t="s">
        <v>541</v>
      </c>
      <c r="D10311" s="161">
        <v>840.56</v>
      </c>
    </row>
    <row r="10312" spans="3:4" ht="15" hidden="1" customHeight="1" x14ac:dyDescent="0.25">
      <c r="C10312" s="158" t="s">
        <v>307</v>
      </c>
      <c r="D10312" s="159">
        <v>621.22</v>
      </c>
    </row>
    <row r="10313" spans="3:4" ht="15" hidden="1" customHeight="1" x14ac:dyDescent="0.25">
      <c r="C10313" s="160" t="s">
        <v>552</v>
      </c>
      <c r="D10313" s="161">
        <v>123.31</v>
      </c>
    </row>
    <row r="10314" spans="3:4" ht="15" hidden="1" customHeight="1" x14ac:dyDescent="0.25">
      <c r="C10314" s="158" t="s">
        <v>553</v>
      </c>
      <c r="D10314" s="159">
        <v>818.53</v>
      </c>
    </row>
    <row r="10315" spans="3:4" ht="15" hidden="1" customHeight="1" x14ac:dyDescent="0.25">
      <c r="C10315" s="160" t="s">
        <v>312</v>
      </c>
      <c r="D10315" s="161">
        <v>933.24</v>
      </c>
    </row>
    <row r="10316" spans="3:4" ht="15" hidden="1" customHeight="1" x14ac:dyDescent="0.25">
      <c r="C10316" s="158" t="s">
        <v>548</v>
      </c>
      <c r="D10316" s="159">
        <v>864.29</v>
      </c>
    </row>
    <row r="10317" spans="3:4" ht="15" hidden="1" customHeight="1" x14ac:dyDescent="0.25">
      <c r="C10317" s="160" t="s">
        <v>539</v>
      </c>
      <c r="D10317" s="161">
        <v>85.23</v>
      </c>
    </row>
    <row r="10318" spans="3:4" ht="15" hidden="1" customHeight="1" x14ac:dyDescent="0.25">
      <c r="C10318" s="158" t="s">
        <v>550</v>
      </c>
      <c r="D10318" s="159">
        <v>605.82000000000005</v>
      </c>
    </row>
    <row r="10319" spans="3:4" ht="15" hidden="1" customHeight="1" x14ac:dyDescent="0.25">
      <c r="C10319" s="160" t="s">
        <v>558</v>
      </c>
      <c r="D10319" s="161">
        <v>1103.22</v>
      </c>
    </row>
    <row r="10320" spans="3:4" ht="15" hidden="1" customHeight="1" x14ac:dyDescent="0.25">
      <c r="C10320" s="158" t="s">
        <v>545</v>
      </c>
      <c r="D10320" s="159">
        <v>820.03</v>
      </c>
    </row>
    <row r="10321" spans="3:4" ht="15" hidden="1" customHeight="1" x14ac:dyDescent="0.25">
      <c r="C10321" s="160" t="s">
        <v>308</v>
      </c>
      <c r="D10321" s="161">
        <v>742.56</v>
      </c>
    </row>
    <row r="10322" spans="3:4" ht="15" hidden="1" customHeight="1" x14ac:dyDescent="0.25">
      <c r="C10322" s="158" t="s">
        <v>551</v>
      </c>
      <c r="D10322" s="159">
        <v>815.63</v>
      </c>
    </row>
    <row r="10323" spans="3:4" ht="15" hidden="1" customHeight="1" x14ac:dyDescent="0.25">
      <c r="C10323" s="160" t="s">
        <v>547</v>
      </c>
      <c r="D10323" s="161">
        <v>283.37</v>
      </c>
    </row>
    <row r="10324" spans="3:4" ht="15" hidden="1" customHeight="1" x14ac:dyDescent="0.25">
      <c r="C10324" s="158" t="s">
        <v>548</v>
      </c>
      <c r="D10324" s="159">
        <v>622.87</v>
      </c>
    </row>
    <row r="10325" spans="3:4" ht="15" hidden="1" customHeight="1" x14ac:dyDescent="0.25">
      <c r="C10325" s="160" t="s">
        <v>543</v>
      </c>
      <c r="D10325" s="161">
        <v>950.32</v>
      </c>
    </row>
    <row r="10326" spans="3:4" ht="15" hidden="1" customHeight="1" x14ac:dyDescent="0.25">
      <c r="C10326" s="158" t="s">
        <v>312</v>
      </c>
      <c r="D10326" s="159">
        <v>821.04</v>
      </c>
    </row>
    <row r="10327" spans="3:4" ht="15" hidden="1" customHeight="1" x14ac:dyDescent="0.25">
      <c r="C10327" s="160" t="s">
        <v>547</v>
      </c>
      <c r="D10327" s="161">
        <v>717.62</v>
      </c>
    </row>
    <row r="10328" spans="3:4" ht="15" hidden="1" customHeight="1" x14ac:dyDescent="0.25">
      <c r="C10328" s="158" t="s">
        <v>542</v>
      </c>
      <c r="D10328" s="159">
        <v>662.29</v>
      </c>
    </row>
    <row r="10329" spans="3:4" ht="15" hidden="1" customHeight="1" x14ac:dyDescent="0.25">
      <c r="C10329" s="160" t="s">
        <v>549</v>
      </c>
      <c r="D10329" s="161">
        <v>401.7</v>
      </c>
    </row>
    <row r="10330" spans="3:4" ht="15" hidden="1" customHeight="1" x14ac:dyDescent="0.25">
      <c r="C10330" s="158" t="s">
        <v>312</v>
      </c>
      <c r="D10330" s="159">
        <v>819.08</v>
      </c>
    </row>
    <row r="10331" spans="3:4" ht="15" hidden="1" customHeight="1" x14ac:dyDescent="0.25">
      <c r="C10331" s="160" t="s">
        <v>549</v>
      </c>
      <c r="D10331" s="161">
        <v>426.94</v>
      </c>
    </row>
    <row r="10332" spans="3:4" ht="15" hidden="1" customHeight="1" x14ac:dyDescent="0.25">
      <c r="C10332" s="158" t="s">
        <v>551</v>
      </c>
      <c r="D10332" s="159">
        <v>437.76</v>
      </c>
    </row>
    <row r="10333" spans="3:4" ht="15" hidden="1" customHeight="1" x14ac:dyDescent="0.25">
      <c r="C10333" s="160" t="s">
        <v>540</v>
      </c>
      <c r="D10333" s="161">
        <v>736.39</v>
      </c>
    </row>
    <row r="10334" spans="3:4" ht="15" hidden="1" customHeight="1" x14ac:dyDescent="0.25">
      <c r="C10334" s="158" t="s">
        <v>307</v>
      </c>
      <c r="D10334" s="159">
        <v>857.39</v>
      </c>
    </row>
    <row r="10335" spans="3:4" ht="15" hidden="1" customHeight="1" x14ac:dyDescent="0.25">
      <c r="C10335" s="160" t="s">
        <v>546</v>
      </c>
      <c r="D10335" s="161">
        <v>146.94999999999999</v>
      </c>
    </row>
    <row r="10336" spans="3:4" ht="15" hidden="1" customHeight="1" x14ac:dyDescent="0.25">
      <c r="C10336" s="158" t="s">
        <v>546</v>
      </c>
      <c r="D10336" s="159">
        <v>456.43</v>
      </c>
    </row>
    <row r="10337" spans="3:4" ht="15" hidden="1" customHeight="1" x14ac:dyDescent="0.25">
      <c r="C10337" s="160" t="s">
        <v>543</v>
      </c>
      <c r="D10337" s="161">
        <v>581.1</v>
      </c>
    </row>
    <row r="10338" spans="3:4" ht="15" hidden="1" customHeight="1" x14ac:dyDescent="0.25">
      <c r="C10338" s="158" t="s">
        <v>307</v>
      </c>
      <c r="D10338" s="159">
        <v>1000.22</v>
      </c>
    </row>
    <row r="10339" spans="3:4" ht="15" hidden="1" customHeight="1" x14ac:dyDescent="0.25">
      <c r="C10339" s="160" t="s">
        <v>555</v>
      </c>
      <c r="D10339" s="161">
        <v>191.26</v>
      </c>
    </row>
    <row r="10340" spans="3:4" ht="15" hidden="1" customHeight="1" x14ac:dyDescent="0.25">
      <c r="C10340" s="158" t="s">
        <v>308</v>
      </c>
      <c r="D10340" s="159">
        <v>75</v>
      </c>
    </row>
    <row r="10341" spans="3:4" ht="15" hidden="1" customHeight="1" x14ac:dyDescent="0.25">
      <c r="C10341" s="160" t="s">
        <v>556</v>
      </c>
      <c r="D10341" s="161">
        <v>887.19</v>
      </c>
    </row>
    <row r="10342" spans="3:4" ht="15" hidden="1" customHeight="1" x14ac:dyDescent="0.25">
      <c r="C10342" s="158" t="s">
        <v>542</v>
      </c>
      <c r="D10342" s="159">
        <v>697.68</v>
      </c>
    </row>
    <row r="10343" spans="3:4" ht="15" hidden="1" customHeight="1" x14ac:dyDescent="0.25">
      <c r="C10343" s="160" t="s">
        <v>308</v>
      </c>
      <c r="D10343" s="161">
        <v>162.68</v>
      </c>
    </row>
    <row r="10344" spans="3:4" ht="15" hidden="1" customHeight="1" x14ac:dyDescent="0.25">
      <c r="C10344" s="158" t="s">
        <v>557</v>
      </c>
      <c r="D10344" s="159">
        <v>1158.99</v>
      </c>
    </row>
    <row r="10345" spans="3:4" ht="15" hidden="1" customHeight="1" x14ac:dyDescent="0.25">
      <c r="C10345" s="160" t="s">
        <v>540</v>
      </c>
      <c r="D10345" s="161">
        <v>1268.5999999999999</v>
      </c>
    </row>
    <row r="10346" spans="3:4" ht="15" hidden="1" customHeight="1" x14ac:dyDescent="0.25">
      <c r="C10346" s="158" t="s">
        <v>542</v>
      </c>
      <c r="D10346" s="159">
        <v>51.23</v>
      </c>
    </row>
    <row r="10347" spans="3:4" ht="15" hidden="1" customHeight="1" x14ac:dyDescent="0.25">
      <c r="C10347" s="160" t="s">
        <v>553</v>
      </c>
      <c r="D10347" s="161">
        <v>1119.73</v>
      </c>
    </row>
    <row r="10348" spans="3:4" ht="15" hidden="1" customHeight="1" x14ac:dyDescent="0.25">
      <c r="C10348" s="158" t="s">
        <v>550</v>
      </c>
      <c r="D10348" s="159">
        <v>1128.26</v>
      </c>
    </row>
    <row r="10349" spans="3:4" ht="15" hidden="1" customHeight="1" x14ac:dyDescent="0.25">
      <c r="C10349" s="160" t="s">
        <v>546</v>
      </c>
      <c r="D10349" s="161">
        <v>1283.99</v>
      </c>
    </row>
    <row r="10350" spans="3:4" ht="15" hidden="1" customHeight="1" x14ac:dyDescent="0.25">
      <c r="C10350" s="158" t="s">
        <v>547</v>
      </c>
      <c r="D10350" s="159">
        <v>564.88</v>
      </c>
    </row>
    <row r="10351" spans="3:4" ht="15" hidden="1" customHeight="1" x14ac:dyDescent="0.25">
      <c r="C10351" s="160" t="s">
        <v>539</v>
      </c>
      <c r="D10351" s="161">
        <v>1178.24</v>
      </c>
    </row>
    <row r="10352" spans="3:4" ht="15" hidden="1" customHeight="1" x14ac:dyDescent="0.25">
      <c r="C10352" s="158" t="s">
        <v>545</v>
      </c>
      <c r="D10352" s="159">
        <v>1114.05</v>
      </c>
    </row>
    <row r="10353" spans="3:4" ht="15" hidden="1" customHeight="1" x14ac:dyDescent="0.25">
      <c r="C10353" s="160" t="s">
        <v>547</v>
      </c>
      <c r="D10353" s="161">
        <v>913.57</v>
      </c>
    </row>
    <row r="10354" spans="3:4" ht="15" hidden="1" customHeight="1" x14ac:dyDescent="0.25">
      <c r="C10354" s="158" t="s">
        <v>542</v>
      </c>
      <c r="D10354" s="159">
        <v>633.39</v>
      </c>
    </row>
    <row r="10355" spans="3:4" ht="15" hidden="1" customHeight="1" x14ac:dyDescent="0.25">
      <c r="C10355" s="160" t="s">
        <v>307</v>
      </c>
      <c r="D10355" s="161">
        <v>929.22</v>
      </c>
    </row>
    <row r="10356" spans="3:4" ht="15" hidden="1" customHeight="1" x14ac:dyDescent="0.25">
      <c r="C10356" s="158" t="s">
        <v>553</v>
      </c>
      <c r="D10356" s="159">
        <v>684.23</v>
      </c>
    </row>
    <row r="10357" spans="3:4" ht="15" hidden="1" customHeight="1" x14ac:dyDescent="0.25">
      <c r="C10357" s="160" t="s">
        <v>546</v>
      </c>
      <c r="D10357" s="161">
        <v>1028.67</v>
      </c>
    </row>
    <row r="10358" spans="3:4" ht="15" hidden="1" customHeight="1" x14ac:dyDescent="0.25">
      <c r="C10358" s="158" t="s">
        <v>542</v>
      </c>
      <c r="D10358" s="159">
        <v>256.24</v>
      </c>
    </row>
    <row r="10359" spans="3:4" ht="15" hidden="1" customHeight="1" x14ac:dyDescent="0.25">
      <c r="C10359" s="160" t="s">
        <v>542</v>
      </c>
      <c r="D10359" s="161">
        <v>681.34</v>
      </c>
    </row>
    <row r="10360" spans="3:4" ht="15" hidden="1" customHeight="1" x14ac:dyDescent="0.25">
      <c r="C10360" s="158" t="s">
        <v>543</v>
      </c>
      <c r="D10360" s="159">
        <v>324.14</v>
      </c>
    </row>
    <row r="10361" spans="3:4" ht="15" hidden="1" customHeight="1" x14ac:dyDescent="0.25">
      <c r="C10361" s="160" t="s">
        <v>553</v>
      </c>
      <c r="D10361" s="161">
        <v>1209.1500000000001</v>
      </c>
    </row>
    <row r="10362" spans="3:4" ht="15" hidden="1" customHeight="1" x14ac:dyDescent="0.25">
      <c r="C10362" s="158" t="s">
        <v>543</v>
      </c>
      <c r="D10362" s="159">
        <v>357.11</v>
      </c>
    </row>
    <row r="10363" spans="3:4" ht="15" hidden="1" customHeight="1" x14ac:dyDescent="0.25">
      <c r="C10363" s="160" t="s">
        <v>556</v>
      </c>
      <c r="D10363" s="161">
        <v>931.08</v>
      </c>
    </row>
    <row r="10364" spans="3:4" ht="15" hidden="1" customHeight="1" x14ac:dyDescent="0.25">
      <c r="C10364" s="158" t="s">
        <v>312</v>
      </c>
      <c r="D10364" s="159">
        <v>712.91</v>
      </c>
    </row>
    <row r="10365" spans="3:4" ht="15" hidden="1" customHeight="1" x14ac:dyDescent="0.25">
      <c r="C10365" s="160" t="s">
        <v>547</v>
      </c>
      <c r="D10365" s="161">
        <v>965.78</v>
      </c>
    </row>
    <row r="10366" spans="3:4" ht="15" hidden="1" customHeight="1" x14ac:dyDescent="0.25">
      <c r="C10366" s="158" t="s">
        <v>539</v>
      </c>
      <c r="D10366" s="159">
        <v>44.56</v>
      </c>
    </row>
    <row r="10367" spans="3:4" ht="15" hidden="1" customHeight="1" x14ac:dyDescent="0.25">
      <c r="C10367" s="160" t="s">
        <v>549</v>
      </c>
      <c r="D10367" s="161">
        <v>882.78</v>
      </c>
    </row>
    <row r="10368" spans="3:4" ht="15" hidden="1" customHeight="1" x14ac:dyDescent="0.25">
      <c r="C10368" s="158" t="s">
        <v>542</v>
      </c>
      <c r="D10368" s="159">
        <v>514.62</v>
      </c>
    </row>
    <row r="10369" spans="3:4" ht="15" hidden="1" customHeight="1" x14ac:dyDescent="0.25">
      <c r="C10369" s="160" t="s">
        <v>547</v>
      </c>
      <c r="D10369" s="161">
        <v>539.69000000000005</v>
      </c>
    </row>
    <row r="10370" spans="3:4" ht="15" hidden="1" customHeight="1" x14ac:dyDescent="0.25">
      <c r="C10370" s="158" t="s">
        <v>546</v>
      </c>
      <c r="D10370" s="159">
        <v>548.67999999999995</v>
      </c>
    </row>
    <row r="10371" spans="3:4" ht="15" hidden="1" customHeight="1" x14ac:dyDescent="0.25">
      <c r="C10371" s="160" t="s">
        <v>548</v>
      </c>
      <c r="D10371" s="161">
        <v>776.62</v>
      </c>
    </row>
    <row r="10372" spans="3:4" ht="15" hidden="1" customHeight="1" x14ac:dyDescent="0.25">
      <c r="C10372" s="158" t="s">
        <v>555</v>
      </c>
      <c r="D10372" s="159">
        <v>438.8</v>
      </c>
    </row>
    <row r="10373" spans="3:4" ht="15" hidden="1" customHeight="1" x14ac:dyDescent="0.25">
      <c r="C10373" s="160" t="s">
        <v>542</v>
      </c>
      <c r="D10373" s="161">
        <v>1248.58</v>
      </c>
    </row>
    <row r="10374" spans="3:4" ht="15" hidden="1" customHeight="1" x14ac:dyDescent="0.25">
      <c r="C10374" s="158" t="s">
        <v>553</v>
      </c>
      <c r="D10374" s="159">
        <v>1276.56</v>
      </c>
    </row>
    <row r="10375" spans="3:4" ht="15" hidden="1" customHeight="1" x14ac:dyDescent="0.25">
      <c r="C10375" s="160" t="s">
        <v>545</v>
      </c>
      <c r="D10375" s="161">
        <v>1121.3900000000001</v>
      </c>
    </row>
    <row r="10376" spans="3:4" ht="15" hidden="1" customHeight="1" x14ac:dyDescent="0.25">
      <c r="C10376" s="158" t="s">
        <v>552</v>
      </c>
      <c r="D10376" s="159">
        <v>709.18</v>
      </c>
    </row>
    <row r="10377" spans="3:4" ht="15" hidden="1" customHeight="1" x14ac:dyDescent="0.25">
      <c r="C10377" s="160" t="s">
        <v>558</v>
      </c>
      <c r="D10377" s="161">
        <v>1217.3900000000001</v>
      </c>
    </row>
    <row r="10378" spans="3:4" ht="15" hidden="1" customHeight="1" x14ac:dyDescent="0.25">
      <c r="C10378" s="158" t="s">
        <v>551</v>
      </c>
      <c r="D10378" s="159">
        <v>799.28</v>
      </c>
    </row>
    <row r="10379" spans="3:4" ht="15" hidden="1" customHeight="1" x14ac:dyDescent="0.25">
      <c r="C10379" s="160" t="s">
        <v>547</v>
      </c>
      <c r="D10379" s="161">
        <v>1268.48</v>
      </c>
    </row>
    <row r="10380" spans="3:4" ht="15" hidden="1" customHeight="1" x14ac:dyDescent="0.25">
      <c r="C10380" s="158" t="s">
        <v>553</v>
      </c>
      <c r="D10380" s="159">
        <v>884.46</v>
      </c>
    </row>
    <row r="10381" spans="3:4" ht="15" hidden="1" customHeight="1" x14ac:dyDescent="0.25">
      <c r="C10381" s="160" t="s">
        <v>545</v>
      </c>
      <c r="D10381" s="161">
        <v>407.17</v>
      </c>
    </row>
    <row r="10382" spans="3:4" ht="15" hidden="1" customHeight="1" x14ac:dyDescent="0.25">
      <c r="C10382" s="158" t="s">
        <v>549</v>
      </c>
      <c r="D10382" s="159">
        <v>1244.6300000000001</v>
      </c>
    </row>
    <row r="10383" spans="3:4" ht="15" hidden="1" customHeight="1" x14ac:dyDescent="0.25">
      <c r="C10383" s="160" t="s">
        <v>544</v>
      </c>
      <c r="D10383" s="161">
        <v>888.13</v>
      </c>
    </row>
    <row r="10384" spans="3:4" ht="15" hidden="1" customHeight="1" x14ac:dyDescent="0.25">
      <c r="C10384" s="158" t="s">
        <v>552</v>
      </c>
      <c r="D10384" s="159">
        <v>970.53</v>
      </c>
    </row>
    <row r="10385" spans="3:4" ht="15" hidden="1" customHeight="1" x14ac:dyDescent="0.25">
      <c r="C10385" s="160" t="s">
        <v>547</v>
      </c>
      <c r="D10385" s="161">
        <v>409.62</v>
      </c>
    </row>
    <row r="10386" spans="3:4" ht="15" hidden="1" customHeight="1" x14ac:dyDescent="0.25">
      <c r="C10386" s="158" t="s">
        <v>308</v>
      </c>
      <c r="D10386" s="159">
        <v>945.27</v>
      </c>
    </row>
    <row r="10387" spans="3:4" ht="15" hidden="1" customHeight="1" x14ac:dyDescent="0.25">
      <c r="C10387" s="160" t="s">
        <v>552</v>
      </c>
      <c r="D10387" s="161">
        <v>897</v>
      </c>
    </row>
    <row r="10388" spans="3:4" ht="15" hidden="1" customHeight="1" x14ac:dyDescent="0.25">
      <c r="C10388" s="158" t="s">
        <v>309</v>
      </c>
      <c r="D10388" s="159">
        <v>46.26</v>
      </c>
    </row>
    <row r="10389" spans="3:4" ht="15" hidden="1" customHeight="1" x14ac:dyDescent="0.25">
      <c r="C10389" s="160" t="s">
        <v>539</v>
      </c>
      <c r="D10389" s="161">
        <v>49.49</v>
      </c>
    </row>
    <row r="10390" spans="3:4" ht="15" hidden="1" customHeight="1" x14ac:dyDescent="0.25">
      <c r="C10390" s="158" t="s">
        <v>558</v>
      </c>
      <c r="D10390" s="159">
        <v>553.08000000000004</v>
      </c>
    </row>
    <row r="10391" spans="3:4" ht="15" hidden="1" customHeight="1" x14ac:dyDescent="0.25">
      <c r="C10391" s="160" t="s">
        <v>539</v>
      </c>
      <c r="D10391" s="161">
        <v>1031.48</v>
      </c>
    </row>
    <row r="10392" spans="3:4" ht="15" hidden="1" customHeight="1" x14ac:dyDescent="0.25">
      <c r="C10392" s="158" t="s">
        <v>540</v>
      </c>
      <c r="D10392" s="159">
        <v>606.53</v>
      </c>
    </row>
    <row r="10393" spans="3:4" ht="15" hidden="1" customHeight="1" x14ac:dyDescent="0.25">
      <c r="C10393" s="160" t="s">
        <v>546</v>
      </c>
      <c r="D10393" s="161">
        <v>719.34</v>
      </c>
    </row>
    <row r="10394" spans="3:4" ht="15" hidden="1" customHeight="1" x14ac:dyDescent="0.25">
      <c r="C10394" s="158" t="s">
        <v>551</v>
      </c>
      <c r="D10394" s="159">
        <v>263.45999999999998</v>
      </c>
    </row>
    <row r="10395" spans="3:4" ht="15" hidden="1" customHeight="1" x14ac:dyDescent="0.25">
      <c r="C10395" s="160" t="s">
        <v>312</v>
      </c>
      <c r="D10395" s="161">
        <v>651.44000000000005</v>
      </c>
    </row>
    <row r="10396" spans="3:4" ht="15" hidden="1" customHeight="1" x14ac:dyDescent="0.25">
      <c r="C10396" s="158" t="s">
        <v>539</v>
      </c>
      <c r="D10396" s="159">
        <v>468.68</v>
      </c>
    </row>
    <row r="10397" spans="3:4" ht="15" hidden="1" customHeight="1" x14ac:dyDescent="0.25">
      <c r="C10397" s="160" t="s">
        <v>308</v>
      </c>
      <c r="D10397" s="161">
        <v>936.98</v>
      </c>
    </row>
    <row r="10398" spans="3:4" ht="15" hidden="1" customHeight="1" x14ac:dyDescent="0.25">
      <c r="C10398" s="158" t="s">
        <v>312</v>
      </c>
      <c r="D10398" s="159">
        <v>436.88</v>
      </c>
    </row>
    <row r="10399" spans="3:4" ht="15" hidden="1" customHeight="1" x14ac:dyDescent="0.25">
      <c r="C10399" s="160" t="s">
        <v>553</v>
      </c>
      <c r="D10399" s="161">
        <v>322.56</v>
      </c>
    </row>
    <row r="10400" spans="3:4" ht="15" hidden="1" customHeight="1" x14ac:dyDescent="0.25">
      <c r="C10400" s="158" t="s">
        <v>549</v>
      </c>
      <c r="D10400" s="159">
        <v>472.12</v>
      </c>
    </row>
    <row r="10401" spans="3:4" ht="15" hidden="1" customHeight="1" x14ac:dyDescent="0.25">
      <c r="C10401" s="160" t="s">
        <v>556</v>
      </c>
      <c r="D10401" s="161">
        <v>802.07</v>
      </c>
    </row>
    <row r="10402" spans="3:4" ht="15" hidden="1" customHeight="1" x14ac:dyDescent="0.25">
      <c r="C10402" s="158" t="s">
        <v>539</v>
      </c>
      <c r="D10402" s="159">
        <v>419.21</v>
      </c>
    </row>
    <row r="10403" spans="3:4" ht="15" hidden="1" customHeight="1" x14ac:dyDescent="0.25">
      <c r="C10403" s="160" t="s">
        <v>548</v>
      </c>
      <c r="D10403" s="161">
        <v>1236.08</v>
      </c>
    </row>
    <row r="10404" spans="3:4" ht="15" hidden="1" customHeight="1" x14ac:dyDescent="0.25">
      <c r="C10404" s="158" t="s">
        <v>542</v>
      </c>
      <c r="D10404" s="159">
        <v>789.65</v>
      </c>
    </row>
    <row r="10405" spans="3:4" ht="15" hidden="1" customHeight="1" x14ac:dyDescent="0.25">
      <c r="C10405" s="160" t="s">
        <v>307</v>
      </c>
      <c r="D10405" s="161">
        <v>1198.43</v>
      </c>
    </row>
    <row r="10406" spans="3:4" ht="15" hidden="1" customHeight="1" x14ac:dyDescent="0.25">
      <c r="C10406" s="158" t="s">
        <v>552</v>
      </c>
      <c r="D10406" s="159">
        <v>1044.58</v>
      </c>
    </row>
    <row r="10407" spans="3:4" ht="15" hidden="1" customHeight="1" x14ac:dyDescent="0.25">
      <c r="C10407" s="160" t="s">
        <v>553</v>
      </c>
      <c r="D10407" s="161">
        <v>697.63</v>
      </c>
    </row>
    <row r="10408" spans="3:4" ht="15" hidden="1" customHeight="1" x14ac:dyDescent="0.25">
      <c r="C10408" s="158" t="s">
        <v>553</v>
      </c>
      <c r="D10408" s="159">
        <v>936.06</v>
      </c>
    </row>
    <row r="10409" spans="3:4" ht="15" hidden="1" customHeight="1" x14ac:dyDescent="0.25">
      <c r="C10409" s="160" t="s">
        <v>540</v>
      </c>
      <c r="D10409" s="161">
        <v>618.54</v>
      </c>
    </row>
    <row r="10410" spans="3:4" ht="15" hidden="1" customHeight="1" x14ac:dyDescent="0.25">
      <c r="C10410" s="158" t="s">
        <v>309</v>
      </c>
      <c r="D10410" s="159">
        <v>394.7</v>
      </c>
    </row>
    <row r="10411" spans="3:4" ht="15" hidden="1" customHeight="1" x14ac:dyDescent="0.25">
      <c r="C10411" s="160" t="s">
        <v>309</v>
      </c>
      <c r="D10411" s="161">
        <v>1226.6300000000001</v>
      </c>
    </row>
    <row r="10412" spans="3:4" ht="15" hidden="1" customHeight="1" x14ac:dyDescent="0.25">
      <c r="C10412" s="158" t="s">
        <v>546</v>
      </c>
      <c r="D10412" s="159">
        <v>962.27</v>
      </c>
    </row>
    <row r="10413" spans="3:4" ht="15" hidden="1" customHeight="1" x14ac:dyDescent="0.25">
      <c r="C10413" s="160" t="s">
        <v>540</v>
      </c>
      <c r="D10413" s="161">
        <v>507.3</v>
      </c>
    </row>
    <row r="10414" spans="3:4" ht="15" hidden="1" customHeight="1" x14ac:dyDescent="0.25">
      <c r="C10414" s="158" t="s">
        <v>308</v>
      </c>
      <c r="D10414" s="159">
        <v>840.81</v>
      </c>
    </row>
    <row r="10415" spans="3:4" ht="15" hidden="1" customHeight="1" x14ac:dyDescent="0.25">
      <c r="C10415" s="160" t="s">
        <v>539</v>
      </c>
      <c r="D10415" s="161">
        <v>505.37</v>
      </c>
    </row>
    <row r="10416" spans="3:4" ht="15" hidden="1" customHeight="1" x14ac:dyDescent="0.25">
      <c r="C10416" s="158" t="s">
        <v>312</v>
      </c>
      <c r="D10416" s="159">
        <v>513.64</v>
      </c>
    </row>
    <row r="10417" spans="3:4" ht="15" hidden="1" customHeight="1" x14ac:dyDescent="0.25">
      <c r="C10417" s="160" t="s">
        <v>545</v>
      </c>
      <c r="D10417" s="161">
        <v>288.52999999999997</v>
      </c>
    </row>
    <row r="10418" spans="3:4" ht="15" hidden="1" customHeight="1" x14ac:dyDescent="0.25">
      <c r="C10418" s="158" t="s">
        <v>543</v>
      </c>
      <c r="D10418" s="159">
        <v>12.52</v>
      </c>
    </row>
    <row r="10419" spans="3:4" ht="15" hidden="1" customHeight="1" x14ac:dyDescent="0.25">
      <c r="C10419" s="160" t="s">
        <v>545</v>
      </c>
      <c r="D10419" s="161">
        <v>1160.8800000000001</v>
      </c>
    </row>
    <row r="10420" spans="3:4" ht="15" hidden="1" customHeight="1" x14ac:dyDescent="0.25">
      <c r="C10420" s="158" t="s">
        <v>539</v>
      </c>
      <c r="D10420" s="159">
        <v>455.83</v>
      </c>
    </row>
    <row r="10421" spans="3:4" ht="15" hidden="1" customHeight="1" x14ac:dyDescent="0.25">
      <c r="C10421" s="160" t="s">
        <v>549</v>
      </c>
      <c r="D10421" s="161">
        <v>715.49</v>
      </c>
    </row>
    <row r="10422" spans="3:4" ht="15" hidden="1" customHeight="1" x14ac:dyDescent="0.25">
      <c r="C10422" s="158" t="s">
        <v>548</v>
      </c>
      <c r="D10422" s="159">
        <v>548.16</v>
      </c>
    </row>
    <row r="10423" spans="3:4" ht="15" hidden="1" customHeight="1" x14ac:dyDescent="0.25">
      <c r="C10423" s="160" t="s">
        <v>539</v>
      </c>
      <c r="D10423" s="161">
        <v>460.36</v>
      </c>
    </row>
    <row r="10424" spans="3:4" ht="15" hidden="1" customHeight="1" x14ac:dyDescent="0.25">
      <c r="C10424" s="158" t="s">
        <v>542</v>
      </c>
      <c r="D10424" s="159">
        <v>1228.71</v>
      </c>
    </row>
    <row r="10425" spans="3:4" ht="15" hidden="1" customHeight="1" x14ac:dyDescent="0.25">
      <c r="C10425" s="160" t="s">
        <v>309</v>
      </c>
      <c r="D10425" s="161">
        <v>172.7</v>
      </c>
    </row>
    <row r="10426" spans="3:4" ht="15" hidden="1" customHeight="1" x14ac:dyDescent="0.25">
      <c r="C10426" s="158" t="s">
        <v>307</v>
      </c>
      <c r="D10426" s="159">
        <v>550.14</v>
      </c>
    </row>
    <row r="10427" spans="3:4" ht="15" hidden="1" customHeight="1" x14ac:dyDescent="0.25">
      <c r="C10427" s="160" t="s">
        <v>544</v>
      </c>
      <c r="D10427" s="161">
        <v>945.85</v>
      </c>
    </row>
    <row r="10428" spans="3:4" ht="15" hidden="1" customHeight="1" x14ac:dyDescent="0.25">
      <c r="C10428" s="158" t="s">
        <v>544</v>
      </c>
      <c r="D10428" s="159">
        <v>1199.47</v>
      </c>
    </row>
    <row r="10429" spans="3:4" ht="15" hidden="1" customHeight="1" x14ac:dyDescent="0.25">
      <c r="C10429" s="160" t="s">
        <v>552</v>
      </c>
      <c r="D10429" s="161">
        <v>742.85</v>
      </c>
    </row>
    <row r="10430" spans="3:4" ht="15" hidden="1" customHeight="1" x14ac:dyDescent="0.25">
      <c r="C10430" s="158" t="s">
        <v>545</v>
      </c>
      <c r="D10430" s="159">
        <v>1242.29</v>
      </c>
    </row>
    <row r="10431" spans="3:4" ht="15" hidden="1" customHeight="1" x14ac:dyDescent="0.25">
      <c r="C10431" s="160" t="s">
        <v>545</v>
      </c>
      <c r="D10431" s="161">
        <v>264.19</v>
      </c>
    </row>
    <row r="10432" spans="3:4" ht="15" hidden="1" customHeight="1" x14ac:dyDescent="0.25">
      <c r="C10432" s="158" t="s">
        <v>544</v>
      </c>
      <c r="D10432" s="159">
        <v>307.37</v>
      </c>
    </row>
    <row r="10433" spans="3:4" ht="15" hidden="1" customHeight="1" x14ac:dyDescent="0.25">
      <c r="C10433" s="160" t="s">
        <v>553</v>
      </c>
      <c r="D10433" s="161">
        <v>571.78</v>
      </c>
    </row>
    <row r="10434" spans="3:4" ht="15" hidden="1" customHeight="1" x14ac:dyDescent="0.25">
      <c r="C10434" s="158" t="s">
        <v>309</v>
      </c>
      <c r="D10434" s="159">
        <v>1114.1500000000001</v>
      </c>
    </row>
    <row r="10435" spans="3:4" ht="15" hidden="1" customHeight="1" x14ac:dyDescent="0.25">
      <c r="C10435" s="160" t="s">
        <v>547</v>
      </c>
      <c r="D10435" s="161">
        <v>872.64</v>
      </c>
    </row>
    <row r="10436" spans="3:4" ht="15" hidden="1" customHeight="1" x14ac:dyDescent="0.25">
      <c r="C10436" s="158" t="s">
        <v>545</v>
      </c>
      <c r="D10436" s="159">
        <v>695.58</v>
      </c>
    </row>
    <row r="10437" spans="3:4" ht="15" hidden="1" customHeight="1" x14ac:dyDescent="0.25">
      <c r="C10437" s="160" t="s">
        <v>557</v>
      </c>
      <c r="D10437" s="161">
        <v>540.35</v>
      </c>
    </row>
    <row r="10438" spans="3:4" ht="15" hidden="1" customHeight="1" x14ac:dyDescent="0.25">
      <c r="C10438" s="158" t="s">
        <v>540</v>
      </c>
      <c r="D10438" s="159">
        <v>933.18</v>
      </c>
    </row>
    <row r="10439" spans="3:4" ht="15" hidden="1" customHeight="1" x14ac:dyDescent="0.25">
      <c r="C10439" s="160" t="s">
        <v>554</v>
      </c>
      <c r="D10439" s="161">
        <v>843.9</v>
      </c>
    </row>
    <row r="10440" spans="3:4" ht="15" hidden="1" customHeight="1" x14ac:dyDescent="0.25">
      <c r="C10440" s="158" t="s">
        <v>539</v>
      </c>
      <c r="D10440" s="159">
        <v>474.68</v>
      </c>
    </row>
    <row r="10441" spans="3:4" ht="15" hidden="1" customHeight="1" x14ac:dyDescent="0.25">
      <c r="C10441" s="160" t="s">
        <v>546</v>
      </c>
      <c r="D10441" s="161">
        <v>609.89</v>
      </c>
    </row>
    <row r="10442" spans="3:4" ht="15" hidden="1" customHeight="1" x14ac:dyDescent="0.25">
      <c r="C10442" s="158" t="s">
        <v>545</v>
      </c>
      <c r="D10442" s="159">
        <v>434.69</v>
      </c>
    </row>
    <row r="10443" spans="3:4" ht="15" hidden="1" customHeight="1" x14ac:dyDescent="0.25">
      <c r="C10443" s="160" t="s">
        <v>547</v>
      </c>
      <c r="D10443" s="161">
        <v>760.51</v>
      </c>
    </row>
    <row r="10444" spans="3:4" ht="15" hidden="1" customHeight="1" x14ac:dyDescent="0.25">
      <c r="C10444" s="158" t="s">
        <v>540</v>
      </c>
      <c r="D10444" s="159">
        <v>436.69</v>
      </c>
    </row>
    <row r="10445" spans="3:4" ht="15" hidden="1" customHeight="1" x14ac:dyDescent="0.25">
      <c r="C10445" s="160" t="s">
        <v>546</v>
      </c>
      <c r="D10445" s="161">
        <v>639.75</v>
      </c>
    </row>
    <row r="10446" spans="3:4" ht="15" hidden="1" customHeight="1" x14ac:dyDescent="0.25">
      <c r="C10446" s="158" t="s">
        <v>556</v>
      </c>
      <c r="D10446" s="159">
        <v>68.86</v>
      </c>
    </row>
    <row r="10447" spans="3:4" ht="15" hidden="1" customHeight="1" x14ac:dyDescent="0.25">
      <c r="C10447" s="160" t="s">
        <v>551</v>
      </c>
      <c r="D10447" s="161">
        <v>290.77</v>
      </c>
    </row>
    <row r="10448" spans="3:4" ht="15" hidden="1" customHeight="1" x14ac:dyDescent="0.25">
      <c r="C10448" s="158" t="s">
        <v>540</v>
      </c>
      <c r="D10448" s="159">
        <v>431.91</v>
      </c>
    </row>
    <row r="10449" spans="3:4" ht="15" hidden="1" customHeight="1" x14ac:dyDescent="0.25">
      <c r="C10449" s="160" t="s">
        <v>545</v>
      </c>
      <c r="D10449" s="161">
        <v>1145.98</v>
      </c>
    </row>
    <row r="10450" spans="3:4" ht="15" hidden="1" customHeight="1" x14ac:dyDescent="0.25">
      <c r="C10450" s="158" t="s">
        <v>312</v>
      </c>
      <c r="D10450" s="159">
        <v>1078.1199999999999</v>
      </c>
    </row>
    <row r="10451" spans="3:4" ht="15" hidden="1" customHeight="1" x14ac:dyDescent="0.25">
      <c r="C10451" s="160" t="s">
        <v>307</v>
      </c>
      <c r="D10451" s="161">
        <v>910.68</v>
      </c>
    </row>
    <row r="10452" spans="3:4" ht="15" hidden="1" customHeight="1" x14ac:dyDescent="0.25">
      <c r="C10452" s="158" t="s">
        <v>557</v>
      </c>
      <c r="D10452" s="159">
        <v>328.96</v>
      </c>
    </row>
    <row r="10453" spans="3:4" ht="15" hidden="1" customHeight="1" x14ac:dyDescent="0.25">
      <c r="C10453" s="160" t="s">
        <v>554</v>
      </c>
      <c r="D10453" s="161">
        <v>176.19</v>
      </c>
    </row>
    <row r="10454" spans="3:4" ht="15" hidden="1" customHeight="1" x14ac:dyDescent="0.25">
      <c r="C10454" s="158" t="s">
        <v>553</v>
      </c>
      <c r="D10454" s="159">
        <v>748.33</v>
      </c>
    </row>
    <row r="10455" spans="3:4" ht="15" hidden="1" customHeight="1" x14ac:dyDescent="0.25">
      <c r="C10455" s="160" t="s">
        <v>547</v>
      </c>
      <c r="D10455" s="161">
        <v>167.06</v>
      </c>
    </row>
    <row r="10456" spans="3:4" ht="15" hidden="1" customHeight="1" x14ac:dyDescent="0.25">
      <c r="C10456" s="158" t="s">
        <v>547</v>
      </c>
      <c r="D10456" s="159">
        <v>366.27</v>
      </c>
    </row>
    <row r="10457" spans="3:4" ht="15" hidden="1" customHeight="1" x14ac:dyDescent="0.25">
      <c r="C10457" s="160" t="s">
        <v>548</v>
      </c>
      <c r="D10457" s="161">
        <v>886.05</v>
      </c>
    </row>
    <row r="10458" spans="3:4" ht="15" hidden="1" customHeight="1" x14ac:dyDescent="0.25">
      <c r="C10458" s="158" t="s">
        <v>552</v>
      </c>
      <c r="D10458" s="159">
        <v>1112.45</v>
      </c>
    </row>
    <row r="10459" spans="3:4" ht="15" hidden="1" customHeight="1" x14ac:dyDescent="0.25">
      <c r="C10459" s="160" t="s">
        <v>307</v>
      </c>
      <c r="D10459" s="161">
        <v>959.11</v>
      </c>
    </row>
    <row r="10460" spans="3:4" ht="15" hidden="1" customHeight="1" x14ac:dyDescent="0.25">
      <c r="C10460" s="158" t="s">
        <v>543</v>
      </c>
      <c r="D10460" s="159">
        <v>234.52</v>
      </c>
    </row>
    <row r="10461" spans="3:4" ht="15" hidden="1" customHeight="1" x14ac:dyDescent="0.25">
      <c r="C10461" s="160" t="s">
        <v>540</v>
      </c>
      <c r="D10461" s="161">
        <v>983.04</v>
      </c>
    </row>
    <row r="10462" spans="3:4" ht="15" hidden="1" customHeight="1" x14ac:dyDescent="0.25">
      <c r="C10462" s="158" t="s">
        <v>543</v>
      </c>
      <c r="D10462" s="159">
        <v>865.67</v>
      </c>
    </row>
    <row r="10463" spans="3:4" ht="15" hidden="1" customHeight="1" x14ac:dyDescent="0.25">
      <c r="C10463" s="160" t="s">
        <v>552</v>
      </c>
      <c r="D10463" s="161">
        <v>472.64</v>
      </c>
    </row>
    <row r="10464" spans="3:4" ht="15" hidden="1" customHeight="1" x14ac:dyDescent="0.25">
      <c r="C10464" s="158" t="s">
        <v>553</v>
      </c>
      <c r="D10464" s="159">
        <v>1286.3</v>
      </c>
    </row>
    <row r="10465" spans="3:4" ht="15" hidden="1" customHeight="1" x14ac:dyDescent="0.25">
      <c r="C10465" s="160" t="s">
        <v>308</v>
      </c>
      <c r="D10465" s="161">
        <v>602.03</v>
      </c>
    </row>
    <row r="10466" spans="3:4" ht="15" hidden="1" customHeight="1" x14ac:dyDescent="0.25">
      <c r="C10466" s="158" t="s">
        <v>545</v>
      </c>
      <c r="D10466" s="159">
        <v>1086.8499999999999</v>
      </c>
    </row>
    <row r="10467" spans="3:4" ht="15" hidden="1" customHeight="1" x14ac:dyDescent="0.25">
      <c r="C10467" s="160" t="s">
        <v>553</v>
      </c>
      <c r="D10467" s="161">
        <v>264.64</v>
      </c>
    </row>
    <row r="10468" spans="3:4" ht="15" hidden="1" customHeight="1" x14ac:dyDescent="0.25">
      <c r="C10468" s="158" t="s">
        <v>557</v>
      </c>
      <c r="D10468" s="159">
        <v>714.5</v>
      </c>
    </row>
    <row r="10469" spans="3:4" ht="15" hidden="1" customHeight="1" x14ac:dyDescent="0.25">
      <c r="C10469" s="160" t="s">
        <v>312</v>
      </c>
      <c r="D10469" s="161">
        <v>673.96</v>
      </c>
    </row>
    <row r="10470" spans="3:4" ht="15" hidden="1" customHeight="1" x14ac:dyDescent="0.25">
      <c r="C10470" s="158" t="s">
        <v>543</v>
      </c>
      <c r="D10470" s="159">
        <v>197.36</v>
      </c>
    </row>
    <row r="10471" spans="3:4" ht="15" hidden="1" customHeight="1" x14ac:dyDescent="0.25">
      <c r="C10471" s="160" t="s">
        <v>549</v>
      </c>
      <c r="D10471" s="161">
        <v>289.64</v>
      </c>
    </row>
    <row r="10472" spans="3:4" ht="15" hidden="1" customHeight="1" x14ac:dyDescent="0.25">
      <c r="C10472" s="158" t="s">
        <v>307</v>
      </c>
      <c r="D10472" s="159">
        <v>363.8</v>
      </c>
    </row>
    <row r="10473" spans="3:4" ht="15" hidden="1" customHeight="1" x14ac:dyDescent="0.25">
      <c r="C10473" s="160" t="s">
        <v>551</v>
      </c>
      <c r="D10473" s="161">
        <v>509.24</v>
      </c>
    </row>
    <row r="10474" spans="3:4" ht="15" hidden="1" customHeight="1" x14ac:dyDescent="0.25">
      <c r="C10474" s="158" t="s">
        <v>552</v>
      </c>
      <c r="D10474" s="159">
        <v>524.79999999999995</v>
      </c>
    </row>
    <row r="10475" spans="3:4" ht="15" hidden="1" customHeight="1" x14ac:dyDescent="0.25">
      <c r="C10475" s="160" t="s">
        <v>312</v>
      </c>
      <c r="D10475" s="161">
        <v>364.32</v>
      </c>
    </row>
    <row r="10476" spans="3:4" ht="15" hidden="1" customHeight="1" x14ac:dyDescent="0.25">
      <c r="C10476" s="158" t="s">
        <v>539</v>
      </c>
      <c r="D10476" s="159">
        <v>588.44000000000005</v>
      </c>
    </row>
    <row r="10477" spans="3:4" ht="15" hidden="1" customHeight="1" x14ac:dyDescent="0.25">
      <c r="C10477" s="160" t="s">
        <v>551</v>
      </c>
      <c r="D10477" s="161">
        <v>1052.67</v>
      </c>
    </row>
    <row r="10478" spans="3:4" ht="15" hidden="1" customHeight="1" x14ac:dyDescent="0.25">
      <c r="C10478" s="158" t="s">
        <v>551</v>
      </c>
      <c r="D10478" s="159">
        <v>1292.1199999999999</v>
      </c>
    </row>
    <row r="10479" spans="3:4" ht="15" hidden="1" customHeight="1" x14ac:dyDescent="0.25">
      <c r="C10479" s="160" t="s">
        <v>547</v>
      </c>
      <c r="D10479" s="161">
        <v>483.07</v>
      </c>
    </row>
    <row r="10480" spans="3:4" ht="15" hidden="1" customHeight="1" x14ac:dyDescent="0.25">
      <c r="C10480" s="158" t="s">
        <v>551</v>
      </c>
      <c r="D10480" s="159">
        <v>868.55</v>
      </c>
    </row>
    <row r="10481" spans="3:4" ht="15" hidden="1" customHeight="1" x14ac:dyDescent="0.25">
      <c r="C10481" s="160" t="s">
        <v>309</v>
      </c>
      <c r="D10481" s="161">
        <v>548.26</v>
      </c>
    </row>
    <row r="10482" spans="3:4" ht="15" hidden="1" customHeight="1" x14ac:dyDescent="0.25">
      <c r="C10482" s="158" t="s">
        <v>550</v>
      </c>
      <c r="D10482" s="159">
        <v>528.59</v>
      </c>
    </row>
    <row r="10483" spans="3:4" ht="15" hidden="1" customHeight="1" x14ac:dyDescent="0.25">
      <c r="C10483" s="160" t="s">
        <v>558</v>
      </c>
      <c r="D10483" s="161">
        <v>919.05</v>
      </c>
    </row>
    <row r="10484" spans="3:4" ht="15" hidden="1" customHeight="1" x14ac:dyDescent="0.25">
      <c r="C10484" s="158" t="s">
        <v>539</v>
      </c>
      <c r="D10484" s="159">
        <v>774.89</v>
      </c>
    </row>
    <row r="10485" spans="3:4" ht="15" hidden="1" customHeight="1" x14ac:dyDescent="0.25">
      <c r="C10485" s="160" t="s">
        <v>549</v>
      </c>
      <c r="D10485" s="161">
        <v>136.88999999999999</v>
      </c>
    </row>
    <row r="10486" spans="3:4" ht="15" hidden="1" customHeight="1" x14ac:dyDescent="0.25">
      <c r="C10486" s="158" t="s">
        <v>309</v>
      </c>
      <c r="D10486" s="159">
        <v>450.44</v>
      </c>
    </row>
    <row r="10487" spans="3:4" ht="15" hidden="1" customHeight="1" x14ac:dyDescent="0.25">
      <c r="C10487" s="160" t="s">
        <v>546</v>
      </c>
      <c r="D10487" s="161">
        <v>717.23</v>
      </c>
    </row>
    <row r="10488" spans="3:4" ht="15" hidden="1" customHeight="1" x14ac:dyDescent="0.25">
      <c r="C10488" s="158" t="s">
        <v>307</v>
      </c>
      <c r="D10488" s="159">
        <v>469.36</v>
      </c>
    </row>
    <row r="10489" spans="3:4" ht="15" hidden="1" customHeight="1" x14ac:dyDescent="0.25">
      <c r="C10489" s="160" t="s">
        <v>549</v>
      </c>
      <c r="D10489" s="161">
        <v>292.5</v>
      </c>
    </row>
    <row r="10490" spans="3:4" ht="15" hidden="1" customHeight="1" x14ac:dyDescent="0.25">
      <c r="C10490" s="158" t="s">
        <v>547</v>
      </c>
      <c r="D10490" s="159">
        <v>966.49</v>
      </c>
    </row>
    <row r="10491" spans="3:4" ht="15" hidden="1" customHeight="1" x14ac:dyDescent="0.25">
      <c r="C10491" s="160" t="s">
        <v>540</v>
      </c>
      <c r="D10491" s="161">
        <v>362.98</v>
      </c>
    </row>
    <row r="10492" spans="3:4" ht="15" hidden="1" customHeight="1" x14ac:dyDescent="0.25">
      <c r="C10492" s="158" t="s">
        <v>546</v>
      </c>
      <c r="D10492" s="159">
        <v>817.5</v>
      </c>
    </row>
    <row r="10493" spans="3:4" ht="15" hidden="1" customHeight="1" x14ac:dyDescent="0.25">
      <c r="C10493" s="160" t="s">
        <v>545</v>
      </c>
      <c r="D10493" s="161">
        <v>1095.74</v>
      </c>
    </row>
    <row r="10494" spans="3:4" ht="15" hidden="1" customHeight="1" x14ac:dyDescent="0.25">
      <c r="C10494" s="158" t="s">
        <v>542</v>
      </c>
      <c r="D10494" s="159">
        <v>44.11</v>
      </c>
    </row>
    <row r="10495" spans="3:4" ht="15" hidden="1" customHeight="1" x14ac:dyDescent="0.25">
      <c r="C10495" s="160" t="s">
        <v>550</v>
      </c>
      <c r="D10495" s="161">
        <v>533.66</v>
      </c>
    </row>
    <row r="10496" spans="3:4" ht="15" hidden="1" customHeight="1" x14ac:dyDescent="0.25">
      <c r="C10496" s="158" t="s">
        <v>545</v>
      </c>
      <c r="D10496" s="159">
        <v>135.56</v>
      </c>
    </row>
    <row r="10497" spans="3:4" ht="15" hidden="1" customHeight="1" x14ac:dyDescent="0.25">
      <c r="C10497" s="160" t="s">
        <v>307</v>
      </c>
      <c r="D10497" s="161">
        <v>783.84</v>
      </c>
    </row>
    <row r="10498" spans="3:4" ht="15" hidden="1" customHeight="1" x14ac:dyDescent="0.25">
      <c r="C10498" s="158" t="s">
        <v>553</v>
      </c>
      <c r="D10498" s="159">
        <v>836.29</v>
      </c>
    </row>
    <row r="10499" spans="3:4" ht="15" hidden="1" customHeight="1" x14ac:dyDescent="0.25">
      <c r="C10499" s="160" t="s">
        <v>552</v>
      </c>
      <c r="D10499" s="161">
        <v>119.15</v>
      </c>
    </row>
    <row r="10500" spans="3:4" ht="15" hidden="1" customHeight="1" x14ac:dyDescent="0.25">
      <c r="C10500" s="158" t="s">
        <v>545</v>
      </c>
      <c r="D10500" s="159">
        <v>24.09</v>
      </c>
    </row>
    <row r="10501" spans="3:4" ht="15" hidden="1" customHeight="1" x14ac:dyDescent="0.25">
      <c r="C10501" s="160" t="s">
        <v>312</v>
      </c>
      <c r="D10501" s="161">
        <v>791.77</v>
      </c>
    </row>
    <row r="10502" spans="3:4" ht="15" hidden="1" customHeight="1" x14ac:dyDescent="0.25">
      <c r="C10502" s="158" t="s">
        <v>557</v>
      </c>
      <c r="D10502" s="159">
        <v>27.25</v>
      </c>
    </row>
    <row r="10503" spans="3:4" ht="15" hidden="1" customHeight="1" x14ac:dyDescent="0.25">
      <c r="C10503" s="160" t="s">
        <v>540</v>
      </c>
      <c r="D10503" s="161">
        <v>24.71</v>
      </c>
    </row>
    <row r="10504" spans="3:4" ht="15" hidden="1" customHeight="1" x14ac:dyDescent="0.25">
      <c r="C10504" s="158" t="s">
        <v>308</v>
      </c>
      <c r="D10504" s="159">
        <v>37.6</v>
      </c>
    </row>
    <row r="10505" spans="3:4" ht="15" hidden="1" customHeight="1" x14ac:dyDescent="0.25">
      <c r="C10505" s="160" t="s">
        <v>549</v>
      </c>
      <c r="D10505" s="161">
        <v>916.16</v>
      </c>
    </row>
    <row r="10506" spans="3:4" ht="15" hidden="1" customHeight="1" x14ac:dyDescent="0.25">
      <c r="C10506" s="158" t="s">
        <v>550</v>
      </c>
      <c r="D10506" s="159">
        <v>523.32000000000005</v>
      </c>
    </row>
    <row r="10507" spans="3:4" ht="15" hidden="1" customHeight="1" x14ac:dyDescent="0.25">
      <c r="C10507" s="160" t="s">
        <v>312</v>
      </c>
      <c r="D10507" s="161">
        <v>959.08</v>
      </c>
    </row>
    <row r="10508" spans="3:4" ht="15" hidden="1" customHeight="1" x14ac:dyDescent="0.25">
      <c r="C10508" s="158" t="s">
        <v>551</v>
      </c>
      <c r="D10508" s="159">
        <v>732.17</v>
      </c>
    </row>
    <row r="10509" spans="3:4" ht="15" hidden="1" customHeight="1" x14ac:dyDescent="0.25">
      <c r="C10509" s="160" t="s">
        <v>308</v>
      </c>
      <c r="D10509" s="161">
        <v>261.55</v>
      </c>
    </row>
    <row r="10510" spans="3:4" ht="15" hidden="1" customHeight="1" x14ac:dyDescent="0.25">
      <c r="C10510" s="158" t="s">
        <v>554</v>
      </c>
      <c r="D10510" s="159">
        <v>470.32</v>
      </c>
    </row>
    <row r="10511" spans="3:4" ht="15" hidden="1" customHeight="1" x14ac:dyDescent="0.25">
      <c r="C10511" s="160" t="s">
        <v>542</v>
      </c>
      <c r="D10511" s="161">
        <v>852.88</v>
      </c>
    </row>
    <row r="10512" spans="3:4" ht="15" hidden="1" customHeight="1" x14ac:dyDescent="0.25">
      <c r="C10512" s="158" t="s">
        <v>551</v>
      </c>
      <c r="D10512" s="159">
        <v>1037.4000000000001</v>
      </c>
    </row>
    <row r="10513" spans="3:4" ht="15" hidden="1" customHeight="1" x14ac:dyDescent="0.25">
      <c r="C10513" s="160" t="s">
        <v>312</v>
      </c>
      <c r="D10513" s="161">
        <v>1299.98</v>
      </c>
    </row>
    <row r="10514" spans="3:4" ht="15" hidden="1" customHeight="1" x14ac:dyDescent="0.25">
      <c r="C10514" s="158" t="s">
        <v>547</v>
      </c>
      <c r="D10514" s="159">
        <v>927.15</v>
      </c>
    </row>
    <row r="10515" spans="3:4" ht="15" hidden="1" customHeight="1" x14ac:dyDescent="0.25">
      <c r="C10515" s="160" t="s">
        <v>550</v>
      </c>
      <c r="D10515" s="161">
        <v>288.2</v>
      </c>
    </row>
    <row r="10516" spans="3:4" ht="15" hidden="1" customHeight="1" x14ac:dyDescent="0.25">
      <c r="C10516" s="158" t="s">
        <v>547</v>
      </c>
      <c r="D10516" s="159">
        <v>462.48</v>
      </c>
    </row>
    <row r="10517" spans="3:4" ht="15" hidden="1" customHeight="1" x14ac:dyDescent="0.25">
      <c r="C10517" s="160" t="s">
        <v>309</v>
      </c>
      <c r="D10517" s="161">
        <v>169.67</v>
      </c>
    </row>
    <row r="10518" spans="3:4" ht="15" hidden="1" customHeight="1" x14ac:dyDescent="0.25">
      <c r="C10518" s="158" t="s">
        <v>545</v>
      </c>
      <c r="D10518" s="159">
        <v>739.15</v>
      </c>
    </row>
    <row r="10519" spans="3:4" ht="15" hidden="1" customHeight="1" x14ac:dyDescent="0.25">
      <c r="C10519" s="160" t="s">
        <v>550</v>
      </c>
      <c r="D10519" s="161">
        <v>614.62</v>
      </c>
    </row>
    <row r="10520" spans="3:4" ht="15" hidden="1" customHeight="1" x14ac:dyDescent="0.25">
      <c r="C10520" s="158" t="s">
        <v>307</v>
      </c>
      <c r="D10520" s="159">
        <v>472.18</v>
      </c>
    </row>
    <row r="10521" spans="3:4" ht="15" hidden="1" customHeight="1" x14ac:dyDescent="0.25">
      <c r="C10521" s="160" t="s">
        <v>552</v>
      </c>
      <c r="D10521" s="161">
        <v>841.56</v>
      </c>
    </row>
    <row r="10522" spans="3:4" ht="15" hidden="1" customHeight="1" x14ac:dyDescent="0.25">
      <c r="C10522" s="158" t="s">
        <v>312</v>
      </c>
      <c r="D10522" s="159">
        <v>203.44</v>
      </c>
    </row>
    <row r="10523" spans="3:4" ht="15" hidden="1" customHeight="1" x14ac:dyDescent="0.25">
      <c r="C10523" s="160" t="s">
        <v>549</v>
      </c>
      <c r="D10523" s="161">
        <v>1290.19</v>
      </c>
    </row>
    <row r="10524" spans="3:4" ht="15" hidden="1" customHeight="1" x14ac:dyDescent="0.25">
      <c r="C10524" s="158" t="s">
        <v>552</v>
      </c>
      <c r="D10524" s="159">
        <v>181.27</v>
      </c>
    </row>
    <row r="10525" spans="3:4" ht="15" hidden="1" customHeight="1" x14ac:dyDescent="0.25">
      <c r="C10525" s="160" t="s">
        <v>308</v>
      </c>
      <c r="D10525" s="161">
        <v>1209.1099999999999</v>
      </c>
    </row>
    <row r="10526" spans="3:4" ht="15" hidden="1" customHeight="1" x14ac:dyDescent="0.25">
      <c r="C10526" s="158" t="s">
        <v>309</v>
      </c>
      <c r="D10526" s="159">
        <v>27.81</v>
      </c>
    </row>
    <row r="10527" spans="3:4" ht="15" hidden="1" customHeight="1" x14ac:dyDescent="0.25">
      <c r="C10527" s="160" t="s">
        <v>551</v>
      </c>
      <c r="D10527" s="161">
        <v>640.04999999999995</v>
      </c>
    </row>
    <row r="10528" spans="3:4" ht="15" hidden="1" customHeight="1" x14ac:dyDescent="0.25">
      <c r="C10528" s="158" t="s">
        <v>551</v>
      </c>
      <c r="D10528" s="159">
        <v>607.34</v>
      </c>
    </row>
    <row r="10529" spans="3:4" ht="15" hidden="1" customHeight="1" x14ac:dyDescent="0.25">
      <c r="C10529" s="160" t="s">
        <v>541</v>
      </c>
      <c r="D10529" s="161">
        <v>180.46</v>
      </c>
    </row>
    <row r="10530" spans="3:4" ht="15" hidden="1" customHeight="1" x14ac:dyDescent="0.25">
      <c r="C10530" s="158" t="s">
        <v>309</v>
      </c>
      <c r="D10530" s="159">
        <v>420.51</v>
      </c>
    </row>
    <row r="10531" spans="3:4" ht="15" hidden="1" customHeight="1" x14ac:dyDescent="0.25">
      <c r="C10531" s="160" t="s">
        <v>546</v>
      </c>
      <c r="D10531" s="161">
        <v>1250.44</v>
      </c>
    </row>
    <row r="10532" spans="3:4" ht="15" hidden="1" customHeight="1" x14ac:dyDescent="0.25">
      <c r="C10532" s="158" t="s">
        <v>544</v>
      </c>
      <c r="D10532" s="159">
        <v>78.69</v>
      </c>
    </row>
    <row r="10533" spans="3:4" ht="15" hidden="1" customHeight="1" x14ac:dyDescent="0.25">
      <c r="C10533" s="160" t="s">
        <v>547</v>
      </c>
      <c r="D10533" s="161">
        <v>408.52</v>
      </c>
    </row>
    <row r="10534" spans="3:4" ht="15" hidden="1" customHeight="1" x14ac:dyDescent="0.25">
      <c r="C10534" s="158" t="s">
        <v>307</v>
      </c>
      <c r="D10534" s="159">
        <v>906.55</v>
      </c>
    </row>
    <row r="10535" spans="3:4" ht="15" hidden="1" customHeight="1" x14ac:dyDescent="0.25">
      <c r="C10535" s="160" t="s">
        <v>550</v>
      </c>
      <c r="D10535" s="161">
        <v>1216.3800000000001</v>
      </c>
    </row>
    <row r="10536" spans="3:4" ht="15" hidden="1" customHeight="1" x14ac:dyDescent="0.25">
      <c r="C10536" s="158" t="s">
        <v>542</v>
      </c>
      <c r="D10536" s="159">
        <v>916.06</v>
      </c>
    </row>
    <row r="10537" spans="3:4" ht="15" hidden="1" customHeight="1" x14ac:dyDescent="0.25">
      <c r="C10537" s="160" t="s">
        <v>551</v>
      </c>
      <c r="D10537" s="161">
        <v>1251.6199999999999</v>
      </c>
    </row>
    <row r="10538" spans="3:4" ht="15" hidden="1" customHeight="1" x14ac:dyDescent="0.25">
      <c r="C10538" s="158" t="s">
        <v>547</v>
      </c>
      <c r="D10538" s="159">
        <v>377.78</v>
      </c>
    </row>
    <row r="10539" spans="3:4" ht="15" hidden="1" customHeight="1" x14ac:dyDescent="0.25">
      <c r="C10539" s="160" t="s">
        <v>542</v>
      </c>
      <c r="D10539" s="161">
        <v>1145.1099999999999</v>
      </c>
    </row>
    <row r="10540" spans="3:4" ht="15" hidden="1" customHeight="1" x14ac:dyDescent="0.25">
      <c r="C10540" s="158" t="s">
        <v>555</v>
      </c>
      <c r="D10540" s="159">
        <v>1225.98</v>
      </c>
    </row>
    <row r="10541" spans="3:4" ht="15" hidden="1" customHeight="1" x14ac:dyDescent="0.25">
      <c r="C10541" s="160" t="s">
        <v>547</v>
      </c>
      <c r="D10541" s="161">
        <v>446.54</v>
      </c>
    </row>
    <row r="10542" spans="3:4" ht="15" hidden="1" customHeight="1" x14ac:dyDescent="0.25">
      <c r="C10542" s="158" t="s">
        <v>307</v>
      </c>
      <c r="D10542" s="159">
        <v>637.87</v>
      </c>
    </row>
    <row r="10543" spans="3:4" ht="15" hidden="1" customHeight="1" x14ac:dyDescent="0.25">
      <c r="C10543" s="160" t="s">
        <v>539</v>
      </c>
      <c r="D10543" s="161">
        <v>1120.69</v>
      </c>
    </row>
    <row r="10544" spans="3:4" ht="15" hidden="1" customHeight="1" x14ac:dyDescent="0.25">
      <c r="C10544" s="158" t="s">
        <v>540</v>
      </c>
      <c r="D10544" s="159">
        <v>438.79</v>
      </c>
    </row>
    <row r="10545" spans="3:4" ht="15" hidden="1" customHeight="1" x14ac:dyDescent="0.25">
      <c r="C10545" s="160" t="s">
        <v>539</v>
      </c>
      <c r="D10545" s="161">
        <v>962.44</v>
      </c>
    </row>
    <row r="10546" spans="3:4" ht="15" hidden="1" customHeight="1" x14ac:dyDescent="0.25">
      <c r="C10546" s="158" t="s">
        <v>553</v>
      </c>
      <c r="D10546" s="159">
        <v>465.43</v>
      </c>
    </row>
    <row r="10547" spans="3:4" ht="15" hidden="1" customHeight="1" x14ac:dyDescent="0.25">
      <c r="C10547" s="160" t="s">
        <v>558</v>
      </c>
      <c r="D10547" s="161">
        <v>1145.8399999999999</v>
      </c>
    </row>
    <row r="10548" spans="3:4" ht="15" hidden="1" customHeight="1" x14ac:dyDescent="0.25">
      <c r="C10548" s="158" t="s">
        <v>549</v>
      </c>
      <c r="D10548" s="159">
        <v>723.26</v>
      </c>
    </row>
    <row r="10549" spans="3:4" ht="15" hidden="1" customHeight="1" x14ac:dyDescent="0.25">
      <c r="C10549" s="160" t="s">
        <v>555</v>
      </c>
      <c r="D10549" s="161">
        <v>98.46</v>
      </c>
    </row>
    <row r="10550" spans="3:4" ht="15" hidden="1" customHeight="1" x14ac:dyDescent="0.25">
      <c r="C10550" s="158" t="s">
        <v>549</v>
      </c>
      <c r="D10550" s="159">
        <v>102.44</v>
      </c>
    </row>
    <row r="10551" spans="3:4" ht="15" hidden="1" customHeight="1" x14ac:dyDescent="0.25">
      <c r="C10551" s="160" t="s">
        <v>545</v>
      </c>
      <c r="D10551" s="161">
        <v>102.95</v>
      </c>
    </row>
    <row r="10552" spans="3:4" ht="15" hidden="1" customHeight="1" x14ac:dyDescent="0.25">
      <c r="C10552" s="158" t="s">
        <v>551</v>
      </c>
      <c r="D10552" s="159">
        <v>445.17</v>
      </c>
    </row>
    <row r="10553" spans="3:4" ht="15" hidden="1" customHeight="1" x14ac:dyDescent="0.25">
      <c r="C10553" s="160" t="s">
        <v>308</v>
      </c>
      <c r="D10553" s="161">
        <v>812.15</v>
      </c>
    </row>
    <row r="10554" spans="3:4" ht="15" hidden="1" customHeight="1" x14ac:dyDescent="0.25">
      <c r="C10554" s="158" t="s">
        <v>550</v>
      </c>
      <c r="D10554" s="159">
        <v>850.93</v>
      </c>
    </row>
    <row r="10555" spans="3:4" ht="15" hidden="1" customHeight="1" x14ac:dyDescent="0.25">
      <c r="C10555" s="160" t="s">
        <v>558</v>
      </c>
      <c r="D10555" s="161">
        <v>570</v>
      </c>
    </row>
    <row r="10556" spans="3:4" ht="15" hidden="1" customHeight="1" x14ac:dyDescent="0.25">
      <c r="C10556" s="158" t="s">
        <v>552</v>
      </c>
      <c r="D10556" s="159">
        <v>504.77</v>
      </c>
    </row>
    <row r="10557" spans="3:4" ht="15" hidden="1" customHeight="1" x14ac:dyDescent="0.25">
      <c r="C10557" s="160" t="s">
        <v>558</v>
      </c>
      <c r="D10557" s="161">
        <v>118.78</v>
      </c>
    </row>
    <row r="10558" spans="3:4" ht="15" hidden="1" customHeight="1" x14ac:dyDescent="0.25">
      <c r="C10558" s="158" t="s">
        <v>553</v>
      </c>
      <c r="D10558" s="159">
        <v>208.13</v>
      </c>
    </row>
    <row r="10559" spans="3:4" ht="15" hidden="1" customHeight="1" x14ac:dyDescent="0.25">
      <c r="C10559" s="160" t="s">
        <v>546</v>
      </c>
      <c r="D10559" s="161">
        <v>14.93</v>
      </c>
    </row>
    <row r="10560" spans="3:4" ht="15" hidden="1" customHeight="1" x14ac:dyDescent="0.25">
      <c r="C10560" s="158" t="s">
        <v>539</v>
      </c>
      <c r="D10560" s="159">
        <v>1197.1300000000001</v>
      </c>
    </row>
    <row r="10561" spans="3:4" ht="15" hidden="1" customHeight="1" x14ac:dyDescent="0.25">
      <c r="C10561" s="160" t="s">
        <v>309</v>
      </c>
      <c r="D10561" s="161">
        <v>335.15</v>
      </c>
    </row>
    <row r="10562" spans="3:4" ht="15" hidden="1" customHeight="1" x14ac:dyDescent="0.25">
      <c r="C10562" s="158" t="s">
        <v>557</v>
      </c>
      <c r="D10562" s="159">
        <v>1121.1400000000001</v>
      </c>
    </row>
    <row r="10563" spans="3:4" ht="15" hidden="1" customHeight="1" x14ac:dyDescent="0.25">
      <c r="C10563" s="160" t="s">
        <v>546</v>
      </c>
      <c r="D10563" s="161">
        <v>111.52</v>
      </c>
    </row>
    <row r="10564" spans="3:4" ht="15" hidden="1" customHeight="1" x14ac:dyDescent="0.25">
      <c r="C10564" s="158" t="s">
        <v>549</v>
      </c>
      <c r="D10564" s="159">
        <v>354.46</v>
      </c>
    </row>
    <row r="10565" spans="3:4" ht="15" hidden="1" customHeight="1" x14ac:dyDescent="0.25">
      <c r="C10565" s="160" t="s">
        <v>551</v>
      </c>
      <c r="D10565" s="161">
        <v>547.03</v>
      </c>
    </row>
    <row r="10566" spans="3:4" ht="15" hidden="1" customHeight="1" x14ac:dyDescent="0.25">
      <c r="C10566" s="158" t="s">
        <v>540</v>
      </c>
      <c r="D10566" s="159">
        <v>539.57000000000005</v>
      </c>
    </row>
    <row r="10567" spans="3:4" ht="15" hidden="1" customHeight="1" x14ac:dyDescent="0.25">
      <c r="C10567" s="160" t="s">
        <v>552</v>
      </c>
      <c r="D10567" s="161">
        <v>695.66</v>
      </c>
    </row>
    <row r="10568" spans="3:4" ht="15" hidden="1" customHeight="1" x14ac:dyDescent="0.25">
      <c r="C10568" s="158" t="s">
        <v>549</v>
      </c>
      <c r="D10568" s="159">
        <v>864.82</v>
      </c>
    </row>
    <row r="10569" spans="3:4" ht="15" hidden="1" customHeight="1" x14ac:dyDescent="0.25">
      <c r="C10569" s="160" t="s">
        <v>555</v>
      </c>
      <c r="D10569" s="161">
        <v>473.06</v>
      </c>
    </row>
    <row r="10570" spans="3:4" ht="15" hidden="1" customHeight="1" x14ac:dyDescent="0.25">
      <c r="C10570" s="158" t="s">
        <v>312</v>
      </c>
      <c r="D10570" s="159">
        <v>1169.95</v>
      </c>
    </row>
    <row r="10571" spans="3:4" ht="15" hidden="1" customHeight="1" x14ac:dyDescent="0.25">
      <c r="C10571" s="160" t="s">
        <v>558</v>
      </c>
      <c r="D10571" s="161">
        <v>289.31</v>
      </c>
    </row>
    <row r="10572" spans="3:4" ht="15" hidden="1" customHeight="1" x14ac:dyDescent="0.25">
      <c r="C10572" s="158" t="s">
        <v>543</v>
      </c>
      <c r="D10572" s="159">
        <v>527.79</v>
      </c>
    </row>
    <row r="10573" spans="3:4" ht="15" hidden="1" customHeight="1" x14ac:dyDescent="0.25">
      <c r="C10573" s="160" t="s">
        <v>308</v>
      </c>
      <c r="D10573" s="161">
        <v>1177.04</v>
      </c>
    </row>
    <row r="10574" spans="3:4" ht="15" hidden="1" customHeight="1" x14ac:dyDescent="0.25">
      <c r="C10574" s="158" t="s">
        <v>539</v>
      </c>
      <c r="D10574" s="159">
        <v>287.10000000000002</v>
      </c>
    </row>
    <row r="10575" spans="3:4" ht="15" hidden="1" customHeight="1" x14ac:dyDescent="0.25">
      <c r="C10575" s="160" t="s">
        <v>545</v>
      </c>
      <c r="D10575" s="161">
        <v>651.64</v>
      </c>
    </row>
    <row r="10576" spans="3:4" ht="15" hidden="1" customHeight="1" x14ac:dyDescent="0.25">
      <c r="C10576" s="158" t="s">
        <v>549</v>
      </c>
      <c r="D10576" s="159">
        <v>927.93</v>
      </c>
    </row>
    <row r="10577" spans="3:4" ht="15" hidden="1" customHeight="1" x14ac:dyDescent="0.25">
      <c r="C10577" s="160" t="s">
        <v>547</v>
      </c>
      <c r="D10577" s="161">
        <v>781.17</v>
      </c>
    </row>
    <row r="10578" spans="3:4" ht="15" hidden="1" customHeight="1" x14ac:dyDescent="0.25">
      <c r="C10578" s="158" t="s">
        <v>543</v>
      </c>
      <c r="D10578" s="159">
        <v>472.91</v>
      </c>
    </row>
    <row r="10579" spans="3:4" ht="15" hidden="1" customHeight="1" x14ac:dyDescent="0.25">
      <c r="C10579" s="160" t="s">
        <v>553</v>
      </c>
      <c r="D10579" s="161">
        <v>595.11</v>
      </c>
    </row>
    <row r="10580" spans="3:4" ht="15" hidden="1" customHeight="1" x14ac:dyDescent="0.25">
      <c r="C10580" s="158" t="s">
        <v>540</v>
      </c>
      <c r="D10580" s="159">
        <v>915.7</v>
      </c>
    </row>
    <row r="10581" spans="3:4" ht="15" hidden="1" customHeight="1" x14ac:dyDescent="0.25">
      <c r="C10581" s="160" t="s">
        <v>312</v>
      </c>
      <c r="D10581" s="161">
        <v>847.71</v>
      </c>
    </row>
    <row r="10582" spans="3:4" ht="15" hidden="1" customHeight="1" x14ac:dyDescent="0.25">
      <c r="C10582" s="158" t="s">
        <v>540</v>
      </c>
      <c r="D10582" s="159">
        <v>315.57</v>
      </c>
    </row>
    <row r="10583" spans="3:4" ht="15" hidden="1" customHeight="1" x14ac:dyDescent="0.25">
      <c r="C10583" s="160" t="s">
        <v>555</v>
      </c>
      <c r="D10583" s="161">
        <v>371.71</v>
      </c>
    </row>
    <row r="10584" spans="3:4" ht="15" hidden="1" customHeight="1" x14ac:dyDescent="0.25">
      <c r="C10584" s="158" t="s">
        <v>554</v>
      </c>
      <c r="D10584" s="159">
        <v>839.42</v>
      </c>
    </row>
    <row r="10585" spans="3:4" ht="15" hidden="1" customHeight="1" x14ac:dyDescent="0.25">
      <c r="C10585" s="160" t="s">
        <v>309</v>
      </c>
      <c r="D10585" s="161">
        <v>124.29</v>
      </c>
    </row>
    <row r="10586" spans="3:4" ht="15" hidden="1" customHeight="1" x14ac:dyDescent="0.25">
      <c r="C10586" s="158" t="s">
        <v>543</v>
      </c>
      <c r="D10586" s="159">
        <v>923.26</v>
      </c>
    </row>
    <row r="10587" spans="3:4" ht="15" hidden="1" customHeight="1" x14ac:dyDescent="0.25">
      <c r="C10587" s="160" t="s">
        <v>307</v>
      </c>
      <c r="D10587" s="161">
        <v>270.04000000000002</v>
      </c>
    </row>
    <row r="10588" spans="3:4" ht="15" hidden="1" customHeight="1" x14ac:dyDescent="0.25">
      <c r="C10588" s="158" t="s">
        <v>312</v>
      </c>
      <c r="D10588" s="159">
        <v>104.84</v>
      </c>
    </row>
    <row r="10589" spans="3:4" ht="15" hidden="1" customHeight="1" x14ac:dyDescent="0.25">
      <c r="C10589" s="160" t="s">
        <v>555</v>
      </c>
      <c r="D10589" s="161">
        <v>715.6</v>
      </c>
    </row>
    <row r="10590" spans="3:4" ht="15" hidden="1" customHeight="1" x14ac:dyDescent="0.25">
      <c r="C10590" s="158" t="s">
        <v>539</v>
      </c>
      <c r="D10590" s="159">
        <v>317.06</v>
      </c>
    </row>
    <row r="10591" spans="3:4" ht="15" hidden="1" customHeight="1" x14ac:dyDescent="0.25">
      <c r="C10591" s="160" t="s">
        <v>307</v>
      </c>
      <c r="D10591" s="161">
        <v>61.99</v>
      </c>
    </row>
    <row r="10592" spans="3:4" ht="15" hidden="1" customHeight="1" x14ac:dyDescent="0.25">
      <c r="C10592" s="158" t="s">
        <v>558</v>
      </c>
      <c r="D10592" s="159">
        <v>892.94</v>
      </c>
    </row>
    <row r="10593" spans="3:4" ht="15" hidden="1" customHeight="1" x14ac:dyDescent="0.25">
      <c r="C10593" s="160" t="s">
        <v>308</v>
      </c>
      <c r="D10593" s="161">
        <v>1147.1199999999999</v>
      </c>
    </row>
    <row r="10594" spans="3:4" ht="15" hidden="1" customHeight="1" x14ac:dyDescent="0.25">
      <c r="C10594" s="158" t="s">
        <v>551</v>
      </c>
      <c r="D10594" s="159">
        <v>1192.67</v>
      </c>
    </row>
    <row r="10595" spans="3:4" ht="15" hidden="1" customHeight="1" x14ac:dyDescent="0.25">
      <c r="C10595" s="160" t="s">
        <v>549</v>
      </c>
      <c r="D10595" s="161">
        <v>483.52</v>
      </c>
    </row>
    <row r="10596" spans="3:4" ht="15" hidden="1" customHeight="1" x14ac:dyDescent="0.25">
      <c r="C10596" s="158" t="s">
        <v>550</v>
      </c>
      <c r="D10596" s="159">
        <v>65.760000000000005</v>
      </c>
    </row>
    <row r="10597" spans="3:4" ht="15" hidden="1" customHeight="1" x14ac:dyDescent="0.25">
      <c r="C10597" s="160" t="s">
        <v>539</v>
      </c>
      <c r="D10597" s="161">
        <v>707.39</v>
      </c>
    </row>
    <row r="10598" spans="3:4" ht="15" hidden="1" customHeight="1" x14ac:dyDescent="0.25">
      <c r="C10598" s="158" t="s">
        <v>540</v>
      </c>
      <c r="D10598" s="159">
        <v>216.96</v>
      </c>
    </row>
    <row r="10599" spans="3:4" ht="15" hidden="1" customHeight="1" x14ac:dyDescent="0.25">
      <c r="C10599" s="160" t="s">
        <v>558</v>
      </c>
      <c r="D10599" s="161">
        <v>1072.57</v>
      </c>
    </row>
    <row r="10600" spans="3:4" ht="15" hidden="1" customHeight="1" x14ac:dyDescent="0.25">
      <c r="C10600" s="158" t="s">
        <v>551</v>
      </c>
      <c r="D10600" s="159">
        <v>1098.55</v>
      </c>
    </row>
    <row r="10601" spans="3:4" ht="15" hidden="1" customHeight="1" x14ac:dyDescent="0.25">
      <c r="C10601" s="160" t="s">
        <v>540</v>
      </c>
      <c r="D10601" s="161">
        <v>832.5</v>
      </c>
    </row>
    <row r="10602" spans="3:4" ht="15" hidden="1" customHeight="1" x14ac:dyDescent="0.25">
      <c r="C10602" s="158" t="s">
        <v>555</v>
      </c>
      <c r="D10602" s="159">
        <v>192.92</v>
      </c>
    </row>
    <row r="10603" spans="3:4" ht="15" hidden="1" customHeight="1" x14ac:dyDescent="0.25">
      <c r="C10603" s="160" t="s">
        <v>545</v>
      </c>
      <c r="D10603" s="161">
        <v>1277.21</v>
      </c>
    </row>
    <row r="10604" spans="3:4" ht="15" hidden="1" customHeight="1" x14ac:dyDescent="0.25">
      <c r="C10604" s="158" t="s">
        <v>539</v>
      </c>
      <c r="D10604" s="159">
        <v>503.32</v>
      </c>
    </row>
    <row r="10605" spans="3:4" ht="15" hidden="1" customHeight="1" x14ac:dyDescent="0.25">
      <c r="C10605" s="160" t="s">
        <v>540</v>
      </c>
      <c r="D10605" s="161">
        <v>498.94</v>
      </c>
    </row>
    <row r="10606" spans="3:4" ht="15" hidden="1" customHeight="1" x14ac:dyDescent="0.25">
      <c r="C10606" s="158" t="s">
        <v>308</v>
      </c>
      <c r="D10606" s="159">
        <v>968.67</v>
      </c>
    </row>
    <row r="10607" spans="3:4" ht="15" hidden="1" customHeight="1" x14ac:dyDescent="0.25">
      <c r="C10607" s="160" t="s">
        <v>547</v>
      </c>
      <c r="D10607" s="161">
        <v>611.29</v>
      </c>
    </row>
    <row r="10608" spans="3:4" ht="15" hidden="1" customHeight="1" x14ac:dyDescent="0.25">
      <c r="C10608" s="158" t="s">
        <v>546</v>
      </c>
      <c r="D10608" s="159">
        <v>616.20000000000005</v>
      </c>
    </row>
    <row r="10609" spans="3:4" ht="15" hidden="1" customHeight="1" x14ac:dyDescent="0.25">
      <c r="C10609" s="160" t="s">
        <v>556</v>
      </c>
      <c r="D10609" s="161">
        <v>433.33</v>
      </c>
    </row>
    <row r="10610" spans="3:4" ht="15" hidden="1" customHeight="1" x14ac:dyDescent="0.25">
      <c r="C10610" s="158" t="s">
        <v>312</v>
      </c>
      <c r="D10610" s="159">
        <v>265.17</v>
      </c>
    </row>
    <row r="10611" spans="3:4" ht="15" hidden="1" customHeight="1" x14ac:dyDescent="0.25">
      <c r="C10611" s="160" t="s">
        <v>547</v>
      </c>
      <c r="D10611" s="161">
        <v>805.07</v>
      </c>
    </row>
    <row r="10612" spans="3:4" ht="15" hidden="1" customHeight="1" x14ac:dyDescent="0.25">
      <c r="C10612" s="158" t="s">
        <v>312</v>
      </c>
      <c r="D10612" s="159">
        <v>703.12</v>
      </c>
    </row>
    <row r="10613" spans="3:4" ht="15" hidden="1" customHeight="1" x14ac:dyDescent="0.25">
      <c r="C10613" s="160" t="s">
        <v>312</v>
      </c>
      <c r="D10613" s="161">
        <v>391.55</v>
      </c>
    </row>
    <row r="10614" spans="3:4" ht="15" hidden="1" customHeight="1" x14ac:dyDescent="0.25">
      <c r="C10614" s="158" t="s">
        <v>542</v>
      </c>
      <c r="D10614" s="159">
        <v>239.99</v>
      </c>
    </row>
    <row r="10615" spans="3:4" ht="15" hidden="1" customHeight="1" x14ac:dyDescent="0.25">
      <c r="C10615" s="160" t="s">
        <v>541</v>
      </c>
      <c r="D10615" s="161">
        <v>1044.42</v>
      </c>
    </row>
    <row r="10616" spans="3:4" ht="15" hidden="1" customHeight="1" x14ac:dyDescent="0.25">
      <c r="C10616" s="158" t="s">
        <v>540</v>
      </c>
      <c r="D10616" s="159">
        <v>688.49</v>
      </c>
    </row>
    <row r="10617" spans="3:4" ht="15" hidden="1" customHeight="1" x14ac:dyDescent="0.25">
      <c r="C10617" s="160" t="s">
        <v>541</v>
      </c>
      <c r="D10617" s="161">
        <v>534.79</v>
      </c>
    </row>
    <row r="10618" spans="3:4" ht="15" hidden="1" customHeight="1" x14ac:dyDescent="0.25">
      <c r="C10618" s="158" t="s">
        <v>547</v>
      </c>
      <c r="D10618" s="159">
        <v>965.88</v>
      </c>
    </row>
    <row r="10619" spans="3:4" ht="15" hidden="1" customHeight="1" x14ac:dyDescent="0.25">
      <c r="C10619" s="160" t="s">
        <v>547</v>
      </c>
      <c r="D10619" s="161">
        <v>727.24</v>
      </c>
    </row>
    <row r="10620" spans="3:4" ht="15" hidden="1" customHeight="1" x14ac:dyDescent="0.25">
      <c r="C10620" s="158" t="s">
        <v>553</v>
      </c>
      <c r="D10620" s="159">
        <v>834.15</v>
      </c>
    </row>
    <row r="10621" spans="3:4" ht="15" hidden="1" customHeight="1" x14ac:dyDescent="0.25">
      <c r="C10621" s="160" t="s">
        <v>549</v>
      </c>
      <c r="D10621" s="161">
        <v>1215.32</v>
      </c>
    </row>
    <row r="10622" spans="3:4" ht="15" hidden="1" customHeight="1" x14ac:dyDescent="0.25">
      <c r="C10622" s="158" t="s">
        <v>540</v>
      </c>
      <c r="D10622" s="159">
        <v>458.72</v>
      </c>
    </row>
    <row r="10623" spans="3:4" ht="15" hidden="1" customHeight="1" x14ac:dyDescent="0.25">
      <c r="C10623" s="160" t="s">
        <v>549</v>
      </c>
      <c r="D10623" s="161">
        <v>424.89</v>
      </c>
    </row>
    <row r="10624" spans="3:4" ht="15" hidden="1" customHeight="1" x14ac:dyDescent="0.25">
      <c r="C10624" s="158" t="s">
        <v>556</v>
      </c>
      <c r="D10624" s="159">
        <v>1030.52</v>
      </c>
    </row>
    <row r="10625" spans="3:4" ht="15" hidden="1" customHeight="1" x14ac:dyDescent="0.25">
      <c r="C10625" s="160" t="s">
        <v>308</v>
      </c>
      <c r="D10625" s="161">
        <v>87.74</v>
      </c>
    </row>
    <row r="10626" spans="3:4" ht="15" hidden="1" customHeight="1" x14ac:dyDescent="0.25">
      <c r="C10626" s="158" t="s">
        <v>549</v>
      </c>
      <c r="D10626" s="159">
        <v>461.51</v>
      </c>
    </row>
    <row r="10627" spans="3:4" ht="15" hidden="1" customHeight="1" x14ac:dyDescent="0.25">
      <c r="C10627" s="160" t="s">
        <v>550</v>
      </c>
      <c r="D10627" s="161">
        <v>1139.23</v>
      </c>
    </row>
    <row r="10628" spans="3:4" ht="15" hidden="1" customHeight="1" x14ac:dyDescent="0.25">
      <c r="C10628" s="158" t="s">
        <v>312</v>
      </c>
      <c r="D10628" s="159">
        <v>221.44</v>
      </c>
    </row>
    <row r="10629" spans="3:4" ht="15" hidden="1" customHeight="1" x14ac:dyDescent="0.25">
      <c r="C10629" s="160" t="s">
        <v>312</v>
      </c>
      <c r="D10629" s="161">
        <v>514.70000000000005</v>
      </c>
    </row>
    <row r="10630" spans="3:4" ht="15" hidden="1" customHeight="1" x14ac:dyDescent="0.25">
      <c r="C10630" s="158" t="s">
        <v>312</v>
      </c>
      <c r="D10630" s="159">
        <v>879.59</v>
      </c>
    </row>
    <row r="10631" spans="3:4" ht="15" hidden="1" customHeight="1" x14ac:dyDescent="0.25">
      <c r="C10631" s="160" t="s">
        <v>544</v>
      </c>
      <c r="D10631" s="161">
        <v>1197.3699999999999</v>
      </c>
    </row>
    <row r="10632" spans="3:4" ht="15" hidden="1" customHeight="1" x14ac:dyDescent="0.25">
      <c r="C10632" s="158" t="s">
        <v>312</v>
      </c>
      <c r="D10632" s="159">
        <v>989.46</v>
      </c>
    </row>
    <row r="10633" spans="3:4" ht="15" hidden="1" customHeight="1" x14ac:dyDescent="0.25">
      <c r="C10633" s="160" t="s">
        <v>543</v>
      </c>
      <c r="D10633" s="161">
        <v>497.22</v>
      </c>
    </row>
    <row r="10634" spans="3:4" ht="15" hidden="1" customHeight="1" x14ac:dyDescent="0.25">
      <c r="C10634" s="158" t="s">
        <v>542</v>
      </c>
      <c r="D10634" s="159">
        <v>804</v>
      </c>
    </row>
    <row r="10635" spans="3:4" ht="15" hidden="1" customHeight="1" x14ac:dyDescent="0.25">
      <c r="C10635" s="160" t="s">
        <v>553</v>
      </c>
      <c r="D10635" s="161">
        <v>137.97</v>
      </c>
    </row>
    <row r="10636" spans="3:4" ht="15" hidden="1" customHeight="1" x14ac:dyDescent="0.25">
      <c r="C10636" s="158" t="s">
        <v>552</v>
      </c>
      <c r="D10636" s="159">
        <v>1140.71</v>
      </c>
    </row>
    <row r="10637" spans="3:4" ht="15" hidden="1" customHeight="1" x14ac:dyDescent="0.25">
      <c r="C10637" s="160" t="s">
        <v>547</v>
      </c>
      <c r="D10637" s="161">
        <v>200.48</v>
      </c>
    </row>
    <row r="10638" spans="3:4" ht="15" hidden="1" customHeight="1" x14ac:dyDescent="0.25">
      <c r="C10638" s="158" t="s">
        <v>312</v>
      </c>
      <c r="D10638" s="159">
        <v>1027.19</v>
      </c>
    </row>
    <row r="10639" spans="3:4" ht="15" hidden="1" customHeight="1" x14ac:dyDescent="0.25">
      <c r="C10639" s="160" t="s">
        <v>312</v>
      </c>
      <c r="D10639" s="161">
        <v>503.95</v>
      </c>
    </row>
    <row r="10640" spans="3:4" ht="15" hidden="1" customHeight="1" x14ac:dyDescent="0.25">
      <c r="C10640" s="158" t="s">
        <v>549</v>
      </c>
      <c r="D10640" s="159">
        <v>679.04</v>
      </c>
    </row>
    <row r="10641" spans="3:4" ht="15" hidden="1" customHeight="1" x14ac:dyDescent="0.25">
      <c r="C10641" s="160" t="s">
        <v>548</v>
      </c>
      <c r="D10641" s="161">
        <v>142.11000000000001</v>
      </c>
    </row>
    <row r="10642" spans="3:4" ht="15" hidden="1" customHeight="1" x14ac:dyDescent="0.25">
      <c r="C10642" s="158" t="s">
        <v>540</v>
      </c>
      <c r="D10642" s="159">
        <v>455.31</v>
      </c>
    </row>
    <row r="10643" spans="3:4" ht="15" hidden="1" customHeight="1" x14ac:dyDescent="0.25">
      <c r="C10643" s="160" t="s">
        <v>308</v>
      </c>
      <c r="D10643" s="161">
        <v>648.54</v>
      </c>
    </row>
    <row r="10644" spans="3:4" ht="15" hidden="1" customHeight="1" x14ac:dyDescent="0.25">
      <c r="C10644" s="158" t="s">
        <v>312</v>
      </c>
      <c r="D10644" s="159">
        <v>645.76</v>
      </c>
    </row>
    <row r="10645" spans="3:4" ht="15" hidden="1" customHeight="1" x14ac:dyDescent="0.25">
      <c r="C10645" s="160" t="s">
        <v>312</v>
      </c>
      <c r="D10645" s="161">
        <v>745.12</v>
      </c>
    </row>
    <row r="10646" spans="3:4" ht="15" hidden="1" customHeight="1" x14ac:dyDescent="0.25">
      <c r="C10646" s="158" t="s">
        <v>545</v>
      </c>
      <c r="D10646" s="159">
        <v>159.4</v>
      </c>
    </row>
    <row r="10647" spans="3:4" ht="15" hidden="1" customHeight="1" x14ac:dyDescent="0.25">
      <c r="C10647" s="160" t="s">
        <v>553</v>
      </c>
      <c r="D10647" s="161">
        <v>60.39</v>
      </c>
    </row>
    <row r="10648" spans="3:4" ht="15" hidden="1" customHeight="1" x14ac:dyDescent="0.25">
      <c r="C10648" s="158" t="s">
        <v>308</v>
      </c>
      <c r="D10648" s="159">
        <v>425</v>
      </c>
    </row>
    <row r="10649" spans="3:4" ht="15" hidden="1" customHeight="1" x14ac:dyDescent="0.25">
      <c r="C10649" s="160" t="s">
        <v>308</v>
      </c>
      <c r="D10649" s="161">
        <v>221.87</v>
      </c>
    </row>
    <row r="10650" spans="3:4" ht="15" hidden="1" customHeight="1" x14ac:dyDescent="0.25">
      <c r="C10650" s="158" t="s">
        <v>557</v>
      </c>
      <c r="D10650" s="159">
        <v>296.37</v>
      </c>
    </row>
    <row r="10651" spans="3:4" ht="15" hidden="1" customHeight="1" x14ac:dyDescent="0.25">
      <c r="C10651" s="160" t="s">
        <v>555</v>
      </c>
      <c r="D10651" s="161">
        <v>1256.8699999999999</v>
      </c>
    </row>
    <row r="10652" spans="3:4" ht="15" hidden="1" customHeight="1" x14ac:dyDescent="0.25">
      <c r="C10652" s="158" t="s">
        <v>307</v>
      </c>
      <c r="D10652" s="159">
        <v>931.51</v>
      </c>
    </row>
    <row r="10653" spans="3:4" ht="15" hidden="1" customHeight="1" x14ac:dyDescent="0.25">
      <c r="C10653" s="160" t="s">
        <v>539</v>
      </c>
      <c r="D10653" s="161">
        <v>578.75</v>
      </c>
    </row>
    <row r="10654" spans="3:4" ht="15" hidden="1" customHeight="1" x14ac:dyDescent="0.25">
      <c r="C10654" s="158" t="s">
        <v>309</v>
      </c>
      <c r="D10654" s="159">
        <v>1052.6400000000001</v>
      </c>
    </row>
    <row r="10655" spans="3:4" ht="15" hidden="1" customHeight="1" x14ac:dyDescent="0.25">
      <c r="C10655" s="160" t="s">
        <v>551</v>
      </c>
      <c r="D10655" s="161">
        <v>502.22</v>
      </c>
    </row>
    <row r="10656" spans="3:4" ht="15" hidden="1" customHeight="1" x14ac:dyDescent="0.25">
      <c r="C10656" s="158" t="s">
        <v>556</v>
      </c>
      <c r="D10656" s="159">
        <v>909.68</v>
      </c>
    </row>
    <row r="10657" spans="3:4" ht="15" hidden="1" customHeight="1" x14ac:dyDescent="0.25">
      <c r="C10657" s="160" t="s">
        <v>552</v>
      </c>
      <c r="D10657" s="161">
        <v>1112.79</v>
      </c>
    </row>
    <row r="10658" spans="3:4" ht="15" hidden="1" customHeight="1" x14ac:dyDescent="0.25">
      <c r="C10658" s="158" t="s">
        <v>547</v>
      </c>
      <c r="D10658" s="159">
        <v>354.33</v>
      </c>
    </row>
    <row r="10659" spans="3:4" ht="15" hidden="1" customHeight="1" x14ac:dyDescent="0.25">
      <c r="C10659" s="160" t="s">
        <v>547</v>
      </c>
      <c r="D10659" s="161">
        <v>623.25</v>
      </c>
    </row>
    <row r="10660" spans="3:4" ht="15" hidden="1" customHeight="1" x14ac:dyDescent="0.25">
      <c r="C10660" s="158" t="s">
        <v>553</v>
      </c>
      <c r="D10660" s="159">
        <v>826.98</v>
      </c>
    </row>
    <row r="10661" spans="3:4" ht="15" hidden="1" customHeight="1" x14ac:dyDescent="0.25">
      <c r="C10661" s="160" t="s">
        <v>544</v>
      </c>
      <c r="D10661" s="161">
        <v>563.45000000000005</v>
      </c>
    </row>
    <row r="10662" spans="3:4" ht="15" hidden="1" customHeight="1" x14ac:dyDescent="0.25">
      <c r="C10662" s="158" t="s">
        <v>309</v>
      </c>
      <c r="D10662" s="159">
        <v>927.08</v>
      </c>
    </row>
    <row r="10663" spans="3:4" ht="15" hidden="1" customHeight="1" x14ac:dyDescent="0.25">
      <c r="C10663" s="160" t="s">
        <v>553</v>
      </c>
      <c r="D10663" s="161">
        <v>377.6</v>
      </c>
    </row>
    <row r="10664" spans="3:4" ht="15" hidden="1" customHeight="1" x14ac:dyDescent="0.25">
      <c r="C10664" s="158" t="s">
        <v>540</v>
      </c>
      <c r="D10664" s="159">
        <v>899.96</v>
      </c>
    </row>
    <row r="10665" spans="3:4" ht="15" hidden="1" customHeight="1" x14ac:dyDescent="0.25">
      <c r="C10665" s="160" t="s">
        <v>544</v>
      </c>
      <c r="D10665" s="161">
        <v>901.71</v>
      </c>
    </row>
    <row r="10666" spans="3:4" ht="15" hidden="1" customHeight="1" x14ac:dyDescent="0.25">
      <c r="C10666" s="158" t="s">
        <v>545</v>
      </c>
      <c r="D10666" s="159">
        <v>246.49</v>
      </c>
    </row>
    <row r="10667" spans="3:4" ht="15" hidden="1" customHeight="1" x14ac:dyDescent="0.25">
      <c r="C10667" s="160" t="s">
        <v>546</v>
      </c>
      <c r="D10667" s="161">
        <v>600.79</v>
      </c>
    </row>
    <row r="10668" spans="3:4" ht="15" hidden="1" customHeight="1" x14ac:dyDescent="0.25">
      <c r="C10668" s="158" t="s">
        <v>554</v>
      </c>
      <c r="D10668" s="159">
        <v>526.99</v>
      </c>
    </row>
    <row r="10669" spans="3:4" ht="15" hidden="1" customHeight="1" x14ac:dyDescent="0.25">
      <c r="C10669" s="160" t="s">
        <v>546</v>
      </c>
      <c r="D10669" s="161">
        <v>992.71</v>
      </c>
    </row>
    <row r="10670" spans="3:4" ht="15" hidden="1" customHeight="1" x14ac:dyDescent="0.25">
      <c r="C10670" s="158" t="s">
        <v>539</v>
      </c>
      <c r="D10670" s="159">
        <v>650.79</v>
      </c>
    </row>
    <row r="10671" spans="3:4" ht="15" hidden="1" customHeight="1" x14ac:dyDescent="0.25">
      <c r="C10671" s="160" t="s">
        <v>553</v>
      </c>
      <c r="D10671" s="161">
        <v>685.03</v>
      </c>
    </row>
    <row r="10672" spans="3:4" ht="15" hidden="1" customHeight="1" x14ac:dyDescent="0.25">
      <c r="C10672" s="158" t="s">
        <v>309</v>
      </c>
      <c r="D10672" s="159">
        <v>660.63</v>
      </c>
    </row>
    <row r="10673" spans="3:4" ht="15" hidden="1" customHeight="1" x14ac:dyDescent="0.25">
      <c r="C10673" s="160" t="s">
        <v>307</v>
      </c>
      <c r="D10673" s="161">
        <v>687.49</v>
      </c>
    </row>
    <row r="10674" spans="3:4" ht="15" hidden="1" customHeight="1" x14ac:dyDescent="0.25">
      <c r="C10674" s="158" t="s">
        <v>312</v>
      </c>
      <c r="D10674" s="159">
        <v>763.73</v>
      </c>
    </row>
    <row r="10675" spans="3:4" ht="15" hidden="1" customHeight="1" x14ac:dyDescent="0.25">
      <c r="C10675" s="160" t="s">
        <v>545</v>
      </c>
      <c r="D10675" s="161">
        <v>1282.51</v>
      </c>
    </row>
    <row r="10676" spans="3:4" ht="15" hidden="1" customHeight="1" x14ac:dyDescent="0.25">
      <c r="C10676" s="158" t="s">
        <v>539</v>
      </c>
      <c r="D10676" s="159">
        <v>369.12</v>
      </c>
    </row>
    <row r="10677" spans="3:4" ht="15" hidden="1" customHeight="1" x14ac:dyDescent="0.25">
      <c r="C10677" s="160" t="s">
        <v>555</v>
      </c>
      <c r="D10677" s="161">
        <v>982.36</v>
      </c>
    </row>
    <row r="10678" spans="3:4" ht="15" hidden="1" customHeight="1" x14ac:dyDescent="0.25">
      <c r="C10678" s="158" t="s">
        <v>309</v>
      </c>
      <c r="D10678" s="159">
        <v>214.55</v>
      </c>
    </row>
    <row r="10679" spans="3:4" ht="15" hidden="1" customHeight="1" x14ac:dyDescent="0.25">
      <c r="C10679" s="160" t="s">
        <v>550</v>
      </c>
      <c r="D10679" s="161">
        <v>939.66</v>
      </c>
    </row>
    <row r="10680" spans="3:4" ht="15" hidden="1" customHeight="1" x14ac:dyDescent="0.25">
      <c r="C10680" s="158" t="s">
        <v>307</v>
      </c>
      <c r="D10680" s="159">
        <v>1184.68</v>
      </c>
    </row>
    <row r="10681" spans="3:4" ht="15" hidden="1" customHeight="1" x14ac:dyDescent="0.25">
      <c r="C10681" s="160" t="s">
        <v>558</v>
      </c>
      <c r="D10681" s="161">
        <v>66.22</v>
      </c>
    </row>
    <row r="10682" spans="3:4" ht="15" hidden="1" customHeight="1" x14ac:dyDescent="0.25">
      <c r="C10682" s="158" t="s">
        <v>540</v>
      </c>
      <c r="D10682" s="159">
        <v>249.16</v>
      </c>
    </row>
    <row r="10683" spans="3:4" ht="15" hidden="1" customHeight="1" x14ac:dyDescent="0.25">
      <c r="C10683" s="160" t="s">
        <v>552</v>
      </c>
      <c r="D10683" s="161">
        <v>50.74</v>
      </c>
    </row>
    <row r="10684" spans="3:4" ht="15" hidden="1" customHeight="1" x14ac:dyDescent="0.25">
      <c r="C10684" s="158" t="s">
        <v>553</v>
      </c>
      <c r="D10684" s="159">
        <v>624.95000000000005</v>
      </c>
    </row>
    <row r="10685" spans="3:4" ht="15" hidden="1" customHeight="1" x14ac:dyDescent="0.25">
      <c r="C10685" s="160" t="s">
        <v>554</v>
      </c>
      <c r="D10685" s="161">
        <v>323.83</v>
      </c>
    </row>
    <row r="10686" spans="3:4" ht="15" hidden="1" customHeight="1" x14ac:dyDescent="0.25">
      <c r="C10686" s="158" t="s">
        <v>542</v>
      </c>
      <c r="D10686" s="159">
        <v>158.97</v>
      </c>
    </row>
    <row r="10687" spans="3:4" ht="15" hidden="1" customHeight="1" x14ac:dyDescent="0.25">
      <c r="C10687" s="160" t="s">
        <v>309</v>
      </c>
      <c r="D10687" s="161">
        <v>969.71</v>
      </c>
    </row>
    <row r="10688" spans="3:4" ht="15" hidden="1" customHeight="1" x14ac:dyDescent="0.25">
      <c r="C10688" s="158" t="s">
        <v>548</v>
      </c>
      <c r="D10688" s="159">
        <v>958.34</v>
      </c>
    </row>
    <row r="10689" spans="3:4" ht="15" hidden="1" customHeight="1" x14ac:dyDescent="0.25">
      <c r="C10689" s="160" t="s">
        <v>547</v>
      </c>
      <c r="D10689" s="161">
        <v>321.81</v>
      </c>
    </row>
    <row r="10690" spans="3:4" ht="15" hidden="1" customHeight="1" x14ac:dyDescent="0.25">
      <c r="C10690" s="158" t="s">
        <v>551</v>
      </c>
      <c r="D10690" s="159">
        <v>901.9</v>
      </c>
    </row>
    <row r="10691" spans="3:4" ht="15" hidden="1" customHeight="1" x14ac:dyDescent="0.25">
      <c r="C10691" s="160" t="s">
        <v>545</v>
      </c>
      <c r="D10691" s="161">
        <v>983.13</v>
      </c>
    </row>
    <row r="10692" spans="3:4" ht="15" hidden="1" customHeight="1" x14ac:dyDescent="0.25">
      <c r="C10692" s="158" t="s">
        <v>548</v>
      </c>
      <c r="D10692" s="159">
        <v>1193.74</v>
      </c>
    </row>
    <row r="10693" spans="3:4" ht="15" hidden="1" customHeight="1" x14ac:dyDescent="0.25">
      <c r="C10693" s="160" t="s">
        <v>553</v>
      </c>
      <c r="D10693" s="161">
        <v>1033.3</v>
      </c>
    </row>
    <row r="10694" spans="3:4" ht="15" hidden="1" customHeight="1" x14ac:dyDescent="0.25">
      <c r="C10694" s="158" t="s">
        <v>544</v>
      </c>
      <c r="D10694" s="159">
        <v>1165.3399999999999</v>
      </c>
    </row>
    <row r="10695" spans="3:4" ht="15" hidden="1" customHeight="1" x14ac:dyDescent="0.25">
      <c r="C10695" s="160" t="s">
        <v>542</v>
      </c>
      <c r="D10695" s="161">
        <v>1110.32</v>
      </c>
    </row>
    <row r="10696" spans="3:4" ht="15" hidden="1" customHeight="1" x14ac:dyDescent="0.25">
      <c r="C10696" s="158" t="s">
        <v>548</v>
      </c>
      <c r="D10696" s="159">
        <v>717.23</v>
      </c>
    </row>
    <row r="10697" spans="3:4" ht="15" hidden="1" customHeight="1" x14ac:dyDescent="0.25">
      <c r="C10697" s="160" t="s">
        <v>312</v>
      </c>
      <c r="D10697" s="161">
        <v>758.27</v>
      </c>
    </row>
    <row r="10698" spans="3:4" ht="15" hidden="1" customHeight="1" x14ac:dyDescent="0.25">
      <c r="C10698" s="158" t="s">
        <v>549</v>
      </c>
      <c r="D10698" s="159">
        <v>1156.81</v>
      </c>
    </row>
    <row r="10699" spans="3:4" ht="15" hidden="1" customHeight="1" x14ac:dyDescent="0.25">
      <c r="C10699" s="160" t="s">
        <v>546</v>
      </c>
      <c r="D10699" s="161">
        <v>669.68</v>
      </c>
    </row>
    <row r="10700" spans="3:4" ht="15" hidden="1" customHeight="1" x14ac:dyDescent="0.25">
      <c r="C10700" s="158" t="s">
        <v>539</v>
      </c>
      <c r="D10700" s="159">
        <v>423.3</v>
      </c>
    </row>
    <row r="10701" spans="3:4" ht="15" hidden="1" customHeight="1" x14ac:dyDescent="0.25">
      <c r="C10701" s="160" t="s">
        <v>540</v>
      </c>
      <c r="D10701" s="161">
        <v>101.18</v>
      </c>
    </row>
    <row r="10702" spans="3:4" ht="15" hidden="1" customHeight="1" x14ac:dyDescent="0.25">
      <c r="C10702" s="158" t="s">
        <v>551</v>
      </c>
      <c r="D10702" s="159">
        <v>24.05</v>
      </c>
    </row>
    <row r="10703" spans="3:4" ht="15" hidden="1" customHeight="1" x14ac:dyDescent="0.25">
      <c r="C10703" s="160" t="s">
        <v>546</v>
      </c>
      <c r="D10703" s="161">
        <v>140.99</v>
      </c>
    </row>
    <row r="10704" spans="3:4" ht="15" hidden="1" customHeight="1" x14ac:dyDescent="0.25">
      <c r="C10704" s="158" t="s">
        <v>553</v>
      </c>
      <c r="D10704" s="159">
        <v>1054.77</v>
      </c>
    </row>
    <row r="10705" spans="3:4" ht="15" hidden="1" customHeight="1" x14ac:dyDescent="0.25">
      <c r="C10705" s="160" t="s">
        <v>543</v>
      </c>
      <c r="D10705" s="161">
        <v>534.55999999999995</v>
      </c>
    </row>
    <row r="10706" spans="3:4" ht="15" hidden="1" customHeight="1" x14ac:dyDescent="0.25">
      <c r="C10706" s="158" t="s">
        <v>540</v>
      </c>
      <c r="D10706" s="159">
        <v>1130.74</v>
      </c>
    </row>
    <row r="10707" spans="3:4" ht="15" hidden="1" customHeight="1" x14ac:dyDescent="0.25">
      <c r="C10707" s="160" t="s">
        <v>549</v>
      </c>
      <c r="D10707" s="161">
        <v>1045.01</v>
      </c>
    </row>
    <row r="10708" spans="3:4" ht="15" hidden="1" customHeight="1" x14ac:dyDescent="0.25">
      <c r="C10708" s="158" t="s">
        <v>551</v>
      </c>
      <c r="D10708" s="159">
        <v>937.25</v>
      </c>
    </row>
    <row r="10709" spans="3:4" ht="15" hidden="1" customHeight="1" x14ac:dyDescent="0.25">
      <c r="C10709" s="160" t="s">
        <v>556</v>
      </c>
      <c r="D10709" s="161">
        <v>793.61</v>
      </c>
    </row>
    <row r="10710" spans="3:4" ht="15" hidden="1" customHeight="1" x14ac:dyDescent="0.25">
      <c r="C10710" s="158" t="s">
        <v>547</v>
      </c>
      <c r="D10710" s="159">
        <v>575.11</v>
      </c>
    </row>
    <row r="10711" spans="3:4" ht="15" hidden="1" customHeight="1" x14ac:dyDescent="0.25">
      <c r="C10711" s="160" t="s">
        <v>539</v>
      </c>
      <c r="D10711" s="161">
        <v>11.47</v>
      </c>
    </row>
    <row r="10712" spans="3:4" ht="15" hidden="1" customHeight="1" x14ac:dyDescent="0.25">
      <c r="C10712" s="158" t="s">
        <v>543</v>
      </c>
      <c r="D10712" s="159">
        <v>629.17999999999995</v>
      </c>
    </row>
    <row r="10713" spans="3:4" ht="15" hidden="1" customHeight="1" x14ac:dyDescent="0.25">
      <c r="C10713" s="160" t="s">
        <v>552</v>
      </c>
      <c r="D10713" s="161">
        <v>794.18</v>
      </c>
    </row>
    <row r="10714" spans="3:4" ht="15" hidden="1" customHeight="1" x14ac:dyDescent="0.25">
      <c r="C10714" s="158" t="s">
        <v>551</v>
      </c>
      <c r="D10714" s="159">
        <v>756.54</v>
      </c>
    </row>
    <row r="10715" spans="3:4" ht="15" hidden="1" customHeight="1" x14ac:dyDescent="0.25">
      <c r="C10715" s="160" t="s">
        <v>556</v>
      </c>
      <c r="D10715" s="161">
        <v>335.87</v>
      </c>
    </row>
    <row r="10716" spans="3:4" ht="15" hidden="1" customHeight="1" x14ac:dyDescent="0.25">
      <c r="C10716" s="158" t="s">
        <v>312</v>
      </c>
      <c r="D10716" s="159">
        <v>1026.3399999999999</v>
      </c>
    </row>
    <row r="10717" spans="3:4" ht="15" hidden="1" customHeight="1" x14ac:dyDescent="0.25">
      <c r="C10717" s="160" t="s">
        <v>547</v>
      </c>
      <c r="D10717" s="161">
        <v>131.09</v>
      </c>
    </row>
    <row r="10718" spans="3:4" ht="15" hidden="1" customHeight="1" x14ac:dyDescent="0.25">
      <c r="C10718" s="158" t="s">
        <v>545</v>
      </c>
      <c r="D10718" s="159">
        <v>1201.05</v>
      </c>
    </row>
    <row r="10719" spans="3:4" ht="15" hidden="1" customHeight="1" x14ac:dyDescent="0.25">
      <c r="C10719" s="160" t="s">
        <v>545</v>
      </c>
      <c r="D10719" s="161">
        <v>493.25</v>
      </c>
    </row>
    <row r="10720" spans="3:4" ht="15" hidden="1" customHeight="1" x14ac:dyDescent="0.25">
      <c r="C10720" s="158" t="s">
        <v>558</v>
      </c>
      <c r="D10720" s="159">
        <v>55.78</v>
      </c>
    </row>
    <row r="10721" spans="3:4" ht="15" hidden="1" customHeight="1" x14ac:dyDescent="0.25">
      <c r="C10721" s="160" t="s">
        <v>558</v>
      </c>
      <c r="D10721" s="161">
        <v>50.85</v>
      </c>
    </row>
    <row r="10722" spans="3:4" ht="15" hidden="1" customHeight="1" x14ac:dyDescent="0.25">
      <c r="C10722" s="158" t="s">
        <v>539</v>
      </c>
      <c r="D10722" s="159">
        <v>899.95</v>
      </c>
    </row>
    <row r="10723" spans="3:4" ht="15" hidden="1" customHeight="1" x14ac:dyDescent="0.25">
      <c r="C10723" s="160" t="s">
        <v>312</v>
      </c>
      <c r="D10723" s="161">
        <v>518.91999999999996</v>
      </c>
    </row>
    <row r="10724" spans="3:4" ht="15" hidden="1" customHeight="1" x14ac:dyDescent="0.25">
      <c r="C10724" s="158" t="s">
        <v>541</v>
      </c>
      <c r="D10724" s="159">
        <v>757.66</v>
      </c>
    </row>
    <row r="10725" spans="3:4" ht="15" hidden="1" customHeight="1" x14ac:dyDescent="0.25">
      <c r="C10725" s="160" t="s">
        <v>309</v>
      </c>
      <c r="D10725" s="161">
        <v>271.16000000000003</v>
      </c>
    </row>
    <row r="10726" spans="3:4" ht="15" hidden="1" customHeight="1" x14ac:dyDescent="0.25">
      <c r="C10726" s="158" t="s">
        <v>545</v>
      </c>
      <c r="D10726" s="159">
        <v>759.39</v>
      </c>
    </row>
    <row r="10727" spans="3:4" ht="15" hidden="1" customHeight="1" x14ac:dyDescent="0.25">
      <c r="C10727" s="160" t="s">
        <v>554</v>
      </c>
      <c r="D10727" s="161">
        <v>631.88</v>
      </c>
    </row>
    <row r="10728" spans="3:4" ht="15" hidden="1" customHeight="1" x14ac:dyDescent="0.25">
      <c r="C10728" s="158" t="s">
        <v>542</v>
      </c>
      <c r="D10728" s="159">
        <v>969.61</v>
      </c>
    </row>
    <row r="10729" spans="3:4" ht="15" hidden="1" customHeight="1" x14ac:dyDescent="0.25">
      <c r="C10729" s="160" t="s">
        <v>544</v>
      </c>
      <c r="D10729" s="161">
        <v>1242.1600000000001</v>
      </c>
    </row>
    <row r="10730" spans="3:4" ht="15" hidden="1" customHeight="1" x14ac:dyDescent="0.25">
      <c r="C10730" s="158" t="s">
        <v>552</v>
      </c>
      <c r="D10730" s="159">
        <v>818.46</v>
      </c>
    </row>
    <row r="10731" spans="3:4" ht="15" hidden="1" customHeight="1" x14ac:dyDescent="0.25">
      <c r="C10731" s="160" t="s">
        <v>539</v>
      </c>
      <c r="D10731" s="161">
        <v>994.52</v>
      </c>
    </row>
    <row r="10732" spans="3:4" ht="15" hidden="1" customHeight="1" x14ac:dyDescent="0.25">
      <c r="C10732" s="158" t="s">
        <v>309</v>
      </c>
      <c r="D10732" s="159">
        <v>670.37</v>
      </c>
    </row>
    <row r="10733" spans="3:4" ht="15" hidden="1" customHeight="1" x14ac:dyDescent="0.25">
      <c r="C10733" s="160" t="s">
        <v>307</v>
      </c>
      <c r="D10733" s="161">
        <v>1269.57</v>
      </c>
    </row>
    <row r="10734" spans="3:4" ht="15" hidden="1" customHeight="1" x14ac:dyDescent="0.25">
      <c r="C10734" s="158" t="s">
        <v>542</v>
      </c>
      <c r="D10734" s="159">
        <v>124.53</v>
      </c>
    </row>
    <row r="10735" spans="3:4" ht="15" hidden="1" customHeight="1" x14ac:dyDescent="0.25">
      <c r="C10735" s="160" t="s">
        <v>543</v>
      </c>
      <c r="D10735" s="161">
        <v>435.23</v>
      </c>
    </row>
    <row r="10736" spans="3:4" ht="15" hidden="1" customHeight="1" x14ac:dyDescent="0.25">
      <c r="C10736" s="158" t="s">
        <v>552</v>
      </c>
      <c r="D10736" s="159">
        <v>1089.26</v>
      </c>
    </row>
    <row r="10737" spans="3:4" ht="15" hidden="1" customHeight="1" x14ac:dyDescent="0.25">
      <c r="C10737" s="160" t="s">
        <v>309</v>
      </c>
      <c r="D10737" s="161">
        <v>517.17999999999995</v>
      </c>
    </row>
    <row r="10738" spans="3:4" ht="15" hidden="1" customHeight="1" x14ac:dyDescent="0.25">
      <c r="C10738" s="158" t="s">
        <v>540</v>
      </c>
      <c r="D10738" s="159">
        <v>801.86</v>
      </c>
    </row>
    <row r="10739" spans="3:4" ht="15" hidden="1" customHeight="1" x14ac:dyDescent="0.25">
      <c r="C10739" s="160" t="s">
        <v>541</v>
      </c>
      <c r="D10739" s="161">
        <v>1020.18</v>
      </c>
    </row>
    <row r="10740" spans="3:4" ht="15" hidden="1" customHeight="1" x14ac:dyDescent="0.25">
      <c r="C10740" s="158" t="s">
        <v>540</v>
      </c>
      <c r="D10740" s="159">
        <v>1175.44</v>
      </c>
    </row>
    <row r="10741" spans="3:4" ht="15" hidden="1" customHeight="1" x14ac:dyDescent="0.25">
      <c r="C10741" s="160" t="s">
        <v>547</v>
      </c>
      <c r="D10741" s="161">
        <v>400.49</v>
      </c>
    </row>
    <row r="10742" spans="3:4" ht="15" hidden="1" customHeight="1" x14ac:dyDescent="0.25">
      <c r="C10742" s="158" t="s">
        <v>312</v>
      </c>
      <c r="D10742" s="159">
        <v>782.77</v>
      </c>
    </row>
    <row r="10743" spans="3:4" ht="15" hidden="1" customHeight="1" x14ac:dyDescent="0.25">
      <c r="C10743" s="160" t="s">
        <v>545</v>
      </c>
      <c r="D10743" s="161">
        <v>21.69</v>
      </c>
    </row>
    <row r="10744" spans="3:4" ht="15" hidden="1" customHeight="1" x14ac:dyDescent="0.25">
      <c r="C10744" s="158" t="s">
        <v>545</v>
      </c>
      <c r="D10744" s="159">
        <v>523.54</v>
      </c>
    </row>
    <row r="10745" spans="3:4" ht="15" hidden="1" customHeight="1" x14ac:dyDescent="0.25">
      <c r="C10745" s="160" t="s">
        <v>552</v>
      </c>
      <c r="D10745" s="161">
        <v>486.97</v>
      </c>
    </row>
    <row r="10746" spans="3:4" ht="15" hidden="1" customHeight="1" x14ac:dyDescent="0.25">
      <c r="C10746" s="158" t="s">
        <v>543</v>
      </c>
      <c r="D10746" s="159">
        <v>776.51</v>
      </c>
    </row>
    <row r="10747" spans="3:4" ht="15" hidden="1" customHeight="1" x14ac:dyDescent="0.25">
      <c r="C10747" s="160" t="s">
        <v>543</v>
      </c>
      <c r="D10747" s="161">
        <v>1227.42</v>
      </c>
    </row>
    <row r="10748" spans="3:4" ht="15" hidden="1" customHeight="1" x14ac:dyDescent="0.25">
      <c r="C10748" s="158" t="s">
        <v>308</v>
      </c>
      <c r="D10748" s="159">
        <v>619.41999999999996</v>
      </c>
    </row>
    <row r="10749" spans="3:4" ht="15" hidden="1" customHeight="1" x14ac:dyDescent="0.25">
      <c r="C10749" s="160" t="s">
        <v>551</v>
      </c>
      <c r="D10749" s="161">
        <v>755.98</v>
      </c>
    </row>
    <row r="10750" spans="3:4" ht="15" hidden="1" customHeight="1" x14ac:dyDescent="0.25">
      <c r="C10750" s="158" t="s">
        <v>309</v>
      </c>
      <c r="D10750" s="159">
        <v>487.72</v>
      </c>
    </row>
    <row r="10751" spans="3:4" ht="15" hidden="1" customHeight="1" x14ac:dyDescent="0.25">
      <c r="C10751" s="160" t="s">
        <v>542</v>
      </c>
      <c r="D10751" s="161">
        <v>1118.55</v>
      </c>
    </row>
    <row r="10752" spans="3:4" ht="15" hidden="1" customHeight="1" x14ac:dyDescent="0.25">
      <c r="C10752" s="158" t="s">
        <v>539</v>
      </c>
      <c r="D10752" s="159">
        <v>733.91</v>
      </c>
    </row>
    <row r="10753" spans="3:4" ht="15" hidden="1" customHeight="1" x14ac:dyDescent="0.25">
      <c r="C10753" s="160" t="s">
        <v>309</v>
      </c>
      <c r="D10753" s="161">
        <v>127.94</v>
      </c>
    </row>
    <row r="10754" spans="3:4" ht="15" hidden="1" customHeight="1" x14ac:dyDescent="0.25">
      <c r="C10754" s="158" t="s">
        <v>541</v>
      </c>
      <c r="D10754" s="159">
        <v>418.31</v>
      </c>
    </row>
    <row r="10755" spans="3:4" ht="15" hidden="1" customHeight="1" x14ac:dyDescent="0.25">
      <c r="C10755" s="160" t="s">
        <v>549</v>
      </c>
      <c r="D10755" s="161">
        <v>152.11000000000001</v>
      </c>
    </row>
    <row r="10756" spans="3:4" ht="15" hidden="1" customHeight="1" x14ac:dyDescent="0.25">
      <c r="C10756" s="158" t="s">
        <v>309</v>
      </c>
      <c r="D10756" s="159">
        <v>918.56</v>
      </c>
    </row>
    <row r="10757" spans="3:4" ht="15" hidden="1" customHeight="1" x14ac:dyDescent="0.25">
      <c r="C10757" s="160" t="s">
        <v>558</v>
      </c>
      <c r="D10757" s="161">
        <v>752.45</v>
      </c>
    </row>
    <row r="10758" spans="3:4" ht="15" hidden="1" customHeight="1" x14ac:dyDescent="0.25">
      <c r="C10758" s="158" t="s">
        <v>546</v>
      </c>
      <c r="D10758" s="159">
        <v>278.73</v>
      </c>
    </row>
    <row r="10759" spans="3:4" ht="15" hidden="1" customHeight="1" x14ac:dyDescent="0.25">
      <c r="C10759" s="160" t="s">
        <v>551</v>
      </c>
      <c r="D10759" s="161">
        <v>630.94000000000005</v>
      </c>
    </row>
    <row r="10760" spans="3:4" ht="15" hidden="1" customHeight="1" x14ac:dyDescent="0.25">
      <c r="C10760" s="158" t="s">
        <v>552</v>
      </c>
      <c r="D10760" s="159">
        <v>945.99</v>
      </c>
    </row>
    <row r="10761" spans="3:4" ht="15" hidden="1" customHeight="1" x14ac:dyDescent="0.25">
      <c r="C10761" s="160" t="s">
        <v>557</v>
      </c>
      <c r="D10761" s="161">
        <v>1003.57</v>
      </c>
    </row>
    <row r="10762" spans="3:4" ht="15" hidden="1" customHeight="1" x14ac:dyDescent="0.25">
      <c r="C10762" s="158" t="s">
        <v>545</v>
      </c>
      <c r="D10762" s="159">
        <v>424.17</v>
      </c>
    </row>
    <row r="10763" spans="3:4" ht="15" hidden="1" customHeight="1" x14ac:dyDescent="0.25">
      <c r="C10763" s="160" t="s">
        <v>553</v>
      </c>
      <c r="D10763" s="161">
        <v>691.06</v>
      </c>
    </row>
    <row r="10764" spans="3:4" ht="15" hidden="1" customHeight="1" x14ac:dyDescent="0.25">
      <c r="C10764" s="158" t="s">
        <v>312</v>
      </c>
      <c r="D10764" s="159">
        <v>1116.8</v>
      </c>
    </row>
    <row r="10765" spans="3:4" ht="15" hidden="1" customHeight="1" x14ac:dyDescent="0.25">
      <c r="C10765" s="160" t="s">
        <v>545</v>
      </c>
      <c r="D10765" s="161">
        <v>976.16</v>
      </c>
    </row>
    <row r="10766" spans="3:4" ht="15" hidden="1" customHeight="1" x14ac:dyDescent="0.25">
      <c r="C10766" s="158" t="s">
        <v>553</v>
      </c>
      <c r="D10766" s="159">
        <v>409.53</v>
      </c>
    </row>
    <row r="10767" spans="3:4" ht="15" hidden="1" customHeight="1" x14ac:dyDescent="0.25">
      <c r="C10767" s="160" t="s">
        <v>543</v>
      </c>
      <c r="D10767" s="161">
        <v>1153.3399999999999</v>
      </c>
    </row>
    <row r="10768" spans="3:4" ht="15" hidden="1" customHeight="1" x14ac:dyDescent="0.25">
      <c r="C10768" s="158" t="s">
        <v>540</v>
      </c>
      <c r="D10768" s="159">
        <v>973.71</v>
      </c>
    </row>
    <row r="10769" spans="3:4" ht="15" hidden="1" customHeight="1" x14ac:dyDescent="0.25">
      <c r="C10769" s="160" t="s">
        <v>558</v>
      </c>
      <c r="D10769" s="161">
        <v>383.5</v>
      </c>
    </row>
    <row r="10770" spans="3:4" ht="15" hidden="1" customHeight="1" x14ac:dyDescent="0.25">
      <c r="C10770" s="158" t="s">
        <v>553</v>
      </c>
      <c r="D10770" s="159">
        <v>1298.55</v>
      </c>
    </row>
    <row r="10771" spans="3:4" ht="15" hidden="1" customHeight="1" x14ac:dyDescent="0.25">
      <c r="C10771" s="160" t="s">
        <v>547</v>
      </c>
      <c r="D10771" s="161">
        <v>876.95</v>
      </c>
    </row>
    <row r="10772" spans="3:4" ht="15" hidden="1" customHeight="1" x14ac:dyDescent="0.25">
      <c r="C10772" s="158" t="s">
        <v>542</v>
      </c>
      <c r="D10772" s="159">
        <v>249.6</v>
      </c>
    </row>
    <row r="10773" spans="3:4" ht="15" hidden="1" customHeight="1" x14ac:dyDescent="0.25">
      <c r="C10773" s="160" t="s">
        <v>551</v>
      </c>
      <c r="D10773" s="161">
        <v>471.29</v>
      </c>
    </row>
    <row r="10774" spans="3:4" ht="15" hidden="1" customHeight="1" x14ac:dyDescent="0.25">
      <c r="C10774" s="158" t="s">
        <v>539</v>
      </c>
      <c r="D10774" s="159">
        <v>589.95000000000005</v>
      </c>
    </row>
    <row r="10775" spans="3:4" ht="15" hidden="1" customHeight="1" x14ac:dyDescent="0.25">
      <c r="C10775" s="160" t="s">
        <v>554</v>
      </c>
      <c r="D10775" s="161">
        <v>573.48</v>
      </c>
    </row>
    <row r="10776" spans="3:4" ht="15" hidden="1" customHeight="1" x14ac:dyDescent="0.25">
      <c r="C10776" s="158" t="s">
        <v>548</v>
      </c>
      <c r="D10776" s="159">
        <v>1160.42</v>
      </c>
    </row>
    <row r="10777" spans="3:4" ht="15" hidden="1" customHeight="1" x14ac:dyDescent="0.25">
      <c r="C10777" s="160" t="s">
        <v>539</v>
      </c>
      <c r="D10777" s="161">
        <v>737.16</v>
      </c>
    </row>
    <row r="10778" spans="3:4" ht="15" hidden="1" customHeight="1" x14ac:dyDescent="0.25">
      <c r="C10778" s="158" t="s">
        <v>552</v>
      </c>
      <c r="D10778" s="159">
        <v>547.54</v>
      </c>
    </row>
    <row r="10779" spans="3:4" ht="15" hidden="1" customHeight="1" x14ac:dyDescent="0.25">
      <c r="C10779" s="160" t="s">
        <v>307</v>
      </c>
      <c r="D10779" s="161">
        <v>1143.02</v>
      </c>
    </row>
    <row r="10780" spans="3:4" ht="15" hidden="1" customHeight="1" x14ac:dyDescent="0.25">
      <c r="C10780" s="158" t="s">
        <v>554</v>
      </c>
      <c r="D10780" s="159">
        <v>404.76</v>
      </c>
    </row>
    <row r="10781" spans="3:4" ht="15" hidden="1" customHeight="1" x14ac:dyDescent="0.25">
      <c r="C10781" s="160" t="s">
        <v>308</v>
      </c>
      <c r="D10781" s="161">
        <v>980.19</v>
      </c>
    </row>
    <row r="10782" spans="3:4" ht="15" hidden="1" customHeight="1" x14ac:dyDescent="0.25">
      <c r="C10782" s="158" t="s">
        <v>308</v>
      </c>
      <c r="D10782" s="159">
        <v>701.12</v>
      </c>
    </row>
    <row r="10783" spans="3:4" ht="15" hidden="1" customHeight="1" x14ac:dyDescent="0.25">
      <c r="C10783" s="160" t="s">
        <v>545</v>
      </c>
      <c r="D10783" s="161">
        <v>612.28</v>
      </c>
    </row>
    <row r="10784" spans="3:4" ht="15" hidden="1" customHeight="1" x14ac:dyDescent="0.25">
      <c r="C10784" s="158" t="s">
        <v>557</v>
      </c>
      <c r="D10784" s="159">
        <v>1073.72</v>
      </c>
    </row>
    <row r="10785" spans="3:4" ht="15" hidden="1" customHeight="1" x14ac:dyDescent="0.25">
      <c r="C10785" s="160" t="s">
        <v>540</v>
      </c>
      <c r="D10785" s="161">
        <v>859.47</v>
      </c>
    </row>
    <row r="10786" spans="3:4" ht="15" hidden="1" customHeight="1" x14ac:dyDescent="0.25">
      <c r="C10786" s="158" t="s">
        <v>312</v>
      </c>
      <c r="D10786" s="159">
        <v>856.37</v>
      </c>
    </row>
    <row r="10787" spans="3:4" ht="15" hidden="1" customHeight="1" x14ac:dyDescent="0.25">
      <c r="C10787" s="160" t="s">
        <v>307</v>
      </c>
      <c r="D10787" s="161">
        <v>311.95999999999998</v>
      </c>
    </row>
    <row r="10788" spans="3:4" ht="15" hidden="1" customHeight="1" x14ac:dyDescent="0.25">
      <c r="C10788" s="158" t="s">
        <v>552</v>
      </c>
      <c r="D10788" s="159">
        <v>332.35</v>
      </c>
    </row>
    <row r="10789" spans="3:4" ht="15" hidden="1" customHeight="1" x14ac:dyDescent="0.25">
      <c r="C10789" s="160" t="s">
        <v>553</v>
      </c>
      <c r="D10789" s="161">
        <v>504.17</v>
      </c>
    </row>
    <row r="10790" spans="3:4" ht="15" hidden="1" customHeight="1" x14ac:dyDescent="0.25">
      <c r="C10790" s="158" t="s">
        <v>557</v>
      </c>
      <c r="D10790" s="159">
        <v>996.69</v>
      </c>
    </row>
    <row r="10791" spans="3:4" ht="15" hidden="1" customHeight="1" x14ac:dyDescent="0.25">
      <c r="C10791" s="160" t="s">
        <v>307</v>
      </c>
      <c r="D10791" s="161">
        <v>702.09</v>
      </c>
    </row>
    <row r="10792" spans="3:4" ht="15" hidden="1" customHeight="1" x14ac:dyDescent="0.25">
      <c r="C10792" s="158" t="s">
        <v>308</v>
      </c>
      <c r="D10792" s="159">
        <v>367.59</v>
      </c>
    </row>
    <row r="10793" spans="3:4" ht="15" hidden="1" customHeight="1" x14ac:dyDescent="0.25">
      <c r="C10793" s="160" t="s">
        <v>543</v>
      </c>
      <c r="D10793" s="161">
        <v>628.69000000000005</v>
      </c>
    </row>
    <row r="10794" spans="3:4" ht="15" hidden="1" customHeight="1" x14ac:dyDescent="0.25">
      <c r="C10794" s="158" t="s">
        <v>545</v>
      </c>
      <c r="D10794" s="159">
        <v>123.62</v>
      </c>
    </row>
    <row r="10795" spans="3:4" ht="15" hidden="1" customHeight="1" x14ac:dyDescent="0.25">
      <c r="C10795" s="160" t="s">
        <v>312</v>
      </c>
      <c r="D10795" s="161">
        <v>1092.95</v>
      </c>
    </row>
    <row r="10796" spans="3:4" ht="15" hidden="1" customHeight="1" x14ac:dyDescent="0.25">
      <c r="C10796" s="158" t="s">
        <v>540</v>
      </c>
      <c r="D10796" s="159">
        <v>961.95</v>
      </c>
    </row>
    <row r="10797" spans="3:4" ht="15" hidden="1" customHeight="1" x14ac:dyDescent="0.25">
      <c r="C10797" s="160" t="s">
        <v>544</v>
      </c>
      <c r="D10797" s="161">
        <v>838.76</v>
      </c>
    </row>
    <row r="10798" spans="3:4" ht="15" hidden="1" customHeight="1" x14ac:dyDescent="0.25">
      <c r="C10798" s="158" t="s">
        <v>553</v>
      </c>
      <c r="D10798" s="159">
        <v>720.84</v>
      </c>
    </row>
    <row r="10799" spans="3:4" ht="15" hidden="1" customHeight="1" x14ac:dyDescent="0.25">
      <c r="C10799" s="160" t="s">
        <v>553</v>
      </c>
      <c r="D10799" s="161">
        <v>1099.8</v>
      </c>
    </row>
    <row r="10800" spans="3:4" ht="15" hidden="1" customHeight="1" x14ac:dyDescent="0.25">
      <c r="C10800" s="158" t="s">
        <v>307</v>
      </c>
      <c r="D10800" s="159">
        <v>1105.23</v>
      </c>
    </row>
    <row r="10801" spans="3:4" ht="15" hidden="1" customHeight="1" x14ac:dyDescent="0.25">
      <c r="C10801" s="160" t="s">
        <v>553</v>
      </c>
      <c r="D10801" s="161">
        <v>1119.02</v>
      </c>
    </row>
    <row r="10802" spans="3:4" ht="15" hidden="1" customHeight="1" x14ac:dyDescent="0.25">
      <c r="C10802" s="158" t="s">
        <v>546</v>
      </c>
      <c r="D10802" s="159">
        <v>704.4</v>
      </c>
    </row>
    <row r="10803" spans="3:4" ht="15" hidden="1" customHeight="1" x14ac:dyDescent="0.25">
      <c r="C10803" s="160" t="s">
        <v>307</v>
      </c>
      <c r="D10803" s="161">
        <v>244.79</v>
      </c>
    </row>
    <row r="10804" spans="3:4" ht="15" hidden="1" customHeight="1" x14ac:dyDescent="0.25">
      <c r="C10804" s="158" t="s">
        <v>540</v>
      </c>
      <c r="D10804" s="159">
        <v>1171.07</v>
      </c>
    </row>
    <row r="10805" spans="3:4" ht="15" hidden="1" customHeight="1" x14ac:dyDescent="0.25">
      <c r="C10805" s="160" t="s">
        <v>553</v>
      </c>
      <c r="D10805" s="161">
        <v>668.59</v>
      </c>
    </row>
    <row r="10806" spans="3:4" ht="15" hidden="1" customHeight="1" x14ac:dyDescent="0.25">
      <c r="C10806" s="158" t="s">
        <v>558</v>
      </c>
      <c r="D10806" s="159">
        <v>346.76</v>
      </c>
    </row>
    <row r="10807" spans="3:4" ht="15" hidden="1" customHeight="1" x14ac:dyDescent="0.25">
      <c r="C10807" s="160" t="s">
        <v>542</v>
      </c>
      <c r="D10807" s="161">
        <v>819.71</v>
      </c>
    </row>
    <row r="10808" spans="3:4" ht="15" hidden="1" customHeight="1" x14ac:dyDescent="0.25">
      <c r="C10808" s="158" t="s">
        <v>550</v>
      </c>
      <c r="D10808" s="159">
        <v>611.05999999999995</v>
      </c>
    </row>
    <row r="10809" spans="3:4" ht="15" hidden="1" customHeight="1" x14ac:dyDescent="0.25">
      <c r="C10809" s="160" t="s">
        <v>542</v>
      </c>
      <c r="D10809" s="161">
        <v>936.85</v>
      </c>
    </row>
    <row r="10810" spans="3:4" ht="15" hidden="1" customHeight="1" x14ac:dyDescent="0.25">
      <c r="C10810" s="158" t="s">
        <v>312</v>
      </c>
      <c r="D10810" s="159">
        <v>109.91</v>
      </c>
    </row>
    <row r="10811" spans="3:4" ht="15" hidden="1" customHeight="1" x14ac:dyDescent="0.25">
      <c r="C10811" s="160" t="s">
        <v>542</v>
      </c>
      <c r="D10811" s="161">
        <v>248.56</v>
      </c>
    </row>
    <row r="10812" spans="3:4" ht="15" hidden="1" customHeight="1" x14ac:dyDescent="0.25">
      <c r="C10812" s="158" t="s">
        <v>309</v>
      </c>
      <c r="D10812" s="159">
        <v>283.54000000000002</v>
      </c>
    </row>
    <row r="10813" spans="3:4" ht="15" hidden="1" customHeight="1" x14ac:dyDescent="0.25">
      <c r="C10813" s="160" t="s">
        <v>540</v>
      </c>
      <c r="D10813" s="161">
        <v>867.72</v>
      </c>
    </row>
    <row r="10814" spans="3:4" ht="15" hidden="1" customHeight="1" x14ac:dyDescent="0.25">
      <c r="C10814" s="158" t="s">
        <v>556</v>
      </c>
      <c r="D10814" s="159">
        <v>254.31</v>
      </c>
    </row>
    <row r="10815" spans="3:4" ht="15" hidden="1" customHeight="1" x14ac:dyDescent="0.25">
      <c r="C10815" s="160" t="s">
        <v>546</v>
      </c>
      <c r="D10815" s="161">
        <v>718.96</v>
      </c>
    </row>
    <row r="10816" spans="3:4" ht="15" hidden="1" customHeight="1" x14ac:dyDescent="0.25">
      <c r="C10816" s="158" t="s">
        <v>541</v>
      </c>
      <c r="D10816" s="159">
        <v>977.75</v>
      </c>
    </row>
    <row r="10817" spans="3:4" ht="15" hidden="1" customHeight="1" x14ac:dyDescent="0.25">
      <c r="C10817" s="160" t="s">
        <v>549</v>
      </c>
      <c r="D10817" s="161">
        <v>108.36</v>
      </c>
    </row>
    <row r="10818" spans="3:4" ht="15" hidden="1" customHeight="1" x14ac:dyDescent="0.25">
      <c r="C10818" s="158" t="s">
        <v>549</v>
      </c>
      <c r="D10818" s="159">
        <v>1191.96</v>
      </c>
    </row>
    <row r="10819" spans="3:4" ht="15" hidden="1" customHeight="1" x14ac:dyDescent="0.25">
      <c r="C10819" s="160" t="s">
        <v>543</v>
      </c>
      <c r="D10819" s="161">
        <v>558.39</v>
      </c>
    </row>
    <row r="10820" spans="3:4" ht="15" hidden="1" customHeight="1" x14ac:dyDescent="0.25">
      <c r="C10820" s="158" t="s">
        <v>307</v>
      </c>
      <c r="D10820" s="159">
        <v>642.52</v>
      </c>
    </row>
    <row r="10821" spans="3:4" ht="15" hidden="1" customHeight="1" x14ac:dyDescent="0.25">
      <c r="C10821" s="160" t="s">
        <v>546</v>
      </c>
      <c r="D10821" s="161">
        <v>656.48</v>
      </c>
    </row>
    <row r="10822" spans="3:4" ht="15" hidden="1" customHeight="1" x14ac:dyDescent="0.25">
      <c r="C10822" s="158" t="s">
        <v>546</v>
      </c>
      <c r="D10822" s="159">
        <v>346.23</v>
      </c>
    </row>
    <row r="10823" spans="3:4" ht="15" hidden="1" customHeight="1" x14ac:dyDescent="0.25">
      <c r="C10823" s="160" t="s">
        <v>547</v>
      </c>
      <c r="D10823" s="161">
        <v>586.95000000000005</v>
      </c>
    </row>
    <row r="10824" spans="3:4" ht="15" hidden="1" customHeight="1" x14ac:dyDescent="0.25">
      <c r="C10824" s="158" t="s">
        <v>540</v>
      </c>
      <c r="D10824" s="159">
        <v>48.2</v>
      </c>
    </row>
    <row r="10825" spans="3:4" ht="15" hidden="1" customHeight="1" x14ac:dyDescent="0.25">
      <c r="C10825" s="160" t="s">
        <v>546</v>
      </c>
      <c r="D10825" s="161">
        <v>1158.6600000000001</v>
      </c>
    </row>
    <row r="10826" spans="3:4" ht="15" hidden="1" customHeight="1" x14ac:dyDescent="0.25">
      <c r="C10826" s="158" t="s">
        <v>553</v>
      </c>
      <c r="D10826" s="159">
        <v>576.5</v>
      </c>
    </row>
    <row r="10827" spans="3:4" ht="15" hidden="1" customHeight="1" x14ac:dyDescent="0.25">
      <c r="C10827" s="160" t="s">
        <v>553</v>
      </c>
      <c r="D10827" s="161">
        <v>413.81</v>
      </c>
    </row>
    <row r="10828" spans="3:4" ht="15" hidden="1" customHeight="1" x14ac:dyDescent="0.25">
      <c r="C10828" s="158" t="s">
        <v>308</v>
      </c>
      <c r="D10828" s="159">
        <v>571.76</v>
      </c>
    </row>
    <row r="10829" spans="3:4" ht="15" hidden="1" customHeight="1" x14ac:dyDescent="0.25">
      <c r="C10829" s="160" t="s">
        <v>551</v>
      </c>
      <c r="D10829" s="161">
        <v>133.84</v>
      </c>
    </row>
    <row r="10830" spans="3:4" ht="15" hidden="1" customHeight="1" x14ac:dyDescent="0.25">
      <c r="C10830" s="158" t="s">
        <v>540</v>
      </c>
      <c r="D10830" s="159">
        <v>583.89</v>
      </c>
    </row>
    <row r="10831" spans="3:4" ht="15" hidden="1" customHeight="1" x14ac:dyDescent="0.25">
      <c r="C10831" s="160" t="s">
        <v>546</v>
      </c>
      <c r="D10831" s="161">
        <v>590.15</v>
      </c>
    </row>
    <row r="10832" spans="3:4" ht="15" hidden="1" customHeight="1" x14ac:dyDescent="0.25">
      <c r="C10832" s="158" t="s">
        <v>309</v>
      </c>
      <c r="D10832" s="159">
        <v>1088.02</v>
      </c>
    </row>
    <row r="10833" spans="3:4" ht="15" hidden="1" customHeight="1" x14ac:dyDescent="0.25">
      <c r="C10833" s="160" t="s">
        <v>309</v>
      </c>
      <c r="D10833" s="161">
        <v>565.36</v>
      </c>
    </row>
    <row r="10834" spans="3:4" ht="15" hidden="1" customHeight="1" x14ac:dyDescent="0.25">
      <c r="C10834" s="158" t="s">
        <v>556</v>
      </c>
      <c r="D10834" s="159">
        <v>1106.3800000000001</v>
      </c>
    </row>
    <row r="10835" spans="3:4" ht="15" hidden="1" customHeight="1" x14ac:dyDescent="0.25">
      <c r="C10835" s="160" t="s">
        <v>543</v>
      </c>
      <c r="D10835" s="161">
        <v>511.51</v>
      </c>
    </row>
    <row r="10836" spans="3:4" ht="15" hidden="1" customHeight="1" x14ac:dyDescent="0.25">
      <c r="C10836" s="158" t="s">
        <v>554</v>
      </c>
      <c r="D10836" s="159">
        <v>293.08</v>
      </c>
    </row>
    <row r="10837" spans="3:4" ht="15" hidden="1" customHeight="1" x14ac:dyDescent="0.25">
      <c r="C10837" s="160" t="s">
        <v>553</v>
      </c>
      <c r="D10837" s="161">
        <v>807.5</v>
      </c>
    </row>
    <row r="10838" spans="3:4" ht="15" hidden="1" customHeight="1" x14ac:dyDescent="0.25">
      <c r="C10838" s="158" t="s">
        <v>543</v>
      </c>
      <c r="D10838" s="159">
        <v>535.48</v>
      </c>
    </row>
    <row r="10839" spans="3:4" ht="15" hidden="1" customHeight="1" x14ac:dyDescent="0.25">
      <c r="C10839" s="160" t="s">
        <v>551</v>
      </c>
      <c r="D10839" s="161">
        <v>641.09</v>
      </c>
    </row>
    <row r="10840" spans="3:4" ht="15" hidden="1" customHeight="1" x14ac:dyDescent="0.25">
      <c r="C10840" s="158" t="s">
        <v>547</v>
      </c>
      <c r="D10840" s="159">
        <v>485.22</v>
      </c>
    </row>
    <row r="10841" spans="3:4" ht="15" hidden="1" customHeight="1" x14ac:dyDescent="0.25">
      <c r="C10841" s="160" t="s">
        <v>551</v>
      </c>
      <c r="D10841" s="161">
        <v>939.7</v>
      </c>
    </row>
    <row r="10842" spans="3:4" ht="15" hidden="1" customHeight="1" x14ac:dyDescent="0.25">
      <c r="C10842" s="158" t="s">
        <v>553</v>
      </c>
      <c r="D10842" s="159">
        <v>476.16</v>
      </c>
    </row>
    <row r="10843" spans="3:4" ht="15" hidden="1" customHeight="1" x14ac:dyDescent="0.25">
      <c r="C10843" s="160" t="s">
        <v>543</v>
      </c>
      <c r="D10843" s="161">
        <v>504.65</v>
      </c>
    </row>
    <row r="10844" spans="3:4" ht="15" hidden="1" customHeight="1" x14ac:dyDescent="0.25">
      <c r="C10844" s="158" t="s">
        <v>541</v>
      </c>
      <c r="D10844" s="159">
        <v>1118.1199999999999</v>
      </c>
    </row>
    <row r="10845" spans="3:4" ht="15" hidden="1" customHeight="1" x14ac:dyDescent="0.25">
      <c r="C10845" s="160" t="s">
        <v>546</v>
      </c>
      <c r="D10845" s="161">
        <v>250.16</v>
      </c>
    </row>
    <row r="10846" spans="3:4" ht="15" hidden="1" customHeight="1" x14ac:dyDescent="0.25">
      <c r="C10846" s="158" t="s">
        <v>558</v>
      </c>
      <c r="D10846" s="159">
        <v>290.93</v>
      </c>
    </row>
    <row r="10847" spans="3:4" ht="15" hidden="1" customHeight="1" x14ac:dyDescent="0.25">
      <c r="C10847" s="160" t="s">
        <v>309</v>
      </c>
      <c r="D10847" s="161">
        <v>573.64</v>
      </c>
    </row>
    <row r="10848" spans="3:4" ht="15" hidden="1" customHeight="1" x14ac:dyDescent="0.25">
      <c r="C10848" s="158" t="s">
        <v>542</v>
      </c>
      <c r="D10848" s="159">
        <v>830.75</v>
      </c>
    </row>
    <row r="10849" spans="3:4" ht="15" hidden="1" customHeight="1" x14ac:dyDescent="0.25">
      <c r="C10849" s="160" t="s">
        <v>539</v>
      </c>
      <c r="D10849" s="161">
        <v>370.17</v>
      </c>
    </row>
    <row r="10850" spans="3:4" ht="15" hidden="1" customHeight="1" x14ac:dyDescent="0.25">
      <c r="C10850" s="158" t="s">
        <v>551</v>
      </c>
      <c r="D10850" s="159">
        <v>959.23</v>
      </c>
    </row>
    <row r="10851" spans="3:4" ht="15" hidden="1" customHeight="1" x14ac:dyDescent="0.25">
      <c r="C10851" s="160" t="s">
        <v>543</v>
      </c>
      <c r="D10851" s="161">
        <v>1003.47</v>
      </c>
    </row>
    <row r="10852" spans="3:4" ht="15" hidden="1" customHeight="1" x14ac:dyDescent="0.25">
      <c r="C10852" s="158" t="s">
        <v>309</v>
      </c>
      <c r="D10852" s="159">
        <v>428.73</v>
      </c>
    </row>
    <row r="10853" spans="3:4" ht="15" hidden="1" customHeight="1" x14ac:dyDescent="0.25">
      <c r="C10853" s="160" t="s">
        <v>307</v>
      </c>
      <c r="D10853" s="161">
        <v>81.37</v>
      </c>
    </row>
    <row r="10854" spans="3:4" ht="15" hidden="1" customHeight="1" x14ac:dyDescent="0.25">
      <c r="C10854" s="158" t="s">
        <v>547</v>
      </c>
      <c r="D10854" s="159">
        <v>820.93</v>
      </c>
    </row>
    <row r="10855" spans="3:4" ht="15" hidden="1" customHeight="1" x14ac:dyDescent="0.25">
      <c r="C10855" s="160" t="s">
        <v>543</v>
      </c>
      <c r="D10855" s="161">
        <v>520.52</v>
      </c>
    </row>
    <row r="10856" spans="3:4" ht="15" hidden="1" customHeight="1" x14ac:dyDescent="0.25">
      <c r="C10856" s="158" t="s">
        <v>543</v>
      </c>
      <c r="D10856" s="159">
        <v>84.17</v>
      </c>
    </row>
    <row r="10857" spans="3:4" ht="15" hidden="1" customHeight="1" x14ac:dyDescent="0.25">
      <c r="C10857" s="160" t="s">
        <v>308</v>
      </c>
      <c r="D10857" s="161">
        <v>679.59</v>
      </c>
    </row>
    <row r="10858" spans="3:4" ht="15" hidden="1" customHeight="1" x14ac:dyDescent="0.25">
      <c r="C10858" s="158" t="s">
        <v>546</v>
      </c>
      <c r="D10858" s="159">
        <v>303.23</v>
      </c>
    </row>
    <row r="10859" spans="3:4" ht="15" hidden="1" customHeight="1" x14ac:dyDescent="0.25">
      <c r="C10859" s="160" t="s">
        <v>549</v>
      </c>
      <c r="D10859" s="161">
        <v>1210.28</v>
      </c>
    </row>
    <row r="10860" spans="3:4" ht="15" hidden="1" customHeight="1" x14ac:dyDescent="0.25">
      <c r="C10860" s="158" t="s">
        <v>553</v>
      </c>
      <c r="D10860" s="159">
        <v>275.75</v>
      </c>
    </row>
    <row r="10861" spans="3:4" ht="15" hidden="1" customHeight="1" x14ac:dyDescent="0.25">
      <c r="C10861" s="160" t="s">
        <v>555</v>
      </c>
      <c r="D10861" s="161">
        <v>501.6</v>
      </c>
    </row>
    <row r="10862" spans="3:4" ht="15" hidden="1" customHeight="1" x14ac:dyDescent="0.25">
      <c r="C10862" s="158" t="s">
        <v>308</v>
      </c>
      <c r="D10862" s="159">
        <v>1073.1199999999999</v>
      </c>
    </row>
    <row r="10863" spans="3:4" ht="15" hidden="1" customHeight="1" x14ac:dyDescent="0.25">
      <c r="C10863" s="160" t="s">
        <v>312</v>
      </c>
      <c r="D10863" s="161">
        <v>314.51</v>
      </c>
    </row>
    <row r="10864" spans="3:4" ht="15" hidden="1" customHeight="1" x14ac:dyDescent="0.25">
      <c r="C10864" s="158" t="s">
        <v>546</v>
      </c>
      <c r="D10864" s="159">
        <v>583.34</v>
      </c>
    </row>
    <row r="10865" spans="3:4" ht="15" hidden="1" customHeight="1" x14ac:dyDescent="0.25">
      <c r="C10865" s="160" t="s">
        <v>541</v>
      </c>
      <c r="D10865" s="161">
        <v>650.91999999999996</v>
      </c>
    </row>
    <row r="10866" spans="3:4" ht="15" hidden="1" customHeight="1" x14ac:dyDescent="0.25">
      <c r="C10866" s="158" t="s">
        <v>553</v>
      </c>
      <c r="D10866" s="159">
        <v>420.89</v>
      </c>
    </row>
    <row r="10867" spans="3:4" ht="15" hidden="1" customHeight="1" x14ac:dyDescent="0.25">
      <c r="C10867" s="160" t="s">
        <v>307</v>
      </c>
      <c r="D10867" s="161">
        <v>953.35</v>
      </c>
    </row>
    <row r="10868" spans="3:4" ht="15" hidden="1" customHeight="1" x14ac:dyDescent="0.25">
      <c r="C10868" s="158" t="s">
        <v>553</v>
      </c>
      <c r="D10868" s="159">
        <v>257.60000000000002</v>
      </c>
    </row>
    <row r="10869" spans="3:4" ht="15" hidden="1" customHeight="1" x14ac:dyDescent="0.25">
      <c r="C10869" s="160" t="s">
        <v>312</v>
      </c>
      <c r="D10869" s="161">
        <v>475.3</v>
      </c>
    </row>
    <row r="10870" spans="3:4" ht="15" hidden="1" customHeight="1" x14ac:dyDescent="0.25">
      <c r="C10870" s="158" t="s">
        <v>550</v>
      </c>
      <c r="D10870" s="159">
        <v>96.7</v>
      </c>
    </row>
    <row r="10871" spans="3:4" ht="15" hidden="1" customHeight="1" x14ac:dyDescent="0.25">
      <c r="C10871" s="160" t="s">
        <v>546</v>
      </c>
      <c r="D10871" s="161">
        <v>900.77</v>
      </c>
    </row>
    <row r="10872" spans="3:4" ht="15" hidden="1" customHeight="1" x14ac:dyDescent="0.25">
      <c r="C10872" s="158" t="s">
        <v>551</v>
      </c>
      <c r="D10872" s="159">
        <v>481.09</v>
      </c>
    </row>
    <row r="10873" spans="3:4" ht="15" hidden="1" customHeight="1" x14ac:dyDescent="0.25">
      <c r="C10873" s="160" t="s">
        <v>547</v>
      </c>
      <c r="D10873" s="161">
        <v>309.22000000000003</v>
      </c>
    </row>
    <row r="10874" spans="3:4" ht="15" hidden="1" customHeight="1" x14ac:dyDescent="0.25">
      <c r="C10874" s="158" t="s">
        <v>540</v>
      </c>
      <c r="D10874" s="159">
        <v>1273.32</v>
      </c>
    </row>
    <row r="10875" spans="3:4" ht="15" hidden="1" customHeight="1" x14ac:dyDescent="0.25">
      <c r="C10875" s="160" t="s">
        <v>542</v>
      </c>
      <c r="D10875" s="161">
        <v>1234.58</v>
      </c>
    </row>
    <row r="10876" spans="3:4" ht="15" hidden="1" customHeight="1" x14ac:dyDescent="0.25">
      <c r="C10876" s="158" t="s">
        <v>543</v>
      </c>
      <c r="D10876" s="159">
        <v>1285.5899999999999</v>
      </c>
    </row>
    <row r="10877" spans="3:4" ht="15" hidden="1" customHeight="1" x14ac:dyDescent="0.25">
      <c r="C10877" s="160" t="s">
        <v>549</v>
      </c>
      <c r="D10877" s="161">
        <v>327.57</v>
      </c>
    </row>
    <row r="10878" spans="3:4" ht="15" hidden="1" customHeight="1" x14ac:dyDescent="0.25">
      <c r="C10878" s="158" t="s">
        <v>544</v>
      </c>
      <c r="D10878" s="159">
        <v>786.03</v>
      </c>
    </row>
    <row r="10879" spans="3:4" ht="15" hidden="1" customHeight="1" x14ac:dyDescent="0.25">
      <c r="C10879" s="160" t="s">
        <v>546</v>
      </c>
      <c r="D10879" s="161">
        <v>469.73</v>
      </c>
    </row>
    <row r="10880" spans="3:4" ht="15" hidden="1" customHeight="1" x14ac:dyDescent="0.25">
      <c r="C10880" s="158" t="s">
        <v>551</v>
      </c>
      <c r="D10880" s="159">
        <v>167.53</v>
      </c>
    </row>
    <row r="10881" spans="3:4" ht="15" hidden="1" customHeight="1" x14ac:dyDescent="0.25">
      <c r="C10881" s="160" t="s">
        <v>554</v>
      </c>
      <c r="D10881" s="161">
        <v>1243.93</v>
      </c>
    </row>
    <row r="10882" spans="3:4" ht="15" hidden="1" customHeight="1" x14ac:dyDescent="0.25">
      <c r="C10882" s="158" t="s">
        <v>308</v>
      </c>
      <c r="D10882" s="159">
        <v>448.29</v>
      </c>
    </row>
    <row r="10883" spans="3:4" ht="15" hidden="1" customHeight="1" x14ac:dyDescent="0.25">
      <c r="C10883" s="160" t="s">
        <v>551</v>
      </c>
      <c r="D10883" s="161">
        <v>532.27</v>
      </c>
    </row>
    <row r="10884" spans="3:4" ht="15" hidden="1" customHeight="1" x14ac:dyDescent="0.25">
      <c r="C10884" s="158" t="s">
        <v>549</v>
      </c>
      <c r="D10884" s="159">
        <v>557.27</v>
      </c>
    </row>
    <row r="10885" spans="3:4" ht="15" hidden="1" customHeight="1" x14ac:dyDescent="0.25">
      <c r="C10885" s="160" t="s">
        <v>551</v>
      </c>
      <c r="D10885" s="161">
        <v>159.41</v>
      </c>
    </row>
    <row r="10886" spans="3:4" ht="15" hidden="1" customHeight="1" x14ac:dyDescent="0.25">
      <c r="C10886" s="158" t="s">
        <v>549</v>
      </c>
      <c r="D10886" s="159">
        <v>530.79999999999995</v>
      </c>
    </row>
    <row r="10887" spans="3:4" ht="15" hidden="1" customHeight="1" x14ac:dyDescent="0.25">
      <c r="C10887" s="160" t="s">
        <v>307</v>
      </c>
      <c r="D10887" s="161">
        <v>607.12</v>
      </c>
    </row>
    <row r="10888" spans="3:4" ht="15" hidden="1" customHeight="1" x14ac:dyDescent="0.25">
      <c r="C10888" s="158" t="s">
        <v>554</v>
      </c>
      <c r="D10888" s="159">
        <v>724.93</v>
      </c>
    </row>
    <row r="10889" spans="3:4" ht="15" hidden="1" customHeight="1" x14ac:dyDescent="0.25">
      <c r="C10889" s="160" t="s">
        <v>539</v>
      </c>
      <c r="D10889" s="161">
        <v>397.44</v>
      </c>
    </row>
    <row r="10890" spans="3:4" ht="15" hidden="1" customHeight="1" x14ac:dyDescent="0.25">
      <c r="C10890" s="158" t="s">
        <v>540</v>
      </c>
      <c r="D10890" s="159">
        <v>432.6</v>
      </c>
    </row>
    <row r="10891" spans="3:4" ht="15" hidden="1" customHeight="1" x14ac:dyDescent="0.25">
      <c r="C10891" s="160" t="s">
        <v>312</v>
      </c>
      <c r="D10891" s="161">
        <v>336.03</v>
      </c>
    </row>
    <row r="10892" spans="3:4" ht="15" hidden="1" customHeight="1" x14ac:dyDescent="0.25">
      <c r="C10892" s="158" t="s">
        <v>540</v>
      </c>
      <c r="D10892" s="159">
        <v>563.75</v>
      </c>
    </row>
    <row r="10893" spans="3:4" ht="15" hidden="1" customHeight="1" x14ac:dyDescent="0.25">
      <c r="C10893" s="160" t="s">
        <v>307</v>
      </c>
      <c r="D10893" s="161">
        <v>857.34</v>
      </c>
    </row>
    <row r="10894" spans="3:4" ht="15" hidden="1" customHeight="1" x14ac:dyDescent="0.25">
      <c r="C10894" s="158" t="s">
        <v>551</v>
      </c>
      <c r="D10894" s="159">
        <v>954.31</v>
      </c>
    </row>
    <row r="10895" spans="3:4" ht="15" hidden="1" customHeight="1" x14ac:dyDescent="0.25">
      <c r="C10895" s="160" t="s">
        <v>557</v>
      </c>
      <c r="D10895" s="161">
        <v>226.44</v>
      </c>
    </row>
    <row r="10896" spans="3:4" ht="15" hidden="1" customHeight="1" x14ac:dyDescent="0.25">
      <c r="C10896" s="158" t="s">
        <v>553</v>
      </c>
      <c r="D10896" s="159">
        <v>503.41</v>
      </c>
    </row>
    <row r="10897" spans="3:4" ht="15" hidden="1" customHeight="1" x14ac:dyDescent="0.25">
      <c r="C10897" s="160" t="s">
        <v>541</v>
      </c>
      <c r="D10897" s="161">
        <v>608.30999999999995</v>
      </c>
    </row>
    <row r="10898" spans="3:4" ht="15" hidden="1" customHeight="1" x14ac:dyDescent="0.25">
      <c r="C10898" s="158" t="s">
        <v>308</v>
      </c>
      <c r="D10898" s="159">
        <v>337.31</v>
      </c>
    </row>
    <row r="10899" spans="3:4" ht="15" hidden="1" customHeight="1" x14ac:dyDescent="0.25">
      <c r="C10899" s="160" t="s">
        <v>553</v>
      </c>
      <c r="D10899" s="161">
        <v>818.08</v>
      </c>
    </row>
    <row r="10900" spans="3:4" ht="15" hidden="1" customHeight="1" x14ac:dyDescent="0.25">
      <c r="C10900" s="158" t="s">
        <v>545</v>
      </c>
      <c r="D10900" s="159">
        <v>230.09</v>
      </c>
    </row>
    <row r="10901" spans="3:4" ht="15" hidden="1" customHeight="1" x14ac:dyDescent="0.25">
      <c r="C10901" s="160" t="s">
        <v>547</v>
      </c>
      <c r="D10901" s="161">
        <v>537.14</v>
      </c>
    </row>
    <row r="10902" spans="3:4" ht="15" hidden="1" customHeight="1" x14ac:dyDescent="0.25">
      <c r="C10902" s="158" t="s">
        <v>557</v>
      </c>
      <c r="D10902" s="159">
        <v>937.1</v>
      </c>
    </row>
    <row r="10903" spans="3:4" ht="15" hidden="1" customHeight="1" x14ac:dyDescent="0.25">
      <c r="C10903" s="160" t="s">
        <v>543</v>
      </c>
      <c r="D10903" s="161">
        <v>1226.83</v>
      </c>
    </row>
    <row r="10904" spans="3:4" ht="15" hidden="1" customHeight="1" x14ac:dyDescent="0.25">
      <c r="C10904" s="158" t="s">
        <v>546</v>
      </c>
      <c r="D10904" s="159">
        <v>346.05</v>
      </c>
    </row>
    <row r="10905" spans="3:4" ht="15" hidden="1" customHeight="1" x14ac:dyDescent="0.25">
      <c r="C10905" s="160" t="s">
        <v>542</v>
      </c>
      <c r="D10905" s="161">
        <v>984.49</v>
      </c>
    </row>
    <row r="10906" spans="3:4" ht="15" hidden="1" customHeight="1" x14ac:dyDescent="0.25">
      <c r="C10906" s="158" t="s">
        <v>558</v>
      </c>
      <c r="D10906" s="159">
        <v>380.64</v>
      </c>
    </row>
    <row r="10907" spans="3:4" ht="15" hidden="1" customHeight="1" x14ac:dyDescent="0.25">
      <c r="C10907" s="160" t="s">
        <v>309</v>
      </c>
      <c r="D10907" s="161">
        <v>663.38</v>
      </c>
    </row>
    <row r="10908" spans="3:4" ht="15" hidden="1" customHeight="1" x14ac:dyDescent="0.25">
      <c r="C10908" s="158" t="s">
        <v>552</v>
      </c>
      <c r="D10908" s="159">
        <v>846.83</v>
      </c>
    </row>
    <row r="10909" spans="3:4" ht="15" hidden="1" customHeight="1" x14ac:dyDescent="0.25">
      <c r="C10909" s="160" t="s">
        <v>547</v>
      </c>
      <c r="D10909" s="161">
        <v>592.5</v>
      </c>
    </row>
    <row r="10910" spans="3:4" ht="15" hidden="1" customHeight="1" x14ac:dyDescent="0.25">
      <c r="C10910" s="158" t="s">
        <v>549</v>
      </c>
      <c r="D10910" s="159">
        <v>1231.46</v>
      </c>
    </row>
    <row r="10911" spans="3:4" ht="15" hidden="1" customHeight="1" x14ac:dyDescent="0.25">
      <c r="C10911" s="160" t="s">
        <v>544</v>
      </c>
      <c r="D10911" s="161">
        <v>523.29999999999995</v>
      </c>
    </row>
    <row r="10912" spans="3:4" ht="15" hidden="1" customHeight="1" x14ac:dyDescent="0.25">
      <c r="C10912" s="158" t="s">
        <v>307</v>
      </c>
      <c r="D10912" s="159">
        <v>276.62</v>
      </c>
    </row>
    <row r="10913" spans="3:4" ht="15" hidden="1" customHeight="1" x14ac:dyDescent="0.25">
      <c r="C10913" s="160" t="s">
        <v>307</v>
      </c>
      <c r="D10913" s="161">
        <v>897.09</v>
      </c>
    </row>
    <row r="10914" spans="3:4" ht="15" hidden="1" customHeight="1" x14ac:dyDescent="0.25">
      <c r="C10914" s="158" t="s">
        <v>549</v>
      </c>
      <c r="D10914" s="159">
        <v>342.62</v>
      </c>
    </row>
    <row r="10915" spans="3:4" ht="15" hidden="1" customHeight="1" x14ac:dyDescent="0.25">
      <c r="C10915" s="160" t="s">
        <v>551</v>
      </c>
      <c r="D10915" s="161">
        <v>175.7</v>
      </c>
    </row>
    <row r="10916" spans="3:4" ht="15" hidden="1" customHeight="1" x14ac:dyDescent="0.25">
      <c r="C10916" s="158" t="s">
        <v>549</v>
      </c>
      <c r="D10916" s="159">
        <v>357.86</v>
      </c>
    </row>
    <row r="10917" spans="3:4" ht="15" hidden="1" customHeight="1" x14ac:dyDescent="0.25">
      <c r="C10917" s="160" t="s">
        <v>542</v>
      </c>
      <c r="D10917" s="161">
        <v>1179.8399999999999</v>
      </c>
    </row>
    <row r="10918" spans="3:4" ht="15" hidden="1" customHeight="1" x14ac:dyDescent="0.25">
      <c r="C10918" s="158" t="s">
        <v>540</v>
      </c>
      <c r="D10918" s="159">
        <v>458.09</v>
      </c>
    </row>
    <row r="10919" spans="3:4" ht="15" hidden="1" customHeight="1" x14ac:dyDescent="0.25">
      <c r="C10919" s="160" t="s">
        <v>540</v>
      </c>
      <c r="D10919" s="161">
        <v>32.81</v>
      </c>
    </row>
    <row r="10920" spans="3:4" ht="15" hidden="1" customHeight="1" x14ac:dyDescent="0.25">
      <c r="C10920" s="158" t="s">
        <v>543</v>
      </c>
      <c r="D10920" s="159">
        <v>626.51</v>
      </c>
    </row>
    <row r="10921" spans="3:4" ht="15" hidden="1" customHeight="1" x14ac:dyDescent="0.25">
      <c r="C10921" s="160" t="s">
        <v>550</v>
      </c>
      <c r="D10921" s="161">
        <v>374.81</v>
      </c>
    </row>
    <row r="10922" spans="3:4" ht="15" hidden="1" customHeight="1" x14ac:dyDescent="0.25">
      <c r="C10922" s="158" t="s">
        <v>552</v>
      </c>
      <c r="D10922" s="159">
        <v>879.85</v>
      </c>
    </row>
    <row r="10923" spans="3:4" ht="15" hidden="1" customHeight="1" x14ac:dyDescent="0.25">
      <c r="C10923" s="160" t="s">
        <v>309</v>
      </c>
      <c r="D10923" s="161">
        <v>624.82000000000005</v>
      </c>
    </row>
    <row r="10924" spans="3:4" ht="15" hidden="1" customHeight="1" x14ac:dyDescent="0.25">
      <c r="C10924" s="158" t="s">
        <v>539</v>
      </c>
      <c r="D10924" s="159">
        <v>397.99</v>
      </c>
    </row>
    <row r="10925" spans="3:4" ht="15" hidden="1" customHeight="1" x14ac:dyDescent="0.25">
      <c r="C10925" s="160" t="s">
        <v>540</v>
      </c>
      <c r="D10925" s="161">
        <v>1253.04</v>
      </c>
    </row>
    <row r="10926" spans="3:4" ht="15" hidden="1" customHeight="1" x14ac:dyDescent="0.25">
      <c r="C10926" s="158" t="s">
        <v>556</v>
      </c>
      <c r="D10926" s="159">
        <v>627.24</v>
      </c>
    </row>
    <row r="10927" spans="3:4" ht="15" hidden="1" customHeight="1" x14ac:dyDescent="0.25">
      <c r="C10927" s="160" t="s">
        <v>557</v>
      </c>
      <c r="D10927" s="161">
        <v>845.37</v>
      </c>
    </row>
    <row r="10928" spans="3:4" ht="15" hidden="1" customHeight="1" x14ac:dyDescent="0.25">
      <c r="C10928" s="158" t="s">
        <v>546</v>
      </c>
      <c r="D10928" s="159">
        <v>445.62</v>
      </c>
    </row>
    <row r="10929" spans="3:4" ht="15" hidden="1" customHeight="1" x14ac:dyDescent="0.25">
      <c r="C10929" s="160" t="s">
        <v>553</v>
      </c>
      <c r="D10929" s="161">
        <v>204.26</v>
      </c>
    </row>
    <row r="10930" spans="3:4" ht="15" hidden="1" customHeight="1" x14ac:dyDescent="0.25">
      <c r="C10930" s="158" t="s">
        <v>308</v>
      </c>
      <c r="D10930" s="159">
        <v>1030.04</v>
      </c>
    </row>
    <row r="10931" spans="3:4" ht="15" hidden="1" customHeight="1" x14ac:dyDescent="0.25">
      <c r="C10931" s="160" t="s">
        <v>312</v>
      </c>
      <c r="D10931" s="161">
        <v>724.76</v>
      </c>
    </row>
    <row r="10932" spans="3:4" ht="15" hidden="1" customHeight="1" x14ac:dyDescent="0.25">
      <c r="C10932" s="158" t="s">
        <v>558</v>
      </c>
      <c r="D10932" s="159">
        <v>352.67</v>
      </c>
    </row>
    <row r="10933" spans="3:4" ht="15" hidden="1" customHeight="1" x14ac:dyDescent="0.25">
      <c r="C10933" s="160" t="s">
        <v>553</v>
      </c>
      <c r="D10933" s="161">
        <v>187.08</v>
      </c>
    </row>
    <row r="10934" spans="3:4" ht="15" hidden="1" customHeight="1" x14ac:dyDescent="0.25">
      <c r="C10934" s="158" t="s">
        <v>544</v>
      </c>
      <c r="D10934" s="159">
        <v>722.85</v>
      </c>
    </row>
    <row r="10935" spans="3:4" ht="15" hidden="1" customHeight="1" x14ac:dyDescent="0.25">
      <c r="C10935" s="160" t="s">
        <v>551</v>
      </c>
      <c r="D10935" s="161">
        <v>593.16</v>
      </c>
    </row>
    <row r="10936" spans="3:4" ht="15" hidden="1" customHeight="1" x14ac:dyDescent="0.25">
      <c r="C10936" s="158" t="s">
        <v>554</v>
      </c>
      <c r="D10936" s="159">
        <v>1153.8499999999999</v>
      </c>
    </row>
    <row r="10937" spans="3:4" ht="15" hidden="1" customHeight="1" x14ac:dyDescent="0.25">
      <c r="C10937" s="160" t="s">
        <v>553</v>
      </c>
      <c r="D10937" s="161">
        <v>942.73</v>
      </c>
    </row>
    <row r="10938" spans="3:4" ht="15" hidden="1" customHeight="1" x14ac:dyDescent="0.25">
      <c r="C10938" s="158" t="s">
        <v>551</v>
      </c>
      <c r="D10938" s="159">
        <v>964.03</v>
      </c>
    </row>
    <row r="10939" spans="3:4" ht="15" hidden="1" customHeight="1" x14ac:dyDescent="0.25">
      <c r="C10939" s="160" t="s">
        <v>554</v>
      </c>
      <c r="D10939" s="161">
        <v>967.01</v>
      </c>
    </row>
    <row r="10940" spans="3:4" ht="15" hidden="1" customHeight="1" x14ac:dyDescent="0.25">
      <c r="C10940" s="158" t="s">
        <v>549</v>
      </c>
      <c r="D10940" s="159">
        <v>686.12</v>
      </c>
    </row>
    <row r="10941" spans="3:4" ht="15" hidden="1" customHeight="1" x14ac:dyDescent="0.25">
      <c r="C10941" s="160" t="s">
        <v>540</v>
      </c>
      <c r="D10941" s="161">
        <v>479.8</v>
      </c>
    </row>
    <row r="10942" spans="3:4" ht="15" hidden="1" customHeight="1" x14ac:dyDescent="0.25">
      <c r="C10942" s="158" t="s">
        <v>546</v>
      </c>
      <c r="D10942" s="159">
        <v>639.9</v>
      </c>
    </row>
    <row r="10943" spans="3:4" ht="15" hidden="1" customHeight="1" x14ac:dyDescent="0.25">
      <c r="C10943" s="160" t="s">
        <v>307</v>
      </c>
      <c r="D10943" s="161">
        <v>156.83000000000001</v>
      </c>
    </row>
    <row r="10944" spans="3:4" ht="15" hidden="1" customHeight="1" x14ac:dyDescent="0.25">
      <c r="C10944" s="158" t="s">
        <v>307</v>
      </c>
      <c r="D10944" s="159">
        <v>817.37</v>
      </c>
    </row>
    <row r="10945" spans="3:4" ht="15" hidden="1" customHeight="1" x14ac:dyDescent="0.25">
      <c r="C10945" s="160" t="s">
        <v>553</v>
      </c>
      <c r="D10945" s="161">
        <v>1156.47</v>
      </c>
    </row>
    <row r="10946" spans="3:4" ht="15" hidden="1" customHeight="1" x14ac:dyDescent="0.25">
      <c r="C10946" s="158" t="s">
        <v>551</v>
      </c>
      <c r="D10946" s="159">
        <v>610.01</v>
      </c>
    </row>
    <row r="10947" spans="3:4" ht="15" hidden="1" customHeight="1" x14ac:dyDescent="0.25">
      <c r="C10947" s="160" t="s">
        <v>543</v>
      </c>
      <c r="D10947" s="161">
        <v>1208.25</v>
      </c>
    </row>
    <row r="10948" spans="3:4" ht="15" hidden="1" customHeight="1" x14ac:dyDescent="0.25">
      <c r="C10948" s="158" t="s">
        <v>547</v>
      </c>
      <c r="D10948" s="159">
        <v>591.62</v>
      </c>
    </row>
    <row r="10949" spans="3:4" ht="15" hidden="1" customHeight="1" x14ac:dyDescent="0.25">
      <c r="C10949" s="160" t="s">
        <v>556</v>
      </c>
      <c r="D10949" s="161">
        <v>1006.46</v>
      </c>
    </row>
    <row r="10950" spans="3:4" ht="15" hidden="1" customHeight="1" x14ac:dyDescent="0.25">
      <c r="C10950" s="158" t="s">
        <v>553</v>
      </c>
      <c r="D10950" s="159">
        <v>611.08000000000004</v>
      </c>
    </row>
    <row r="10951" spans="3:4" ht="15" hidden="1" customHeight="1" x14ac:dyDescent="0.25">
      <c r="C10951" s="160" t="s">
        <v>539</v>
      </c>
      <c r="D10951" s="161">
        <v>405.89</v>
      </c>
    </row>
    <row r="10952" spans="3:4" ht="15" hidden="1" customHeight="1" x14ac:dyDescent="0.25">
      <c r="C10952" s="158" t="s">
        <v>551</v>
      </c>
      <c r="D10952" s="159">
        <v>498.34</v>
      </c>
    </row>
    <row r="10953" spans="3:4" ht="15" hidden="1" customHeight="1" x14ac:dyDescent="0.25">
      <c r="C10953" s="160" t="s">
        <v>545</v>
      </c>
      <c r="D10953" s="161">
        <v>444.43</v>
      </c>
    </row>
    <row r="10954" spans="3:4" ht="15" hidden="1" customHeight="1" x14ac:dyDescent="0.25">
      <c r="C10954" s="158" t="s">
        <v>543</v>
      </c>
      <c r="D10954" s="159">
        <v>586.88</v>
      </c>
    </row>
    <row r="10955" spans="3:4" ht="15" hidden="1" customHeight="1" x14ac:dyDescent="0.25">
      <c r="C10955" s="160" t="s">
        <v>547</v>
      </c>
      <c r="D10955" s="161">
        <v>494.27</v>
      </c>
    </row>
    <row r="10956" spans="3:4" ht="15" hidden="1" customHeight="1" x14ac:dyDescent="0.25">
      <c r="C10956" s="158" t="s">
        <v>539</v>
      </c>
      <c r="D10956" s="159">
        <v>882.45</v>
      </c>
    </row>
    <row r="10957" spans="3:4" ht="15" hidden="1" customHeight="1" x14ac:dyDescent="0.25">
      <c r="C10957" s="160" t="s">
        <v>312</v>
      </c>
      <c r="D10957" s="161">
        <v>222.41</v>
      </c>
    </row>
    <row r="10958" spans="3:4" ht="15" hidden="1" customHeight="1" x14ac:dyDescent="0.25">
      <c r="C10958" s="158" t="s">
        <v>542</v>
      </c>
      <c r="D10958" s="159">
        <v>956.79</v>
      </c>
    </row>
    <row r="10959" spans="3:4" ht="15" hidden="1" customHeight="1" x14ac:dyDescent="0.25">
      <c r="C10959" s="160" t="s">
        <v>556</v>
      </c>
      <c r="D10959" s="161">
        <v>463.06</v>
      </c>
    </row>
    <row r="10960" spans="3:4" ht="15" hidden="1" customHeight="1" x14ac:dyDescent="0.25">
      <c r="C10960" s="158" t="s">
        <v>548</v>
      </c>
      <c r="D10960" s="159">
        <v>587</v>
      </c>
    </row>
    <row r="10961" spans="3:4" ht="15" hidden="1" customHeight="1" x14ac:dyDescent="0.25">
      <c r="C10961" s="160" t="s">
        <v>309</v>
      </c>
      <c r="D10961" s="161">
        <v>250.56</v>
      </c>
    </row>
    <row r="10962" spans="3:4" ht="15" hidden="1" customHeight="1" x14ac:dyDescent="0.25">
      <c r="C10962" s="158" t="s">
        <v>554</v>
      </c>
      <c r="D10962" s="159">
        <v>503.59</v>
      </c>
    </row>
    <row r="10963" spans="3:4" ht="15" hidden="1" customHeight="1" x14ac:dyDescent="0.25">
      <c r="C10963" s="160" t="s">
        <v>556</v>
      </c>
      <c r="D10963" s="161">
        <v>534.04</v>
      </c>
    </row>
    <row r="10964" spans="3:4" ht="15" hidden="1" customHeight="1" x14ac:dyDescent="0.25">
      <c r="C10964" s="158" t="s">
        <v>553</v>
      </c>
      <c r="D10964" s="159">
        <v>539.48</v>
      </c>
    </row>
    <row r="10965" spans="3:4" ht="15" hidden="1" customHeight="1" x14ac:dyDescent="0.25">
      <c r="C10965" s="160" t="s">
        <v>551</v>
      </c>
      <c r="D10965" s="161">
        <v>652.66</v>
      </c>
    </row>
    <row r="10966" spans="3:4" ht="15" hidden="1" customHeight="1" x14ac:dyDescent="0.25">
      <c r="C10966" s="158" t="s">
        <v>540</v>
      </c>
      <c r="D10966" s="159">
        <v>516.35</v>
      </c>
    </row>
    <row r="10967" spans="3:4" ht="15" hidden="1" customHeight="1" x14ac:dyDescent="0.25">
      <c r="C10967" s="160" t="s">
        <v>546</v>
      </c>
      <c r="D10967" s="161">
        <v>657.06</v>
      </c>
    </row>
    <row r="10968" spans="3:4" ht="15" hidden="1" customHeight="1" x14ac:dyDescent="0.25">
      <c r="C10968" s="158" t="s">
        <v>312</v>
      </c>
      <c r="D10968" s="159">
        <v>411.39</v>
      </c>
    </row>
    <row r="10969" spans="3:4" ht="15" hidden="1" customHeight="1" x14ac:dyDescent="0.25">
      <c r="C10969" s="160" t="s">
        <v>543</v>
      </c>
      <c r="D10969" s="161">
        <v>517.94000000000005</v>
      </c>
    </row>
    <row r="10970" spans="3:4" ht="15" hidden="1" customHeight="1" x14ac:dyDescent="0.25">
      <c r="C10970" s="158" t="s">
        <v>312</v>
      </c>
      <c r="D10970" s="159">
        <v>1117.6400000000001</v>
      </c>
    </row>
    <row r="10971" spans="3:4" ht="15" hidden="1" customHeight="1" x14ac:dyDescent="0.25">
      <c r="C10971" s="160" t="s">
        <v>554</v>
      </c>
      <c r="D10971" s="161">
        <v>555.66999999999996</v>
      </c>
    </row>
    <row r="10972" spans="3:4" ht="15" hidden="1" customHeight="1" x14ac:dyDescent="0.25">
      <c r="C10972" s="158" t="s">
        <v>550</v>
      </c>
      <c r="D10972" s="159">
        <v>184.06</v>
      </c>
    </row>
    <row r="10973" spans="3:4" ht="15" hidden="1" customHeight="1" x14ac:dyDescent="0.25">
      <c r="C10973" s="160" t="s">
        <v>307</v>
      </c>
      <c r="D10973" s="161">
        <v>320.43</v>
      </c>
    </row>
    <row r="10974" spans="3:4" ht="15" hidden="1" customHeight="1" x14ac:dyDescent="0.25">
      <c r="C10974" s="158" t="s">
        <v>308</v>
      </c>
      <c r="D10974" s="159">
        <v>512.24</v>
      </c>
    </row>
    <row r="10975" spans="3:4" ht="15" hidden="1" customHeight="1" x14ac:dyDescent="0.25">
      <c r="C10975" s="160" t="s">
        <v>550</v>
      </c>
      <c r="D10975" s="161">
        <v>1103.73</v>
      </c>
    </row>
    <row r="10976" spans="3:4" ht="15" hidden="1" customHeight="1" x14ac:dyDescent="0.25">
      <c r="C10976" s="158" t="s">
        <v>542</v>
      </c>
      <c r="D10976" s="159">
        <v>935.68</v>
      </c>
    </row>
    <row r="10977" spans="3:4" ht="15" hidden="1" customHeight="1" x14ac:dyDescent="0.25">
      <c r="C10977" s="160" t="s">
        <v>312</v>
      </c>
      <c r="D10977" s="161">
        <v>826.53</v>
      </c>
    </row>
    <row r="10978" spans="3:4" ht="15" hidden="1" customHeight="1" x14ac:dyDescent="0.25">
      <c r="C10978" s="158" t="s">
        <v>551</v>
      </c>
      <c r="D10978" s="159">
        <v>98.63</v>
      </c>
    </row>
    <row r="10979" spans="3:4" ht="15" hidden="1" customHeight="1" x14ac:dyDescent="0.25">
      <c r="C10979" s="160" t="s">
        <v>554</v>
      </c>
      <c r="D10979" s="161">
        <v>857.22</v>
      </c>
    </row>
    <row r="10980" spans="3:4" ht="15" hidden="1" customHeight="1" x14ac:dyDescent="0.25">
      <c r="C10980" s="158" t="s">
        <v>547</v>
      </c>
      <c r="D10980" s="159">
        <v>498.18</v>
      </c>
    </row>
    <row r="10981" spans="3:4" ht="15" hidden="1" customHeight="1" x14ac:dyDescent="0.25">
      <c r="C10981" s="160" t="s">
        <v>552</v>
      </c>
      <c r="D10981" s="161">
        <v>591.26</v>
      </c>
    </row>
    <row r="10982" spans="3:4" ht="15" hidden="1" customHeight="1" x14ac:dyDescent="0.25">
      <c r="C10982" s="158" t="s">
        <v>307</v>
      </c>
      <c r="D10982" s="159">
        <v>894.6</v>
      </c>
    </row>
    <row r="10983" spans="3:4" ht="15" hidden="1" customHeight="1" x14ac:dyDescent="0.25">
      <c r="C10983" s="160" t="s">
        <v>552</v>
      </c>
      <c r="D10983" s="161">
        <v>393.3</v>
      </c>
    </row>
    <row r="10984" spans="3:4" ht="15" hidden="1" customHeight="1" x14ac:dyDescent="0.25">
      <c r="C10984" s="158" t="s">
        <v>549</v>
      </c>
      <c r="D10984" s="159">
        <v>1215.05</v>
      </c>
    </row>
    <row r="10985" spans="3:4" ht="15" hidden="1" customHeight="1" x14ac:dyDescent="0.25">
      <c r="C10985" s="160" t="s">
        <v>542</v>
      </c>
      <c r="D10985" s="161">
        <v>1036.75</v>
      </c>
    </row>
    <row r="10986" spans="3:4" ht="15" hidden="1" customHeight="1" x14ac:dyDescent="0.25">
      <c r="C10986" s="158" t="s">
        <v>552</v>
      </c>
      <c r="D10986" s="159">
        <v>688.3</v>
      </c>
    </row>
    <row r="10987" spans="3:4" ht="15" hidden="1" customHeight="1" x14ac:dyDescent="0.25">
      <c r="C10987" s="160" t="s">
        <v>542</v>
      </c>
      <c r="D10987" s="161">
        <v>938.62</v>
      </c>
    </row>
    <row r="10988" spans="3:4" ht="15" hidden="1" customHeight="1" x14ac:dyDescent="0.25">
      <c r="C10988" s="158" t="s">
        <v>551</v>
      </c>
      <c r="D10988" s="159">
        <v>1254.3699999999999</v>
      </c>
    </row>
    <row r="10989" spans="3:4" ht="15" hidden="1" customHeight="1" x14ac:dyDescent="0.25">
      <c r="C10989" s="160" t="s">
        <v>552</v>
      </c>
      <c r="D10989" s="161">
        <v>993.8</v>
      </c>
    </row>
    <row r="10990" spans="3:4" ht="15" hidden="1" customHeight="1" x14ac:dyDescent="0.25">
      <c r="C10990" s="158" t="s">
        <v>309</v>
      </c>
      <c r="D10990" s="159">
        <v>905.12</v>
      </c>
    </row>
    <row r="10991" spans="3:4" ht="15" hidden="1" customHeight="1" x14ac:dyDescent="0.25">
      <c r="C10991" s="160" t="s">
        <v>309</v>
      </c>
      <c r="D10991" s="161">
        <v>624.74</v>
      </c>
    </row>
    <row r="10992" spans="3:4" ht="15" hidden="1" customHeight="1" x14ac:dyDescent="0.25">
      <c r="C10992" s="158" t="s">
        <v>551</v>
      </c>
      <c r="D10992" s="159">
        <v>756.21</v>
      </c>
    </row>
    <row r="10993" spans="3:4" ht="15" hidden="1" customHeight="1" x14ac:dyDescent="0.25">
      <c r="C10993" s="160" t="s">
        <v>555</v>
      </c>
      <c r="D10993" s="161">
        <v>765.51</v>
      </c>
    </row>
    <row r="10994" spans="3:4" ht="15" hidden="1" customHeight="1" x14ac:dyDescent="0.25">
      <c r="C10994" s="158" t="s">
        <v>545</v>
      </c>
      <c r="D10994" s="159">
        <v>967.68</v>
      </c>
    </row>
    <row r="10995" spans="3:4" ht="15" hidden="1" customHeight="1" x14ac:dyDescent="0.25">
      <c r="C10995" s="160" t="s">
        <v>309</v>
      </c>
      <c r="D10995" s="161">
        <v>1021.41</v>
      </c>
    </row>
    <row r="10996" spans="3:4" ht="15" hidden="1" customHeight="1" x14ac:dyDescent="0.25">
      <c r="C10996" s="158" t="s">
        <v>558</v>
      </c>
      <c r="D10996" s="159">
        <v>229.12</v>
      </c>
    </row>
    <row r="10997" spans="3:4" ht="15" hidden="1" customHeight="1" x14ac:dyDescent="0.25">
      <c r="C10997" s="160" t="s">
        <v>553</v>
      </c>
      <c r="D10997" s="161">
        <v>534.95000000000005</v>
      </c>
    </row>
    <row r="10998" spans="3:4" ht="15" hidden="1" customHeight="1" x14ac:dyDescent="0.25">
      <c r="C10998" s="158" t="s">
        <v>547</v>
      </c>
      <c r="D10998" s="159">
        <v>268.91000000000003</v>
      </c>
    </row>
    <row r="10999" spans="3:4" ht="15" hidden="1" customHeight="1" x14ac:dyDescent="0.25">
      <c r="C10999" s="160" t="s">
        <v>546</v>
      </c>
      <c r="D10999" s="161">
        <v>435.23</v>
      </c>
    </row>
    <row r="11000" spans="3:4" ht="15" hidden="1" customHeight="1" x14ac:dyDescent="0.25">
      <c r="C11000" s="158" t="s">
        <v>551</v>
      </c>
      <c r="D11000" s="159">
        <v>225.17</v>
      </c>
    </row>
    <row r="11001" spans="3:4" ht="15" hidden="1" customHeight="1" x14ac:dyDescent="0.25">
      <c r="C11001" s="160" t="s">
        <v>542</v>
      </c>
      <c r="D11001" s="161">
        <v>40.74</v>
      </c>
    </row>
    <row r="11002" spans="3:4" ht="15" hidden="1" customHeight="1" x14ac:dyDescent="0.25">
      <c r="C11002" s="158" t="s">
        <v>549</v>
      </c>
      <c r="D11002" s="159">
        <v>301.14</v>
      </c>
    </row>
    <row r="11003" spans="3:4" ht="15" hidden="1" customHeight="1" x14ac:dyDescent="0.25">
      <c r="C11003" s="160" t="s">
        <v>309</v>
      </c>
      <c r="D11003" s="161">
        <v>424.94</v>
      </c>
    </row>
    <row r="11004" spans="3:4" ht="15" hidden="1" customHeight="1" x14ac:dyDescent="0.25">
      <c r="C11004" s="158" t="s">
        <v>539</v>
      </c>
      <c r="D11004" s="159">
        <v>706.84</v>
      </c>
    </row>
    <row r="11005" spans="3:4" ht="15" hidden="1" customHeight="1" x14ac:dyDescent="0.25">
      <c r="C11005" s="160" t="s">
        <v>554</v>
      </c>
      <c r="D11005" s="161">
        <v>950.23</v>
      </c>
    </row>
    <row r="11006" spans="3:4" ht="15" hidden="1" customHeight="1" x14ac:dyDescent="0.25">
      <c r="C11006" s="158" t="s">
        <v>543</v>
      </c>
      <c r="D11006" s="159">
        <v>344.97</v>
      </c>
    </row>
    <row r="11007" spans="3:4" ht="15" hidden="1" customHeight="1" x14ac:dyDescent="0.25">
      <c r="C11007" s="160" t="s">
        <v>551</v>
      </c>
      <c r="D11007" s="161">
        <v>718.35</v>
      </c>
    </row>
    <row r="11008" spans="3:4" ht="15" hidden="1" customHeight="1" x14ac:dyDescent="0.25">
      <c r="C11008" s="158" t="s">
        <v>309</v>
      </c>
      <c r="D11008" s="159">
        <v>535.21</v>
      </c>
    </row>
    <row r="11009" spans="3:4" ht="15" hidden="1" customHeight="1" x14ac:dyDescent="0.25">
      <c r="C11009" s="160" t="s">
        <v>546</v>
      </c>
      <c r="D11009" s="161">
        <v>223.71</v>
      </c>
    </row>
    <row r="11010" spans="3:4" ht="15" hidden="1" customHeight="1" x14ac:dyDescent="0.25">
      <c r="C11010" s="158" t="s">
        <v>552</v>
      </c>
      <c r="D11010" s="159">
        <v>1060.76</v>
      </c>
    </row>
    <row r="11011" spans="3:4" ht="15" hidden="1" customHeight="1" x14ac:dyDescent="0.25">
      <c r="C11011" s="160" t="s">
        <v>554</v>
      </c>
      <c r="D11011" s="161">
        <v>513.91</v>
      </c>
    </row>
    <row r="11012" spans="3:4" ht="15" hidden="1" customHeight="1" x14ac:dyDescent="0.25">
      <c r="C11012" s="158" t="s">
        <v>552</v>
      </c>
      <c r="D11012" s="159">
        <v>570.82000000000005</v>
      </c>
    </row>
    <row r="11013" spans="3:4" ht="15" hidden="1" customHeight="1" x14ac:dyDescent="0.25">
      <c r="C11013" s="160" t="s">
        <v>555</v>
      </c>
      <c r="D11013" s="161">
        <v>1201.97</v>
      </c>
    </row>
    <row r="11014" spans="3:4" ht="15" hidden="1" customHeight="1" x14ac:dyDescent="0.25">
      <c r="C11014" s="158" t="s">
        <v>312</v>
      </c>
      <c r="D11014" s="159">
        <v>971.62</v>
      </c>
    </row>
    <row r="11015" spans="3:4" ht="15" hidden="1" customHeight="1" x14ac:dyDescent="0.25">
      <c r="C11015" s="160" t="s">
        <v>309</v>
      </c>
      <c r="D11015" s="161">
        <v>872.57</v>
      </c>
    </row>
    <row r="11016" spans="3:4" ht="15" hidden="1" customHeight="1" x14ac:dyDescent="0.25">
      <c r="C11016" s="158" t="s">
        <v>307</v>
      </c>
      <c r="D11016" s="159">
        <v>406.07</v>
      </c>
    </row>
    <row r="11017" spans="3:4" ht="15" hidden="1" customHeight="1" x14ac:dyDescent="0.25">
      <c r="C11017" s="160" t="s">
        <v>309</v>
      </c>
      <c r="D11017" s="161">
        <v>629.37</v>
      </c>
    </row>
    <row r="11018" spans="3:4" ht="15" hidden="1" customHeight="1" x14ac:dyDescent="0.25">
      <c r="C11018" s="158" t="s">
        <v>542</v>
      </c>
      <c r="D11018" s="159">
        <v>743.34</v>
      </c>
    </row>
    <row r="11019" spans="3:4" ht="15" hidden="1" customHeight="1" x14ac:dyDescent="0.25">
      <c r="C11019" s="160" t="s">
        <v>539</v>
      </c>
      <c r="D11019" s="161">
        <v>353.8</v>
      </c>
    </row>
    <row r="11020" spans="3:4" ht="15" hidden="1" customHeight="1" x14ac:dyDescent="0.25">
      <c r="C11020" s="158" t="s">
        <v>553</v>
      </c>
      <c r="D11020" s="159">
        <v>551.02</v>
      </c>
    </row>
    <row r="11021" spans="3:4" ht="15" hidden="1" customHeight="1" x14ac:dyDescent="0.25">
      <c r="C11021" s="160" t="s">
        <v>542</v>
      </c>
      <c r="D11021" s="161">
        <v>1088.47</v>
      </c>
    </row>
    <row r="11022" spans="3:4" ht="15" hidden="1" customHeight="1" x14ac:dyDescent="0.25">
      <c r="C11022" s="158" t="s">
        <v>309</v>
      </c>
      <c r="D11022" s="159">
        <v>681.58</v>
      </c>
    </row>
    <row r="11023" spans="3:4" ht="15" hidden="1" customHeight="1" x14ac:dyDescent="0.25">
      <c r="C11023" s="160" t="s">
        <v>554</v>
      </c>
      <c r="D11023" s="161">
        <v>1242.67</v>
      </c>
    </row>
    <row r="11024" spans="3:4" ht="15" hidden="1" customHeight="1" x14ac:dyDescent="0.25">
      <c r="C11024" s="158" t="s">
        <v>552</v>
      </c>
      <c r="D11024" s="159">
        <v>158.74</v>
      </c>
    </row>
    <row r="11025" spans="3:4" ht="15" hidden="1" customHeight="1" x14ac:dyDescent="0.25">
      <c r="C11025" s="160" t="s">
        <v>540</v>
      </c>
      <c r="D11025" s="161">
        <v>821.45</v>
      </c>
    </row>
    <row r="11026" spans="3:4" ht="15" hidden="1" customHeight="1" x14ac:dyDescent="0.25">
      <c r="C11026" s="158" t="s">
        <v>547</v>
      </c>
      <c r="D11026" s="159">
        <v>633.16</v>
      </c>
    </row>
    <row r="11027" spans="3:4" ht="15" hidden="1" customHeight="1" x14ac:dyDescent="0.25">
      <c r="C11027" s="160" t="s">
        <v>540</v>
      </c>
      <c r="D11027" s="161">
        <v>437.73</v>
      </c>
    </row>
    <row r="11028" spans="3:4" ht="15" hidden="1" customHeight="1" x14ac:dyDescent="0.25">
      <c r="C11028" s="158" t="s">
        <v>550</v>
      </c>
      <c r="D11028" s="159">
        <v>827.96</v>
      </c>
    </row>
    <row r="11029" spans="3:4" ht="15" hidden="1" customHeight="1" x14ac:dyDescent="0.25">
      <c r="C11029" s="160" t="s">
        <v>540</v>
      </c>
      <c r="D11029" s="161">
        <v>657.67</v>
      </c>
    </row>
    <row r="11030" spans="3:4" ht="15" hidden="1" customHeight="1" x14ac:dyDescent="0.25">
      <c r="C11030" s="158" t="s">
        <v>555</v>
      </c>
      <c r="D11030" s="159">
        <v>492.87</v>
      </c>
    </row>
    <row r="11031" spans="3:4" ht="15" hidden="1" customHeight="1" x14ac:dyDescent="0.25">
      <c r="C11031" s="160" t="s">
        <v>552</v>
      </c>
      <c r="D11031" s="161">
        <v>597.78</v>
      </c>
    </row>
    <row r="11032" spans="3:4" ht="15" hidden="1" customHeight="1" x14ac:dyDescent="0.25">
      <c r="C11032" s="158" t="s">
        <v>543</v>
      </c>
      <c r="D11032" s="159">
        <v>927.31</v>
      </c>
    </row>
    <row r="11033" spans="3:4" ht="15" hidden="1" customHeight="1" x14ac:dyDescent="0.25">
      <c r="C11033" s="160" t="s">
        <v>539</v>
      </c>
      <c r="D11033" s="161">
        <v>955.3</v>
      </c>
    </row>
    <row r="11034" spans="3:4" ht="15" hidden="1" customHeight="1" x14ac:dyDescent="0.25">
      <c r="C11034" s="158" t="s">
        <v>549</v>
      </c>
      <c r="D11034" s="159">
        <v>600.37</v>
      </c>
    </row>
    <row r="11035" spans="3:4" ht="15" hidden="1" customHeight="1" x14ac:dyDescent="0.25">
      <c r="C11035" s="160" t="s">
        <v>553</v>
      </c>
      <c r="D11035" s="161">
        <v>1216.4000000000001</v>
      </c>
    </row>
    <row r="11036" spans="3:4" ht="15" hidden="1" customHeight="1" x14ac:dyDescent="0.25">
      <c r="C11036" s="158" t="s">
        <v>307</v>
      </c>
      <c r="D11036" s="159">
        <v>360.54</v>
      </c>
    </row>
    <row r="11037" spans="3:4" ht="15" hidden="1" customHeight="1" x14ac:dyDescent="0.25">
      <c r="C11037" s="160" t="s">
        <v>553</v>
      </c>
      <c r="D11037" s="161">
        <v>548.71</v>
      </c>
    </row>
    <row r="11038" spans="3:4" ht="15" hidden="1" customHeight="1" x14ac:dyDescent="0.25">
      <c r="C11038" s="158" t="s">
        <v>308</v>
      </c>
      <c r="D11038" s="159">
        <v>1146.3699999999999</v>
      </c>
    </row>
    <row r="11039" spans="3:4" ht="15" hidden="1" customHeight="1" x14ac:dyDescent="0.25">
      <c r="C11039" s="160" t="s">
        <v>309</v>
      </c>
      <c r="D11039" s="161">
        <v>422.11</v>
      </c>
    </row>
    <row r="11040" spans="3:4" ht="15" hidden="1" customHeight="1" x14ac:dyDescent="0.25">
      <c r="C11040" s="158" t="s">
        <v>540</v>
      </c>
      <c r="D11040" s="159">
        <v>414.1</v>
      </c>
    </row>
    <row r="11041" spans="3:4" ht="15" hidden="1" customHeight="1" x14ac:dyDescent="0.25">
      <c r="C11041" s="160" t="s">
        <v>547</v>
      </c>
      <c r="D11041" s="161">
        <v>541.54999999999995</v>
      </c>
    </row>
    <row r="11042" spans="3:4" ht="15" hidden="1" customHeight="1" x14ac:dyDescent="0.25">
      <c r="C11042" s="158" t="s">
        <v>542</v>
      </c>
      <c r="D11042" s="159">
        <v>1292.98</v>
      </c>
    </row>
    <row r="11043" spans="3:4" ht="15" hidden="1" customHeight="1" x14ac:dyDescent="0.25">
      <c r="C11043" s="160" t="s">
        <v>545</v>
      </c>
      <c r="D11043" s="161">
        <v>1294.71</v>
      </c>
    </row>
    <row r="11044" spans="3:4" ht="15" hidden="1" customHeight="1" x14ac:dyDescent="0.25">
      <c r="C11044" s="158" t="s">
        <v>312</v>
      </c>
      <c r="D11044" s="159">
        <v>965.37</v>
      </c>
    </row>
    <row r="11045" spans="3:4" ht="15" hidden="1" customHeight="1" x14ac:dyDescent="0.25">
      <c r="C11045" s="160" t="s">
        <v>553</v>
      </c>
      <c r="D11045" s="161">
        <v>1128.8499999999999</v>
      </c>
    </row>
    <row r="11046" spans="3:4" ht="15" hidden="1" customHeight="1" x14ac:dyDescent="0.25">
      <c r="C11046" s="158" t="s">
        <v>543</v>
      </c>
      <c r="D11046" s="159">
        <v>800.78</v>
      </c>
    </row>
    <row r="11047" spans="3:4" ht="15" hidden="1" customHeight="1" x14ac:dyDescent="0.25">
      <c r="C11047" s="160" t="s">
        <v>540</v>
      </c>
      <c r="D11047" s="161">
        <v>998.45</v>
      </c>
    </row>
    <row r="11048" spans="3:4" ht="15" hidden="1" customHeight="1" x14ac:dyDescent="0.25">
      <c r="C11048" s="158" t="s">
        <v>554</v>
      </c>
      <c r="D11048" s="159">
        <v>584.46</v>
      </c>
    </row>
    <row r="11049" spans="3:4" ht="15" hidden="1" customHeight="1" x14ac:dyDescent="0.25">
      <c r="C11049" s="160" t="s">
        <v>547</v>
      </c>
      <c r="D11049" s="161">
        <v>785.44</v>
      </c>
    </row>
    <row r="11050" spans="3:4" ht="15" hidden="1" customHeight="1" x14ac:dyDescent="0.25">
      <c r="C11050" s="158" t="s">
        <v>547</v>
      </c>
      <c r="D11050" s="159">
        <v>753.29</v>
      </c>
    </row>
    <row r="11051" spans="3:4" ht="15" hidden="1" customHeight="1" x14ac:dyDescent="0.25">
      <c r="C11051" s="160" t="s">
        <v>308</v>
      </c>
      <c r="D11051" s="161">
        <v>276.77999999999997</v>
      </c>
    </row>
    <row r="11052" spans="3:4" ht="15" hidden="1" customHeight="1" x14ac:dyDescent="0.25">
      <c r="C11052" s="158" t="s">
        <v>556</v>
      </c>
      <c r="D11052" s="159">
        <v>746.17</v>
      </c>
    </row>
    <row r="11053" spans="3:4" ht="15" hidden="1" customHeight="1" x14ac:dyDescent="0.25">
      <c r="C11053" s="160" t="s">
        <v>557</v>
      </c>
      <c r="D11053" s="161">
        <v>806.59</v>
      </c>
    </row>
    <row r="11054" spans="3:4" ht="15" hidden="1" customHeight="1" x14ac:dyDescent="0.25">
      <c r="C11054" s="158" t="s">
        <v>545</v>
      </c>
      <c r="D11054" s="159">
        <v>272.72000000000003</v>
      </c>
    </row>
    <row r="11055" spans="3:4" ht="15" hidden="1" customHeight="1" x14ac:dyDescent="0.25">
      <c r="C11055" s="160" t="s">
        <v>307</v>
      </c>
      <c r="D11055" s="161">
        <v>757.66</v>
      </c>
    </row>
    <row r="11056" spans="3:4" ht="15" hidden="1" customHeight="1" x14ac:dyDescent="0.25">
      <c r="C11056" s="158" t="s">
        <v>545</v>
      </c>
      <c r="D11056" s="159">
        <v>638.33000000000004</v>
      </c>
    </row>
    <row r="11057" spans="3:4" ht="15" hidden="1" customHeight="1" x14ac:dyDescent="0.25">
      <c r="C11057" s="160" t="s">
        <v>551</v>
      </c>
      <c r="D11057" s="161">
        <v>1158.29</v>
      </c>
    </row>
    <row r="11058" spans="3:4" ht="15" hidden="1" customHeight="1" x14ac:dyDescent="0.25">
      <c r="C11058" s="158" t="s">
        <v>307</v>
      </c>
      <c r="D11058" s="159">
        <v>822.08</v>
      </c>
    </row>
    <row r="11059" spans="3:4" ht="15" hidden="1" customHeight="1" x14ac:dyDescent="0.25">
      <c r="C11059" s="160" t="s">
        <v>553</v>
      </c>
      <c r="D11059" s="161">
        <v>125.4</v>
      </c>
    </row>
    <row r="11060" spans="3:4" ht="15" hidden="1" customHeight="1" x14ac:dyDescent="0.25">
      <c r="C11060" s="158" t="s">
        <v>551</v>
      </c>
      <c r="D11060" s="159">
        <v>863.39</v>
      </c>
    </row>
    <row r="11061" spans="3:4" ht="15" hidden="1" customHeight="1" x14ac:dyDescent="0.25">
      <c r="C11061" s="160" t="s">
        <v>545</v>
      </c>
      <c r="D11061" s="161">
        <v>936.21</v>
      </c>
    </row>
    <row r="11062" spans="3:4" ht="15" hidden="1" customHeight="1" x14ac:dyDescent="0.25">
      <c r="C11062" s="158" t="s">
        <v>307</v>
      </c>
      <c r="D11062" s="159">
        <v>166.34</v>
      </c>
    </row>
    <row r="11063" spans="3:4" ht="15" hidden="1" customHeight="1" x14ac:dyDescent="0.25">
      <c r="C11063" s="160" t="s">
        <v>539</v>
      </c>
      <c r="D11063" s="161">
        <v>910.14</v>
      </c>
    </row>
    <row r="11064" spans="3:4" ht="15" hidden="1" customHeight="1" x14ac:dyDescent="0.25">
      <c r="C11064" s="158" t="s">
        <v>542</v>
      </c>
      <c r="D11064" s="159">
        <v>1023.17</v>
      </c>
    </row>
    <row r="11065" spans="3:4" ht="15" hidden="1" customHeight="1" x14ac:dyDescent="0.25">
      <c r="C11065" s="160" t="s">
        <v>552</v>
      </c>
      <c r="D11065" s="161">
        <v>469.36</v>
      </c>
    </row>
    <row r="11066" spans="3:4" ht="15" hidden="1" customHeight="1" x14ac:dyDescent="0.25">
      <c r="C11066" s="158" t="s">
        <v>308</v>
      </c>
      <c r="D11066" s="159">
        <v>185.55</v>
      </c>
    </row>
    <row r="11067" spans="3:4" ht="15" hidden="1" customHeight="1" x14ac:dyDescent="0.25">
      <c r="C11067" s="160" t="s">
        <v>539</v>
      </c>
      <c r="D11067" s="161">
        <v>1098.9000000000001</v>
      </c>
    </row>
    <row r="11068" spans="3:4" ht="15" hidden="1" customHeight="1" x14ac:dyDescent="0.25">
      <c r="C11068" s="158" t="s">
        <v>547</v>
      </c>
      <c r="D11068" s="159">
        <v>786.45</v>
      </c>
    </row>
    <row r="11069" spans="3:4" ht="15" hidden="1" customHeight="1" x14ac:dyDescent="0.25">
      <c r="C11069" s="160" t="s">
        <v>312</v>
      </c>
      <c r="D11069" s="161">
        <v>188.27</v>
      </c>
    </row>
    <row r="11070" spans="3:4" ht="15" hidden="1" customHeight="1" x14ac:dyDescent="0.25">
      <c r="C11070" s="158" t="s">
        <v>309</v>
      </c>
      <c r="D11070" s="159">
        <v>352.98</v>
      </c>
    </row>
    <row r="11071" spans="3:4" ht="15" hidden="1" customHeight="1" x14ac:dyDescent="0.25">
      <c r="C11071" s="160" t="s">
        <v>543</v>
      </c>
      <c r="D11071" s="161">
        <v>615.02</v>
      </c>
    </row>
    <row r="11072" spans="3:4" ht="15" hidden="1" customHeight="1" x14ac:dyDescent="0.25">
      <c r="C11072" s="158" t="s">
        <v>540</v>
      </c>
      <c r="D11072" s="159">
        <v>215.62</v>
      </c>
    </row>
    <row r="11073" spans="3:4" ht="15" hidden="1" customHeight="1" x14ac:dyDescent="0.25">
      <c r="C11073" s="160" t="s">
        <v>546</v>
      </c>
      <c r="D11073" s="161">
        <v>541.92999999999995</v>
      </c>
    </row>
    <row r="11074" spans="3:4" ht="15" hidden="1" customHeight="1" x14ac:dyDescent="0.25">
      <c r="C11074" s="158" t="s">
        <v>546</v>
      </c>
      <c r="D11074" s="159">
        <v>738.91</v>
      </c>
    </row>
    <row r="11075" spans="3:4" ht="15" hidden="1" customHeight="1" x14ac:dyDescent="0.25">
      <c r="C11075" s="160" t="s">
        <v>553</v>
      </c>
      <c r="D11075" s="161">
        <v>1237.47</v>
      </c>
    </row>
    <row r="11076" spans="3:4" ht="15" hidden="1" customHeight="1" x14ac:dyDescent="0.25">
      <c r="C11076" s="158" t="s">
        <v>308</v>
      </c>
      <c r="D11076" s="159">
        <v>632.12</v>
      </c>
    </row>
    <row r="11077" spans="3:4" ht="15" hidden="1" customHeight="1" x14ac:dyDescent="0.25">
      <c r="C11077" s="160" t="s">
        <v>308</v>
      </c>
      <c r="D11077" s="161">
        <v>538.39</v>
      </c>
    </row>
    <row r="11078" spans="3:4" ht="15" hidden="1" customHeight="1" x14ac:dyDescent="0.25">
      <c r="C11078" s="158" t="s">
        <v>312</v>
      </c>
      <c r="D11078" s="159">
        <v>947.14</v>
      </c>
    </row>
    <row r="11079" spans="3:4" ht="15" hidden="1" customHeight="1" x14ac:dyDescent="0.25">
      <c r="C11079" s="160" t="s">
        <v>548</v>
      </c>
      <c r="D11079" s="161">
        <v>682.28</v>
      </c>
    </row>
    <row r="11080" spans="3:4" ht="15" hidden="1" customHeight="1" x14ac:dyDescent="0.25">
      <c r="C11080" s="158" t="s">
        <v>542</v>
      </c>
      <c r="D11080" s="159">
        <v>319.44</v>
      </c>
    </row>
    <row r="11081" spans="3:4" ht="15" hidden="1" customHeight="1" x14ac:dyDescent="0.25">
      <c r="C11081" s="160" t="s">
        <v>552</v>
      </c>
      <c r="D11081" s="161">
        <v>275.66000000000003</v>
      </c>
    </row>
    <row r="11082" spans="3:4" ht="15" hidden="1" customHeight="1" x14ac:dyDescent="0.25">
      <c r="C11082" s="158" t="s">
        <v>547</v>
      </c>
      <c r="D11082" s="159">
        <v>972.95</v>
      </c>
    </row>
    <row r="11083" spans="3:4" ht="15" hidden="1" customHeight="1" x14ac:dyDescent="0.25">
      <c r="C11083" s="160" t="s">
        <v>308</v>
      </c>
      <c r="D11083" s="161">
        <v>397.01</v>
      </c>
    </row>
    <row r="11084" spans="3:4" ht="15" hidden="1" customHeight="1" x14ac:dyDescent="0.25">
      <c r="C11084" s="158" t="s">
        <v>308</v>
      </c>
      <c r="D11084" s="159">
        <v>547.20000000000005</v>
      </c>
    </row>
    <row r="11085" spans="3:4" ht="15" hidden="1" customHeight="1" x14ac:dyDescent="0.25">
      <c r="C11085" s="160" t="s">
        <v>540</v>
      </c>
      <c r="D11085" s="161">
        <v>641.12</v>
      </c>
    </row>
    <row r="11086" spans="3:4" ht="15" hidden="1" customHeight="1" x14ac:dyDescent="0.25">
      <c r="C11086" s="158" t="s">
        <v>553</v>
      </c>
      <c r="D11086" s="159">
        <v>228.38</v>
      </c>
    </row>
    <row r="11087" spans="3:4" ht="15" hidden="1" customHeight="1" x14ac:dyDescent="0.25">
      <c r="C11087" s="160" t="s">
        <v>309</v>
      </c>
      <c r="D11087" s="161">
        <v>1295.95</v>
      </c>
    </row>
    <row r="11088" spans="3:4" ht="15" hidden="1" customHeight="1" x14ac:dyDescent="0.25">
      <c r="C11088" s="158" t="s">
        <v>547</v>
      </c>
      <c r="D11088" s="159">
        <v>1167.3900000000001</v>
      </c>
    </row>
    <row r="11089" spans="3:4" ht="15" hidden="1" customHeight="1" x14ac:dyDescent="0.25">
      <c r="C11089" s="160" t="s">
        <v>543</v>
      </c>
      <c r="D11089" s="161">
        <v>304.45</v>
      </c>
    </row>
    <row r="11090" spans="3:4" ht="15" hidden="1" customHeight="1" x14ac:dyDescent="0.25">
      <c r="C11090" s="158" t="s">
        <v>542</v>
      </c>
      <c r="D11090" s="159">
        <v>114.03</v>
      </c>
    </row>
    <row r="11091" spans="3:4" ht="15" hidden="1" customHeight="1" x14ac:dyDescent="0.25">
      <c r="C11091" s="160" t="s">
        <v>539</v>
      </c>
      <c r="D11091" s="161">
        <v>781.22</v>
      </c>
    </row>
    <row r="11092" spans="3:4" ht="15" hidden="1" customHeight="1" x14ac:dyDescent="0.25">
      <c r="C11092" s="158" t="s">
        <v>553</v>
      </c>
      <c r="D11092" s="159">
        <v>377.89</v>
      </c>
    </row>
    <row r="11093" spans="3:4" ht="15" hidden="1" customHeight="1" x14ac:dyDescent="0.25">
      <c r="C11093" s="160" t="s">
        <v>543</v>
      </c>
      <c r="D11093" s="161">
        <v>1137.3399999999999</v>
      </c>
    </row>
    <row r="11094" spans="3:4" ht="15" hidden="1" customHeight="1" x14ac:dyDescent="0.25">
      <c r="C11094" s="158" t="s">
        <v>551</v>
      </c>
      <c r="D11094" s="159">
        <v>1180.93</v>
      </c>
    </row>
    <row r="11095" spans="3:4" ht="15" hidden="1" customHeight="1" x14ac:dyDescent="0.25">
      <c r="C11095" s="160" t="s">
        <v>307</v>
      </c>
      <c r="D11095" s="161">
        <v>507.95</v>
      </c>
    </row>
    <row r="11096" spans="3:4" ht="15" hidden="1" customHeight="1" x14ac:dyDescent="0.25">
      <c r="C11096" s="158" t="s">
        <v>546</v>
      </c>
      <c r="D11096" s="159">
        <v>1043.52</v>
      </c>
    </row>
    <row r="11097" spans="3:4" ht="15" hidden="1" customHeight="1" x14ac:dyDescent="0.25">
      <c r="C11097" s="160" t="s">
        <v>546</v>
      </c>
      <c r="D11097" s="161">
        <v>827.44</v>
      </c>
    </row>
    <row r="11098" spans="3:4" ht="15" hidden="1" customHeight="1" x14ac:dyDescent="0.25">
      <c r="C11098" s="158" t="s">
        <v>312</v>
      </c>
      <c r="D11098" s="159">
        <v>179.26</v>
      </c>
    </row>
    <row r="11099" spans="3:4" ht="15" hidden="1" customHeight="1" x14ac:dyDescent="0.25">
      <c r="C11099" s="160" t="s">
        <v>554</v>
      </c>
      <c r="D11099" s="161">
        <v>450.69</v>
      </c>
    </row>
    <row r="11100" spans="3:4" ht="15" hidden="1" customHeight="1" x14ac:dyDescent="0.25">
      <c r="C11100" s="158" t="s">
        <v>553</v>
      </c>
      <c r="D11100" s="159">
        <v>224.31</v>
      </c>
    </row>
    <row r="11101" spans="3:4" ht="15" hidden="1" customHeight="1" x14ac:dyDescent="0.25">
      <c r="C11101" s="160" t="s">
        <v>552</v>
      </c>
      <c r="D11101" s="161">
        <v>871.98</v>
      </c>
    </row>
    <row r="11102" spans="3:4" ht="15" hidden="1" customHeight="1" x14ac:dyDescent="0.25">
      <c r="C11102" s="158" t="s">
        <v>551</v>
      </c>
      <c r="D11102" s="159">
        <v>1083.5999999999999</v>
      </c>
    </row>
    <row r="11103" spans="3:4" ht="15" hidden="1" customHeight="1" x14ac:dyDescent="0.25">
      <c r="C11103" s="160" t="s">
        <v>543</v>
      </c>
      <c r="D11103" s="161">
        <v>478.56</v>
      </c>
    </row>
    <row r="11104" spans="3:4" ht="15" hidden="1" customHeight="1" x14ac:dyDescent="0.25">
      <c r="C11104" s="158" t="s">
        <v>557</v>
      </c>
      <c r="D11104" s="159">
        <v>868.16</v>
      </c>
    </row>
    <row r="11105" spans="3:4" ht="15" hidden="1" customHeight="1" x14ac:dyDescent="0.25">
      <c r="C11105" s="160" t="s">
        <v>309</v>
      </c>
      <c r="D11105" s="161">
        <v>1093.8</v>
      </c>
    </row>
    <row r="11106" spans="3:4" ht="15" hidden="1" customHeight="1" x14ac:dyDescent="0.25">
      <c r="C11106" s="158" t="s">
        <v>309</v>
      </c>
      <c r="D11106" s="159">
        <v>508.13</v>
      </c>
    </row>
    <row r="11107" spans="3:4" ht="15" hidden="1" customHeight="1" x14ac:dyDescent="0.25">
      <c r="C11107" s="160" t="s">
        <v>542</v>
      </c>
      <c r="D11107" s="161">
        <v>960.05</v>
      </c>
    </row>
    <row r="11108" spans="3:4" ht="15" hidden="1" customHeight="1" x14ac:dyDescent="0.25">
      <c r="C11108" s="158" t="s">
        <v>540</v>
      </c>
      <c r="D11108" s="159">
        <v>226.03</v>
      </c>
    </row>
    <row r="11109" spans="3:4" ht="15" hidden="1" customHeight="1" x14ac:dyDescent="0.25">
      <c r="C11109" s="160" t="s">
        <v>547</v>
      </c>
      <c r="D11109" s="161">
        <v>294.11</v>
      </c>
    </row>
    <row r="11110" spans="3:4" ht="15" hidden="1" customHeight="1" x14ac:dyDescent="0.25">
      <c r="C11110" s="158" t="s">
        <v>543</v>
      </c>
      <c r="D11110" s="159">
        <v>829.48</v>
      </c>
    </row>
    <row r="11111" spans="3:4" ht="15" hidden="1" customHeight="1" x14ac:dyDescent="0.25">
      <c r="C11111" s="160" t="s">
        <v>547</v>
      </c>
      <c r="D11111" s="161">
        <v>1049.8</v>
      </c>
    </row>
    <row r="11112" spans="3:4" ht="15" hidden="1" customHeight="1" x14ac:dyDescent="0.25">
      <c r="C11112" s="158" t="s">
        <v>539</v>
      </c>
      <c r="D11112" s="159">
        <v>448.75</v>
      </c>
    </row>
    <row r="11113" spans="3:4" ht="15" hidden="1" customHeight="1" x14ac:dyDescent="0.25">
      <c r="C11113" s="160" t="s">
        <v>552</v>
      </c>
      <c r="D11113" s="161">
        <v>375.07</v>
      </c>
    </row>
    <row r="11114" spans="3:4" ht="15" hidden="1" customHeight="1" x14ac:dyDescent="0.25">
      <c r="C11114" s="158" t="s">
        <v>547</v>
      </c>
      <c r="D11114" s="159">
        <v>658.48</v>
      </c>
    </row>
    <row r="11115" spans="3:4" ht="15" hidden="1" customHeight="1" x14ac:dyDescent="0.25">
      <c r="C11115" s="160" t="s">
        <v>553</v>
      </c>
      <c r="D11115" s="161">
        <v>254.61</v>
      </c>
    </row>
    <row r="11116" spans="3:4" ht="15" hidden="1" customHeight="1" x14ac:dyDescent="0.25">
      <c r="C11116" s="158" t="s">
        <v>555</v>
      </c>
      <c r="D11116" s="159">
        <v>1133.45</v>
      </c>
    </row>
    <row r="11117" spans="3:4" ht="15" hidden="1" customHeight="1" x14ac:dyDescent="0.25">
      <c r="C11117" s="160" t="s">
        <v>307</v>
      </c>
      <c r="D11117" s="161">
        <v>545.84</v>
      </c>
    </row>
    <row r="11118" spans="3:4" ht="15" hidden="1" customHeight="1" x14ac:dyDescent="0.25">
      <c r="C11118" s="158" t="s">
        <v>308</v>
      </c>
      <c r="D11118" s="159">
        <v>374.54</v>
      </c>
    </row>
    <row r="11119" spans="3:4" ht="15" hidden="1" customHeight="1" x14ac:dyDescent="0.25">
      <c r="C11119" s="160" t="s">
        <v>308</v>
      </c>
      <c r="D11119" s="161">
        <v>371.64</v>
      </c>
    </row>
    <row r="11120" spans="3:4" ht="15" hidden="1" customHeight="1" x14ac:dyDescent="0.25">
      <c r="C11120" s="158" t="s">
        <v>309</v>
      </c>
      <c r="D11120" s="159">
        <v>126.63</v>
      </c>
    </row>
    <row r="11121" spans="3:4" ht="15" hidden="1" customHeight="1" x14ac:dyDescent="0.25">
      <c r="C11121" s="160" t="s">
        <v>545</v>
      </c>
      <c r="D11121" s="161">
        <v>34.840000000000003</v>
      </c>
    </row>
    <row r="11122" spans="3:4" ht="15" hidden="1" customHeight="1" x14ac:dyDescent="0.25">
      <c r="C11122" s="158" t="s">
        <v>549</v>
      </c>
      <c r="D11122" s="159">
        <v>277.95</v>
      </c>
    </row>
    <row r="11123" spans="3:4" ht="15" hidden="1" customHeight="1" x14ac:dyDescent="0.25">
      <c r="C11123" s="160" t="s">
        <v>541</v>
      </c>
      <c r="D11123" s="161">
        <v>784.39</v>
      </c>
    </row>
    <row r="11124" spans="3:4" ht="15" hidden="1" customHeight="1" x14ac:dyDescent="0.25">
      <c r="C11124" s="158" t="s">
        <v>546</v>
      </c>
      <c r="D11124" s="159">
        <v>43.97</v>
      </c>
    </row>
    <row r="11125" spans="3:4" ht="15" hidden="1" customHeight="1" x14ac:dyDescent="0.25">
      <c r="C11125" s="160" t="s">
        <v>309</v>
      </c>
      <c r="D11125" s="161">
        <v>762.99</v>
      </c>
    </row>
    <row r="11126" spans="3:4" ht="15" hidden="1" customHeight="1" x14ac:dyDescent="0.25">
      <c r="C11126" s="158" t="s">
        <v>540</v>
      </c>
      <c r="D11126" s="159">
        <v>483.97</v>
      </c>
    </row>
    <row r="11127" spans="3:4" ht="15" hidden="1" customHeight="1" x14ac:dyDescent="0.25">
      <c r="C11127" s="160" t="s">
        <v>546</v>
      </c>
      <c r="D11127" s="161">
        <v>403.27</v>
      </c>
    </row>
    <row r="11128" spans="3:4" ht="15" hidden="1" customHeight="1" x14ac:dyDescent="0.25">
      <c r="C11128" s="158" t="s">
        <v>549</v>
      </c>
      <c r="D11128" s="159">
        <v>589.29999999999995</v>
      </c>
    </row>
    <row r="11129" spans="3:4" ht="15" hidden="1" customHeight="1" x14ac:dyDescent="0.25">
      <c r="C11129" s="160" t="s">
        <v>548</v>
      </c>
      <c r="D11129" s="161">
        <v>494.57</v>
      </c>
    </row>
    <row r="11130" spans="3:4" ht="15" hidden="1" customHeight="1" x14ac:dyDescent="0.25">
      <c r="C11130" s="158" t="s">
        <v>307</v>
      </c>
      <c r="D11130" s="159">
        <v>270.58999999999997</v>
      </c>
    </row>
    <row r="11131" spans="3:4" ht="15" hidden="1" customHeight="1" x14ac:dyDescent="0.25">
      <c r="C11131" s="160" t="s">
        <v>547</v>
      </c>
      <c r="D11131" s="161">
        <v>755.26</v>
      </c>
    </row>
    <row r="11132" spans="3:4" ht="15" hidden="1" customHeight="1" x14ac:dyDescent="0.25">
      <c r="C11132" s="158" t="s">
        <v>552</v>
      </c>
      <c r="D11132" s="159">
        <v>983.63</v>
      </c>
    </row>
    <row r="11133" spans="3:4" ht="15" hidden="1" customHeight="1" x14ac:dyDescent="0.25">
      <c r="C11133" s="160" t="s">
        <v>540</v>
      </c>
      <c r="D11133" s="161">
        <v>976.14</v>
      </c>
    </row>
    <row r="11134" spans="3:4" ht="15" hidden="1" customHeight="1" x14ac:dyDescent="0.25">
      <c r="C11134" s="158" t="s">
        <v>556</v>
      </c>
      <c r="D11134" s="159">
        <v>675.36</v>
      </c>
    </row>
    <row r="11135" spans="3:4" ht="15" hidden="1" customHeight="1" x14ac:dyDescent="0.25">
      <c r="C11135" s="160" t="s">
        <v>543</v>
      </c>
      <c r="D11135" s="161">
        <v>406.39</v>
      </c>
    </row>
    <row r="11136" spans="3:4" ht="15" hidden="1" customHeight="1" x14ac:dyDescent="0.25">
      <c r="C11136" s="158" t="s">
        <v>545</v>
      </c>
      <c r="D11136" s="159">
        <v>928.27</v>
      </c>
    </row>
    <row r="11137" spans="3:4" ht="15" hidden="1" customHeight="1" x14ac:dyDescent="0.25">
      <c r="C11137" s="160" t="s">
        <v>549</v>
      </c>
      <c r="D11137" s="161">
        <v>19.11</v>
      </c>
    </row>
    <row r="11138" spans="3:4" ht="15" hidden="1" customHeight="1" x14ac:dyDescent="0.25">
      <c r="C11138" s="158" t="s">
        <v>557</v>
      </c>
      <c r="D11138" s="159">
        <v>239.12</v>
      </c>
    </row>
    <row r="11139" spans="3:4" ht="15" hidden="1" customHeight="1" x14ac:dyDescent="0.25">
      <c r="C11139" s="160" t="s">
        <v>539</v>
      </c>
      <c r="D11139" s="161">
        <v>1222.0999999999999</v>
      </c>
    </row>
    <row r="11140" spans="3:4" ht="15" hidden="1" customHeight="1" x14ac:dyDescent="0.25">
      <c r="C11140" s="158" t="s">
        <v>545</v>
      </c>
      <c r="D11140" s="159">
        <v>450.8</v>
      </c>
    </row>
    <row r="11141" spans="3:4" ht="15" hidden="1" customHeight="1" x14ac:dyDescent="0.25">
      <c r="C11141" s="160" t="s">
        <v>540</v>
      </c>
      <c r="D11141" s="161">
        <v>421.76</v>
      </c>
    </row>
    <row r="11142" spans="3:4" ht="15" hidden="1" customHeight="1" x14ac:dyDescent="0.25">
      <c r="C11142" s="158" t="s">
        <v>308</v>
      </c>
      <c r="D11142" s="159">
        <v>1075.07</v>
      </c>
    </row>
    <row r="11143" spans="3:4" ht="15" hidden="1" customHeight="1" x14ac:dyDescent="0.25">
      <c r="C11143" s="160" t="s">
        <v>553</v>
      </c>
      <c r="D11143" s="161">
        <v>631.29</v>
      </c>
    </row>
    <row r="11144" spans="3:4" ht="15" hidden="1" customHeight="1" x14ac:dyDescent="0.25">
      <c r="C11144" s="158" t="s">
        <v>552</v>
      </c>
      <c r="D11144" s="159">
        <v>565.91</v>
      </c>
    </row>
    <row r="11145" spans="3:4" ht="15" hidden="1" customHeight="1" x14ac:dyDescent="0.25">
      <c r="C11145" s="160" t="s">
        <v>556</v>
      </c>
      <c r="D11145" s="161">
        <v>701.32</v>
      </c>
    </row>
    <row r="11146" spans="3:4" ht="15" hidden="1" customHeight="1" x14ac:dyDescent="0.25">
      <c r="C11146" s="158" t="s">
        <v>550</v>
      </c>
      <c r="D11146" s="159">
        <v>628.94000000000005</v>
      </c>
    </row>
    <row r="11147" spans="3:4" ht="15" hidden="1" customHeight="1" x14ac:dyDescent="0.25">
      <c r="C11147" s="160" t="s">
        <v>312</v>
      </c>
      <c r="D11147" s="161">
        <v>69.48</v>
      </c>
    </row>
    <row r="11148" spans="3:4" ht="15" hidden="1" customHeight="1" x14ac:dyDescent="0.25">
      <c r="C11148" s="158" t="s">
        <v>309</v>
      </c>
      <c r="D11148" s="159">
        <v>75.180000000000007</v>
      </c>
    </row>
    <row r="11149" spans="3:4" ht="15" hidden="1" customHeight="1" x14ac:dyDescent="0.25">
      <c r="C11149" s="160" t="s">
        <v>552</v>
      </c>
      <c r="D11149" s="161">
        <v>1198.0899999999999</v>
      </c>
    </row>
    <row r="11150" spans="3:4" ht="15" hidden="1" customHeight="1" x14ac:dyDescent="0.25">
      <c r="C11150" s="158" t="s">
        <v>307</v>
      </c>
      <c r="D11150" s="159">
        <v>699.98</v>
      </c>
    </row>
    <row r="11151" spans="3:4" ht="15" hidden="1" customHeight="1" x14ac:dyDescent="0.25">
      <c r="C11151" s="160" t="s">
        <v>309</v>
      </c>
      <c r="D11151" s="161">
        <v>955.06</v>
      </c>
    </row>
    <row r="11152" spans="3:4" ht="15" hidden="1" customHeight="1" x14ac:dyDescent="0.25">
      <c r="C11152" s="158" t="s">
        <v>553</v>
      </c>
      <c r="D11152" s="159">
        <v>1172.1199999999999</v>
      </c>
    </row>
    <row r="11153" spans="3:4" ht="15" hidden="1" customHeight="1" x14ac:dyDescent="0.25">
      <c r="C11153" s="160" t="s">
        <v>555</v>
      </c>
      <c r="D11153" s="161">
        <v>1217.04</v>
      </c>
    </row>
    <row r="11154" spans="3:4" ht="15" hidden="1" customHeight="1" x14ac:dyDescent="0.25">
      <c r="C11154" s="158" t="s">
        <v>312</v>
      </c>
      <c r="D11154" s="159">
        <v>560.05999999999995</v>
      </c>
    </row>
    <row r="11155" spans="3:4" ht="15" hidden="1" customHeight="1" x14ac:dyDescent="0.25">
      <c r="C11155" s="160" t="s">
        <v>543</v>
      </c>
      <c r="D11155" s="161">
        <v>550.19000000000005</v>
      </c>
    </row>
    <row r="11156" spans="3:4" ht="15" hidden="1" customHeight="1" x14ac:dyDescent="0.25">
      <c r="C11156" s="158" t="s">
        <v>552</v>
      </c>
      <c r="D11156" s="159">
        <v>1197.53</v>
      </c>
    </row>
    <row r="11157" spans="3:4" ht="15" hidden="1" customHeight="1" x14ac:dyDescent="0.25">
      <c r="C11157" s="160" t="s">
        <v>543</v>
      </c>
      <c r="D11157" s="161">
        <v>1099.58</v>
      </c>
    </row>
    <row r="11158" spans="3:4" ht="15" hidden="1" customHeight="1" x14ac:dyDescent="0.25">
      <c r="C11158" s="158" t="s">
        <v>556</v>
      </c>
      <c r="D11158" s="159">
        <v>1091.5899999999999</v>
      </c>
    </row>
    <row r="11159" spans="3:4" ht="15" hidden="1" customHeight="1" x14ac:dyDescent="0.25">
      <c r="C11159" s="160" t="s">
        <v>542</v>
      </c>
      <c r="D11159" s="161">
        <v>781.27</v>
      </c>
    </row>
    <row r="11160" spans="3:4" ht="15" hidden="1" customHeight="1" x14ac:dyDescent="0.25">
      <c r="C11160" s="158" t="s">
        <v>543</v>
      </c>
      <c r="D11160" s="159">
        <v>582.91</v>
      </c>
    </row>
    <row r="11161" spans="3:4" ht="15" hidden="1" customHeight="1" x14ac:dyDescent="0.25">
      <c r="C11161" s="160" t="s">
        <v>542</v>
      </c>
      <c r="D11161" s="161">
        <v>699.18</v>
      </c>
    </row>
    <row r="11162" spans="3:4" ht="15" hidden="1" customHeight="1" x14ac:dyDescent="0.25">
      <c r="C11162" s="158" t="s">
        <v>546</v>
      </c>
      <c r="D11162" s="159">
        <v>1218.49</v>
      </c>
    </row>
    <row r="11163" spans="3:4" ht="15" hidden="1" customHeight="1" x14ac:dyDescent="0.25">
      <c r="C11163" s="160" t="s">
        <v>539</v>
      </c>
      <c r="D11163" s="161">
        <v>440.32</v>
      </c>
    </row>
    <row r="11164" spans="3:4" ht="15" hidden="1" customHeight="1" x14ac:dyDescent="0.25">
      <c r="C11164" s="158" t="s">
        <v>557</v>
      </c>
      <c r="D11164" s="159">
        <v>926.6</v>
      </c>
    </row>
    <row r="11165" spans="3:4" ht="15" hidden="1" customHeight="1" x14ac:dyDescent="0.25">
      <c r="C11165" s="160" t="s">
        <v>309</v>
      </c>
      <c r="D11165" s="161">
        <v>432.63</v>
      </c>
    </row>
    <row r="11166" spans="3:4" ht="15" hidden="1" customHeight="1" x14ac:dyDescent="0.25">
      <c r="C11166" s="158" t="s">
        <v>312</v>
      </c>
      <c r="D11166" s="159">
        <v>1271.27</v>
      </c>
    </row>
    <row r="11167" spans="3:4" ht="15" hidden="1" customHeight="1" x14ac:dyDescent="0.25">
      <c r="C11167" s="160" t="s">
        <v>539</v>
      </c>
      <c r="D11167" s="161">
        <v>1008.76</v>
      </c>
    </row>
    <row r="11168" spans="3:4" ht="15" hidden="1" customHeight="1" x14ac:dyDescent="0.25">
      <c r="C11168" s="158" t="s">
        <v>554</v>
      </c>
      <c r="D11168" s="159">
        <v>859.19</v>
      </c>
    </row>
    <row r="11169" spans="3:4" ht="15" hidden="1" customHeight="1" x14ac:dyDescent="0.25">
      <c r="C11169" s="160" t="s">
        <v>546</v>
      </c>
      <c r="D11169" s="161">
        <v>37.65</v>
      </c>
    </row>
    <row r="11170" spans="3:4" ht="15" hidden="1" customHeight="1" x14ac:dyDescent="0.25">
      <c r="C11170" s="158" t="s">
        <v>550</v>
      </c>
      <c r="D11170" s="159">
        <v>162.24</v>
      </c>
    </row>
    <row r="11171" spans="3:4" ht="15" hidden="1" customHeight="1" x14ac:dyDescent="0.25">
      <c r="C11171" s="160" t="s">
        <v>551</v>
      </c>
      <c r="D11171" s="161">
        <v>338.7</v>
      </c>
    </row>
    <row r="11172" spans="3:4" ht="15" hidden="1" customHeight="1" x14ac:dyDescent="0.25">
      <c r="C11172" s="158" t="s">
        <v>550</v>
      </c>
      <c r="D11172" s="159">
        <v>442.02</v>
      </c>
    </row>
    <row r="11173" spans="3:4" ht="15" hidden="1" customHeight="1" x14ac:dyDescent="0.25">
      <c r="C11173" s="160" t="s">
        <v>551</v>
      </c>
      <c r="D11173" s="161">
        <v>749.51</v>
      </c>
    </row>
    <row r="11174" spans="3:4" ht="15" hidden="1" customHeight="1" x14ac:dyDescent="0.25">
      <c r="C11174" s="158" t="s">
        <v>543</v>
      </c>
      <c r="D11174" s="159">
        <v>543.27</v>
      </c>
    </row>
    <row r="11175" spans="3:4" ht="15" hidden="1" customHeight="1" x14ac:dyDescent="0.25">
      <c r="C11175" s="160" t="s">
        <v>551</v>
      </c>
      <c r="D11175" s="161">
        <v>1087.17</v>
      </c>
    </row>
    <row r="11176" spans="3:4" ht="15" hidden="1" customHeight="1" x14ac:dyDescent="0.25">
      <c r="C11176" s="158" t="s">
        <v>545</v>
      </c>
      <c r="D11176" s="159">
        <v>622.70000000000005</v>
      </c>
    </row>
    <row r="11177" spans="3:4" ht="15" hidden="1" customHeight="1" x14ac:dyDescent="0.25">
      <c r="C11177" s="160" t="s">
        <v>547</v>
      </c>
      <c r="D11177" s="161">
        <v>111.99</v>
      </c>
    </row>
    <row r="11178" spans="3:4" ht="15" hidden="1" customHeight="1" x14ac:dyDescent="0.25">
      <c r="C11178" s="158" t="s">
        <v>553</v>
      </c>
      <c r="D11178" s="159">
        <v>158.54</v>
      </c>
    </row>
    <row r="11179" spans="3:4" ht="15" hidden="1" customHeight="1" x14ac:dyDescent="0.25">
      <c r="C11179" s="160" t="s">
        <v>551</v>
      </c>
      <c r="D11179" s="161">
        <v>96.99</v>
      </c>
    </row>
    <row r="11180" spans="3:4" ht="15" hidden="1" customHeight="1" x14ac:dyDescent="0.25">
      <c r="C11180" s="158" t="s">
        <v>554</v>
      </c>
      <c r="D11180" s="159">
        <v>501.83</v>
      </c>
    </row>
    <row r="11181" spans="3:4" ht="15" hidden="1" customHeight="1" x14ac:dyDescent="0.25">
      <c r="C11181" s="160" t="s">
        <v>548</v>
      </c>
      <c r="D11181" s="161">
        <v>630.66</v>
      </c>
    </row>
    <row r="11182" spans="3:4" ht="15" hidden="1" customHeight="1" x14ac:dyDescent="0.25">
      <c r="C11182" s="158" t="s">
        <v>541</v>
      </c>
      <c r="D11182" s="159">
        <v>141.36000000000001</v>
      </c>
    </row>
    <row r="11183" spans="3:4" ht="15" hidden="1" customHeight="1" x14ac:dyDescent="0.25">
      <c r="C11183" s="160" t="s">
        <v>312</v>
      </c>
      <c r="D11183" s="161">
        <v>1040.8399999999999</v>
      </c>
    </row>
    <row r="11184" spans="3:4" ht="15" hidden="1" customHeight="1" x14ac:dyDescent="0.25">
      <c r="C11184" s="158" t="s">
        <v>539</v>
      </c>
      <c r="D11184" s="159">
        <v>958.15</v>
      </c>
    </row>
    <row r="11185" spans="3:4" ht="15" hidden="1" customHeight="1" x14ac:dyDescent="0.25">
      <c r="C11185" s="160" t="s">
        <v>556</v>
      </c>
      <c r="D11185" s="161">
        <v>1050.03</v>
      </c>
    </row>
    <row r="11186" spans="3:4" ht="15" hidden="1" customHeight="1" x14ac:dyDescent="0.25">
      <c r="C11186" s="158" t="s">
        <v>307</v>
      </c>
      <c r="D11186" s="159">
        <v>1280.1400000000001</v>
      </c>
    </row>
    <row r="11187" spans="3:4" ht="15" hidden="1" customHeight="1" x14ac:dyDescent="0.25">
      <c r="C11187" s="160" t="s">
        <v>309</v>
      </c>
      <c r="D11187" s="161">
        <v>940.57</v>
      </c>
    </row>
    <row r="11188" spans="3:4" ht="15" hidden="1" customHeight="1" x14ac:dyDescent="0.25">
      <c r="C11188" s="158" t="s">
        <v>542</v>
      </c>
      <c r="D11188" s="159">
        <v>798.03</v>
      </c>
    </row>
    <row r="11189" spans="3:4" ht="15" hidden="1" customHeight="1" x14ac:dyDescent="0.25">
      <c r="C11189" s="160" t="s">
        <v>542</v>
      </c>
      <c r="D11189" s="161">
        <v>1186.53</v>
      </c>
    </row>
    <row r="11190" spans="3:4" ht="15" hidden="1" customHeight="1" x14ac:dyDescent="0.25">
      <c r="C11190" s="158" t="s">
        <v>312</v>
      </c>
      <c r="D11190" s="159">
        <v>858.98</v>
      </c>
    </row>
    <row r="11191" spans="3:4" ht="15" hidden="1" customHeight="1" x14ac:dyDescent="0.25">
      <c r="C11191" s="160" t="s">
        <v>552</v>
      </c>
      <c r="D11191" s="161">
        <v>604.04</v>
      </c>
    </row>
    <row r="11192" spans="3:4" ht="15" hidden="1" customHeight="1" x14ac:dyDescent="0.25">
      <c r="C11192" s="158" t="s">
        <v>312</v>
      </c>
      <c r="D11192" s="159">
        <v>562.92999999999995</v>
      </c>
    </row>
    <row r="11193" spans="3:4" ht="15" hidden="1" customHeight="1" x14ac:dyDescent="0.25">
      <c r="C11193" s="160" t="s">
        <v>552</v>
      </c>
      <c r="D11193" s="161">
        <v>702.08</v>
      </c>
    </row>
    <row r="11194" spans="3:4" ht="15" hidden="1" customHeight="1" x14ac:dyDescent="0.25">
      <c r="C11194" s="158" t="s">
        <v>550</v>
      </c>
      <c r="D11194" s="159">
        <v>107.08</v>
      </c>
    </row>
    <row r="11195" spans="3:4" ht="15" hidden="1" customHeight="1" x14ac:dyDescent="0.25">
      <c r="C11195" s="160" t="s">
        <v>547</v>
      </c>
      <c r="D11195" s="161">
        <v>818.3</v>
      </c>
    </row>
    <row r="11196" spans="3:4" ht="15" hidden="1" customHeight="1" x14ac:dyDescent="0.25">
      <c r="C11196" s="158" t="s">
        <v>312</v>
      </c>
      <c r="D11196" s="159">
        <v>1026.3800000000001</v>
      </c>
    </row>
    <row r="11197" spans="3:4" ht="15" hidden="1" customHeight="1" x14ac:dyDescent="0.25">
      <c r="C11197" s="160" t="s">
        <v>554</v>
      </c>
      <c r="D11197" s="161">
        <v>404.16</v>
      </c>
    </row>
    <row r="11198" spans="3:4" ht="15" hidden="1" customHeight="1" x14ac:dyDescent="0.25">
      <c r="C11198" s="158" t="s">
        <v>549</v>
      </c>
      <c r="D11198" s="159">
        <v>819.03</v>
      </c>
    </row>
    <row r="11199" spans="3:4" ht="15" hidden="1" customHeight="1" x14ac:dyDescent="0.25">
      <c r="C11199" s="160" t="s">
        <v>540</v>
      </c>
      <c r="D11199" s="161">
        <v>1168.8699999999999</v>
      </c>
    </row>
    <row r="11200" spans="3:4" ht="15" hidden="1" customHeight="1" x14ac:dyDescent="0.25">
      <c r="C11200" s="158" t="s">
        <v>541</v>
      </c>
      <c r="D11200" s="159">
        <v>203.01</v>
      </c>
    </row>
    <row r="11201" spans="3:4" ht="15" hidden="1" customHeight="1" x14ac:dyDescent="0.25">
      <c r="C11201" s="160" t="s">
        <v>546</v>
      </c>
      <c r="D11201" s="161">
        <v>1046.17</v>
      </c>
    </row>
    <row r="11202" spans="3:4" ht="15" hidden="1" customHeight="1" x14ac:dyDescent="0.25">
      <c r="C11202" s="158" t="s">
        <v>547</v>
      </c>
      <c r="D11202" s="159">
        <v>130.9</v>
      </c>
    </row>
    <row r="11203" spans="3:4" ht="15" hidden="1" customHeight="1" x14ac:dyDescent="0.25">
      <c r="C11203" s="160" t="s">
        <v>549</v>
      </c>
      <c r="D11203" s="161">
        <v>450.14</v>
      </c>
    </row>
    <row r="11204" spans="3:4" ht="15" hidden="1" customHeight="1" x14ac:dyDescent="0.25">
      <c r="C11204" s="158" t="s">
        <v>540</v>
      </c>
      <c r="D11204" s="159">
        <v>492.81</v>
      </c>
    </row>
    <row r="11205" spans="3:4" ht="15" hidden="1" customHeight="1" x14ac:dyDescent="0.25">
      <c r="C11205" s="160" t="s">
        <v>312</v>
      </c>
      <c r="D11205" s="161">
        <v>217.03</v>
      </c>
    </row>
    <row r="11206" spans="3:4" ht="15" hidden="1" customHeight="1" x14ac:dyDescent="0.25">
      <c r="C11206" s="158" t="s">
        <v>542</v>
      </c>
      <c r="D11206" s="159">
        <v>203.97</v>
      </c>
    </row>
    <row r="11207" spans="3:4" ht="15" hidden="1" customHeight="1" x14ac:dyDescent="0.25">
      <c r="C11207" s="160" t="s">
        <v>555</v>
      </c>
      <c r="D11207" s="161">
        <v>781.98</v>
      </c>
    </row>
    <row r="11208" spans="3:4" ht="15" hidden="1" customHeight="1" x14ac:dyDescent="0.25">
      <c r="C11208" s="158" t="s">
        <v>548</v>
      </c>
      <c r="D11208" s="159">
        <v>1102.8800000000001</v>
      </c>
    </row>
    <row r="11209" spans="3:4" ht="15" hidden="1" customHeight="1" x14ac:dyDescent="0.25">
      <c r="C11209" s="160" t="s">
        <v>540</v>
      </c>
      <c r="D11209" s="161">
        <v>393.81</v>
      </c>
    </row>
    <row r="11210" spans="3:4" ht="15" hidden="1" customHeight="1" x14ac:dyDescent="0.25">
      <c r="C11210" s="158" t="s">
        <v>542</v>
      </c>
      <c r="D11210" s="159">
        <v>1016.79</v>
      </c>
    </row>
    <row r="11211" spans="3:4" ht="15" hidden="1" customHeight="1" x14ac:dyDescent="0.25">
      <c r="C11211" s="160" t="s">
        <v>552</v>
      </c>
      <c r="D11211" s="161">
        <v>945.57</v>
      </c>
    </row>
    <row r="11212" spans="3:4" ht="15" hidden="1" customHeight="1" x14ac:dyDescent="0.25">
      <c r="C11212" s="158" t="s">
        <v>552</v>
      </c>
      <c r="D11212" s="159">
        <v>638.04</v>
      </c>
    </row>
    <row r="11213" spans="3:4" ht="15" hidden="1" customHeight="1" x14ac:dyDescent="0.25">
      <c r="C11213" s="160" t="s">
        <v>540</v>
      </c>
      <c r="D11213" s="161">
        <v>767.84</v>
      </c>
    </row>
    <row r="11214" spans="3:4" ht="15" hidden="1" customHeight="1" x14ac:dyDescent="0.25">
      <c r="C11214" s="158" t="s">
        <v>542</v>
      </c>
      <c r="D11214" s="159">
        <v>789.49</v>
      </c>
    </row>
    <row r="11215" spans="3:4" ht="15" hidden="1" customHeight="1" x14ac:dyDescent="0.25">
      <c r="C11215" s="160" t="s">
        <v>558</v>
      </c>
      <c r="D11215" s="161">
        <v>294.58999999999997</v>
      </c>
    </row>
    <row r="11216" spans="3:4" ht="15" hidden="1" customHeight="1" x14ac:dyDescent="0.25">
      <c r="C11216" s="158" t="s">
        <v>312</v>
      </c>
      <c r="D11216" s="159">
        <v>457.76</v>
      </c>
    </row>
    <row r="11217" spans="3:4" ht="15" hidden="1" customHeight="1" x14ac:dyDescent="0.25">
      <c r="C11217" s="160" t="s">
        <v>544</v>
      </c>
      <c r="D11217" s="161">
        <v>43.51</v>
      </c>
    </row>
    <row r="11218" spans="3:4" ht="15" hidden="1" customHeight="1" x14ac:dyDescent="0.25">
      <c r="C11218" s="158" t="s">
        <v>308</v>
      </c>
      <c r="D11218" s="159">
        <v>1107.45</v>
      </c>
    </row>
    <row r="11219" spans="3:4" ht="15" hidden="1" customHeight="1" x14ac:dyDescent="0.25">
      <c r="C11219" s="160" t="s">
        <v>539</v>
      </c>
      <c r="D11219" s="161">
        <v>780.3</v>
      </c>
    </row>
    <row r="11220" spans="3:4" ht="15" hidden="1" customHeight="1" x14ac:dyDescent="0.25">
      <c r="C11220" s="158" t="s">
        <v>549</v>
      </c>
      <c r="D11220" s="159">
        <v>368.45</v>
      </c>
    </row>
    <row r="11221" spans="3:4" ht="15" hidden="1" customHeight="1" x14ac:dyDescent="0.25">
      <c r="C11221" s="160" t="s">
        <v>551</v>
      </c>
      <c r="D11221" s="161">
        <v>977.49</v>
      </c>
    </row>
    <row r="11222" spans="3:4" ht="15" hidden="1" customHeight="1" x14ac:dyDescent="0.25">
      <c r="C11222" s="158" t="s">
        <v>558</v>
      </c>
      <c r="D11222" s="159">
        <v>306.10000000000002</v>
      </c>
    </row>
    <row r="11223" spans="3:4" ht="15" hidden="1" customHeight="1" x14ac:dyDescent="0.25">
      <c r="C11223" s="160" t="s">
        <v>312</v>
      </c>
      <c r="D11223" s="161">
        <v>1033.98</v>
      </c>
    </row>
    <row r="11224" spans="3:4" ht="15" hidden="1" customHeight="1" x14ac:dyDescent="0.25">
      <c r="C11224" s="158" t="s">
        <v>539</v>
      </c>
      <c r="D11224" s="159">
        <v>1197.55</v>
      </c>
    </row>
    <row r="11225" spans="3:4" ht="15" hidden="1" customHeight="1" x14ac:dyDescent="0.25">
      <c r="C11225" s="160" t="s">
        <v>542</v>
      </c>
      <c r="D11225" s="161">
        <v>768.29</v>
      </c>
    </row>
    <row r="11226" spans="3:4" ht="15" hidden="1" customHeight="1" x14ac:dyDescent="0.25">
      <c r="C11226" s="158" t="s">
        <v>551</v>
      </c>
      <c r="D11226" s="159">
        <v>896.59</v>
      </c>
    </row>
    <row r="11227" spans="3:4" ht="15" hidden="1" customHeight="1" x14ac:dyDescent="0.25">
      <c r="C11227" s="160" t="s">
        <v>549</v>
      </c>
      <c r="D11227" s="161">
        <v>937.39</v>
      </c>
    </row>
    <row r="11228" spans="3:4" ht="15" hidden="1" customHeight="1" x14ac:dyDescent="0.25">
      <c r="C11228" s="158" t="s">
        <v>546</v>
      </c>
      <c r="D11228" s="159">
        <v>436.99</v>
      </c>
    </row>
    <row r="11229" spans="3:4" ht="15" hidden="1" customHeight="1" x14ac:dyDescent="0.25">
      <c r="C11229" s="160" t="s">
        <v>540</v>
      </c>
      <c r="D11229" s="161">
        <v>1236.04</v>
      </c>
    </row>
    <row r="11230" spans="3:4" ht="15" hidden="1" customHeight="1" x14ac:dyDescent="0.25">
      <c r="C11230" s="158" t="s">
        <v>308</v>
      </c>
      <c r="D11230" s="159">
        <v>78.28</v>
      </c>
    </row>
    <row r="11231" spans="3:4" ht="15" hidden="1" customHeight="1" x14ac:dyDescent="0.25">
      <c r="C11231" s="160" t="s">
        <v>543</v>
      </c>
      <c r="D11231" s="161">
        <v>451.17</v>
      </c>
    </row>
    <row r="11232" spans="3:4" ht="15" hidden="1" customHeight="1" x14ac:dyDescent="0.25">
      <c r="C11232" s="158" t="s">
        <v>308</v>
      </c>
      <c r="D11232" s="159">
        <v>444.39</v>
      </c>
    </row>
    <row r="11233" spans="3:4" ht="15" hidden="1" customHeight="1" x14ac:dyDescent="0.25">
      <c r="C11233" s="160" t="s">
        <v>540</v>
      </c>
      <c r="D11233" s="161">
        <v>764.28</v>
      </c>
    </row>
    <row r="11234" spans="3:4" ht="15" hidden="1" customHeight="1" x14ac:dyDescent="0.25">
      <c r="C11234" s="158" t="s">
        <v>540</v>
      </c>
      <c r="D11234" s="159">
        <v>999.87</v>
      </c>
    </row>
    <row r="11235" spans="3:4" ht="15" hidden="1" customHeight="1" x14ac:dyDescent="0.25">
      <c r="C11235" s="160" t="s">
        <v>539</v>
      </c>
      <c r="D11235" s="161">
        <v>931.27</v>
      </c>
    </row>
    <row r="11236" spans="3:4" ht="15" hidden="1" customHeight="1" x14ac:dyDescent="0.25">
      <c r="C11236" s="158" t="s">
        <v>551</v>
      </c>
      <c r="D11236" s="159">
        <v>632.27</v>
      </c>
    </row>
    <row r="11237" spans="3:4" ht="15" hidden="1" customHeight="1" x14ac:dyDescent="0.25">
      <c r="C11237" s="160" t="s">
        <v>539</v>
      </c>
      <c r="D11237" s="161">
        <v>67.81</v>
      </c>
    </row>
    <row r="11238" spans="3:4" ht="15" hidden="1" customHeight="1" x14ac:dyDescent="0.25">
      <c r="C11238" s="158" t="s">
        <v>539</v>
      </c>
      <c r="D11238" s="159">
        <v>452.06</v>
      </c>
    </row>
    <row r="11239" spans="3:4" ht="15" hidden="1" customHeight="1" x14ac:dyDescent="0.25">
      <c r="C11239" s="160" t="s">
        <v>540</v>
      </c>
      <c r="D11239" s="161">
        <v>392.52</v>
      </c>
    </row>
    <row r="11240" spans="3:4" ht="15" hidden="1" customHeight="1" x14ac:dyDescent="0.25">
      <c r="C11240" s="158" t="s">
        <v>308</v>
      </c>
      <c r="D11240" s="159">
        <v>297.60000000000002</v>
      </c>
    </row>
    <row r="11241" spans="3:4" ht="15" hidden="1" customHeight="1" x14ac:dyDescent="0.25">
      <c r="C11241" s="160" t="s">
        <v>546</v>
      </c>
      <c r="D11241" s="161">
        <v>1091.33</v>
      </c>
    </row>
    <row r="11242" spans="3:4" ht="15" hidden="1" customHeight="1" x14ac:dyDescent="0.25">
      <c r="C11242" s="158" t="s">
        <v>543</v>
      </c>
      <c r="D11242" s="159">
        <v>662.45</v>
      </c>
    </row>
    <row r="11243" spans="3:4" ht="15" hidden="1" customHeight="1" x14ac:dyDescent="0.25">
      <c r="C11243" s="160" t="s">
        <v>545</v>
      </c>
      <c r="D11243" s="161">
        <v>1098.21</v>
      </c>
    </row>
    <row r="11244" spans="3:4" ht="15" hidden="1" customHeight="1" x14ac:dyDescent="0.25">
      <c r="C11244" s="158" t="s">
        <v>547</v>
      </c>
      <c r="D11244" s="159">
        <v>1203.0999999999999</v>
      </c>
    </row>
    <row r="11245" spans="3:4" ht="15" hidden="1" customHeight="1" x14ac:dyDescent="0.25">
      <c r="C11245" s="160" t="s">
        <v>544</v>
      </c>
      <c r="D11245" s="161">
        <v>759.56</v>
      </c>
    </row>
    <row r="11246" spans="3:4" ht="15" hidden="1" customHeight="1" x14ac:dyDescent="0.25">
      <c r="C11246" s="158" t="s">
        <v>308</v>
      </c>
      <c r="D11246" s="159">
        <v>363.92</v>
      </c>
    </row>
    <row r="11247" spans="3:4" ht="15" hidden="1" customHeight="1" x14ac:dyDescent="0.25">
      <c r="C11247" s="160" t="s">
        <v>544</v>
      </c>
      <c r="D11247" s="161">
        <v>895.07</v>
      </c>
    </row>
    <row r="11248" spans="3:4" ht="15" hidden="1" customHeight="1" x14ac:dyDescent="0.25">
      <c r="C11248" s="158" t="s">
        <v>307</v>
      </c>
      <c r="D11248" s="159">
        <v>602.96</v>
      </c>
    </row>
    <row r="11249" spans="3:4" ht="15" hidden="1" customHeight="1" x14ac:dyDescent="0.25">
      <c r="C11249" s="160" t="s">
        <v>546</v>
      </c>
      <c r="D11249" s="161">
        <v>1025.3399999999999</v>
      </c>
    </row>
    <row r="11250" spans="3:4" ht="15" hidden="1" customHeight="1" x14ac:dyDescent="0.25">
      <c r="C11250" s="158" t="s">
        <v>546</v>
      </c>
      <c r="D11250" s="159">
        <v>539.67999999999995</v>
      </c>
    </row>
    <row r="11251" spans="3:4" ht="15" hidden="1" customHeight="1" x14ac:dyDescent="0.25">
      <c r="C11251" s="160" t="s">
        <v>552</v>
      </c>
      <c r="D11251" s="161">
        <v>522.59</v>
      </c>
    </row>
    <row r="11252" spans="3:4" ht="15" hidden="1" customHeight="1" x14ac:dyDescent="0.25">
      <c r="C11252" s="158" t="s">
        <v>554</v>
      </c>
      <c r="D11252" s="159">
        <v>471.43</v>
      </c>
    </row>
    <row r="11253" spans="3:4" ht="15" hidden="1" customHeight="1" x14ac:dyDescent="0.25">
      <c r="C11253" s="160" t="s">
        <v>543</v>
      </c>
      <c r="D11253" s="161">
        <v>642.88</v>
      </c>
    </row>
    <row r="11254" spans="3:4" ht="15" hidden="1" customHeight="1" x14ac:dyDescent="0.25">
      <c r="C11254" s="158" t="s">
        <v>551</v>
      </c>
      <c r="D11254" s="159">
        <v>92.05</v>
      </c>
    </row>
    <row r="11255" spans="3:4" ht="15" hidden="1" customHeight="1" x14ac:dyDescent="0.25">
      <c r="C11255" s="160" t="s">
        <v>539</v>
      </c>
      <c r="D11255" s="161">
        <v>774.23</v>
      </c>
    </row>
    <row r="11256" spans="3:4" ht="15" hidden="1" customHeight="1" x14ac:dyDescent="0.25">
      <c r="C11256" s="158" t="s">
        <v>549</v>
      </c>
      <c r="D11256" s="159">
        <v>325.52</v>
      </c>
    </row>
    <row r="11257" spans="3:4" ht="15" hidden="1" customHeight="1" x14ac:dyDescent="0.25">
      <c r="C11257" s="160" t="s">
        <v>308</v>
      </c>
      <c r="D11257" s="161">
        <v>494.28</v>
      </c>
    </row>
    <row r="11258" spans="3:4" ht="15" hidden="1" customHeight="1" x14ac:dyDescent="0.25">
      <c r="C11258" s="158" t="s">
        <v>312</v>
      </c>
      <c r="D11258" s="159">
        <v>1056.67</v>
      </c>
    </row>
    <row r="11259" spans="3:4" ht="15" hidden="1" customHeight="1" x14ac:dyDescent="0.25">
      <c r="C11259" s="160" t="s">
        <v>545</v>
      </c>
      <c r="D11259" s="161">
        <v>158.79</v>
      </c>
    </row>
    <row r="11260" spans="3:4" ht="15" hidden="1" customHeight="1" x14ac:dyDescent="0.25">
      <c r="C11260" s="158" t="s">
        <v>550</v>
      </c>
      <c r="D11260" s="159">
        <v>952.48</v>
      </c>
    </row>
    <row r="11261" spans="3:4" ht="15" hidden="1" customHeight="1" x14ac:dyDescent="0.25">
      <c r="C11261" s="160" t="s">
        <v>547</v>
      </c>
      <c r="D11261" s="161">
        <v>1133.5999999999999</v>
      </c>
    </row>
    <row r="11262" spans="3:4" ht="15" hidden="1" customHeight="1" x14ac:dyDescent="0.25">
      <c r="C11262" s="158" t="s">
        <v>552</v>
      </c>
      <c r="D11262" s="159">
        <v>1148.79</v>
      </c>
    </row>
    <row r="11263" spans="3:4" ht="15" hidden="1" customHeight="1" x14ac:dyDescent="0.25">
      <c r="C11263" s="160" t="s">
        <v>309</v>
      </c>
      <c r="D11263" s="161">
        <v>1064.76</v>
      </c>
    </row>
    <row r="11264" spans="3:4" ht="15" hidden="1" customHeight="1" x14ac:dyDescent="0.25">
      <c r="C11264" s="158" t="s">
        <v>546</v>
      </c>
      <c r="D11264" s="159">
        <v>1002.92</v>
      </c>
    </row>
    <row r="11265" spans="3:4" ht="15" hidden="1" customHeight="1" x14ac:dyDescent="0.25">
      <c r="C11265" s="160" t="s">
        <v>539</v>
      </c>
      <c r="D11265" s="161">
        <v>293.12</v>
      </c>
    </row>
    <row r="11266" spans="3:4" ht="15" hidden="1" customHeight="1" x14ac:dyDescent="0.25">
      <c r="C11266" s="158" t="s">
        <v>540</v>
      </c>
      <c r="D11266" s="159">
        <v>1224.53</v>
      </c>
    </row>
    <row r="11267" spans="3:4" ht="15" hidden="1" customHeight="1" x14ac:dyDescent="0.25">
      <c r="C11267" s="160" t="s">
        <v>542</v>
      </c>
      <c r="D11267" s="161">
        <v>703.22</v>
      </c>
    </row>
    <row r="11268" spans="3:4" ht="15" hidden="1" customHeight="1" x14ac:dyDescent="0.25">
      <c r="C11268" s="158" t="s">
        <v>307</v>
      </c>
      <c r="D11268" s="159">
        <v>858.64</v>
      </c>
    </row>
    <row r="11269" spans="3:4" ht="15" hidden="1" customHeight="1" x14ac:dyDescent="0.25">
      <c r="C11269" s="160" t="s">
        <v>545</v>
      </c>
      <c r="D11269" s="161">
        <v>1292.56</v>
      </c>
    </row>
    <row r="11270" spans="3:4" ht="15" hidden="1" customHeight="1" x14ac:dyDescent="0.25">
      <c r="C11270" s="158" t="s">
        <v>539</v>
      </c>
      <c r="D11270" s="159">
        <v>523.89</v>
      </c>
    </row>
    <row r="11271" spans="3:4" ht="15" hidden="1" customHeight="1" x14ac:dyDescent="0.25">
      <c r="C11271" s="160" t="s">
        <v>547</v>
      </c>
      <c r="D11271" s="161">
        <v>415.33</v>
      </c>
    </row>
    <row r="11272" spans="3:4" ht="15" hidden="1" customHeight="1" x14ac:dyDescent="0.25">
      <c r="C11272" s="158" t="s">
        <v>543</v>
      </c>
      <c r="D11272" s="159">
        <v>474.81</v>
      </c>
    </row>
    <row r="11273" spans="3:4" ht="15" hidden="1" customHeight="1" x14ac:dyDescent="0.25">
      <c r="C11273" s="160" t="s">
        <v>540</v>
      </c>
      <c r="D11273" s="161">
        <v>571.99</v>
      </c>
    </row>
    <row r="11274" spans="3:4" ht="15" hidden="1" customHeight="1" x14ac:dyDescent="0.25">
      <c r="C11274" s="158" t="s">
        <v>309</v>
      </c>
      <c r="D11274" s="159">
        <v>585.09</v>
      </c>
    </row>
    <row r="11275" spans="3:4" ht="15" hidden="1" customHeight="1" x14ac:dyDescent="0.25">
      <c r="C11275" s="160" t="s">
        <v>307</v>
      </c>
      <c r="D11275" s="161">
        <v>514.26</v>
      </c>
    </row>
    <row r="11276" spans="3:4" ht="15" hidden="1" customHeight="1" x14ac:dyDescent="0.25">
      <c r="C11276" s="158" t="s">
        <v>551</v>
      </c>
      <c r="D11276" s="159">
        <v>188.27</v>
      </c>
    </row>
    <row r="11277" spans="3:4" ht="15" hidden="1" customHeight="1" x14ac:dyDescent="0.25">
      <c r="C11277" s="160" t="s">
        <v>539</v>
      </c>
      <c r="D11277" s="161">
        <v>354.97</v>
      </c>
    </row>
    <row r="11278" spans="3:4" ht="15" hidden="1" customHeight="1" x14ac:dyDescent="0.25">
      <c r="C11278" s="158" t="s">
        <v>540</v>
      </c>
      <c r="D11278" s="159">
        <v>843.95</v>
      </c>
    </row>
    <row r="11279" spans="3:4" ht="15" hidden="1" customHeight="1" x14ac:dyDescent="0.25">
      <c r="C11279" s="160" t="s">
        <v>309</v>
      </c>
      <c r="D11279" s="161">
        <v>1084.26</v>
      </c>
    </row>
    <row r="11280" spans="3:4" ht="15" hidden="1" customHeight="1" x14ac:dyDescent="0.25">
      <c r="C11280" s="158" t="s">
        <v>540</v>
      </c>
      <c r="D11280" s="159">
        <v>1122.8699999999999</v>
      </c>
    </row>
    <row r="11281" spans="3:4" ht="15" hidden="1" customHeight="1" x14ac:dyDescent="0.25">
      <c r="C11281" s="160" t="s">
        <v>545</v>
      </c>
      <c r="D11281" s="161">
        <v>706.09</v>
      </c>
    </row>
    <row r="11282" spans="3:4" ht="15" hidden="1" customHeight="1" x14ac:dyDescent="0.25">
      <c r="C11282" s="158" t="s">
        <v>550</v>
      </c>
      <c r="D11282" s="159">
        <v>502.58</v>
      </c>
    </row>
    <row r="11283" spans="3:4" ht="15" hidden="1" customHeight="1" x14ac:dyDescent="0.25">
      <c r="C11283" s="160" t="s">
        <v>556</v>
      </c>
      <c r="D11283" s="161">
        <v>685.58</v>
      </c>
    </row>
    <row r="11284" spans="3:4" ht="15" hidden="1" customHeight="1" x14ac:dyDescent="0.25">
      <c r="C11284" s="158" t="s">
        <v>312</v>
      </c>
      <c r="D11284" s="159">
        <v>1167.44</v>
      </c>
    </row>
    <row r="11285" spans="3:4" ht="15" hidden="1" customHeight="1" x14ac:dyDescent="0.25">
      <c r="C11285" s="160" t="s">
        <v>307</v>
      </c>
      <c r="D11285" s="161">
        <v>34.4</v>
      </c>
    </row>
    <row r="11286" spans="3:4" ht="15" hidden="1" customHeight="1" x14ac:dyDescent="0.25">
      <c r="C11286" s="158" t="s">
        <v>557</v>
      </c>
      <c r="D11286" s="159">
        <v>359.83</v>
      </c>
    </row>
    <row r="11287" spans="3:4" ht="15" hidden="1" customHeight="1" x14ac:dyDescent="0.25">
      <c r="C11287" s="160" t="s">
        <v>309</v>
      </c>
      <c r="D11287" s="161">
        <v>546.94000000000005</v>
      </c>
    </row>
    <row r="11288" spans="3:4" ht="15" hidden="1" customHeight="1" x14ac:dyDescent="0.25">
      <c r="C11288" s="158" t="s">
        <v>545</v>
      </c>
      <c r="D11288" s="159">
        <v>775.03</v>
      </c>
    </row>
    <row r="11289" spans="3:4" ht="15" hidden="1" customHeight="1" x14ac:dyDescent="0.25">
      <c r="C11289" s="160" t="s">
        <v>543</v>
      </c>
      <c r="D11289" s="161">
        <v>488.28</v>
      </c>
    </row>
    <row r="11290" spans="3:4" ht="15" hidden="1" customHeight="1" x14ac:dyDescent="0.25">
      <c r="C11290" s="158" t="s">
        <v>547</v>
      </c>
      <c r="D11290" s="159">
        <v>1034.0899999999999</v>
      </c>
    </row>
    <row r="11291" spans="3:4" ht="15" hidden="1" customHeight="1" x14ac:dyDescent="0.25">
      <c r="C11291" s="160" t="s">
        <v>546</v>
      </c>
      <c r="D11291" s="161">
        <v>467.29</v>
      </c>
    </row>
    <row r="11292" spans="3:4" ht="15" hidden="1" customHeight="1" x14ac:dyDescent="0.25">
      <c r="C11292" s="158" t="s">
        <v>548</v>
      </c>
      <c r="D11292" s="159">
        <v>202.28</v>
      </c>
    </row>
    <row r="11293" spans="3:4" ht="15" hidden="1" customHeight="1" x14ac:dyDescent="0.25">
      <c r="C11293" s="160" t="s">
        <v>309</v>
      </c>
      <c r="D11293" s="161">
        <v>784.67</v>
      </c>
    </row>
    <row r="11294" spans="3:4" ht="15" hidden="1" customHeight="1" x14ac:dyDescent="0.25">
      <c r="C11294" s="158" t="s">
        <v>545</v>
      </c>
      <c r="D11294" s="159">
        <v>328.37</v>
      </c>
    </row>
    <row r="11295" spans="3:4" ht="15" hidden="1" customHeight="1" x14ac:dyDescent="0.25">
      <c r="C11295" s="160" t="s">
        <v>309</v>
      </c>
      <c r="D11295" s="161">
        <v>987.91</v>
      </c>
    </row>
    <row r="11296" spans="3:4" ht="15" hidden="1" customHeight="1" x14ac:dyDescent="0.25">
      <c r="C11296" s="158" t="s">
        <v>308</v>
      </c>
      <c r="D11296" s="159">
        <v>920.34</v>
      </c>
    </row>
    <row r="11297" spans="3:4" ht="15" hidden="1" customHeight="1" x14ac:dyDescent="0.25">
      <c r="C11297" s="160" t="s">
        <v>307</v>
      </c>
      <c r="D11297" s="161">
        <v>743.29</v>
      </c>
    </row>
    <row r="11298" spans="3:4" ht="15" hidden="1" customHeight="1" x14ac:dyDescent="0.25">
      <c r="C11298" s="158" t="s">
        <v>547</v>
      </c>
      <c r="D11298" s="159">
        <v>92.03</v>
      </c>
    </row>
    <row r="11299" spans="3:4" ht="15" hidden="1" customHeight="1" x14ac:dyDescent="0.25">
      <c r="C11299" s="160" t="s">
        <v>540</v>
      </c>
      <c r="D11299" s="161">
        <v>563.12</v>
      </c>
    </row>
    <row r="11300" spans="3:4" ht="15" hidden="1" customHeight="1" x14ac:dyDescent="0.25">
      <c r="C11300" s="158" t="s">
        <v>309</v>
      </c>
      <c r="D11300" s="159">
        <v>478.74</v>
      </c>
    </row>
    <row r="11301" spans="3:4" ht="15" hidden="1" customHeight="1" x14ac:dyDescent="0.25">
      <c r="C11301" s="160" t="s">
        <v>307</v>
      </c>
      <c r="D11301" s="161">
        <v>838.22</v>
      </c>
    </row>
    <row r="11302" spans="3:4" ht="15" hidden="1" customHeight="1" x14ac:dyDescent="0.25">
      <c r="C11302" s="158" t="s">
        <v>547</v>
      </c>
      <c r="D11302" s="159">
        <v>393.01</v>
      </c>
    </row>
    <row r="11303" spans="3:4" ht="15" hidden="1" customHeight="1" x14ac:dyDescent="0.25">
      <c r="C11303" s="160" t="s">
        <v>308</v>
      </c>
      <c r="D11303" s="161">
        <v>157.19999999999999</v>
      </c>
    </row>
    <row r="11304" spans="3:4" ht="15" hidden="1" customHeight="1" x14ac:dyDescent="0.25">
      <c r="C11304" s="158" t="s">
        <v>307</v>
      </c>
      <c r="D11304" s="159">
        <v>1136.7</v>
      </c>
    </row>
    <row r="11305" spans="3:4" ht="15" hidden="1" customHeight="1" x14ac:dyDescent="0.25">
      <c r="C11305" s="160" t="s">
        <v>307</v>
      </c>
      <c r="D11305" s="161">
        <v>1248.23</v>
      </c>
    </row>
    <row r="11306" spans="3:4" ht="15" hidden="1" customHeight="1" x14ac:dyDescent="0.25">
      <c r="C11306" s="158" t="s">
        <v>550</v>
      </c>
      <c r="D11306" s="159">
        <v>459.32</v>
      </c>
    </row>
    <row r="11307" spans="3:4" ht="15" hidden="1" customHeight="1" x14ac:dyDescent="0.25">
      <c r="C11307" s="160" t="s">
        <v>556</v>
      </c>
      <c r="D11307" s="161">
        <v>485.46</v>
      </c>
    </row>
    <row r="11308" spans="3:4" ht="15" hidden="1" customHeight="1" x14ac:dyDescent="0.25">
      <c r="C11308" s="158" t="s">
        <v>558</v>
      </c>
      <c r="D11308" s="159">
        <v>1018.16</v>
      </c>
    </row>
    <row r="11309" spans="3:4" ht="15" hidden="1" customHeight="1" x14ac:dyDescent="0.25">
      <c r="C11309" s="160" t="s">
        <v>540</v>
      </c>
      <c r="D11309" s="161">
        <v>773.29</v>
      </c>
    </row>
    <row r="11310" spans="3:4" ht="15" hidden="1" customHeight="1" x14ac:dyDescent="0.25">
      <c r="C11310" s="158" t="s">
        <v>544</v>
      </c>
      <c r="D11310" s="159">
        <v>29.91</v>
      </c>
    </row>
    <row r="11311" spans="3:4" ht="15" hidden="1" customHeight="1" x14ac:dyDescent="0.25">
      <c r="C11311" s="160" t="s">
        <v>543</v>
      </c>
      <c r="D11311" s="161">
        <v>138.61000000000001</v>
      </c>
    </row>
    <row r="11312" spans="3:4" ht="15" hidden="1" customHeight="1" x14ac:dyDescent="0.25">
      <c r="C11312" s="158" t="s">
        <v>539</v>
      </c>
      <c r="D11312" s="159">
        <v>570.54</v>
      </c>
    </row>
    <row r="11313" spans="3:4" ht="15" hidden="1" customHeight="1" x14ac:dyDescent="0.25">
      <c r="C11313" s="160" t="s">
        <v>540</v>
      </c>
      <c r="D11313" s="161">
        <v>629.04999999999995</v>
      </c>
    </row>
    <row r="11314" spans="3:4" ht="15" hidden="1" customHeight="1" x14ac:dyDescent="0.25">
      <c r="C11314" s="158" t="s">
        <v>308</v>
      </c>
      <c r="D11314" s="159">
        <v>538.83000000000004</v>
      </c>
    </row>
    <row r="11315" spans="3:4" ht="15" hidden="1" customHeight="1" x14ac:dyDescent="0.25">
      <c r="C11315" s="160" t="s">
        <v>547</v>
      </c>
      <c r="D11315" s="161">
        <v>1156.21</v>
      </c>
    </row>
    <row r="11316" spans="3:4" ht="15" hidden="1" customHeight="1" x14ac:dyDescent="0.25">
      <c r="C11316" s="158" t="s">
        <v>552</v>
      </c>
      <c r="D11316" s="159">
        <v>689.03</v>
      </c>
    </row>
    <row r="11317" spans="3:4" ht="15" hidden="1" customHeight="1" x14ac:dyDescent="0.25">
      <c r="C11317" s="160" t="s">
        <v>548</v>
      </c>
      <c r="D11317" s="161">
        <v>1180</v>
      </c>
    </row>
    <row r="11318" spans="3:4" ht="15" hidden="1" customHeight="1" x14ac:dyDescent="0.25">
      <c r="C11318" s="158" t="s">
        <v>541</v>
      </c>
      <c r="D11318" s="159">
        <v>247.86</v>
      </c>
    </row>
    <row r="11319" spans="3:4" ht="15" hidden="1" customHeight="1" x14ac:dyDescent="0.25">
      <c r="C11319" s="160" t="s">
        <v>544</v>
      </c>
      <c r="D11319" s="161">
        <v>1155.4000000000001</v>
      </c>
    </row>
    <row r="11320" spans="3:4" ht="15" hidden="1" customHeight="1" x14ac:dyDescent="0.25">
      <c r="C11320" s="158" t="s">
        <v>553</v>
      </c>
      <c r="D11320" s="159">
        <v>131.35</v>
      </c>
    </row>
    <row r="11321" spans="3:4" ht="15" hidden="1" customHeight="1" x14ac:dyDescent="0.25">
      <c r="C11321" s="160" t="s">
        <v>545</v>
      </c>
      <c r="D11321" s="161">
        <v>1119.67</v>
      </c>
    </row>
    <row r="11322" spans="3:4" ht="15" hidden="1" customHeight="1" x14ac:dyDescent="0.25">
      <c r="C11322" s="158" t="s">
        <v>549</v>
      </c>
      <c r="D11322" s="159">
        <v>812.76</v>
      </c>
    </row>
    <row r="11323" spans="3:4" ht="15" hidden="1" customHeight="1" x14ac:dyDescent="0.25">
      <c r="C11323" s="160" t="s">
        <v>545</v>
      </c>
      <c r="D11323" s="161">
        <v>343.28</v>
      </c>
    </row>
    <row r="11324" spans="3:4" ht="15" hidden="1" customHeight="1" x14ac:dyDescent="0.25">
      <c r="C11324" s="158" t="s">
        <v>309</v>
      </c>
      <c r="D11324" s="159">
        <v>1224.79</v>
      </c>
    </row>
    <row r="11325" spans="3:4" ht="15" hidden="1" customHeight="1" x14ac:dyDescent="0.25">
      <c r="C11325" s="160" t="s">
        <v>546</v>
      </c>
      <c r="D11325" s="161">
        <v>734.61</v>
      </c>
    </row>
    <row r="11326" spans="3:4" ht="15" hidden="1" customHeight="1" x14ac:dyDescent="0.25">
      <c r="C11326" s="158" t="s">
        <v>552</v>
      </c>
      <c r="D11326" s="159">
        <v>271.94</v>
      </c>
    </row>
    <row r="11327" spans="3:4" ht="15" hidden="1" customHeight="1" x14ac:dyDescent="0.25">
      <c r="C11327" s="160" t="s">
        <v>542</v>
      </c>
      <c r="D11327" s="161">
        <v>194.87</v>
      </c>
    </row>
    <row r="11328" spans="3:4" ht="15" hidden="1" customHeight="1" x14ac:dyDescent="0.25">
      <c r="C11328" s="158" t="s">
        <v>552</v>
      </c>
      <c r="D11328" s="159">
        <v>484.63</v>
      </c>
    </row>
    <row r="11329" spans="3:4" ht="15" hidden="1" customHeight="1" x14ac:dyDescent="0.25">
      <c r="C11329" s="160" t="s">
        <v>308</v>
      </c>
      <c r="D11329" s="161">
        <v>126.89</v>
      </c>
    </row>
    <row r="11330" spans="3:4" ht="15" hidden="1" customHeight="1" x14ac:dyDescent="0.25">
      <c r="C11330" s="158" t="s">
        <v>547</v>
      </c>
      <c r="D11330" s="159">
        <v>1158.8499999999999</v>
      </c>
    </row>
    <row r="11331" spans="3:4" ht="15" hidden="1" customHeight="1" x14ac:dyDescent="0.25">
      <c r="C11331" s="160" t="s">
        <v>552</v>
      </c>
      <c r="D11331" s="161">
        <v>399.59</v>
      </c>
    </row>
    <row r="11332" spans="3:4" ht="15" hidden="1" customHeight="1" x14ac:dyDescent="0.25">
      <c r="C11332" s="158" t="s">
        <v>545</v>
      </c>
      <c r="D11332" s="159">
        <v>654.17999999999995</v>
      </c>
    </row>
    <row r="11333" spans="3:4" ht="15" hidden="1" customHeight="1" x14ac:dyDescent="0.25">
      <c r="C11333" s="160" t="s">
        <v>541</v>
      </c>
      <c r="D11333" s="161">
        <v>923.13</v>
      </c>
    </row>
    <row r="11334" spans="3:4" ht="15" hidden="1" customHeight="1" x14ac:dyDescent="0.25">
      <c r="C11334" s="158" t="s">
        <v>539</v>
      </c>
      <c r="D11334" s="159">
        <v>1240.3</v>
      </c>
    </row>
    <row r="11335" spans="3:4" ht="15" hidden="1" customHeight="1" x14ac:dyDescent="0.25">
      <c r="C11335" s="160" t="s">
        <v>549</v>
      </c>
      <c r="D11335" s="161">
        <v>640.86</v>
      </c>
    </row>
    <row r="11336" spans="3:4" ht="15" hidden="1" customHeight="1" x14ac:dyDescent="0.25">
      <c r="C11336" s="158" t="s">
        <v>543</v>
      </c>
      <c r="D11336" s="159">
        <v>908.39</v>
      </c>
    </row>
    <row r="11337" spans="3:4" ht="15" hidden="1" customHeight="1" x14ac:dyDescent="0.25">
      <c r="C11337" s="160" t="s">
        <v>552</v>
      </c>
      <c r="D11337" s="161">
        <v>565.16999999999996</v>
      </c>
    </row>
    <row r="11338" spans="3:4" ht="15" hidden="1" customHeight="1" x14ac:dyDescent="0.25">
      <c r="C11338" s="158" t="s">
        <v>307</v>
      </c>
      <c r="D11338" s="159">
        <v>831.39</v>
      </c>
    </row>
    <row r="11339" spans="3:4" ht="15" hidden="1" customHeight="1" x14ac:dyDescent="0.25">
      <c r="C11339" s="160" t="s">
        <v>308</v>
      </c>
      <c r="D11339" s="161">
        <v>65.55</v>
      </c>
    </row>
    <row r="11340" spans="3:4" ht="15" hidden="1" customHeight="1" x14ac:dyDescent="0.25">
      <c r="C11340" s="158" t="s">
        <v>553</v>
      </c>
      <c r="D11340" s="159">
        <v>250.55</v>
      </c>
    </row>
    <row r="11341" spans="3:4" ht="15" hidden="1" customHeight="1" x14ac:dyDescent="0.25">
      <c r="C11341" s="160" t="s">
        <v>549</v>
      </c>
      <c r="D11341" s="161">
        <v>792.35</v>
      </c>
    </row>
    <row r="11342" spans="3:4" ht="15" hidden="1" customHeight="1" x14ac:dyDescent="0.25">
      <c r="C11342" s="158" t="s">
        <v>312</v>
      </c>
      <c r="D11342" s="159">
        <v>533.51</v>
      </c>
    </row>
    <row r="11343" spans="3:4" ht="15" hidden="1" customHeight="1" x14ac:dyDescent="0.25">
      <c r="C11343" s="160" t="s">
        <v>549</v>
      </c>
      <c r="D11343" s="161">
        <v>696.5</v>
      </c>
    </row>
    <row r="11344" spans="3:4" ht="15" hidden="1" customHeight="1" x14ac:dyDescent="0.25">
      <c r="C11344" s="158" t="s">
        <v>312</v>
      </c>
      <c r="D11344" s="159">
        <v>296.02999999999997</v>
      </c>
    </row>
    <row r="11345" spans="3:4" ht="15" hidden="1" customHeight="1" x14ac:dyDescent="0.25">
      <c r="C11345" s="160" t="s">
        <v>545</v>
      </c>
      <c r="D11345" s="161">
        <v>328.11</v>
      </c>
    </row>
    <row r="11346" spans="3:4" ht="15" hidden="1" customHeight="1" x14ac:dyDescent="0.25">
      <c r="C11346" s="158" t="s">
        <v>309</v>
      </c>
      <c r="D11346" s="159">
        <v>682.8</v>
      </c>
    </row>
    <row r="11347" spans="3:4" ht="15" hidden="1" customHeight="1" x14ac:dyDescent="0.25">
      <c r="C11347" s="160" t="s">
        <v>553</v>
      </c>
      <c r="D11347" s="161">
        <v>727.3</v>
      </c>
    </row>
    <row r="11348" spans="3:4" ht="15" hidden="1" customHeight="1" x14ac:dyDescent="0.25">
      <c r="C11348" s="158" t="s">
        <v>540</v>
      </c>
      <c r="D11348" s="159">
        <v>1037.7</v>
      </c>
    </row>
    <row r="11349" spans="3:4" ht="15" hidden="1" customHeight="1" x14ac:dyDescent="0.25">
      <c r="C11349" s="160" t="s">
        <v>312</v>
      </c>
      <c r="D11349" s="161">
        <v>134.88</v>
      </c>
    </row>
    <row r="11350" spans="3:4" ht="15" hidden="1" customHeight="1" x14ac:dyDescent="0.25">
      <c r="C11350" s="158" t="s">
        <v>542</v>
      </c>
      <c r="D11350" s="159">
        <v>528.20000000000005</v>
      </c>
    </row>
    <row r="11351" spans="3:4" ht="15" hidden="1" customHeight="1" x14ac:dyDescent="0.25">
      <c r="C11351" s="160" t="s">
        <v>543</v>
      </c>
      <c r="D11351" s="161">
        <v>1226.32</v>
      </c>
    </row>
    <row r="11352" spans="3:4" ht="15" hidden="1" customHeight="1" x14ac:dyDescent="0.25">
      <c r="C11352" s="158" t="s">
        <v>308</v>
      </c>
      <c r="D11352" s="159">
        <v>431.59</v>
      </c>
    </row>
    <row r="11353" spans="3:4" ht="15" hidden="1" customHeight="1" x14ac:dyDescent="0.25">
      <c r="C11353" s="160" t="s">
        <v>557</v>
      </c>
      <c r="D11353" s="161">
        <v>780.89</v>
      </c>
    </row>
    <row r="11354" spans="3:4" ht="15" hidden="1" customHeight="1" x14ac:dyDescent="0.25">
      <c r="C11354" s="158" t="s">
        <v>307</v>
      </c>
      <c r="D11354" s="159">
        <v>885.48</v>
      </c>
    </row>
    <row r="11355" spans="3:4" ht="15" hidden="1" customHeight="1" x14ac:dyDescent="0.25">
      <c r="C11355" s="160" t="s">
        <v>558</v>
      </c>
      <c r="D11355" s="161">
        <v>1158.43</v>
      </c>
    </row>
    <row r="11356" spans="3:4" ht="15" hidden="1" customHeight="1" x14ac:dyDescent="0.25">
      <c r="C11356" s="158" t="s">
        <v>552</v>
      </c>
      <c r="D11356" s="159">
        <v>692.08</v>
      </c>
    </row>
    <row r="11357" spans="3:4" ht="15" hidden="1" customHeight="1" x14ac:dyDescent="0.25">
      <c r="C11357" s="160" t="s">
        <v>557</v>
      </c>
      <c r="D11357" s="161">
        <v>685.04</v>
      </c>
    </row>
    <row r="11358" spans="3:4" ht="15" hidden="1" customHeight="1" x14ac:dyDescent="0.25">
      <c r="C11358" s="158" t="s">
        <v>312</v>
      </c>
      <c r="D11358" s="159">
        <v>250.69</v>
      </c>
    </row>
    <row r="11359" spans="3:4" ht="15" hidden="1" customHeight="1" x14ac:dyDescent="0.25">
      <c r="C11359" s="160" t="s">
        <v>543</v>
      </c>
      <c r="D11359" s="161">
        <v>736.38</v>
      </c>
    </row>
    <row r="11360" spans="3:4" ht="15" hidden="1" customHeight="1" x14ac:dyDescent="0.25">
      <c r="C11360" s="158" t="s">
        <v>309</v>
      </c>
      <c r="D11360" s="159">
        <v>1105</v>
      </c>
    </row>
    <row r="11361" spans="3:4" ht="15" hidden="1" customHeight="1" x14ac:dyDescent="0.25">
      <c r="C11361" s="160" t="s">
        <v>540</v>
      </c>
      <c r="D11361" s="161">
        <v>780.08</v>
      </c>
    </row>
    <row r="11362" spans="3:4" ht="15" hidden="1" customHeight="1" x14ac:dyDescent="0.25">
      <c r="C11362" s="158" t="s">
        <v>555</v>
      </c>
      <c r="D11362" s="159">
        <v>892.79</v>
      </c>
    </row>
    <row r="11363" spans="3:4" ht="15" hidden="1" customHeight="1" x14ac:dyDescent="0.25">
      <c r="C11363" s="160" t="s">
        <v>544</v>
      </c>
      <c r="D11363" s="161">
        <v>758.16</v>
      </c>
    </row>
    <row r="11364" spans="3:4" ht="15" hidden="1" customHeight="1" x14ac:dyDescent="0.25">
      <c r="C11364" s="158" t="s">
        <v>541</v>
      </c>
      <c r="D11364" s="159">
        <v>395.86</v>
      </c>
    </row>
    <row r="11365" spans="3:4" ht="15" hidden="1" customHeight="1" x14ac:dyDescent="0.25">
      <c r="C11365" s="160" t="s">
        <v>551</v>
      </c>
      <c r="D11365" s="161">
        <v>1258.9100000000001</v>
      </c>
    </row>
    <row r="11366" spans="3:4" ht="15" hidden="1" customHeight="1" x14ac:dyDescent="0.25">
      <c r="C11366" s="158" t="s">
        <v>547</v>
      </c>
      <c r="D11366" s="159">
        <v>828.64</v>
      </c>
    </row>
    <row r="11367" spans="3:4" ht="15" hidden="1" customHeight="1" x14ac:dyDescent="0.25">
      <c r="C11367" s="160" t="s">
        <v>547</v>
      </c>
      <c r="D11367" s="161">
        <v>948.58</v>
      </c>
    </row>
    <row r="11368" spans="3:4" ht="15" hidden="1" customHeight="1" x14ac:dyDescent="0.25">
      <c r="C11368" s="158" t="s">
        <v>309</v>
      </c>
      <c r="D11368" s="159">
        <v>529.16</v>
      </c>
    </row>
    <row r="11369" spans="3:4" ht="15" hidden="1" customHeight="1" x14ac:dyDescent="0.25">
      <c r="C11369" s="160" t="s">
        <v>547</v>
      </c>
      <c r="D11369" s="161">
        <v>389.96</v>
      </c>
    </row>
    <row r="11370" spans="3:4" ht="15" hidden="1" customHeight="1" x14ac:dyDescent="0.25">
      <c r="C11370" s="158" t="s">
        <v>549</v>
      </c>
      <c r="D11370" s="159">
        <v>633.61</v>
      </c>
    </row>
    <row r="11371" spans="3:4" ht="15" hidden="1" customHeight="1" x14ac:dyDescent="0.25">
      <c r="C11371" s="160" t="s">
        <v>549</v>
      </c>
      <c r="D11371" s="161">
        <v>496.76</v>
      </c>
    </row>
    <row r="11372" spans="3:4" ht="15" hidden="1" customHeight="1" x14ac:dyDescent="0.25">
      <c r="C11372" s="158" t="s">
        <v>543</v>
      </c>
      <c r="D11372" s="159">
        <v>564.38</v>
      </c>
    </row>
    <row r="11373" spans="3:4" ht="15" hidden="1" customHeight="1" x14ac:dyDescent="0.25">
      <c r="C11373" s="160" t="s">
        <v>308</v>
      </c>
      <c r="D11373" s="161">
        <v>286.61</v>
      </c>
    </row>
    <row r="11374" spans="3:4" ht="15" hidden="1" customHeight="1" x14ac:dyDescent="0.25">
      <c r="C11374" s="158" t="s">
        <v>307</v>
      </c>
      <c r="D11374" s="159">
        <v>757.88</v>
      </c>
    </row>
    <row r="11375" spans="3:4" ht="15" hidden="1" customHeight="1" x14ac:dyDescent="0.25">
      <c r="C11375" s="160" t="s">
        <v>312</v>
      </c>
      <c r="D11375" s="161">
        <v>342.56</v>
      </c>
    </row>
    <row r="11376" spans="3:4" ht="15" hidden="1" customHeight="1" x14ac:dyDescent="0.25">
      <c r="C11376" s="158" t="s">
        <v>309</v>
      </c>
      <c r="D11376" s="159">
        <v>507.18</v>
      </c>
    </row>
    <row r="11377" spans="3:4" ht="15" hidden="1" customHeight="1" x14ac:dyDescent="0.25">
      <c r="C11377" s="160" t="s">
        <v>543</v>
      </c>
      <c r="D11377" s="161">
        <v>86.69</v>
      </c>
    </row>
    <row r="11378" spans="3:4" ht="15" hidden="1" customHeight="1" x14ac:dyDescent="0.25">
      <c r="C11378" s="158" t="s">
        <v>553</v>
      </c>
      <c r="D11378" s="159">
        <v>235.45</v>
      </c>
    </row>
    <row r="11379" spans="3:4" ht="15" hidden="1" customHeight="1" x14ac:dyDescent="0.25">
      <c r="C11379" s="160" t="s">
        <v>549</v>
      </c>
      <c r="D11379" s="161">
        <v>562.54999999999995</v>
      </c>
    </row>
    <row r="11380" spans="3:4" ht="15" hidden="1" customHeight="1" x14ac:dyDescent="0.25">
      <c r="C11380" s="158" t="s">
        <v>543</v>
      </c>
      <c r="D11380" s="159">
        <v>808.96</v>
      </c>
    </row>
    <row r="11381" spans="3:4" ht="15" hidden="1" customHeight="1" x14ac:dyDescent="0.25">
      <c r="C11381" s="160" t="s">
        <v>545</v>
      </c>
      <c r="D11381" s="161">
        <v>653.01</v>
      </c>
    </row>
    <row r="11382" spans="3:4" ht="15" hidden="1" customHeight="1" x14ac:dyDescent="0.25">
      <c r="C11382" s="158" t="s">
        <v>540</v>
      </c>
      <c r="D11382" s="159">
        <v>643.70000000000005</v>
      </c>
    </row>
    <row r="11383" spans="3:4" ht="15" hidden="1" customHeight="1" x14ac:dyDescent="0.25">
      <c r="C11383" s="160" t="s">
        <v>547</v>
      </c>
      <c r="D11383" s="161">
        <v>67.89</v>
      </c>
    </row>
    <row r="11384" spans="3:4" ht="15" hidden="1" customHeight="1" x14ac:dyDescent="0.25">
      <c r="C11384" s="158" t="s">
        <v>309</v>
      </c>
      <c r="D11384" s="159">
        <v>397.88</v>
      </c>
    </row>
    <row r="11385" spans="3:4" ht="15" hidden="1" customHeight="1" x14ac:dyDescent="0.25">
      <c r="C11385" s="160" t="s">
        <v>549</v>
      </c>
      <c r="D11385" s="161">
        <v>79.349999999999994</v>
      </c>
    </row>
    <row r="11386" spans="3:4" ht="15" hidden="1" customHeight="1" x14ac:dyDescent="0.25">
      <c r="C11386" s="158" t="s">
        <v>308</v>
      </c>
      <c r="D11386" s="159">
        <v>327.92</v>
      </c>
    </row>
    <row r="11387" spans="3:4" ht="15" hidden="1" customHeight="1" x14ac:dyDescent="0.25">
      <c r="C11387" s="160" t="s">
        <v>542</v>
      </c>
      <c r="D11387" s="161">
        <v>521.52</v>
      </c>
    </row>
    <row r="11388" spans="3:4" ht="15" hidden="1" customHeight="1" x14ac:dyDescent="0.25">
      <c r="C11388" s="158" t="s">
        <v>553</v>
      </c>
      <c r="D11388" s="159">
        <v>445.26</v>
      </c>
    </row>
    <row r="11389" spans="3:4" ht="15" hidden="1" customHeight="1" x14ac:dyDescent="0.25">
      <c r="C11389" s="160" t="s">
        <v>539</v>
      </c>
      <c r="D11389" s="161">
        <v>561.52</v>
      </c>
    </row>
    <row r="11390" spans="3:4" ht="15" hidden="1" customHeight="1" x14ac:dyDescent="0.25">
      <c r="C11390" s="158" t="s">
        <v>547</v>
      </c>
      <c r="D11390" s="159">
        <v>29.64</v>
      </c>
    </row>
    <row r="11391" spans="3:4" ht="15" hidden="1" customHeight="1" x14ac:dyDescent="0.25">
      <c r="C11391" s="160" t="s">
        <v>543</v>
      </c>
      <c r="D11391" s="161">
        <v>830.66</v>
      </c>
    </row>
    <row r="11392" spans="3:4" ht="15" hidden="1" customHeight="1" x14ac:dyDescent="0.25">
      <c r="C11392" s="158" t="s">
        <v>540</v>
      </c>
      <c r="D11392" s="159">
        <v>629.37</v>
      </c>
    </row>
    <row r="11393" spans="3:4" ht="15" hidden="1" customHeight="1" x14ac:dyDescent="0.25">
      <c r="C11393" s="160" t="s">
        <v>540</v>
      </c>
      <c r="D11393" s="161">
        <v>912.73</v>
      </c>
    </row>
    <row r="11394" spans="3:4" ht="15" hidden="1" customHeight="1" x14ac:dyDescent="0.25">
      <c r="C11394" s="158" t="s">
        <v>539</v>
      </c>
      <c r="D11394" s="159">
        <v>88.83</v>
      </c>
    </row>
    <row r="11395" spans="3:4" ht="15" hidden="1" customHeight="1" x14ac:dyDescent="0.25">
      <c r="C11395" s="160" t="s">
        <v>547</v>
      </c>
      <c r="D11395" s="161">
        <v>898.08</v>
      </c>
    </row>
    <row r="11396" spans="3:4" ht="15" hidden="1" customHeight="1" x14ac:dyDescent="0.25">
      <c r="C11396" s="158" t="s">
        <v>549</v>
      </c>
      <c r="D11396" s="159">
        <v>94.67</v>
      </c>
    </row>
    <row r="11397" spans="3:4" ht="15" hidden="1" customHeight="1" x14ac:dyDescent="0.25">
      <c r="C11397" s="160" t="s">
        <v>546</v>
      </c>
      <c r="D11397" s="161">
        <v>629.1</v>
      </c>
    </row>
    <row r="11398" spans="3:4" ht="15" hidden="1" customHeight="1" x14ac:dyDescent="0.25">
      <c r="C11398" s="158" t="s">
        <v>553</v>
      </c>
      <c r="D11398" s="159">
        <v>139.84</v>
      </c>
    </row>
    <row r="11399" spans="3:4" ht="15" hidden="1" customHeight="1" x14ac:dyDescent="0.25">
      <c r="C11399" s="160" t="s">
        <v>543</v>
      </c>
      <c r="D11399" s="161">
        <v>1044.8699999999999</v>
      </c>
    </row>
    <row r="11400" spans="3:4" ht="15" hidden="1" customHeight="1" x14ac:dyDescent="0.25">
      <c r="C11400" s="158" t="s">
        <v>545</v>
      </c>
      <c r="D11400" s="159">
        <v>782.66</v>
      </c>
    </row>
    <row r="11401" spans="3:4" ht="15" hidden="1" customHeight="1" x14ac:dyDescent="0.25">
      <c r="C11401" s="160" t="s">
        <v>547</v>
      </c>
      <c r="D11401" s="161">
        <v>1197.17</v>
      </c>
    </row>
    <row r="11402" spans="3:4" ht="15" hidden="1" customHeight="1" x14ac:dyDescent="0.25">
      <c r="C11402" s="158" t="s">
        <v>545</v>
      </c>
      <c r="D11402" s="159">
        <v>671.55</v>
      </c>
    </row>
    <row r="11403" spans="3:4" ht="15" hidden="1" customHeight="1" x14ac:dyDescent="0.25">
      <c r="C11403" s="160" t="s">
        <v>551</v>
      </c>
      <c r="D11403" s="161">
        <v>688.68</v>
      </c>
    </row>
    <row r="11404" spans="3:4" ht="15" hidden="1" customHeight="1" x14ac:dyDescent="0.25">
      <c r="C11404" s="158" t="s">
        <v>548</v>
      </c>
      <c r="D11404" s="159">
        <v>971.95</v>
      </c>
    </row>
    <row r="11405" spans="3:4" ht="15" hidden="1" customHeight="1" x14ac:dyDescent="0.25">
      <c r="C11405" s="160" t="s">
        <v>309</v>
      </c>
      <c r="D11405" s="161">
        <v>490.02</v>
      </c>
    </row>
    <row r="11406" spans="3:4" ht="15" hidden="1" customHeight="1" x14ac:dyDescent="0.25">
      <c r="C11406" s="158" t="s">
        <v>553</v>
      </c>
      <c r="D11406" s="159">
        <v>995.71</v>
      </c>
    </row>
    <row r="11407" spans="3:4" ht="15" hidden="1" customHeight="1" x14ac:dyDescent="0.25">
      <c r="C11407" s="160" t="s">
        <v>312</v>
      </c>
      <c r="D11407" s="161">
        <v>833.76</v>
      </c>
    </row>
    <row r="11408" spans="3:4" ht="15" hidden="1" customHeight="1" x14ac:dyDescent="0.25">
      <c r="C11408" s="158" t="s">
        <v>308</v>
      </c>
      <c r="D11408" s="159">
        <v>894.34</v>
      </c>
    </row>
    <row r="11409" spans="3:4" ht="15" hidden="1" customHeight="1" x14ac:dyDescent="0.25">
      <c r="C11409" s="160" t="s">
        <v>549</v>
      </c>
      <c r="D11409" s="161">
        <v>620.79999999999995</v>
      </c>
    </row>
    <row r="11410" spans="3:4" ht="15" hidden="1" customHeight="1" x14ac:dyDescent="0.25">
      <c r="C11410" s="158" t="s">
        <v>549</v>
      </c>
      <c r="D11410" s="159">
        <v>374.37</v>
      </c>
    </row>
    <row r="11411" spans="3:4" ht="15" hidden="1" customHeight="1" x14ac:dyDescent="0.25">
      <c r="C11411" s="160" t="s">
        <v>539</v>
      </c>
      <c r="D11411" s="161">
        <v>1060.3900000000001</v>
      </c>
    </row>
    <row r="11412" spans="3:4" ht="15" hidden="1" customHeight="1" x14ac:dyDescent="0.25">
      <c r="C11412" s="158" t="s">
        <v>551</v>
      </c>
      <c r="D11412" s="159">
        <v>881.94</v>
      </c>
    </row>
    <row r="11413" spans="3:4" ht="15" hidden="1" customHeight="1" x14ac:dyDescent="0.25">
      <c r="C11413" s="160" t="s">
        <v>309</v>
      </c>
      <c r="D11413" s="161">
        <v>231.29</v>
      </c>
    </row>
    <row r="11414" spans="3:4" ht="15" hidden="1" customHeight="1" x14ac:dyDescent="0.25">
      <c r="C11414" s="158" t="s">
        <v>558</v>
      </c>
      <c r="D11414" s="159">
        <v>407.37</v>
      </c>
    </row>
    <row r="11415" spans="3:4" ht="15" hidden="1" customHeight="1" x14ac:dyDescent="0.25">
      <c r="C11415" s="160" t="s">
        <v>308</v>
      </c>
      <c r="D11415" s="161">
        <v>937.94</v>
      </c>
    </row>
    <row r="11416" spans="3:4" ht="15" hidden="1" customHeight="1" x14ac:dyDescent="0.25">
      <c r="C11416" s="158" t="s">
        <v>551</v>
      </c>
      <c r="D11416" s="159">
        <v>1160.51</v>
      </c>
    </row>
    <row r="11417" spans="3:4" ht="15" hidden="1" customHeight="1" x14ac:dyDescent="0.25">
      <c r="C11417" s="160" t="s">
        <v>309</v>
      </c>
      <c r="D11417" s="161">
        <v>601.24</v>
      </c>
    </row>
    <row r="11418" spans="3:4" ht="15" hidden="1" customHeight="1" x14ac:dyDescent="0.25">
      <c r="C11418" s="158" t="s">
        <v>539</v>
      </c>
      <c r="D11418" s="159">
        <v>541.46</v>
      </c>
    </row>
    <row r="11419" spans="3:4" ht="15" hidden="1" customHeight="1" x14ac:dyDescent="0.25">
      <c r="C11419" s="160" t="s">
        <v>308</v>
      </c>
      <c r="D11419" s="161">
        <v>1131.69</v>
      </c>
    </row>
    <row r="11420" spans="3:4" ht="15" hidden="1" customHeight="1" x14ac:dyDescent="0.25">
      <c r="C11420" s="158" t="s">
        <v>308</v>
      </c>
      <c r="D11420" s="159">
        <v>755.24</v>
      </c>
    </row>
    <row r="11421" spans="3:4" ht="15" hidden="1" customHeight="1" x14ac:dyDescent="0.25">
      <c r="C11421" s="160" t="s">
        <v>552</v>
      </c>
      <c r="D11421" s="161">
        <v>842.97</v>
      </c>
    </row>
    <row r="11422" spans="3:4" ht="15" hidden="1" customHeight="1" x14ac:dyDescent="0.25">
      <c r="C11422" s="158" t="s">
        <v>541</v>
      </c>
      <c r="D11422" s="159">
        <v>279.91000000000003</v>
      </c>
    </row>
    <row r="11423" spans="3:4" ht="15" hidden="1" customHeight="1" x14ac:dyDescent="0.25">
      <c r="C11423" s="160" t="s">
        <v>543</v>
      </c>
      <c r="D11423" s="161">
        <v>276.92</v>
      </c>
    </row>
    <row r="11424" spans="3:4" ht="15" hidden="1" customHeight="1" x14ac:dyDescent="0.25">
      <c r="C11424" s="158" t="s">
        <v>312</v>
      </c>
      <c r="D11424" s="159">
        <v>151.13</v>
      </c>
    </row>
    <row r="11425" spans="3:4" ht="15" hidden="1" customHeight="1" x14ac:dyDescent="0.25">
      <c r="C11425" s="160" t="s">
        <v>545</v>
      </c>
      <c r="D11425" s="161">
        <v>419.6</v>
      </c>
    </row>
    <row r="11426" spans="3:4" ht="15" hidden="1" customHeight="1" x14ac:dyDescent="0.25">
      <c r="C11426" s="158" t="s">
        <v>539</v>
      </c>
      <c r="D11426" s="159">
        <v>237.4</v>
      </c>
    </row>
    <row r="11427" spans="3:4" ht="15" hidden="1" customHeight="1" x14ac:dyDescent="0.25">
      <c r="C11427" s="160" t="s">
        <v>312</v>
      </c>
      <c r="D11427" s="161">
        <v>636.41</v>
      </c>
    </row>
    <row r="11428" spans="3:4" ht="15" hidden="1" customHeight="1" x14ac:dyDescent="0.25">
      <c r="C11428" s="158" t="s">
        <v>539</v>
      </c>
      <c r="D11428" s="159">
        <v>308.45999999999998</v>
      </c>
    </row>
    <row r="11429" spans="3:4" ht="15" hidden="1" customHeight="1" x14ac:dyDescent="0.25">
      <c r="C11429" s="160" t="s">
        <v>542</v>
      </c>
      <c r="D11429" s="161">
        <v>505.92</v>
      </c>
    </row>
    <row r="11430" spans="3:4" ht="15" hidden="1" customHeight="1" x14ac:dyDescent="0.25">
      <c r="C11430" s="158" t="s">
        <v>550</v>
      </c>
      <c r="D11430" s="159">
        <v>754.54</v>
      </c>
    </row>
    <row r="11431" spans="3:4" ht="15" hidden="1" customHeight="1" x14ac:dyDescent="0.25">
      <c r="C11431" s="160" t="s">
        <v>557</v>
      </c>
      <c r="D11431" s="161">
        <v>947.83</v>
      </c>
    </row>
    <row r="11432" spans="3:4" ht="15" hidden="1" customHeight="1" x14ac:dyDescent="0.25">
      <c r="C11432" s="158" t="s">
        <v>547</v>
      </c>
      <c r="D11432" s="159">
        <v>116.17</v>
      </c>
    </row>
    <row r="11433" spans="3:4" ht="15" hidden="1" customHeight="1" x14ac:dyDescent="0.25">
      <c r="C11433" s="160" t="s">
        <v>541</v>
      </c>
      <c r="D11433" s="161">
        <v>292.52999999999997</v>
      </c>
    </row>
    <row r="11434" spans="3:4" ht="15" hidden="1" customHeight="1" x14ac:dyDescent="0.25">
      <c r="C11434" s="158" t="s">
        <v>540</v>
      </c>
      <c r="D11434" s="159">
        <v>989.25</v>
      </c>
    </row>
    <row r="11435" spans="3:4" ht="15" hidden="1" customHeight="1" x14ac:dyDescent="0.25">
      <c r="C11435" s="160" t="s">
        <v>554</v>
      </c>
      <c r="D11435" s="161">
        <v>529.9</v>
      </c>
    </row>
    <row r="11436" spans="3:4" ht="15" hidden="1" customHeight="1" x14ac:dyDescent="0.25">
      <c r="C11436" s="158" t="s">
        <v>553</v>
      </c>
      <c r="D11436" s="159">
        <v>683.02</v>
      </c>
    </row>
    <row r="11437" spans="3:4" ht="15" hidden="1" customHeight="1" x14ac:dyDescent="0.25">
      <c r="C11437" s="160" t="s">
        <v>545</v>
      </c>
      <c r="D11437" s="161">
        <v>810.27</v>
      </c>
    </row>
    <row r="11438" spans="3:4" ht="15" hidden="1" customHeight="1" x14ac:dyDescent="0.25">
      <c r="C11438" s="158" t="s">
        <v>542</v>
      </c>
      <c r="D11438" s="159">
        <v>10.97</v>
      </c>
    </row>
    <row r="11439" spans="3:4" ht="15" hidden="1" customHeight="1" x14ac:dyDescent="0.25">
      <c r="C11439" s="160" t="s">
        <v>555</v>
      </c>
      <c r="D11439" s="161">
        <v>1137.78</v>
      </c>
    </row>
    <row r="11440" spans="3:4" ht="15" hidden="1" customHeight="1" x14ac:dyDescent="0.25">
      <c r="C11440" s="158" t="s">
        <v>541</v>
      </c>
      <c r="D11440" s="159">
        <v>326.91000000000003</v>
      </c>
    </row>
    <row r="11441" spans="3:4" ht="15" hidden="1" customHeight="1" x14ac:dyDescent="0.25">
      <c r="C11441" s="160" t="s">
        <v>541</v>
      </c>
      <c r="D11441" s="161">
        <v>144.06</v>
      </c>
    </row>
    <row r="11442" spans="3:4" ht="15" hidden="1" customHeight="1" x14ac:dyDescent="0.25">
      <c r="C11442" s="158" t="s">
        <v>542</v>
      </c>
      <c r="D11442" s="159">
        <v>592.65</v>
      </c>
    </row>
    <row r="11443" spans="3:4" ht="15" hidden="1" customHeight="1" x14ac:dyDescent="0.25">
      <c r="C11443" s="160" t="s">
        <v>540</v>
      </c>
      <c r="D11443" s="161">
        <v>205.77</v>
      </c>
    </row>
    <row r="11444" spans="3:4" ht="15" hidden="1" customHeight="1" x14ac:dyDescent="0.25">
      <c r="C11444" s="158" t="s">
        <v>542</v>
      </c>
      <c r="D11444" s="159">
        <v>868.4</v>
      </c>
    </row>
    <row r="11445" spans="3:4" ht="15" hidden="1" customHeight="1" x14ac:dyDescent="0.25">
      <c r="C11445" s="160" t="s">
        <v>542</v>
      </c>
      <c r="D11445" s="161">
        <v>524.38</v>
      </c>
    </row>
    <row r="11446" spans="3:4" ht="15" hidden="1" customHeight="1" x14ac:dyDescent="0.25">
      <c r="C11446" s="158" t="s">
        <v>549</v>
      </c>
      <c r="D11446" s="159">
        <v>171.04</v>
      </c>
    </row>
    <row r="11447" spans="3:4" ht="15" hidden="1" customHeight="1" x14ac:dyDescent="0.25">
      <c r="C11447" s="160" t="s">
        <v>547</v>
      </c>
      <c r="D11447" s="161">
        <v>176.83</v>
      </c>
    </row>
    <row r="11448" spans="3:4" ht="15" hidden="1" customHeight="1" x14ac:dyDescent="0.25">
      <c r="C11448" s="158" t="s">
        <v>549</v>
      </c>
      <c r="D11448" s="159">
        <v>87.36</v>
      </c>
    </row>
    <row r="11449" spans="3:4" ht="15" hidden="1" customHeight="1" x14ac:dyDescent="0.25">
      <c r="C11449" s="160" t="s">
        <v>557</v>
      </c>
      <c r="D11449" s="161">
        <v>1271.8499999999999</v>
      </c>
    </row>
    <row r="11450" spans="3:4" ht="15" hidden="1" customHeight="1" x14ac:dyDescent="0.25">
      <c r="C11450" s="158" t="s">
        <v>553</v>
      </c>
      <c r="D11450" s="159">
        <v>1155.6400000000001</v>
      </c>
    </row>
    <row r="11451" spans="3:4" ht="15" hidden="1" customHeight="1" x14ac:dyDescent="0.25">
      <c r="C11451" s="160" t="s">
        <v>552</v>
      </c>
      <c r="D11451" s="161">
        <v>873.49</v>
      </c>
    </row>
    <row r="11452" spans="3:4" ht="15" hidden="1" customHeight="1" x14ac:dyDescent="0.25">
      <c r="C11452" s="158" t="s">
        <v>539</v>
      </c>
      <c r="D11452" s="159">
        <v>537.80999999999995</v>
      </c>
    </row>
    <row r="11453" spans="3:4" ht="15" hidden="1" customHeight="1" x14ac:dyDescent="0.25">
      <c r="C11453" s="160" t="s">
        <v>544</v>
      </c>
      <c r="D11453" s="161">
        <v>545.01</v>
      </c>
    </row>
    <row r="11454" spans="3:4" ht="15" hidden="1" customHeight="1" x14ac:dyDescent="0.25">
      <c r="C11454" s="158" t="s">
        <v>551</v>
      </c>
      <c r="D11454" s="159">
        <v>907.31</v>
      </c>
    </row>
    <row r="11455" spans="3:4" ht="15" hidden="1" customHeight="1" x14ac:dyDescent="0.25">
      <c r="C11455" s="160" t="s">
        <v>555</v>
      </c>
      <c r="D11455" s="161">
        <v>363.17</v>
      </c>
    </row>
    <row r="11456" spans="3:4" ht="15" hidden="1" customHeight="1" x14ac:dyDescent="0.25">
      <c r="C11456" s="158" t="s">
        <v>542</v>
      </c>
      <c r="D11456" s="159">
        <v>921.21</v>
      </c>
    </row>
    <row r="11457" spans="3:4" ht="15" hidden="1" customHeight="1" x14ac:dyDescent="0.25">
      <c r="C11457" s="160" t="s">
        <v>542</v>
      </c>
      <c r="D11457" s="161">
        <v>1169.6300000000001</v>
      </c>
    </row>
    <row r="11458" spans="3:4" ht="15" hidden="1" customHeight="1" x14ac:dyDescent="0.25">
      <c r="C11458" s="158" t="s">
        <v>540</v>
      </c>
      <c r="D11458" s="159">
        <v>567.12</v>
      </c>
    </row>
    <row r="11459" spans="3:4" ht="15" hidden="1" customHeight="1" x14ac:dyDescent="0.25">
      <c r="C11459" s="160" t="s">
        <v>546</v>
      </c>
      <c r="D11459" s="161">
        <v>674.68</v>
      </c>
    </row>
    <row r="11460" spans="3:4" ht="15" hidden="1" customHeight="1" x14ac:dyDescent="0.25">
      <c r="C11460" s="158" t="s">
        <v>547</v>
      </c>
      <c r="D11460" s="159">
        <v>73</v>
      </c>
    </row>
    <row r="11461" spans="3:4" ht="15" hidden="1" customHeight="1" x14ac:dyDescent="0.25">
      <c r="C11461" s="160" t="s">
        <v>309</v>
      </c>
      <c r="D11461" s="161">
        <v>1211.8</v>
      </c>
    </row>
    <row r="11462" spans="3:4" ht="15" hidden="1" customHeight="1" x14ac:dyDescent="0.25">
      <c r="C11462" s="158" t="s">
        <v>551</v>
      </c>
      <c r="D11462" s="159">
        <v>1138.58</v>
      </c>
    </row>
    <row r="11463" spans="3:4" ht="15" hidden="1" customHeight="1" x14ac:dyDescent="0.25">
      <c r="C11463" s="160" t="s">
        <v>551</v>
      </c>
      <c r="D11463" s="161">
        <v>879.57</v>
      </c>
    </row>
    <row r="11464" spans="3:4" ht="15" hidden="1" customHeight="1" x14ac:dyDescent="0.25">
      <c r="C11464" s="158" t="s">
        <v>540</v>
      </c>
      <c r="D11464" s="159">
        <v>591.05999999999995</v>
      </c>
    </row>
    <row r="11465" spans="3:4" ht="15" hidden="1" customHeight="1" x14ac:dyDescent="0.25">
      <c r="C11465" s="160" t="s">
        <v>546</v>
      </c>
      <c r="D11465" s="161">
        <v>481.2</v>
      </c>
    </row>
    <row r="11466" spans="3:4" ht="15" hidden="1" customHeight="1" x14ac:dyDescent="0.25">
      <c r="C11466" s="158" t="s">
        <v>552</v>
      </c>
      <c r="D11466" s="159">
        <v>734.15</v>
      </c>
    </row>
    <row r="11467" spans="3:4" ht="15" hidden="1" customHeight="1" x14ac:dyDescent="0.25">
      <c r="C11467" s="160" t="s">
        <v>540</v>
      </c>
      <c r="D11467" s="161">
        <v>1194.33</v>
      </c>
    </row>
    <row r="11468" spans="3:4" ht="15" hidden="1" customHeight="1" x14ac:dyDescent="0.25">
      <c r="C11468" s="158" t="s">
        <v>545</v>
      </c>
      <c r="D11468" s="159">
        <v>990.91</v>
      </c>
    </row>
    <row r="11469" spans="3:4" ht="15" hidden="1" customHeight="1" x14ac:dyDescent="0.25">
      <c r="C11469" s="160" t="s">
        <v>551</v>
      </c>
      <c r="D11469" s="161">
        <v>923.32</v>
      </c>
    </row>
    <row r="11470" spans="3:4" ht="15" hidden="1" customHeight="1" x14ac:dyDescent="0.25">
      <c r="C11470" s="158" t="s">
        <v>546</v>
      </c>
      <c r="D11470" s="159">
        <v>730.72</v>
      </c>
    </row>
    <row r="11471" spans="3:4" ht="15" hidden="1" customHeight="1" x14ac:dyDescent="0.25">
      <c r="C11471" s="160" t="s">
        <v>307</v>
      </c>
      <c r="D11471" s="161">
        <v>287.43</v>
      </c>
    </row>
    <row r="11472" spans="3:4" ht="15" hidden="1" customHeight="1" x14ac:dyDescent="0.25">
      <c r="C11472" s="158" t="s">
        <v>553</v>
      </c>
      <c r="D11472" s="159">
        <v>193.54</v>
      </c>
    </row>
    <row r="11473" spans="3:4" ht="15" hidden="1" customHeight="1" x14ac:dyDescent="0.25">
      <c r="C11473" s="160" t="s">
        <v>553</v>
      </c>
      <c r="D11473" s="161">
        <v>540.83000000000004</v>
      </c>
    </row>
    <row r="11474" spans="3:4" ht="15" hidden="1" customHeight="1" x14ac:dyDescent="0.25">
      <c r="C11474" s="158" t="s">
        <v>312</v>
      </c>
      <c r="D11474" s="159">
        <v>554.85</v>
      </c>
    </row>
    <row r="11475" spans="3:4" ht="15" hidden="1" customHeight="1" x14ac:dyDescent="0.25">
      <c r="C11475" s="160" t="s">
        <v>550</v>
      </c>
      <c r="D11475" s="161">
        <v>853.15</v>
      </c>
    </row>
    <row r="11476" spans="3:4" ht="15" hidden="1" customHeight="1" x14ac:dyDescent="0.25">
      <c r="C11476" s="158" t="s">
        <v>308</v>
      </c>
      <c r="D11476" s="159">
        <v>128.58000000000001</v>
      </c>
    </row>
    <row r="11477" spans="3:4" ht="15" hidden="1" customHeight="1" x14ac:dyDescent="0.25">
      <c r="C11477" s="160" t="s">
        <v>548</v>
      </c>
      <c r="D11477" s="161">
        <v>525.22</v>
      </c>
    </row>
    <row r="11478" spans="3:4" ht="15" hidden="1" customHeight="1" x14ac:dyDescent="0.25">
      <c r="C11478" s="158" t="s">
        <v>554</v>
      </c>
      <c r="D11478" s="159">
        <v>601.22</v>
      </c>
    </row>
    <row r="11479" spans="3:4" ht="15" hidden="1" customHeight="1" x14ac:dyDescent="0.25">
      <c r="C11479" s="160" t="s">
        <v>312</v>
      </c>
      <c r="D11479" s="161">
        <v>1010.27</v>
      </c>
    </row>
    <row r="11480" spans="3:4" ht="15" hidden="1" customHeight="1" x14ac:dyDescent="0.25">
      <c r="C11480" s="158" t="s">
        <v>553</v>
      </c>
      <c r="D11480" s="159">
        <v>229.34</v>
      </c>
    </row>
    <row r="11481" spans="3:4" ht="15" hidden="1" customHeight="1" x14ac:dyDescent="0.25">
      <c r="C11481" s="160" t="s">
        <v>556</v>
      </c>
      <c r="D11481" s="161">
        <v>640.42999999999995</v>
      </c>
    </row>
    <row r="11482" spans="3:4" ht="15" hidden="1" customHeight="1" x14ac:dyDescent="0.25">
      <c r="C11482" s="158" t="s">
        <v>553</v>
      </c>
      <c r="D11482" s="159">
        <v>1181.6300000000001</v>
      </c>
    </row>
    <row r="11483" spans="3:4" ht="15" hidden="1" customHeight="1" x14ac:dyDescent="0.25">
      <c r="C11483" s="160" t="s">
        <v>557</v>
      </c>
      <c r="D11483" s="161">
        <v>77.290000000000006</v>
      </c>
    </row>
    <row r="11484" spans="3:4" ht="15" hidden="1" customHeight="1" x14ac:dyDescent="0.25">
      <c r="C11484" s="158" t="s">
        <v>547</v>
      </c>
      <c r="D11484" s="159">
        <v>839.09</v>
      </c>
    </row>
    <row r="11485" spans="3:4" ht="15" hidden="1" customHeight="1" x14ac:dyDescent="0.25">
      <c r="C11485" s="160" t="s">
        <v>540</v>
      </c>
      <c r="D11485" s="161">
        <v>362.96</v>
      </c>
    </row>
    <row r="11486" spans="3:4" ht="15" hidden="1" customHeight="1" x14ac:dyDescent="0.25">
      <c r="C11486" s="158" t="s">
        <v>308</v>
      </c>
      <c r="D11486" s="159">
        <v>1158.24</v>
      </c>
    </row>
    <row r="11487" spans="3:4" ht="15" hidden="1" customHeight="1" x14ac:dyDescent="0.25">
      <c r="C11487" s="160" t="s">
        <v>550</v>
      </c>
      <c r="D11487" s="161">
        <v>608.33000000000004</v>
      </c>
    </row>
    <row r="11488" spans="3:4" ht="15" hidden="1" customHeight="1" x14ac:dyDescent="0.25">
      <c r="C11488" s="158" t="s">
        <v>547</v>
      </c>
      <c r="D11488" s="159">
        <v>17.420000000000002</v>
      </c>
    </row>
    <row r="11489" spans="3:4" ht="15" hidden="1" customHeight="1" x14ac:dyDescent="0.25">
      <c r="C11489" s="160" t="s">
        <v>309</v>
      </c>
      <c r="D11489" s="161">
        <v>41.71</v>
      </c>
    </row>
    <row r="11490" spans="3:4" ht="15" hidden="1" customHeight="1" x14ac:dyDescent="0.25">
      <c r="C11490" s="158" t="s">
        <v>540</v>
      </c>
      <c r="D11490" s="159">
        <v>624.37</v>
      </c>
    </row>
    <row r="11491" spans="3:4" ht="15" hidden="1" customHeight="1" x14ac:dyDescent="0.25">
      <c r="C11491" s="160" t="s">
        <v>539</v>
      </c>
      <c r="D11491" s="161">
        <v>1104.1099999999999</v>
      </c>
    </row>
    <row r="11492" spans="3:4" ht="15" hidden="1" customHeight="1" x14ac:dyDescent="0.25">
      <c r="C11492" s="158" t="s">
        <v>545</v>
      </c>
      <c r="D11492" s="159">
        <v>1256.77</v>
      </c>
    </row>
    <row r="11493" spans="3:4" ht="15" hidden="1" customHeight="1" x14ac:dyDescent="0.25">
      <c r="C11493" s="160" t="s">
        <v>543</v>
      </c>
      <c r="D11493" s="161">
        <v>203.22</v>
      </c>
    </row>
    <row r="11494" spans="3:4" ht="15" hidden="1" customHeight="1" x14ac:dyDescent="0.25">
      <c r="C11494" s="158" t="s">
        <v>542</v>
      </c>
      <c r="D11494" s="159">
        <v>945.44</v>
      </c>
    </row>
    <row r="11495" spans="3:4" ht="15" hidden="1" customHeight="1" x14ac:dyDescent="0.25">
      <c r="C11495" s="160" t="s">
        <v>312</v>
      </c>
      <c r="D11495" s="161">
        <v>911.26</v>
      </c>
    </row>
    <row r="11496" spans="3:4" ht="15" hidden="1" customHeight="1" x14ac:dyDescent="0.25">
      <c r="C11496" s="158" t="s">
        <v>552</v>
      </c>
      <c r="D11496" s="159">
        <v>1240.98</v>
      </c>
    </row>
    <row r="11497" spans="3:4" ht="15" hidden="1" customHeight="1" x14ac:dyDescent="0.25">
      <c r="C11497" s="160" t="s">
        <v>547</v>
      </c>
      <c r="D11497" s="161">
        <v>1138.6199999999999</v>
      </c>
    </row>
    <row r="11498" spans="3:4" ht="15" hidden="1" customHeight="1" x14ac:dyDescent="0.25">
      <c r="C11498" s="158" t="s">
        <v>541</v>
      </c>
      <c r="D11498" s="159">
        <v>822.25</v>
      </c>
    </row>
    <row r="11499" spans="3:4" ht="15" hidden="1" customHeight="1" x14ac:dyDescent="0.25">
      <c r="C11499" s="160" t="s">
        <v>543</v>
      </c>
      <c r="D11499" s="161">
        <v>257.69</v>
      </c>
    </row>
    <row r="11500" spans="3:4" ht="15" hidden="1" customHeight="1" x14ac:dyDescent="0.25">
      <c r="C11500" s="158" t="s">
        <v>558</v>
      </c>
      <c r="D11500" s="159">
        <v>227.06</v>
      </c>
    </row>
    <row r="11501" spans="3:4" ht="15" hidden="1" customHeight="1" x14ac:dyDescent="0.25">
      <c r="C11501" s="160" t="s">
        <v>308</v>
      </c>
      <c r="D11501" s="161">
        <v>345.92</v>
      </c>
    </row>
    <row r="11502" spans="3:4" ht="15" hidden="1" customHeight="1" x14ac:dyDescent="0.25">
      <c r="C11502" s="158" t="s">
        <v>553</v>
      </c>
      <c r="D11502" s="159">
        <v>608.17999999999995</v>
      </c>
    </row>
    <row r="11503" spans="3:4" ht="15" hidden="1" customHeight="1" x14ac:dyDescent="0.25">
      <c r="C11503" s="160" t="s">
        <v>541</v>
      </c>
      <c r="D11503" s="161">
        <v>592.6</v>
      </c>
    </row>
    <row r="11504" spans="3:4" ht="15" hidden="1" customHeight="1" x14ac:dyDescent="0.25">
      <c r="C11504" s="158" t="s">
        <v>547</v>
      </c>
      <c r="D11504" s="159">
        <v>580.61</v>
      </c>
    </row>
    <row r="11505" spans="3:4" ht="15" hidden="1" customHeight="1" x14ac:dyDescent="0.25">
      <c r="C11505" s="160" t="s">
        <v>309</v>
      </c>
      <c r="D11505" s="161">
        <v>246.24</v>
      </c>
    </row>
    <row r="11506" spans="3:4" ht="15" hidden="1" customHeight="1" x14ac:dyDescent="0.25">
      <c r="C11506" s="158" t="s">
        <v>549</v>
      </c>
      <c r="D11506" s="159">
        <v>702.37</v>
      </c>
    </row>
    <row r="11507" spans="3:4" ht="15" hidden="1" customHeight="1" x14ac:dyDescent="0.25">
      <c r="C11507" s="160" t="s">
        <v>553</v>
      </c>
      <c r="D11507" s="161">
        <v>373.15</v>
      </c>
    </row>
    <row r="11508" spans="3:4" ht="15" hidden="1" customHeight="1" x14ac:dyDescent="0.25">
      <c r="C11508" s="158" t="s">
        <v>543</v>
      </c>
      <c r="D11508" s="159">
        <v>324.73</v>
      </c>
    </row>
    <row r="11509" spans="3:4" ht="15" hidden="1" customHeight="1" x14ac:dyDescent="0.25">
      <c r="C11509" s="160" t="s">
        <v>542</v>
      </c>
      <c r="D11509" s="161">
        <v>875.52</v>
      </c>
    </row>
    <row r="11510" spans="3:4" ht="15" hidden="1" customHeight="1" x14ac:dyDescent="0.25">
      <c r="C11510" s="158" t="s">
        <v>312</v>
      </c>
      <c r="D11510" s="159">
        <v>708.09</v>
      </c>
    </row>
    <row r="11511" spans="3:4" ht="15" hidden="1" customHeight="1" x14ac:dyDescent="0.25">
      <c r="C11511" s="160" t="s">
        <v>552</v>
      </c>
      <c r="D11511" s="161">
        <v>660.46</v>
      </c>
    </row>
    <row r="11512" spans="3:4" ht="15" hidden="1" customHeight="1" x14ac:dyDescent="0.25">
      <c r="C11512" s="158" t="s">
        <v>541</v>
      </c>
      <c r="D11512" s="159">
        <v>1014.17</v>
      </c>
    </row>
    <row r="11513" spans="3:4" ht="15" hidden="1" customHeight="1" x14ac:dyDescent="0.25">
      <c r="C11513" s="160" t="s">
        <v>312</v>
      </c>
      <c r="D11513" s="161">
        <v>897.01</v>
      </c>
    </row>
    <row r="11514" spans="3:4" ht="15" hidden="1" customHeight="1" x14ac:dyDescent="0.25">
      <c r="C11514" s="158" t="s">
        <v>307</v>
      </c>
      <c r="D11514" s="159">
        <v>1029.77</v>
      </c>
    </row>
    <row r="11515" spans="3:4" ht="15" hidden="1" customHeight="1" x14ac:dyDescent="0.25">
      <c r="C11515" s="160" t="s">
        <v>546</v>
      </c>
      <c r="D11515" s="161">
        <v>1251.8399999999999</v>
      </c>
    </row>
    <row r="11516" spans="3:4" ht="15" hidden="1" customHeight="1" x14ac:dyDescent="0.25">
      <c r="C11516" s="158" t="s">
        <v>551</v>
      </c>
      <c r="D11516" s="159">
        <v>854.51</v>
      </c>
    </row>
    <row r="11517" spans="3:4" ht="15" hidden="1" customHeight="1" x14ac:dyDescent="0.25">
      <c r="C11517" s="160" t="s">
        <v>540</v>
      </c>
      <c r="D11517" s="161">
        <v>513.77</v>
      </c>
    </row>
    <row r="11518" spans="3:4" ht="15" hidden="1" customHeight="1" x14ac:dyDescent="0.25">
      <c r="C11518" s="158" t="s">
        <v>545</v>
      </c>
      <c r="D11518" s="159">
        <v>587.51</v>
      </c>
    </row>
    <row r="11519" spans="3:4" ht="15" hidden="1" customHeight="1" x14ac:dyDescent="0.25">
      <c r="C11519" s="160" t="s">
        <v>556</v>
      </c>
      <c r="D11519" s="161">
        <v>187.13</v>
      </c>
    </row>
    <row r="11520" spans="3:4" ht="15" hidden="1" customHeight="1" x14ac:dyDescent="0.25">
      <c r="C11520" s="158" t="s">
        <v>544</v>
      </c>
      <c r="D11520" s="159">
        <v>893.77</v>
      </c>
    </row>
    <row r="11521" spans="3:4" ht="15" hidden="1" customHeight="1" x14ac:dyDescent="0.25">
      <c r="C11521" s="160" t="s">
        <v>546</v>
      </c>
      <c r="D11521" s="161">
        <v>515.57000000000005</v>
      </c>
    </row>
    <row r="11522" spans="3:4" ht="15" hidden="1" customHeight="1" x14ac:dyDescent="0.25">
      <c r="C11522" s="158" t="s">
        <v>552</v>
      </c>
      <c r="D11522" s="159">
        <v>1203.81</v>
      </c>
    </row>
    <row r="11523" spans="3:4" ht="15" hidden="1" customHeight="1" x14ac:dyDescent="0.25">
      <c r="C11523" s="160" t="s">
        <v>552</v>
      </c>
      <c r="D11523" s="161">
        <v>223.16</v>
      </c>
    </row>
    <row r="11524" spans="3:4" ht="15" hidden="1" customHeight="1" x14ac:dyDescent="0.25">
      <c r="C11524" s="158" t="s">
        <v>552</v>
      </c>
      <c r="D11524" s="159">
        <v>438.98</v>
      </c>
    </row>
    <row r="11525" spans="3:4" ht="15" hidden="1" customHeight="1" x14ac:dyDescent="0.25">
      <c r="C11525" s="160" t="s">
        <v>308</v>
      </c>
      <c r="D11525" s="161">
        <v>184.32</v>
      </c>
    </row>
    <row r="11526" spans="3:4" ht="15" hidden="1" customHeight="1" x14ac:dyDescent="0.25">
      <c r="C11526" s="158" t="s">
        <v>539</v>
      </c>
      <c r="D11526" s="159">
        <v>798.59</v>
      </c>
    </row>
    <row r="11527" spans="3:4" ht="15" hidden="1" customHeight="1" x14ac:dyDescent="0.25">
      <c r="C11527" s="160" t="s">
        <v>307</v>
      </c>
      <c r="D11527" s="161">
        <v>599.46</v>
      </c>
    </row>
    <row r="11528" spans="3:4" ht="15" hidden="1" customHeight="1" x14ac:dyDescent="0.25">
      <c r="C11528" s="158" t="s">
        <v>546</v>
      </c>
      <c r="D11528" s="159">
        <v>522.29</v>
      </c>
    </row>
    <row r="11529" spans="3:4" ht="15" hidden="1" customHeight="1" x14ac:dyDescent="0.25">
      <c r="C11529" s="160" t="s">
        <v>552</v>
      </c>
      <c r="D11529" s="161">
        <v>544.04999999999995</v>
      </c>
    </row>
    <row r="11530" spans="3:4" ht="15" hidden="1" customHeight="1" x14ac:dyDescent="0.25">
      <c r="C11530" s="158" t="s">
        <v>539</v>
      </c>
      <c r="D11530" s="159">
        <v>1174.27</v>
      </c>
    </row>
    <row r="11531" spans="3:4" ht="15" hidden="1" customHeight="1" x14ac:dyDescent="0.25">
      <c r="C11531" s="160" t="s">
        <v>550</v>
      </c>
      <c r="D11531" s="161">
        <v>291.93</v>
      </c>
    </row>
    <row r="11532" spans="3:4" ht="15" hidden="1" customHeight="1" x14ac:dyDescent="0.25">
      <c r="C11532" s="158" t="s">
        <v>552</v>
      </c>
      <c r="D11532" s="159">
        <v>987.93</v>
      </c>
    </row>
    <row r="11533" spans="3:4" ht="15" hidden="1" customHeight="1" x14ac:dyDescent="0.25">
      <c r="C11533" s="160" t="s">
        <v>543</v>
      </c>
      <c r="D11533" s="161">
        <v>401.11</v>
      </c>
    </row>
    <row r="11534" spans="3:4" ht="15" hidden="1" customHeight="1" x14ac:dyDescent="0.25">
      <c r="C11534" s="158" t="s">
        <v>545</v>
      </c>
      <c r="D11534" s="159">
        <v>1191.3800000000001</v>
      </c>
    </row>
    <row r="11535" spans="3:4" ht="15" hidden="1" customHeight="1" x14ac:dyDescent="0.25">
      <c r="C11535" s="160" t="s">
        <v>544</v>
      </c>
      <c r="D11535" s="161">
        <v>510.15</v>
      </c>
    </row>
    <row r="11536" spans="3:4" ht="15" hidden="1" customHeight="1" x14ac:dyDescent="0.25">
      <c r="C11536" s="158" t="s">
        <v>543</v>
      </c>
      <c r="D11536" s="159">
        <v>1241.54</v>
      </c>
    </row>
    <row r="11537" spans="3:4" ht="15" hidden="1" customHeight="1" x14ac:dyDescent="0.25">
      <c r="C11537" s="160" t="s">
        <v>552</v>
      </c>
      <c r="D11537" s="161">
        <v>776.64</v>
      </c>
    </row>
    <row r="11538" spans="3:4" ht="15" hidden="1" customHeight="1" x14ac:dyDescent="0.25">
      <c r="C11538" s="158" t="s">
        <v>556</v>
      </c>
      <c r="D11538" s="159">
        <v>426.39</v>
      </c>
    </row>
    <row r="11539" spans="3:4" ht="15" hidden="1" customHeight="1" x14ac:dyDescent="0.25">
      <c r="C11539" s="160" t="s">
        <v>550</v>
      </c>
      <c r="D11539" s="161">
        <v>1074.02</v>
      </c>
    </row>
    <row r="11540" spans="3:4" ht="15" hidden="1" customHeight="1" x14ac:dyDescent="0.25">
      <c r="C11540" s="158" t="s">
        <v>557</v>
      </c>
      <c r="D11540" s="159">
        <v>839.63</v>
      </c>
    </row>
    <row r="11541" spans="3:4" ht="15" hidden="1" customHeight="1" x14ac:dyDescent="0.25">
      <c r="C11541" s="160" t="s">
        <v>540</v>
      </c>
      <c r="D11541" s="161">
        <v>776.03</v>
      </c>
    </row>
    <row r="11542" spans="3:4" ht="15" hidden="1" customHeight="1" x14ac:dyDescent="0.25">
      <c r="C11542" s="158" t="s">
        <v>546</v>
      </c>
      <c r="D11542" s="159">
        <v>357.38</v>
      </c>
    </row>
    <row r="11543" spans="3:4" ht="15" hidden="1" customHeight="1" x14ac:dyDescent="0.25">
      <c r="C11543" s="160" t="s">
        <v>543</v>
      </c>
      <c r="D11543" s="161">
        <v>581.82000000000005</v>
      </c>
    </row>
    <row r="11544" spans="3:4" ht="15" hidden="1" customHeight="1" x14ac:dyDescent="0.25">
      <c r="C11544" s="158" t="s">
        <v>541</v>
      </c>
      <c r="D11544" s="159">
        <v>1104.8</v>
      </c>
    </row>
    <row r="11545" spans="3:4" ht="15" hidden="1" customHeight="1" x14ac:dyDescent="0.25">
      <c r="C11545" s="160" t="s">
        <v>540</v>
      </c>
      <c r="D11545" s="161">
        <v>308.52999999999997</v>
      </c>
    </row>
    <row r="11546" spans="3:4" ht="15" hidden="1" customHeight="1" x14ac:dyDescent="0.25">
      <c r="C11546" s="158" t="s">
        <v>557</v>
      </c>
      <c r="D11546" s="159">
        <v>394.22</v>
      </c>
    </row>
    <row r="11547" spans="3:4" ht="15" hidden="1" customHeight="1" x14ac:dyDescent="0.25">
      <c r="C11547" s="160" t="s">
        <v>553</v>
      </c>
      <c r="D11547" s="161">
        <v>493.56</v>
      </c>
    </row>
    <row r="11548" spans="3:4" ht="15" hidden="1" customHeight="1" x14ac:dyDescent="0.25">
      <c r="C11548" s="158" t="s">
        <v>551</v>
      </c>
      <c r="D11548" s="159">
        <v>742.92</v>
      </c>
    </row>
    <row r="11549" spans="3:4" ht="15" hidden="1" customHeight="1" x14ac:dyDescent="0.25">
      <c r="C11549" s="160" t="s">
        <v>557</v>
      </c>
      <c r="D11549" s="161">
        <v>855.39</v>
      </c>
    </row>
    <row r="11550" spans="3:4" ht="15" hidden="1" customHeight="1" x14ac:dyDescent="0.25">
      <c r="C11550" s="158" t="s">
        <v>309</v>
      </c>
      <c r="D11550" s="159">
        <v>1088.42</v>
      </c>
    </row>
    <row r="11551" spans="3:4" ht="15" hidden="1" customHeight="1" x14ac:dyDescent="0.25">
      <c r="C11551" s="160" t="s">
        <v>542</v>
      </c>
      <c r="D11551" s="161">
        <v>77.760000000000005</v>
      </c>
    </row>
    <row r="11552" spans="3:4" ht="15" hidden="1" customHeight="1" x14ac:dyDescent="0.25">
      <c r="C11552" s="158" t="s">
        <v>309</v>
      </c>
      <c r="D11552" s="159">
        <v>306.18</v>
      </c>
    </row>
    <row r="11553" spans="3:4" ht="15" hidden="1" customHeight="1" x14ac:dyDescent="0.25">
      <c r="C11553" s="160" t="s">
        <v>547</v>
      </c>
      <c r="D11553" s="161">
        <v>1138.54</v>
      </c>
    </row>
    <row r="11554" spans="3:4" ht="15" hidden="1" customHeight="1" x14ac:dyDescent="0.25">
      <c r="C11554" s="158" t="s">
        <v>550</v>
      </c>
      <c r="D11554" s="159">
        <v>417.29</v>
      </c>
    </row>
    <row r="11555" spans="3:4" ht="15" hidden="1" customHeight="1" x14ac:dyDescent="0.25">
      <c r="C11555" s="160" t="s">
        <v>542</v>
      </c>
      <c r="D11555" s="161">
        <v>1136.81</v>
      </c>
    </row>
    <row r="11556" spans="3:4" ht="15" hidden="1" customHeight="1" x14ac:dyDescent="0.25">
      <c r="C11556" s="158" t="s">
        <v>552</v>
      </c>
      <c r="D11556" s="159">
        <v>659.53</v>
      </c>
    </row>
    <row r="11557" spans="3:4" ht="15" hidden="1" customHeight="1" x14ac:dyDescent="0.25">
      <c r="C11557" s="160" t="s">
        <v>546</v>
      </c>
      <c r="D11557" s="161">
        <v>198.97</v>
      </c>
    </row>
    <row r="11558" spans="3:4" ht="15" hidden="1" customHeight="1" x14ac:dyDescent="0.25">
      <c r="C11558" s="158" t="s">
        <v>558</v>
      </c>
      <c r="D11558" s="159">
        <v>241.2</v>
      </c>
    </row>
    <row r="11559" spans="3:4" ht="15" hidden="1" customHeight="1" x14ac:dyDescent="0.25">
      <c r="C11559" s="160" t="s">
        <v>545</v>
      </c>
      <c r="D11559" s="161">
        <v>918.01</v>
      </c>
    </row>
    <row r="11560" spans="3:4" ht="15" hidden="1" customHeight="1" x14ac:dyDescent="0.25">
      <c r="C11560" s="158" t="s">
        <v>556</v>
      </c>
      <c r="D11560" s="159">
        <v>263.32</v>
      </c>
    </row>
    <row r="11561" spans="3:4" ht="15" hidden="1" customHeight="1" x14ac:dyDescent="0.25">
      <c r="C11561" s="160" t="s">
        <v>547</v>
      </c>
      <c r="D11561" s="161">
        <v>754.96</v>
      </c>
    </row>
    <row r="11562" spans="3:4" ht="15" hidden="1" customHeight="1" x14ac:dyDescent="0.25">
      <c r="C11562" s="158" t="s">
        <v>552</v>
      </c>
      <c r="D11562" s="159">
        <v>650.16</v>
      </c>
    </row>
    <row r="11563" spans="3:4" ht="15" hidden="1" customHeight="1" x14ac:dyDescent="0.25">
      <c r="C11563" s="160" t="s">
        <v>547</v>
      </c>
      <c r="D11563" s="161">
        <v>373.63</v>
      </c>
    </row>
    <row r="11564" spans="3:4" ht="15" hidden="1" customHeight="1" x14ac:dyDescent="0.25">
      <c r="C11564" s="158" t="s">
        <v>543</v>
      </c>
      <c r="D11564" s="159">
        <v>115.38</v>
      </c>
    </row>
    <row r="11565" spans="3:4" ht="15" hidden="1" customHeight="1" x14ac:dyDescent="0.25">
      <c r="C11565" s="160" t="s">
        <v>309</v>
      </c>
      <c r="D11565" s="161">
        <v>636.86</v>
      </c>
    </row>
    <row r="11566" spans="3:4" ht="15" hidden="1" customHeight="1" x14ac:dyDescent="0.25">
      <c r="C11566" s="158" t="s">
        <v>549</v>
      </c>
      <c r="D11566" s="159">
        <v>462.56</v>
      </c>
    </row>
    <row r="11567" spans="3:4" ht="15" hidden="1" customHeight="1" x14ac:dyDescent="0.25">
      <c r="C11567" s="160" t="s">
        <v>553</v>
      </c>
      <c r="D11567" s="161">
        <v>278.13</v>
      </c>
    </row>
    <row r="11568" spans="3:4" ht="15" hidden="1" customHeight="1" x14ac:dyDescent="0.25">
      <c r="C11568" s="158" t="s">
        <v>558</v>
      </c>
      <c r="D11568" s="159">
        <v>667.94</v>
      </c>
    </row>
    <row r="11569" spans="3:4" ht="15" hidden="1" customHeight="1" x14ac:dyDescent="0.25">
      <c r="C11569" s="160" t="s">
        <v>307</v>
      </c>
      <c r="D11569" s="161">
        <v>818.49</v>
      </c>
    </row>
    <row r="11570" spans="3:4" ht="15" hidden="1" customHeight="1" x14ac:dyDescent="0.25">
      <c r="C11570" s="158" t="s">
        <v>539</v>
      </c>
      <c r="D11570" s="159">
        <v>661.56</v>
      </c>
    </row>
    <row r="11571" spans="3:4" ht="15" hidden="1" customHeight="1" x14ac:dyDescent="0.25">
      <c r="C11571" s="160" t="s">
        <v>555</v>
      </c>
      <c r="D11571" s="161">
        <v>1084.56</v>
      </c>
    </row>
    <row r="11572" spans="3:4" ht="15" hidden="1" customHeight="1" x14ac:dyDescent="0.25">
      <c r="C11572" s="158" t="s">
        <v>309</v>
      </c>
      <c r="D11572" s="159">
        <v>231.04</v>
      </c>
    </row>
    <row r="11573" spans="3:4" ht="15" hidden="1" customHeight="1" x14ac:dyDescent="0.25">
      <c r="C11573" s="160" t="s">
        <v>542</v>
      </c>
      <c r="D11573" s="161">
        <v>272.85000000000002</v>
      </c>
    </row>
    <row r="11574" spans="3:4" ht="15" hidden="1" customHeight="1" x14ac:dyDescent="0.25">
      <c r="C11574" s="158" t="s">
        <v>544</v>
      </c>
      <c r="D11574" s="159">
        <v>669.24</v>
      </c>
    </row>
    <row r="11575" spans="3:4" ht="15" hidden="1" customHeight="1" x14ac:dyDescent="0.25">
      <c r="C11575" s="160" t="s">
        <v>543</v>
      </c>
      <c r="D11575" s="161">
        <v>515.28</v>
      </c>
    </row>
    <row r="11576" spans="3:4" ht="15" hidden="1" customHeight="1" x14ac:dyDescent="0.25">
      <c r="C11576" s="158" t="s">
        <v>554</v>
      </c>
      <c r="D11576" s="159">
        <v>1108.03</v>
      </c>
    </row>
    <row r="11577" spans="3:4" ht="15" hidden="1" customHeight="1" x14ac:dyDescent="0.25">
      <c r="C11577" s="160" t="s">
        <v>307</v>
      </c>
      <c r="D11577" s="161">
        <v>599.75</v>
      </c>
    </row>
    <row r="11578" spans="3:4" ht="15" hidden="1" customHeight="1" x14ac:dyDescent="0.25">
      <c r="C11578" s="158" t="s">
        <v>551</v>
      </c>
      <c r="D11578" s="159">
        <v>306.11</v>
      </c>
    </row>
    <row r="11579" spans="3:4" ht="15" hidden="1" customHeight="1" x14ac:dyDescent="0.25">
      <c r="C11579" s="160" t="s">
        <v>539</v>
      </c>
      <c r="D11579" s="161">
        <v>565.75</v>
      </c>
    </row>
    <row r="11580" spans="3:4" ht="15" hidden="1" customHeight="1" x14ac:dyDescent="0.25">
      <c r="C11580" s="158" t="s">
        <v>545</v>
      </c>
      <c r="D11580" s="159">
        <v>780.02</v>
      </c>
    </row>
    <row r="11581" spans="3:4" ht="15" hidden="1" customHeight="1" x14ac:dyDescent="0.25">
      <c r="C11581" s="160" t="s">
        <v>545</v>
      </c>
      <c r="D11581" s="161">
        <v>56.65</v>
      </c>
    </row>
    <row r="11582" spans="3:4" ht="15" hidden="1" customHeight="1" x14ac:dyDescent="0.25">
      <c r="C11582" s="158" t="s">
        <v>545</v>
      </c>
      <c r="D11582" s="159">
        <v>1121.26</v>
      </c>
    </row>
    <row r="11583" spans="3:4" ht="15" hidden="1" customHeight="1" x14ac:dyDescent="0.25">
      <c r="C11583" s="160" t="s">
        <v>542</v>
      </c>
      <c r="D11583" s="161">
        <v>681.72</v>
      </c>
    </row>
    <row r="11584" spans="3:4" ht="15" hidden="1" customHeight="1" x14ac:dyDescent="0.25">
      <c r="C11584" s="158" t="s">
        <v>547</v>
      </c>
      <c r="D11584" s="159">
        <v>1163.1099999999999</v>
      </c>
    </row>
    <row r="11585" spans="3:4" ht="15" hidden="1" customHeight="1" x14ac:dyDescent="0.25">
      <c r="C11585" s="160" t="s">
        <v>307</v>
      </c>
      <c r="D11585" s="161">
        <v>749.77</v>
      </c>
    </row>
    <row r="11586" spans="3:4" ht="15" hidden="1" customHeight="1" x14ac:dyDescent="0.25">
      <c r="C11586" s="158" t="s">
        <v>543</v>
      </c>
      <c r="D11586" s="159">
        <v>469.93</v>
      </c>
    </row>
    <row r="11587" spans="3:4" ht="15" hidden="1" customHeight="1" x14ac:dyDescent="0.25">
      <c r="C11587" s="160" t="s">
        <v>539</v>
      </c>
      <c r="D11587" s="161">
        <v>542.42999999999995</v>
      </c>
    </row>
    <row r="11588" spans="3:4" ht="15" hidden="1" customHeight="1" x14ac:dyDescent="0.25">
      <c r="C11588" s="158" t="s">
        <v>308</v>
      </c>
      <c r="D11588" s="159">
        <v>272.52</v>
      </c>
    </row>
    <row r="11589" spans="3:4" ht="15" hidden="1" customHeight="1" x14ac:dyDescent="0.25">
      <c r="C11589" s="160" t="s">
        <v>544</v>
      </c>
      <c r="D11589" s="161">
        <v>568.96</v>
      </c>
    </row>
    <row r="11590" spans="3:4" ht="15" hidden="1" customHeight="1" x14ac:dyDescent="0.25">
      <c r="C11590" s="158" t="s">
        <v>553</v>
      </c>
      <c r="D11590" s="159">
        <v>903.36</v>
      </c>
    </row>
    <row r="11591" spans="3:4" ht="15" hidden="1" customHeight="1" x14ac:dyDescent="0.25">
      <c r="C11591" s="160" t="s">
        <v>540</v>
      </c>
      <c r="D11591" s="161">
        <v>573.22</v>
      </c>
    </row>
    <row r="11592" spans="3:4" ht="15" hidden="1" customHeight="1" x14ac:dyDescent="0.25">
      <c r="C11592" s="158" t="s">
        <v>312</v>
      </c>
      <c r="D11592" s="159">
        <v>203.08</v>
      </c>
    </row>
    <row r="11593" spans="3:4" ht="15" hidden="1" customHeight="1" x14ac:dyDescent="0.25">
      <c r="C11593" s="160" t="s">
        <v>552</v>
      </c>
      <c r="D11593" s="161">
        <v>605.29</v>
      </c>
    </row>
    <row r="11594" spans="3:4" ht="15" hidden="1" customHeight="1" x14ac:dyDescent="0.25">
      <c r="C11594" s="158" t="s">
        <v>544</v>
      </c>
      <c r="D11594" s="159">
        <v>167.52</v>
      </c>
    </row>
    <row r="11595" spans="3:4" ht="15" hidden="1" customHeight="1" x14ac:dyDescent="0.25">
      <c r="C11595" s="160" t="s">
        <v>547</v>
      </c>
      <c r="D11595" s="161">
        <v>750.65</v>
      </c>
    </row>
    <row r="11596" spans="3:4" ht="15" hidden="1" customHeight="1" x14ac:dyDescent="0.25">
      <c r="C11596" s="158" t="s">
        <v>540</v>
      </c>
      <c r="D11596" s="159">
        <v>882.29</v>
      </c>
    </row>
    <row r="11597" spans="3:4" ht="15" hidden="1" customHeight="1" x14ac:dyDescent="0.25">
      <c r="C11597" s="160" t="s">
        <v>553</v>
      </c>
      <c r="D11597" s="161">
        <v>1267.48</v>
      </c>
    </row>
    <row r="11598" spans="3:4" ht="15" hidden="1" customHeight="1" x14ac:dyDescent="0.25">
      <c r="C11598" s="158" t="s">
        <v>546</v>
      </c>
      <c r="D11598" s="159">
        <v>860.61</v>
      </c>
    </row>
    <row r="11599" spans="3:4" ht="15" hidden="1" customHeight="1" x14ac:dyDescent="0.25">
      <c r="C11599" s="160" t="s">
        <v>546</v>
      </c>
      <c r="D11599" s="161">
        <v>53.34</v>
      </c>
    </row>
    <row r="11600" spans="3:4" ht="15" hidden="1" customHeight="1" x14ac:dyDescent="0.25">
      <c r="C11600" s="158" t="s">
        <v>539</v>
      </c>
      <c r="D11600" s="159">
        <v>282.72000000000003</v>
      </c>
    </row>
    <row r="11601" spans="3:4" ht="15" hidden="1" customHeight="1" x14ac:dyDescent="0.25">
      <c r="C11601" s="160" t="s">
        <v>546</v>
      </c>
      <c r="D11601" s="161">
        <v>260.04000000000002</v>
      </c>
    </row>
    <row r="11602" spans="3:4" ht="15" hidden="1" customHeight="1" x14ac:dyDescent="0.25">
      <c r="C11602" s="158" t="s">
        <v>554</v>
      </c>
      <c r="D11602" s="159">
        <v>534.83000000000004</v>
      </c>
    </row>
    <row r="11603" spans="3:4" ht="15" hidden="1" customHeight="1" x14ac:dyDescent="0.25">
      <c r="C11603" s="160" t="s">
        <v>312</v>
      </c>
      <c r="D11603" s="161">
        <v>1092.55</v>
      </c>
    </row>
    <row r="11604" spans="3:4" ht="15" hidden="1" customHeight="1" x14ac:dyDescent="0.25">
      <c r="C11604" s="158" t="s">
        <v>309</v>
      </c>
      <c r="D11604" s="159">
        <v>1213.1600000000001</v>
      </c>
    </row>
    <row r="11605" spans="3:4" ht="15" hidden="1" customHeight="1" x14ac:dyDescent="0.25">
      <c r="C11605" s="160" t="s">
        <v>544</v>
      </c>
      <c r="D11605" s="161">
        <v>1100.6300000000001</v>
      </c>
    </row>
    <row r="11606" spans="3:4" ht="15" hidden="1" customHeight="1" x14ac:dyDescent="0.25">
      <c r="C11606" s="158" t="s">
        <v>542</v>
      </c>
      <c r="D11606" s="159">
        <v>1180.76</v>
      </c>
    </row>
    <row r="11607" spans="3:4" ht="15" hidden="1" customHeight="1" x14ac:dyDescent="0.25">
      <c r="C11607" s="160" t="s">
        <v>551</v>
      </c>
      <c r="D11607" s="161">
        <v>330.01</v>
      </c>
    </row>
    <row r="11608" spans="3:4" ht="15" hidden="1" customHeight="1" x14ac:dyDescent="0.25">
      <c r="C11608" s="158" t="s">
        <v>543</v>
      </c>
      <c r="D11608" s="159">
        <v>1106.96</v>
      </c>
    </row>
    <row r="11609" spans="3:4" ht="15" hidden="1" customHeight="1" x14ac:dyDescent="0.25">
      <c r="C11609" s="160" t="s">
        <v>553</v>
      </c>
      <c r="D11609" s="161">
        <v>457.88</v>
      </c>
    </row>
    <row r="11610" spans="3:4" ht="15" hidden="1" customHeight="1" x14ac:dyDescent="0.25">
      <c r="C11610" s="158" t="s">
        <v>308</v>
      </c>
      <c r="D11610" s="159">
        <v>634.17999999999995</v>
      </c>
    </row>
    <row r="11611" spans="3:4" ht="15" hidden="1" customHeight="1" x14ac:dyDescent="0.25">
      <c r="C11611" s="160" t="s">
        <v>555</v>
      </c>
      <c r="D11611" s="161">
        <v>281.47000000000003</v>
      </c>
    </row>
    <row r="11612" spans="3:4" ht="15" hidden="1" customHeight="1" x14ac:dyDescent="0.25">
      <c r="C11612" s="158" t="s">
        <v>542</v>
      </c>
      <c r="D11612" s="159">
        <v>731.46</v>
      </c>
    </row>
    <row r="11613" spans="3:4" ht="15" hidden="1" customHeight="1" x14ac:dyDescent="0.25">
      <c r="C11613" s="160" t="s">
        <v>545</v>
      </c>
      <c r="D11613" s="161">
        <v>826.76</v>
      </c>
    </row>
    <row r="11614" spans="3:4" ht="15" hidden="1" customHeight="1" x14ac:dyDescent="0.25">
      <c r="C11614" s="158" t="s">
        <v>309</v>
      </c>
      <c r="D11614" s="159">
        <v>691.01</v>
      </c>
    </row>
    <row r="11615" spans="3:4" ht="15" hidden="1" customHeight="1" x14ac:dyDescent="0.25">
      <c r="C11615" s="160" t="s">
        <v>552</v>
      </c>
      <c r="D11615" s="161">
        <v>577.84</v>
      </c>
    </row>
    <row r="11616" spans="3:4" ht="15" hidden="1" customHeight="1" x14ac:dyDescent="0.25">
      <c r="C11616" s="158" t="s">
        <v>553</v>
      </c>
      <c r="D11616" s="159">
        <v>863.55</v>
      </c>
    </row>
    <row r="11617" spans="3:4" ht="15" hidden="1" customHeight="1" x14ac:dyDescent="0.25">
      <c r="C11617" s="160" t="s">
        <v>558</v>
      </c>
      <c r="D11617" s="161">
        <v>550.23</v>
      </c>
    </row>
    <row r="11618" spans="3:4" ht="15" hidden="1" customHeight="1" x14ac:dyDescent="0.25">
      <c r="C11618" s="158" t="s">
        <v>307</v>
      </c>
      <c r="D11618" s="159">
        <v>493.77</v>
      </c>
    </row>
    <row r="11619" spans="3:4" ht="15" hidden="1" customHeight="1" x14ac:dyDescent="0.25">
      <c r="C11619" s="160" t="s">
        <v>553</v>
      </c>
      <c r="D11619" s="161">
        <v>929.99</v>
      </c>
    </row>
    <row r="11620" spans="3:4" ht="15" hidden="1" customHeight="1" x14ac:dyDescent="0.25">
      <c r="C11620" s="158" t="s">
        <v>546</v>
      </c>
      <c r="D11620" s="159">
        <v>449.95</v>
      </c>
    </row>
    <row r="11621" spans="3:4" ht="15" hidden="1" customHeight="1" x14ac:dyDescent="0.25">
      <c r="C11621" s="160" t="s">
        <v>553</v>
      </c>
      <c r="D11621" s="161">
        <v>1066.3800000000001</v>
      </c>
    </row>
    <row r="11622" spans="3:4" ht="15" hidden="1" customHeight="1" x14ac:dyDescent="0.25">
      <c r="C11622" s="158" t="s">
        <v>551</v>
      </c>
      <c r="D11622" s="159">
        <v>626.89</v>
      </c>
    </row>
    <row r="11623" spans="3:4" ht="15" hidden="1" customHeight="1" x14ac:dyDescent="0.25">
      <c r="C11623" s="160" t="s">
        <v>542</v>
      </c>
      <c r="D11623" s="161">
        <v>912.05</v>
      </c>
    </row>
    <row r="11624" spans="3:4" ht="15" hidden="1" customHeight="1" x14ac:dyDescent="0.25">
      <c r="C11624" s="158" t="s">
        <v>544</v>
      </c>
      <c r="D11624" s="159">
        <v>556.49</v>
      </c>
    </row>
    <row r="11625" spans="3:4" ht="15" hidden="1" customHeight="1" x14ac:dyDescent="0.25">
      <c r="C11625" s="160" t="s">
        <v>550</v>
      </c>
      <c r="D11625" s="161">
        <v>638.08000000000004</v>
      </c>
    </row>
    <row r="11626" spans="3:4" ht="15" hidden="1" customHeight="1" x14ac:dyDescent="0.25">
      <c r="C11626" s="158" t="s">
        <v>539</v>
      </c>
      <c r="D11626" s="159">
        <v>85.55</v>
      </c>
    </row>
    <row r="11627" spans="3:4" ht="15" hidden="1" customHeight="1" x14ac:dyDescent="0.25">
      <c r="C11627" s="160" t="s">
        <v>551</v>
      </c>
      <c r="D11627" s="161">
        <v>1099.82</v>
      </c>
    </row>
    <row r="11628" spans="3:4" ht="15" hidden="1" customHeight="1" x14ac:dyDescent="0.25">
      <c r="C11628" s="158" t="s">
        <v>547</v>
      </c>
      <c r="D11628" s="159">
        <v>415.98</v>
      </c>
    </row>
    <row r="11629" spans="3:4" ht="15" hidden="1" customHeight="1" x14ac:dyDescent="0.25">
      <c r="C11629" s="160" t="s">
        <v>556</v>
      </c>
      <c r="D11629" s="161">
        <v>456.38</v>
      </c>
    </row>
    <row r="11630" spans="3:4" ht="15" hidden="1" customHeight="1" x14ac:dyDescent="0.25">
      <c r="C11630" s="158" t="s">
        <v>551</v>
      </c>
      <c r="D11630" s="159">
        <v>426.45</v>
      </c>
    </row>
    <row r="11631" spans="3:4" ht="15" hidden="1" customHeight="1" x14ac:dyDescent="0.25">
      <c r="C11631" s="160" t="s">
        <v>539</v>
      </c>
      <c r="D11631" s="161">
        <v>1128.2</v>
      </c>
    </row>
    <row r="11632" spans="3:4" ht="15" hidden="1" customHeight="1" x14ac:dyDescent="0.25">
      <c r="C11632" s="158" t="s">
        <v>546</v>
      </c>
      <c r="D11632" s="159">
        <v>934.97</v>
      </c>
    </row>
    <row r="11633" spans="3:4" ht="15" hidden="1" customHeight="1" x14ac:dyDescent="0.25">
      <c r="C11633" s="160" t="s">
        <v>543</v>
      </c>
      <c r="D11633" s="161">
        <v>840.58</v>
      </c>
    </row>
    <row r="11634" spans="3:4" ht="15" hidden="1" customHeight="1" x14ac:dyDescent="0.25">
      <c r="C11634" s="158" t="s">
        <v>542</v>
      </c>
      <c r="D11634" s="159">
        <v>525.27</v>
      </c>
    </row>
    <row r="11635" spans="3:4" ht="15" hidden="1" customHeight="1" x14ac:dyDescent="0.25">
      <c r="C11635" s="160" t="s">
        <v>545</v>
      </c>
      <c r="D11635" s="161">
        <v>1186.6500000000001</v>
      </c>
    </row>
    <row r="11636" spans="3:4" ht="15" hidden="1" customHeight="1" x14ac:dyDescent="0.25">
      <c r="C11636" s="158" t="s">
        <v>307</v>
      </c>
      <c r="D11636" s="159">
        <v>644.89</v>
      </c>
    </row>
    <row r="11637" spans="3:4" ht="15" hidden="1" customHeight="1" x14ac:dyDescent="0.25">
      <c r="C11637" s="160" t="s">
        <v>308</v>
      </c>
      <c r="D11637" s="161">
        <v>1164.0999999999999</v>
      </c>
    </row>
    <row r="11638" spans="3:4" ht="15" hidden="1" customHeight="1" x14ac:dyDescent="0.25">
      <c r="C11638" s="158" t="s">
        <v>307</v>
      </c>
      <c r="D11638" s="159">
        <v>831.63</v>
      </c>
    </row>
    <row r="11639" spans="3:4" ht="15" hidden="1" customHeight="1" x14ac:dyDescent="0.25">
      <c r="C11639" s="160" t="s">
        <v>309</v>
      </c>
      <c r="D11639" s="161">
        <v>978.84</v>
      </c>
    </row>
    <row r="11640" spans="3:4" ht="15" hidden="1" customHeight="1" x14ac:dyDescent="0.25">
      <c r="C11640" s="158" t="s">
        <v>308</v>
      </c>
      <c r="D11640" s="159">
        <v>407.33</v>
      </c>
    </row>
    <row r="11641" spans="3:4" ht="15" hidden="1" customHeight="1" x14ac:dyDescent="0.25">
      <c r="C11641" s="160" t="s">
        <v>558</v>
      </c>
      <c r="D11641" s="161">
        <v>344.81</v>
      </c>
    </row>
    <row r="11642" spans="3:4" ht="15" hidden="1" customHeight="1" x14ac:dyDescent="0.25">
      <c r="C11642" s="158" t="s">
        <v>554</v>
      </c>
      <c r="D11642" s="159">
        <v>156.52000000000001</v>
      </c>
    </row>
    <row r="11643" spans="3:4" ht="15" hidden="1" customHeight="1" x14ac:dyDescent="0.25">
      <c r="C11643" s="160" t="s">
        <v>307</v>
      </c>
      <c r="D11643" s="161">
        <v>535.39</v>
      </c>
    </row>
    <row r="11644" spans="3:4" ht="15" hidden="1" customHeight="1" x14ac:dyDescent="0.25">
      <c r="C11644" s="158" t="s">
        <v>547</v>
      </c>
      <c r="D11644" s="159">
        <v>76.73</v>
      </c>
    </row>
    <row r="11645" spans="3:4" ht="15" hidden="1" customHeight="1" x14ac:dyDescent="0.25">
      <c r="C11645" s="160" t="s">
        <v>553</v>
      </c>
      <c r="D11645" s="161">
        <v>494.72</v>
      </c>
    </row>
    <row r="11646" spans="3:4" ht="15" hidden="1" customHeight="1" x14ac:dyDescent="0.25">
      <c r="C11646" s="158" t="s">
        <v>558</v>
      </c>
      <c r="D11646" s="159">
        <v>382.73</v>
      </c>
    </row>
    <row r="11647" spans="3:4" ht="15" hidden="1" customHeight="1" x14ac:dyDescent="0.25">
      <c r="C11647" s="160" t="s">
        <v>308</v>
      </c>
      <c r="D11647" s="161">
        <v>352.02</v>
      </c>
    </row>
    <row r="11648" spans="3:4" ht="15" hidden="1" customHeight="1" x14ac:dyDescent="0.25">
      <c r="C11648" s="158" t="s">
        <v>308</v>
      </c>
      <c r="D11648" s="159">
        <v>1170.58</v>
      </c>
    </row>
    <row r="11649" spans="3:4" ht="15" hidden="1" customHeight="1" x14ac:dyDescent="0.25">
      <c r="C11649" s="160" t="s">
        <v>558</v>
      </c>
      <c r="D11649" s="161">
        <v>1481.25</v>
      </c>
    </row>
    <row r="11650" spans="3:4" ht="15" hidden="1" customHeight="1" x14ac:dyDescent="0.25">
      <c r="C11650" s="158" t="s">
        <v>309</v>
      </c>
      <c r="D11650" s="159">
        <v>181.89</v>
      </c>
    </row>
    <row r="11651" spans="3:4" ht="15" hidden="1" customHeight="1" x14ac:dyDescent="0.25">
      <c r="C11651" s="160" t="s">
        <v>551</v>
      </c>
      <c r="D11651" s="161">
        <v>13.17</v>
      </c>
    </row>
    <row r="11652" spans="3:4" ht="15" hidden="1" customHeight="1" x14ac:dyDescent="0.25">
      <c r="C11652" s="158" t="s">
        <v>550</v>
      </c>
      <c r="D11652" s="159">
        <v>806.23</v>
      </c>
    </row>
    <row r="11653" spans="3:4" ht="15" hidden="1" customHeight="1" x14ac:dyDescent="0.25">
      <c r="C11653" s="160" t="s">
        <v>553</v>
      </c>
      <c r="D11653" s="161">
        <v>685.62</v>
      </c>
    </row>
    <row r="11654" spans="3:4" ht="15" hidden="1" customHeight="1" x14ac:dyDescent="0.25">
      <c r="C11654" s="158" t="s">
        <v>312</v>
      </c>
      <c r="D11654" s="159">
        <v>168.39</v>
      </c>
    </row>
    <row r="11655" spans="3:4" ht="15" hidden="1" customHeight="1" x14ac:dyDescent="0.25">
      <c r="C11655" s="160" t="s">
        <v>551</v>
      </c>
      <c r="D11655" s="161">
        <v>265.75</v>
      </c>
    </row>
    <row r="11656" spans="3:4" ht="15" hidden="1" customHeight="1" x14ac:dyDescent="0.25">
      <c r="C11656" s="158" t="s">
        <v>541</v>
      </c>
      <c r="D11656" s="159">
        <v>193.57</v>
      </c>
    </row>
    <row r="11657" spans="3:4" ht="15" hidden="1" customHeight="1" x14ac:dyDescent="0.25">
      <c r="C11657" s="160" t="s">
        <v>546</v>
      </c>
      <c r="D11657" s="161">
        <v>1078.45</v>
      </c>
    </row>
    <row r="11658" spans="3:4" ht="15" hidden="1" customHeight="1" x14ac:dyDescent="0.25">
      <c r="C11658" s="158" t="s">
        <v>547</v>
      </c>
      <c r="D11658" s="159">
        <v>746.15</v>
      </c>
    </row>
    <row r="11659" spans="3:4" ht="15" hidden="1" customHeight="1" x14ac:dyDescent="0.25">
      <c r="C11659" s="160" t="s">
        <v>558</v>
      </c>
      <c r="D11659" s="161">
        <v>635.89</v>
      </c>
    </row>
    <row r="11660" spans="3:4" ht="15" hidden="1" customHeight="1" x14ac:dyDescent="0.25">
      <c r="C11660" s="158" t="s">
        <v>307</v>
      </c>
      <c r="D11660" s="159">
        <v>871.83</v>
      </c>
    </row>
    <row r="11661" spans="3:4" ht="15" hidden="1" customHeight="1" x14ac:dyDescent="0.25">
      <c r="C11661" s="160" t="s">
        <v>555</v>
      </c>
      <c r="D11661" s="161">
        <v>944.85</v>
      </c>
    </row>
    <row r="11662" spans="3:4" ht="15" hidden="1" customHeight="1" x14ac:dyDescent="0.25">
      <c r="C11662" s="158" t="s">
        <v>553</v>
      </c>
      <c r="D11662" s="159">
        <v>515.63</v>
      </c>
    </row>
    <row r="11663" spans="3:4" ht="15" hidden="1" customHeight="1" x14ac:dyDescent="0.25">
      <c r="C11663" s="160" t="s">
        <v>312</v>
      </c>
      <c r="D11663" s="161">
        <v>743.92</v>
      </c>
    </row>
    <row r="11664" spans="3:4" ht="15" hidden="1" customHeight="1" x14ac:dyDescent="0.25">
      <c r="C11664" s="158" t="s">
        <v>312</v>
      </c>
      <c r="D11664" s="159">
        <v>73.16</v>
      </c>
    </row>
    <row r="11665" spans="3:4" ht="15" hidden="1" customHeight="1" x14ac:dyDescent="0.25">
      <c r="C11665" s="160" t="s">
        <v>552</v>
      </c>
      <c r="D11665" s="161">
        <v>1204.2</v>
      </c>
    </row>
    <row r="11666" spans="3:4" ht="15" hidden="1" customHeight="1" x14ac:dyDescent="0.25">
      <c r="C11666" s="158" t="s">
        <v>540</v>
      </c>
      <c r="D11666" s="159">
        <v>91.46</v>
      </c>
    </row>
    <row r="11667" spans="3:4" ht="15" hidden="1" customHeight="1" x14ac:dyDescent="0.25">
      <c r="C11667" s="160" t="s">
        <v>540</v>
      </c>
      <c r="D11667" s="161">
        <v>121.7</v>
      </c>
    </row>
    <row r="11668" spans="3:4" ht="15" hidden="1" customHeight="1" x14ac:dyDescent="0.25">
      <c r="C11668" s="158" t="s">
        <v>545</v>
      </c>
      <c r="D11668" s="159">
        <v>709.81</v>
      </c>
    </row>
    <row r="11669" spans="3:4" ht="15" hidden="1" customHeight="1" x14ac:dyDescent="0.25">
      <c r="C11669" s="160" t="s">
        <v>553</v>
      </c>
      <c r="D11669" s="161">
        <v>1275.96</v>
      </c>
    </row>
    <row r="11670" spans="3:4" ht="15" hidden="1" customHeight="1" x14ac:dyDescent="0.25">
      <c r="C11670" s="158" t="s">
        <v>312</v>
      </c>
      <c r="D11670" s="159">
        <v>1137.23</v>
      </c>
    </row>
    <row r="11671" spans="3:4" ht="15" hidden="1" customHeight="1" x14ac:dyDescent="0.25">
      <c r="C11671" s="160" t="s">
        <v>307</v>
      </c>
      <c r="D11671" s="161">
        <v>845.13</v>
      </c>
    </row>
    <row r="11672" spans="3:4" ht="15" hidden="1" customHeight="1" x14ac:dyDescent="0.25">
      <c r="C11672" s="158" t="s">
        <v>551</v>
      </c>
      <c r="D11672" s="159">
        <v>284.24</v>
      </c>
    </row>
    <row r="11673" spans="3:4" ht="15" hidden="1" customHeight="1" x14ac:dyDescent="0.25">
      <c r="C11673" s="160" t="s">
        <v>549</v>
      </c>
      <c r="D11673" s="161">
        <v>31.7</v>
      </c>
    </row>
    <row r="11674" spans="3:4" ht="15" hidden="1" customHeight="1" x14ac:dyDescent="0.25">
      <c r="C11674" s="158" t="s">
        <v>540</v>
      </c>
      <c r="D11674" s="159">
        <v>674.2</v>
      </c>
    </row>
    <row r="11675" spans="3:4" ht="15" hidden="1" customHeight="1" x14ac:dyDescent="0.25">
      <c r="C11675" s="160" t="s">
        <v>549</v>
      </c>
      <c r="D11675" s="161">
        <v>64.55</v>
      </c>
    </row>
    <row r="11676" spans="3:4" ht="15" hidden="1" customHeight="1" x14ac:dyDescent="0.25">
      <c r="C11676" s="158" t="s">
        <v>543</v>
      </c>
      <c r="D11676" s="159">
        <v>826.24</v>
      </c>
    </row>
    <row r="11677" spans="3:4" ht="15" hidden="1" customHeight="1" x14ac:dyDescent="0.25">
      <c r="C11677" s="160" t="s">
        <v>552</v>
      </c>
      <c r="D11677" s="161">
        <v>667.42</v>
      </c>
    </row>
    <row r="11678" spans="3:4" ht="15" hidden="1" customHeight="1" x14ac:dyDescent="0.25">
      <c r="C11678" s="158" t="s">
        <v>556</v>
      </c>
      <c r="D11678" s="159">
        <v>1022.3</v>
      </c>
    </row>
    <row r="11679" spans="3:4" ht="15" hidden="1" customHeight="1" x14ac:dyDescent="0.25">
      <c r="C11679" s="160" t="s">
        <v>539</v>
      </c>
      <c r="D11679" s="161">
        <v>457.98</v>
      </c>
    </row>
    <row r="11680" spans="3:4" ht="15" hidden="1" customHeight="1" x14ac:dyDescent="0.25">
      <c r="C11680" s="158" t="s">
        <v>546</v>
      </c>
      <c r="D11680" s="159">
        <v>1063.24</v>
      </c>
    </row>
    <row r="11681" spans="3:4" ht="15" hidden="1" customHeight="1" x14ac:dyDescent="0.25">
      <c r="C11681" s="160" t="s">
        <v>554</v>
      </c>
      <c r="D11681" s="161">
        <v>126.72</v>
      </c>
    </row>
    <row r="11682" spans="3:4" ht="15" hidden="1" customHeight="1" x14ac:dyDescent="0.25">
      <c r="C11682" s="158" t="s">
        <v>555</v>
      </c>
      <c r="D11682" s="159">
        <v>1187.28</v>
      </c>
    </row>
    <row r="11683" spans="3:4" ht="15" hidden="1" customHeight="1" x14ac:dyDescent="0.25">
      <c r="C11683" s="160" t="s">
        <v>551</v>
      </c>
      <c r="D11683" s="161">
        <v>820.18</v>
      </c>
    </row>
    <row r="11684" spans="3:4" ht="15" hidden="1" customHeight="1" x14ac:dyDescent="0.25">
      <c r="C11684" s="158" t="s">
        <v>308</v>
      </c>
      <c r="D11684" s="159">
        <v>346.84</v>
      </c>
    </row>
    <row r="11685" spans="3:4" ht="15" hidden="1" customHeight="1" x14ac:dyDescent="0.25">
      <c r="C11685" s="160" t="s">
        <v>553</v>
      </c>
      <c r="D11685" s="161">
        <v>60.7</v>
      </c>
    </row>
    <row r="11686" spans="3:4" ht="15" hidden="1" customHeight="1" x14ac:dyDescent="0.25">
      <c r="C11686" s="158" t="s">
        <v>552</v>
      </c>
      <c r="D11686" s="159">
        <v>490.81</v>
      </c>
    </row>
    <row r="11687" spans="3:4" ht="15" hidden="1" customHeight="1" x14ac:dyDescent="0.25">
      <c r="C11687" s="160" t="s">
        <v>540</v>
      </c>
      <c r="D11687" s="161">
        <v>1084.75</v>
      </c>
    </row>
    <row r="11688" spans="3:4" ht="15" hidden="1" customHeight="1" x14ac:dyDescent="0.25">
      <c r="C11688" s="158" t="s">
        <v>539</v>
      </c>
      <c r="D11688" s="159">
        <v>333.03</v>
      </c>
    </row>
    <row r="11689" spans="3:4" ht="15" hidden="1" customHeight="1" x14ac:dyDescent="0.25">
      <c r="C11689" s="160" t="s">
        <v>546</v>
      </c>
      <c r="D11689" s="161">
        <v>1042.2</v>
      </c>
    </row>
    <row r="11690" spans="3:4" ht="15" hidden="1" customHeight="1" x14ac:dyDescent="0.25">
      <c r="C11690" s="158" t="s">
        <v>551</v>
      </c>
      <c r="D11690" s="159">
        <v>832.57</v>
      </c>
    </row>
    <row r="11691" spans="3:4" ht="15" hidden="1" customHeight="1" x14ac:dyDescent="0.25">
      <c r="C11691" s="160" t="s">
        <v>547</v>
      </c>
      <c r="D11691" s="161">
        <v>506.14</v>
      </c>
    </row>
    <row r="11692" spans="3:4" ht="15" hidden="1" customHeight="1" x14ac:dyDescent="0.25">
      <c r="C11692" s="158" t="s">
        <v>554</v>
      </c>
      <c r="D11692" s="159">
        <v>1116.42</v>
      </c>
    </row>
    <row r="11693" spans="3:4" ht="15" hidden="1" customHeight="1" x14ac:dyDescent="0.25">
      <c r="C11693" s="160" t="s">
        <v>549</v>
      </c>
      <c r="D11693" s="161">
        <v>27.12</v>
      </c>
    </row>
    <row r="11694" spans="3:4" ht="15" hidden="1" customHeight="1" x14ac:dyDescent="0.25">
      <c r="C11694" s="158" t="s">
        <v>308</v>
      </c>
      <c r="D11694" s="159">
        <v>43.24</v>
      </c>
    </row>
    <row r="11695" spans="3:4" ht="15" hidden="1" customHeight="1" x14ac:dyDescent="0.25">
      <c r="C11695" s="160" t="s">
        <v>539</v>
      </c>
      <c r="D11695" s="161">
        <v>234.38</v>
      </c>
    </row>
    <row r="11696" spans="3:4" ht="15" hidden="1" customHeight="1" x14ac:dyDescent="0.25">
      <c r="C11696" s="158" t="s">
        <v>542</v>
      </c>
      <c r="D11696" s="159">
        <v>1206.93</v>
      </c>
    </row>
    <row r="11697" spans="3:4" ht="15" hidden="1" customHeight="1" x14ac:dyDescent="0.25">
      <c r="C11697" s="160" t="s">
        <v>550</v>
      </c>
      <c r="D11697" s="161">
        <v>757.78</v>
      </c>
    </row>
    <row r="11698" spans="3:4" ht="15" hidden="1" customHeight="1" x14ac:dyDescent="0.25">
      <c r="C11698" s="158" t="s">
        <v>312</v>
      </c>
      <c r="D11698" s="159">
        <v>482.76</v>
      </c>
    </row>
    <row r="11699" spans="3:4" ht="15" hidden="1" customHeight="1" x14ac:dyDescent="0.25">
      <c r="C11699" s="160" t="s">
        <v>308</v>
      </c>
      <c r="D11699" s="161">
        <v>660.71</v>
      </c>
    </row>
    <row r="11700" spans="3:4" ht="15" hidden="1" customHeight="1" x14ac:dyDescent="0.25">
      <c r="C11700" s="158" t="s">
        <v>545</v>
      </c>
      <c r="D11700" s="159">
        <v>675.09</v>
      </c>
    </row>
    <row r="11701" spans="3:4" ht="15" hidden="1" customHeight="1" x14ac:dyDescent="0.25">
      <c r="C11701" s="160" t="s">
        <v>558</v>
      </c>
      <c r="D11701" s="161">
        <v>342.05</v>
      </c>
    </row>
    <row r="11702" spans="3:4" ht="15" hidden="1" customHeight="1" x14ac:dyDescent="0.25">
      <c r="C11702" s="158" t="s">
        <v>308</v>
      </c>
      <c r="D11702" s="159">
        <v>480.64</v>
      </c>
    </row>
    <row r="11703" spans="3:4" ht="15" hidden="1" customHeight="1" x14ac:dyDescent="0.25">
      <c r="C11703" s="160" t="s">
        <v>543</v>
      </c>
      <c r="D11703" s="161">
        <v>395.39</v>
      </c>
    </row>
    <row r="11704" spans="3:4" ht="15" hidden="1" customHeight="1" x14ac:dyDescent="0.25">
      <c r="C11704" s="158" t="s">
        <v>545</v>
      </c>
      <c r="D11704" s="159">
        <v>775.08</v>
      </c>
    </row>
    <row r="11705" spans="3:4" ht="15" hidden="1" customHeight="1" x14ac:dyDescent="0.25">
      <c r="C11705" s="160" t="s">
        <v>540</v>
      </c>
      <c r="D11705" s="161">
        <v>123.7</v>
      </c>
    </row>
    <row r="11706" spans="3:4" ht="15" hidden="1" customHeight="1" x14ac:dyDescent="0.25">
      <c r="C11706" s="158" t="s">
        <v>540</v>
      </c>
      <c r="D11706" s="159">
        <v>40.9</v>
      </c>
    </row>
    <row r="11707" spans="3:4" ht="15" hidden="1" customHeight="1" x14ac:dyDescent="0.25">
      <c r="C11707" s="160" t="s">
        <v>542</v>
      </c>
      <c r="D11707" s="161">
        <v>1098.6300000000001</v>
      </c>
    </row>
    <row r="11708" spans="3:4" ht="15" hidden="1" customHeight="1" x14ac:dyDescent="0.25">
      <c r="C11708" s="158" t="s">
        <v>309</v>
      </c>
      <c r="D11708" s="159">
        <v>1083.8399999999999</v>
      </c>
    </row>
    <row r="11709" spans="3:4" ht="15" hidden="1" customHeight="1" x14ac:dyDescent="0.25">
      <c r="C11709" s="160" t="s">
        <v>546</v>
      </c>
      <c r="D11709" s="161">
        <v>842.79</v>
      </c>
    </row>
    <row r="11710" spans="3:4" ht="15" hidden="1" customHeight="1" x14ac:dyDescent="0.25">
      <c r="C11710" s="158" t="s">
        <v>307</v>
      </c>
      <c r="D11710" s="159">
        <v>278.3</v>
      </c>
    </row>
    <row r="11711" spans="3:4" ht="15" hidden="1" customHeight="1" x14ac:dyDescent="0.25">
      <c r="C11711" s="160" t="s">
        <v>557</v>
      </c>
      <c r="D11711" s="161">
        <v>505.48</v>
      </c>
    </row>
    <row r="11712" spans="3:4" ht="15" hidden="1" customHeight="1" x14ac:dyDescent="0.25">
      <c r="C11712" s="158" t="s">
        <v>551</v>
      </c>
      <c r="D11712" s="159">
        <v>232.6</v>
      </c>
    </row>
    <row r="11713" spans="3:4" ht="15" hidden="1" customHeight="1" x14ac:dyDescent="0.25">
      <c r="C11713" s="160" t="s">
        <v>540</v>
      </c>
      <c r="D11713" s="161">
        <v>513.67999999999995</v>
      </c>
    </row>
    <row r="11714" spans="3:4" ht="15" hidden="1" customHeight="1" x14ac:dyDescent="0.25">
      <c r="C11714" s="158" t="s">
        <v>546</v>
      </c>
      <c r="D11714" s="159">
        <v>579.66</v>
      </c>
    </row>
    <row r="11715" spans="3:4" ht="15" hidden="1" customHeight="1" x14ac:dyDescent="0.25">
      <c r="C11715" s="160" t="s">
        <v>546</v>
      </c>
      <c r="D11715" s="161">
        <v>546.4</v>
      </c>
    </row>
    <row r="11716" spans="3:4" ht="15" hidden="1" customHeight="1" x14ac:dyDescent="0.25">
      <c r="C11716" s="158" t="s">
        <v>541</v>
      </c>
      <c r="D11716" s="159">
        <v>625.57000000000005</v>
      </c>
    </row>
    <row r="11717" spans="3:4" ht="15" hidden="1" customHeight="1" x14ac:dyDescent="0.25">
      <c r="C11717" s="160" t="s">
        <v>545</v>
      </c>
      <c r="D11717" s="161">
        <v>171.21</v>
      </c>
    </row>
    <row r="11718" spans="3:4" ht="15" hidden="1" customHeight="1" x14ac:dyDescent="0.25">
      <c r="C11718" s="158" t="s">
        <v>553</v>
      </c>
      <c r="D11718" s="159">
        <v>289.26</v>
      </c>
    </row>
    <row r="11719" spans="3:4" ht="15" hidden="1" customHeight="1" x14ac:dyDescent="0.25">
      <c r="C11719" s="160" t="s">
        <v>307</v>
      </c>
      <c r="D11719" s="161">
        <v>604.30999999999995</v>
      </c>
    </row>
    <row r="11720" spans="3:4" ht="15" hidden="1" customHeight="1" x14ac:dyDescent="0.25">
      <c r="C11720" s="158" t="s">
        <v>309</v>
      </c>
      <c r="D11720" s="159">
        <v>706.22</v>
      </c>
    </row>
    <row r="11721" spans="3:4" ht="15" hidden="1" customHeight="1" x14ac:dyDescent="0.25">
      <c r="C11721" s="160" t="s">
        <v>545</v>
      </c>
      <c r="D11721" s="161">
        <v>733.72</v>
      </c>
    </row>
    <row r="11722" spans="3:4" ht="15" hidden="1" customHeight="1" x14ac:dyDescent="0.25">
      <c r="C11722" s="158" t="s">
        <v>552</v>
      </c>
      <c r="D11722" s="159">
        <v>824.36</v>
      </c>
    </row>
    <row r="11723" spans="3:4" ht="15" hidden="1" customHeight="1" x14ac:dyDescent="0.25">
      <c r="C11723" s="160" t="s">
        <v>543</v>
      </c>
      <c r="D11723" s="161">
        <v>582.78</v>
      </c>
    </row>
    <row r="11724" spans="3:4" ht="15" hidden="1" customHeight="1" x14ac:dyDescent="0.25">
      <c r="C11724" s="158" t="s">
        <v>309</v>
      </c>
      <c r="D11724" s="159">
        <v>887.41</v>
      </c>
    </row>
    <row r="11725" spans="3:4" ht="15" hidden="1" customHeight="1" x14ac:dyDescent="0.25">
      <c r="C11725" s="160" t="s">
        <v>542</v>
      </c>
      <c r="D11725" s="161">
        <v>633.88</v>
      </c>
    </row>
    <row r="11726" spans="3:4" ht="15" hidden="1" customHeight="1" x14ac:dyDescent="0.25">
      <c r="C11726" s="158" t="s">
        <v>539</v>
      </c>
      <c r="D11726" s="159">
        <v>801.63</v>
      </c>
    </row>
    <row r="11727" spans="3:4" ht="15" hidden="1" customHeight="1" x14ac:dyDescent="0.25">
      <c r="C11727" s="160" t="s">
        <v>547</v>
      </c>
      <c r="D11727" s="161">
        <v>540.86</v>
      </c>
    </row>
    <row r="11728" spans="3:4" ht="15" hidden="1" customHeight="1" x14ac:dyDescent="0.25">
      <c r="C11728" s="158" t="s">
        <v>547</v>
      </c>
      <c r="D11728" s="159">
        <v>285.20999999999998</v>
      </c>
    </row>
    <row r="11729" spans="3:4" ht="15" hidden="1" customHeight="1" x14ac:dyDescent="0.25">
      <c r="C11729" s="160" t="s">
        <v>551</v>
      </c>
      <c r="D11729" s="161">
        <v>467.07</v>
      </c>
    </row>
    <row r="11730" spans="3:4" ht="15" hidden="1" customHeight="1" x14ac:dyDescent="0.25">
      <c r="C11730" s="158" t="s">
        <v>540</v>
      </c>
      <c r="D11730" s="159">
        <v>624.85</v>
      </c>
    </row>
    <row r="11731" spans="3:4" ht="15" hidden="1" customHeight="1" x14ac:dyDescent="0.25">
      <c r="C11731" s="160" t="s">
        <v>551</v>
      </c>
      <c r="D11731" s="161">
        <v>454.9</v>
      </c>
    </row>
    <row r="11732" spans="3:4" ht="15" hidden="1" customHeight="1" x14ac:dyDescent="0.25">
      <c r="C11732" s="158" t="s">
        <v>312</v>
      </c>
      <c r="D11732" s="159">
        <v>418.57</v>
      </c>
    </row>
    <row r="11733" spans="3:4" ht="15" hidden="1" customHeight="1" x14ac:dyDescent="0.25">
      <c r="C11733" s="160" t="s">
        <v>545</v>
      </c>
      <c r="D11733" s="161">
        <v>666.13</v>
      </c>
    </row>
    <row r="11734" spans="3:4" ht="15" hidden="1" customHeight="1" x14ac:dyDescent="0.25">
      <c r="C11734" s="158" t="s">
        <v>550</v>
      </c>
      <c r="D11734" s="159">
        <v>75.680000000000007</v>
      </c>
    </row>
    <row r="11735" spans="3:4" ht="15" hidden="1" customHeight="1" x14ac:dyDescent="0.25">
      <c r="C11735" s="160" t="s">
        <v>556</v>
      </c>
      <c r="D11735" s="161">
        <v>757.71</v>
      </c>
    </row>
    <row r="11736" spans="3:4" ht="15" hidden="1" customHeight="1" x14ac:dyDescent="0.25">
      <c r="C11736" s="158" t="s">
        <v>542</v>
      </c>
      <c r="D11736" s="159">
        <v>772.5</v>
      </c>
    </row>
    <row r="11737" spans="3:4" ht="15" hidden="1" customHeight="1" x14ac:dyDescent="0.25">
      <c r="C11737" s="160" t="s">
        <v>547</v>
      </c>
      <c r="D11737" s="161">
        <v>355</v>
      </c>
    </row>
    <row r="11738" spans="3:4" ht="15" hidden="1" customHeight="1" x14ac:dyDescent="0.25">
      <c r="C11738" s="158" t="s">
        <v>557</v>
      </c>
      <c r="D11738" s="159">
        <v>490.17</v>
      </c>
    </row>
    <row r="11739" spans="3:4" ht="15" hidden="1" customHeight="1" x14ac:dyDescent="0.25">
      <c r="C11739" s="160" t="s">
        <v>309</v>
      </c>
      <c r="D11739" s="161">
        <v>1265.1199999999999</v>
      </c>
    </row>
    <row r="11740" spans="3:4" ht="15" hidden="1" customHeight="1" x14ac:dyDescent="0.25">
      <c r="C11740" s="158" t="s">
        <v>541</v>
      </c>
      <c r="D11740" s="159">
        <v>697.98</v>
      </c>
    </row>
    <row r="11741" spans="3:4" ht="15" hidden="1" customHeight="1" x14ac:dyDescent="0.25">
      <c r="C11741" s="160" t="s">
        <v>547</v>
      </c>
      <c r="D11741" s="161">
        <v>673.03</v>
      </c>
    </row>
    <row r="11742" spans="3:4" ht="15" hidden="1" customHeight="1" x14ac:dyDescent="0.25">
      <c r="C11742" s="158" t="s">
        <v>552</v>
      </c>
      <c r="D11742" s="159">
        <v>805.78</v>
      </c>
    </row>
    <row r="11743" spans="3:4" ht="15" hidden="1" customHeight="1" x14ac:dyDescent="0.25">
      <c r="C11743" s="160" t="s">
        <v>545</v>
      </c>
      <c r="D11743" s="161">
        <v>1239.19</v>
      </c>
    </row>
    <row r="11744" spans="3:4" ht="15" hidden="1" customHeight="1" x14ac:dyDescent="0.25">
      <c r="C11744" s="158" t="s">
        <v>540</v>
      </c>
      <c r="D11744" s="159">
        <v>600.53</v>
      </c>
    </row>
    <row r="11745" spans="3:4" ht="15" hidden="1" customHeight="1" x14ac:dyDescent="0.25">
      <c r="C11745" s="160" t="s">
        <v>308</v>
      </c>
      <c r="D11745" s="161">
        <v>864.25</v>
      </c>
    </row>
    <row r="11746" spans="3:4" ht="15" hidden="1" customHeight="1" x14ac:dyDescent="0.25">
      <c r="C11746" s="158" t="s">
        <v>540</v>
      </c>
      <c r="D11746" s="159">
        <v>318.18</v>
      </c>
    </row>
    <row r="11747" spans="3:4" ht="15" hidden="1" customHeight="1" x14ac:dyDescent="0.25">
      <c r="C11747" s="160" t="s">
        <v>552</v>
      </c>
      <c r="D11747" s="161">
        <v>116.77</v>
      </c>
    </row>
    <row r="11748" spans="3:4" ht="15" hidden="1" customHeight="1" x14ac:dyDescent="0.25">
      <c r="C11748" s="158" t="s">
        <v>549</v>
      </c>
      <c r="D11748" s="159">
        <v>1048.4100000000001</v>
      </c>
    </row>
    <row r="11749" spans="3:4" ht="15" hidden="1" customHeight="1" x14ac:dyDescent="0.25">
      <c r="C11749" s="160" t="s">
        <v>308</v>
      </c>
      <c r="D11749" s="161">
        <v>738.66</v>
      </c>
    </row>
    <row r="11750" spans="3:4" ht="15" hidden="1" customHeight="1" x14ac:dyDescent="0.25">
      <c r="C11750" s="158" t="s">
        <v>309</v>
      </c>
      <c r="D11750" s="159">
        <v>403.7</v>
      </c>
    </row>
    <row r="11751" spans="3:4" ht="15" hidden="1" customHeight="1" x14ac:dyDescent="0.25">
      <c r="C11751" s="160" t="s">
        <v>539</v>
      </c>
      <c r="D11751" s="161">
        <v>654.59</v>
      </c>
    </row>
    <row r="11752" spans="3:4" ht="15" hidden="1" customHeight="1" x14ac:dyDescent="0.25">
      <c r="C11752" s="158" t="s">
        <v>552</v>
      </c>
      <c r="D11752" s="159">
        <v>521.23</v>
      </c>
    </row>
    <row r="11753" spans="3:4" ht="15" hidden="1" customHeight="1" x14ac:dyDescent="0.25">
      <c r="C11753" s="160" t="s">
        <v>309</v>
      </c>
      <c r="D11753" s="161">
        <v>552.70000000000005</v>
      </c>
    </row>
    <row r="11754" spans="3:4" ht="15" hidden="1" customHeight="1" x14ac:dyDescent="0.25">
      <c r="C11754" s="158" t="s">
        <v>553</v>
      </c>
      <c r="D11754" s="159">
        <v>632.98</v>
      </c>
    </row>
    <row r="11755" spans="3:4" ht="15" hidden="1" customHeight="1" x14ac:dyDescent="0.25">
      <c r="C11755" s="160" t="s">
        <v>552</v>
      </c>
      <c r="D11755" s="161">
        <v>1273.3499999999999</v>
      </c>
    </row>
    <row r="11756" spans="3:4" ht="15" hidden="1" customHeight="1" x14ac:dyDescent="0.25">
      <c r="C11756" s="158" t="s">
        <v>542</v>
      </c>
      <c r="D11756" s="159">
        <v>994.71</v>
      </c>
    </row>
    <row r="11757" spans="3:4" ht="15" hidden="1" customHeight="1" x14ac:dyDescent="0.25">
      <c r="C11757" s="160" t="s">
        <v>308</v>
      </c>
      <c r="D11757" s="161">
        <v>265.38</v>
      </c>
    </row>
    <row r="11758" spans="3:4" ht="15" hidden="1" customHeight="1" x14ac:dyDescent="0.25">
      <c r="C11758" s="158" t="s">
        <v>549</v>
      </c>
      <c r="D11758" s="159">
        <v>590.26</v>
      </c>
    </row>
    <row r="11759" spans="3:4" ht="15" hidden="1" customHeight="1" x14ac:dyDescent="0.25">
      <c r="C11759" s="160" t="s">
        <v>552</v>
      </c>
      <c r="D11759" s="161">
        <v>21.54</v>
      </c>
    </row>
    <row r="11760" spans="3:4" ht="15" hidden="1" customHeight="1" x14ac:dyDescent="0.25">
      <c r="C11760" s="158" t="s">
        <v>552</v>
      </c>
      <c r="D11760" s="159">
        <v>812.25</v>
      </c>
    </row>
    <row r="11761" spans="3:4" ht="15" hidden="1" customHeight="1" x14ac:dyDescent="0.25">
      <c r="C11761" s="160" t="s">
        <v>546</v>
      </c>
      <c r="D11761" s="161">
        <v>669.34</v>
      </c>
    </row>
    <row r="11762" spans="3:4" ht="15" hidden="1" customHeight="1" x14ac:dyDescent="0.25">
      <c r="C11762" s="158" t="s">
        <v>541</v>
      </c>
      <c r="D11762" s="159">
        <v>68.17</v>
      </c>
    </row>
    <row r="11763" spans="3:4" ht="15" hidden="1" customHeight="1" x14ac:dyDescent="0.25">
      <c r="C11763" s="160" t="s">
        <v>551</v>
      </c>
      <c r="D11763" s="161">
        <v>246</v>
      </c>
    </row>
    <row r="11764" spans="3:4" ht="15" hidden="1" customHeight="1" x14ac:dyDescent="0.25">
      <c r="C11764" s="158" t="s">
        <v>543</v>
      </c>
      <c r="D11764" s="159">
        <v>551.42999999999995</v>
      </c>
    </row>
    <row r="11765" spans="3:4" ht="15" hidden="1" customHeight="1" x14ac:dyDescent="0.25">
      <c r="C11765" s="160" t="s">
        <v>543</v>
      </c>
      <c r="D11765" s="161">
        <v>666.23</v>
      </c>
    </row>
    <row r="11766" spans="3:4" ht="15" hidden="1" customHeight="1" x14ac:dyDescent="0.25">
      <c r="C11766" s="158" t="s">
        <v>307</v>
      </c>
      <c r="D11766" s="159">
        <v>689.54</v>
      </c>
    </row>
    <row r="11767" spans="3:4" ht="15" hidden="1" customHeight="1" x14ac:dyDescent="0.25">
      <c r="C11767" s="160" t="s">
        <v>544</v>
      </c>
      <c r="D11767" s="161">
        <v>668.68</v>
      </c>
    </row>
    <row r="11768" spans="3:4" ht="15" hidden="1" customHeight="1" x14ac:dyDescent="0.25">
      <c r="C11768" s="158" t="s">
        <v>544</v>
      </c>
      <c r="D11768" s="159">
        <v>553.62</v>
      </c>
    </row>
    <row r="11769" spans="3:4" ht="15" hidden="1" customHeight="1" x14ac:dyDescent="0.25">
      <c r="C11769" s="160" t="s">
        <v>540</v>
      </c>
      <c r="D11769" s="161">
        <v>1130.05</v>
      </c>
    </row>
    <row r="11770" spans="3:4" ht="15" hidden="1" customHeight="1" x14ac:dyDescent="0.25">
      <c r="C11770" s="158" t="s">
        <v>549</v>
      </c>
      <c r="D11770" s="159">
        <v>1176.69</v>
      </c>
    </row>
    <row r="11771" spans="3:4" ht="15" hidden="1" customHeight="1" x14ac:dyDescent="0.25">
      <c r="C11771" s="160" t="s">
        <v>542</v>
      </c>
      <c r="D11771" s="161">
        <v>721.59</v>
      </c>
    </row>
    <row r="11772" spans="3:4" ht="15" hidden="1" customHeight="1" x14ac:dyDescent="0.25">
      <c r="C11772" s="158" t="s">
        <v>545</v>
      </c>
      <c r="D11772" s="159">
        <v>651.36</v>
      </c>
    </row>
    <row r="11773" spans="3:4" ht="15" hidden="1" customHeight="1" x14ac:dyDescent="0.25">
      <c r="C11773" s="160" t="s">
        <v>552</v>
      </c>
      <c r="D11773" s="161">
        <v>1011.52</v>
      </c>
    </row>
    <row r="11774" spans="3:4" ht="15" hidden="1" customHeight="1" x14ac:dyDescent="0.25">
      <c r="C11774" s="158" t="s">
        <v>541</v>
      </c>
      <c r="D11774" s="159">
        <v>565.26</v>
      </c>
    </row>
    <row r="11775" spans="3:4" ht="15" hidden="1" customHeight="1" x14ac:dyDescent="0.25">
      <c r="C11775" s="160" t="s">
        <v>543</v>
      </c>
      <c r="D11775" s="161">
        <v>718.87</v>
      </c>
    </row>
    <row r="11776" spans="3:4" ht="15" hidden="1" customHeight="1" x14ac:dyDescent="0.25">
      <c r="C11776" s="158" t="s">
        <v>308</v>
      </c>
      <c r="D11776" s="159">
        <v>797.42</v>
      </c>
    </row>
    <row r="11777" spans="3:4" ht="15" hidden="1" customHeight="1" x14ac:dyDescent="0.25">
      <c r="C11777" s="160" t="s">
        <v>552</v>
      </c>
      <c r="D11777" s="161">
        <v>432.38</v>
      </c>
    </row>
    <row r="11778" spans="3:4" ht="15" hidden="1" customHeight="1" x14ac:dyDescent="0.25">
      <c r="C11778" s="158" t="s">
        <v>556</v>
      </c>
      <c r="D11778" s="159">
        <v>840.37</v>
      </c>
    </row>
    <row r="11779" spans="3:4" ht="15" hidden="1" customHeight="1" x14ac:dyDescent="0.25">
      <c r="C11779" s="160" t="s">
        <v>307</v>
      </c>
      <c r="D11779" s="161">
        <v>380.93</v>
      </c>
    </row>
    <row r="11780" spans="3:4" ht="15" hidden="1" customHeight="1" x14ac:dyDescent="0.25">
      <c r="C11780" s="158" t="s">
        <v>547</v>
      </c>
      <c r="D11780" s="159">
        <v>1209.26</v>
      </c>
    </row>
    <row r="11781" spans="3:4" ht="15" hidden="1" customHeight="1" x14ac:dyDescent="0.25">
      <c r="C11781" s="160" t="s">
        <v>545</v>
      </c>
      <c r="D11781" s="161">
        <v>242.07</v>
      </c>
    </row>
    <row r="11782" spans="3:4" ht="15" hidden="1" customHeight="1" x14ac:dyDescent="0.25">
      <c r="C11782" s="158" t="s">
        <v>307</v>
      </c>
      <c r="D11782" s="159">
        <v>754.91</v>
      </c>
    </row>
    <row r="11783" spans="3:4" ht="15" hidden="1" customHeight="1" x14ac:dyDescent="0.25">
      <c r="C11783" s="160" t="s">
        <v>309</v>
      </c>
      <c r="D11783" s="161">
        <v>582.91</v>
      </c>
    </row>
    <row r="11784" spans="3:4" ht="15" hidden="1" customHeight="1" x14ac:dyDescent="0.25">
      <c r="C11784" s="158" t="s">
        <v>309</v>
      </c>
      <c r="D11784" s="159">
        <v>68.3</v>
      </c>
    </row>
    <row r="11785" spans="3:4" ht="15" hidden="1" customHeight="1" x14ac:dyDescent="0.25">
      <c r="C11785" s="160" t="s">
        <v>542</v>
      </c>
      <c r="D11785" s="161">
        <v>1236.97</v>
      </c>
    </row>
    <row r="11786" spans="3:4" ht="15" hidden="1" customHeight="1" x14ac:dyDescent="0.25">
      <c r="C11786" s="158" t="s">
        <v>308</v>
      </c>
      <c r="D11786" s="159">
        <v>1178.31</v>
      </c>
    </row>
    <row r="11787" spans="3:4" ht="15" hidden="1" customHeight="1" x14ac:dyDescent="0.25">
      <c r="C11787" s="160" t="s">
        <v>309</v>
      </c>
      <c r="D11787" s="161">
        <v>771.94</v>
      </c>
    </row>
    <row r="11788" spans="3:4" ht="15" hidden="1" customHeight="1" x14ac:dyDescent="0.25">
      <c r="C11788" s="158" t="s">
        <v>545</v>
      </c>
      <c r="D11788" s="159">
        <v>979.62</v>
      </c>
    </row>
    <row r="11789" spans="3:4" ht="15" hidden="1" customHeight="1" x14ac:dyDescent="0.25">
      <c r="C11789" s="160" t="s">
        <v>309</v>
      </c>
      <c r="D11789" s="161">
        <v>964.13</v>
      </c>
    </row>
    <row r="11790" spans="3:4" ht="15" hidden="1" customHeight="1" x14ac:dyDescent="0.25">
      <c r="C11790" s="158" t="s">
        <v>547</v>
      </c>
      <c r="D11790" s="159">
        <v>306.38</v>
      </c>
    </row>
    <row r="11791" spans="3:4" ht="15" hidden="1" customHeight="1" x14ac:dyDescent="0.25">
      <c r="C11791" s="160" t="s">
        <v>543</v>
      </c>
      <c r="D11791" s="161">
        <v>280.77</v>
      </c>
    </row>
    <row r="11792" spans="3:4" ht="15" hidden="1" customHeight="1" x14ac:dyDescent="0.25">
      <c r="C11792" s="158" t="s">
        <v>546</v>
      </c>
      <c r="D11792" s="159">
        <v>265.70999999999998</v>
      </c>
    </row>
    <row r="11793" spans="3:4" ht="15" hidden="1" customHeight="1" x14ac:dyDescent="0.25">
      <c r="C11793" s="160" t="s">
        <v>553</v>
      </c>
      <c r="D11793" s="161">
        <v>554.41</v>
      </c>
    </row>
    <row r="11794" spans="3:4" ht="15" hidden="1" customHeight="1" x14ac:dyDescent="0.25">
      <c r="C11794" s="158" t="s">
        <v>307</v>
      </c>
      <c r="D11794" s="159">
        <v>65.150000000000006</v>
      </c>
    </row>
    <row r="11795" spans="3:4" ht="15" hidden="1" customHeight="1" x14ac:dyDescent="0.25">
      <c r="C11795" s="160" t="s">
        <v>553</v>
      </c>
      <c r="D11795" s="161">
        <v>1132.53</v>
      </c>
    </row>
    <row r="11796" spans="3:4" ht="15" hidden="1" customHeight="1" x14ac:dyDescent="0.25">
      <c r="C11796" s="158" t="s">
        <v>557</v>
      </c>
      <c r="D11796" s="159">
        <v>287.82</v>
      </c>
    </row>
    <row r="11797" spans="3:4" ht="15" hidden="1" customHeight="1" x14ac:dyDescent="0.25">
      <c r="C11797" s="160" t="s">
        <v>543</v>
      </c>
      <c r="D11797" s="161">
        <v>563.75</v>
      </c>
    </row>
    <row r="11798" spans="3:4" ht="15" hidden="1" customHeight="1" x14ac:dyDescent="0.25">
      <c r="C11798" s="158" t="s">
        <v>553</v>
      </c>
      <c r="D11798" s="159">
        <v>444.47</v>
      </c>
    </row>
    <row r="11799" spans="3:4" ht="15" hidden="1" customHeight="1" x14ac:dyDescent="0.25">
      <c r="C11799" s="160" t="s">
        <v>555</v>
      </c>
      <c r="D11799" s="161">
        <v>451.82</v>
      </c>
    </row>
    <row r="11800" spans="3:4" ht="15" hidden="1" customHeight="1" x14ac:dyDescent="0.25">
      <c r="C11800" s="158" t="s">
        <v>545</v>
      </c>
      <c r="D11800" s="159">
        <v>114.47</v>
      </c>
    </row>
    <row r="11801" spans="3:4" ht="15" hidden="1" customHeight="1" x14ac:dyDescent="0.25">
      <c r="C11801" s="160" t="s">
        <v>312</v>
      </c>
      <c r="D11801" s="161">
        <v>703.67</v>
      </c>
    </row>
    <row r="11802" spans="3:4" ht="15" hidden="1" customHeight="1" x14ac:dyDescent="0.25">
      <c r="C11802" s="158" t="s">
        <v>549</v>
      </c>
      <c r="D11802" s="159">
        <v>821.27</v>
      </c>
    </row>
    <row r="11803" spans="3:4" ht="15" hidden="1" customHeight="1" x14ac:dyDescent="0.25">
      <c r="C11803" s="160" t="s">
        <v>539</v>
      </c>
      <c r="D11803" s="161">
        <v>926.76</v>
      </c>
    </row>
    <row r="11804" spans="3:4" ht="15" hidden="1" customHeight="1" x14ac:dyDescent="0.25">
      <c r="C11804" s="158" t="s">
        <v>308</v>
      </c>
      <c r="D11804" s="159">
        <v>875.33</v>
      </c>
    </row>
    <row r="11805" spans="3:4" ht="15" hidden="1" customHeight="1" x14ac:dyDescent="0.25">
      <c r="C11805" s="160" t="s">
        <v>309</v>
      </c>
      <c r="D11805" s="161">
        <v>632.24</v>
      </c>
    </row>
    <row r="11806" spans="3:4" ht="15" hidden="1" customHeight="1" x14ac:dyDescent="0.25">
      <c r="C11806" s="158" t="s">
        <v>542</v>
      </c>
      <c r="D11806" s="159">
        <v>652.19000000000005</v>
      </c>
    </row>
    <row r="11807" spans="3:4" ht="15" hidden="1" customHeight="1" x14ac:dyDescent="0.25">
      <c r="C11807" s="160" t="s">
        <v>551</v>
      </c>
      <c r="D11807" s="161">
        <v>796.94</v>
      </c>
    </row>
    <row r="11808" spans="3:4" ht="15" hidden="1" customHeight="1" x14ac:dyDescent="0.25">
      <c r="C11808" s="158" t="s">
        <v>556</v>
      </c>
      <c r="D11808" s="159">
        <v>627.22</v>
      </c>
    </row>
    <row r="11809" spans="3:4" ht="15" hidden="1" customHeight="1" x14ac:dyDescent="0.25">
      <c r="C11809" s="160" t="s">
        <v>307</v>
      </c>
      <c r="D11809" s="161">
        <v>925.37</v>
      </c>
    </row>
    <row r="11810" spans="3:4" ht="15" hidden="1" customHeight="1" x14ac:dyDescent="0.25">
      <c r="C11810" s="158" t="s">
        <v>551</v>
      </c>
      <c r="D11810" s="159">
        <v>410.45</v>
      </c>
    </row>
    <row r="11811" spans="3:4" ht="15" hidden="1" customHeight="1" x14ac:dyDescent="0.25">
      <c r="C11811" s="160" t="s">
        <v>312</v>
      </c>
      <c r="D11811" s="161">
        <v>875.89</v>
      </c>
    </row>
    <row r="11812" spans="3:4" ht="15" hidden="1" customHeight="1" x14ac:dyDescent="0.25">
      <c r="C11812" s="158" t="s">
        <v>308</v>
      </c>
      <c r="D11812" s="159">
        <v>85.01</v>
      </c>
    </row>
    <row r="11813" spans="3:4" ht="15" hidden="1" customHeight="1" x14ac:dyDescent="0.25">
      <c r="C11813" s="160" t="s">
        <v>551</v>
      </c>
      <c r="D11813" s="161">
        <v>1167.25</v>
      </c>
    </row>
    <row r="11814" spans="3:4" ht="15" hidden="1" customHeight="1" x14ac:dyDescent="0.25">
      <c r="C11814" s="158" t="s">
        <v>309</v>
      </c>
      <c r="D11814" s="159">
        <v>755.57</v>
      </c>
    </row>
    <row r="11815" spans="3:4" ht="15" hidden="1" customHeight="1" x14ac:dyDescent="0.25">
      <c r="C11815" s="160" t="s">
        <v>308</v>
      </c>
      <c r="D11815" s="161">
        <v>1249.81</v>
      </c>
    </row>
    <row r="11816" spans="3:4" ht="15" hidden="1" customHeight="1" x14ac:dyDescent="0.25">
      <c r="C11816" s="158" t="s">
        <v>549</v>
      </c>
      <c r="D11816" s="159">
        <v>268.69</v>
      </c>
    </row>
    <row r="11817" spans="3:4" ht="15" hidden="1" customHeight="1" x14ac:dyDescent="0.25">
      <c r="C11817" s="160" t="s">
        <v>543</v>
      </c>
      <c r="D11817" s="161">
        <v>1041.3599999999999</v>
      </c>
    </row>
    <row r="11818" spans="3:4" ht="15" hidden="1" customHeight="1" x14ac:dyDescent="0.25">
      <c r="C11818" s="158" t="s">
        <v>308</v>
      </c>
      <c r="D11818" s="159">
        <v>333.9</v>
      </c>
    </row>
    <row r="11819" spans="3:4" ht="15" hidden="1" customHeight="1" x14ac:dyDescent="0.25">
      <c r="C11819" s="160" t="s">
        <v>539</v>
      </c>
      <c r="D11819" s="161">
        <v>130.09</v>
      </c>
    </row>
    <row r="11820" spans="3:4" ht="15" hidden="1" customHeight="1" x14ac:dyDescent="0.25">
      <c r="C11820" s="158" t="s">
        <v>543</v>
      </c>
      <c r="D11820" s="159">
        <v>45.23</v>
      </c>
    </row>
    <row r="11821" spans="3:4" ht="15" hidden="1" customHeight="1" x14ac:dyDescent="0.25">
      <c r="C11821" s="160" t="s">
        <v>552</v>
      </c>
      <c r="D11821" s="161">
        <v>397.1</v>
      </c>
    </row>
    <row r="11822" spans="3:4" ht="15" hidden="1" customHeight="1" x14ac:dyDescent="0.25">
      <c r="C11822" s="158" t="s">
        <v>542</v>
      </c>
      <c r="D11822" s="159">
        <v>902</v>
      </c>
    </row>
    <row r="11823" spans="3:4" ht="15" hidden="1" customHeight="1" x14ac:dyDescent="0.25">
      <c r="C11823" s="160" t="s">
        <v>539</v>
      </c>
      <c r="D11823" s="161">
        <v>433.76</v>
      </c>
    </row>
    <row r="11824" spans="3:4" ht="15" hidden="1" customHeight="1" x14ac:dyDescent="0.25">
      <c r="C11824" s="158" t="s">
        <v>312</v>
      </c>
      <c r="D11824" s="159">
        <v>835.99</v>
      </c>
    </row>
    <row r="11825" spans="3:4" ht="15" hidden="1" customHeight="1" x14ac:dyDescent="0.25">
      <c r="C11825" s="160" t="s">
        <v>542</v>
      </c>
      <c r="D11825" s="161">
        <v>1277.9000000000001</v>
      </c>
    </row>
    <row r="11826" spans="3:4" ht="15" hidden="1" customHeight="1" x14ac:dyDescent="0.25">
      <c r="C11826" s="158" t="s">
        <v>550</v>
      </c>
      <c r="D11826" s="159">
        <v>84.13</v>
      </c>
    </row>
    <row r="11827" spans="3:4" ht="15" hidden="1" customHeight="1" x14ac:dyDescent="0.25">
      <c r="C11827" s="160" t="s">
        <v>551</v>
      </c>
      <c r="D11827" s="161">
        <v>680.34</v>
      </c>
    </row>
    <row r="11828" spans="3:4" ht="15" hidden="1" customHeight="1" x14ac:dyDescent="0.25">
      <c r="C11828" s="158" t="s">
        <v>558</v>
      </c>
      <c r="D11828" s="159">
        <v>515.86</v>
      </c>
    </row>
    <row r="11829" spans="3:4" ht="15" hidden="1" customHeight="1" x14ac:dyDescent="0.25">
      <c r="C11829" s="160" t="s">
        <v>540</v>
      </c>
      <c r="D11829" s="161">
        <v>739.68</v>
      </c>
    </row>
    <row r="11830" spans="3:4" ht="15" hidden="1" customHeight="1" x14ac:dyDescent="0.25">
      <c r="C11830" s="158" t="s">
        <v>308</v>
      </c>
      <c r="D11830" s="159">
        <v>952.9</v>
      </c>
    </row>
    <row r="11831" spans="3:4" ht="15" hidden="1" customHeight="1" x14ac:dyDescent="0.25">
      <c r="C11831" s="160" t="s">
        <v>543</v>
      </c>
      <c r="D11831" s="161">
        <v>867.22</v>
      </c>
    </row>
    <row r="11832" spans="3:4" ht="15" hidden="1" customHeight="1" x14ac:dyDescent="0.25">
      <c r="C11832" s="158" t="s">
        <v>544</v>
      </c>
      <c r="D11832" s="159">
        <v>453.56</v>
      </c>
    </row>
    <row r="11833" spans="3:4" ht="15" hidden="1" customHeight="1" x14ac:dyDescent="0.25">
      <c r="C11833" s="160" t="s">
        <v>545</v>
      </c>
      <c r="D11833" s="161">
        <v>295.14</v>
      </c>
    </row>
    <row r="11834" spans="3:4" ht="15" hidden="1" customHeight="1" x14ac:dyDescent="0.25">
      <c r="C11834" s="158" t="s">
        <v>542</v>
      </c>
      <c r="D11834" s="159">
        <v>755.4</v>
      </c>
    </row>
    <row r="11835" spans="3:4" ht="15" hidden="1" customHeight="1" x14ac:dyDescent="0.25">
      <c r="C11835" s="160" t="s">
        <v>312</v>
      </c>
      <c r="D11835" s="161">
        <v>677.84</v>
      </c>
    </row>
    <row r="11836" spans="3:4" ht="15" hidden="1" customHeight="1" x14ac:dyDescent="0.25">
      <c r="C11836" s="158" t="s">
        <v>558</v>
      </c>
      <c r="D11836" s="159">
        <v>982.58</v>
      </c>
    </row>
    <row r="11837" spans="3:4" ht="15" hidden="1" customHeight="1" x14ac:dyDescent="0.25">
      <c r="C11837" s="160" t="s">
        <v>545</v>
      </c>
      <c r="D11837" s="161">
        <v>780.97</v>
      </c>
    </row>
    <row r="11838" spans="3:4" ht="15" hidden="1" customHeight="1" x14ac:dyDescent="0.25">
      <c r="C11838" s="158" t="s">
        <v>550</v>
      </c>
      <c r="D11838" s="159">
        <v>853.93</v>
      </c>
    </row>
    <row r="11839" spans="3:4" ht="15" hidden="1" customHeight="1" x14ac:dyDescent="0.25">
      <c r="C11839" s="160" t="s">
        <v>544</v>
      </c>
      <c r="D11839" s="161">
        <v>581.32000000000005</v>
      </c>
    </row>
    <row r="11840" spans="3:4" ht="15" hidden="1" customHeight="1" x14ac:dyDescent="0.25">
      <c r="C11840" s="158" t="s">
        <v>553</v>
      </c>
      <c r="D11840" s="159">
        <v>900.28</v>
      </c>
    </row>
    <row r="11841" spans="3:4" ht="15" hidden="1" customHeight="1" x14ac:dyDescent="0.25">
      <c r="C11841" s="160" t="s">
        <v>550</v>
      </c>
      <c r="D11841" s="161">
        <v>519.80999999999995</v>
      </c>
    </row>
    <row r="11842" spans="3:4" ht="15" hidden="1" customHeight="1" x14ac:dyDescent="0.25">
      <c r="C11842" s="158" t="s">
        <v>552</v>
      </c>
      <c r="D11842" s="159">
        <v>1286.8800000000001</v>
      </c>
    </row>
    <row r="11843" spans="3:4" ht="15" hidden="1" customHeight="1" x14ac:dyDescent="0.25">
      <c r="C11843" s="160" t="s">
        <v>542</v>
      </c>
      <c r="D11843" s="161">
        <v>315.48</v>
      </c>
    </row>
    <row r="11844" spans="3:4" ht="15" hidden="1" customHeight="1" x14ac:dyDescent="0.25">
      <c r="C11844" s="158" t="s">
        <v>545</v>
      </c>
      <c r="D11844" s="159">
        <v>925.84</v>
      </c>
    </row>
    <row r="11845" spans="3:4" ht="15" hidden="1" customHeight="1" x14ac:dyDescent="0.25">
      <c r="C11845" s="160" t="s">
        <v>553</v>
      </c>
      <c r="D11845" s="161">
        <v>268.42</v>
      </c>
    </row>
    <row r="11846" spans="3:4" ht="15" hidden="1" customHeight="1" x14ac:dyDescent="0.25">
      <c r="C11846" s="158" t="s">
        <v>555</v>
      </c>
      <c r="D11846" s="159">
        <v>927.87</v>
      </c>
    </row>
    <row r="11847" spans="3:4" ht="15" hidden="1" customHeight="1" x14ac:dyDescent="0.25">
      <c r="C11847" s="160" t="s">
        <v>308</v>
      </c>
      <c r="D11847" s="161">
        <v>747.63</v>
      </c>
    </row>
    <row r="11848" spans="3:4" ht="15" hidden="1" customHeight="1" x14ac:dyDescent="0.25">
      <c r="C11848" s="158" t="s">
        <v>551</v>
      </c>
      <c r="D11848" s="159">
        <v>604.14</v>
      </c>
    </row>
    <row r="11849" spans="3:4" ht="15" hidden="1" customHeight="1" x14ac:dyDescent="0.25">
      <c r="C11849" s="160" t="s">
        <v>548</v>
      </c>
      <c r="D11849" s="161">
        <v>288.20999999999998</v>
      </c>
    </row>
    <row r="11850" spans="3:4" ht="15" hidden="1" customHeight="1" x14ac:dyDescent="0.25">
      <c r="C11850" s="158" t="s">
        <v>553</v>
      </c>
      <c r="D11850" s="159">
        <v>331.69</v>
      </c>
    </row>
    <row r="11851" spans="3:4" ht="15" hidden="1" customHeight="1" x14ac:dyDescent="0.25">
      <c r="C11851" s="160" t="s">
        <v>307</v>
      </c>
      <c r="D11851" s="161">
        <v>761.73</v>
      </c>
    </row>
    <row r="11852" spans="3:4" ht="15" hidden="1" customHeight="1" x14ac:dyDescent="0.25">
      <c r="C11852" s="158" t="s">
        <v>309</v>
      </c>
      <c r="D11852" s="159">
        <v>145.96</v>
      </c>
    </row>
    <row r="11853" spans="3:4" ht="15" hidden="1" customHeight="1" x14ac:dyDescent="0.25">
      <c r="C11853" s="160" t="s">
        <v>312</v>
      </c>
      <c r="D11853" s="161">
        <v>1012.88</v>
      </c>
    </row>
    <row r="11854" spans="3:4" ht="15" hidden="1" customHeight="1" x14ac:dyDescent="0.25">
      <c r="C11854" s="158" t="s">
        <v>539</v>
      </c>
      <c r="D11854" s="159">
        <v>439.22</v>
      </c>
    </row>
    <row r="11855" spans="3:4" ht="15" hidden="1" customHeight="1" x14ac:dyDescent="0.25">
      <c r="C11855" s="160" t="s">
        <v>312</v>
      </c>
      <c r="D11855" s="161">
        <v>875.93</v>
      </c>
    </row>
    <row r="11856" spans="3:4" ht="15" hidden="1" customHeight="1" x14ac:dyDescent="0.25">
      <c r="C11856" s="158" t="s">
        <v>552</v>
      </c>
      <c r="D11856" s="159">
        <v>576.66999999999996</v>
      </c>
    </row>
    <row r="11857" spans="3:4" ht="15" hidden="1" customHeight="1" x14ac:dyDescent="0.25">
      <c r="C11857" s="160" t="s">
        <v>554</v>
      </c>
      <c r="D11857" s="161">
        <v>683.9</v>
      </c>
    </row>
    <row r="11858" spans="3:4" ht="15" hidden="1" customHeight="1" x14ac:dyDescent="0.25">
      <c r="C11858" s="158" t="s">
        <v>542</v>
      </c>
      <c r="D11858" s="159">
        <v>542.97</v>
      </c>
    </row>
    <row r="11859" spans="3:4" ht="15" hidden="1" customHeight="1" x14ac:dyDescent="0.25">
      <c r="C11859" s="160" t="s">
        <v>555</v>
      </c>
      <c r="D11859" s="161">
        <v>289.5</v>
      </c>
    </row>
    <row r="11860" spans="3:4" ht="15" hidden="1" customHeight="1" x14ac:dyDescent="0.25">
      <c r="C11860" s="158" t="s">
        <v>544</v>
      </c>
      <c r="D11860" s="159">
        <v>550.33000000000004</v>
      </c>
    </row>
    <row r="11861" spans="3:4" ht="15" hidden="1" customHeight="1" x14ac:dyDescent="0.25">
      <c r="C11861" s="160" t="s">
        <v>307</v>
      </c>
      <c r="D11861" s="161">
        <v>1031.33</v>
      </c>
    </row>
    <row r="11862" spans="3:4" ht="15" hidden="1" customHeight="1" x14ac:dyDescent="0.25">
      <c r="C11862" s="158" t="s">
        <v>545</v>
      </c>
      <c r="D11862" s="159">
        <v>89.87</v>
      </c>
    </row>
    <row r="11863" spans="3:4" ht="15" hidden="1" customHeight="1" x14ac:dyDescent="0.25">
      <c r="C11863" s="160" t="s">
        <v>553</v>
      </c>
      <c r="D11863" s="161">
        <v>164.1</v>
      </c>
    </row>
    <row r="11864" spans="3:4" ht="15" hidden="1" customHeight="1" x14ac:dyDescent="0.25">
      <c r="C11864" s="158" t="s">
        <v>542</v>
      </c>
      <c r="D11864" s="159">
        <v>705.28</v>
      </c>
    </row>
    <row r="11865" spans="3:4" ht="15" hidden="1" customHeight="1" x14ac:dyDescent="0.25">
      <c r="C11865" s="160" t="s">
        <v>312</v>
      </c>
      <c r="D11865" s="161">
        <v>264.13</v>
      </c>
    </row>
    <row r="11866" spans="3:4" ht="15" hidden="1" customHeight="1" x14ac:dyDescent="0.25">
      <c r="C11866" s="158" t="s">
        <v>546</v>
      </c>
      <c r="D11866" s="159">
        <v>528.53</v>
      </c>
    </row>
    <row r="11867" spans="3:4" ht="15" hidden="1" customHeight="1" x14ac:dyDescent="0.25">
      <c r="C11867" s="160" t="s">
        <v>542</v>
      </c>
      <c r="D11867" s="161">
        <v>1151.4100000000001</v>
      </c>
    </row>
    <row r="11868" spans="3:4" ht="15" hidden="1" customHeight="1" x14ac:dyDescent="0.25">
      <c r="C11868" s="158" t="s">
        <v>543</v>
      </c>
      <c r="D11868" s="159">
        <v>566.27</v>
      </c>
    </row>
    <row r="11869" spans="3:4" ht="15" hidden="1" customHeight="1" x14ac:dyDescent="0.25">
      <c r="C11869" s="160" t="s">
        <v>544</v>
      </c>
      <c r="D11869" s="161">
        <v>608.1</v>
      </c>
    </row>
    <row r="11870" spans="3:4" ht="15" hidden="1" customHeight="1" x14ac:dyDescent="0.25">
      <c r="C11870" s="158" t="s">
        <v>539</v>
      </c>
      <c r="D11870" s="159">
        <v>398.13</v>
      </c>
    </row>
    <row r="11871" spans="3:4" ht="15" hidden="1" customHeight="1" x14ac:dyDescent="0.25">
      <c r="C11871" s="160" t="s">
        <v>549</v>
      </c>
      <c r="D11871" s="161">
        <v>196.37</v>
      </c>
    </row>
    <row r="11872" spans="3:4" ht="15" hidden="1" customHeight="1" x14ac:dyDescent="0.25">
      <c r="C11872" s="158" t="s">
        <v>553</v>
      </c>
      <c r="D11872" s="159">
        <v>495.61</v>
      </c>
    </row>
    <row r="11873" spans="3:4" ht="15" hidden="1" customHeight="1" x14ac:dyDescent="0.25">
      <c r="C11873" s="160" t="s">
        <v>309</v>
      </c>
      <c r="D11873" s="161">
        <v>616.65</v>
      </c>
    </row>
    <row r="11874" spans="3:4" ht="15" hidden="1" customHeight="1" x14ac:dyDescent="0.25">
      <c r="C11874" s="158" t="s">
        <v>312</v>
      </c>
      <c r="D11874" s="159">
        <v>114.85</v>
      </c>
    </row>
    <row r="11875" spans="3:4" ht="15" hidden="1" customHeight="1" x14ac:dyDescent="0.25">
      <c r="C11875" s="160" t="s">
        <v>552</v>
      </c>
      <c r="D11875" s="161">
        <v>687.88</v>
      </c>
    </row>
    <row r="11876" spans="3:4" ht="15" hidden="1" customHeight="1" x14ac:dyDescent="0.25">
      <c r="C11876" s="158" t="s">
        <v>312</v>
      </c>
      <c r="D11876" s="159">
        <v>324.79000000000002</v>
      </c>
    </row>
    <row r="11877" spans="3:4" ht="15" hidden="1" customHeight="1" x14ac:dyDescent="0.25">
      <c r="C11877" s="160" t="s">
        <v>312</v>
      </c>
      <c r="D11877" s="161">
        <v>709.03</v>
      </c>
    </row>
    <row r="11878" spans="3:4" ht="15" hidden="1" customHeight="1" x14ac:dyDescent="0.25">
      <c r="C11878" s="158" t="s">
        <v>550</v>
      </c>
      <c r="D11878" s="159">
        <v>658.71</v>
      </c>
    </row>
    <row r="11879" spans="3:4" ht="15" hidden="1" customHeight="1" x14ac:dyDescent="0.25">
      <c r="C11879" s="160" t="s">
        <v>552</v>
      </c>
      <c r="D11879" s="161">
        <v>403.92</v>
      </c>
    </row>
    <row r="11880" spans="3:4" ht="15" hidden="1" customHeight="1" x14ac:dyDescent="0.25">
      <c r="C11880" s="158" t="s">
        <v>552</v>
      </c>
      <c r="D11880" s="159">
        <v>393.8</v>
      </c>
    </row>
    <row r="11881" spans="3:4" ht="15" hidden="1" customHeight="1" x14ac:dyDescent="0.25">
      <c r="C11881" s="160" t="s">
        <v>552</v>
      </c>
      <c r="D11881" s="161">
        <v>835.29</v>
      </c>
    </row>
    <row r="11882" spans="3:4" ht="15" hidden="1" customHeight="1" x14ac:dyDescent="0.25">
      <c r="C11882" s="158" t="s">
        <v>540</v>
      </c>
      <c r="D11882" s="159">
        <v>638.54</v>
      </c>
    </row>
    <row r="11883" spans="3:4" ht="15" hidden="1" customHeight="1" x14ac:dyDescent="0.25">
      <c r="C11883" s="160" t="s">
        <v>308</v>
      </c>
      <c r="D11883" s="161">
        <v>546.54</v>
      </c>
    </row>
    <row r="11884" spans="3:4" ht="15" hidden="1" customHeight="1" x14ac:dyDescent="0.25">
      <c r="C11884" s="158" t="s">
        <v>553</v>
      </c>
      <c r="D11884" s="159">
        <v>995.05</v>
      </c>
    </row>
    <row r="11885" spans="3:4" ht="15" hidden="1" customHeight="1" x14ac:dyDescent="0.25">
      <c r="C11885" s="160" t="s">
        <v>546</v>
      </c>
      <c r="D11885" s="161">
        <v>252.26</v>
      </c>
    </row>
    <row r="11886" spans="3:4" ht="15" hidden="1" customHeight="1" x14ac:dyDescent="0.25">
      <c r="C11886" s="158" t="s">
        <v>312</v>
      </c>
      <c r="D11886" s="159">
        <v>491.68</v>
      </c>
    </row>
    <row r="11887" spans="3:4" ht="15" hidden="1" customHeight="1" x14ac:dyDescent="0.25">
      <c r="C11887" s="160" t="s">
        <v>541</v>
      </c>
      <c r="D11887" s="161">
        <v>172.29</v>
      </c>
    </row>
    <row r="11888" spans="3:4" ht="15" hidden="1" customHeight="1" x14ac:dyDescent="0.25">
      <c r="C11888" s="158" t="s">
        <v>539</v>
      </c>
      <c r="D11888" s="159">
        <v>213.16</v>
      </c>
    </row>
    <row r="11889" spans="3:4" ht="15" hidden="1" customHeight="1" x14ac:dyDescent="0.25">
      <c r="C11889" s="160" t="s">
        <v>539</v>
      </c>
      <c r="D11889" s="161">
        <v>129.93</v>
      </c>
    </row>
    <row r="11890" spans="3:4" ht="15" hidden="1" customHeight="1" x14ac:dyDescent="0.25">
      <c r="C11890" s="158" t="s">
        <v>542</v>
      </c>
      <c r="D11890" s="159">
        <v>805.49</v>
      </c>
    </row>
    <row r="11891" spans="3:4" ht="15" hidden="1" customHeight="1" x14ac:dyDescent="0.25">
      <c r="C11891" s="160" t="s">
        <v>541</v>
      </c>
      <c r="D11891" s="161">
        <v>592.66</v>
      </c>
    </row>
    <row r="11892" spans="3:4" ht="15" hidden="1" customHeight="1" x14ac:dyDescent="0.25">
      <c r="C11892" s="158" t="s">
        <v>312</v>
      </c>
      <c r="D11892" s="159">
        <v>643.59</v>
      </c>
    </row>
    <row r="11893" spans="3:4" ht="15" hidden="1" customHeight="1" x14ac:dyDescent="0.25">
      <c r="C11893" s="160" t="s">
        <v>545</v>
      </c>
      <c r="D11893" s="161">
        <v>724.09</v>
      </c>
    </row>
    <row r="11894" spans="3:4" ht="15" hidden="1" customHeight="1" x14ac:dyDescent="0.25">
      <c r="C11894" s="158" t="s">
        <v>543</v>
      </c>
      <c r="D11894" s="159">
        <v>40.68</v>
      </c>
    </row>
    <row r="11895" spans="3:4" ht="15" hidden="1" customHeight="1" x14ac:dyDescent="0.25">
      <c r="C11895" s="160" t="s">
        <v>308</v>
      </c>
      <c r="D11895" s="161">
        <v>596.64</v>
      </c>
    </row>
    <row r="11896" spans="3:4" ht="15" hidden="1" customHeight="1" x14ac:dyDescent="0.25">
      <c r="C11896" s="158" t="s">
        <v>309</v>
      </c>
      <c r="D11896" s="159">
        <v>272.66000000000003</v>
      </c>
    </row>
    <row r="11897" spans="3:4" ht="15" hidden="1" customHeight="1" x14ac:dyDescent="0.25">
      <c r="C11897" s="160" t="s">
        <v>543</v>
      </c>
      <c r="D11897" s="161">
        <v>868.4</v>
      </c>
    </row>
    <row r="11898" spans="3:4" ht="15" hidden="1" customHeight="1" x14ac:dyDescent="0.25">
      <c r="C11898" s="158" t="s">
        <v>553</v>
      </c>
      <c r="D11898" s="159">
        <v>298.97000000000003</v>
      </c>
    </row>
    <row r="11899" spans="3:4" ht="15" hidden="1" customHeight="1" x14ac:dyDescent="0.25">
      <c r="C11899" s="160" t="s">
        <v>539</v>
      </c>
      <c r="D11899" s="161">
        <v>780.86</v>
      </c>
    </row>
    <row r="11900" spans="3:4" ht="15" hidden="1" customHeight="1" x14ac:dyDescent="0.25">
      <c r="C11900" s="158" t="s">
        <v>545</v>
      </c>
      <c r="D11900" s="159">
        <v>814.74</v>
      </c>
    </row>
    <row r="11901" spans="3:4" ht="15" hidden="1" customHeight="1" x14ac:dyDescent="0.25">
      <c r="C11901" s="160" t="s">
        <v>558</v>
      </c>
      <c r="D11901" s="161">
        <v>522.48</v>
      </c>
    </row>
    <row r="11902" spans="3:4" ht="15" hidden="1" customHeight="1" x14ac:dyDescent="0.25">
      <c r="C11902" s="158" t="s">
        <v>553</v>
      </c>
      <c r="D11902" s="159">
        <v>470.96</v>
      </c>
    </row>
    <row r="11903" spans="3:4" ht="15" hidden="1" customHeight="1" x14ac:dyDescent="0.25">
      <c r="C11903" s="160" t="s">
        <v>549</v>
      </c>
      <c r="D11903" s="161">
        <v>430.12</v>
      </c>
    </row>
    <row r="11904" spans="3:4" ht="15" hidden="1" customHeight="1" x14ac:dyDescent="0.25">
      <c r="C11904" s="158" t="s">
        <v>545</v>
      </c>
      <c r="D11904" s="159">
        <v>954.68</v>
      </c>
    </row>
    <row r="11905" spans="3:4" ht="15" hidden="1" customHeight="1" x14ac:dyDescent="0.25">
      <c r="C11905" s="160" t="s">
        <v>548</v>
      </c>
      <c r="D11905" s="161">
        <v>433.83</v>
      </c>
    </row>
    <row r="11906" spans="3:4" ht="15" hidden="1" customHeight="1" x14ac:dyDescent="0.25">
      <c r="C11906" s="158" t="s">
        <v>545</v>
      </c>
      <c r="D11906" s="159">
        <v>457.25</v>
      </c>
    </row>
    <row r="11907" spans="3:4" ht="15" hidden="1" customHeight="1" x14ac:dyDescent="0.25">
      <c r="C11907" s="160" t="s">
        <v>542</v>
      </c>
      <c r="D11907" s="161">
        <v>10.41</v>
      </c>
    </row>
    <row r="11908" spans="3:4" ht="15" hidden="1" customHeight="1" x14ac:dyDescent="0.25">
      <c r="C11908" s="158" t="s">
        <v>551</v>
      </c>
      <c r="D11908" s="159">
        <v>171.99</v>
      </c>
    </row>
    <row r="11909" spans="3:4" ht="15" hidden="1" customHeight="1" x14ac:dyDescent="0.25">
      <c r="C11909" s="160" t="s">
        <v>554</v>
      </c>
      <c r="D11909" s="161">
        <v>907.08</v>
      </c>
    </row>
    <row r="11910" spans="3:4" ht="15" hidden="1" customHeight="1" x14ac:dyDescent="0.25">
      <c r="C11910" s="158" t="s">
        <v>552</v>
      </c>
      <c r="D11910" s="159">
        <v>590.71</v>
      </c>
    </row>
    <row r="11911" spans="3:4" ht="15" hidden="1" customHeight="1" x14ac:dyDescent="0.25">
      <c r="C11911" s="160" t="s">
        <v>544</v>
      </c>
      <c r="D11911" s="161">
        <v>1121.43</v>
      </c>
    </row>
    <row r="11912" spans="3:4" ht="15" hidden="1" customHeight="1" x14ac:dyDescent="0.25">
      <c r="C11912" s="158" t="s">
        <v>547</v>
      </c>
      <c r="D11912" s="159">
        <v>793.38</v>
      </c>
    </row>
    <row r="11913" spans="3:4" ht="15" hidden="1" customHeight="1" x14ac:dyDescent="0.25">
      <c r="C11913" s="160" t="s">
        <v>307</v>
      </c>
      <c r="D11913" s="161">
        <v>1205.42</v>
      </c>
    </row>
    <row r="11914" spans="3:4" ht="15" hidden="1" customHeight="1" x14ac:dyDescent="0.25">
      <c r="C11914" s="158" t="s">
        <v>551</v>
      </c>
      <c r="D11914" s="159">
        <v>1012.79</v>
      </c>
    </row>
    <row r="11915" spans="3:4" ht="15" hidden="1" customHeight="1" x14ac:dyDescent="0.25">
      <c r="C11915" s="160" t="s">
        <v>307</v>
      </c>
      <c r="D11915" s="161">
        <v>1081.71</v>
      </c>
    </row>
    <row r="11916" spans="3:4" ht="15" hidden="1" customHeight="1" x14ac:dyDescent="0.25">
      <c r="C11916" s="158" t="s">
        <v>308</v>
      </c>
      <c r="D11916" s="159">
        <v>1151.82</v>
      </c>
    </row>
    <row r="11917" spans="3:4" ht="15" hidden="1" customHeight="1" x14ac:dyDescent="0.25">
      <c r="C11917" s="160" t="s">
        <v>543</v>
      </c>
      <c r="D11917" s="161">
        <v>1175.45</v>
      </c>
    </row>
    <row r="11918" spans="3:4" ht="15" hidden="1" customHeight="1" x14ac:dyDescent="0.25">
      <c r="C11918" s="158" t="s">
        <v>542</v>
      </c>
      <c r="D11918" s="159">
        <v>615.85</v>
      </c>
    </row>
    <row r="11919" spans="3:4" ht="15" hidden="1" customHeight="1" x14ac:dyDescent="0.25">
      <c r="C11919" s="160" t="s">
        <v>551</v>
      </c>
      <c r="D11919" s="161">
        <v>364.31</v>
      </c>
    </row>
    <row r="11920" spans="3:4" ht="15" hidden="1" customHeight="1" x14ac:dyDescent="0.25">
      <c r="C11920" s="158" t="s">
        <v>312</v>
      </c>
      <c r="D11920" s="159">
        <v>113.88</v>
      </c>
    </row>
    <row r="11921" spans="3:4" ht="15" hidden="1" customHeight="1" x14ac:dyDescent="0.25">
      <c r="C11921" s="160" t="s">
        <v>542</v>
      </c>
      <c r="D11921" s="161">
        <v>872.97</v>
      </c>
    </row>
    <row r="11922" spans="3:4" ht="15" hidden="1" customHeight="1" x14ac:dyDescent="0.25">
      <c r="C11922" s="158" t="s">
        <v>543</v>
      </c>
      <c r="D11922" s="159">
        <v>823.79</v>
      </c>
    </row>
    <row r="11923" spans="3:4" ht="15" hidden="1" customHeight="1" x14ac:dyDescent="0.25">
      <c r="C11923" s="160" t="s">
        <v>543</v>
      </c>
      <c r="D11923" s="161">
        <v>568.62</v>
      </c>
    </row>
    <row r="11924" spans="3:4" ht="15" hidden="1" customHeight="1" x14ac:dyDescent="0.25">
      <c r="C11924" s="158" t="s">
        <v>553</v>
      </c>
      <c r="D11924" s="159">
        <v>181.74</v>
      </c>
    </row>
    <row r="11925" spans="3:4" ht="15" hidden="1" customHeight="1" x14ac:dyDescent="0.25">
      <c r="C11925" s="160" t="s">
        <v>558</v>
      </c>
      <c r="D11925" s="161">
        <v>94.85</v>
      </c>
    </row>
    <row r="11926" spans="3:4" ht="15" hidden="1" customHeight="1" x14ac:dyDescent="0.25">
      <c r="C11926" s="158" t="s">
        <v>540</v>
      </c>
      <c r="D11926" s="159">
        <v>156.61000000000001</v>
      </c>
    </row>
    <row r="11927" spans="3:4" ht="15" hidden="1" customHeight="1" x14ac:dyDescent="0.25">
      <c r="C11927" s="160" t="s">
        <v>539</v>
      </c>
      <c r="D11927" s="161">
        <v>356.83</v>
      </c>
    </row>
    <row r="11928" spans="3:4" ht="15" hidden="1" customHeight="1" x14ac:dyDescent="0.25">
      <c r="C11928" s="158" t="s">
        <v>553</v>
      </c>
      <c r="D11928" s="159">
        <v>1011.66</v>
      </c>
    </row>
    <row r="11929" spans="3:4" ht="15" hidden="1" customHeight="1" x14ac:dyDescent="0.25">
      <c r="C11929" s="160" t="s">
        <v>547</v>
      </c>
      <c r="D11929" s="161">
        <v>115</v>
      </c>
    </row>
    <row r="11930" spans="3:4" ht="15" hidden="1" customHeight="1" x14ac:dyDescent="0.25">
      <c r="C11930" s="158" t="s">
        <v>553</v>
      </c>
      <c r="D11930" s="159">
        <v>156.47</v>
      </c>
    </row>
    <row r="11931" spans="3:4" ht="15" hidden="1" customHeight="1" x14ac:dyDescent="0.25">
      <c r="C11931" s="160" t="s">
        <v>312</v>
      </c>
      <c r="D11931" s="161">
        <v>508.83</v>
      </c>
    </row>
    <row r="11932" spans="3:4" ht="15" hidden="1" customHeight="1" x14ac:dyDescent="0.25">
      <c r="C11932" s="158" t="s">
        <v>542</v>
      </c>
      <c r="D11932" s="159">
        <v>624.23</v>
      </c>
    </row>
    <row r="11933" spans="3:4" ht="15" hidden="1" customHeight="1" x14ac:dyDescent="0.25">
      <c r="C11933" s="160" t="s">
        <v>307</v>
      </c>
      <c r="D11933" s="161">
        <v>403.5</v>
      </c>
    </row>
    <row r="11934" spans="3:4" ht="15" hidden="1" customHeight="1" x14ac:dyDescent="0.25">
      <c r="C11934" s="158" t="s">
        <v>543</v>
      </c>
      <c r="D11934" s="159">
        <v>1245.31</v>
      </c>
    </row>
    <row r="11935" spans="3:4" ht="15" hidden="1" customHeight="1" x14ac:dyDescent="0.25">
      <c r="C11935" s="160" t="s">
        <v>545</v>
      </c>
      <c r="D11935" s="161">
        <v>395.46</v>
      </c>
    </row>
    <row r="11936" spans="3:4" ht="15" hidden="1" customHeight="1" x14ac:dyDescent="0.25">
      <c r="C11936" s="158" t="s">
        <v>545</v>
      </c>
      <c r="D11936" s="159">
        <v>496.15</v>
      </c>
    </row>
    <row r="11937" spans="3:4" ht="15" hidden="1" customHeight="1" x14ac:dyDescent="0.25">
      <c r="C11937" s="160" t="s">
        <v>307</v>
      </c>
      <c r="D11937" s="161">
        <v>708.18</v>
      </c>
    </row>
    <row r="11938" spans="3:4" ht="15" hidden="1" customHeight="1" x14ac:dyDescent="0.25">
      <c r="C11938" s="158" t="s">
        <v>547</v>
      </c>
      <c r="D11938" s="159">
        <v>656.55</v>
      </c>
    </row>
    <row r="11939" spans="3:4" ht="15" hidden="1" customHeight="1" x14ac:dyDescent="0.25">
      <c r="C11939" s="160" t="s">
        <v>312</v>
      </c>
      <c r="D11939" s="161">
        <v>175.57</v>
      </c>
    </row>
    <row r="11940" spans="3:4" ht="15" hidden="1" customHeight="1" x14ac:dyDescent="0.25">
      <c r="C11940" s="158" t="s">
        <v>543</v>
      </c>
      <c r="D11940" s="159">
        <v>182.9</v>
      </c>
    </row>
    <row r="11941" spans="3:4" ht="15" hidden="1" customHeight="1" x14ac:dyDescent="0.25">
      <c r="C11941" s="160" t="s">
        <v>545</v>
      </c>
      <c r="D11941" s="161">
        <v>762.74</v>
      </c>
    </row>
    <row r="11942" spans="3:4" ht="15" hidden="1" customHeight="1" x14ac:dyDescent="0.25">
      <c r="C11942" s="158" t="s">
        <v>554</v>
      </c>
      <c r="D11942" s="159">
        <v>491.91</v>
      </c>
    </row>
    <row r="11943" spans="3:4" ht="15" hidden="1" customHeight="1" x14ac:dyDescent="0.25">
      <c r="C11943" s="160" t="s">
        <v>554</v>
      </c>
      <c r="D11943" s="161">
        <v>678.88</v>
      </c>
    </row>
    <row r="11944" spans="3:4" ht="15" hidden="1" customHeight="1" x14ac:dyDescent="0.25">
      <c r="C11944" s="158" t="s">
        <v>556</v>
      </c>
      <c r="D11944" s="159">
        <v>1195.8599999999999</v>
      </c>
    </row>
    <row r="11945" spans="3:4" ht="15" hidden="1" customHeight="1" x14ac:dyDescent="0.25">
      <c r="C11945" s="160" t="s">
        <v>539</v>
      </c>
      <c r="D11945" s="161">
        <v>14.61</v>
      </c>
    </row>
    <row r="11946" spans="3:4" ht="15" hidden="1" customHeight="1" x14ac:dyDescent="0.25">
      <c r="C11946" s="158" t="s">
        <v>553</v>
      </c>
      <c r="D11946" s="159">
        <v>844.03</v>
      </c>
    </row>
    <row r="11947" spans="3:4" ht="15" hidden="1" customHeight="1" x14ac:dyDescent="0.25">
      <c r="C11947" s="160" t="s">
        <v>307</v>
      </c>
      <c r="D11947" s="161">
        <v>875.12</v>
      </c>
    </row>
    <row r="11948" spans="3:4" ht="15" hidden="1" customHeight="1" x14ac:dyDescent="0.25">
      <c r="C11948" s="158" t="s">
        <v>548</v>
      </c>
      <c r="D11948" s="159">
        <v>686</v>
      </c>
    </row>
    <row r="11949" spans="3:4" ht="15" hidden="1" customHeight="1" x14ac:dyDescent="0.25">
      <c r="C11949" s="160" t="s">
        <v>556</v>
      </c>
      <c r="D11949" s="161">
        <v>632.58000000000004</v>
      </c>
    </row>
    <row r="11950" spans="3:4" ht="15" hidden="1" customHeight="1" x14ac:dyDescent="0.25">
      <c r="C11950" s="158" t="s">
        <v>307</v>
      </c>
      <c r="D11950" s="159">
        <v>424.48</v>
      </c>
    </row>
    <row r="11951" spans="3:4" ht="15" hidden="1" customHeight="1" x14ac:dyDescent="0.25">
      <c r="C11951" s="160" t="s">
        <v>551</v>
      </c>
      <c r="D11951" s="161">
        <v>797.93</v>
      </c>
    </row>
    <row r="11952" spans="3:4" ht="15" hidden="1" customHeight="1" x14ac:dyDescent="0.25">
      <c r="C11952" s="158" t="s">
        <v>549</v>
      </c>
      <c r="D11952" s="159">
        <v>1055.9000000000001</v>
      </c>
    </row>
    <row r="11953" spans="3:4" ht="15" hidden="1" customHeight="1" x14ac:dyDescent="0.25">
      <c r="C11953" s="160" t="s">
        <v>542</v>
      </c>
      <c r="D11953" s="161">
        <v>162.1</v>
      </c>
    </row>
    <row r="11954" spans="3:4" ht="15" hidden="1" customHeight="1" x14ac:dyDescent="0.25">
      <c r="C11954" s="158" t="s">
        <v>543</v>
      </c>
      <c r="D11954" s="159">
        <v>461.49</v>
      </c>
    </row>
    <row r="11955" spans="3:4" ht="15" hidden="1" customHeight="1" x14ac:dyDescent="0.25">
      <c r="C11955" s="160" t="s">
        <v>539</v>
      </c>
      <c r="D11955" s="161">
        <v>1254.17</v>
      </c>
    </row>
    <row r="11956" spans="3:4" ht="15" hidden="1" customHeight="1" x14ac:dyDescent="0.25">
      <c r="C11956" s="158" t="s">
        <v>548</v>
      </c>
      <c r="D11956" s="159">
        <v>1041.6199999999999</v>
      </c>
    </row>
    <row r="11957" spans="3:4" ht="15" hidden="1" customHeight="1" x14ac:dyDescent="0.25">
      <c r="C11957" s="160" t="s">
        <v>543</v>
      </c>
      <c r="D11957" s="161">
        <v>603.13</v>
      </c>
    </row>
    <row r="11958" spans="3:4" ht="15" hidden="1" customHeight="1" x14ac:dyDescent="0.25">
      <c r="C11958" s="158" t="s">
        <v>550</v>
      </c>
      <c r="D11958" s="159">
        <v>756.23</v>
      </c>
    </row>
    <row r="11959" spans="3:4" ht="15" hidden="1" customHeight="1" x14ac:dyDescent="0.25">
      <c r="C11959" s="160" t="s">
        <v>555</v>
      </c>
      <c r="D11959" s="161">
        <v>487.66</v>
      </c>
    </row>
    <row r="11960" spans="3:4" ht="15" hidden="1" customHeight="1" x14ac:dyDescent="0.25">
      <c r="C11960" s="158" t="s">
        <v>309</v>
      </c>
      <c r="D11960" s="159">
        <v>1128.82</v>
      </c>
    </row>
    <row r="11961" spans="3:4" ht="15" hidden="1" customHeight="1" x14ac:dyDescent="0.25">
      <c r="C11961" s="160" t="s">
        <v>312</v>
      </c>
      <c r="D11961" s="161">
        <v>1217.17</v>
      </c>
    </row>
    <row r="11962" spans="3:4" ht="15" hidden="1" customHeight="1" x14ac:dyDescent="0.25">
      <c r="C11962" s="158" t="s">
        <v>309</v>
      </c>
      <c r="D11962" s="159">
        <v>826.77</v>
      </c>
    </row>
    <row r="11963" spans="3:4" ht="15" hidden="1" customHeight="1" x14ac:dyDescent="0.25">
      <c r="C11963" s="160" t="s">
        <v>312</v>
      </c>
      <c r="D11963" s="161">
        <v>969.77</v>
      </c>
    </row>
    <row r="11964" spans="3:4" ht="15" hidden="1" customHeight="1" x14ac:dyDescent="0.25">
      <c r="C11964" s="158" t="s">
        <v>539</v>
      </c>
      <c r="D11964" s="159">
        <v>816.87</v>
      </c>
    </row>
    <row r="11965" spans="3:4" ht="15" hidden="1" customHeight="1" x14ac:dyDescent="0.25">
      <c r="C11965" s="160" t="s">
        <v>549</v>
      </c>
      <c r="D11965" s="161">
        <v>230.96</v>
      </c>
    </row>
    <row r="11966" spans="3:4" ht="15" hidden="1" customHeight="1" x14ac:dyDescent="0.25">
      <c r="C11966" s="158" t="s">
        <v>542</v>
      </c>
      <c r="D11966" s="159">
        <v>669.51</v>
      </c>
    </row>
    <row r="11967" spans="3:4" ht="15" hidden="1" customHeight="1" x14ac:dyDescent="0.25">
      <c r="C11967" s="160" t="s">
        <v>546</v>
      </c>
      <c r="D11967" s="161">
        <v>835.8</v>
      </c>
    </row>
    <row r="11968" spans="3:4" ht="15" hidden="1" customHeight="1" x14ac:dyDescent="0.25">
      <c r="C11968" s="158" t="s">
        <v>307</v>
      </c>
      <c r="D11968" s="159">
        <v>607.82000000000005</v>
      </c>
    </row>
    <row r="11969" spans="3:4" ht="15" hidden="1" customHeight="1" x14ac:dyDescent="0.25">
      <c r="C11969" s="160" t="s">
        <v>549</v>
      </c>
      <c r="D11969" s="161">
        <v>90.27</v>
      </c>
    </row>
    <row r="11970" spans="3:4" ht="15" hidden="1" customHeight="1" x14ac:dyDescent="0.25">
      <c r="C11970" s="158" t="s">
        <v>309</v>
      </c>
      <c r="D11970" s="159">
        <v>534.07000000000005</v>
      </c>
    </row>
    <row r="11971" spans="3:4" ht="15" hidden="1" customHeight="1" x14ac:dyDescent="0.25">
      <c r="C11971" s="160" t="s">
        <v>540</v>
      </c>
      <c r="D11971" s="161">
        <v>271.73</v>
      </c>
    </row>
    <row r="11972" spans="3:4" ht="15" hidden="1" customHeight="1" x14ac:dyDescent="0.25">
      <c r="C11972" s="158" t="s">
        <v>553</v>
      </c>
      <c r="D11972" s="159">
        <v>320.95999999999998</v>
      </c>
    </row>
    <row r="11973" spans="3:4" ht="15" hidden="1" customHeight="1" x14ac:dyDescent="0.25">
      <c r="C11973" s="160" t="s">
        <v>307</v>
      </c>
      <c r="D11973" s="161">
        <v>1220.1600000000001</v>
      </c>
    </row>
    <row r="11974" spans="3:4" ht="15" hidden="1" customHeight="1" x14ac:dyDescent="0.25">
      <c r="C11974" s="158" t="s">
        <v>546</v>
      </c>
      <c r="D11974" s="159">
        <v>847.16</v>
      </c>
    </row>
    <row r="11975" spans="3:4" ht="15" hidden="1" customHeight="1" x14ac:dyDescent="0.25">
      <c r="C11975" s="160" t="s">
        <v>542</v>
      </c>
      <c r="D11975" s="161">
        <v>145.86000000000001</v>
      </c>
    </row>
    <row r="11976" spans="3:4" ht="15" hidden="1" customHeight="1" x14ac:dyDescent="0.25">
      <c r="C11976" s="158" t="s">
        <v>308</v>
      </c>
      <c r="D11976" s="159">
        <v>725.05</v>
      </c>
    </row>
    <row r="11977" spans="3:4" ht="15" hidden="1" customHeight="1" x14ac:dyDescent="0.25">
      <c r="C11977" s="160" t="s">
        <v>539</v>
      </c>
      <c r="D11977" s="161">
        <v>743.54</v>
      </c>
    </row>
    <row r="11978" spans="3:4" ht="15" hidden="1" customHeight="1" x14ac:dyDescent="0.25">
      <c r="C11978" s="158" t="s">
        <v>549</v>
      </c>
      <c r="D11978" s="159">
        <v>543.79999999999995</v>
      </c>
    </row>
    <row r="11979" spans="3:4" ht="15" hidden="1" customHeight="1" x14ac:dyDescent="0.25">
      <c r="C11979" s="160" t="s">
        <v>542</v>
      </c>
      <c r="D11979" s="161">
        <v>1118.51</v>
      </c>
    </row>
    <row r="11980" spans="3:4" ht="15" hidden="1" customHeight="1" x14ac:dyDescent="0.25">
      <c r="C11980" s="158" t="s">
        <v>551</v>
      </c>
      <c r="D11980" s="159">
        <v>821.87</v>
      </c>
    </row>
    <row r="11981" spans="3:4" ht="15" hidden="1" customHeight="1" x14ac:dyDescent="0.25">
      <c r="C11981" s="160" t="s">
        <v>539</v>
      </c>
      <c r="D11981" s="161">
        <v>461.83</v>
      </c>
    </row>
    <row r="11982" spans="3:4" ht="15" hidden="1" customHeight="1" x14ac:dyDescent="0.25">
      <c r="C11982" s="158" t="s">
        <v>540</v>
      </c>
      <c r="D11982" s="159">
        <v>926.5</v>
      </c>
    </row>
    <row r="11983" spans="3:4" ht="15" hidden="1" customHeight="1" x14ac:dyDescent="0.25">
      <c r="C11983" s="160" t="s">
        <v>554</v>
      </c>
      <c r="D11983" s="161">
        <v>398.67</v>
      </c>
    </row>
    <row r="11984" spans="3:4" ht="15" hidden="1" customHeight="1" x14ac:dyDescent="0.25">
      <c r="C11984" s="158" t="s">
        <v>556</v>
      </c>
      <c r="D11984" s="159">
        <v>1042.3900000000001</v>
      </c>
    </row>
    <row r="11985" spans="3:4" ht="15" hidden="1" customHeight="1" x14ac:dyDescent="0.25">
      <c r="C11985" s="160" t="s">
        <v>308</v>
      </c>
      <c r="D11985" s="161">
        <v>1065.1099999999999</v>
      </c>
    </row>
    <row r="11986" spans="3:4" ht="15" hidden="1" customHeight="1" x14ac:dyDescent="0.25">
      <c r="C11986" s="158" t="s">
        <v>552</v>
      </c>
      <c r="D11986" s="159">
        <v>779.68</v>
      </c>
    </row>
    <row r="11987" spans="3:4" ht="15" hidden="1" customHeight="1" x14ac:dyDescent="0.25">
      <c r="C11987" s="160" t="s">
        <v>542</v>
      </c>
      <c r="D11987" s="161">
        <v>814.05</v>
      </c>
    </row>
    <row r="11988" spans="3:4" ht="15" hidden="1" customHeight="1" x14ac:dyDescent="0.25">
      <c r="C11988" s="158" t="s">
        <v>552</v>
      </c>
      <c r="D11988" s="159">
        <v>32.85</v>
      </c>
    </row>
    <row r="11989" spans="3:4" ht="15" hidden="1" customHeight="1" x14ac:dyDescent="0.25">
      <c r="C11989" s="160" t="s">
        <v>539</v>
      </c>
      <c r="D11989" s="161">
        <v>534.26</v>
      </c>
    </row>
    <row r="11990" spans="3:4" ht="15" hidden="1" customHeight="1" x14ac:dyDescent="0.25">
      <c r="C11990" s="158" t="s">
        <v>312</v>
      </c>
      <c r="D11990" s="159">
        <v>53.61</v>
      </c>
    </row>
    <row r="11991" spans="3:4" ht="15" hidden="1" customHeight="1" x14ac:dyDescent="0.25">
      <c r="C11991" s="160" t="s">
        <v>547</v>
      </c>
      <c r="D11991" s="161">
        <v>1183.78</v>
      </c>
    </row>
    <row r="11992" spans="3:4" ht="15" hidden="1" customHeight="1" x14ac:dyDescent="0.25">
      <c r="C11992" s="158" t="s">
        <v>546</v>
      </c>
      <c r="D11992" s="159">
        <v>735.99</v>
      </c>
    </row>
    <row r="11993" spans="3:4" ht="15" hidden="1" customHeight="1" x14ac:dyDescent="0.25">
      <c r="C11993" s="160" t="s">
        <v>309</v>
      </c>
      <c r="D11993" s="161">
        <v>458.87</v>
      </c>
    </row>
    <row r="11994" spans="3:4" ht="15" hidden="1" customHeight="1" x14ac:dyDescent="0.25">
      <c r="C11994" s="158" t="s">
        <v>547</v>
      </c>
      <c r="D11994" s="159">
        <v>1012.83</v>
      </c>
    </row>
    <row r="11995" spans="3:4" ht="15" hidden="1" customHeight="1" x14ac:dyDescent="0.25">
      <c r="C11995" s="160" t="s">
        <v>543</v>
      </c>
      <c r="D11995" s="161">
        <v>396.03</v>
      </c>
    </row>
    <row r="11996" spans="3:4" ht="15" hidden="1" customHeight="1" x14ac:dyDescent="0.25">
      <c r="C11996" s="158" t="s">
        <v>549</v>
      </c>
      <c r="D11996" s="159">
        <v>1114.7</v>
      </c>
    </row>
    <row r="11997" spans="3:4" ht="15" hidden="1" customHeight="1" x14ac:dyDescent="0.25">
      <c r="C11997" s="160" t="s">
        <v>539</v>
      </c>
      <c r="D11997" s="161">
        <v>676.24</v>
      </c>
    </row>
    <row r="11998" spans="3:4" ht="15" hidden="1" customHeight="1" x14ac:dyDescent="0.25">
      <c r="C11998" s="158" t="s">
        <v>545</v>
      </c>
      <c r="D11998" s="159">
        <v>911.29</v>
      </c>
    </row>
    <row r="11999" spans="3:4" ht="15" hidden="1" customHeight="1" x14ac:dyDescent="0.25">
      <c r="C11999" s="160" t="s">
        <v>307</v>
      </c>
      <c r="D11999" s="161">
        <v>1187.26</v>
      </c>
    </row>
    <row r="12000" spans="3:4" ht="15" hidden="1" customHeight="1" x14ac:dyDescent="0.25">
      <c r="C12000" s="158" t="s">
        <v>542</v>
      </c>
      <c r="D12000" s="159">
        <v>697.99</v>
      </c>
    </row>
    <row r="12001" spans="3:4" ht="15" hidden="1" customHeight="1" x14ac:dyDescent="0.25">
      <c r="C12001" s="160" t="s">
        <v>554</v>
      </c>
      <c r="D12001" s="161">
        <v>80.53</v>
      </c>
    </row>
    <row r="12002" spans="3:4" ht="15" hidden="1" customHeight="1" x14ac:dyDescent="0.25">
      <c r="C12002" s="158" t="s">
        <v>552</v>
      </c>
      <c r="D12002" s="159">
        <v>1178.03</v>
      </c>
    </row>
    <row r="12003" spans="3:4" ht="15" hidden="1" customHeight="1" x14ac:dyDescent="0.25">
      <c r="C12003" s="160" t="s">
        <v>539</v>
      </c>
      <c r="D12003" s="161">
        <v>427.02</v>
      </c>
    </row>
    <row r="12004" spans="3:4" ht="15" hidden="1" customHeight="1" x14ac:dyDescent="0.25">
      <c r="C12004" s="158" t="s">
        <v>540</v>
      </c>
      <c r="D12004" s="159">
        <v>258.45999999999998</v>
      </c>
    </row>
    <row r="12005" spans="3:4" ht="15" hidden="1" customHeight="1" x14ac:dyDescent="0.25">
      <c r="C12005" s="160" t="s">
        <v>309</v>
      </c>
      <c r="D12005" s="161">
        <v>487.99</v>
      </c>
    </row>
    <row r="12006" spans="3:4" ht="15" hidden="1" customHeight="1" x14ac:dyDescent="0.25">
      <c r="C12006" s="158" t="s">
        <v>547</v>
      </c>
      <c r="D12006" s="159">
        <v>1013.35</v>
      </c>
    </row>
    <row r="12007" spans="3:4" ht="15" hidden="1" customHeight="1" x14ac:dyDescent="0.25">
      <c r="C12007" s="160" t="s">
        <v>554</v>
      </c>
      <c r="D12007" s="161">
        <v>690.43</v>
      </c>
    </row>
    <row r="12008" spans="3:4" ht="15" hidden="1" customHeight="1" x14ac:dyDescent="0.25">
      <c r="C12008" s="158" t="s">
        <v>547</v>
      </c>
      <c r="D12008" s="159">
        <v>245.23</v>
      </c>
    </row>
    <row r="12009" spans="3:4" ht="15" hidden="1" customHeight="1" x14ac:dyDescent="0.25">
      <c r="C12009" s="160" t="s">
        <v>549</v>
      </c>
      <c r="D12009" s="161">
        <v>1167.23</v>
      </c>
    </row>
    <row r="12010" spans="3:4" ht="15" hidden="1" customHeight="1" x14ac:dyDescent="0.25">
      <c r="C12010" s="158" t="s">
        <v>552</v>
      </c>
      <c r="D12010" s="159">
        <v>1074.04</v>
      </c>
    </row>
    <row r="12011" spans="3:4" ht="15" hidden="1" customHeight="1" x14ac:dyDescent="0.25">
      <c r="C12011" s="160" t="s">
        <v>545</v>
      </c>
      <c r="D12011" s="161">
        <v>1003.99</v>
      </c>
    </row>
    <row r="12012" spans="3:4" ht="15" hidden="1" customHeight="1" x14ac:dyDescent="0.25">
      <c r="C12012" s="158" t="s">
        <v>547</v>
      </c>
      <c r="D12012" s="159">
        <v>637.07000000000005</v>
      </c>
    </row>
    <row r="12013" spans="3:4" ht="15" hidden="1" customHeight="1" x14ac:dyDescent="0.25">
      <c r="C12013" s="160" t="s">
        <v>540</v>
      </c>
      <c r="D12013" s="161">
        <v>1008.52</v>
      </c>
    </row>
    <row r="12014" spans="3:4" ht="15" hidden="1" customHeight="1" x14ac:dyDescent="0.25">
      <c r="C12014" s="158" t="s">
        <v>553</v>
      </c>
      <c r="D12014" s="159">
        <v>1251.73</v>
      </c>
    </row>
    <row r="12015" spans="3:4" ht="15" hidden="1" customHeight="1" x14ac:dyDescent="0.25">
      <c r="C12015" s="160" t="s">
        <v>307</v>
      </c>
      <c r="D12015" s="161">
        <v>692.24</v>
      </c>
    </row>
    <row r="12016" spans="3:4" ht="15" hidden="1" customHeight="1" x14ac:dyDescent="0.25">
      <c r="C12016" s="158" t="s">
        <v>308</v>
      </c>
      <c r="D12016" s="159">
        <v>446.74</v>
      </c>
    </row>
    <row r="12017" spans="3:4" ht="15" hidden="1" customHeight="1" x14ac:dyDescent="0.25">
      <c r="C12017" s="160" t="s">
        <v>307</v>
      </c>
      <c r="D12017" s="161">
        <v>1071.3</v>
      </c>
    </row>
    <row r="12018" spans="3:4" ht="15" hidden="1" customHeight="1" x14ac:dyDescent="0.25">
      <c r="C12018" s="158" t="s">
        <v>309</v>
      </c>
      <c r="D12018" s="159">
        <v>303.3</v>
      </c>
    </row>
    <row r="12019" spans="3:4" ht="15" hidden="1" customHeight="1" x14ac:dyDescent="0.25">
      <c r="C12019" s="160" t="s">
        <v>544</v>
      </c>
      <c r="D12019" s="161">
        <v>453.23</v>
      </c>
    </row>
    <row r="12020" spans="3:4" ht="15" hidden="1" customHeight="1" x14ac:dyDescent="0.25">
      <c r="C12020" s="158" t="s">
        <v>542</v>
      </c>
      <c r="D12020" s="159">
        <v>108.22</v>
      </c>
    </row>
    <row r="12021" spans="3:4" ht="15" hidden="1" customHeight="1" x14ac:dyDescent="0.25">
      <c r="C12021" s="160" t="s">
        <v>540</v>
      </c>
      <c r="D12021" s="161">
        <v>1029.1199999999999</v>
      </c>
    </row>
    <row r="12022" spans="3:4" ht="15" hidden="1" customHeight="1" x14ac:dyDescent="0.25">
      <c r="C12022" s="158" t="s">
        <v>541</v>
      </c>
      <c r="D12022" s="159">
        <v>201.32</v>
      </c>
    </row>
    <row r="12023" spans="3:4" ht="15" hidden="1" customHeight="1" x14ac:dyDescent="0.25">
      <c r="C12023" s="160" t="s">
        <v>542</v>
      </c>
      <c r="D12023" s="161">
        <v>576.08000000000004</v>
      </c>
    </row>
    <row r="12024" spans="3:4" ht="15" hidden="1" customHeight="1" x14ac:dyDescent="0.25">
      <c r="C12024" s="158" t="s">
        <v>552</v>
      </c>
      <c r="D12024" s="159">
        <v>821.52</v>
      </c>
    </row>
    <row r="12025" spans="3:4" ht="15" hidden="1" customHeight="1" x14ac:dyDescent="0.25">
      <c r="C12025" s="160" t="s">
        <v>539</v>
      </c>
      <c r="D12025" s="161">
        <v>1281.53</v>
      </c>
    </row>
    <row r="12026" spans="3:4" ht="15" hidden="1" customHeight="1" x14ac:dyDescent="0.25">
      <c r="C12026" s="158" t="s">
        <v>307</v>
      </c>
      <c r="D12026" s="159">
        <v>1271.1099999999999</v>
      </c>
    </row>
    <row r="12027" spans="3:4" ht="15" hidden="1" customHeight="1" x14ac:dyDescent="0.25">
      <c r="C12027" s="160" t="s">
        <v>549</v>
      </c>
      <c r="D12027" s="161">
        <v>668.53</v>
      </c>
    </row>
    <row r="12028" spans="3:4" ht="15" hidden="1" customHeight="1" x14ac:dyDescent="0.25">
      <c r="C12028" s="158" t="s">
        <v>546</v>
      </c>
      <c r="D12028" s="159">
        <v>1035.1300000000001</v>
      </c>
    </row>
    <row r="12029" spans="3:4" ht="15" hidden="1" customHeight="1" x14ac:dyDescent="0.25">
      <c r="C12029" s="160" t="s">
        <v>549</v>
      </c>
      <c r="D12029" s="161">
        <v>1003.72</v>
      </c>
    </row>
    <row r="12030" spans="3:4" ht="15" hidden="1" customHeight="1" x14ac:dyDescent="0.25">
      <c r="C12030" s="158" t="s">
        <v>307</v>
      </c>
      <c r="D12030" s="159">
        <v>607.73</v>
      </c>
    </row>
    <row r="12031" spans="3:4" ht="15" hidden="1" customHeight="1" x14ac:dyDescent="0.25">
      <c r="C12031" s="160" t="s">
        <v>553</v>
      </c>
      <c r="D12031" s="161">
        <v>1104.55</v>
      </c>
    </row>
    <row r="12032" spans="3:4" ht="15" hidden="1" customHeight="1" x14ac:dyDescent="0.25">
      <c r="C12032" s="158" t="s">
        <v>309</v>
      </c>
      <c r="D12032" s="159">
        <v>1262.22</v>
      </c>
    </row>
    <row r="12033" spans="3:4" ht="15" hidden="1" customHeight="1" x14ac:dyDescent="0.25">
      <c r="C12033" s="160" t="s">
        <v>552</v>
      </c>
      <c r="D12033" s="161">
        <v>326.54000000000002</v>
      </c>
    </row>
    <row r="12034" spans="3:4" ht="15" hidden="1" customHeight="1" x14ac:dyDescent="0.25">
      <c r="C12034" s="158" t="s">
        <v>308</v>
      </c>
      <c r="D12034" s="159">
        <v>21.48</v>
      </c>
    </row>
    <row r="12035" spans="3:4" ht="15" hidden="1" customHeight="1" x14ac:dyDescent="0.25">
      <c r="C12035" s="160" t="s">
        <v>543</v>
      </c>
      <c r="D12035" s="161">
        <v>452.65</v>
      </c>
    </row>
    <row r="12036" spans="3:4" ht="15" hidden="1" customHeight="1" x14ac:dyDescent="0.25">
      <c r="C12036" s="158" t="s">
        <v>308</v>
      </c>
      <c r="D12036" s="159">
        <v>1226.23</v>
      </c>
    </row>
    <row r="12037" spans="3:4" ht="15" hidden="1" customHeight="1" x14ac:dyDescent="0.25">
      <c r="C12037" s="160" t="s">
        <v>548</v>
      </c>
      <c r="D12037" s="161">
        <v>707.18</v>
      </c>
    </row>
    <row r="12038" spans="3:4" ht="15" hidden="1" customHeight="1" x14ac:dyDescent="0.25">
      <c r="C12038" s="158" t="s">
        <v>547</v>
      </c>
      <c r="D12038" s="159">
        <v>488.98</v>
      </c>
    </row>
    <row r="12039" spans="3:4" ht="15" hidden="1" customHeight="1" x14ac:dyDescent="0.25">
      <c r="C12039" s="160" t="s">
        <v>553</v>
      </c>
      <c r="D12039" s="161">
        <v>200.32</v>
      </c>
    </row>
    <row r="12040" spans="3:4" ht="15" hidden="1" customHeight="1" x14ac:dyDescent="0.25">
      <c r="C12040" s="158" t="s">
        <v>549</v>
      </c>
      <c r="D12040" s="159">
        <v>910.79</v>
      </c>
    </row>
    <row r="12041" spans="3:4" ht="15" hidden="1" customHeight="1" x14ac:dyDescent="0.25">
      <c r="C12041" s="160" t="s">
        <v>544</v>
      </c>
      <c r="D12041" s="161">
        <v>686.72</v>
      </c>
    </row>
    <row r="12042" spans="3:4" ht="15" hidden="1" customHeight="1" x14ac:dyDescent="0.25">
      <c r="C12042" s="158" t="s">
        <v>553</v>
      </c>
      <c r="D12042" s="159">
        <v>644.33000000000004</v>
      </c>
    </row>
    <row r="12043" spans="3:4" ht="15" hidden="1" customHeight="1" x14ac:dyDescent="0.25">
      <c r="C12043" s="160" t="s">
        <v>543</v>
      </c>
      <c r="D12043" s="161">
        <v>823.28</v>
      </c>
    </row>
    <row r="12044" spans="3:4" ht="15" hidden="1" customHeight="1" x14ac:dyDescent="0.25">
      <c r="C12044" s="158" t="s">
        <v>309</v>
      </c>
      <c r="D12044" s="159">
        <v>422.86</v>
      </c>
    </row>
    <row r="12045" spans="3:4" ht="15" hidden="1" customHeight="1" x14ac:dyDescent="0.25">
      <c r="C12045" s="160" t="s">
        <v>555</v>
      </c>
      <c r="D12045" s="161">
        <v>700.29</v>
      </c>
    </row>
    <row r="12046" spans="3:4" ht="15" hidden="1" customHeight="1" x14ac:dyDescent="0.25">
      <c r="C12046" s="158" t="s">
        <v>308</v>
      </c>
      <c r="D12046" s="159">
        <v>748.09</v>
      </c>
    </row>
    <row r="12047" spans="3:4" ht="15" hidden="1" customHeight="1" x14ac:dyDescent="0.25">
      <c r="C12047" s="160" t="s">
        <v>543</v>
      </c>
      <c r="D12047" s="161">
        <v>770.86</v>
      </c>
    </row>
    <row r="12048" spans="3:4" ht="15" hidden="1" customHeight="1" x14ac:dyDescent="0.25">
      <c r="C12048" s="158" t="s">
        <v>308</v>
      </c>
      <c r="D12048" s="159">
        <v>1188.6400000000001</v>
      </c>
    </row>
    <row r="12049" spans="3:4" ht="15" hidden="1" customHeight="1" x14ac:dyDescent="0.25">
      <c r="C12049" s="160" t="s">
        <v>312</v>
      </c>
      <c r="D12049" s="161">
        <v>710.81</v>
      </c>
    </row>
    <row r="12050" spans="3:4" ht="15" hidden="1" customHeight="1" x14ac:dyDescent="0.25">
      <c r="C12050" s="158" t="s">
        <v>551</v>
      </c>
      <c r="D12050" s="159">
        <v>1135.43</v>
      </c>
    </row>
    <row r="12051" spans="3:4" ht="15" hidden="1" customHeight="1" x14ac:dyDescent="0.25">
      <c r="C12051" s="160" t="s">
        <v>545</v>
      </c>
      <c r="D12051" s="161">
        <v>199.63</v>
      </c>
    </row>
    <row r="12052" spans="3:4" ht="15" hidden="1" customHeight="1" x14ac:dyDescent="0.25">
      <c r="C12052" s="158" t="s">
        <v>308</v>
      </c>
      <c r="D12052" s="159">
        <v>408.78</v>
      </c>
    </row>
    <row r="12053" spans="3:4" ht="15" hidden="1" customHeight="1" x14ac:dyDescent="0.25">
      <c r="C12053" s="160" t="s">
        <v>556</v>
      </c>
      <c r="D12053" s="161">
        <v>1271.8399999999999</v>
      </c>
    </row>
    <row r="12054" spans="3:4" ht="15" hidden="1" customHeight="1" x14ac:dyDescent="0.25">
      <c r="C12054" s="158" t="s">
        <v>543</v>
      </c>
      <c r="D12054" s="159">
        <v>390.31</v>
      </c>
    </row>
    <row r="12055" spans="3:4" ht="15" hidden="1" customHeight="1" x14ac:dyDescent="0.25">
      <c r="C12055" s="160" t="s">
        <v>551</v>
      </c>
      <c r="D12055" s="161">
        <v>1080.9000000000001</v>
      </c>
    </row>
    <row r="12056" spans="3:4" ht="15" hidden="1" customHeight="1" x14ac:dyDescent="0.25">
      <c r="C12056" s="158" t="s">
        <v>539</v>
      </c>
      <c r="D12056" s="159">
        <v>538.64</v>
      </c>
    </row>
    <row r="12057" spans="3:4" ht="15" hidden="1" customHeight="1" x14ac:dyDescent="0.25">
      <c r="C12057" s="160" t="s">
        <v>543</v>
      </c>
      <c r="D12057" s="161">
        <v>259.37</v>
      </c>
    </row>
    <row r="12058" spans="3:4" ht="15" hidden="1" customHeight="1" x14ac:dyDescent="0.25">
      <c r="C12058" s="158" t="s">
        <v>549</v>
      </c>
      <c r="D12058" s="159">
        <v>457.56</v>
      </c>
    </row>
    <row r="12059" spans="3:4" ht="15" hidden="1" customHeight="1" x14ac:dyDescent="0.25">
      <c r="C12059" s="160" t="s">
        <v>546</v>
      </c>
      <c r="D12059" s="161">
        <v>280.37</v>
      </c>
    </row>
    <row r="12060" spans="3:4" ht="15" hidden="1" customHeight="1" x14ac:dyDescent="0.25">
      <c r="C12060" s="158" t="s">
        <v>546</v>
      </c>
      <c r="D12060" s="159">
        <v>555.1</v>
      </c>
    </row>
    <row r="12061" spans="3:4" ht="15" hidden="1" customHeight="1" x14ac:dyDescent="0.25">
      <c r="C12061" s="160" t="s">
        <v>308</v>
      </c>
      <c r="D12061" s="161">
        <v>273.08</v>
      </c>
    </row>
    <row r="12062" spans="3:4" ht="15" hidden="1" customHeight="1" x14ac:dyDescent="0.25">
      <c r="C12062" s="158" t="s">
        <v>546</v>
      </c>
      <c r="D12062" s="159">
        <v>1261.44</v>
      </c>
    </row>
    <row r="12063" spans="3:4" ht="15" hidden="1" customHeight="1" x14ac:dyDescent="0.25">
      <c r="C12063" s="160" t="s">
        <v>546</v>
      </c>
      <c r="D12063" s="161">
        <v>750.78</v>
      </c>
    </row>
    <row r="12064" spans="3:4" ht="15" hidden="1" customHeight="1" x14ac:dyDescent="0.25">
      <c r="C12064" s="158" t="s">
        <v>556</v>
      </c>
      <c r="D12064" s="159">
        <v>616.07000000000005</v>
      </c>
    </row>
    <row r="12065" spans="3:4" ht="15" hidden="1" customHeight="1" x14ac:dyDescent="0.25">
      <c r="C12065" s="160" t="s">
        <v>312</v>
      </c>
      <c r="D12065" s="161">
        <v>1081.56</v>
      </c>
    </row>
    <row r="12066" spans="3:4" ht="15" hidden="1" customHeight="1" x14ac:dyDescent="0.25">
      <c r="C12066" s="158" t="s">
        <v>551</v>
      </c>
      <c r="D12066" s="159">
        <v>940.64</v>
      </c>
    </row>
    <row r="12067" spans="3:4" ht="15" hidden="1" customHeight="1" x14ac:dyDescent="0.25">
      <c r="C12067" s="160" t="s">
        <v>547</v>
      </c>
      <c r="D12067" s="161">
        <v>794.69</v>
      </c>
    </row>
    <row r="12068" spans="3:4" ht="15" hidden="1" customHeight="1" x14ac:dyDescent="0.25">
      <c r="C12068" s="158" t="s">
        <v>545</v>
      </c>
      <c r="D12068" s="159">
        <v>476.4</v>
      </c>
    </row>
    <row r="12069" spans="3:4" ht="15" hidden="1" customHeight="1" x14ac:dyDescent="0.25">
      <c r="C12069" s="160" t="s">
        <v>307</v>
      </c>
      <c r="D12069" s="161">
        <v>696.79</v>
      </c>
    </row>
    <row r="12070" spans="3:4" ht="15" hidden="1" customHeight="1" x14ac:dyDescent="0.25">
      <c r="C12070" s="158" t="s">
        <v>312</v>
      </c>
      <c r="D12070" s="159">
        <v>234.89</v>
      </c>
    </row>
    <row r="12071" spans="3:4" ht="15" hidden="1" customHeight="1" x14ac:dyDescent="0.25">
      <c r="C12071" s="160" t="s">
        <v>547</v>
      </c>
      <c r="D12071" s="161">
        <v>496.23</v>
      </c>
    </row>
    <row r="12072" spans="3:4" ht="15" hidden="1" customHeight="1" x14ac:dyDescent="0.25">
      <c r="C12072" s="158" t="s">
        <v>308</v>
      </c>
      <c r="D12072" s="159">
        <v>496.64</v>
      </c>
    </row>
    <row r="12073" spans="3:4" ht="15" hidden="1" customHeight="1" x14ac:dyDescent="0.25">
      <c r="C12073" s="160" t="s">
        <v>558</v>
      </c>
      <c r="D12073" s="161">
        <v>915.43</v>
      </c>
    </row>
    <row r="12074" spans="3:4" ht="15" hidden="1" customHeight="1" x14ac:dyDescent="0.25">
      <c r="C12074" s="158" t="s">
        <v>556</v>
      </c>
      <c r="D12074" s="159">
        <v>156.87</v>
      </c>
    </row>
    <row r="12075" spans="3:4" ht="15" hidden="1" customHeight="1" x14ac:dyDescent="0.25">
      <c r="C12075" s="160" t="s">
        <v>558</v>
      </c>
      <c r="D12075" s="161">
        <v>1006.48</v>
      </c>
    </row>
    <row r="12076" spans="3:4" ht="15" hidden="1" customHeight="1" x14ac:dyDescent="0.25">
      <c r="C12076" s="158" t="s">
        <v>307</v>
      </c>
      <c r="D12076" s="159">
        <v>168.63</v>
      </c>
    </row>
    <row r="12077" spans="3:4" ht="15" hidden="1" customHeight="1" x14ac:dyDescent="0.25">
      <c r="C12077" s="160" t="s">
        <v>540</v>
      </c>
      <c r="D12077" s="161">
        <v>495.1</v>
      </c>
    </row>
    <row r="12078" spans="3:4" ht="15" hidden="1" customHeight="1" x14ac:dyDescent="0.25">
      <c r="C12078" s="158" t="s">
        <v>307</v>
      </c>
      <c r="D12078" s="159">
        <v>57.71</v>
      </c>
    </row>
    <row r="12079" spans="3:4" ht="15" hidden="1" customHeight="1" x14ac:dyDescent="0.25">
      <c r="C12079" s="160" t="s">
        <v>553</v>
      </c>
      <c r="D12079" s="161">
        <v>1266.22</v>
      </c>
    </row>
    <row r="12080" spans="3:4" ht="15" hidden="1" customHeight="1" x14ac:dyDescent="0.25">
      <c r="C12080" s="158" t="s">
        <v>555</v>
      </c>
      <c r="D12080" s="159">
        <v>478.46</v>
      </c>
    </row>
    <row r="12081" spans="3:4" ht="15" hidden="1" customHeight="1" x14ac:dyDescent="0.25">
      <c r="C12081" s="160" t="s">
        <v>307</v>
      </c>
      <c r="D12081" s="161">
        <v>680.72</v>
      </c>
    </row>
    <row r="12082" spans="3:4" ht="15" hidden="1" customHeight="1" x14ac:dyDescent="0.25">
      <c r="C12082" s="158" t="s">
        <v>543</v>
      </c>
      <c r="D12082" s="159">
        <v>801.46</v>
      </c>
    </row>
    <row r="12083" spans="3:4" ht="15" hidden="1" customHeight="1" x14ac:dyDescent="0.25">
      <c r="C12083" s="160" t="s">
        <v>555</v>
      </c>
      <c r="D12083" s="161">
        <v>691.16</v>
      </c>
    </row>
    <row r="12084" spans="3:4" ht="15" hidden="1" customHeight="1" x14ac:dyDescent="0.25">
      <c r="C12084" s="158" t="s">
        <v>555</v>
      </c>
      <c r="D12084" s="159">
        <v>929.3</v>
      </c>
    </row>
    <row r="12085" spans="3:4" ht="15" hidden="1" customHeight="1" x14ac:dyDescent="0.25">
      <c r="C12085" s="160" t="s">
        <v>542</v>
      </c>
      <c r="D12085" s="161">
        <v>919.1</v>
      </c>
    </row>
    <row r="12086" spans="3:4" ht="15" hidden="1" customHeight="1" x14ac:dyDescent="0.25">
      <c r="C12086" s="158" t="s">
        <v>551</v>
      </c>
      <c r="D12086" s="159">
        <v>1047.76</v>
      </c>
    </row>
    <row r="12087" spans="3:4" ht="15" hidden="1" customHeight="1" x14ac:dyDescent="0.25">
      <c r="C12087" s="160" t="s">
        <v>546</v>
      </c>
      <c r="D12087" s="161">
        <v>362.54</v>
      </c>
    </row>
    <row r="12088" spans="3:4" ht="15" hidden="1" customHeight="1" x14ac:dyDescent="0.25">
      <c r="C12088" s="158" t="s">
        <v>544</v>
      </c>
      <c r="D12088" s="159">
        <v>192.19</v>
      </c>
    </row>
    <row r="12089" spans="3:4" ht="15" hidden="1" customHeight="1" x14ac:dyDescent="0.25">
      <c r="C12089" s="160" t="s">
        <v>552</v>
      </c>
      <c r="D12089" s="161">
        <v>340.82</v>
      </c>
    </row>
    <row r="12090" spans="3:4" ht="15" hidden="1" customHeight="1" x14ac:dyDescent="0.25">
      <c r="C12090" s="158" t="s">
        <v>540</v>
      </c>
      <c r="D12090" s="159">
        <v>1179.6199999999999</v>
      </c>
    </row>
    <row r="12091" spans="3:4" ht="15" hidden="1" customHeight="1" x14ac:dyDescent="0.25">
      <c r="C12091" s="160" t="s">
        <v>308</v>
      </c>
      <c r="D12091" s="161">
        <v>780.9</v>
      </c>
    </row>
    <row r="12092" spans="3:4" ht="15" hidden="1" customHeight="1" x14ac:dyDescent="0.25">
      <c r="C12092" s="158" t="s">
        <v>542</v>
      </c>
      <c r="D12092" s="159">
        <v>289.51</v>
      </c>
    </row>
    <row r="12093" spans="3:4" ht="15" hidden="1" customHeight="1" x14ac:dyDescent="0.25">
      <c r="C12093" s="160" t="s">
        <v>558</v>
      </c>
      <c r="D12093" s="161">
        <v>606.26</v>
      </c>
    </row>
    <row r="12094" spans="3:4" ht="15" hidden="1" customHeight="1" x14ac:dyDescent="0.25">
      <c r="C12094" s="158" t="s">
        <v>551</v>
      </c>
      <c r="D12094" s="159">
        <v>556.95000000000005</v>
      </c>
    </row>
    <row r="12095" spans="3:4" ht="15" hidden="1" customHeight="1" x14ac:dyDescent="0.25">
      <c r="C12095" s="160" t="s">
        <v>554</v>
      </c>
      <c r="D12095" s="161">
        <v>581.47</v>
      </c>
    </row>
    <row r="12096" spans="3:4" ht="15" hidden="1" customHeight="1" x14ac:dyDescent="0.25">
      <c r="C12096" s="158" t="s">
        <v>312</v>
      </c>
      <c r="D12096" s="159">
        <v>522.08000000000004</v>
      </c>
    </row>
    <row r="12097" spans="3:4" ht="15" hidden="1" customHeight="1" x14ac:dyDescent="0.25">
      <c r="C12097" s="160" t="s">
        <v>539</v>
      </c>
      <c r="D12097" s="161">
        <v>575.46</v>
      </c>
    </row>
    <row r="12098" spans="3:4" ht="15" hidden="1" customHeight="1" x14ac:dyDescent="0.25">
      <c r="C12098" s="158" t="s">
        <v>547</v>
      </c>
      <c r="D12098" s="159">
        <v>828.97</v>
      </c>
    </row>
    <row r="12099" spans="3:4" ht="15" hidden="1" customHeight="1" x14ac:dyDescent="0.25">
      <c r="C12099" s="160" t="s">
        <v>541</v>
      </c>
      <c r="D12099" s="161">
        <v>942.46</v>
      </c>
    </row>
    <row r="12100" spans="3:4" ht="15" hidden="1" customHeight="1" x14ac:dyDescent="0.25">
      <c r="C12100" s="158" t="s">
        <v>308</v>
      </c>
      <c r="D12100" s="159">
        <v>464.04</v>
      </c>
    </row>
    <row r="12101" spans="3:4" ht="15" hidden="1" customHeight="1" x14ac:dyDescent="0.25">
      <c r="C12101" s="160" t="s">
        <v>546</v>
      </c>
      <c r="D12101" s="161">
        <v>34.630000000000003</v>
      </c>
    </row>
    <row r="12102" spans="3:4" ht="15" hidden="1" customHeight="1" x14ac:dyDescent="0.25">
      <c r="C12102" s="158" t="s">
        <v>540</v>
      </c>
      <c r="D12102" s="159">
        <v>1184.03</v>
      </c>
    </row>
    <row r="12103" spans="3:4" ht="15" hidden="1" customHeight="1" x14ac:dyDescent="0.25">
      <c r="C12103" s="160" t="s">
        <v>308</v>
      </c>
      <c r="D12103" s="161">
        <v>714.45</v>
      </c>
    </row>
    <row r="12104" spans="3:4" ht="15" hidden="1" customHeight="1" x14ac:dyDescent="0.25">
      <c r="C12104" s="158" t="s">
        <v>312</v>
      </c>
      <c r="D12104" s="159">
        <v>1036.8599999999999</v>
      </c>
    </row>
    <row r="12105" spans="3:4" ht="15" hidden="1" customHeight="1" x14ac:dyDescent="0.25">
      <c r="C12105" s="160" t="s">
        <v>545</v>
      </c>
      <c r="D12105" s="161">
        <v>1000.67</v>
      </c>
    </row>
    <row r="12106" spans="3:4" ht="15" hidden="1" customHeight="1" x14ac:dyDescent="0.25">
      <c r="C12106" s="158" t="s">
        <v>540</v>
      </c>
      <c r="D12106" s="159">
        <v>414.6</v>
      </c>
    </row>
    <row r="12107" spans="3:4" ht="15" hidden="1" customHeight="1" x14ac:dyDescent="0.25">
      <c r="C12107" s="160" t="s">
        <v>307</v>
      </c>
      <c r="D12107" s="161">
        <v>792.58</v>
      </c>
    </row>
    <row r="12108" spans="3:4" ht="15" hidden="1" customHeight="1" x14ac:dyDescent="0.25">
      <c r="C12108" s="158" t="s">
        <v>308</v>
      </c>
      <c r="D12108" s="159">
        <v>276.74</v>
      </c>
    </row>
    <row r="12109" spans="3:4" ht="15" hidden="1" customHeight="1" x14ac:dyDescent="0.25">
      <c r="C12109" s="160" t="s">
        <v>308</v>
      </c>
      <c r="D12109" s="161">
        <v>357.05</v>
      </c>
    </row>
    <row r="12110" spans="3:4" ht="15" hidden="1" customHeight="1" x14ac:dyDescent="0.25">
      <c r="C12110" s="158" t="s">
        <v>548</v>
      </c>
      <c r="D12110" s="159">
        <v>575.02</v>
      </c>
    </row>
    <row r="12111" spans="3:4" ht="15" hidden="1" customHeight="1" x14ac:dyDescent="0.25">
      <c r="C12111" s="160" t="s">
        <v>547</v>
      </c>
      <c r="D12111" s="161">
        <v>146.74</v>
      </c>
    </row>
    <row r="12112" spans="3:4" ht="15" hidden="1" customHeight="1" x14ac:dyDescent="0.25">
      <c r="C12112" s="158" t="s">
        <v>542</v>
      </c>
      <c r="D12112" s="159">
        <v>635.38</v>
      </c>
    </row>
    <row r="12113" spans="3:4" ht="15" hidden="1" customHeight="1" x14ac:dyDescent="0.25">
      <c r="C12113" s="160" t="s">
        <v>307</v>
      </c>
      <c r="D12113" s="161">
        <v>1181.69</v>
      </c>
    </row>
    <row r="12114" spans="3:4" ht="15" hidden="1" customHeight="1" x14ac:dyDescent="0.25">
      <c r="C12114" s="158" t="s">
        <v>550</v>
      </c>
      <c r="D12114" s="159">
        <v>1051.22</v>
      </c>
    </row>
    <row r="12115" spans="3:4" ht="15" hidden="1" customHeight="1" x14ac:dyDescent="0.25">
      <c r="C12115" s="160" t="s">
        <v>542</v>
      </c>
      <c r="D12115" s="161">
        <v>413.99</v>
      </c>
    </row>
    <row r="12116" spans="3:4" ht="15" hidden="1" customHeight="1" x14ac:dyDescent="0.25">
      <c r="C12116" s="158" t="s">
        <v>546</v>
      </c>
      <c r="D12116" s="159">
        <v>559.44000000000005</v>
      </c>
    </row>
    <row r="12117" spans="3:4" ht="15" hidden="1" customHeight="1" x14ac:dyDescent="0.25">
      <c r="C12117" s="160" t="s">
        <v>543</v>
      </c>
      <c r="D12117" s="161">
        <v>314.58999999999997</v>
      </c>
    </row>
    <row r="12118" spans="3:4" ht="15" hidden="1" customHeight="1" x14ac:dyDescent="0.25">
      <c r="C12118" s="158" t="s">
        <v>549</v>
      </c>
      <c r="D12118" s="159">
        <v>272.92</v>
      </c>
    </row>
    <row r="12119" spans="3:4" ht="15" hidden="1" customHeight="1" x14ac:dyDescent="0.25">
      <c r="C12119" s="160" t="s">
        <v>551</v>
      </c>
      <c r="D12119" s="161">
        <v>502.69</v>
      </c>
    </row>
    <row r="12120" spans="3:4" ht="15" hidden="1" customHeight="1" x14ac:dyDescent="0.25">
      <c r="C12120" s="158" t="s">
        <v>540</v>
      </c>
      <c r="D12120" s="159">
        <v>1250.3599999999999</v>
      </c>
    </row>
    <row r="12121" spans="3:4" ht="15" hidden="1" customHeight="1" x14ac:dyDescent="0.25">
      <c r="C12121" s="160" t="s">
        <v>543</v>
      </c>
      <c r="D12121" s="161">
        <v>454.82</v>
      </c>
    </row>
    <row r="12122" spans="3:4" ht="15" hidden="1" customHeight="1" x14ac:dyDescent="0.25">
      <c r="C12122" s="158" t="s">
        <v>545</v>
      </c>
      <c r="D12122" s="159">
        <v>1110.1600000000001</v>
      </c>
    </row>
    <row r="12123" spans="3:4" ht="15" hidden="1" customHeight="1" x14ac:dyDescent="0.25">
      <c r="C12123" s="160" t="s">
        <v>544</v>
      </c>
      <c r="D12123" s="161">
        <v>236.88</v>
      </c>
    </row>
    <row r="12124" spans="3:4" ht="15" hidden="1" customHeight="1" x14ac:dyDescent="0.25">
      <c r="C12124" s="158" t="s">
        <v>549</v>
      </c>
      <c r="D12124" s="159">
        <v>83.8</v>
      </c>
    </row>
    <row r="12125" spans="3:4" ht="15" hidden="1" customHeight="1" x14ac:dyDescent="0.25">
      <c r="C12125" s="160" t="s">
        <v>555</v>
      </c>
      <c r="D12125" s="161">
        <v>647.14</v>
      </c>
    </row>
    <row r="12126" spans="3:4" ht="15" hidden="1" customHeight="1" x14ac:dyDescent="0.25">
      <c r="C12126" s="158" t="s">
        <v>552</v>
      </c>
      <c r="D12126" s="159">
        <v>592.62</v>
      </c>
    </row>
    <row r="12127" spans="3:4" ht="15" hidden="1" customHeight="1" x14ac:dyDescent="0.25">
      <c r="C12127" s="160" t="s">
        <v>546</v>
      </c>
      <c r="D12127" s="161">
        <v>183.28</v>
      </c>
    </row>
    <row r="12128" spans="3:4" ht="15" hidden="1" customHeight="1" x14ac:dyDescent="0.25">
      <c r="C12128" s="158" t="s">
        <v>540</v>
      </c>
      <c r="D12128" s="159">
        <v>972.19</v>
      </c>
    </row>
    <row r="12129" spans="3:4" ht="15" hidden="1" customHeight="1" x14ac:dyDescent="0.25">
      <c r="C12129" s="160" t="s">
        <v>555</v>
      </c>
      <c r="D12129" s="161">
        <v>283.2</v>
      </c>
    </row>
    <row r="12130" spans="3:4" ht="15" hidden="1" customHeight="1" x14ac:dyDescent="0.25">
      <c r="C12130" s="158" t="s">
        <v>312</v>
      </c>
      <c r="D12130" s="159">
        <v>628.76</v>
      </c>
    </row>
    <row r="12131" spans="3:4" ht="15" hidden="1" customHeight="1" x14ac:dyDescent="0.25">
      <c r="C12131" s="160" t="s">
        <v>546</v>
      </c>
      <c r="D12131" s="161">
        <v>558.45000000000005</v>
      </c>
    </row>
    <row r="12132" spans="3:4" ht="15" hidden="1" customHeight="1" x14ac:dyDescent="0.25">
      <c r="C12132" s="158" t="s">
        <v>539</v>
      </c>
      <c r="D12132" s="159">
        <v>230.31</v>
      </c>
    </row>
    <row r="12133" spans="3:4" ht="15" hidden="1" customHeight="1" x14ac:dyDescent="0.25">
      <c r="C12133" s="160" t="s">
        <v>308</v>
      </c>
      <c r="D12133" s="161">
        <v>145.22999999999999</v>
      </c>
    </row>
    <row r="12134" spans="3:4" ht="15" hidden="1" customHeight="1" x14ac:dyDescent="0.25">
      <c r="C12134" s="158" t="s">
        <v>543</v>
      </c>
      <c r="D12134" s="159">
        <v>1027.3800000000001</v>
      </c>
    </row>
    <row r="12135" spans="3:4" ht="15" hidden="1" customHeight="1" x14ac:dyDescent="0.25">
      <c r="C12135" s="160" t="s">
        <v>540</v>
      </c>
      <c r="D12135" s="161">
        <v>824.28</v>
      </c>
    </row>
    <row r="12136" spans="3:4" ht="15" hidden="1" customHeight="1" x14ac:dyDescent="0.25">
      <c r="C12136" s="158" t="s">
        <v>554</v>
      </c>
      <c r="D12136" s="159">
        <v>1117.06</v>
      </c>
    </row>
    <row r="12137" spans="3:4" ht="15" hidden="1" customHeight="1" x14ac:dyDescent="0.25">
      <c r="C12137" s="160" t="s">
        <v>555</v>
      </c>
      <c r="D12137" s="161">
        <v>1262.4100000000001</v>
      </c>
    </row>
    <row r="12138" spans="3:4" ht="15" hidden="1" customHeight="1" x14ac:dyDescent="0.25">
      <c r="C12138" s="158" t="s">
        <v>312</v>
      </c>
      <c r="D12138" s="159">
        <v>1227.73</v>
      </c>
    </row>
    <row r="12139" spans="3:4" ht="15" hidden="1" customHeight="1" x14ac:dyDescent="0.25">
      <c r="C12139" s="160" t="s">
        <v>543</v>
      </c>
      <c r="D12139" s="161">
        <v>152.09</v>
      </c>
    </row>
    <row r="12140" spans="3:4" ht="15" hidden="1" customHeight="1" x14ac:dyDescent="0.25">
      <c r="C12140" s="158" t="s">
        <v>312</v>
      </c>
      <c r="D12140" s="159">
        <v>807.92</v>
      </c>
    </row>
    <row r="12141" spans="3:4" ht="15" hidden="1" customHeight="1" x14ac:dyDescent="0.25">
      <c r="C12141" s="160" t="s">
        <v>539</v>
      </c>
      <c r="D12141" s="161">
        <v>1284.23</v>
      </c>
    </row>
    <row r="12142" spans="3:4" ht="15" hidden="1" customHeight="1" x14ac:dyDescent="0.25">
      <c r="C12142" s="158" t="s">
        <v>553</v>
      </c>
      <c r="D12142" s="159">
        <v>770.91</v>
      </c>
    </row>
    <row r="12143" spans="3:4" ht="15" hidden="1" customHeight="1" x14ac:dyDescent="0.25">
      <c r="C12143" s="160" t="s">
        <v>555</v>
      </c>
      <c r="D12143" s="161">
        <v>757.23</v>
      </c>
    </row>
    <row r="12144" spans="3:4" ht="15" hidden="1" customHeight="1" x14ac:dyDescent="0.25">
      <c r="C12144" s="158" t="s">
        <v>541</v>
      </c>
      <c r="D12144" s="159">
        <v>137.99</v>
      </c>
    </row>
    <row r="12145" spans="3:4" ht="15" hidden="1" customHeight="1" x14ac:dyDescent="0.25">
      <c r="C12145" s="160" t="s">
        <v>558</v>
      </c>
      <c r="D12145" s="161">
        <v>1285.3399999999999</v>
      </c>
    </row>
    <row r="12146" spans="3:4" ht="15" hidden="1" customHeight="1" x14ac:dyDescent="0.25">
      <c r="C12146" s="158" t="s">
        <v>309</v>
      </c>
      <c r="D12146" s="159">
        <v>274.56</v>
      </c>
    </row>
    <row r="12147" spans="3:4" ht="15" hidden="1" customHeight="1" x14ac:dyDescent="0.25">
      <c r="C12147" s="160" t="s">
        <v>547</v>
      </c>
      <c r="D12147" s="161">
        <v>692.23</v>
      </c>
    </row>
    <row r="12148" spans="3:4" ht="15" hidden="1" customHeight="1" x14ac:dyDescent="0.25">
      <c r="C12148" s="158" t="s">
        <v>542</v>
      </c>
      <c r="D12148" s="159">
        <v>1143.18</v>
      </c>
    </row>
    <row r="12149" spans="3:4" ht="15" hidden="1" customHeight="1" x14ac:dyDescent="0.25">
      <c r="C12149" s="160" t="s">
        <v>542</v>
      </c>
      <c r="D12149" s="161">
        <v>1272.95</v>
      </c>
    </row>
    <row r="12150" spans="3:4" ht="15" hidden="1" customHeight="1" x14ac:dyDescent="0.25">
      <c r="C12150" s="158" t="s">
        <v>542</v>
      </c>
      <c r="D12150" s="159">
        <v>981.62</v>
      </c>
    </row>
    <row r="12151" spans="3:4" ht="15" hidden="1" customHeight="1" x14ac:dyDescent="0.25">
      <c r="C12151" s="160" t="s">
        <v>550</v>
      </c>
      <c r="D12151" s="161">
        <v>989.05</v>
      </c>
    </row>
    <row r="12152" spans="3:4" ht="15" hidden="1" customHeight="1" x14ac:dyDescent="0.25">
      <c r="C12152" s="158" t="s">
        <v>308</v>
      </c>
      <c r="D12152" s="159">
        <v>964.36</v>
      </c>
    </row>
    <row r="12153" spans="3:4" ht="15" hidden="1" customHeight="1" x14ac:dyDescent="0.25">
      <c r="C12153" s="160" t="s">
        <v>549</v>
      </c>
      <c r="D12153" s="161">
        <v>549.54999999999995</v>
      </c>
    </row>
    <row r="12154" spans="3:4" ht="15" hidden="1" customHeight="1" x14ac:dyDescent="0.25">
      <c r="C12154" s="158" t="s">
        <v>549</v>
      </c>
      <c r="D12154" s="159">
        <v>579.4</v>
      </c>
    </row>
    <row r="12155" spans="3:4" ht="15" hidden="1" customHeight="1" x14ac:dyDescent="0.25">
      <c r="C12155" s="160" t="s">
        <v>546</v>
      </c>
      <c r="D12155" s="161">
        <v>622.63</v>
      </c>
    </row>
    <row r="12156" spans="3:4" ht="15" hidden="1" customHeight="1" x14ac:dyDescent="0.25">
      <c r="C12156" s="158" t="s">
        <v>550</v>
      </c>
      <c r="D12156" s="159">
        <v>593.79</v>
      </c>
    </row>
    <row r="12157" spans="3:4" ht="15" hidden="1" customHeight="1" x14ac:dyDescent="0.25">
      <c r="C12157" s="160" t="s">
        <v>544</v>
      </c>
      <c r="D12157" s="161">
        <v>890.71</v>
      </c>
    </row>
    <row r="12158" spans="3:4" ht="15" hidden="1" customHeight="1" x14ac:dyDescent="0.25">
      <c r="C12158" s="158" t="s">
        <v>307</v>
      </c>
      <c r="D12158" s="159">
        <v>834.23</v>
      </c>
    </row>
    <row r="12159" spans="3:4" ht="15" hidden="1" customHeight="1" x14ac:dyDescent="0.25">
      <c r="C12159" s="160" t="s">
        <v>552</v>
      </c>
      <c r="D12159" s="161">
        <v>1226.7</v>
      </c>
    </row>
    <row r="12160" spans="3:4" ht="15" hidden="1" customHeight="1" x14ac:dyDescent="0.25">
      <c r="C12160" s="158" t="s">
        <v>545</v>
      </c>
      <c r="D12160" s="159">
        <v>454.97</v>
      </c>
    </row>
    <row r="12161" spans="3:4" ht="15" hidden="1" customHeight="1" x14ac:dyDescent="0.25">
      <c r="C12161" s="160" t="s">
        <v>553</v>
      </c>
      <c r="D12161" s="161">
        <v>535.51</v>
      </c>
    </row>
    <row r="12162" spans="3:4" ht="15" hidden="1" customHeight="1" x14ac:dyDescent="0.25">
      <c r="C12162" s="158" t="s">
        <v>554</v>
      </c>
      <c r="D12162" s="159">
        <v>129.37</v>
      </c>
    </row>
    <row r="12163" spans="3:4" ht="15" hidden="1" customHeight="1" x14ac:dyDescent="0.25">
      <c r="C12163" s="160" t="s">
        <v>308</v>
      </c>
      <c r="D12163" s="161">
        <v>683.79</v>
      </c>
    </row>
    <row r="12164" spans="3:4" ht="15" hidden="1" customHeight="1" x14ac:dyDescent="0.25">
      <c r="C12164" s="158" t="s">
        <v>539</v>
      </c>
      <c r="D12164" s="159">
        <v>433.06</v>
      </c>
    </row>
    <row r="12165" spans="3:4" ht="15" hidden="1" customHeight="1" x14ac:dyDescent="0.25">
      <c r="C12165" s="160" t="s">
        <v>553</v>
      </c>
      <c r="D12165" s="161">
        <v>1266</v>
      </c>
    </row>
    <row r="12166" spans="3:4" ht="15" hidden="1" customHeight="1" x14ac:dyDescent="0.25">
      <c r="C12166" s="158" t="s">
        <v>546</v>
      </c>
      <c r="D12166" s="159">
        <v>126.81</v>
      </c>
    </row>
    <row r="12167" spans="3:4" ht="15" hidden="1" customHeight="1" x14ac:dyDescent="0.25">
      <c r="C12167" s="160" t="s">
        <v>547</v>
      </c>
      <c r="D12167" s="161">
        <v>158.21</v>
      </c>
    </row>
    <row r="12168" spans="3:4" ht="15" hidden="1" customHeight="1" x14ac:dyDescent="0.25">
      <c r="C12168" s="158" t="s">
        <v>546</v>
      </c>
      <c r="D12168" s="159">
        <v>702.69</v>
      </c>
    </row>
    <row r="12169" spans="3:4" ht="15" hidden="1" customHeight="1" x14ac:dyDescent="0.25">
      <c r="C12169" s="160" t="s">
        <v>549</v>
      </c>
      <c r="D12169" s="161">
        <v>31.8</v>
      </c>
    </row>
    <row r="12170" spans="3:4" ht="15" hidden="1" customHeight="1" x14ac:dyDescent="0.25">
      <c r="C12170" s="158" t="s">
        <v>546</v>
      </c>
      <c r="D12170" s="159">
        <v>306.33</v>
      </c>
    </row>
    <row r="12171" spans="3:4" ht="15" hidden="1" customHeight="1" x14ac:dyDescent="0.25">
      <c r="C12171" s="160" t="s">
        <v>558</v>
      </c>
      <c r="D12171" s="161">
        <v>1197.58</v>
      </c>
    </row>
    <row r="12172" spans="3:4" ht="15" hidden="1" customHeight="1" x14ac:dyDescent="0.25">
      <c r="C12172" s="158" t="s">
        <v>540</v>
      </c>
      <c r="D12172" s="159">
        <v>645.82000000000005</v>
      </c>
    </row>
    <row r="12173" spans="3:4" ht="15" hidden="1" customHeight="1" x14ac:dyDescent="0.25">
      <c r="C12173" s="160" t="s">
        <v>308</v>
      </c>
      <c r="D12173" s="161">
        <v>578.5</v>
      </c>
    </row>
    <row r="12174" spans="3:4" ht="15" hidden="1" customHeight="1" x14ac:dyDescent="0.25">
      <c r="C12174" s="158" t="s">
        <v>547</v>
      </c>
      <c r="D12174" s="159">
        <v>355.14</v>
      </c>
    </row>
    <row r="12175" spans="3:4" ht="15" hidden="1" customHeight="1" x14ac:dyDescent="0.25">
      <c r="C12175" s="160" t="s">
        <v>555</v>
      </c>
      <c r="D12175" s="161">
        <v>426.07</v>
      </c>
    </row>
    <row r="12176" spans="3:4" ht="15" hidden="1" customHeight="1" x14ac:dyDescent="0.25">
      <c r="C12176" s="158" t="s">
        <v>545</v>
      </c>
      <c r="D12176" s="159">
        <v>84.47</v>
      </c>
    </row>
    <row r="12177" spans="3:4" ht="15" hidden="1" customHeight="1" x14ac:dyDescent="0.25">
      <c r="C12177" s="160" t="s">
        <v>312</v>
      </c>
      <c r="D12177" s="161">
        <v>1255.82</v>
      </c>
    </row>
    <row r="12178" spans="3:4" ht="15" hidden="1" customHeight="1" x14ac:dyDescent="0.25">
      <c r="C12178" s="158" t="s">
        <v>547</v>
      </c>
      <c r="D12178" s="159">
        <v>205.14</v>
      </c>
    </row>
    <row r="12179" spans="3:4" ht="15" hidden="1" customHeight="1" x14ac:dyDescent="0.25">
      <c r="C12179" s="160" t="s">
        <v>544</v>
      </c>
      <c r="D12179" s="161">
        <v>1205.18</v>
      </c>
    </row>
    <row r="12180" spans="3:4" ht="15" hidden="1" customHeight="1" x14ac:dyDescent="0.25">
      <c r="C12180" s="158" t="s">
        <v>544</v>
      </c>
      <c r="D12180" s="159">
        <v>736.57</v>
      </c>
    </row>
    <row r="12181" spans="3:4" ht="15" hidden="1" customHeight="1" x14ac:dyDescent="0.25">
      <c r="C12181" s="160" t="s">
        <v>548</v>
      </c>
      <c r="D12181" s="161">
        <v>1154.07</v>
      </c>
    </row>
    <row r="12182" spans="3:4" ht="15" hidden="1" customHeight="1" x14ac:dyDescent="0.25">
      <c r="C12182" s="158" t="s">
        <v>547</v>
      </c>
      <c r="D12182" s="159">
        <v>969.1</v>
      </c>
    </row>
    <row r="12183" spans="3:4" ht="15" hidden="1" customHeight="1" x14ac:dyDescent="0.25">
      <c r="C12183" s="160" t="s">
        <v>542</v>
      </c>
      <c r="D12183" s="161">
        <v>65.27</v>
      </c>
    </row>
    <row r="12184" spans="3:4" ht="15" hidden="1" customHeight="1" x14ac:dyDescent="0.25">
      <c r="C12184" s="158" t="s">
        <v>539</v>
      </c>
      <c r="D12184" s="159">
        <v>884</v>
      </c>
    </row>
    <row r="12185" spans="3:4" ht="15" hidden="1" customHeight="1" x14ac:dyDescent="0.25">
      <c r="C12185" s="160" t="s">
        <v>543</v>
      </c>
      <c r="D12185" s="161">
        <v>787.41</v>
      </c>
    </row>
    <row r="12186" spans="3:4" ht="15" hidden="1" customHeight="1" x14ac:dyDescent="0.25">
      <c r="C12186" s="158" t="s">
        <v>312</v>
      </c>
      <c r="D12186" s="159">
        <v>663.71</v>
      </c>
    </row>
    <row r="12187" spans="3:4" ht="15" hidden="1" customHeight="1" x14ac:dyDescent="0.25">
      <c r="C12187" s="160" t="s">
        <v>544</v>
      </c>
      <c r="D12187" s="161">
        <v>25.14</v>
      </c>
    </row>
    <row r="12188" spans="3:4" ht="15" hidden="1" customHeight="1" x14ac:dyDescent="0.25">
      <c r="C12188" s="158" t="s">
        <v>544</v>
      </c>
      <c r="D12188" s="159">
        <v>766.54</v>
      </c>
    </row>
    <row r="12189" spans="3:4" ht="15" hidden="1" customHeight="1" x14ac:dyDescent="0.25">
      <c r="C12189" s="160" t="s">
        <v>544</v>
      </c>
      <c r="D12189" s="161">
        <v>640.67999999999995</v>
      </c>
    </row>
    <row r="12190" spans="3:4" ht="15" hidden="1" customHeight="1" x14ac:dyDescent="0.25">
      <c r="C12190" s="158" t="s">
        <v>549</v>
      </c>
      <c r="D12190" s="159">
        <v>320.61</v>
      </c>
    </row>
    <row r="12191" spans="3:4" ht="15" hidden="1" customHeight="1" x14ac:dyDescent="0.25">
      <c r="C12191" s="160" t="s">
        <v>308</v>
      </c>
      <c r="D12191" s="161">
        <v>94.8</v>
      </c>
    </row>
    <row r="12192" spans="3:4" ht="15" hidden="1" customHeight="1" x14ac:dyDescent="0.25">
      <c r="C12192" s="158" t="s">
        <v>540</v>
      </c>
      <c r="D12192" s="159">
        <v>1172.22</v>
      </c>
    </row>
    <row r="12193" spans="3:4" ht="15" hidden="1" customHeight="1" x14ac:dyDescent="0.25">
      <c r="C12193" s="160" t="s">
        <v>545</v>
      </c>
      <c r="D12193" s="161">
        <v>706.31</v>
      </c>
    </row>
    <row r="12194" spans="3:4" ht="15" hidden="1" customHeight="1" x14ac:dyDescent="0.25">
      <c r="C12194" s="158" t="s">
        <v>549</v>
      </c>
      <c r="D12194" s="159">
        <v>673.2</v>
      </c>
    </row>
    <row r="12195" spans="3:4" ht="15" hidden="1" customHeight="1" x14ac:dyDescent="0.25">
      <c r="C12195" s="160" t="s">
        <v>307</v>
      </c>
      <c r="D12195" s="161">
        <v>1057.05</v>
      </c>
    </row>
    <row r="12196" spans="3:4" ht="15" hidden="1" customHeight="1" x14ac:dyDescent="0.25">
      <c r="C12196" s="158" t="s">
        <v>543</v>
      </c>
      <c r="D12196" s="159">
        <v>316.45999999999998</v>
      </c>
    </row>
    <row r="12197" spans="3:4" ht="15" hidden="1" customHeight="1" x14ac:dyDescent="0.25">
      <c r="C12197" s="160" t="s">
        <v>549</v>
      </c>
      <c r="D12197" s="161">
        <v>807.09</v>
      </c>
    </row>
    <row r="12198" spans="3:4" ht="15" hidden="1" customHeight="1" x14ac:dyDescent="0.25">
      <c r="C12198" s="158" t="s">
        <v>539</v>
      </c>
      <c r="D12198" s="159">
        <v>1226.9000000000001</v>
      </c>
    </row>
    <row r="12199" spans="3:4" ht="15" hidden="1" customHeight="1" x14ac:dyDescent="0.25">
      <c r="C12199" s="160" t="s">
        <v>552</v>
      </c>
      <c r="D12199" s="161">
        <v>819.96</v>
      </c>
    </row>
    <row r="12200" spans="3:4" ht="15" hidden="1" customHeight="1" x14ac:dyDescent="0.25">
      <c r="C12200" s="158" t="s">
        <v>545</v>
      </c>
      <c r="D12200" s="159">
        <v>326.08</v>
      </c>
    </row>
    <row r="12201" spans="3:4" ht="15" hidden="1" customHeight="1" x14ac:dyDescent="0.25">
      <c r="C12201" s="160" t="s">
        <v>553</v>
      </c>
      <c r="D12201" s="161">
        <v>454.12</v>
      </c>
    </row>
    <row r="12202" spans="3:4" ht="15" hidden="1" customHeight="1" x14ac:dyDescent="0.25">
      <c r="C12202" s="158" t="s">
        <v>545</v>
      </c>
      <c r="D12202" s="159">
        <v>1185.98</v>
      </c>
    </row>
    <row r="12203" spans="3:4" ht="15" hidden="1" customHeight="1" x14ac:dyDescent="0.25">
      <c r="C12203" s="160" t="s">
        <v>552</v>
      </c>
      <c r="D12203" s="161">
        <v>247.12</v>
      </c>
    </row>
    <row r="12204" spans="3:4" ht="15" hidden="1" customHeight="1" x14ac:dyDescent="0.25">
      <c r="C12204" s="158" t="s">
        <v>552</v>
      </c>
      <c r="D12204" s="159">
        <v>1035.83</v>
      </c>
    </row>
    <row r="12205" spans="3:4" ht="15" hidden="1" customHeight="1" x14ac:dyDescent="0.25">
      <c r="C12205" s="160" t="s">
        <v>552</v>
      </c>
      <c r="D12205" s="161">
        <v>386.31</v>
      </c>
    </row>
    <row r="12206" spans="3:4" ht="15" hidden="1" customHeight="1" x14ac:dyDescent="0.25">
      <c r="C12206" s="158" t="s">
        <v>555</v>
      </c>
      <c r="D12206" s="159">
        <v>682.99</v>
      </c>
    </row>
    <row r="12207" spans="3:4" ht="15" hidden="1" customHeight="1" x14ac:dyDescent="0.25">
      <c r="C12207" s="160" t="s">
        <v>308</v>
      </c>
      <c r="D12207" s="161">
        <v>1145.05</v>
      </c>
    </row>
    <row r="12208" spans="3:4" ht="15" hidden="1" customHeight="1" x14ac:dyDescent="0.25">
      <c r="C12208" s="158" t="s">
        <v>551</v>
      </c>
      <c r="D12208" s="159">
        <v>766.89</v>
      </c>
    </row>
    <row r="12209" spans="3:4" ht="15" hidden="1" customHeight="1" x14ac:dyDescent="0.25">
      <c r="C12209" s="160" t="s">
        <v>307</v>
      </c>
      <c r="D12209" s="161">
        <v>1224.1199999999999</v>
      </c>
    </row>
    <row r="12210" spans="3:4" ht="15" hidden="1" customHeight="1" x14ac:dyDescent="0.25">
      <c r="C12210" s="158" t="s">
        <v>549</v>
      </c>
      <c r="D12210" s="159">
        <v>439.61</v>
      </c>
    </row>
    <row r="12211" spans="3:4" ht="15" hidden="1" customHeight="1" x14ac:dyDescent="0.25">
      <c r="C12211" s="160" t="s">
        <v>312</v>
      </c>
      <c r="D12211" s="161">
        <v>206.72</v>
      </c>
    </row>
    <row r="12212" spans="3:4" ht="15" hidden="1" customHeight="1" x14ac:dyDescent="0.25">
      <c r="C12212" s="158" t="s">
        <v>546</v>
      </c>
      <c r="D12212" s="159">
        <v>1087.57</v>
      </c>
    </row>
    <row r="12213" spans="3:4" ht="15" hidden="1" customHeight="1" x14ac:dyDescent="0.25">
      <c r="C12213" s="160" t="s">
        <v>553</v>
      </c>
      <c r="D12213" s="161">
        <v>814.99</v>
      </c>
    </row>
    <row r="12214" spans="3:4" ht="15" hidden="1" customHeight="1" x14ac:dyDescent="0.25">
      <c r="C12214" s="158" t="s">
        <v>555</v>
      </c>
      <c r="D12214" s="159">
        <v>710.96</v>
      </c>
    </row>
    <row r="12215" spans="3:4" ht="15" hidden="1" customHeight="1" x14ac:dyDescent="0.25">
      <c r="C12215" s="160" t="s">
        <v>548</v>
      </c>
      <c r="D12215" s="161">
        <v>816.22</v>
      </c>
    </row>
    <row r="12216" spans="3:4" ht="15" hidden="1" customHeight="1" x14ac:dyDescent="0.25">
      <c r="C12216" s="158" t="s">
        <v>540</v>
      </c>
      <c r="D12216" s="159">
        <v>338.01</v>
      </c>
    </row>
    <row r="12217" spans="3:4" ht="15" hidden="1" customHeight="1" x14ac:dyDescent="0.25">
      <c r="C12217" s="160" t="s">
        <v>546</v>
      </c>
      <c r="D12217" s="161">
        <v>153.57</v>
      </c>
    </row>
    <row r="12218" spans="3:4" ht="15" hidden="1" customHeight="1" x14ac:dyDescent="0.25">
      <c r="C12218" s="158" t="s">
        <v>555</v>
      </c>
      <c r="D12218" s="159">
        <v>1114.1600000000001</v>
      </c>
    </row>
    <row r="12219" spans="3:4" ht="15" hidden="1" customHeight="1" x14ac:dyDescent="0.25">
      <c r="C12219" s="160" t="s">
        <v>558</v>
      </c>
      <c r="D12219" s="161">
        <v>958.63</v>
      </c>
    </row>
    <row r="12220" spans="3:4" ht="15" hidden="1" customHeight="1" x14ac:dyDescent="0.25">
      <c r="C12220" s="158" t="s">
        <v>539</v>
      </c>
      <c r="D12220" s="159">
        <v>1284.79</v>
      </c>
    </row>
    <row r="12221" spans="3:4" ht="15" hidden="1" customHeight="1" x14ac:dyDescent="0.25">
      <c r="C12221" s="160" t="s">
        <v>546</v>
      </c>
      <c r="D12221" s="161">
        <v>1230.94</v>
      </c>
    </row>
    <row r="12222" spans="3:4" ht="15" hidden="1" customHeight="1" x14ac:dyDescent="0.25">
      <c r="C12222" s="158" t="s">
        <v>543</v>
      </c>
      <c r="D12222" s="159">
        <v>561.04</v>
      </c>
    </row>
    <row r="12223" spans="3:4" ht="15" hidden="1" customHeight="1" x14ac:dyDescent="0.25">
      <c r="C12223" s="160" t="s">
        <v>543</v>
      </c>
      <c r="D12223" s="161">
        <v>602.52</v>
      </c>
    </row>
    <row r="12224" spans="3:4" ht="15" hidden="1" customHeight="1" x14ac:dyDescent="0.25">
      <c r="C12224" s="158" t="s">
        <v>547</v>
      </c>
      <c r="D12224" s="159">
        <v>1141.45</v>
      </c>
    </row>
    <row r="12225" spans="3:4" ht="15" hidden="1" customHeight="1" x14ac:dyDescent="0.25">
      <c r="C12225" s="160" t="s">
        <v>540</v>
      </c>
      <c r="D12225" s="161">
        <v>277.48</v>
      </c>
    </row>
    <row r="12226" spans="3:4" ht="15" hidden="1" customHeight="1" x14ac:dyDescent="0.25">
      <c r="C12226" s="158" t="s">
        <v>309</v>
      </c>
      <c r="D12226" s="159">
        <v>68.45</v>
      </c>
    </row>
    <row r="12227" spans="3:4" ht="15" hidden="1" customHeight="1" x14ac:dyDescent="0.25">
      <c r="C12227" s="160" t="s">
        <v>312</v>
      </c>
      <c r="D12227" s="161">
        <v>1215.58</v>
      </c>
    </row>
    <row r="12228" spans="3:4" ht="15" hidden="1" customHeight="1" x14ac:dyDescent="0.25">
      <c r="C12228" s="158" t="s">
        <v>549</v>
      </c>
      <c r="D12228" s="159">
        <v>574.07000000000005</v>
      </c>
    </row>
    <row r="12229" spans="3:4" ht="15" hidden="1" customHeight="1" x14ac:dyDescent="0.25">
      <c r="C12229" s="160" t="s">
        <v>545</v>
      </c>
      <c r="D12229" s="161">
        <v>194.54</v>
      </c>
    </row>
    <row r="12230" spans="3:4" ht="15" hidden="1" customHeight="1" x14ac:dyDescent="0.25">
      <c r="C12230" s="158" t="s">
        <v>542</v>
      </c>
      <c r="D12230" s="159">
        <v>1135.52</v>
      </c>
    </row>
    <row r="12231" spans="3:4" ht="15" hidden="1" customHeight="1" x14ac:dyDescent="0.25">
      <c r="C12231" s="160" t="s">
        <v>551</v>
      </c>
      <c r="D12231" s="161">
        <v>1149.92</v>
      </c>
    </row>
    <row r="12232" spans="3:4" ht="15" hidden="1" customHeight="1" x14ac:dyDescent="0.25">
      <c r="C12232" s="158" t="s">
        <v>549</v>
      </c>
      <c r="D12232" s="159">
        <v>207.95</v>
      </c>
    </row>
    <row r="12233" spans="3:4" ht="15" hidden="1" customHeight="1" x14ac:dyDescent="0.25">
      <c r="C12233" s="160" t="s">
        <v>555</v>
      </c>
      <c r="D12233" s="161">
        <v>129.59</v>
      </c>
    </row>
    <row r="12234" spans="3:4" ht="15" hidden="1" customHeight="1" x14ac:dyDescent="0.25">
      <c r="C12234" s="158" t="s">
        <v>556</v>
      </c>
      <c r="D12234" s="159">
        <v>1256.02</v>
      </c>
    </row>
    <row r="12235" spans="3:4" ht="15" hidden="1" customHeight="1" x14ac:dyDescent="0.25">
      <c r="C12235" s="160" t="s">
        <v>539</v>
      </c>
      <c r="D12235" s="161">
        <v>624.82000000000005</v>
      </c>
    </row>
    <row r="12236" spans="3:4" ht="15" hidden="1" customHeight="1" x14ac:dyDescent="0.25">
      <c r="C12236" s="158" t="s">
        <v>553</v>
      </c>
      <c r="D12236" s="159">
        <v>341.2</v>
      </c>
    </row>
    <row r="12237" spans="3:4" ht="15" hidden="1" customHeight="1" x14ac:dyDescent="0.25">
      <c r="C12237" s="160" t="s">
        <v>544</v>
      </c>
      <c r="D12237" s="161">
        <v>687.8</v>
      </c>
    </row>
    <row r="12238" spans="3:4" ht="15" hidden="1" customHeight="1" x14ac:dyDescent="0.25">
      <c r="C12238" s="158" t="s">
        <v>540</v>
      </c>
      <c r="D12238" s="159">
        <v>868.28</v>
      </c>
    </row>
    <row r="12239" spans="3:4" ht="15" hidden="1" customHeight="1" x14ac:dyDescent="0.25">
      <c r="C12239" s="160" t="s">
        <v>554</v>
      </c>
      <c r="D12239" s="161">
        <v>968.69</v>
      </c>
    </row>
    <row r="12240" spans="3:4" ht="15" hidden="1" customHeight="1" x14ac:dyDescent="0.25">
      <c r="C12240" s="158" t="s">
        <v>539</v>
      </c>
      <c r="D12240" s="159">
        <v>780.39</v>
      </c>
    </row>
    <row r="12241" spans="3:4" ht="15" hidden="1" customHeight="1" x14ac:dyDescent="0.25">
      <c r="C12241" s="160" t="s">
        <v>309</v>
      </c>
      <c r="D12241" s="161">
        <v>1003.25</v>
      </c>
    </row>
    <row r="12242" spans="3:4" ht="15" hidden="1" customHeight="1" x14ac:dyDescent="0.25">
      <c r="C12242" s="158" t="s">
        <v>308</v>
      </c>
      <c r="D12242" s="159">
        <v>1074.94</v>
      </c>
    </row>
    <row r="12243" spans="3:4" ht="15" hidden="1" customHeight="1" x14ac:dyDescent="0.25">
      <c r="C12243" s="160" t="s">
        <v>552</v>
      </c>
      <c r="D12243" s="161">
        <v>1182.04</v>
      </c>
    </row>
    <row r="12244" spans="3:4" ht="15" hidden="1" customHeight="1" x14ac:dyDescent="0.25">
      <c r="C12244" s="158" t="s">
        <v>551</v>
      </c>
      <c r="D12244" s="159">
        <v>131.06</v>
      </c>
    </row>
    <row r="12245" spans="3:4" ht="15" hidden="1" customHeight="1" x14ac:dyDescent="0.25">
      <c r="C12245" s="160" t="s">
        <v>308</v>
      </c>
      <c r="D12245" s="161">
        <v>377.06</v>
      </c>
    </row>
    <row r="12246" spans="3:4" ht="15" hidden="1" customHeight="1" x14ac:dyDescent="0.25">
      <c r="C12246" s="158" t="s">
        <v>548</v>
      </c>
      <c r="D12246" s="159">
        <v>411.28</v>
      </c>
    </row>
    <row r="12247" spans="3:4" ht="15" hidden="1" customHeight="1" x14ac:dyDescent="0.25">
      <c r="C12247" s="160" t="s">
        <v>550</v>
      </c>
      <c r="D12247" s="161">
        <v>686.79</v>
      </c>
    </row>
    <row r="12248" spans="3:4" ht="15" hidden="1" customHeight="1" x14ac:dyDescent="0.25">
      <c r="C12248" s="158" t="s">
        <v>558</v>
      </c>
      <c r="D12248" s="159">
        <v>237.23</v>
      </c>
    </row>
    <row r="12249" spans="3:4" ht="15" hidden="1" customHeight="1" x14ac:dyDescent="0.25">
      <c r="C12249" s="160" t="s">
        <v>543</v>
      </c>
      <c r="D12249" s="161">
        <v>673.85</v>
      </c>
    </row>
    <row r="12250" spans="3:4" ht="15" hidden="1" customHeight="1" x14ac:dyDescent="0.25">
      <c r="C12250" s="158" t="s">
        <v>308</v>
      </c>
      <c r="D12250" s="159">
        <v>608.66</v>
      </c>
    </row>
    <row r="12251" spans="3:4" ht="15" hidden="1" customHeight="1" x14ac:dyDescent="0.25">
      <c r="C12251" s="160" t="s">
        <v>546</v>
      </c>
      <c r="D12251" s="161">
        <v>567.46</v>
      </c>
    </row>
    <row r="12252" spans="3:4" ht="15" hidden="1" customHeight="1" x14ac:dyDescent="0.25">
      <c r="C12252" s="158" t="s">
        <v>553</v>
      </c>
      <c r="D12252" s="159">
        <v>1108</v>
      </c>
    </row>
    <row r="12253" spans="3:4" ht="15" hidden="1" customHeight="1" x14ac:dyDescent="0.25">
      <c r="C12253" s="160" t="s">
        <v>547</v>
      </c>
      <c r="D12253" s="161">
        <v>22.56</v>
      </c>
    </row>
    <row r="12254" spans="3:4" ht="15" hidden="1" customHeight="1" x14ac:dyDescent="0.25">
      <c r="C12254" s="158" t="s">
        <v>541</v>
      </c>
      <c r="D12254" s="159">
        <v>920.09</v>
      </c>
    </row>
    <row r="12255" spans="3:4" ht="15" hidden="1" customHeight="1" x14ac:dyDescent="0.25">
      <c r="C12255" s="160" t="s">
        <v>552</v>
      </c>
      <c r="D12255" s="161">
        <v>1031.93</v>
      </c>
    </row>
    <row r="12256" spans="3:4" ht="15" hidden="1" customHeight="1" x14ac:dyDescent="0.25">
      <c r="C12256" s="158" t="s">
        <v>308</v>
      </c>
      <c r="D12256" s="159">
        <v>488.57</v>
      </c>
    </row>
    <row r="12257" spans="3:4" ht="15" hidden="1" customHeight="1" x14ac:dyDescent="0.25">
      <c r="C12257" s="160" t="s">
        <v>547</v>
      </c>
      <c r="D12257" s="161">
        <v>500.26</v>
      </c>
    </row>
    <row r="12258" spans="3:4" ht="15" hidden="1" customHeight="1" x14ac:dyDescent="0.25">
      <c r="C12258" s="158" t="s">
        <v>552</v>
      </c>
      <c r="D12258" s="159">
        <v>733.21</v>
      </c>
    </row>
    <row r="12259" spans="3:4" ht="15" hidden="1" customHeight="1" x14ac:dyDescent="0.25">
      <c r="C12259" s="160" t="s">
        <v>547</v>
      </c>
      <c r="D12259" s="161">
        <v>439.25</v>
      </c>
    </row>
    <row r="12260" spans="3:4" ht="15" hidden="1" customHeight="1" x14ac:dyDescent="0.25">
      <c r="C12260" s="158" t="s">
        <v>552</v>
      </c>
      <c r="D12260" s="159">
        <v>695.9</v>
      </c>
    </row>
    <row r="12261" spans="3:4" ht="15" hidden="1" customHeight="1" x14ac:dyDescent="0.25">
      <c r="C12261" s="160" t="s">
        <v>551</v>
      </c>
      <c r="D12261" s="161">
        <v>264.07</v>
      </c>
    </row>
    <row r="12262" spans="3:4" ht="15" hidden="1" customHeight="1" x14ac:dyDescent="0.25">
      <c r="C12262" s="158" t="s">
        <v>312</v>
      </c>
      <c r="D12262" s="159">
        <v>664.88</v>
      </c>
    </row>
    <row r="12263" spans="3:4" ht="15" hidden="1" customHeight="1" x14ac:dyDescent="0.25">
      <c r="C12263" s="160" t="s">
        <v>308</v>
      </c>
      <c r="D12263" s="161">
        <v>290.82</v>
      </c>
    </row>
    <row r="12264" spans="3:4" ht="15" hidden="1" customHeight="1" x14ac:dyDescent="0.25">
      <c r="C12264" s="158" t="s">
        <v>552</v>
      </c>
      <c r="D12264" s="159">
        <v>619.91999999999996</v>
      </c>
    </row>
    <row r="12265" spans="3:4" ht="15" hidden="1" customHeight="1" x14ac:dyDescent="0.25">
      <c r="C12265" s="160" t="s">
        <v>539</v>
      </c>
      <c r="D12265" s="161">
        <v>1028.45</v>
      </c>
    </row>
    <row r="12266" spans="3:4" ht="15" hidden="1" customHeight="1" x14ac:dyDescent="0.25">
      <c r="C12266" s="158" t="s">
        <v>547</v>
      </c>
      <c r="D12266" s="159">
        <v>179.2</v>
      </c>
    </row>
    <row r="12267" spans="3:4" ht="15" hidden="1" customHeight="1" x14ac:dyDescent="0.25">
      <c r="C12267" s="160" t="s">
        <v>558</v>
      </c>
      <c r="D12267" s="161">
        <v>89.49</v>
      </c>
    </row>
    <row r="12268" spans="3:4" ht="15" hidden="1" customHeight="1" x14ac:dyDescent="0.25">
      <c r="C12268" s="158" t="s">
        <v>308</v>
      </c>
      <c r="D12268" s="159">
        <v>283.14999999999998</v>
      </c>
    </row>
    <row r="12269" spans="3:4" ht="15" hidden="1" customHeight="1" x14ac:dyDescent="0.25">
      <c r="C12269" s="160" t="s">
        <v>552</v>
      </c>
      <c r="D12269" s="161">
        <v>809.11</v>
      </c>
    </row>
    <row r="12270" spans="3:4" ht="15" hidden="1" customHeight="1" x14ac:dyDescent="0.25">
      <c r="C12270" s="158" t="s">
        <v>542</v>
      </c>
      <c r="D12270" s="159">
        <v>767.34</v>
      </c>
    </row>
    <row r="12271" spans="3:4" ht="15" hidden="1" customHeight="1" x14ac:dyDescent="0.25">
      <c r="C12271" s="160" t="s">
        <v>543</v>
      </c>
      <c r="D12271" s="161">
        <v>683.61</v>
      </c>
    </row>
    <row r="12272" spans="3:4" ht="15" hidden="1" customHeight="1" x14ac:dyDescent="0.25">
      <c r="C12272" s="158" t="s">
        <v>558</v>
      </c>
      <c r="D12272" s="159">
        <v>708.04</v>
      </c>
    </row>
    <row r="12273" spans="3:4" ht="15" hidden="1" customHeight="1" x14ac:dyDescent="0.25">
      <c r="C12273" s="160" t="s">
        <v>547</v>
      </c>
      <c r="D12273" s="161">
        <v>287.83</v>
      </c>
    </row>
    <row r="12274" spans="3:4" ht="15" hidden="1" customHeight="1" x14ac:dyDescent="0.25">
      <c r="C12274" s="158" t="s">
        <v>542</v>
      </c>
      <c r="D12274" s="159">
        <v>430.68</v>
      </c>
    </row>
    <row r="12275" spans="3:4" ht="15" hidden="1" customHeight="1" x14ac:dyDescent="0.25">
      <c r="C12275" s="160" t="s">
        <v>554</v>
      </c>
      <c r="D12275" s="161">
        <v>1195.74</v>
      </c>
    </row>
    <row r="12276" spans="3:4" ht="15" hidden="1" customHeight="1" x14ac:dyDescent="0.25">
      <c r="C12276" s="158" t="s">
        <v>549</v>
      </c>
      <c r="D12276" s="159">
        <v>588.11</v>
      </c>
    </row>
    <row r="12277" spans="3:4" ht="15" hidden="1" customHeight="1" x14ac:dyDescent="0.25">
      <c r="C12277" s="160" t="s">
        <v>309</v>
      </c>
      <c r="D12277" s="161">
        <v>570.79</v>
      </c>
    </row>
    <row r="12278" spans="3:4" ht="15" hidden="1" customHeight="1" x14ac:dyDescent="0.25">
      <c r="C12278" s="158" t="s">
        <v>544</v>
      </c>
      <c r="D12278" s="159">
        <v>732.95</v>
      </c>
    </row>
    <row r="12279" spans="3:4" ht="15" hidden="1" customHeight="1" x14ac:dyDescent="0.25">
      <c r="C12279" s="160" t="s">
        <v>552</v>
      </c>
      <c r="D12279" s="161">
        <v>102.46</v>
      </c>
    </row>
    <row r="12280" spans="3:4" ht="15" hidden="1" customHeight="1" x14ac:dyDescent="0.25">
      <c r="C12280" s="158" t="s">
        <v>545</v>
      </c>
      <c r="D12280" s="159">
        <v>980.13</v>
      </c>
    </row>
    <row r="12281" spans="3:4" ht="15" hidden="1" customHeight="1" x14ac:dyDescent="0.25">
      <c r="C12281" s="160" t="s">
        <v>540</v>
      </c>
      <c r="D12281" s="161">
        <v>781.21</v>
      </c>
    </row>
    <row r="12282" spans="3:4" ht="15" hidden="1" customHeight="1" x14ac:dyDescent="0.25">
      <c r="C12282" s="158" t="s">
        <v>544</v>
      </c>
      <c r="D12282" s="159">
        <v>716.73</v>
      </c>
    </row>
    <row r="12283" spans="3:4" ht="15" hidden="1" customHeight="1" x14ac:dyDescent="0.25">
      <c r="C12283" s="160" t="s">
        <v>550</v>
      </c>
      <c r="D12283" s="161">
        <v>241.34</v>
      </c>
    </row>
    <row r="12284" spans="3:4" ht="15" hidden="1" customHeight="1" x14ac:dyDescent="0.25">
      <c r="C12284" s="158" t="s">
        <v>307</v>
      </c>
      <c r="D12284" s="159">
        <v>66.400000000000006</v>
      </c>
    </row>
    <row r="12285" spans="3:4" ht="15" hidden="1" customHeight="1" x14ac:dyDescent="0.25">
      <c r="C12285" s="160" t="s">
        <v>539</v>
      </c>
      <c r="D12285" s="161">
        <v>736.13</v>
      </c>
    </row>
    <row r="12286" spans="3:4" ht="15" hidden="1" customHeight="1" x14ac:dyDescent="0.25">
      <c r="C12286" s="158" t="s">
        <v>545</v>
      </c>
      <c r="D12286" s="159">
        <v>149.09</v>
      </c>
    </row>
    <row r="12287" spans="3:4" ht="15" hidden="1" customHeight="1" x14ac:dyDescent="0.25">
      <c r="C12287" s="160" t="s">
        <v>540</v>
      </c>
      <c r="D12287" s="161">
        <v>615.26</v>
      </c>
    </row>
    <row r="12288" spans="3:4" ht="15" hidden="1" customHeight="1" x14ac:dyDescent="0.25">
      <c r="C12288" s="158" t="s">
        <v>545</v>
      </c>
      <c r="D12288" s="159">
        <v>662.15</v>
      </c>
    </row>
    <row r="12289" spans="3:4" ht="15" hidden="1" customHeight="1" x14ac:dyDescent="0.25">
      <c r="C12289" s="160" t="s">
        <v>552</v>
      </c>
      <c r="D12289" s="161">
        <v>878.27</v>
      </c>
    </row>
    <row r="12290" spans="3:4" ht="15" hidden="1" customHeight="1" x14ac:dyDescent="0.25">
      <c r="C12290" s="158" t="s">
        <v>309</v>
      </c>
      <c r="D12290" s="159">
        <v>237.36</v>
      </c>
    </row>
    <row r="12291" spans="3:4" ht="15" hidden="1" customHeight="1" x14ac:dyDescent="0.25">
      <c r="C12291" s="160" t="s">
        <v>547</v>
      </c>
      <c r="D12291" s="161">
        <v>754.03</v>
      </c>
    </row>
    <row r="12292" spans="3:4" ht="15" hidden="1" customHeight="1" x14ac:dyDescent="0.25">
      <c r="C12292" s="158" t="s">
        <v>540</v>
      </c>
      <c r="D12292" s="159">
        <v>196.16</v>
      </c>
    </row>
    <row r="12293" spans="3:4" ht="15" hidden="1" customHeight="1" x14ac:dyDescent="0.25">
      <c r="C12293" s="160" t="s">
        <v>552</v>
      </c>
      <c r="D12293" s="161">
        <v>665.95</v>
      </c>
    </row>
    <row r="12294" spans="3:4" ht="15" hidden="1" customHeight="1" x14ac:dyDescent="0.25">
      <c r="C12294" s="158" t="s">
        <v>552</v>
      </c>
      <c r="D12294" s="159">
        <v>1034.68</v>
      </c>
    </row>
    <row r="12295" spans="3:4" ht="15" hidden="1" customHeight="1" x14ac:dyDescent="0.25">
      <c r="C12295" s="160" t="s">
        <v>549</v>
      </c>
      <c r="D12295" s="161">
        <v>62.49</v>
      </c>
    </row>
    <row r="12296" spans="3:4" ht="15" hidden="1" customHeight="1" x14ac:dyDescent="0.25">
      <c r="C12296" s="158" t="s">
        <v>308</v>
      </c>
      <c r="D12296" s="159">
        <v>861.01</v>
      </c>
    </row>
    <row r="12297" spans="3:4" ht="15" hidden="1" customHeight="1" x14ac:dyDescent="0.25">
      <c r="C12297" s="160" t="s">
        <v>309</v>
      </c>
      <c r="D12297" s="161">
        <v>1073.52</v>
      </c>
    </row>
    <row r="12298" spans="3:4" ht="15" hidden="1" customHeight="1" x14ac:dyDescent="0.25">
      <c r="C12298" s="158" t="s">
        <v>552</v>
      </c>
      <c r="D12298" s="159">
        <v>80.81</v>
      </c>
    </row>
    <row r="12299" spans="3:4" ht="15" hidden="1" customHeight="1" x14ac:dyDescent="0.25">
      <c r="C12299" s="160" t="s">
        <v>542</v>
      </c>
      <c r="D12299" s="161">
        <v>1192.17</v>
      </c>
    </row>
    <row r="12300" spans="3:4" ht="15" hidden="1" customHeight="1" x14ac:dyDescent="0.25">
      <c r="C12300" s="158" t="s">
        <v>307</v>
      </c>
      <c r="D12300" s="159">
        <v>1113.68</v>
      </c>
    </row>
    <row r="12301" spans="3:4" ht="15" hidden="1" customHeight="1" x14ac:dyDescent="0.25">
      <c r="C12301" s="160" t="s">
        <v>542</v>
      </c>
      <c r="D12301" s="161">
        <v>366.58</v>
      </c>
    </row>
    <row r="12302" spans="3:4" ht="15" hidden="1" customHeight="1" x14ac:dyDescent="0.25">
      <c r="C12302" s="158" t="s">
        <v>553</v>
      </c>
      <c r="D12302" s="159">
        <v>527.39</v>
      </c>
    </row>
    <row r="12303" spans="3:4" ht="15" hidden="1" customHeight="1" x14ac:dyDescent="0.25">
      <c r="C12303" s="160" t="s">
        <v>545</v>
      </c>
      <c r="D12303" s="161">
        <v>995.88</v>
      </c>
    </row>
    <row r="12304" spans="3:4" ht="15" hidden="1" customHeight="1" x14ac:dyDescent="0.25">
      <c r="C12304" s="158" t="s">
        <v>547</v>
      </c>
      <c r="D12304" s="159">
        <v>1202.95</v>
      </c>
    </row>
    <row r="12305" spans="3:4" ht="15" hidden="1" customHeight="1" x14ac:dyDescent="0.25">
      <c r="C12305" s="160" t="s">
        <v>547</v>
      </c>
      <c r="D12305" s="161">
        <v>337.19</v>
      </c>
    </row>
    <row r="12306" spans="3:4" ht="15" hidden="1" customHeight="1" x14ac:dyDescent="0.25">
      <c r="C12306" s="158" t="s">
        <v>539</v>
      </c>
      <c r="D12306" s="159">
        <v>751.81</v>
      </c>
    </row>
    <row r="12307" spans="3:4" ht="15" hidden="1" customHeight="1" x14ac:dyDescent="0.25">
      <c r="C12307" s="160" t="s">
        <v>551</v>
      </c>
      <c r="D12307" s="161">
        <v>729.6</v>
      </c>
    </row>
    <row r="12308" spans="3:4" ht="15" hidden="1" customHeight="1" x14ac:dyDescent="0.25">
      <c r="C12308" s="158" t="s">
        <v>547</v>
      </c>
      <c r="D12308" s="159">
        <v>165.96</v>
      </c>
    </row>
    <row r="12309" spans="3:4" ht="15" hidden="1" customHeight="1" x14ac:dyDescent="0.25">
      <c r="C12309" s="160" t="s">
        <v>312</v>
      </c>
      <c r="D12309" s="161">
        <v>739.57</v>
      </c>
    </row>
    <row r="12310" spans="3:4" ht="15" hidden="1" customHeight="1" x14ac:dyDescent="0.25">
      <c r="C12310" s="158" t="s">
        <v>540</v>
      </c>
      <c r="D12310" s="159">
        <v>547</v>
      </c>
    </row>
    <row r="12311" spans="3:4" ht="15" hidden="1" customHeight="1" x14ac:dyDescent="0.25">
      <c r="C12311" s="160" t="s">
        <v>544</v>
      </c>
      <c r="D12311" s="161">
        <v>854.4</v>
      </c>
    </row>
    <row r="12312" spans="3:4" ht="15" hidden="1" customHeight="1" x14ac:dyDescent="0.25">
      <c r="C12312" s="158" t="s">
        <v>543</v>
      </c>
      <c r="D12312" s="159">
        <v>493.04</v>
      </c>
    </row>
    <row r="12313" spans="3:4" ht="15" hidden="1" customHeight="1" x14ac:dyDescent="0.25">
      <c r="C12313" s="160" t="s">
        <v>540</v>
      </c>
      <c r="D12313" s="161">
        <v>588.66999999999996</v>
      </c>
    </row>
    <row r="12314" spans="3:4" ht="15" hidden="1" customHeight="1" x14ac:dyDescent="0.25">
      <c r="C12314" s="158" t="s">
        <v>543</v>
      </c>
      <c r="D12314" s="159">
        <v>175.3</v>
      </c>
    </row>
    <row r="12315" spans="3:4" ht="15" hidden="1" customHeight="1" x14ac:dyDescent="0.25">
      <c r="C12315" s="160" t="s">
        <v>541</v>
      </c>
      <c r="D12315" s="161">
        <v>411.61</v>
      </c>
    </row>
    <row r="12316" spans="3:4" ht="15" hidden="1" customHeight="1" x14ac:dyDescent="0.25">
      <c r="C12316" s="158" t="s">
        <v>542</v>
      </c>
      <c r="D12316" s="159">
        <v>88.15</v>
      </c>
    </row>
    <row r="12317" spans="3:4" ht="15" hidden="1" customHeight="1" x14ac:dyDescent="0.25">
      <c r="C12317" s="160" t="s">
        <v>544</v>
      </c>
      <c r="D12317" s="161">
        <v>257.93</v>
      </c>
    </row>
    <row r="12318" spans="3:4" ht="15" hidden="1" customHeight="1" x14ac:dyDescent="0.25">
      <c r="C12318" s="158" t="s">
        <v>546</v>
      </c>
      <c r="D12318" s="159">
        <v>203.67</v>
      </c>
    </row>
    <row r="12319" spans="3:4" ht="15" hidden="1" customHeight="1" x14ac:dyDescent="0.25">
      <c r="C12319" s="160" t="s">
        <v>308</v>
      </c>
      <c r="D12319" s="161">
        <v>1215.75</v>
      </c>
    </row>
    <row r="12320" spans="3:4" ht="15" hidden="1" customHeight="1" x14ac:dyDescent="0.25">
      <c r="C12320" s="158" t="s">
        <v>552</v>
      </c>
      <c r="D12320" s="159">
        <v>325.70999999999998</v>
      </c>
    </row>
    <row r="12321" spans="3:4" ht="15" hidden="1" customHeight="1" x14ac:dyDescent="0.25">
      <c r="C12321" s="160" t="s">
        <v>548</v>
      </c>
      <c r="D12321" s="161">
        <v>377.49</v>
      </c>
    </row>
    <row r="12322" spans="3:4" ht="15" hidden="1" customHeight="1" x14ac:dyDescent="0.25">
      <c r="C12322" s="158" t="s">
        <v>309</v>
      </c>
      <c r="D12322" s="159">
        <v>923.05</v>
      </c>
    </row>
    <row r="12323" spans="3:4" ht="15" hidden="1" customHeight="1" x14ac:dyDescent="0.25">
      <c r="C12323" s="160" t="s">
        <v>542</v>
      </c>
      <c r="D12323" s="161">
        <v>378.04</v>
      </c>
    </row>
    <row r="12324" spans="3:4" ht="15" hidden="1" customHeight="1" x14ac:dyDescent="0.25">
      <c r="C12324" s="158" t="s">
        <v>312</v>
      </c>
      <c r="D12324" s="159">
        <v>769.32</v>
      </c>
    </row>
    <row r="12325" spans="3:4" ht="15" hidden="1" customHeight="1" x14ac:dyDescent="0.25">
      <c r="C12325" s="160" t="s">
        <v>312</v>
      </c>
      <c r="D12325" s="161">
        <v>1090.82</v>
      </c>
    </row>
    <row r="12326" spans="3:4" ht="15" hidden="1" customHeight="1" x14ac:dyDescent="0.25">
      <c r="C12326" s="158" t="s">
        <v>542</v>
      </c>
      <c r="D12326" s="159">
        <v>892.81</v>
      </c>
    </row>
    <row r="12327" spans="3:4" ht="15" hidden="1" customHeight="1" x14ac:dyDescent="0.25">
      <c r="C12327" s="160" t="s">
        <v>556</v>
      </c>
      <c r="D12327" s="161">
        <v>493.46</v>
      </c>
    </row>
    <row r="12328" spans="3:4" ht="15" hidden="1" customHeight="1" x14ac:dyDescent="0.25">
      <c r="C12328" s="158" t="s">
        <v>549</v>
      </c>
      <c r="D12328" s="159">
        <v>674.31</v>
      </c>
    </row>
    <row r="12329" spans="3:4" ht="15" hidden="1" customHeight="1" x14ac:dyDescent="0.25">
      <c r="C12329" s="160" t="s">
        <v>550</v>
      </c>
      <c r="D12329" s="161">
        <v>873.35</v>
      </c>
    </row>
    <row r="12330" spans="3:4" ht="15" hidden="1" customHeight="1" x14ac:dyDescent="0.25">
      <c r="C12330" s="158" t="s">
        <v>545</v>
      </c>
      <c r="D12330" s="159">
        <v>608.83000000000004</v>
      </c>
    </row>
    <row r="12331" spans="3:4" ht="15" hidden="1" customHeight="1" x14ac:dyDescent="0.25">
      <c r="C12331" s="160" t="s">
        <v>307</v>
      </c>
      <c r="D12331" s="161">
        <v>865.31</v>
      </c>
    </row>
    <row r="12332" spans="3:4" ht="15" hidden="1" customHeight="1" x14ac:dyDescent="0.25">
      <c r="C12332" s="158" t="s">
        <v>312</v>
      </c>
      <c r="D12332" s="159">
        <v>1101.97</v>
      </c>
    </row>
    <row r="12333" spans="3:4" ht="15" hidden="1" customHeight="1" x14ac:dyDescent="0.25">
      <c r="C12333" s="160" t="s">
        <v>308</v>
      </c>
      <c r="D12333" s="161">
        <v>892.2</v>
      </c>
    </row>
    <row r="12334" spans="3:4" ht="15" hidden="1" customHeight="1" x14ac:dyDescent="0.25">
      <c r="C12334" s="158" t="s">
        <v>549</v>
      </c>
      <c r="D12334" s="159">
        <v>1175.1199999999999</v>
      </c>
    </row>
    <row r="12335" spans="3:4" ht="15" hidden="1" customHeight="1" x14ac:dyDescent="0.25">
      <c r="C12335" s="160" t="s">
        <v>546</v>
      </c>
      <c r="D12335" s="161">
        <v>115.42</v>
      </c>
    </row>
    <row r="12336" spans="3:4" ht="15" hidden="1" customHeight="1" x14ac:dyDescent="0.25">
      <c r="C12336" s="158" t="s">
        <v>557</v>
      </c>
      <c r="D12336" s="159">
        <v>837.43</v>
      </c>
    </row>
    <row r="12337" spans="3:4" ht="15" hidden="1" customHeight="1" x14ac:dyDescent="0.25">
      <c r="C12337" s="160" t="s">
        <v>539</v>
      </c>
      <c r="D12337" s="161">
        <v>52.83</v>
      </c>
    </row>
    <row r="12338" spans="3:4" ht="15" hidden="1" customHeight="1" x14ac:dyDescent="0.25">
      <c r="C12338" s="158" t="s">
        <v>552</v>
      </c>
      <c r="D12338" s="159">
        <v>1062.05</v>
      </c>
    </row>
    <row r="12339" spans="3:4" ht="15" hidden="1" customHeight="1" x14ac:dyDescent="0.25">
      <c r="C12339" s="160" t="s">
        <v>309</v>
      </c>
      <c r="D12339" s="161">
        <v>697.47</v>
      </c>
    </row>
    <row r="12340" spans="3:4" ht="15" hidden="1" customHeight="1" x14ac:dyDescent="0.25">
      <c r="C12340" s="158" t="s">
        <v>552</v>
      </c>
      <c r="D12340" s="159">
        <v>879.16</v>
      </c>
    </row>
    <row r="12341" spans="3:4" ht="15" hidden="1" customHeight="1" x14ac:dyDescent="0.25">
      <c r="C12341" s="160" t="s">
        <v>553</v>
      </c>
      <c r="D12341" s="161">
        <v>1247.97</v>
      </c>
    </row>
    <row r="12342" spans="3:4" ht="15" hidden="1" customHeight="1" x14ac:dyDescent="0.25">
      <c r="C12342" s="158" t="s">
        <v>309</v>
      </c>
      <c r="D12342" s="159">
        <v>459.64</v>
      </c>
    </row>
    <row r="12343" spans="3:4" ht="15" hidden="1" customHeight="1" x14ac:dyDescent="0.25">
      <c r="C12343" s="160" t="s">
        <v>309</v>
      </c>
      <c r="D12343" s="161">
        <v>869.04</v>
      </c>
    </row>
    <row r="12344" spans="3:4" ht="15" hidden="1" customHeight="1" x14ac:dyDescent="0.25">
      <c r="C12344" s="158" t="s">
        <v>549</v>
      </c>
      <c r="D12344" s="159">
        <v>508.99</v>
      </c>
    </row>
    <row r="12345" spans="3:4" ht="15" hidden="1" customHeight="1" x14ac:dyDescent="0.25">
      <c r="C12345" s="160" t="s">
        <v>307</v>
      </c>
      <c r="D12345" s="161">
        <v>923.38</v>
      </c>
    </row>
    <row r="12346" spans="3:4" ht="15" hidden="1" customHeight="1" x14ac:dyDescent="0.25">
      <c r="C12346" s="158" t="s">
        <v>553</v>
      </c>
      <c r="D12346" s="159">
        <v>1034.57</v>
      </c>
    </row>
    <row r="12347" spans="3:4" ht="15" hidden="1" customHeight="1" x14ac:dyDescent="0.25">
      <c r="C12347" s="160" t="s">
        <v>308</v>
      </c>
      <c r="D12347" s="161">
        <v>1070.33</v>
      </c>
    </row>
    <row r="12348" spans="3:4" ht="15" hidden="1" customHeight="1" x14ac:dyDescent="0.25">
      <c r="C12348" s="158" t="s">
        <v>542</v>
      </c>
      <c r="D12348" s="159">
        <v>910.16</v>
      </c>
    </row>
    <row r="12349" spans="3:4" ht="15" hidden="1" customHeight="1" x14ac:dyDescent="0.25">
      <c r="C12349" s="160" t="s">
        <v>553</v>
      </c>
      <c r="D12349" s="161">
        <v>818.7</v>
      </c>
    </row>
    <row r="12350" spans="3:4" ht="15" hidden="1" customHeight="1" x14ac:dyDescent="0.25">
      <c r="C12350" s="158" t="s">
        <v>550</v>
      </c>
      <c r="D12350" s="159">
        <v>139.83000000000001</v>
      </c>
    </row>
    <row r="12351" spans="3:4" ht="15" hidden="1" customHeight="1" x14ac:dyDescent="0.25">
      <c r="C12351" s="160" t="s">
        <v>555</v>
      </c>
      <c r="D12351" s="161">
        <v>665.99</v>
      </c>
    </row>
    <row r="12352" spans="3:4" ht="15" hidden="1" customHeight="1" x14ac:dyDescent="0.25">
      <c r="C12352" s="158" t="s">
        <v>551</v>
      </c>
      <c r="D12352" s="159">
        <v>1027.3499999999999</v>
      </c>
    </row>
    <row r="12353" spans="3:4" ht="15" hidden="1" customHeight="1" x14ac:dyDescent="0.25">
      <c r="C12353" s="160" t="s">
        <v>546</v>
      </c>
      <c r="D12353" s="161">
        <v>830.47</v>
      </c>
    </row>
    <row r="12354" spans="3:4" ht="15" hidden="1" customHeight="1" x14ac:dyDescent="0.25">
      <c r="C12354" s="158" t="s">
        <v>309</v>
      </c>
      <c r="D12354" s="159">
        <v>1159.5899999999999</v>
      </c>
    </row>
    <row r="12355" spans="3:4" ht="15" hidden="1" customHeight="1" x14ac:dyDescent="0.25">
      <c r="C12355" s="160" t="s">
        <v>549</v>
      </c>
      <c r="D12355" s="161">
        <v>967.42</v>
      </c>
    </row>
    <row r="12356" spans="3:4" ht="15" hidden="1" customHeight="1" x14ac:dyDescent="0.25">
      <c r="C12356" s="158" t="s">
        <v>557</v>
      </c>
      <c r="D12356" s="159">
        <v>705.62</v>
      </c>
    </row>
    <row r="12357" spans="3:4" ht="15" hidden="1" customHeight="1" x14ac:dyDescent="0.25">
      <c r="C12357" s="160" t="s">
        <v>546</v>
      </c>
      <c r="D12357" s="161">
        <v>248.56</v>
      </c>
    </row>
    <row r="12358" spans="3:4" ht="15" hidden="1" customHeight="1" x14ac:dyDescent="0.25">
      <c r="C12358" s="158" t="s">
        <v>307</v>
      </c>
      <c r="D12358" s="159">
        <v>32.29</v>
      </c>
    </row>
    <row r="12359" spans="3:4" ht="15" hidden="1" customHeight="1" x14ac:dyDescent="0.25">
      <c r="C12359" s="160" t="s">
        <v>539</v>
      </c>
      <c r="D12359" s="161">
        <v>732.99</v>
      </c>
    </row>
    <row r="12360" spans="3:4" ht="15" hidden="1" customHeight="1" x14ac:dyDescent="0.25">
      <c r="C12360" s="158" t="s">
        <v>551</v>
      </c>
      <c r="D12360" s="159">
        <v>32.82</v>
      </c>
    </row>
    <row r="12361" spans="3:4" ht="15" hidden="1" customHeight="1" x14ac:dyDescent="0.25">
      <c r="C12361" s="160" t="s">
        <v>308</v>
      </c>
      <c r="D12361" s="161">
        <v>222.07</v>
      </c>
    </row>
    <row r="12362" spans="3:4" ht="15" hidden="1" customHeight="1" x14ac:dyDescent="0.25">
      <c r="C12362" s="158" t="s">
        <v>546</v>
      </c>
      <c r="D12362" s="159">
        <v>628.44000000000005</v>
      </c>
    </row>
    <row r="12363" spans="3:4" ht="15" hidden="1" customHeight="1" x14ac:dyDescent="0.25">
      <c r="C12363" s="160" t="s">
        <v>542</v>
      </c>
      <c r="D12363" s="161">
        <v>83.04</v>
      </c>
    </row>
    <row r="12364" spans="3:4" ht="15" hidden="1" customHeight="1" x14ac:dyDescent="0.25">
      <c r="C12364" s="158" t="s">
        <v>309</v>
      </c>
      <c r="D12364" s="159">
        <v>134.97</v>
      </c>
    </row>
    <row r="12365" spans="3:4" ht="15" hidden="1" customHeight="1" x14ac:dyDescent="0.25">
      <c r="C12365" s="160" t="s">
        <v>307</v>
      </c>
      <c r="D12365" s="161">
        <v>1039.1600000000001</v>
      </c>
    </row>
    <row r="12366" spans="3:4" ht="15" hidden="1" customHeight="1" x14ac:dyDescent="0.25">
      <c r="C12366" s="158" t="s">
        <v>542</v>
      </c>
      <c r="D12366" s="159">
        <v>892.45</v>
      </c>
    </row>
    <row r="12367" spans="3:4" ht="15" hidden="1" customHeight="1" x14ac:dyDescent="0.25">
      <c r="C12367" s="160" t="s">
        <v>551</v>
      </c>
      <c r="D12367" s="161">
        <v>453.19</v>
      </c>
    </row>
    <row r="12368" spans="3:4" ht="15" hidden="1" customHeight="1" x14ac:dyDescent="0.25">
      <c r="C12368" s="158" t="s">
        <v>553</v>
      </c>
      <c r="D12368" s="159">
        <v>380.9</v>
      </c>
    </row>
    <row r="12369" spans="3:4" ht="15" hidden="1" customHeight="1" x14ac:dyDescent="0.25">
      <c r="C12369" s="160" t="s">
        <v>309</v>
      </c>
      <c r="D12369" s="161">
        <v>1093.73</v>
      </c>
    </row>
    <row r="12370" spans="3:4" ht="15" hidden="1" customHeight="1" x14ac:dyDescent="0.25">
      <c r="C12370" s="158" t="s">
        <v>539</v>
      </c>
      <c r="D12370" s="159">
        <v>758.33</v>
      </c>
    </row>
    <row r="12371" spans="3:4" ht="15" hidden="1" customHeight="1" x14ac:dyDescent="0.25">
      <c r="C12371" s="160" t="s">
        <v>557</v>
      </c>
      <c r="D12371" s="161">
        <v>332.01</v>
      </c>
    </row>
    <row r="12372" spans="3:4" ht="15" hidden="1" customHeight="1" x14ac:dyDescent="0.25">
      <c r="C12372" s="158" t="s">
        <v>539</v>
      </c>
      <c r="D12372" s="159">
        <v>176.61</v>
      </c>
    </row>
    <row r="12373" spans="3:4" ht="15" hidden="1" customHeight="1" x14ac:dyDescent="0.25">
      <c r="C12373" s="160" t="s">
        <v>546</v>
      </c>
      <c r="D12373" s="161">
        <v>211.58</v>
      </c>
    </row>
    <row r="12374" spans="3:4" ht="15" hidden="1" customHeight="1" x14ac:dyDescent="0.25">
      <c r="C12374" s="158" t="s">
        <v>547</v>
      </c>
      <c r="D12374" s="159">
        <v>669.24</v>
      </c>
    </row>
    <row r="12375" spans="3:4" ht="15" hidden="1" customHeight="1" x14ac:dyDescent="0.25">
      <c r="C12375" s="160" t="s">
        <v>551</v>
      </c>
      <c r="D12375" s="161">
        <v>116.12</v>
      </c>
    </row>
    <row r="12376" spans="3:4" ht="15" hidden="1" customHeight="1" x14ac:dyDescent="0.25">
      <c r="C12376" s="158" t="s">
        <v>550</v>
      </c>
      <c r="D12376" s="159">
        <v>588.28</v>
      </c>
    </row>
    <row r="12377" spans="3:4" ht="15" hidden="1" customHeight="1" x14ac:dyDescent="0.25">
      <c r="C12377" s="160" t="s">
        <v>556</v>
      </c>
      <c r="D12377" s="161">
        <v>746.38</v>
      </c>
    </row>
    <row r="12378" spans="3:4" ht="15" hidden="1" customHeight="1" x14ac:dyDescent="0.25">
      <c r="C12378" s="158" t="s">
        <v>549</v>
      </c>
      <c r="D12378" s="159">
        <v>641.54</v>
      </c>
    </row>
    <row r="12379" spans="3:4" ht="15" hidden="1" customHeight="1" x14ac:dyDescent="0.25">
      <c r="C12379" s="160" t="s">
        <v>307</v>
      </c>
      <c r="D12379" s="161">
        <v>644.09</v>
      </c>
    </row>
    <row r="12380" spans="3:4" ht="15" hidden="1" customHeight="1" x14ac:dyDescent="0.25">
      <c r="C12380" s="158" t="s">
        <v>539</v>
      </c>
      <c r="D12380" s="159">
        <v>201.29</v>
      </c>
    </row>
    <row r="12381" spans="3:4" ht="15" hidden="1" customHeight="1" x14ac:dyDescent="0.25">
      <c r="C12381" s="160" t="s">
        <v>309</v>
      </c>
      <c r="D12381" s="161">
        <v>702.12</v>
      </c>
    </row>
    <row r="12382" spans="3:4" ht="15" hidden="1" customHeight="1" x14ac:dyDescent="0.25">
      <c r="C12382" s="158" t="s">
        <v>549</v>
      </c>
      <c r="D12382" s="159">
        <v>707.2</v>
      </c>
    </row>
    <row r="12383" spans="3:4" ht="15" hidden="1" customHeight="1" x14ac:dyDescent="0.25">
      <c r="C12383" s="160" t="s">
        <v>545</v>
      </c>
      <c r="D12383" s="161">
        <v>339.17</v>
      </c>
    </row>
    <row r="12384" spans="3:4" ht="15" hidden="1" customHeight="1" x14ac:dyDescent="0.25">
      <c r="C12384" s="158" t="s">
        <v>540</v>
      </c>
      <c r="D12384" s="159">
        <v>348.17</v>
      </c>
    </row>
    <row r="12385" spans="3:4" ht="15" hidden="1" customHeight="1" x14ac:dyDescent="0.25">
      <c r="C12385" s="160" t="s">
        <v>550</v>
      </c>
      <c r="D12385" s="161">
        <v>736.18</v>
      </c>
    </row>
    <row r="12386" spans="3:4" ht="15" hidden="1" customHeight="1" x14ac:dyDescent="0.25">
      <c r="C12386" s="158" t="s">
        <v>542</v>
      </c>
      <c r="D12386" s="159">
        <v>366.27</v>
      </c>
    </row>
    <row r="12387" spans="3:4" ht="15" hidden="1" customHeight="1" x14ac:dyDescent="0.25">
      <c r="C12387" s="160" t="s">
        <v>308</v>
      </c>
      <c r="D12387" s="161">
        <v>797.36</v>
      </c>
    </row>
    <row r="12388" spans="3:4" ht="15" hidden="1" customHeight="1" x14ac:dyDescent="0.25">
      <c r="C12388" s="158" t="s">
        <v>307</v>
      </c>
      <c r="D12388" s="159">
        <v>815.46</v>
      </c>
    </row>
    <row r="12389" spans="3:4" ht="15" hidden="1" customHeight="1" x14ac:dyDescent="0.25">
      <c r="C12389" s="160" t="s">
        <v>312</v>
      </c>
      <c r="D12389" s="161">
        <v>682.22</v>
      </c>
    </row>
    <row r="12390" spans="3:4" ht="15" hidden="1" customHeight="1" x14ac:dyDescent="0.25">
      <c r="C12390" s="158" t="s">
        <v>550</v>
      </c>
      <c r="D12390" s="159">
        <v>417.69</v>
      </c>
    </row>
    <row r="12391" spans="3:4" ht="15" hidden="1" customHeight="1" x14ac:dyDescent="0.25">
      <c r="C12391" s="160" t="s">
        <v>553</v>
      </c>
      <c r="D12391" s="161">
        <v>499.56</v>
      </c>
    </row>
    <row r="12392" spans="3:4" ht="15" hidden="1" customHeight="1" x14ac:dyDescent="0.25">
      <c r="C12392" s="158" t="s">
        <v>309</v>
      </c>
      <c r="D12392" s="159">
        <v>99.12</v>
      </c>
    </row>
    <row r="12393" spans="3:4" ht="15" hidden="1" customHeight="1" x14ac:dyDescent="0.25">
      <c r="C12393" s="160" t="s">
        <v>309</v>
      </c>
      <c r="D12393" s="161">
        <v>1051.1300000000001</v>
      </c>
    </row>
    <row r="12394" spans="3:4" ht="15" hidden="1" customHeight="1" x14ac:dyDescent="0.25">
      <c r="C12394" s="158" t="s">
        <v>556</v>
      </c>
      <c r="D12394" s="159">
        <v>164.71</v>
      </c>
    </row>
    <row r="12395" spans="3:4" ht="15" hidden="1" customHeight="1" x14ac:dyDescent="0.25">
      <c r="C12395" s="160" t="s">
        <v>553</v>
      </c>
      <c r="D12395" s="161">
        <v>1152.07</v>
      </c>
    </row>
    <row r="12396" spans="3:4" ht="15" hidden="1" customHeight="1" x14ac:dyDescent="0.25">
      <c r="C12396" s="158" t="s">
        <v>543</v>
      </c>
      <c r="D12396" s="159">
        <v>475.72</v>
      </c>
    </row>
    <row r="12397" spans="3:4" ht="15" hidden="1" customHeight="1" x14ac:dyDescent="0.25">
      <c r="C12397" s="160" t="s">
        <v>308</v>
      </c>
      <c r="D12397" s="161">
        <v>1273.3699999999999</v>
      </c>
    </row>
    <row r="12398" spans="3:4" ht="15" hidden="1" customHeight="1" x14ac:dyDescent="0.25">
      <c r="C12398" s="158" t="s">
        <v>309</v>
      </c>
      <c r="D12398" s="159">
        <v>1196.8800000000001</v>
      </c>
    </row>
    <row r="12399" spans="3:4" ht="15" hidden="1" customHeight="1" x14ac:dyDescent="0.25">
      <c r="C12399" s="160" t="s">
        <v>539</v>
      </c>
      <c r="D12399" s="161">
        <v>398.07</v>
      </c>
    </row>
    <row r="12400" spans="3:4" ht="15" hidden="1" customHeight="1" x14ac:dyDescent="0.25">
      <c r="C12400" s="158" t="s">
        <v>556</v>
      </c>
      <c r="D12400" s="159">
        <v>1285.73</v>
      </c>
    </row>
    <row r="12401" spans="3:4" ht="15" hidden="1" customHeight="1" x14ac:dyDescent="0.25">
      <c r="C12401" s="160" t="s">
        <v>542</v>
      </c>
      <c r="D12401" s="161">
        <v>1174.57</v>
      </c>
    </row>
    <row r="12402" spans="3:4" ht="15" hidden="1" customHeight="1" x14ac:dyDescent="0.25">
      <c r="C12402" s="158" t="s">
        <v>307</v>
      </c>
      <c r="D12402" s="159">
        <v>925.28</v>
      </c>
    </row>
    <row r="12403" spans="3:4" ht="15" hidden="1" customHeight="1" x14ac:dyDescent="0.25">
      <c r="C12403" s="160" t="s">
        <v>549</v>
      </c>
      <c r="D12403" s="161">
        <v>669.44</v>
      </c>
    </row>
    <row r="12404" spans="3:4" ht="15" hidden="1" customHeight="1" x14ac:dyDescent="0.25">
      <c r="C12404" s="158" t="s">
        <v>550</v>
      </c>
      <c r="D12404" s="159">
        <v>529.22</v>
      </c>
    </row>
    <row r="12405" spans="3:4" ht="15" hidden="1" customHeight="1" x14ac:dyDescent="0.25">
      <c r="C12405" s="160" t="s">
        <v>312</v>
      </c>
      <c r="D12405" s="161">
        <v>14.96</v>
      </c>
    </row>
    <row r="12406" spans="3:4" ht="15" hidden="1" customHeight="1" x14ac:dyDescent="0.25">
      <c r="C12406" s="158" t="s">
        <v>307</v>
      </c>
      <c r="D12406" s="159">
        <v>1000.08</v>
      </c>
    </row>
    <row r="12407" spans="3:4" ht="15" hidden="1" customHeight="1" x14ac:dyDescent="0.25">
      <c r="C12407" s="160" t="s">
        <v>552</v>
      </c>
      <c r="D12407" s="161">
        <v>739.45</v>
      </c>
    </row>
    <row r="12408" spans="3:4" ht="15" hidden="1" customHeight="1" x14ac:dyDescent="0.25">
      <c r="C12408" s="158" t="s">
        <v>554</v>
      </c>
      <c r="D12408" s="159">
        <v>345.69</v>
      </c>
    </row>
    <row r="12409" spans="3:4" ht="15" hidden="1" customHeight="1" x14ac:dyDescent="0.25">
      <c r="C12409" s="160" t="s">
        <v>307</v>
      </c>
      <c r="D12409" s="161">
        <v>318.06</v>
      </c>
    </row>
    <row r="12410" spans="3:4" ht="15" hidden="1" customHeight="1" x14ac:dyDescent="0.25">
      <c r="C12410" s="158" t="s">
        <v>555</v>
      </c>
      <c r="D12410" s="159">
        <v>168.11</v>
      </c>
    </row>
    <row r="12411" spans="3:4" ht="15" hidden="1" customHeight="1" x14ac:dyDescent="0.25">
      <c r="C12411" s="160" t="s">
        <v>545</v>
      </c>
      <c r="D12411" s="161">
        <v>31.87</v>
      </c>
    </row>
    <row r="12412" spans="3:4" ht="15" hidden="1" customHeight="1" x14ac:dyDescent="0.25">
      <c r="C12412" s="158" t="s">
        <v>545</v>
      </c>
      <c r="D12412" s="159">
        <v>1023.56</v>
      </c>
    </row>
    <row r="12413" spans="3:4" ht="15" hidden="1" customHeight="1" x14ac:dyDescent="0.25">
      <c r="C12413" s="160" t="s">
        <v>547</v>
      </c>
      <c r="D12413" s="161">
        <v>405.39</v>
      </c>
    </row>
    <row r="12414" spans="3:4" ht="15" hidden="1" customHeight="1" x14ac:dyDescent="0.25">
      <c r="C12414" s="158" t="s">
        <v>547</v>
      </c>
      <c r="D12414" s="159">
        <v>576.91999999999996</v>
      </c>
    </row>
    <row r="12415" spans="3:4" ht="15" hidden="1" customHeight="1" x14ac:dyDescent="0.25">
      <c r="C12415" s="160" t="s">
        <v>546</v>
      </c>
      <c r="D12415" s="161">
        <v>121.81</v>
      </c>
    </row>
    <row r="12416" spans="3:4" ht="15" hidden="1" customHeight="1" x14ac:dyDescent="0.25">
      <c r="C12416" s="158" t="s">
        <v>545</v>
      </c>
      <c r="D12416" s="159">
        <v>328.67</v>
      </c>
    </row>
    <row r="12417" spans="3:4" ht="15" hidden="1" customHeight="1" x14ac:dyDescent="0.25">
      <c r="C12417" s="160" t="s">
        <v>543</v>
      </c>
      <c r="D12417" s="161">
        <v>1107.6099999999999</v>
      </c>
    </row>
    <row r="12418" spans="3:4" ht="15" hidden="1" customHeight="1" x14ac:dyDescent="0.25">
      <c r="C12418" s="158" t="s">
        <v>539</v>
      </c>
      <c r="D12418" s="159">
        <v>491.77</v>
      </c>
    </row>
    <row r="12419" spans="3:4" ht="15" hidden="1" customHeight="1" x14ac:dyDescent="0.25">
      <c r="C12419" s="160" t="s">
        <v>307</v>
      </c>
      <c r="D12419" s="161">
        <v>790.95</v>
      </c>
    </row>
    <row r="12420" spans="3:4" ht="15" hidden="1" customHeight="1" x14ac:dyDescent="0.25">
      <c r="C12420" s="158" t="s">
        <v>556</v>
      </c>
      <c r="D12420" s="159">
        <v>66.98</v>
      </c>
    </row>
    <row r="12421" spans="3:4" ht="15" hidden="1" customHeight="1" x14ac:dyDescent="0.25">
      <c r="C12421" s="160" t="s">
        <v>308</v>
      </c>
      <c r="D12421" s="161">
        <v>1172.98</v>
      </c>
    </row>
    <row r="12422" spans="3:4" ht="15" hidden="1" customHeight="1" x14ac:dyDescent="0.25">
      <c r="C12422" s="158" t="s">
        <v>551</v>
      </c>
      <c r="D12422" s="159">
        <v>421.02</v>
      </c>
    </row>
    <row r="12423" spans="3:4" ht="15" hidden="1" customHeight="1" x14ac:dyDescent="0.25">
      <c r="C12423" s="160" t="s">
        <v>309</v>
      </c>
      <c r="D12423" s="161">
        <v>941.5</v>
      </c>
    </row>
    <row r="12424" spans="3:4" ht="15" hidden="1" customHeight="1" x14ac:dyDescent="0.25">
      <c r="C12424" s="158" t="s">
        <v>543</v>
      </c>
      <c r="D12424" s="159">
        <v>446.31</v>
      </c>
    </row>
    <row r="12425" spans="3:4" ht="15" hidden="1" customHeight="1" x14ac:dyDescent="0.25">
      <c r="C12425" s="160" t="s">
        <v>549</v>
      </c>
      <c r="D12425" s="161">
        <v>1098.27</v>
      </c>
    </row>
    <row r="12426" spans="3:4" ht="15" hidden="1" customHeight="1" x14ac:dyDescent="0.25">
      <c r="C12426" s="158" t="s">
        <v>540</v>
      </c>
      <c r="D12426" s="159">
        <v>701.17</v>
      </c>
    </row>
    <row r="12427" spans="3:4" ht="15" hidden="1" customHeight="1" x14ac:dyDescent="0.25">
      <c r="C12427" s="160" t="s">
        <v>307</v>
      </c>
      <c r="D12427" s="161">
        <v>819.65</v>
      </c>
    </row>
    <row r="12428" spans="3:4" ht="15" hidden="1" customHeight="1" x14ac:dyDescent="0.25">
      <c r="C12428" s="158" t="s">
        <v>312</v>
      </c>
      <c r="D12428" s="159">
        <v>860.6</v>
      </c>
    </row>
    <row r="12429" spans="3:4" ht="15" hidden="1" customHeight="1" x14ac:dyDescent="0.25">
      <c r="C12429" s="160" t="s">
        <v>552</v>
      </c>
      <c r="D12429" s="161">
        <v>222.69</v>
      </c>
    </row>
    <row r="12430" spans="3:4" ht="15" hidden="1" customHeight="1" x14ac:dyDescent="0.25">
      <c r="C12430" s="158" t="s">
        <v>543</v>
      </c>
      <c r="D12430" s="159">
        <v>676.4</v>
      </c>
    </row>
    <row r="12431" spans="3:4" ht="15" hidden="1" customHeight="1" x14ac:dyDescent="0.25">
      <c r="C12431" s="160" t="s">
        <v>542</v>
      </c>
      <c r="D12431" s="161">
        <v>1266.74</v>
      </c>
    </row>
    <row r="12432" spans="3:4" ht="15" hidden="1" customHeight="1" x14ac:dyDescent="0.25">
      <c r="C12432" s="158" t="s">
        <v>539</v>
      </c>
      <c r="D12432" s="159">
        <v>1076.6199999999999</v>
      </c>
    </row>
    <row r="12433" spans="3:4" ht="15" hidden="1" customHeight="1" x14ac:dyDescent="0.25">
      <c r="C12433" s="160" t="s">
        <v>307</v>
      </c>
      <c r="D12433" s="161">
        <v>407.01</v>
      </c>
    </row>
    <row r="12434" spans="3:4" ht="15" hidden="1" customHeight="1" x14ac:dyDescent="0.25">
      <c r="C12434" s="158" t="s">
        <v>545</v>
      </c>
      <c r="D12434" s="159">
        <v>485.9</v>
      </c>
    </row>
    <row r="12435" spans="3:4" ht="15" hidden="1" customHeight="1" x14ac:dyDescent="0.25">
      <c r="C12435" s="160" t="s">
        <v>539</v>
      </c>
      <c r="D12435" s="161">
        <v>199.29</v>
      </c>
    </row>
    <row r="12436" spans="3:4" ht="15" hidden="1" customHeight="1" x14ac:dyDescent="0.25">
      <c r="C12436" s="158" t="s">
        <v>307</v>
      </c>
      <c r="D12436" s="159">
        <v>265.26</v>
      </c>
    </row>
    <row r="12437" spans="3:4" ht="15" hidden="1" customHeight="1" x14ac:dyDescent="0.25">
      <c r="C12437" s="160" t="s">
        <v>545</v>
      </c>
      <c r="D12437" s="161">
        <v>196.6</v>
      </c>
    </row>
    <row r="12438" spans="3:4" ht="15" hidden="1" customHeight="1" x14ac:dyDescent="0.25">
      <c r="C12438" s="158" t="s">
        <v>543</v>
      </c>
      <c r="D12438" s="159">
        <v>313.52</v>
      </c>
    </row>
    <row r="12439" spans="3:4" ht="15" hidden="1" customHeight="1" x14ac:dyDescent="0.25">
      <c r="C12439" s="160" t="s">
        <v>540</v>
      </c>
      <c r="D12439" s="161">
        <v>629.70000000000005</v>
      </c>
    </row>
    <row r="12440" spans="3:4" ht="15" hidden="1" customHeight="1" x14ac:dyDescent="0.25">
      <c r="C12440" s="158" t="s">
        <v>557</v>
      </c>
      <c r="D12440" s="159">
        <v>766.69</v>
      </c>
    </row>
    <row r="12441" spans="3:4" ht="15" hidden="1" customHeight="1" x14ac:dyDescent="0.25">
      <c r="C12441" s="160" t="s">
        <v>545</v>
      </c>
      <c r="D12441" s="161">
        <v>515.33000000000004</v>
      </c>
    </row>
    <row r="12442" spans="3:4" ht="15" hidden="1" customHeight="1" x14ac:dyDescent="0.25">
      <c r="C12442" s="158" t="s">
        <v>542</v>
      </c>
      <c r="D12442" s="159">
        <v>1090.6300000000001</v>
      </c>
    </row>
    <row r="12443" spans="3:4" ht="15" hidden="1" customHeight="1" x14ac:dyDescent="0.25">
      <c r="C12443" s="160" t="s">
        <v>542</v>
      </c>
      <c r="D12443" s="161">
        <v>294.02999999999997</v>
      </c>
    </row>
    <row r="12444" spans="3:4" ht="15" hidden="1" customHeight="1" x14ac:dyDescent="0.25">
      <c r="C12444" s="158" t="s">
        <v>543</v>
      </c>
      <c r="D12444" s="159">
        <v>919.03</v>
      </c>
    </row>
    <row r="12445" spans="3:4" ht="15" hidden="1" customHeight="1" x14ac:dyDescent="0.25">
      <c r="C12445" s="160" t="s">
        <v>539</v>
      </c>
      <c r="D12445" s="161">
        <v>496.88</v>
      </c>
    </row>
    <row r="12446" spans="3:4" ht="15" hidden="1" customHeight="1" x14ac:dyDescent="0.25">
      <c r="C12446" s="158" t="s">
        <v>539</v>
      </c>
      <c r="D12446" s="159">
        <v>536.36</v>
      </c>
    </row>
    <row r="12447" spans="3:4" ht="15" hidden="1" customHeight="1" x14ac:dyDescent="0.25">
      <c r="C12447" s="160" t="s">
        <v>543</v>
      </c>
      <c r="D12447" s="161">
        <v>1171.4000000000001</v>
      </c>
    </row>
    <row r="12448" spans="3:4" ht="15" hidden="1" customHeight="1" x14ac:dyDescent="0.25">
      <c r="C12448" s="158" t="s">
        <v>546</v>
      </c>
      <c r="D12448" s="159">
        <v>659.64</v>
      </c>
    </row>
    <row r="12449" spans="3:4" ht="15" hidden="1" customHeight="1" x14ac:dyDescent="0.25">
      <c r="C12449" s="160" t="s">
        <v>312</v>
      </c>
      <c r="D12449" s="161">
        <v>54.97</v>
      </c>
    </row>
    <row r="12450" spans="3:4" ht="15" hidden="1" customHeight="1" x14ac:dyDescent="0.25">
      <c r="C12450" s="158" t="s">
        <v>552</v>
      </c>
      <c r="D12450" s="159">
        <v>1010.26</v>
      </c>
    </row>
    <row r="12451" spans="3:4" ht="15" hidden="1" customHeight="1" x14ac:dyDescent="0.25">
      <c r="C12451" s="160" t="s">
        <v>545</v>
      </c>
      <c r="D12451" s="161">
        <v>1161.8599999999999</v>
      </c>
    </row>
    <row r="12452" spans="3:4" ht="15" hidden="1" customHeight="1" x14ac:dyDescent="0.25">
      <c r="C12452" s="158" t="s">
        <v>553</v>
      </c>
      <c r="D12452" s="159">
        <v>957.51</v>
      </c>
    </row>
    <row r="12453" spans="3:4" ht="15" hidden="1" customHeight="1" x14ac:dyDescent="0.25">
      <c r="C12453" s="160" t="s">
        <v>549</v>
      </c>
      <c r="D12453" s="161">
        <v>168.78</v>
      </c>
    </row>
    <row r="12454" spans="3:4" ht="15" hidden="1" customHeight="1" x14ac:dyDescent="0.25">
      <c r="C12454" s="158" t="s">
        <v>545</v>
      </c>
      <c r="D12454" s="159">
        <v>362.21</v>
      </c>
    </row>
    <row r="12455" spans="3:4" ht="15" hidden="1" customHeight="1" x14ac:dyDescent="0.25">
      <c r="C12455" s="160" t="s">
        <v>551</v>
      </c>
      <c r="D12455" s="161">
        <v>1034.6099999999999</v>
      </c>
    </row>
    <row r="12456" spans="3:4" ht="15" hidden="1" customHeight="1" x14ac:dyDescent="0.25">
      <c r="C12456" s="158" t="s">
        <v>549</v>
      </c>
      <c r="D12456" s="159">
        <v>1132.7</v>
      </c>
    </row>
    <row r="12457" spans="3:4" ht="15" hidden="1" customHeight="1" x14ac:dyDescent="0.25">
      <c r="C12457" s="160" t="s">
        <v>555</v>
      </c>
      <c r="D12457" s="161">
        <v>648.99</v>
      </c>
    </row>
    <row r="12458" spans="3:4" ht="15" hidden="1" customHeight="1" x14ac:dyDescent="0.25">
      <c r="C12458" s="158" t="s">
        <v>539</v>
      </c>
      <c r="D12458" s="159">
        <v>676.18</v>
      </c>
    </row>
    <row r="12459" spans="3:4" ht="15" hidden="1" customHeight="1" x14ac:dyDescent="0.25">
      <c r="C12459" s="160" t="s">
        <v>554</v>
      </c>
      <c r="D12459" s="161">
        <v>253.69</v>
      </c>
    </row>
    <row r="12460" spans="3:4" ht="15" hidden="1" customHeight="1" x14ac:dyDescent="0.25">
      <c r="C12460" s="158" t="s">
        <v>539</v>
      </c>
      <c r="D12460" s="159">
        <v>432.5</v>
      </c>
    </row>
    <row r="12461" spans="3:4" ht="15" hidden="1" customHeight="1" x14ac:dyDescent="0.25">
      <c r="C12461" s="160" t="s">
        <v>309</v>
      </c>
      <c r="D12461" s="161">
        <v>527.74</v>
      </c>
    </row>
    <row r="12462" spans="3:4" ht="15" hidden="1" customHeight="1" x14ac:dyDescent="0.25">
      <c r="C12462" s="158" t="s">
        <v>543</v>
      </c>
      <c r="D12462" s="159">
        <v>1150.23</v>
      </c>
    </row>
    <row r="12463" spans="3:4" ht="15" hidden="1" customHeight="1" x14ac:dyDescent="0.25">
      <c r="C12463" s="160" t="s">
        <v>552</v>
      </c>
      <c r="D12463" s="161">
        <v>397.04</v>
      </c>
    </row>
    <row r="12464" spans="3:4" ht="15" hidden="1" customHeight="1" x14ac:dyDescent="0.25">
      <c r="C12464" s="158" t="s">
        <v>308</v>
      </c>
      <c r="D12464" s="159">
        <v>641.42999999999995</v>
      </c>
    </row>
    <row r="12465" spans="3:4" ht="15" hidden="1" customHeight="1" x14ac:dyDescent="0.25">
      <c r="C12465" s="160" t="s">
        <v>309</v>
      </c>
      <c r="D12465" s="161">
        <v>43.82</v>
      </c>
    </row>
    <row r="12466" spans="3:4" ht="15" hidden="1" customHeight="1" x14ac:dyDescent="0.25">
      <c r="C12466" s="158" t="s">
        <v>549</v>
      </c>
      <c r="D12466" s="159">
        <v>500.73</v>
      </c>
    </row>
    <row r="12467" spans="3:4" ht="15" hidden="1" customHeight="1" x14ac:dyDescent="0.25">
      <c r="C12467" s="160" t="s">
        <v>308</v>
      </c>
      <c r="D12467" s="161">
        <v>731.15</v>
      </c>
    </row>
    <row r="12468" spans="3:4" ht="15" hidden="1" customHeight="1" x14ac:dyDescent="0.25">
      <c r="C12468" s="158" t="s">
        <v>539</v>
      </c>
      <c r="D12468" s="159">
        <v>542.74</v>
      </c>
    </row>
    <row r="12469" spans="3:4" ht="15" hidden="1" customHeight="1" x14ac:dyDescent="0.25">
      <c r="C12469" s="160" t="s">
        <v>555</v>
      </c>
      <c r="D12469" s="161">
        <v>732.23</v>
      </c>
    </row>
    <row r="12470" spans="3:4" ht="15" hidden="1" customHeight="1" x14ac:dyDescent="0.25">
      <c r="C12470" s="158" t="s">
        <v>551</v>
      </c>
      <c r="D12470" s="159">
        <v>1260.26</v>
      </c>
    </row>
    <row r="12471" spans="3:4" ht="15" hidden="1" customHeight="1" x14ac:dyDescent="0.25">
      <c r="C12471" s="160" t="s">
        <v>312</v>
      </c>
      <c r="D12471" s="161">
        <v>520.02</v>
      </c>
    </row>
    <row r="12472" spans="3:4" ht="15" hidden="1" customHeight="1" x14ac:dyDescent="0.25">
      <c r="C12472" s="158" t="s">
        <v>309</v>
      </c>
      <c r="D12472" s="159">
        <v>482.18</v>
      </c>
    </row>
    <row r="12473" spans="3:4" ht="15" hidden="1" customHeight="1" x14ac:dyDescent="0.25">
      <c r="C12473" s="160" t="s">
        <v>552</v>
      </c>
      <c r="D12473" s="161">
        <v>584.58000000000004</v>
      </c>
    </row>
    <row r="12474" spans="3:4" ht="15" hidden="1" customHeight="1" x14ac:dyDescent="0.25">
      <c r="C12474" s="158" t="s">
        <v>540</v>
      </c>
      <c r="D12474" s="159">
        <v>1014.47</v>
      </c>
    </row>
    <row r="12475" spans="3:4" ht="15" hidden="1" customHeight="1" x14ac:dyDescent="0.25">
      <c r="C12475" s="160" t="s">
        <v>308</v>
      </c>
      <c r="D12475" s="161">
        <v>418.58</v>
      </c>
    </row>
    <row r="12476" spans="3:4" ht="15" hidden="1" customHeight="1" x14ac:dyDescent="0.25">
      <c r="C12476" s="158" t="s">
        <v>540</v>
      </c>
      <c r="D12476" s="159">
        <v>1036.3599999999999</v>
      </c>
    </row>
    <row r="12477" spans="3:4" ht="15" hidden="1" customHeight="1" x14ac:dyDescent="0.25">
      <c r="C12477" s="160" t="s">
        <v>545</v>
      </c>
      <c r="D12477" s="161">
        <v>1132.31</v>
      </c>
    </row>
    <row r="12478" spans="3:4" ht="15" hidden="1" customHeight="1" x14ac:dyDescent="0.25">
      <c r="C12478" s="158" t="s">
        <v>549</v>
      </c>
      <c r="D12478" s="159">
        <v>1011.76</v>
      </c>
    </row>
    <row r="12479" spans="3:4" ht="15" hidden="1" customHeight="1" x14ac:dyDescent="0.25">
      <c r="C12479" s="160" t="s">
        <v>547</v>
      </c>
      <c r="D12479" s="161">
        <v>56.23</v>
      </c>
    </row>
    <row r="12480" spans="3:4" ht="15" hidden="1" customHeight="1" x14ac:dyDescent="0.25">
      <c r="C12480" s="158" t="s">
        <v>548</v>
      </c>
      <c r="D12480" s="159">
        <v>673.26</v>
      </c>
    </row>
    <row r="12481" spans="3:4" ht="15" hidden="1" customHeight="1" x14ac:dyDescent="0.25">
      <c r="C12481" s="160" t="s">
        <v>542</v>
      </c>
      <c r="D12481" s="161">
        <v>614.69000000000005</v>
      </c>
    </row>
    <row r="12482" spans="3:4" ht="15" hidden="1" customHeight="1" x14ac:dyDescent="0.25">
      <c r="C12482" s="158" t="s">
        <v>543</v>
      </c>
      <c r="D12482" s="159">
        <v>661.84</v>
      </c>
    </row>
    <row r="12483" spans="3:4" ht="15" hidden="1" customHeight="1" x14ac:dyDescent="0.25">
      <c r="C12483" s="160" t="s">
        <v>549</v>
      </c>
      <c r="D12483" s="161">
        <v>796.49</v>
      </c>
    </row>
    <row r="12484" spans="3:4" ht="15" hidden="1" customHeight="1" x14ac:dyDescent="0.25">
      <c r="C12484" s="158" t="s">
        <v>552</v>
      </c>
      <c r="D12484" s="159">
        <v>826.29</v>
      </c>
    </row>
    <row r="12485" spans="3:4" ht="15" hidden="1" customHeight="1" x14ac:dyDescent="0.25">
      <c r="C12485" s="160" t="s">
        <v>542</v>
      </c>
      <c r="D12485" s="161">
        <v>424.96</v>
      </c>
    </row>
    <row r="12486" spans="3:4" ht="15" hidden="1" customHeight="1" x14ac:dyDescent="0.25">
      <c r="C12486" s="158" t="s">
        <v>547</v>
      </c>
      <c r="D12486" s="159">
        <v>71.45</v>
      </c>
    </row>
    <row r="12487" spans="3:4" ht="15" hidden="1" customHeight="1" x14ac:dyDescent="0.25">
      <c r="C12487" s="160" t="s">
        <v>545</v>
      </c>
      <c r="D12487" s="161">
        <v>267.33999999999997</v>
      </c>
    </row>
    <row r="12488" spans="3:4" ht="15" hidden="1" customHeight="1" x14ac:dyDescent="0.25">
      <c r="C12488" s="158" t="s">
        <v>539</v>
      </c>
      <c r="D12488" s="159">
        <v>1242.97</v>
      </c>
    </row>
    <row r="12489" spans="3:4" ht="15" hidden="1" customHeight="1" x14ac:dyDescent="0.25">
      <c r="C12489" s="160" t="s">
        <v>553</v>
      </c>
      <c r="D12489" s="161">
        <v>123.57</v>
      </c>
    </row>
    <row r="12490" spans="3:4" ht="15" hidden="1" customHeight="1" x14ac:dyDescent="0.25">
      <c r="C12490" s="158" t="s">
        <v>557</v>
      </c>
      <c r="D12490" s="159">
        <v>1111.07</v>
      </c>
    </row>
    <row r="12491" spans="3:4" ht="15" hidden="1" customHeight="1" x14ac:dyDescent="0.25">
      <c r="C12491" s="160" t="s">
        <v>541</v>
      </c>
      <c r="D12491" s="161">
        <v>601.82000000000005</v>
      </c>
    </row>
    <row r="12492" spans="3:4" ht="15" hidden="1" customHeight="1" x14ac:dyDescent="0.25">
      <c r="C12492" s="158" t="s">
        <v>539</v>
      </c>
      <c r="D12492" s="159">
        <v>992.34</v>
      </c>
    </row>
    <row r="12493" spans="3:4" ht="15" hidden="1" customHeight="1" x14ac:dyDescent="0.25">
      <c r="C12493" s="160" t="s">
        <v>307</v>
      </c>
      <c r="D12493" s="161">
        <v>675.99</v>
      </c>
    </row>
    <row r="12494" spans="3:4" ht="15" hidden="1" customHeight="1" x14ac:dyDescent="0.25">
      <c r="C12494" s="158" t="s">
        <v>543</v>
      </c>
      <c r="D12494" s="159">
        <v>218.12</v>
      </c>
    </row>
    <row r="12495" spans="3:4" ht="15" hidden="1" customHeight="1" x14ac:dyDescent="0.25">
      <c r="C12495" s="160" t="s">
        <v>553</v>
      </c>
      <c r="D12495" s="161">
        <v>536.13</v>
      </c>
    </row>
    <row r="12496" spans="3:4" ht="15" hidden="1" customHeight="1" x14ac:dyDescent="0.25">
      <c r="C12496" s="158" t="s">
        <v>309</v>
      </c>
      <c r="D12496" s="159">
        <v>1293.0899999999999</v>
      </c>
    </row>
    <row r="12497" spans="3:4" ht="15" hidden="1" customHeight="1" x14ac:dyDescent="0.25">
      <c r="C12497" s="160" t="s">
        <v>547</v>
      </c>
      <c r="D12497" s="161">
        <v>289.27</v>
      </c>
    </row>
    <row r="12498" spans="3:4" ht="15" hidden="1" customHeight="1" x14ac:dyDescent="0.25">
      <c r="C12498" s="158" t="s">
        <v>549</v>
      </c>
      <c r="D12498" s="159">
        <v>18.13</v>
      </c>
    </row>
    <row r="12499" spans="3:4" ht="15" hidden="1" customHeight="1" x14ac:dyDescent="0.25">
      <c r="C12499" s="160" t="s">
        <v>548</v>
      </c>
      <c r="D12499" s="161">
        <v>1193.5</v>
      </c>
    </row>
    <row r="12500" spans="3:4" ht="15" hidden="1" customHeight="1" x14ac:dyDescent="0.25">
      <c r="C12500" s="158" t="s">
        <v>307</v>
      </c>
      <c r="D12500" s="159">
        <v>451.84</v>
      </c>
    </row>
    <row r="12501" spans="3:4" ht="15" hidden="1" customHeight="1" x14ac:dyDescent="0.25">
      <c r="C12501" s="160" t="s">
        <v>552</v>
      </c>
      <c r="D12501" s="161">
        <v>1065.3599999999999</v>
      </c>
    </row>
    <row r="12502" spans="3:4" ht="15" hidden="1" customHeight="1" x14ac:dyDescent="0.25">
      <c r="C12502" s="158" t="s">
        <v>550</v>
      </c>
      <c r="D12502" s="159">
        <v>424.43</v>
      </c>
    </row>
    <row r="12503" spans="3:4" ht="15" hidden="1" customHeight="1" x14ac:dyDescent="0.25">
      <c r="C12503" s="160" t="s">
        <v>542</v>
      </c>
      <c r="D12503" s="161">
        <v>646.20000000000005</v>
      </c>
    </row>
    <row r="12504" spans="3:4" ht="15" hidden="1" customHeight="1" x14ac:dyDescent="0.25">
      <c r="C12504" s="158" t="s">
        <v>557</v>
      </c>
      <c r="D12504" s="159">
        <v>790.99</v>
      </c>
    </row>
    <row r="12505" spans="3:4" ht="15" hidden="1" customHeight="1" x14ac:dyDescent="0.25">
      <c r="C12505" s="160" t="s">
        <v>542</v>
      </c>
      <c r="D12505" s="161">
        <v>794.54</v>
      </c>
    </row>
    <row r="12506" spans="3:4" ht="15" hidden="1" customHeight="1" x14ac:dyDescent="0.25">
      <c r="C12506" s="158" t="s">
        <v>556</v>
      </c>
      <c r="D12506" s="159">
        <v>624.65</v>
      </c>
    </row>
    <row r="12507" spans="3:4" ht="15" hidden="1" customHeight="1" x14ac:dyDescent="0.25">
      <c r="C12507" s="160" t="s">
        <v>552</v>
      </c>
      <c r="D12507" s="161">
        <v>539.4</v>
      </c>
    </row>
    <row r="12508" spans="3:4" ht="15" hidden="1" customHeight="1" x14ac:dyDescent="0.25">
      <c r="C12508" s="158" t="s">
        <v>308</v>
      </c>
      <c r="D12508" s="159">
        <v>474.21</v>
      </c>
    </row>
    <row r="12509" spans="3:4" ht="15" hidden="1" customHeight="1" x14ac:dyDescent="0.25">
      <c r="C12509" s="160" t="s">
        <v>309</v>
      </c>
      <c r="D12509" s="161">
        <v>431.93</v>
      </c>
    </row>
    <row r="12510" spans="3:4" ht="15" hidden="1" customHeight="1" x14ac:dyDescent="0.25">
      <c r="C12510" s="158" t="s">
        <v>308</v>
      </c>
      <c r="D12510" s="159">
        <v>603.08000000000004</v>
      </c>
    </row>
    <row r="12511" spans="3:4" ht="15" hidden="1" customHeight="1" x14ac:dyDescent="0.25">
      <c r="C12511" s="160" t="s">
        <v>551</v>
      </c>
      <c r="D12511" s="161">
        <v>933.33</v>
      </c>
    </row>
    <row r="12512" spans="3:4" ht="15" hidden="1" customHeight="1" x14ac:dyDescent="0.25">
      <c r="C12512" s="158" t="s">
        <v>549</v>
      </c>
      <c r="D12512" s="159">
        <v>1131.21</v>
      </c>
    </row>
    <row r="12513" spans="3:4" ht="15" hidden="1" customHeight="1" x14ac:dyDescent="0.25">
      <c r="C12513" s="160" t="s">
        <v>547</v>
      </c>
      <c r="D12513" s="161">
        <v>394.78</v>
      </c>
    </row>
    <row r="12514" spans="3:4" ht="15" hidden="1" customHeight="1" x14ac:dyDescent="0.25">
      <c r="C12514" s="158" t="s">
        <v>540</v>
      </c>
      <c r="D12514" s="159">
        <v>67.62</v>
      </c>
    </row>
    <row r="12515" spans="3:4" ht="15" hidden="1" customHeight="1" x14ac:dyDescent="0.25">
      <c r="C12515" s="160" t="s">
        <v>552</v>
      </c>
      <c r="D12515" s="161">
        <v>905.18</v>
      </c>
    </row>
    <row r="12516" spans="3:4" ht="15" hidden="1" customHeight="1" x14ac:dyDescent="0.25">
      <c r="C12516" s="158" t="s">
        <v>307</v>
      </c>
      <c r="D12516" s="159">
        <v>493.06</v>
      </c>
    </row>
    <row r="12517" spans="3:4" ht="15" hidden="1" customHeight="1" x14ac:dyDescent="0.25">
      <c r="C12517" s="160" t="s">
        <v>312</v>
      </c>
      <c r="D12517" s="161">
        <v>679.09</v>
      </c>
    </row>
    <row r="12518" spans="3:4" ht="15" hidden="1" customHeight="1" x14ac:dyDescent="0.25">
      <c r="C12518" s="158" t="s">
        <v>308</v>
      </c>
      <c r="D12518" s="159">
        <v>875.66</v>
      </c>
    </row>
    <row r="12519" spans="3:4" ht="15" hidden="1" customHeight="1" x14ac:dyDescent="0.25">
      <c r="C12519" s="160" t="s">
        <v>551</v>
      </c>
      <c r="D12519" s="161">
        <v>945.93</v>
      </c>
    </row>
    <row r="12520" spans="3:4" ht="15" hidden="1" customHeight="1" x14ac:dyDescent="0.25">
      <c r="C12520" s="158" t="s">
        <v>546</v>
      </c>
      <c r="D12520" s="159">
        <v>1103.5</v>
      </c>
    </row>
    <row r="12521" spans="3:4" ht="15" hidden="1" customHeight="1" x14ac:dyDescent="0.25">
      <c r="C12521" s="160" t="s">
        <v>539</v>
      </c>
      <c r="D12521" s="161">
        <v>528.01</v>
      </c>
    </row>
    <row r="12522" spans="3:4" ht="15" hidden="1" customHeight="1" x14ac:dyDescent="0.25">
      <c r="C12522" s="158" t="s">
        <v>554</v>
      </c>
      <c r="D12522" s="159">
        <v>97.46</v>
      </c>
    </row>
    <row r="12523" spans="3:4" ht="15" hidden="1" customHeight="1" x14ac:dyDescent="0.25">
      <c r="C12523" s="160" t="s">
        <v>308</v>
      </c>
      <c r="D12523" s="161">
        <v>554.28</v>
      </c>
    </row>
    <row r="12524" spans="3:4" ht="15" hidden="1" customHeight="1" x14ac:dyDescent="0.25">
      <c r="C12524" s="158" t="s">
        <v>307</v>
      </c>
      <c r="D12524" s="159">
        <v>1005.55</v>
      </c>
    </row>
    <row r="12525" spans="3:4" ht="15" hidden="1" customHeight="1" x14ac:dyDescent="0.25">
      <c r="C12525" s="160" t="s">
        <v>308</v>
      </c>
      <c r="D12525" s="161">
        <v>350.51</v>
      </c>
    </row>
    <row r="12526" spans="3:4" ht="15" hidden="1" customHeight="1" x14ac:dyDescent="0.25">
      <c r="C12526" s="158" t="s">
        <v>552</v>
      </c>
      <c r="D12526" s="159">
        <v>349.56</v>
      </c>
    </row>
    <row r="12527" spans="3:4" ht="15" hidden="1" customHeight="1" x14ac:dyDescent="0.25">
      <c r="C12527" s="160" t="s">
        <v>539</v>
      </c>
      <c r="D12527" s="161">
        <v>871.65</v>
      </c>
    </row>
    <row r="12528" spans="3:4" ht="15" hidden="1" customHeight="1" x14ac:dyDescent="0.25">
      <c r="C12528" s="158" t="s">
        <v>546</v>
      </c>
      <c r="D12528" s="159">
        <v>543.72</v>
      </c>
    </row>
    <row r="12529" spans="3:4" ht="15" hidden="1" customHeight="1" x14ac:dyDescent="0.25">
      <c r="C12529" s="160" t="s">
        <v>554</v>
      </c>
      <c r="D12529" s="161">
        <v>652.48</v>
      </c>
    </row>
    <row r="12530" spans="3:4" ht="15" hidden="1" customHeight="1" x14ac:dyDescent="0.25">
      <c r="C12530" s="158" t="s">
        <v>549</v>
      </c>
      <c r="D12530" s="159">
        <v>477.16</v>
      </c>
    </row>
    <row r="12531" spans="3:4" ht="15" hidden="1" customHeight="1" x14ac:dyDescent="0.25">
      <c r="C12531" s="160" t="s">
        <v>542</v>
      </c>
      <c r="D12531" s="161">
        <v>49.93</v>
      </c>
    </row>
    <row r="12532" spans="3:4" ht="15" hidden="1" customHeight="1" x14ac:dyDescent="0.25">
      <c r="C12532" s="158" t="s">
        <v>309</v>
      </c>
      <c r="D12532" s="159">
        <v>487.54</v>
      </c>
    </row>
    <row r="12533" spans="3:4" ht="15" hidden="1" customHeight="1" x14ac:dyDescent="0.25">
      <c r="C12533" s="160" t="s">
        <v>312</v>
      </c>
      <c r="D12533" s="161">
        <v>302.5</v>
      </c>
    </row>
    <row r="12534" spans="3:4" ht="15" hidden="1" customHeight="1" x14ac:dyDescent="0.25">
      <c r="C12534" s="158" t="s">
        <v>546</v>
      </c>
      <c r="D12534" s="159">
        <v>866.09</v>
      </c>
    </row>
    <row r="12535" spans="3:4" ht="15" hidden="1" customHeight="1" x14ac:dyDescent="0.25">
      <c r="C12535" s="160" t="s">
        <v>539</v>
      </c>
      <c r="D12535" s="161">
        <v>967.64</v>
      </c>
    </row>
    <row r="12536" spans="3:4" ht="15" hidden="1" customHeight="1" x14ac:dyDescent="0.25">
      <c r="C12536" s="158" t="s">
        <v>553</v>
      </c>
      <c r="D12536" s="159">
        <v>255.68</v>
      </c>
    </row>
    <row r="12537" spans="3:4" ht="15" hidden="1" customHeight="1" x14ac:dyDescent="0.25">
      <c r="C12537" s="160" t="s">
        <v>552</v>
      </c>
      <c r="D12537" s="161">
        <v>441.86</v>
      </c>
    </row>
    <row r="12538" spans="3:4" ht="15" hidden="1" customHeight="1" x14ac:dyDescent="0.25">
      <c r="C12538" s="158" t="s">
        <v>551</v>
      </c>
      <c r="D12538" s="159">
        <v>889.23</v>
      </c>
    </row>
    <row r="12539" spans="3:4" ht="15" hidden="1" customHeight="1" x14ac:dyDescent="0.25">
      <c r="C12539" s="160" t="s">
        <v>545</v>
      </c>
      <c r="D12539" s="161">
        <v>1019.89</v>
      </c>
    </row>
    <row r="12540" spans="3:4" ht="15" hidden="1" customHeight="1" x14ac:dyDescent="0.25">
      <c r="C12540" s="158" t="s">
        <v>551</v>
      </c>
      <c r="D12540" s="159">
        <v>902.44</v>
      </c>
    </row>
    <row r="12541" spans="3:4" ht="15" hidden="1" customHeight="1" x14ac:dyDescent="0.25">
      <c r="C12541" s="160" t="s">
        <v>309</v>
      </c>
      <c r="D12541" s="161">
        <v>158.15</v>
      </c>
    </row>
    <row r="12542" spans="3:4" ht="15" hidden="1" customHeight="1" x14ac:dyDescent="0.25">
      <c r="C12542" s="158" t="s">
        <v>543</v>
      </c>
      <c r="D12542" s="159">
        <v>121.18</v>
      </c>
    </row>
    <row r="12543" spans="3:4" ht="15" hidden="1" customHeight="1" x14ac:dyDescent="0.25">
      <c r="C12543" s="160" t="s">
        <v>550</v>
      </c>
      <c r="D12543" s="161">
        <v>661.56</v>
      </c>
    </row>
    <row r="12544" spans="3:4" ht="15" hidden="1" customHeight="1" x14ac:dyDescent="0.25">
      <c r="C12544" s="158" t="s">
        <v>307</v>
      </c>
      <c r="D12544" s="159">
        <v>928.66</v>
      </c>
    </row>
    <row r="12545" spans="3:4" ht="15" hidden="1" customHeight="1" x14ac:dyDescent="0.25">
      <c r="C12545" s="160" t="s">
        <v>307</v>
      </c>
      <c r="D12545" s="161">
        <v>205.44</v>
      </c>
    </row>
    <row r="12546" spans="3:4" ht="15" hidden="1" customHeight="1" x14ac:dyDescent="0.25">
      <c r="C12546" s="158" t="s">
        <v>539</v>
      </c>
      <c r="D12546" s="159">
        <v>836.84</v>
      </c>
    </row>
    <row r="12547" spans="3:4" ht="15" hidden="1" customHeight="1" x14ac:dyDescent="0.25">
      <c r="C12547" s="160" t="s">
        <v>312</v>
      </c>
      <c r="D12547" s="161">
        <v>229.31</v>
      </c>
    </row>
    <row r="12548" spans="3:4" ht="15" hidden="1" customHeight="1" x14ac:dyDescent="0.25">
      <c r="C12548" s="158" t="s">
        <v>549</v>
      </c>
      <c r="D12548" s="159">
        <v>1186.04</v>
      </c>
    </row>
    <row r="12549" spans="3:4" ht="15" hidden="1" customHeight="1" x14ac:dyDescent="0.25">
      <c r="C12549" s="160" t="s">
        <v>539</v>
      </c>
      <c r="D12549" s="161">
        <v>41.02</v>
      </c>
    </row>
    <row r="12550" spans="3:4" ht="15" hidden="1" customHeight="1" x14ac:dyDescent="0.25">
      <c r="C12550" s="158" t="s">
        <v>540</v>
      </c>
      <c r="D12550" s="159">
        <v>540.29999999999995</v>
      </c>
    </row>
    <row r="12551" spans="3:4" ht="15" hidden="1" customHeight="1" x14ac:dyDescent="0.25">
      <c r="C12551" s="160" t="s">
        <v>555</v>
      </c>
      <c r="D12551" s="161">
        <v>516.85</v>
      </c>
    </row>
    <row r="12552" spans="3:4" ht="15" hidden="1" customHeight="1" x14ac:dyDescent="0.25">
      <c r="C12552" s="158" t="s">
        <v>546</v>
      </c>
      <c r="D12552" s="159">
        <v>27.44</v>
      </c>
    </row>
    <row r="12553" spans="3:4" ht="15" hidden="1" customHeight="1" x14ac:dyDescent="0.25">
      <c r="C12553" s="160" t="s">
        <v>553</v>
      </c>
      <c r="D12553" s="161">
        <v>974.57</v>
      </c>
    </row>
    <row r="12554" spans="3:4" ht="15" hidden="1" customHeight="1" x14ac:dyDescent="0.25">
      <c r="C12554" s="158" t="s">
        <v>545</v>
      </c>
      <c r="D12554" s="159">
        <v>150.13</v>
      </c>
    </row>
    <row r="12555" spans="3:4" ht="15" hidden="1" customHeight="1" x14ac:dyDescent="0.25">
      <c r="C12555" s="160" t="s">
        <v>548</v>
      </c>
      <c r="D12555" s="161">
        <v>1102.95</v>
      </c>
    </row>
    <row r="12556" spans="3:4" ht="15" hidden="1" customHeight="1" x14ac:dyDescent="0.25">
      <c r="C12556" s="158" t="s">
        <v>544</v>
      </c>
      <c r="D12556" s="159">
        <v>372.49</v>
      </c>
    </row>
    <row r="12557" spans="3:4" ht="15" hidden="1" customHeight="1" x14ac:dyDescent="0.25">
      <c r="C12557" s="160" t="s">
        <v>557</v>
      </c>
      <c r="D12557" s="161">
        <v>355.05</v>
      </c>
    </row>
    <row r="12558" spans="3:4" ht="15" hidden="1" customHeight="1" x14ac:dyDescent="0.25">
      <c r="C12558" s="158" t="s">
        <v>551</v>
      </c>
      <c r="D12558" s="159">
        <v>945.22</v>
      </c>
    </row>
    <row r="12559" spans="3:4" ht="15" hidden="1" customHeight="1" x14ac:dyDescent="0.25">
      <c r="C12559" s="160" t="s">
        <v>558</v>
      </c>
      <c r="D12559" s="161">
        <v>373.21</v>
      </c>
    </row>
    <row r="12560" spans="3:4" ht="15" hidden="1" customHeight="1" x14ac:dyDescent="0.25">
      <c r="C12560" s="158" t="s">
        <v>549</v>
      </c>
      <c r="D12560" s="159">
        <v>434.92</v>
      </c>
    </row>
    <row r="12561" spans="3:4" ht="15" hidden="1" customHeight="1" x14ac:dyDescent="0.25">
      <c r="C12561" s="160" t="s">
        <v>552</v>
      </c>
      <c r="D12561" s="161">
        <v>252.91</v>
      </c>
    </row>
    <row r="12562" spans="3:4" ht="15" hidden="1" customHeight="1" x14ac:dyDescent="0.25">
      <c r="C12562" s="158" t="s">
        <v>551</v>
      </c>
      <c r="D12562" s="159">
        <v>923.61</v>
      </c>
    </row>
    <row r="12563" spans="3:4" ht="15" hidden="1" customHeight="1" x14ac:dyDescent="0.25">
      <c r="C12563" s="160" t="s">
        <v>309</v>
      </c>
      <c r="D12563" s="161">
        <v>901.7</v>
      </c>
    </row>
    <row r="12564" spans="3:4" ht="15" hidden="1" customHeight="1" x14ac:dyDescent="0.25">
      <c r="C12564" s="158" t="s">
        <v>552</v>
      </c>
      <c r="D12564" s="159">
        <v>152.16</v>
      </c>
    </row>
    <row r="12565" spans="3:4" ht="15" hidden="1" customHeight="1" x14ac:dyDescent="0.25">
      <c r="C12565" s="160" t="s">
        <v>549</v>
      </c>
      <c r="D12565" s="161">
        <v>459.69</v>
      </c>
    </row>
    <row r="12566" spans="3:4" ht="15" hidden="1" customHeight="1" x14ac:dyDescent="0.25">
      <c r="C12566" s="158" t="s">
        <v>308</v>
      </c>
      <c r="D12566" s="159">
        <v>352.65</v>
      </c>
    </row>
    <row r="12567" spans="3:4" ht="15" hidden="1" customHeight="1" x14ac:dyDescent="0.25">
      <c r="C12567" s="160" t="s">
        <v>543</v>
      </c>
      <c r="D12567" s="161">
        <v>1234.1500000000001</v>
      </c>
    </row>
    <row r="12568" spans="3:4" ht="15" hidden="1" customHeight="1" x14ac:dyDescent="0.25">
      <c r="C12568" s="158" t="s">
        <v>551</v>
      </c>
      <c r="D12568" s="159">
        <v>1112.07</v>
      </c>
    </row>
    <row r="12569" spans="3:4" ht="15" hidden="1" customHeight="1" x14ac:dyDescent="0.25">
      <c r="C12569" s="160" t="s">
        <v>539</v>
      </c>
      <c r="D12569" s="161">
        <v>503.7</v>
      </c>
    </row>
    <row r="12570" spans="3:4" ht="15" hidden="1" customHeight="1" x14ac:dyDescent="0.25">
      <c r="C12570" s="158" t="s">
        <v>547</v>
      </c>
      <c r="D12570" s="159">
        <v>317.04000000000002</v>
      </c>
    </row>
    <row r="12571" spans="3:4" ht="15" hidden="1" customHeight="1" x14ac:dyDescent="0.25">
      <c r="C12571" s="160" t="s">
        <v>557</v>
      </c>
      <c r="D12571" s="161">
        <v>103.48</v>
      </c>
    </row>
    <row r="12572" spans="3:4" ht="15" hidden="1" customHeight="1" x14ac:dyDescent="0.25">
      <c r="C12572" s="158" t="s">
        <v>541</v>
      </c>
      <c r="D12572" s="159">
        <v>1060.44</v>
      </c>
    </row>
    <row r="12573" spans="3:4" ht="15" hidden="1" customHeight="1" x14ac:dyDescent="0.25">
      <c r="C12573" s="160" t="s">
        <v>312</v>
      </c>
      <c r="D12573" s="161">
        <v>1164.76</v>
      </c>
    </row>
    <row r="12574" spans="3:4" ht="15" hidden="1" customHeight="1" x14ac:dyDescent="0.25">
      <c r="C12574" s="158" t="s">
        <v>545</v>
      </c>
      <c r="D12574" s="159">
        <v>90.69</v>
      </c>
    </row>
    <row r="12575" spans="3:4" ht="15" hidden="1" customHeight="1" x14ac:dyDescent="0.25">
      <c r="C12575" s="160" t="s">
        <v>545</v>
      </c>
      <c r="D12575" s="161">
        <v>1117.3499999999999</v>
      </c>
    </row>
    <row r="12576" spans="3:4" ht="15" hidden="1" customHeight="1" x14ac:dyDescent="0.25">
      <c r="C12576" s="158" t="s">
        <v>309</v>
      </c>
      <c r="D12576" s="159">
        <v>1037.51</v>
      </c>
    </row>
    <row r="12577" spans="3:4" ht="15" hidden="1" customHeight="1" x14ac:dyDescent="0.25">
      <c r="C12577" s="160" t="s">
        <v>557</v>
      </c>
      <c r="D12577" s="161">
        <v>900.66</v>
      </c>
    </row>
    <row r="12578" spans="3:4" ht="15" hidden="1" customHeight="1" x14ac:dyDescent="0.25">
      <c r="C12578" s="158" t="s">
        <v>543</v>
      </c>
      <c r="D12578" s="159">
        <v>842.03</v>
      </c>
    </row>
    <row r="12579" spans="3:4" ht="15" hidden="1" customHeight="1" x14ac:dyDescent="0.25">
      <c r="C12579" s="160" t="s">
        <v>307</v>
      </c>
      <c r="D12579" s="161">
        <v>406.81</v>
      </c>
    </row>
    <row r="12580" spans="3:4" ht="15" hidden="1" customHeight="1" x14ac:dyDescent="0.25">
      <c r="C12580" s="158" t="s">
        <v>543</v>
      </c>
      <c r="D12580" s="159">
        <v>621.6</v>
      </c>
    </row>
    <row r="12581" spans="3:4" ht="15" hidden="1" customHeight="1" x14ac:dyDescent="0.25">
      <c r="C12581" s="160" t="s">
        <v>542</v>
      </c>
      <c r="D12581" s="161">
        <v>245.56</v>
      </c>
    </row>
    <row r="12582" spans="3:4" ht="15" hidden="1" customHeight="1" x14ac:dyDescent="0.25">
      <c r="C12582" s="158" t="s">
        <v>542</v>
      </c>
      <c r="D12582" s="159">
        <v>206.92</v>
      </c>
    </row>
    <row r="12583" spans="3:4" ht="15" hidden="1" customHeight="1" x14ac:dyDescent="0.25">
      <c r="C12583" s="160" t="s">
        <v>556</v>
      </c>
      <c r="D12583" s="161">
        <v>87.54</v>
      </c>
    </row>
    <row r="12584" spans="3:4" ht="15" hidden="1" customHeight="1" x14ac:dyDescent="0.25">
      <c r="C12584" s="158" t="s">
        <v>312</v>
      </c>
      <c r="D12584" s="159">
        <v>1040.6099999999999</v>
      </c>
    </row>
    <row r="12585" spans="3:4" ht="15" hidden="1" customHeight="1" x14ac:dyDescent="0.25">
      <c r="C12585" s="160" t="s">
        <v>309</v>
      </c>
      <c r="D12585" s="161">
        <v>324.51</v>
      </c>
    </row>
    <row r="12586" spans="3:4" ht="15" hidden="1" customHeight="1" x14ac:dyDescent="0.25">
      <c r="C12586" s="158" t="s">
        <v>553</v>
      </c>
      <c r="D12586" s="159">
        <v>846.08</v>
      </c>
    </row>
    <row r="12587" spans="3:4" ht="15" hidden="1" customHeight="1" x14ac:dyDescent="0.25">
      <c r="C12587" s="160" t="s">
        <v>539</v>
      </c>
      <c r="D12587" s="161">
        <v>927.65</v>
      </c>
    </row>
    <row r="12588" spans="3:4" ht="15" hidden="1" customHeight="1" x14ac:dyDescent="0.25">
      <c r="C12588" s="158" t="s">
        <v>309</v>
      </c>
      <c r="D12588" s="159">
        <v>556.32000000000005</v>
      </c>
    </row>
    <row r="12589" spans="3:4" ht="15" hidden="1" customHeight="1" x14ac:dyDescent="0.25">
      <c r="C12589" s="160" t="s">
        <v>546</v>
      </c>
      <c r="D12589" s="161">
        <v>416.53</v>
      </c>
    </row>
    <row r="12590" spans="3:4" ht="15" hidden="1" customHeight="1" x14ac:dyDescent="0.25">
      <c r="C12590" s="158" t="s">
        <v>553</v>
      </c>
      <c r="D12590" s="159">
        <v>775.67</v>
      </c>
    </row>
    <row r="12591" spans="3:4" ht="15" hidden="1" customHeight="1" x14ac:dyDescent="0.25">
      <c r="C12591" s="160" t="s">
        <v>546</v>
      </c>
      <c r="D12591" s="161">
        <v>659.72</v>
      </c>
    </row>
    <row r="12592" spans="3:4" ht="15" hidden="1" customHeight="1" x14ac:dyDescent="0.25">
      <c r="C12592" s="158" t="s">
        <v>555</v>
      </c>
      <c r="D12592" s="159">
        <v>414.34</v>
      </c>
    </row>
    <row r="12593" spans="3:4" ht="15" hidden="1" customHeight="1" x14ac:dyDescent="0.25">
      <c r="C12593" s="160" t="s">
        <v>312</v>
      </c>
      <c r="D12593" s="161">
        <v>792.35</v>
      </c>
    </row>
    <row r="12594" spans="3:4" ht="15" hidden="1" customHeight="1" x14ac:dyDescent="0.25">
      <c r="C12594" s="158" t="s">
        <v>545</v>
      </c>
      <c r="D12594" s="159">
        <v>46.15</v>
      </c>
    </row>
    <row r="12595" spans="3:4" ht="15" hidden="1" customHeight="1" x14ac:dyDescent="0.25">
      <c r="C12595" s="160" t="s">
        <v>556</v>
      </c>
      <c r="D12595" s="161">
        <v>630.79999999999995</v>
      </c>
    </row>
    <row r="12596" spans="3:4" ht="15" hidden="1" customHeight="1" x14ac:dyDescent="0.25">
      <c r="C12596" s="158" t="s">
        <v>539</v>
      </c>
      <c r="D12596" s="159">
        <v>1057.9100000000001</v>
      </c>
    </row>
    <row r="12597" spans="3:4" ht="15" hidden="1" customHeight="1" x14ac:dyDescent="0.25">
      <c r="C12597" s="160" t="s">
        <v>540</v>
      </c>
      <c r="D12597" s="161">
        <v>785.6</v>
      </c>
    </row>
    <row r="12598" spans="3:4" ht="15" hidden="1" customHeight="1" x14ac:dyDescent="0.25">
      <c r="C12598" s="158" t="s">
        <v>544</v>
      </c>
      <c r="D12598" s="159">
        <v>931.2</v>
      </c>
    </row>
    <row r="12599" spans="3:4" ht="15" hidden="1" customHeight="1" x14ac:dyDescent="0.25">
      <c r="C12599" s="160" t="s">
        <v>308</v>
      </c>
      <c r="D12599" s="161">
        <v>269.85000000000002</v>
      </c>
    </row>
    <row r="12600" spans="3:4" ht="15" hidden="1" customHeight="1" x14ac:dyDescent="0.25">
      <c r="C12600" s="158" t="s">
        <v>548</v>
      </c>
      <c r="D12600" s="159">
        <v>369.78</v>
      </c>
    </row>
    <row r="12601" spans="3:4" ht="15" hidden="1" customHeight="1" x14ac:dyDescent="0.25">
      <c r="C12601" s="160" t="s">
        <v>308</v>
      </c>
      <c r="D12601" s="161">
        <v>1012.98</v>
      </c>
    </row>
    <row r="12602" spans="3:4" ht="15" hidden="1" customHeight="1" x14ac:dyDescent="0.25">
      <c r="C12602" s="158" t="s">
        <v>308</v>
      </c>
      <c r="D12602" s="159">
        <v>1042.29</v>
      </c>
    </row>
    <row r="12603" spans="3:4" ht="15" hidden="1" customHeight="1" x14ac:dyDescent="0.25">
      <c r="C12603" s="160" t="s">
        <v>549</v>
      </c>
      <c r="D12603" s="161">
        <v>18.899999999999999</v>
      </c>
    </row>
    <row r="12604" spans="3:4" ht="15" hidden="1" customHeight="1" x14ac:dyDescent="0.25">
      <c r="C12604" s="158" t="s">
        <v>549</v>
      </c>
      <c r="D12604" s="159">
        <v>629.29999999999995</v>
      </c>
    </row>
    <row r="12605" spans="3:4" ht="15" hidden="1" customHeight="1" x14ac:dyDescent="0.25">
      <c r="C12605" s="160" t="s">
        <v>540</v>
      </c>
      <c r="D12605" s="161">
        <v>379.82</v>
      </c>
    </row>
    <row r="12606" spans="3:4" ht="15" hidden="1" customHeight="1" x14ac:dyDescent="0.25">
      <c r="C12606" s="158" t="s">
        <v>545</v>
      </c>
      <c r="D12606" s="159">
        <v>852.02</v>
      </c>
    </row>
    <row r="12607" spans="3:4" ht="15" hidden="1" customHeight="1" x14ac:dyDescent="0.25">
      <c r="C12607" s="160" t="s">
        <v>552</v>
      </c>
      <c r="D12607" s="161">
        <v>190.82</v>
      </c>
    </row>
    <row r="12608" spans="3:4" ht="15" hidden="1" customHeight="1" x14ac:dyDescent="0.25">
      <c r="C12608" s="158" t="s">
        <v>547</v>
      </c>
      <c r="D12608" s="159">
        <v>498.56</v>
      </c>
    </row>
    <row r="12609" spans="3:4" ht="15" hidden="1" customHeight="1" x14ac:dyDescent="0.25">
      <c r="C12609" s="160" t="s">
        <v>552</v>
      </c>
      <c r="D12609" s="161">
        <v>690.21</v>
      </c>
    </row>
    <row r="12610" spans="3:4" ht="15" hidden="1" customHeight="1" x14ac:dyDescent="0.25">
      <c r="C12610" s="158" t="s">
        <v>545</v>
      </c>
      <c r="D12610" s="159">
        <v>383.72</v>
      </c>
    </row>
    <row r="12611" spans="3:4" ht="15" hidden="1" customHeight="1" x14ac:dyDescent="0.25">
      <c r="C12611" s="160" t="s">
        <v>555</v>
      </c>
      <c r="D12611" s="161">
        <v>384.32</v>
      </c>
    </row>
    <row r="12612" spans="3:4" ht="15" hidden="1" customHeight="1" x14ac:dyDescent="0.25">
      <c r="C12612" s="158" t="s">
        <v>551</v>
      </c>
      <c r="D12612" s="159">
        <v>1084.43</v>
      </c>
    </row>
    <row r="12613" spans="3:4" ht="15" hidden="1" customHeight="1" x14ac:dyDescent="0.25">
      <c r="C12613" s="160" t="s">
        <v>552</v>
      </c>
      <c r="D12613" s="161">
        <v>957.16</v>
      </c>
    </row>
    <row r="12614" spans="3:4" ht="15" hidden="1" customHeight="1" x14ac:dyDescent="0.25">
      <c r="C12614" s="158" t="s">
        <v>541</v>
      </c>
      <c r="D12614" s="159">
        <v>257.32</v>
      </c>
    </row>
    <row r="12615" spans="3:4" ht="15" hidden="1" customHeight="1" x14ac:dyDescent="0.25">
      <c r="C12615" s="160" t="s">
        <v>547</v>
      </c>
      <c r="D12615" s="161">
        <v>1280.9000000000001</v>
      </c>
    </row>
    <row r="12616" spans="3:4" ht="15" hidden="1" customHeight="1" x14ac:dyDescent="0.25">
      <c r="C12616" s="158" t="s">
        <v>554</v>
      </c>
      <c r="D12616" s="159">
        <v>970.08</v>
      </c>
    </row>
    <row r="12617" spans="3:4" ht="15" hidden="1" customHeight="1" x14ac:dyDescent="0.25">
      <c r="C12617" s="160" t="s">
        <v>547</v>
      </c>
      <c r="D12617" s="161">
        <v>1294.72</v>
      </c>
    </row>
    <row r="12618" spans="3:4" ht="15" hidden="1" customHeight="1" x14ac:dyDescent="0.25">
      <c r="C12618" s="158" t="s">
        <v>556</v>
      </c>
      <c r="D12618" s="159">
        <v>510.51</v>
      </c>
    </row>
    <row r="12619" spans="3:4" ht="15" hidden="1" customHeight="1" x14ac:dyDescent="0.25">
      <c r="C12619" s="160" t="s">
        <v>552</v>
      </c>
      <c r="D12619" s="161">
        <v>716.81</v>
      </c>
    </row>
    <row r="12620" spans="3:4" ht="15" hidden="1" customHeight="1" x14ac:dyDescent="0.25">
      <c r="C12620" s="158" t="s">
        <v>539</v>
      </c>
      <c r="D12620" s="159">
        <v>673.46</v>
      </c>
    </row>
    <row r="12621" spans="3:4" ht="15" hidden="1" customHeight="1" x14ac:dyDescent="0.25">
      <c r="C12621" s="160" t="s">
        <v>551</v>
      </c>
      <c r="D12621" s="161">
        <v>1104.08</v>
      </c>
    </row>
    <row r="12622" spans="3:4" ht="15" hidden="1" customHeight="1" x14ac:dyDescent="0.25">
      <c r="C12622" s="158" t="s">
        <v>309</v>
      </c>
      <c r="D12622" s="159">
        <v>932.2</v>
      </c>
    </row>
    <row r="12623" spans="3:4" ht="15" hidden="1" customHeight="1" x14ac:dyDescent="0.25">
      <c r="C12623" s="160" t="s">
        <v>547</v>
      </c>
      <c r="D12623" s="161">
        <v>219.8</v>
      </c>
    </row>
    <row r="12624" spans="3:4" ht="15" hidden="1" customHeight="1" x14ac:dyDescent="0.25">
      <c r="C12624" s="158" t="s">
        <v>548</v>
      </c>
      <c r="D12624" s="159">
        <v>613.19000000000005</v>
      </c>
    </row>
    <row r="12625" spans="3:4" ht="15" hidden="1" customHeight="1" x14ac:dyDescent="0.25">
      <c r="C12625" s="160" t="s">
        <v>546</v>
      </c>
      <c r="D12625" s="161">
        <v>1086</v>
      </c>
    </row>
    <row r="12626" spans="3:4" ht="15" hidden="1" customHeight="1" x14ac:dyDescent="0.25">
      <c r="C12626" s="158" t="s">
        <v>552</v>
      </c>
      <c r="D12626" s="159">
        <v>288.41000000000003</v>
      </c>
    </row>
    <row r="12627" spans="3:4" ht="15" hidden="1" customHeight="1" x14ac:dyDescent="0.25">
      <c r="C12627" s="160" t="s">
        <v>552</v>
      </c>
      <c r="D12627" s="161">
        <v>508.48</v>
      </c>
    </row>
    <row r="12628" spans="3:4" ht="15" hidden="1" customHeight="1" x14ac:dyDescent="0.25">
      <c r="C12628" s="158" t="s">
        <v>312</v>
      </c>
      <c r="D12628" s="159">
        <v>1250.25</v>
      </c>
    </row>
    <row r="12629" spans="3:4" ht="15" hidden="1" customHeight="1" x14ac:dyDescent="0.25">
      <c r="C12629" s="160" t="s">
        <v>557</v>
      </c>
      <c r="D12629" s="161">
        <v>525.96</v>
      </c>
    </row>
    <row r="12630" spans="3:4" ht="15" hidden="1" customHeight="1" x14ac:dyDescent="0.25">
      <c r="C12630" s="158" t="s">
        <v>539</v>
      </c>
      <c r="D12630" s="159">
        <v>660.54</v>
      </c>
    </row>
    <row r="12631" spans="3:4" ht="15" hidden="1" customHeight="1" x14ac:dyDescent="0.25">
      <c r="C12631" s="160" t="s">
        <v>549</v>
      </c>
      <c r="D12631" s="161">
        <v>874.7</v>
      </c>
    </row>
    <row r="12632" spans="3:4" ht="15" hidden="1" customHeight="1" x14ac:dyDescent="0.25">
      <c r="C12632" s="158" t="s">
        <v>553</v>
      </c>
      <c r="D12632" s="159">
        <v>985.18</v>
      </c>
    </row>
    <row r="12633" spans="3:4" ht="15" hidden="1" customHeight="1" x14ac:dyDescent="0.25">
      <c r="C12633" s="160" t="s">
        <v>547</v>
      </c>
      <c r="D12633" s="161">
        <v>564.85</v>
      </c>
    </row>
    <row r="12634" spans="3:4" ht="15" hidden="1" customHeight="1" x14ac:dyDescent="0.25">
      <c r="C12634" s="158" t="s">
        <v>556</v>
      </c>
      <c r="D12634" s="159">
        <v>428.14</v>
      </c>
    </row>
    <row r="12635" spans="3:4" ht="15" hidden="1" customHeight="1" x14ac:dyDescent="0.25">
      <c r="C12635" s="160" t="s">
        <v>551</v>
      </c>
      <c r="D12635" s="161">
        <v>329.44</v>
      </c>
    </row>
    <row r="12636" spans="3:4" ht="15" hidden="1" customHeight="1" x14ac:dyDescent="0.25">
      <c r="C12636" s="158" t="s">
        <v>545</v>
      </c>
      <c r="D12636" s="159">
        <v>160.66999999999999</v>
      </c>
    </row>
    <row r="12637" spans="3:4" ht="15" hidden="1" customHeight="1" x14ac:dyDescent="0.25">
      <c r="C12637" s="160" t="s">
        <v>544</v>
      </c>
      <c r="D12637" s="161">
        <v>1008.95</v>
      </c>
    </row>
    <row r="12638" spans="3:4" ht="15" hidden="1" customHeight="1" x14ac:dyDescent="0.25">
      <c r="C12638" s="158" t="s">
        <v>543</v>
      </c>
      <c r="D12638" s="159">
        <v>1226.48</v>
      </c>
    </row>
    <row r="12639" spans="3:4" ht="15" hidden="1" customHeight="1" x14ac:dyDescent="0.25">
      <c r="C12639" s="160" t="s">
        <v>546</v>
      </c>
      <c r="D12639" s="161">
        <v>489.84</v>
      </c>
    </row>
    <row r="12640" spans="3:4" ht="15" hidden="1" customHeight="1" x14ac:dyDescent="0.25">
      <c r="C12640" s="158" t="s">
        <v>547</v>
      </c>
      <c r="D12640" s="159">
        <v>289.58</v>
      </c>
    </row>
    <row r="12641" spans="3:4" ht="15" hidden="1" customHeight="1" x14ac:dyDescent="0.25">
      <c r="C12641" s="160" t="s">
        <v>540</v>
      </c>
      <c r="D12641" s="161">
        <v>715.22</v>
      </c>
    </row>
    <row r="12642" spans="3:4" ht="15" hidden="1" customHeight="1" x14ac:dyDescent="0.25">
      <c r="C12642" s="158" t="s">
        <v>539</v>
      </c>
      <c r="D12642" s="159">
        <v>785.84</v>
      </c>
    </row>
    <row r="12643" spans="3:4" ht="15" hidden="1" customHeight="1" x14ac:dyDescent="0.25">
      <c r="C12643" s="160" t="s">
        <v>309</v>
      </c>
      <c r="D12643" s="161">
        <v>1209.57</v>
      </c>
    </row>
    <row r="12644" spans="3:4" ht="15" hidden="1" customHeight="1" x14ac:dyDescent="0.25">
      <c r="C12644" s="158" t="s">
        <v>555</v>
      </c>
      <c r="D12644" s="159">
        <v>201.85</v>
      </c>
    </row>
    <row r="12645" spans="3:4" ht="15" hidden="1" customHeight="1" x14ac:dyDescent="0.25">
      <c r="C12645" s="160" t="s">
        <v>555</v>
      </c>
      <c r="D12645" s="161">
        <v>1318.6</v>
      </c>
    </row>
    <row r="12646" spans="3:4" ht="15" hidden="1" customHeight="1" x14ac:dyDescent="0.25">
      <c r="C12646" s="158" t="s">
        <v>540</v>
      </c>
      <c r="D12646" s="159">
        <v>471.34</v>
      </c>
    </row>
    <row r="12647" spans="3:4" ht="15" hidden="1" customHeight="1" x14ac:dyDescent="0.25">
      <c r="C12647" s="160" t="s">
        <v>542</v>
      </c>
      <c r="D12647" s="161">
        <v>21.65</v>
      </c>
    </row>
    <row r="12648" spans="3:4" ht="15" hidden="1" customHeight="1" x14ac:dyDescent="0.25">
      <c r="C12648" s="158" t="s">
        <v>551</v>
      </c>
      <c r="D12648" s="159">
        <v>339.42</v>
      </c>
    </row>
    <row r="12649" spans="3:4" ht="15" hidden="1" customHeight="1" x14ac:dyDescent="0.25">
      <c r="C12649" s="160" t="s">
        <v>549</v>
      </c>
      <c r="D12649" s="161">
        <v>83.52</v>
      </c>
    </row>
    <row r="12650" spans="3:4" ht="15" hidden="1" customHeight="1" x14ac:dyDescent="0.25">
      <c r="C12650" s="158" t="s">
        <v>553</v>
      </c>
      <c r="D12650" s="159">
        <v>738.25</v>
      </c>
    </row>
    <row r="12651" spans="3:4" ht="15" hidden="1" customHeight="1" x14ac:dyDescent="0.25">
      <c r="C12651" s="160" t="s">
        <v>307</v>
      </c>
      <c r="D12651" s="161">
        <v>620.24</v>
      </c>
    </row>
    <row r="12652" spans="3:4" ht="15" hidden="1" customHeight="1" x14ac:dyDescent="0.25">
      <c r="C12652" s="158" t="s">
        <v>539</v>
      </c>
      <c r="D12652" s="159">
        <v>298.25</v>
      </c>
    </row>
    <row r="12653" spans="3:4" ht="15" hidden="1" customHeight="1" x14ac:dyDescent="0.25">
      <c r="C12653" s="160" t="s">
        <v>545</v>
      </c>
      <c r="D12653" s="161">
        <v>822.05</v>
      </c>
    </row>
    <row r="12654" spans="3:4" ht="15" hidden="1" customHeight="1" x14ac:dyDescent="0.25">
      <c r="C12654" s="158" t="s">
        <v>539</v>
      </c>
      <c r="D12654" s="159">
        <v>1219.17</v>
      </c>
    </row>
    <row r="12655" spans="3:4" ht="15" hidden="1" customHeight="1" x14ac:dyDescent="0.25">
      <c r="C12655" s="160" t="s">
        <v>546</v>
      </c>
      <c r="D12655" s="161">
        <v>742.42</v>
      </c>
    </row>
    <row r="12656" spans="3:4" ht="15" hidden="1" customHeight="1" x14ac:dyDescent="0.25">
      <c r="C12656" s="158" t="s">
        <v>549</v>
      </c>
      <c r="D12656" s="159">
        <v>828.35</v>
      </c>
    </row>
    <row r="12657" spans="3:4" ht="15" hidden="1" customHeight="1" x14ac:dyDescent="0.25">
      <c r="C12657" s="160" t="s">
        <v>547</v>
      </c>
      <c r="D12657" s="161">
        <v>773.03</v>
      </c>
    </row>
    <row r="12658" spans="3:4" ht="15" hidden="1" customHeight="1" x14ac:dyDescent="0.25">
      <c r="C12658" s="158" t="s">
        <v>543</v>
      </c>
      <c r="D12658" s="159">
        <v>447.83</v>
      </c>
    </row>
    <row r="12659" spans="3:4" ht="15" hidden="1" customHeight="1" x14ac:dyDescent="0.25">
      <c r="C12659" s="160" t="s">
        <v>553</v>
      </c>
      <c r="D12659" s="161">
        <v>669.32</v>
      </c>
    </row>
    <row r="12660" spans="3:4" ht="15" hidden="1" customHeight="1" x14ac:dyDescent="0.25">
      <c r="C12660" s="158" t="s">
        <v>540</v>
      </c>
      <c r="D12660" s="159">
        <v>365.29</v>
      </c>
    </row>
    <row r="12661" spans="3:4" ht="15" hidden="1" customHeight="1" x14ac:dyDescent="0.25">
      <c r="C12661" s="160" t="s">
        <v>549</v>
      </c>
      <c r="D12661" s="161">
        <v>48.15</v>
      </c>
    </row>
    <row r="12662" spans="3:4" ht="15" hidden="1" customHeight="1" x14ac:dyDescent="0.25">
      <c r="C12662" s="158" t="s">
        <v>308</v>
      </c>
      <c r="D12662" s="159">
        <v>486.88</v>
      </c>
    </row>
    <row r="12663" spans="3:4" ht="15" hidden="1" customHeight="1" x14ac:dyDescent="0.25">
      <c r="C12663" s="160" t="s">
        <v>546</v>
      </c>
      <c r="D12663" s="161">
        <v>600.6</v>
      </c>
    </row>
    <row r="12664" spans="3:4" ht="15" hidden="1" customHeight="1" x14ac:dyDescent="0.25">
      <c r="C12664" s="158" t="s">
        <v>552</v>
      </c>
      <c r="D12664" s="159">
        <v>687.41</v>
      </c>
    </row>
    <row r="12665" spans="3:4" ht="15" hidden="1" customHeight="1" x14ac:dyDescent="0.25">
      <c r="C12665" s="160" t="s">
        <v>549</v>
      </c>
      <c r="D12665" s="161">
        <v>1257.52</v>
      </c>
    </row>
    <row r="12666" spans="3:4" ht="15" hidden="1" customHeight="1" x14ac:dyDescent="0.25">
      <c r="C12666" s="158" t="s">
        <v>558</v>
      </c>
      <c r="D12666" s="159">
        <v>975.12</v>
      </c>
    </row>
    <row r="12667" spans="3:4" ht="15" hidden="1" customHeight="1" x14ac:dyDescent="0.25">
      <c r="C12667" s="160" t="s">
        <v>307</v>
      </c>
      <c r="D12667" s="161">
        <v>605.33000000000004</v>
      </c>
    </row>
    <row r="12668" spans="3:4" ht="15" hidden="1" customHeight="1" x14ac:dyDescent="0.25">
      <c r="C12668" s="158" t="s">
        <v>542</v>
      </c>
      <c r="D12668" s="159">
        <v>844.02</v>
      </c>
    </row>
    <row r="12669" spans="3:4" ht="15" hidden="1" customHeight="1" x14ac:dyDescent="0.25">
      <c r="C12669" s="160" t="s">
        <v>309</v>
      </c>
      <c r="D12669" s="161">
        <v>962.55</v>
      </c>
    </row>
    <row r="12670" spans="3:4" ht="15" hidden="1" customHeight="1" x14ac:dyDescent="0.25">
      <c r="C12670" s="158" t="s">
        <v>312</v>
      </c>
      <c r="D12670" s="159">
        <v>762.81</v>
      </c>
    </row>
    <row r="12671" spans="3:4" ht="15" hidden="1" customHeight="1" x14ac:dyDescent="0.25">
      <c r="C12671" s="160" t="s">
        <v>309</v>
      </c>
      <c r="D12671" s="161">
        <v>1128.02</v>
      </c>
    </row>
    <row r="12672" spans="3:4" ht="15" hidden="1" customHeight="1" x14ac:dyDescent="0.25">
      <c r="C12672" s="158" t="s">
        <v>309</v>
      </c>
      <c r="D12672" s="159">
        <v>393.71</v>
      </c>
    </row>
    <row r="12673" spans="3:4" ht="15" hidden="1" customHeight="1" x14ac:dyDescent="0.25">
      <c r="C12673" s="160" t="s">
        <v>541</v>
      </c>
      <c r="D12673" s="161">
        <v>1173.98</v>
      </c>
    </row>
    <row r="12674" spans="3:4" ht="15" hidden="1" customHeight="1" x14ac:dyDescent="0.25">
      <c r="C12674" s="158" t="s">
        <v>547</v>
      </c>
      <c r="D12674" s="159">
        <v>672.86</v>
      </c>
    </row>
    <row r="12675" spans="3:4" ht="15" hidden="1" customHeight="1" x14ac:dyDescent="0.25">
      <c r="C12675" s="160" t="s">
        <v>551</v>
      </c>
      <c r="D12675" s="161">
        <v>893.95</v>
      </c>
    </row>
    <row r="12676" spans="3:4" ht="15" hidden="1" customHeight="1" x14ac:dyDescent="0.25">
      <c r="C12676" s="158" t="s">
        <v>307</v>
      </c>
      <c r="D12676" s="159">
        <v>267.48</v>
      </c>
    </row>
    <row r="12677" spans="3:4" ht="15" hidden="1" customHeight="1" x14ac:dyDescent="0.25">
      <c r="C12677" s="160" t="s">
        <v>552</v>
      </c>
      <c r="D12677" s="161">
        <v>369.1</v>
      </c>
    </row>
    <row r="12678" spans="3:4" ht="15" hidden="1" customHeight="1" x14ac:dyDescent="0.25">
      <c r="C12678" s="158" t="s">
        <v>553</v>
      </c>
      <c r="D12678" s="159">
        <v>786.8</v>
      </c>
    </row>
    <row r="12679" spans="3:4" ht="15" hidden="1" customHeight="1" x14ac:dyDescent="0.25">
      <c r="C12679" s="160" t="s">
        <v>546</v>
      </c>
      <c r="D12679" s="161">
        <v>1093.23</v>
      </c>
    </row>
    <row r="12680" spans="3:4" ht="15" hidden="1" customHeight="1" x14ac:dyDescent="0.25">
      <c r="C12680" s="158" t="s">
        <v>542</v>
      </c>
      <c r="D12680" s="159">
        <v>1031.0899999999999</v>
      </c>
    </row>
    <row r="12681" spans="3:4" ht="15" hidden="1" customHeight="1" x14ac:dyDescent="0.25">
      <c r="C12681" s="160" t="s">
        <v>552</v>
      </c>
      <c r="D12681" s="161">
        <v>1083.9100000000001</v>
      </c>
    </row>
    <row r="12682" spans="3:4" ht="15" hidden="1" customHeight="1" x14ac:dyDescent="0.25">
      <c r="C12682" s="158" t="s">
        <v>552</v>
      </c>
      <c r="D12682" s="159">
        <v>246.91</v>
      </c>
    </row>
    <row r="12683" spans="3:4" ht="15" hidden="1" customHeight="1" x14ac:dyDescent="0.25">
      <c r="C12683" s="160" t="s">
        <v>308</v>
      </c>
      <c r="D12683" s="161">
        <v>47.47</v>
      </c>
    </row>
    <row r="12684" spans="3:4" ht="15" hidden="1" customHeight="1" x14ac:dyDescent="0.25">
      <c r="C12684" s="158" t="s">
        <v>546</v>
      </c>
      <c r="D12684" s="159">
        <v>294.33</v>
      </c>
    </row>
    <row r="12685" spans="3:4" ht="15" hidden="1" customHeight="1" x14ac:dyDescent="0.25">
      <c r="C12685" s="160" t="s">
        <v>547</v>
      </c>
      <c r="D12685" s="161">
        <v>137.91999999999999</v>
      </c>
    </row>
    <row r="12686" spans="3:4" ht="15" hidden="1" customHeight="1" x14ac:dyDescent="0.25">
      <c r="C12686" s="158" t="s">
        <v>550</v>
      </c>
      <c r="D12686" s="159">
        <v>611.80999999999995</v>
      </c>
    </row>
    <row r="12687" spans="3:4" ht="15" hidden="1" customHeight="1" x14ac:dyDescent="0.25">
      <c r="C12687" s="160" t="s">
        <v>539</v>
      </c>
      <c r="D12687" s="161">
        <v>724.98</v>
      </c>
    </row>
    <row r="12688" spans="3:4" ht="15" hidden="1" customHeight="1" x14ac:dyDescent="0.25">
      <c r="C12688" s="158" t="s">
        <v>557</v>
      </c>
      <c r="D12688" s="159">
        <v>395.76</v>
      </c>
    </row>
    <row r="12689" spans="3:4" ht="15" hidden="1" customHeight="1" x14ac:dyDescent="0.25">
      <c r="C12689" s="160" t="s">
        <v>539</v>
      </c>
      <c r="D12689" s="161">
        <v>258.64999999999998</v>
      </c>
    </row>
    <row r="12690" spans="3:4" ht="15" hidden="1" customHeight="1" x14ac:dyDescent="0.25">
      <c r="C12690" s="158" t="s">
        <v>308</v>
      </c>
      <c r="D12690" s="159">
        <v>451.4</v>
      </c>
    </row>
    <row r="12691" spans="3:4" ht="15" hidden="1" customHeight="1" x14ac:dyDescent="0.25">
      <c r="C12691" s="160" t="s">
        <v>557</v>
      </c>
      <c r="D12691" s="161">
        <v>484.67</v>
      </c>
    </row>
    <row r="12692" spans="3:4" ht="15" hidden="1" customHeight="1" x14ac:dyDescent="0.25">
      <c r="C12692" s="158" t="s">
        <v>551</v>
      </c>
      <c r="D12692" s="159">
        <v>492.74</v>
      </c>
    </row>
    <row r="12693" spans="3:4" ht="15" hidden="1" customHeight="1" x14ac:dyDescent="0.25">
      <c r="C12693" s="160" t="s">
        <v>547</v>
      </c>
      <c r="D12693" s="161">
        <v>406.14</v>
      </c>
    </row>
    <row r="12694" spans="3:4" ht="15" hidden="1" customHeight="1" x14ac:dyDescent="0.25">
      <c r="C12694" s="158" t="s">
        <v>553</v>
      </c>
      <c r="D12694" s="159">
        <v>643.96</v>
      </c>
    </row>
    <row r="12695" spans="3:4" ht="15" hidden="1" customHeight="1" x14ac:dyDescent="0.25">
      <c r="C12695" s="160" t="s">
        <v>542</v>
      </c>
      <c r="D12695" s="161">
        <v>877.61</v>
      </c>
    </row>
    <row r="12696" spans="3:4" ht="15" hidden="1" customHeight="1" x14ac:dyDescent="0.25">
      <c r="C12696" s="158" t="s">
        <v>546</v>
      </c>
      <c r="D12696" s="159">
        <v>39.229999999999997</v>
      </c>
    </row>
    <row r="12697" spans="3:4" ht="15" hidden="1" customHeight="1" x14ac:dyDescent="0.25">
      <c r="C12697" s="160" t="s">
        <v>551</v>
      </c>
      <c r="D12697" s="161">
        <v>803.2</v>
      </c>
    </row>
    <row r="12698" spans="3:4" ht="15" hidden="1" customHeight="1" x14ac:dyDescent="0.25">
      <c r="C12698" s="158" t="s">
        <v>546</v>
      </c>
      <c r="D12698" s="159">
        <v>735.13</v>
      </c>
    </row>
    <row r="12699" spans="3:4" ht="15" hidden="1" customHeight="1" x14ac:dyDescent="0.25">
      <c r="C12699" s="160" t="s">
        <v>541</v>
      </c>
      <c r="D12699" s="161">
        <v>813.83</v>
      </c>
    </row>
    <row r="12700" spans="3:4" ht="15" hidden="1" customHeight="1" x14ac:dyDescent="0.25">
      <c r="C12700" s="158" t="s">
        <v>540</v>
      </c>
      <c r="D12700" s="159">
        <v>640.32000000000005</v>
      </c>
    </row>
    <row r="12701" spans="3:4" ht="15" hidden="1" customHeight="1" x14ac:dyDescent="0.25">
      <c r="C12701" s="160" t="s">
        <v>557</v>
      </c>
      <c r="D12701" s="161">
        <v>605.61</v>
      </c>
    </row>
    <row r="12702" spans="3:4" ht="15" hidden="1" customHeight="1" x14ac:dyDescent="0.25">
      <c r="C12702" s="158" t="s">
        <v>540</v>
      </c>
      <c r="D12702" s="159">
        <v>937.38</v>
      </c>
    </row>
    <row r="12703" spans="3:4" ht="15" hidden="1" customHeight="1" x14ac:dyDescent="0.25">
      <c r="C12703" s="160" t="s">
        <v>554</v>
      </c>
      <c r="D12703" s="161">
        <v>673.18</v>
      </c>
    </row>
    <row r="12704" spans="3:4" ht="15" hidden="1" customHeight="1" x14ac:dyDescent="0.25">
      <c r="C12704" s="158" t="s">
        <v>549</v>
      </c>
      <c r="D12704" s="159">
        <v>1216.5</v>
      </c>
    </row>
    <row r="12705" spans="3:4" ht="15" hidden="1" customHeight="1" x14ac:dyDescent="0.25">
      <c r="C12705" s="160" t="s">
        <v>545</v>
      </c>
      <c r="D12705" s="161">
        <v>42.01</v>
      </c>
    </row>
    <row r="12706" spans="3:4" ht="15" hidden="1" customHeight="1" x14ac:dyDescent="0.25">
      <c r="C12706" s="158" t="s">
        <v>545</v>
      </c>
      <c r="D12706" s="159">
        <v>558.84</v>
      </c>
    </row>
    <row r="12707" spans="3:4" ht="15" hidden="1" customHeight="1" x14ac:dyDescent="0.25">
      <c r="C12707" s="160" t="s">
        <v>307</v>
      </c>
      <c r="D12707" s="161">
        <v>1165.8800000000001</v>
      </c>
    </row>
    <row r="12708" spans="3:4" ht="15" hidden="1" customHeight="1" x14ac:dyDescent="0.25">
      <c r="C12708" s="158" t="s">
        <v>556</v>
      </c>
      <c r="D12708" s="159">
        <v>1155.8399999999999</v>
      </c>
    </row>
    <row r="12709" spans="3:4" ht="15" hidden="1" customHeight="1" x14ac:dyDescent="0.25">
      <c r="C12709" s="160" t="s">
        <v>542</v>
      </c>
      <c r="D12709" s="161">
        <v>1118.43</v>
      </c>
    </row>
    <row r="12710" spans="3:4" ht="15" hidden="1" customHeight="1" x14ac:dyDescent="0.25">
      <c r="C12710" s="158" t="s">
        <v>308</v>
      </c>
      <c r="D12710" s="159">
        <v>1166.56</v>
      </c>
    </row>
    <row r="12711" spans="3:4" ht="15" hidden="1" customHeight="1" x14ac:dyDescent="0.25">
      <c r="C12711" s="160" t="s">
        <v>547</v>
      </c>
      <c r="D12711" s="161">
        <v>39.020000000000003</v>
      </c>
    </row>
    <row r="12712" spans="3:4" ht="15" hidden="1" customHeight="1" x14ac:dyDescent="0.25">
      <c r="C12712" s="158" t="s">
        <v>542</v>
      </c>
      <c r="D12712" s="159">
        <v>430.56</v>
      </c>
    </row>
    <row r="12713" spans="3:4" ht="15" hidden="1" customHeight="1" x14ac:dyDescent="0.25">
      <c r="C12713" s="160" t="s">
        <v>553</v>
      </c>
      <c r="D12713" s="161">
        <v>685.57</v>
      </c>
    </row>
    <row r="12714" spans="3:4" ht="15" hidden="1" customHeight="1" x14ac:dyDescent="0.25">
      <c r="C12714" s="158" t="s">
        <v>558</v>
      </c>
      <c r="D12714" s="159">
        <v>657.27</v>
      </c>
    </row>
    <row r="12715" spans="3:4" ht="15" hidden="1" customHeight="1" x14ac:dyDescent="0.25">
      <c r="C12715" s="160" t="s">
        <v>553</v>
      </c>
      <c r="D12715" s="161">
        <v>558.55999999999995</v>
      </c>
    </row>
    <row r="12716" spans="3:4" ht="15" hidden="1" customHeight="1" x14ac:dyDescent="0.25">
      <c r="C12716" s="158" t="s">
        <v>309</v>
      </c>
      <c r="D12716" s="159">
        <v>488</v>
      </c>
    </row>
    <row r="12717" spans="3:4" ht="15" hidden="1" customHeight="1" x14ac:dyDescent="0.25">
      <c r="C12717" s="160" t="s">
        <v>550</v>
      </c>
      <c r="D12717" s="161">
        <v>1164.1600000000001</v>
      </c>
    </row>
    <row r="12718" spans="3:4" ht="15" hidden="1" customHeight="1" x14ac:dyDescent="0.25">
      <c r="C12718" s="158" t="s">
        <v>312</v>
      </c>
      <c r="D12718" s="159">
        <v>949.02</v>
      </c>
    </row>
    <row r="12719" spans="3:4" ht="15" hidden="1" customHeight="1" x14ac:dyDescent="0.25">
      <c r="C12719" s="160" t="s">
        <v>541</v>
      </c>
      <c r="D12719" s="161">
        <v>1162.3800000000001</v>
      </c>
    </row>
    <row r="12720" spans="3:4" ht="15" hidden="1" customHeight="1" x14ac:dyDescent="0.25">
      <c r="C12720" s="158" t="s">
        <v>541</v>
      </c>
      <c r="D12720" s="159">
        <v>755.47</v>
      </c>
    </row>
    <row r="12721" spans="3:4" ht="15" hidden="1" customHeight="1" x14ac:dyDescent="0.25">
      <c r="C12721" s="160" t="s">
        <v>539</v>
      </c>
      <c r="D12721" s="161">
        <v>1294.57</v>
      </c>
    </row>
    <row r="12722" spans="3:4" ht="15" hidden="1" customHeight="1" x14ac:dyDescent="0.25">
      <c r="C12722" s="158" t="s">
        <v>546</v>
      </c>
      <c r="D12722" s="159">
        <v>68.37</v>
      </c>
    </row>
    <row r="12723" spans="3:4" ht="15" hidden="1" customHeight="1" x14ac:dyDescent="0.25">
      <c r="C12723" s="160" t="s">
        <v>546</v>
      </c>
      <c r="D12723" s="161">
        <v>479.46</v>
      </c>
    </row>
    <row r="12724" spans="3:4" ht="15" hidden="1" customHeight="1" x14ac:dyDescent="0.25">
      <c r="C12724" s="158" t="s">
        <v>547</v>
      </c>
      <c r="D12724" s="159">
        <v>744.42</v>
      </c>
    </row>
    <row r="12725" spans="3:4" ht="15" hidden="1" customHeight="1" x14ac:dyDescent="0.25">
      <c r="C12725" s="160" t="s">
        <v>546</v>
      </c>
      <c r="D12725" s="161">
        <v>1069.3599999999999</v>
      </c>
    </row>
    <row r="12726" spans="3:4" ht="15" hidden="1" customHeight="1" x14ac:dyDescent="0.25">
      <c r="C12726" s="158" t="s">
        <v>539</v>
      </c>
      <c r="D12726" s="159">
        <v>209.78</v>
      </c>
    </row>
    <row r="12727" spans="3:4" ht="15" hidden="1" customHeight="1" x14ac:dyDescent="0.25">
      <c r="C12727" s="160" t="s">
        <v>555</v>
      </c>
      <c r="D12727" s="161">
        <v>602.71</v>
      </c>
    </row>
    <row r="12728" spans="3:4" ht="15" hidden="1" customHeight="1" x14ac:dyDescent="0.25">
      <c r="C12728" s="158" t="s">
        <v>307</v>
      </c>
      <c r="D12728" s="159">
        <v>271.69</v>
      </c>
    </row>
    <row r="12729" spans="3:4" ht="15" hidden="1" customHeight="1" x14ac:dyDescent="0.25">
      <c r="C12729" s="160" t="s">
        <v>547</v>
      </c>
      <c r="D12729" s="161">
        <v>1093.52</v>
      </c>
    </row>
    <row r="12730" spans="3:4" ht="15" hidden="1" customHeight="1" x14ac:dyDescent="0.25">
      <c r="C12730" s="158" t="s">
        <v>308</v>
      </c>
      <c r="D12730" s="159">
        <v>430.25</v>
      </c>
    </row>
    <row r="12731" spans="3:4" ht="15" hidden="1" customHeight="1" x14ac:dyDescent="0.25">
      <c r="C12731" s="160" t="s">
        <v>312</v>
      </c>
      <c r="D12731" s="161">
        <v>959.54</v>
      </c>
    </row>
    <row r="12732" spans="3:4" ht="15" hidden="1" customHeight="1" x14ac:dyDescent="0.25">
      <c r="C12732" s="158" t="s">
        <v>543</v>
      </c>
      <c r="D12732" s="159">
        <v>438.11</v>
      </c>
    </row>
    <row r="12733" spans="3:4" ht="15" hidden="1" customHeight="1" x14ac:dyDescent="0.25">
      <c r="C12733" s="160" t="s">
        <v>543</v>
      </c>
      <c r="D12733" s="161">
        <v>1258.01</v>
      </c>
    </row>
    <row r="12734" spans="3:4" ht="15" hidden="1" customHeight="1" x14ac:dyDescent="0.25">
      <c r="C12734" s="158" t="s">
        <v>542</v>
      </c>
      <c r="D12734" s="159">
        <v>262.91000000000003</v>
      </c>
    </row>
    <row r="12735" spans="3:4" ht="15" hidden="1" customHeight="1" x14ac:dyDescent="0.25">
      <c r="C12735" s="160" t="s">
        <v>307</v>
      </c>
      <c r="D12735" s="161">
        <v>565.12</v>
      </c>
    </row>
    <row r="12736" spans="3:4" ht="15" hidden="1" customHeight="1" x14ac:dyDescent="0.25">
      <c r="C12736" s="158" t="s">
        <v>542</v>
      </c>
      <c r="D12736" s="159">
        <v>313.01</v>
      </c>
    </row>
    <row r="12737" spans="3:4" ht="15" hidden="1" customHeight="1" x14ac:dyDescent="0.25">
      <c r="C12737" s="160" t="s">
        <v>546</v>
      </c>
      <c r="D12737" s="161">
        <v>942.97</v>
      </c>
    </row>
    <row r="12738" spans="3:4" ht="15" hidden="1" customHeight="1" x14ac:dyDescent="0.25">
      <c r="C12738" s="158" t="s">
        <v>542</v>
      </c>
      <c r="D12738" s="159">
        <v>531.28</v>
      </c>
    </row>
    <row r="12739" spans="3:4" ht="15" hidden="1" customHeight="1" x14ac:dyDescent="0.25">
      <c r="C12739" s="160" t="s">
        <v>548</v>
      </c>
      <c r="D12739" s="161">
        <v>426.93</v>
      </c>
    </row>
    <row r="12740" spans="3:4" ht="15" hidden="1" customHeight="1" x14ac:dyDescent="0.25">
      <c r="C12740" s="158" t="s">
        <v>548</v>
      </c>
      <c r="D12740" s="159">
        <v>1137.75</v>
      </c>
    </row>
    <row r="12741" spans="3:4" ht="15" hidden="1" customHeight="1" x14ac:dyDescent="0.25">
      <c r="C12741" s="160" t="s">
        <v>541</v>
      </c>
      <c r="D12741" s="161">
        <v>498.63</v>
      </c>
    </row>
    <row r="12742" spans="3:4" ht="15" hidden="1" customHeight="1" x14ac:dyDescent="0.25">
      <c r="C12742" s="158" t="s">
        <v>308</v>
      </c>
      <c r="D12742" s="159">
        <v>307.56</v>
      </c>
    </row>
    <row r="12743" spans="3:4" ht="15" hidden="1" customHeight="1" x14ac:dyDescent="0.25">
      <c r="C12743" s="160" t="s">
        <v>545</v>
      </c>
      <c r="D12743" s="161">
        <v>121.56</v>
      </c>
    </row>
    <row r="12744" spans="3:4" ht="15" hidden="1" customHeight="1" x14ac:dyDescent="0.25">
      <c r="C12744" s="158" t="s">
        <v>546</v>
      </c>
      <c r="D12744" s="159">
        <v>744.34</v>
      </c>
    </row>
    <row r="12745" spans="3:4" ht="15" hidden="1" customHeight="1" x14ac:dyDescent="0.25">
      <c r="C12745" s="160" t="s">
        <v>543</v>
      </c>
      <c r="D12745" s="161">
        <v>570.61</v>
      </c>
    </row>
    <row r="12746" spans="3:4" ht="15" hidden="1" customHeight="1" x14ac:dyDescent="0.25">
      <c r="C12746" s="158" t="s">
        <v>549</v>
      </c>
      <c r="D12746" s="159">
        <v>341.6</v>
      </c>
    </row>
    <row r="12747" spans="3:4" ht="15" hidden="1" customHeight="1" x14ac:dyDescent="0.25">
      <c r="C12747" s="160" t="s">
        <v>550</v>
      </c>
      <c r="D12747" s="161">
        <v>1085.3699999999999</v>
      </c>
    </row>
    <row r="12748" spans="3:4" ht="15" hidden="1" customHeight="1" x14ac:dyDescent="0.25">
      <c r="C12748" s="158" t="s">
        <v>545</v>
      </c>
      <c r="D12748" s="159">
        <v>435.19</v>
      </c>
    </row>
    <row r="12749" spans="3:4" ht="15" hidden="1" customHeight="1" x14ac:dyDescent="0.25">
      <c r="C12749" s="160" t="s">
        <v>307</v>
      </c>
      <c r="D12749" s="161">
        <v>1092.67</v>
      </c>
    </row>
    <row r="12750" spans="3:4" ht="15" hidden="1" customHeight="1" x14ac:dyDescent="0.25">
      <c r="C12750" s="158" t="s">
        <v>309</v>
      </c>
      <c r="D12750" s="159">
        <v>877.79</v>
      </c>
    </row>
    <row r="12751" spans="3:4" ht="15" hidden="1" customHeight="1" x14ac:dyDescent="0.25">
      <c r="C12751" s="160" t="s">
        <v>545</v>
      </c>
      <c r="D12751" s="161">
        <v>894.98</v>
      </c>
    </row>
    <row r="12752" spans="3:4" ht="15" hidden="1" customHeight="1" x14ac:dyDescent="0.25">
      <c r="C12752" s="158" t="s">
        <v>307</v>
      </c>
      <c r="D12752" s="159">
        <v>804.46</v>
      </c>
    </row>
    <row r="12753" spans="3:4" ht="15" hidden="1" customHeight="1" x14ac:dyDescent="0.25">
      <c r="C12753" s="160" t="s">
        <v>546</v>
      </c>
      <c r="D12753" s="161">
        <v>687.9</v>
      </c>
    </row>
    <row r="12754" spans="3:4" ht="15" hidden="1" customHeight="1" x14ac:dyDescent="0.25">
      <c r="C12754" s="158" t="s">
        <v>558</v>
      </c>
      <c r="D12754" s="159">
        <v>618.70000000000005</v>
      </c>
    </row>
    <row r="12755" spans="3:4" ht="15" hidden="1" customHeight="1" x14ac:dyDescent="0.25">
      <c r="C12755" s="160" t="s">
        <v>542</v>
      </c>
      <c r="D12755" s="161">
        <v>13.76</v>
      </c>
    </row>
    <row r="12756" spans="3:4" ht="15" hidden="1" customHeight="1" x14ac:dyDescent="0.25">
      <c r="C12756" s="158" t="s">
        <v>554</v>
      </c>
      <c r="D12756" s="159">
        <v>915.57</v>
      </c>
    </row>
    <row r="12757" spans="3:4" ht="15" hidden="1" customHeight="1" x14ac:dyDescent="0.25">
      <c r="C12757" s="160" t="s">
        <v>541</v>
      </c>
      <c r="D12757" s="161">
        <v>773.28</v>
      </c>
    </row>
    <row r="12758" spans="3:4" ht="15" hidden="1" customHeight="1" x14ac:dyDescent="0.25">
      <c r="C12758" s="158" t="s">
        <v>543</v>
      </c>
      <c r="D12758" s="159">
        <v>748.3</v>
      </c>
    </row>
    <row r="12759" spans="3:4" ht="15" hidden="1" customHeight="1" x14ac:dyDescent="0.25">
      <c r="C12759" s="160" t="s">
        <v>554</v>
      </c>
      <c r="D12759" s="161">
        <v>736.87</v>
      </c>
    </row>
    <row r="12760" spans="3:4" ht="15" hidden="1" customHeight="1" x14ac:dyDescent="0.25">
      <c r="C12760" s="158" t="s">
        <v>551</v>
      </c>
      <c r="D12760" s="159">
        <v>1288.2</v>
      </c>
    </row>
    <row r="12761" spans="3:4" ht="15" hidden="1" customHeight="1" x14ac:dyDescent="0.25">
      <c r="C12761" s="160" t="s">
        <v>307</v>
      </c>
      <c r="D12761" s="161">
        <v>1230.19</v>
      </c>
    </row>
    <row r="12762" spans="3:4" ht="15" hidden="1" customHeight="1" x14ac:dyDescent="0.25">
      <c r="C12762" s="158" t="s">
        <v>540</v>
      </c>
      <c r="D12762" s="159">
        <v>853.81</v>
      </c>
    </row>
    <row r="12763" spans="3:4" ht="15" hidden="1" customHeight="1" x14ac:dyDescent="0.25">
      <c r="C12763" s="160" t="s">
        <v>558</v>
      </c>
      <c r="D12763" s="161">
        <v>999.28</v>
      </c>
    </row>
    <row r="12764" spans="3:4" ht="15" hidden="1" customHeight="1" x14ac:dyDescent="0.25">
      <c r="C12764" s="158" t="s">
        <v>308</v>
      </c>
      <c r="D12764" s="159">
        <v>239.98</v>
      </c>
    </row>
    <row r="12765" spans="3:4" ht="15" hidden="1" customHeight="1" x14ac:dyDescent="0.25">
      <c r="C12765" s="160" t="s">
        <v>555</v>
      </c>
      <c r="D12765" s="161">
        <v>582.64</v>
      </c>
    </row>
    <row r="12766" spans="3:4" ht="15" hidden="1" customHeight="1" x14ac:dyDescent="0.25">
      <c r="C12766" s="158" t="s">
        <v>550</v>
      </c>
      <c r="D12766" s="159">
        <v>1002.91</v>
      </c>
    </row>
    <row r="12767" spans="3:4" ht="15" hidden="1" customHeight="1" x14ac:dyDescent="0.25">
      <c r="C12767" s="160" t="s">
        <v>542</v>
      </c>
      <c r="D12767" s="161">
        <v>809.36</v>
      </c>
    </row>
    <row r="12768" spans="3:4" ht="15" hidden="1" customHeight="1" x14ac:dyDescent="0.25">
      <c r="C12768" s="158" t="s">
        <v>553</v>
      </c>
      <c r="D12768" s="159">
        <v>721</v>
      </c>
    </row>
    <row r="12769" spans="3:4" ht="15" hidden="1" customHeight="1" x14ac:dyDescent="0.25">
      <c r="C12769" s="160" t="s">
        <v>549</v>
      </c>
      <c r="D12769" s="161">
        <v>673.42</v>
      </c>
    </row>
    <row r="12770" spans="3:4" ht="15" hidden="1" customHeight="1" x14ac:dyDescent="0.25">
      <c r="C12770" s="158" t="s">
        <v>312</v>
      </c>
      <c r="D12770" s="159">
        <v>1283.3800000000001</v>
      </c>
    </row>
    <row r="12771" spans="3:4" ht="15" hidden="1" customHeight="1" x14ac:dyDescent="0.25">
      <c r="C12771" s="160" t="s">
        <v>547</v>
      </c>
      <c r="D12771" s="161">
        <v>917.65</v>
      </c>
    </row>
    <row r="12772" spans="3:4" ht="15" hidden="1" customHeight="1" x14ac:dyDescent="0.25">
      <c r="C12772" s="158" t="s">
        <v>546</v>
      </c>
      <c r="D12772" s="159">
        <v>1276.4000000000001</v>
      </c>
    </row>
    <row r="12773" spans="3:4" ht="15" hidden="1" customHeight="1" x14ac:dyDescent="0.25">
      <c r="C12773" s="160" t="s">
        <v>540</v>
      </c>
      <c r="D12773" s="161">
        <v>1279.5</v>
      </c>
    </row>
    <row r="12774" spans="3:4" ht="15" hidden="1" customHeight="1" x14ac:dyDescent="0.25">
      <c r="C12774" s="158" t="s">
        <v>556</v>
      </c>
      <c r="D12774" s="159">
        <v>484.33</v>
      </c>
    </row>
    <row r="12775" spans="3:4" ht="15" hidden="1" customHeight="1" x14ac:dyDescent="0.25">
      <c r="C12775" s="160" t="s">
        <v>547</v>
      </c>
      <c r="D12775" s="161">
        <v>366.88</v>
      </c>
    </row>
    <row r="12776" spans="3:4" ht="15" hidden="1" customHeight="1" x14ac:dyDescent="0.25">
      <c r="C12776" s="158" t="s">
        <v>553</v>
      </c>
      <c r="D12776" s="159">
        <v>41.18</v>
      </c>
    </row>
    <row r="12777" spans="3:4" ht="15" hidden="1" customHeight="1" x14ac:dyDescent="0.25">
      <c r="C12777" s="160" t="s">
        <v>543</v>
      </c>
      <c r="D12777" s="161">
        <v>581.39</v>
      </c>
    </row>
    <row r="12778" spans="3:4" ht="15" hidden="1" customHeight="1" x14ac:dyDescent="0.25">
      <c r="C12778" s="158" t="s">
        <v>543</v>
      </c>
      <c r="D12778" s="159">
        <v>29.45</v>
      </c>
    </row>
    <row r="12779" spans="3:4" ht="15" hidden="1" customHeight="1" x14ac:dyDescent="0.25">
      <c r="C12779" s="160" t="s">
        <v>552</v>
      </c>
      <c r="D12779" s="161">
        <v>442.79</v>
      </c>
    </row>
    <row r="12780" spans="3:4" ht="15" hidden="1" customHeight="1" x14ac:dyDescent="0.25">
      <c r="C12780" s="158" t="s">
        <v>543</v>
      </c>
      <c r="D12780" s="159">
        <v>1260.6400000000001</v>
      </c>
    </row>
    <row r="12781" spans="3:4" ht="15" hidden="1" customHeight="1" x14ac:dyDescent="0.25">
      <c r="C12781" s="160" t="s">
        <v>307</v>
      </c>
      <c r="D12781" s="161">
        <v>1088.83</v>
      </c>
    </row>
    <row r="12782" spans="3:4" ht="15" hidden="1" customHeight="1" x14ac:dyDescent="0.25">
      <c r="C12782" s="158" t="s">
        <v>556</v>
      </c>
      <c r="D12782" s="159">
        <v>1032.57</v>
      </c>
    </row>
    <row r="12783" spans="3:4" ht="15" hidden="1" customHeight="1" x14ac:dyDescent="0.25">
      <c r="C12783" s="160" t="s">
        <v>308</v>
      </c>
      <c r="D12783" s="161">
        <v>1043.92</v>
      </c>
    </row>
    <row r="12784" spans="3:4" ht="15" hidden="1" customHeight="1" x14ac:dyDescent="0.25">
      <c r="C12784" s="158" t="s">
        <v>307</v>
      </c>
      <c r="D12784" s="159">
        <v>51.66</v>
      </c>
    </row>
    <row r="12785" spans="3:4" ht="15" hidden="1" customHeight="1" x14ac:dyDescent="0.25">
      <c r="C12785" s="160" t="s">
        <v>558</v>
      </c>
      <c r="D12785" s="161">
        <v>859.72</v>
      </c>
    </row>
    <row r="12786" spans="3:4" ht="15" hidden="1" customHeight="1" x14ac:dyDescent="0.25">
      <c r="C12786" s="158" t="s">
        <v>553</v>
      </c>
      <c r="D12786" s="159">
        <v>321.02</v>
      </c>
    </row>
    <row r="12787" spans="3:4" ht="15" hidden="1" customHeight="1" x14ac:dyDescent="0.25">
      <c r="C12787" s="160" t="s">
        <v>309</v>
      </c>
      <c r="D12787" s="161">
        <v>776.03</v>
      </c>
    </row>
    <row r="12788" spans="3:4" ht="15" hidden="1" customHeight="1" x14ac:dyDescent="0.25">
      <c r="C12788" s="158" t="s">
        <v>549</v>
      </c>
      <c r="D12788" s="159">
        <v>765.42</v>
      </c>
    </row>
    <row r="12789" spans="3:4" ht="15" hidden="1" customHeight="1" x14ac:dyDescent="0.25">
      <c r="C12789" s="160" t="s">
        <v>312</v>
      </c>
      <c r="D12789" s="161">
        <v>1118.82</v>
      </c>
    </row>
    <row r="12790" spans="3:4" ht="15" hidden="1" customHeight="1" x14ac:dyDescent="0.25">
      <c r="C12790" s="158" t="s">
        <v>549</v>
      </c>
      <c r="D12790" s="159">
        <v>1283.74</v>
      </c>
    </row>
    <row r="12791" spans="3:4" ht="15" hidden="1" customHeight="1" x14ac:dyDescent="0.25">
      <c r="C12791" s="160" t="s">
        <v>553</v>
      </c>
      <c r="D12791" s="161">
        <v>649.98</v>
      </c>
    </row>
    <row r="12792" spans="3:4" ht="15" hidden="1" customHeight="1" x14ac:dyDescent="0.25">
      <c r="C12792" s="158" t="s">
        <v>544</v>
      </c>
      <c r="D12792" s="159">
        <v>1061.18</v>
      </c>
    </row>
    <row r="12793" spans="3:4" ht="15" hidden="1" customHeight="1" x14ac:dyDescent="0.25">
      <c r="C12793" s="160" t="s">
        <v>540</v>
      </c>
      <c r="D12793" s="161">
        <v>884.04</v>
      </c>
    </row>
    <row r="12794" spans="3:4" ht="15" hidden="1" customHeight="1" x14ac:dyDescent="0.25">
      <c r="C12794" s="158" t="s">
        <v>539</v>
      </c>
      <c r="D12794" s="159">
        <v>245.97</v>
      </c>
    </row>
    <row r="12795" spans="3:4" ht="15" hidden="1" customHeight="1" x14ac:dyDescent="0.25">
      <c r="C12795" s="160" t="s">
        <v>541</v>
      </c>
      <c r="D12795" s="161">
        <v>1145.1500000000001</v>
      </c>
    </row>
    <row r="12796" spans="3:4" ht="15" hidden="1" customHeight="1" x14ac:dyDescent="0.25">
      <c r="C12796" s="158" t="s">
        <v>309</v>
      </c>
      <c r="D12796" s="159">
        <v>817.98</v>
      </c>
    </row>
    <row r="12797" spans="3:4" ht="15" hidden="1" customHeight="1" x14ac:dyDescent="0.25">
      <c r="C12797" s="160" t="s">
        <v>307</v>
      </c>
      <c r="D12797" s="161">
        <v>570.11</v>
      </c>
    </row>
    <row r="12798" spans="3:4" ht="15" hidden="1" customHeight="1" x14ac:dyDescent="0.25">
      <c r="C12798" s="158" t="s">
        <v>546</v>
      </c>
      <c r="D12798" s="159">
        <v>336.75</v>
      </c>
    </row>
    <row r="12799" spans="3:4" ht="15" hidden="1" customHeight="1" x14ac:dyDescent="0.25">
      <c r="C12799" s="160" t="s">
        <v>309</v>
      </c>
      <c r="D12799" s="161">
        <v>1079.72</v>
      </c>
    </row>
    <row r="12800" spans="3:4" ht="15" hidden="1" customHeight="1" x14ac:dyDescent="0.25">
      <c r="C12800" s="158" t="s">
        <v>308</v>
      </c>
      <c r="D12800" s="159">
        <v>515.97</v>
      </c>
    </row>
    <row r="12801" spans="3:4" ht="15" hidden="1" customHeight="1" x14ac:dyDescent="0.25">
      <c r="C12801" s="160" t="s">
        <v>307</v>
      </c>
      <c r="D12801" s="161">
        <v>512.34</v>
      </c>
    </row>
    <row r="12802" spans="3:4" ht="15" hidden="1" customHeight="1" x14ac:dyDescent="0.25">
      <c r="C12802" s="158" t="s">
        <v>543</v>
      </c>
      <c r="D12802" s="159">
        <v>629.34</v>
      </c>
    </row>
    <row r="12803" spans="3:4" ht="15" hidden="1" customHeight="1" x14ac:dyDescent="0.25">
      <c r="C12803" s="160" t="s">
        <v>543</v>
      </c>
      <c r="D12803" s="161">
        <v>877.1</v>
      </c>
    </row>
    <row r="12804" spans="3:4" ht="15" hidden="1" customHeight="1" x14ac:dyDescent="0.25">
      <c r="C12804" s="158" t="s">
        <v>542</v>
      </c>
      <c r="D12804" s="159">
        <v>769.89</v>
      </c>
    </row>
    <row r="12805" spans="3:4" ht="15" hidden="1" customHeight="1" x14ac:dyDescent="0.25">
      <c r="C12805" s="160" t="s">
        <v>307</v>
      </c>
      <c r="D12805" s="161">
        <v>322.33999999999997</v>
      </c>
    </row>
    <row r="12806" spans="3:4" ht="15" hidden="1" customHeight="1" x14ac:dyDescent="0.25">
      <c r="C12806" s="158" t="s">
        <v>312</v>
      </c>
      <c r="D12806" s="159">
        <v>883.47</v>
      </c>
    </row>
    <row r="12807" spans="3:4" ht="15" hidden="1" customHeight="1" x14ac:dyDescent="0.25">
      <c r="C12807" s="160" t="s">
        <v>551</v>
      </c>
      <c r="D12807" s="161">
        <v>565.52</v>
      </c>
    </row>
    <row r="12808" spans="3:4" ht="15" hidden="1" customHeight="1" x14ac:dyDescent="0.25">
      <c r="C12808" s="158" t="s">
        <v>309</v>
      </c>
      <c r="D12808" s="159">
        <v>596.19000000000005</v>
      </c>
    </row>
    <row r="12809" spans="3:4" ht="15" hidden="1" customHeight="1" x14ac:dyDescent="0.25">
      <c r="C12809" s="160" t="s">
        <v>556</v>
      </c>
      <c r="D12809" s="161">
        <v>464.17</v>
      </c>
    </row>
    <row r="12810" spans="3:4" ht="15" hidden="1" customHeight="1" x14ac:dyDescent="0.25">
      <c r="C12810" s="158" t="s">
        <v>542</v>
      </c>
      <c r="D12810" s="159">
        <v>652.20000000000005</v>
      </c>
    </row>
    <row r="12811" spans="3:4" ht="15" hidden="1" customHeight="1" x14ac:dyDescent="0.25">
      <c r="C12811" s="160" t="s">
        <v>312</v>
      </c>
      <c r="D12811" s="161">
        <v>1143.06</v>
      </c>
    </row>
    <row r="12812" spans="3:4" ht="15" hidden="1" customHeight="1" x14ac:dyDescent="0.25">
      <c r="C12812" s="158" t="s">
        <v>556</v>
      </c>
      <c r="D12812" s="159">
        <v>826.33</v>
      </c>
    </row>
    <row r="12813" spans="3:4" ht="15" hidden="1" customHeight="1" x14ac:dyDescent="0.25">
      <c r="C12813" s="160" t="s">
        <v>550</v>
      </c>
      <c r="D12813" s="161">
        <v>1175.93</v>
      </c>
    </row>
    <row r="12814" spans="3:4" ht="15" hidden="1" customHeight="1" x14ac:dyDescent="0.25">
      <c r="C12814" s="158" t="s">
        <v>549</v>
      </c>
      <c r="D12814" s="159">
        <v>1054.98</v>
      </c>
    </row>
    <row r="12815" spans="3:4" ht="15" hidden="1" customHeight="1" x14ac:dyDescent="0.25">
      <c r="C12815" s="160" t="s">
        <v>540</v>
      </c>
      <c r="D12815" s="161">
        <v>1231.76</v>
      </c>
    </row>
    <row r="12816" spans="3:4" ht="15" hidden="1" customHeight="1" x14ac:dyDescent="0.25">
      <c r="C12816" s="158" t="s">
        <v>544</v>
      </c>
      <c r="D12816" s="159">
        <v>461.69</v>
      </c>
    </row>
    <row r="12817" spans="3:4" ht="15" hidden="1" customHeight="1" x14ac:dyDescent="0.25">
      <c r="C12817" s="160" t="s">
        <v>557</v>
      </c>
      <c r="D12817" s="161">
        <v>1135.3800000000001</v>
      </c>
    </row>
    <row r="12818" spans="3:4" ht="15" hidden="1" customHeight="1" x14ac:dyDescent="0.25">
      <c r="C12818" s="158" t="s">
        <v>539</v>
      </c>
      <c r="D12818" s="159">
        <v>431.61</v>
      </c>
    </row>
    <row r="12819" spans="3:4" ht="15" hidden="1" customHeight="1" x14ac:dyDescent="0.25">
      <c r="C12819" s="160" t="s">
        <v>546</v>
      </c>
      <c r="D12819" s="161">
        <v>255.63</v>
      </c>
    </row>
    <row r="12820" spans="3:4" ht="15" hidden="1" customHeight="1" x14ac:dyDescent="0.25">
      <c r="C12820" s="158" t="s">
        <v>312</v>
      </c>
      <c r="D12820" s="159">
        <v>1225.6400000000001</v>
      </c>
    </row>
    <row r="12821" spans="3:4" ht="15" hidden="1" customHeight="1" x14ac:dyDescent="0.25">
      <c r="C12821" s="160" t="s">
        <v>555</v>
      </c>
      <c r="D12821" s="161">
        <v>279.05</v>
      </c>
    </row>
    <row r="12822" spans="3:4" ht="15" hidden="1" customHeight="1" x14ac:dyDescent="0.25">
      <c r="C12822" s="158" t="s">
        <v>552</v>
      </c>
      <c r="D12822" s="159">
        <v>159.56</v>
      </c>
    </row>
    <row r="12823" spans="3:4" ht="15" hidden="1" customHeight="1" x14ac:dyDescent="0.25">
      <c r="C12823" s="160" t="s">
        <v>551</v>
      </c>
      <c r="D12823" s="161">
        <v>284.06</v>
      </c>
    </row>
    <row r="12824" spans="3:4" ht="15" hidden="1" customHeight="1" x14ac:dyDescent="0.25">
      <c r="C12824" s="158" t="s">
        <v>549</v>
      </c>
      <c r="D12824" s="159">
        <v>1001.17</v>
      </c>
    </row>
    <row r="12825" spans="3:4" ht="15" hidden="1" customHeight="1" x14ac:dyDescent="0.25">
      <c r="C12825" s="160" t="s">
        <v>545</v>
      </c>
      <c r="D12825" s="161">
        <v>886.59</v>
      </c>
    </row>
    <row r="12826" spans="3:4" ht="15" hidden="1" customHeight="1" x14ac:dyDescent="0.25">
      <c r="C12826" s="158" t="s">
        <v>547</v>
      </c>
      <c r="D12826" s="159">
        <v>1136.5899999999999</v>
      </c>
    </row>
    <row r="12827" spans="3:4" ht="15" hidden="1" customHeight="1" x14ac:dyDescent="0.25">
      <c r="C12827" s="160" t="s">
        <v>551</v>
      </c>
      <c r="D12827" s="161">
        <v>268.89999999999998</v>
      </c>
    </row>
    <row r="12828" spans="3:4" ht="15" hidden="1" customHeight="1" x14ac:dyDescent="0.25">
      <c r="C12828" s="158" t="s">
        <v>540</v>
      </c>
      <c r="D12828" s="159">
        <v>1241.52</v>
      </c>
    </row>
    <row r="12829" spans="3:4" ht="15" hidden="1" customHeight="1" x14ac:dyDescent="0.25">
      <c r="C12829" s="160" t="s">
        <v>543</v>
      </c>
      <c r="D12829" s="161">
        <v>957.6</v>
      </c>
    </row>
    <row r="12830" spans="3:4" ht="15" hidden="1" customHeight="1" x14ac:dyDescent="0.25">
      <c r="C12830" s="158" t="s">
        <v>308</v>
      </c>
      <c r="D12830" s="159">
        <v>883.55</v>
      </c>
    </row>
    <row r="12831" spans="3:4" ht="15" hidden="1" customHeight="1" x14ac:dyDescent="0.25">
      <c r="C12831" s="160" t="s">
        <v>542</v>
      </c>
      <c r="D12831" s="161">
        <v>583.07000000000005</v>
      </c>
    </row>
    <row r="12832" spans="3:4" ht="15" hidden="1" customHeight="1" x14ac:dyDescent="0.25">
      <c r="C12832" s="158" t="s">
        <v>543</v>
      </c>
      <c r="D12832" s="159">
        <v>483.79</v>
      </c>
    </row>
    <row r="12833" spans="3:4" ht="15" hidden="1" customHeight="1" x14ac:dyDescent="0.25">
      <c r="C12833" s="160" t="s">
        <v>552</v>
      </c>
      <c r="D12833" s="161">
        <v>593.80999999999995</v>
      </c>
    </row>
    <row r="12834" spans="3:4" ht="15" hidden="1" customHeight="1" x14ac:dyDescent="0.25">
      <c r="C12834" s="158" t="s">
        <v>543</v>
      </c>
      <c r="D12834" s="159">
        <v>1053.44</v>
      </c>
    </row>
    <row r="12835" spans="3:4" ht="15" hidden="1" customHeight="1" x14ac:dyDescent="0.25">
      <c r="C12835" s="160" t="s">
        <v>539</v>
      </c>
      <c r="D12835" s="161">
        <v>425.56</v>
      </c>
    </row>
    <row r="12836" spans="3:4" ht="15" hidden="1" customHeight="1" x14ac:dyDescent="0.25">
      <c r="C12836" s="158" t="s">
        <v>543</v>
      </c>
      <c r="D12836" s="159">
        <v>522.75</v>
      </c>
    </row>
    <row r="12837" spans="3:4" ht="15" hidden="1" customHeight="1" x14ac:dyDescent="0.25">
      <c r="C12837" s="160" t="s">
        <v>309</v>
      </c>
      <c r="D12837" s="161">
        <v>139.29</v>
      </c>
    </row>
    <row r="12838" spans="3:4" ht="15" hidden="1" customHeight="1" x14ac:dyDescent="0.25">
      <c r="C12838" s="158" t="s">
        <v>543</v>
      </c>
      <c r="D12838" s="159">
        <v>1225.55</v>
      </c>
    </row>
    <row r="12839" spans="3:4" ht="15" hidden="1" customHeight="1" x14ac:dyDescent="0.25">
      <c r="C12839" s="160" t="s">
        <v>546</v>
      </c>
      <c r="D12839" s="161">
        <v>458.65</v>
      </c>
    </row>
    <row r="12840" spans="3:4" ht="15" hidden="1" customHeight="1" x14ac:dyDescent="0.25">
      <c r="C12840" s="158" t="s">
        <v>307</v>
      </c>
      <c r="D12840" s="159">
        <v>321.56</v>
      </c>
    </row>
    <row r="12841" spans="3:4" ht="15" hidden="1" customHeight="1" x14ac:dyDescent="0.25">
      <c r="C12841" s="160" t="s">
        <v>307</v>
      </c>
      <c r="D12841" s="161">
        <v>99.53</v>
      </c>
    </row>
    <row r="12842" spans="3:4" ht="15" hidden="1" customHeight="1" x14ac:dyDescent="0.25">
      <c r="C12842" s="158" t="s">
        <v>546</v>
      </c>
      <c r="D12842" s="159">
        <v>569.11</v>
      </c>
    </row>
    <row r="12843" spans="3:4" ht="15" hidden="1" customHeight="1" x14ac:dyDescent="0.25">
      <c r="C12843" s="160" t="s">
        <v>546</v>
      </c>
      <c r="D12843" s="161">
        <v>1254.95</v>
      </c>
    </row>
    <row r="12844" spans="3:4" ht="15" hidden="1" customHeight="1" x14ac:dyDescent="0.25">
      <c r="C12844" s="158" t="s">
        <v>550</v>
      </c>
      <c r="D12844" s="159">
        <v>722.25</v>
      </c>
    </row>
    <row r="12845" spans="3:4" ht="15" hidden="1" customHeight="1" x14ac:dyDescent="0.25">
      <c r="C12845" s="160" t="s">
        <v>545</v>
      </c>
      <c r="D12845" s="161">
        <v>443.95</v>
      </c>
    </row>
    <row r="12846" spans="3:4" ht="15" hidden="1" customHeight="1" x14ac:dyDescent="0.25">
      <c r="C12846" s="158" t="s">
        <v>542</v>
      </c>
      <c r="D12846" s="159">
        <v>124.45</v>
      </c>
    </row>
    <row r="12847" spans="3:4" ht="15" hidden="1" customHeight="1" x14ac:dyDescent="0.25">
      <c r="C12847" s="160" t="s">
        <v>309</v>
      </c>
      <c r="D12847" s="161">
        <v>189.12</v>
      </c>
    </row>
    <row r="12848" spans="3:4" ht="15" hidden="1" customHeight="1" x14ac:dyDescent="0.25">
      <c r="C12848" s="158" t="s">
        <v>540</v>
      </c>
      <c r="D12848" s="159">
        <v>925.74</v>
      </c>
    </row>
    <row r="12849" spans="3:4" ht="15" hidden="1" customHeight="1" x14ac:dyDescent="0.25">
      <c r="C12849" s="160" t="s">
        <v>555</v>
      </c>
      <c r="D12849" s="161">
        <v>39.19</v>
      </c>
    </row>
    <row r="12850" spans="3:4" ht="15" hidden="1" customHeight="1" x14ac:dyDescent="0.25">
      <c r="C12850" s="158" t="s">
        <v>312</v>
      </c>
      <c r="D12850" s="159">
        <v>806.95</v>
      </c>
    </row>
    <row r="12851" spans="3:4" ht="15" hidden="1" customHeight="1" x14ac:dyDescent="0.25">
      <c r="C12851" s="160" t="s">
        <v>540</v>
      </c>
      <c r="D12851" s="161">
        <v>724.68</v>
      </c>
    </row>
    <row r="12852" spans="3:4" ht="15" hidden="1" customHeight="1" x14ac:dyDescent="0.25">
      <c r="C12852" s="158" t="s">
        <v>307</v>
      </c>
      <c r="D12852" s="159">
        <v>974.71</v>
      </c>
    </row>
    <row r="12853" spans="3:4" ht="15" hidden="1" customHeight="1" x14ac:dyDescent="0.25">
      <c r="C12853" s="160" t="s">
        <v>540</v>
      </c>
      <c r="D12853" s="161">
        <v>494.83</v>
      </c>
    </row>
    <row r="12854" spans="3:4" ht="15" hidden="1" customHeight="1" x14ac:dyDescent="0.25">
      <c r="C12854" s="158" t="s">
        <v>543</v>
      </c>
      <c r="D12854" s="159">
        <v>653.28</v>
      </c>
    </row>
    <row r="12855" spans="3:4" ht="15" hidden="1" customHeight="1" x14ac:dyDescent="0.25">
      <c r="C12855" s="160" t="s">
        <v>545</v>
      </c>
      <c r="D12855" s="161">
        <v>1021.4</v>
      </c>
    </row>
    <row r="12856" spans="3:4" ht="15" hidden="1" customHeight="1" x14ac:dyDescent="0.25">
      <c r="C12856" s="158" t="s">
        <v>545</v>
      </c>
      <c r="D12856" s="159">
        <v>1067.02</v>
      </c>
    </row>
    <row r="12857" spans="3:4" ht="15" hidden="1" customHeight="1" x14ac:dyDescent="0.25">
      <c r="C12857" s="160" t="s">
        <v>544</v>
      </c>
      <c r="D12857" s="161">
        <v>759.33</v>
      </c>
    </row>
    <row r="12858" spans="3:4" ht="15" hidden="1" customHeight="1" x14ac:dyDescent="0.25">
      <c r="C12858" s="158" t="s">
        <v>540</v>
      </c>
      <c r="D12858" s="159">
        <v>418.52</v>
      </c>
    </row>
    <row r="12859" spans="3:4" ht="15" hidden="1" customHeight="1" x14ac:dyDescent="0.25">
      <c r="C12859" s="160" t="s">
        <v>545</v>
      </c>
      <c r="D12859" s="161">
        <v>684.32</v>
      </c>
    </row>
    <row r="12860" spans="3:4" ht="15" hidden="1" customHeight="1" x14ac:dyDescent="0.25">
      <c r="C12860" s="158" t="s">
        <v>542</v>
      </c>
      <c r="D12860" s="159">
        <v>1290.52</v>
      </c>
    </row>
    <row r="12861" spans="3:4" ht="15" hidden="1" customHeight="1" x14ac:dyDescent="0.25">
      <c r="C12861" s="160" t="s">
        <v>308</v>
      </c>
      <c r="D12861" s="161">
        <v>973.21</v>
      </c>
    </row>
    <row r="12862" spans="3:4" ht="15" hidden="1" customHeight="1" x14ac:dyDescent="0.25">
      <c r="C12862" s="158" t="s">
        <v>308</v>
      </c>
      <c r="D12862" s="159">
        <v>853.03</v>
      </c>
    </row>
    <row r="12863" spans="3:4" ht="15" hidden="1" customHeight="1" x14ac:dyDescent="0.25">
      <c r="C12863" s="160" t="s">
        <v>549</v>
      </c>
      <c r="D12863" s="161">
        <v>286.24</v>
      </c>
    </row>
    <row r="12864" spans="3:4" ht="15" hidden="1" customHeight="1" x14ac:dyDescent="0.25">
      <c r="C12864" s="158" t="s">
        <v>544</v>
      </c>
      <c r="D12864" s="159">
        <v>884.76</v>
      </c>
    </row>
    <row r="12865" spans="3:4" ht="15" hidden="1" customHeight="1" x14ac:dyDescent="0.25">
      <c r="C12865" s="160" t="s">
        <v>547</v>
      </c>
      <c r="D12865" s="161">
        <v>473.44</v>
      </c>
    </row>
    <row r="12866" spans="3:4" ht="15" hidden="1" customHeight="1" x14ac:dyDescent="0.25">
      <c r="C12866" s="158" t="s">
        <v>542</v>
      </c>
      <c r="D12866" s="159">
        <v>763.02</v>
      </c>
    </row>
    <row r="12867" spans="3:4" ht="15" hidden="1" customHeight="1" x14ac:dyDescent="0.25">
      <c r="C12867" s="160" t="s">
        <v>557</v>
      </c>
      <c r="D12867" s="161">
        <v>112.22</v>
      </c>
    </row>
    <row r="12868" spans="3:4" ht="15" hidden="1" customHeight="1" x14ac:dyDescent="0.25">
      <c r="C12868" s="158" t="s">
        <v>546</v>
      </c>
      <c r="D12868" s="159">
        <v>148.75</v>
      </c>
    </row>
    <row r="12869" spans="3:4" ht="15" hidden="1" customHeight="1" x14ac:dyDescent="0.25">
      <c r="C12869" s="160" t="s">
        <v>547</v>
      </c>
      <c r="D12869" s="161">
        <v>1219.01</v>
      </c>
    </row>
    <row r="12870" spans="3:4" ht="15" hidden="1" customHeight="1" x14ac:dyDescent="0.25">
      <c r="C12870" s="158" t="s">
        <v>539</v>
      </c>
      <c r="D12870" s="159">
        <v>689.37</v>
      </c>
    </row>
    <row r="12871" spans="3:4" ht="15" hidden="1" customHeight="1" x14ac:dyDescent="0.25">
      <c r="C12871" s="160" t="s">
        <v>543</v>
      </c>
      <c r="D12871" s="161">
        <v>288.32</v>
      </c>
    </row>
    <row r="12872" spans="3:4" ht="15" hidden="1" customHeight="1" x14ac:dyDescent="0.25">
      <c r="C12872" s="158" t="s">
        <v>312</v>
      </c>
      <c r="D12872" s="159">
        <v>812.34</v>
      </c>
    </row>
    <row r="12873" spans="3:4" ht="15" hidden="1" customHeight="1" x14ac:dyDescent="0.25">
      <c r="C12873" s="160" t="s">
        <v>553</v>
      </c>
      <c r="D12873" s="161">
        <v>98.71</v>
      </c>
    </row>
    <row r="12874" spans="3:4" ht="15" hidden="1" customHeight="1" x14ac:dyDescent="0.25">
      <c r="C12874" s="158" t="s">
        <v>547</v>
      </c>
      <c r="D12874" s="159">
        <v>684.68</v>
      </c>
    </row>
    <row r="12875" spans="3:4" ht="15" hidden="1" customHeight="1" x14ac:dyDescent="0.25">
      <c r="C12875" s="160" t="s">
        <v>547</v>
      </c>
      <c r="D12875" s="161">
        <v>387.78</v>
      </c>
    </row>
    <row r="12876" spans="3:4" ht="15" hidden="1" customHeight="1" x14ac:dyDescent="0.25">
      <c r="C12876" s="158" t="s">
        <v>542</v>
      </c>
      <c r="D12876" s="159">
        <v>646.54999999999995</v>
      </c>
    </row>
    <row r="12877" spans="3:4" ht="15" hidden="1" customHeight="1" x14ac:dyDescent="0.25">
      <c r="C12877" s="160" t="s">
        <v>557</v>
      </c>
      <c r="D12877" s="161">
        <v>1080.8900000000001</v>
      </c>
    </row>
    <row r="12878" spans="3:4" ht="15" hidden="1" customHeight="1" x14ac:dyDescent="0.25">
      <c r="C12878" s="158" t="s">
        <v>547</v>
      </c>
      <c r="D12878" s="159">
        <v>58.9</v>
      </c>
    </row>
    <row r="12879" spans="3:4" ht="15" hidden="1" customHeight="1" x14ac:dyDescent="0.25">
      <c r="C12879" s="160" t="s">
        <v>547</v>
      </c>
      <c r="D12879" s="161">
        <v>876</v>
      </c>
    </row>
    <row r="12880" spans="3:4" ht="15" hidden="1" customHeight="1" x14ac:dyDescent="0.25">
      <c r="C12880" s="158" t="s">
        <v>558</v>
      </c>
      <c r="D12880" s="159">
        <v>890.56</v>
      </c>
    </row>
    <row r="12881" spans="3:4" ht="15" hidden="1" customHeight="1" x14ac:dyDescent="0.25">
      <c r="C12881" s="160" t="s">
        <v>307</v>
      </c>
      <c r="D12881" s="161">
        <v>172.66</v>
      </c>
    </row>
    <row r="12882" spans="3:4" ht="15" hidden="1" customHeight="1" x14ac:dyDescent="0.25">
      <c r="C12882" s="158" t="s">
        <v>545</v>
      </c>
      <c r="D12882" s="159">
        <v>753.63</v>
      </c>
    </row>
    <row r="12883" spans="3:4" ht="15" hidden="1" customHeight="1" x14ac:dyDescent="0.25">
      <c r="C12883" s="160" t="s">
        <v>307</v>
      </c>
      <c r="D12883" s="161">
        <v>781.34</v>
      </c>
    </row>
    <row r="12884" spans="3:4" ht="15" hidden="1" customHeight="1" x14ac:dyDescent="0.25">
      <c r="C12884" s="158" t="s">
        <v>307</v>
      </c>
      <c r="D12884" s="159">
        <v>401.96</v>
      </c>
    </row>
    <row r="12885" spans="3:4" ht="15" hidden="1" customHeight="1" x14ac:dyDescent="0.25">
      <c r="C12885" s="160" t="s">
        <v>553</v>
      </c>
      <c r="D12885" s="161">
        <v>562.55999999999995</v>
      </c>
    </row>
    <row r="12886" spans="3:4" ht="15" hidden="1" customHeight="1" x14ac:dyDescent="0.25">
      <c r="C12886" s="158" t="s">
        <v>546</v>
      </c>
      <c r="D12886" s="159">
        <v>20.89</v>
      </c>
    </row>
    <row r="12887" spans="3:4" ht="15" hidden="1" customHeight="1" x14ac:dyDescent="0.25">
      <c r="C12887" s="160" t="s">
        <v>543</v>
      </c>
      <c r="D12887" s="161">
        <v>341.79</v>
      </c>
    </row>
    <row r="12888" spans="3:4" ht="15" hidden="1" customHeight="1" x14ac:dyDescent="0.25">
      <c r="C12888" s="158" t="s">
        <v>549</v>
      </c>
      <c r="D12888" s="159">
        <v>483.55</v>
      </c>
    </row>
    <row r="12889" spans="3:4" ht="15" hidden="1" customHeight="1" x14ac:dyDescent="0.25">
      <c r="C12889" s="160" t="s">
        <v>308</v>
      </c>
      <c r="D12889" s="161">
        <v>116.43</v>
      </c>
    </row>
    <row r="12890" spans="3:4" ht="15" hidden="1" customHeight="1" x14ac:dyDescent="0.25">
      <c r="C12890" s="158" t="s">
        <v>307</v>
      </c>
      <c r="D12890" s="159">
        <v>732.95</v>
      </c>
    </row>
    <row r="12891" spans="3:4" ht="15" hidden="1" customHeight="1" x14ac:dyDescent="0.25">
      <c r="C12891" s="160" t="s">
        <v>309</v>
      </c>
      <c r="D12891" s="161">
        <v>1169.01</v>
      </c>
    </row>
    <row r="12892" spans="3:4" ht="15" hidden="1" customHeight="1" x14ac:dyDescent="0.25">
      <c r="C12892" s="158" t="s">
        <v>542</v>
      </c>
      <c r="D12892" s="159">
        <v>646.49</v>
      </c>
    </row>
    <row r="12893" spans="3:4" ht="15" hidden="1" customHeight="1" x14ac:dyDescent="0.25">
      <c r="C12893" s="160" t="s">
        <v>543</v>
      </c>
      <c r="D12893" s="161">
        <v>1194.9000000000001</v>
      </c>
    </row>
    <row r="12894" spans="3:4" ht="15" hidden="1" customHeight="1" x14ac:dyDescent="0.25">
      <c r="C12894" s="158" t="s">
        <v>546</v>
      </c>
      <c r="D12894" s="159">
        <v>693.72</v>
      </c>
    </row>
    <row r="12895" spans="3:4" ht="15" hidden="1" customHeight="1" x14ac:dyDescent="0.25">
      <c r="C12895" s="160" t="s">
        <v>545</v>
      </c>
      <c r="D12895" s="161">
        <v>1232.4100000000001</v>
      </c>
    </row>
    <row r="12896" spans="3:4" ht="15" hidden="1" customHeight="1" x14ac:dyDescent="0.25">
      <c r="C12896" s="158" t="s">
        <v>552</v>
      </c>
      <c r="D12896" s="159">
        <v>1255.4000000000001</v>
      </c>
    </row>
    <row r="12897" spans="3:4" ht="15" hidden="1" customHeight="1" x14ac:dyDescent="0.25">
      <c r="C12897" s="160" t="s">
        <v>546</v>
      </c>
      <c r="D12897" s="161">
        <v>711.52</v>
      </c>
    </row>
    <row r="12898" spans="3:4" ht="15" hidden="1" customHeight="1" x14ac:dyDescent="0.25">
      <c r="C12898" s="158" t="s">
        <v>543</v>
      </c>
      <c r="D12898" s="159">
        <v>97.98</v>
      </c>
    </row>
    <row r="12899" spans="3:4" ht="15" hidden="1" customHeight="1" x14ac:dyDescent="0.25">
      <c r="C12899" s="160" t="s">
        <v>541</v>
      </c>
      <c r="D12899" s="161">
        <v>309.41000000000003</v>
      </c>
    </row>
    <row r="12900" spans="3:4" ht="15" hidden="1" customHeight="1" x14ac:dyDescent="0.25">
      <c r="C12900" s="158" t="s">
        <v>539</v>
      </c>
      <c r="D12900" s="159">
        <v>1096.1500000000001</v>
      </c>
    </row>
    <row r="12901" spans="3:4" ht="15" hidden="1" customHeight="1" x14ac:dyDescent="0.25">
      <c r="C12901" s="160" t="s">
        <v>308</v>
      </c>
      <c r="D12901" s="161">
        <v>198.44</v>
      </c>
    </row>
    <row r="12902" spans="3:4" ht="15" hidden="1" customHeight="1" x14ac:dyDescent="0.25">
      <c r="C12902" s="158" t="s">
        <v>312</v>
      </c>
      <c r="D12902" s="159">
        <v>473.29</v>
      </c>
    </row>
    <row r="12903" spans="3:4" ht="15" hidden="1" customHeight="1" x14ac:dyDescent="0.25">
      <c r="C12903" s="160" t="s">
        <v>552</v>
      </c>
      <c r="D12903" s="161">
        <v>1038.79</v>
      </c>
    </row>
    <row r="12904" spans="3:4" ht="15" hidden="1" customHeight="1" x14ac:dyDescent="0.25">
      <c r="C12904" s="158" t="s">
        <v>541</v>
      </c>
      <c r="D12904" s="159">
        <v>568.70000000000005</v>
      </c>
    </row>
    <row r="12905" spans="3:4" ht="15" hidden="1" customHeight="1" x14ac:dyDescent="0.25">
      <c r="C12905" s="160" t="s">
        <v>545</v>
      </c>
      <c r="D12905" s="161">
        <v>740.4</v>
      </c>
    </row>
    <row r="12906" spans="3:4" ht="15" hidden="1" customHeight="1" x14ac:dyDescent="0.25">
      <c r="C12906" s="158" t="s">
        <v>309</v>
      </c>
      <c r="D12906" s="159">
        <v>631.55999999999995</v>
      </c>
    </row>
    <row r="12907" spans="3:4" ht="15" hidden="1" customHeight="1" x14ac:dyDescent="0.25">
      <c r="C12907" s="160" t="s">
        <v>551</v>
      </c>
      <c r="D12907" s="161">
        <v>1053.8599999999999</v>
      </c>
    </row>
    <row r="12908" spans="3:4" ht="15" hidden="1" customHeight="1" x14ac:dyDescent="0.25">
      <c r="C12908" s="158" t="s">
        <v>542</v>
      </c>
      <c r="D12908" s="159">
        <v>985.32</v>
      </c>
    </row>
    <row r="12909" spans="3:4" ht="15" hidden="1" customHeight="1" x14ac:dyDescent="0.25">
      <c r="C12909" s="160" t="s">
        <v>545</v>
      </c>
      <c r="D12909" s="161">
        <v>737.75</v>
      </c>
    </row>
    <row r="12910" spans="3:4" ht="15" hidden="1" customHeight="1" x14ac:dyDescent="0.25">
      <c r="C12910" s="158" t="s">
        <v>309</v>
      </c>
      <c r="D12910" s="159">
        <v>381.17</v>
      </c>
    </row>
    <row r="12911" spans="3:4" ht="15" hidden="1" customHeight="1" x14ac:dyDescent="0.25">
      <c r="C12911" s="160" t="s">
        <v>552</v>
      </c>
      <c r="D12911" s="161">
        <v>459.79</v>
      </c>
    </row>
    <row r="12912" spans="3:4" ht="15" hidden="1" customHeight="1" x14ac:dyDescent="0.25">
      <c r="C12912" s="158" t="s">
        <v>308</v>
      </c>
      <c r="D12912" s="159">
        <v>628.33000000000004</v>
      </c>
    </row>
    <row r="12913" spans="3:4" ht="15" hidden="1" customHeight="1" x14ac:dyDescent="0.25">
      <c r="C12913" s="160" t="s">
        <v>557</v>
      </c>
      <c r="D12913" s="161">
        <v>321.27999999999997</v>
      </c>
    </row>
    <row r="12914" spans="3:4" ht="15" hidden="1" customHeight="1" x14ac:dyDescent="0.25">
      <c r="C12914" s="158" t="s">
        <v>551</v>
      </c>
      <c r="D12914" s="159">
        <v>1238.3</v>
      </c>
    </row>
    <row r="12915" spans="3:4" ht="15" hidden="1" customHeight="1" x14ac:dyDescent="0.25">
      <c r="C12915" s="160" t="s">
        <v>549</v>
      </c>
      <c r="D12915" s="161">
        <v>612.16999999999996</v>
      </c>
    </row>
    <row r="12916" spans="3:4" ht="15" hidden="1" customHeight="1" x14ac:dyDescent="0.25">
      <c r="C12916" s="158" t="s">
        <v>307</v>
      </c>
      <c r="D12916" s="159">
        <v>22.42</v>
      </c>
    </row>
    <row r="12917" spans="3:4" ht="15" hidden="1" customHeight="1" x14ac:dyDescent="0.25">
      <c r="C12917" s="160" t="s">
        <v>545</v>
      </c>
      <c r="D12917" s="161">
        <v>715.56</v>
      </c>
    </row>
    <row r="12918" spans="3:4" ht="15" hidden="1" customHeight="1" x14ac:dyDescent="0.25">
      <c r="C12918" s="158" t="s">
        <v>557</v>
      </c>
      <c r="D12918" s="159">
        <v>597.66999999999996</v>
      </c>
    </row>
    <row r="12919" spans="3:4" ht="15" hidden="1" customHeight="1" x14ac:dyDescent="0.25">
      <c r="C12919" s="160" t="s">
        <v>550</v>
      </c>
      <c r="D12919" s="161">
        <v>737.74</v>
      </c>
    </row>
    <row r="12920" spans="3:4" ht="15" hidden="1" customHeight="1" x14ac:dyDescent="0.25">
      <c r="C12920" s="158" t="s">
        <v>555</v>
      </c>
      <c r="D12920" s="159">
        <v>650.32000000000005</v>
      </c>
    </row>
    <row r="12921" spans="3:4" ht="15" hidden="1" customHeight="1" x14ac:dyDescent="0.25">
      <c r="C12921" s="160" t="s">
        <v>547</v>
      </c>
      <c r="D12921" s="161">
        <v>704.31</v>
      </c>
    </row>
    <row r="12922" spans="3:4" ht="15" hidden="1" customHeight="1" x14ac:dyDescent="0.25">
      <c r="C12922" s="158" t="s">
        <v>539</v>
      </c>
      <c r="D12922" s="159">
        <v>434.47</v>
      </c>
    </row>
    <row r="12923" spans="3:4" ht="15" hidden="1" customHeight="1" x14ac:dyDescent="0.25">
      <c r="C12923" s="160" t="s">
        <v>549</v>
      </c>
      <c r="D12923" s="161">
        <v>793.47</v>
      </c>
    </row>
    <row r="12924" spans="3:4" ht="15" hidden="1" customHeight="1" x14ac:dyDescent="0.25">
      <c r="C12924" s="158" t="s">
        <v>545</v>
      </c>
      <c r="D12924" s="159">
        <v>370.16</v>
      </c>
    </row>
    <row r="12925" spans="3:4" ht="15" hidden="1" customHeight="1" x14ac:dyDescent="0.25">
      <c r="C12925" s="160" t="s">
        <v>555</v>
      </c>
      <c r="D12925" s="161">
        <v>690.03</v>
      </c>
    </row>
    <row r="12926" spans="3:4" ht="15" hidden="1" customHeight="1" x14ac:dyDescent="0.25">
      <c r="C12926" s="158" t="s">
        <v>542</v>
      </c>
      <c r="D12926" s="159">
        <v>452.79</v>
      </c>
    </row>
    <row r="12927" spans="3:4" ht="15" hidden="1" customHeight="1" x14ac:dyDescent="0.25">
      <c r="C12927" s="160" t="s">
        <v>307</v>
      </c>
      <c r="D12927" s="161">
        <v>1225.8699999999999</v>
      </c>
    </row>
    <row r="12928" spans="3:4" ht="15" hidden="1" customHeight="1" x14ac:dyDescent="0.25">
      <c r="C12928" s="158" t="s">
        <v>551</v>
      </c>
      <c r="D12928" s="159">
        <v>1161.33</v>
      </c>
    </row>
    <row r="12929" spans="3:4" ht="15" hidden="1" customHeight="1" x14ac:dyDescent="0.25">
      <c r="C12929" s="160" t="s">
        <v>549</v>
      </c>
      <c r="D12929" s="161">
        <v>845.68</v>
      </c>
    </row>
    <row r="12930" spans="3:4" ht="15" hidden="1" customHeight="1" x14ac:dyDescent="0.25">
      <c r="C12930" s="158" t="s">
        <v>549</v>
      </c>
      <c r="D12930" s="159">
        <v>169.1</v>
      </c>
    </row>
    <row r="12931" spans="3:4" ht="15" hidden="1" customHeight="1" x14ac:dyDescent="0.25">
      <c r="C12931" s="160" t="s">
        <v>540</v>
      </c>
      <c r="D12931" s="161">
        <v>1140.92</v>
      </c>
    </row>
    <row r="12932" spans="3:4" ht="15" hidden="1" customHeight="1" x14ac:dyDescent="0.25">
      <c r="C12932" s="158" t="s">
        <v>541</v>
      </c>
      <c r="D12932" s="159">
        <v>81.180000000000007</v>
      </c>
    </row>
    <row r="12933" spans="3:4" ht="15" hidden="1" customHeight="1" x14ac:dyDescent="0.25">
      <c r="C12933" s="160" t="s">
        <v>546</v>
      </c>
      <c r="D12933" s="161">
        <v>574.92999999999995</v>
      </c>
    </row>
    <row r="12934" spans="3:4" ht="15" hidden="1" customHeight="1" x14ac:dyDescent="0.25">
      <c r="C12934" s="158" t="s">
        <v>551</v>
      </c>
      <c r="D12934" s="159">
        <v>221.8</v>
      </c>
    </row>
    <row r="12935" spans="3:4" ht="15" hidden="1" customHeight="1" x14ac:dyDescent="0.25">
      <c r="C12935" s="160" t="s">
        <v>308</v>
      </c>
      <c r="D12935" s="161">
        <v>993.34</v>
      </c>
    </row>
    <row r="12936" spans="3:4" ht="15" hidden="1" customHeight="1" x14ac:dyDescent="0.25">
      <c r="C12936" s="158" t="s">
        <v>549</v>
      </c>
      <c r="D12936" s="159">
        <v>335.46</v>
      </c>
    </row>
    <row r="12937" spans="3:4" ht="15" hidden="1" customHeight="1" x14ac:dyDescent="0.25">
      <c r="C12937" s="160" t="s">
        <v>309</v>
      </c>
      <c r="D12937" s="161">
        <v>759.11</v>
      </c>
    </row>
    <row r="12938" spans="3:4" ht="15" hidden="1" customHeight="1" x14ac:dyDescent="0.25">
      <c r="C12938" s="158" t="s">
        <v>544</v>
      </c>
      <c r="D12938" s="159">
        <v>745.39</v>
      </c>
    </row>
    <row r="12939" spans="3:4" ht="15" hidden="1" customHeight="1" x14ac:dyDescent="0.25">
      <c r="C12939" s="160" t="s">
        <v>550</v>
      </c>
      <c r="D12939" s="161">
        <v>263.73</v>
      </c>
    </row>
    <row r="12940" spans="3:4" ht="15" hidden="1" customHeight="1" x14ac:dyDescent="0.25">
      <c r="C12940" s="158" t="s">
        <v>547</v>
      </c>
      <c r="D12940" s="159">
        <v>623.78</v>
      </c>
    </row>
    <row r="12941" spans="3:4" ht="15" hidden="1" customHeight="1" x14ac:dyDescent="0.25">
      <c r="C12941" s="160" t="s">
        <v>312</v>
      </c>
      <c r="D12941" s="161">
        <v>600.61</v>
      </c>
    </row>
    <row r="12942" spans="3:4" ht="15" hidden="1" customHeight="1" x14ac:dyDescent="0.25">
      <c r="C12942" s="158" t="s">
        <v>557</v>
      </c>
      <c r="D12942" s="159">
        <v>487.57</v>
      </c>
    </row>
    <row r="12943" spans="3:4" ht="15" hidden="1" customHeight="1" x14ac:dyDescent="0.25">
      <c r="C12943" s="160" t="s">
        <v>545</v>
      </c>
      <c r="D12943" s="161">
        <v>715.35</v>
      </c>
    </row>
    <row r="12944" spans="3:4" ht="15" hidden="1" customHeight="1" x14ac:dyDescent="0.25">
      <c r="C12944" s="158" t="s">
        <v>556</v>
      </c>
      <c r="D12944" s="159">
        <v>855.99</v>
      </c>
    </row>
    <row r="12945" spans="3:4" ht="15" hidden="1" customHeight="1" x14ac:dyDescent="0.25">
      <c r="C12945" s="160" t="s">
        <v>547</v>
      </c>
      <c r="D12945" s="161">
        <v>175.45</v>
      </c>
    </row>
    <row r="12946" spans="3:4" ht="15" hidden="1" customHeight="1" x14ac:dyDescent="0.25">
      <c r="C12946" s="158" t="s">
        <v>544</v>
      </c>
      <c r="D12946" s="159">
        <v>1218.5899999999999</v>
      </c>
    </row>
    <row r="12947" spans="3:4" ht="15" hidden="1" customHeight="1" x14ac:dyDescent="0.25">
      <c r="C12947" s="160" t="s">
        <v>308</v>
      </c>
      <c r="D12947" s="161">
        <v>327.9</v>
      </c>
    </row>
    <row r="12948" spans="3:4" ht="15" hidden="1" customHeight="1" x14ac:dyDescent="0.25">
      <c r="C12948" s="158" t="s">
        <v>548</v>
      </c>
      <c r="D12948" s="159">
        <v>878.31</v>
      </c>
    </row>
    <row r="12949" spans="3:4" ht="15" hidden="1" customHeight="1" x14ac:dyDescent="0.25">
      <c r="C12949" s="160" t="s">
        <v>540</v>
      </c>
      <c r="D12949" s="161">
        <v>1153.04</v>
      </c>
    </row>
    <row r="12950" spans="3:4" ht="15" hidden="1" customHeight="1" x14ac:dyDescent="0.25">
      <c r="C12950" s="158" t="s">
        <v>543</v>
      </c>
      <c r="D12950" s="159">
        <v>1295.56</v>
      </c>
    </row>
    <row r="12951" spans="3:4" ht="15" hidden="1" customHeight="1" x14ac:dyDescent="0.25">
      <c r="C12951" s="160" t="s">
        <v>549</v>
      </c>
      <c r="D12951" s="161">
        <v>1289.22</v>
      </c>
    </row>
    <row r="12952" spans="3:4" ht="15" hidden="1" customHeight="1" x14ac:dyDescent="0.25">
      <c r="C12952" s="158" t="s">
        <v>541</v>
      </c>
      <c r="D12952" s="159">
        <v>1268.2</v>
      </c>
    </row>
    <row r="12953" spans="3:4" ht="15" hidden="1" customHeight="1" x14ac:dyDescent="0.25">
      <c r="C12953" s="160" t="s">
        <v>309</v>
      </c>
      <c r="D12953" s="161">
        <v>230.71</v>
      </c>
    </row>
    <row r="12954" spans="3:4" ht="15" hidden="1" customHeight="1" x14ac:dyDescent="0.25">
      <c r="C12954" s="158" t="s">
        <v>545</v>
      </c>
      <c r="D12954" s="159">
        <v>554.51</v>
      </c>
    </row>
    <row r="12955" spans="3:4" ht="15" hidden="1" customHeight="1" x14ac:dyDescent="0.25">
      <c r="C12955" s="160" t="s">
        <v>542</v>
      </c>
      <c r="D12955" s="161">
        <v>925.22</v>
      </c>
    </row>
    <row r="12956" spans="3:4" ht="15" hidden="1" customHeight="1" x14ac:dyDescent="0.25">
      <c r="C12956" s="158" t="s">
        <v>539</v>
      </c>
      <c r="D12956" s="159">
        <v>1286.6300000000001</v>
      </c>
    </row>
    <row r="12957" spans="3:4" ht="15" hidden="1" customHeight="1" x14ac:dyDescent="0.25">
      <c r="C12957" s="160" t="s">
        <v>307</v>
      </c>
      <c r="D12957" s="161">
        <v>1072.25</v>
      </c>
    </row>
    <row r="12958" spans="3:4" ht="15" hidden="1" customHeight="1" x14ac:dyDescent="0.25">
      <c r="C12958" s="158" t="s">
        <v>546</v>
      </c>
      <c r="D12958" s="159">
        <v>261.08999999999997</v>
      </c>
    </row>
    <row r="12959" spans="3:4" ht="15" hidden="1" customHeight="1" x14ac:dyDescent="0.25">
      <c r="C12959" s="160" t="s">
        <v>549</v>
      </c>
      <c r="D12959" s="161">
        <v>348.25</v>
      </c>
    </row>
    <row r="12960" spans="3:4" ht="15" hidden="1" customHeight="1" x14ac:dyDescent="0.25">
      <c r="C12960" s="158" t="s">
        <v>551</v>
      </c>
      <c r="D12960" s="159">
        <v>798.72</v>
      </c>
    </row>
    <row r="12961" spans="3:4" ht="15" hidden="1" customHeight="1" x14ac:dyDescent="0.25">
      <c r="C12961" s="160" t="s">
        <v>544</v>
      </c>
      <c r="D12961" s="161">
        <v>700.7</v>
      </c>
    </row>
    <row r="12962" spans="3:4" ht="15" hidden="1" customHeight="1" x14ac:dyDescent="0.25">
      <c r="C12962" s="158" t="s">
        <v>546</v>
      </c>
      <c r="D12962" s="159">
        <v>1115.3800000000001</v>
      </c>
    </row>
    <row r="12963" spans="3:4" ht="15" hidden="1" customHeight="1" x14ac:dyDescent="0.25">
      <c r="C12963" s="160" t="s">
        <v>549</v>
      </c>
      <c r="D12963" s="161">
        <v>1290.83</v>
      </c>
    </row>
    <row r="12964" spans="3:4" ht="15" hidden="1" customHeight="1" x14ac:dyDescent="0.25">
      <c r="C12964" s="158" t="s">
        <v>552</v>
      </c>
      <c r="D12964" s="159">
        <v>835.61</v>
      </c>
    </row>
    <row r="12965" spans="3:4" ht="15" hidden="1" customHeight="1" x14ac:dyDescent="0.25">
      <c r="C12965" s="160" t="s">
        <v>308</v>
      </c>
      <c r="D12965" s="161">
        <v>355.54</v>
      </c>
    </row>
    <row r="12966" spans="3:4" ht="15" hidden="1" customHeight="1" x14ac:dyDescent="0.25">
      <c r="C12966" s="158" t="s">
        <v>557</v>
      </c>
      <c r="D12966" s="159">
        <v>240.1</v>
      </c>
    </row>
    <row r="12967" spans="3:4" ht="15" hidden="1" customHeight="1" x14ac:dyDescent="0.25">
      <c r="C12967" s="160" t="s">
        <v>550</v>
      </c>
      <c r="D12967" s="161">
        <v>1006.41</v>
      </c>
    </row>
    <row r="12968" spans="3:4" ht="15" hidden="1" customHeight="1" x14ac:dyDescent="0.25">
      <c r="C12968" s="158" t="s">
        <v>541</v>
      </c>
      <c r="D12968" s="159">
        <v>647.97</v>
      </c>
    </row>
    <row r="12969" spans="3:4" ht="15" hidden="1" customHeight="1" x14ac:dyDescent="0.25">
      <c r="C12969" s="160" t="s">
        <v>555</v>
      </c>
      <c r="D12969" s="161">
        <v>193.61</v>
      </c>
    </row>
    <row r="12970" spans="3:4" ht="15" hidden="1" customHeight="1" x14ac:dyDescent="0.25">
      <c r="C12970" s="158" t="s">
        <v>547</v>
      </c>
      <c r="D12970" s="159">
        <v>767.49</v>
      </c>
    </row>
    <row r="12971" spans="3:4" ht="15" hidden="1" customHeight="1" x14ac:dyDescent="0.25">
      <c r="C12971" s="160" t="s">
        <v>558</v>
      </c>
      <c r="D12971" s="161">
        <v>680.88</v>
      </c>
    </row>
    <row r="12972" spans="3:4" ht="15" hidden="1" customHeight="1" x14ac:dyDescent="0.25">
      <c r="C12972" s="158" t="s">
        <v>312</v>
      </c>
      <c r="D12972" s="159">
        <v>902.98</v>
      </c>
    </row>
    <row r="12973" spans="3:4" ht="15" hidden="1" customHeight="1" x14ac:dyDescent="0.25">
      <c r="C12973" s="160" t="s">
        <v>553</v>
      </c>
      <c r="D12973" s="161">
        <v>861.04</v>
      </c>
    </row>
    <row r="12974" spans="3:4" ht="15" hidden="1" customHeight="1" x14ac:dyDescent="0.25">
      <c r="C12974" s="158" t="s">
        <v>539</v>
      </c>
      <c r="D12974" s="159">
        <v>110.22</v>
      </c>
    </row>
    <row r="12975" spans="3:4" ht="15" hidden="1" customHeight="1" x14ac:dyDescent="0.25">
      <c r="C12975" s="160" t="s">
        <v>312</v>
      </c>
      <c r="D12975" s="161">
        <v>534.28</v>
      </c>
    </row>
    <row r="12976" spans="3:4" ht="15" hidden="1" customHeight="1" x14ac:dyDescent="0.25">
      <c r="C12976" s="158" t="s">
        <v>542</v>
      </c>
      <c r="D12976" s="159">
        <v>631.9</v>
      </c>
    </row>
    <row r="12977" spans="3:4" ht="15" hidden="1" customHeight="1" x14ac:dyDescent="0.25">
      <c r="C12977" s="160" t="s">
        <v>547</v>
      </c>
      <c r="D12977" s="161">
        <v>577.21</v>
      </c>
    </row>
    <row r="12978" spans="3:4" ht="15" hidden="1" customHeight="1" x14ac:dyDescent="0.25">
      <c r="C12978" s="158" t="s">
        <v>553</v>
      </c>
      <c r="D12978" s="159">
        <v>447.41</v>
      </c>
    </row>
    <row r="12979" spans="3:4" ht="15" hidden="1" customHeight="1" x14ac:dyDescent="0.25">
      <c r="C12979" s="160" t="s">
        <v>545</v>
      </c>
      <c r="D12979" s="161">
        <v>243.42</v>
      </c>
    </row>
    <row r="12980" spans="3:4" ht="15" hidden="1" customHeight="1" x14ac:dyDescent="0.25">
      <c r="C12980" s="158" t="s">
        <v>545</v>
      </c>
      <c r="D12980" s="159">
        <v>815</v>
      </c>
    </row>
    <row r="12981" spans="3:4" ht="15" hidden="1" customHeight="1" x14ac:dyDescent="0.25">
      <c r="C12981" s="160" t="s">
        <v>307</v>
      </c>
      <c r="D12981" s="161">
        <v>1207.55</v>
      </c>
    </row>
    <row r="12982" spans="3:4" ht="15" hidden="1" customHeight="1" x14ac:dyDescent="0.25">
      <c r="C12982" s="158" t="s">
        <v>551</v>
      </c>
      <c r="D12982" s="159">
        <v>1225.3</v>
      </c>
    </row>
    <row r="12983" spans="3:4" ht="15" hidden="1" customHeight="1" x14ac:dyDescent="0.25">
      <c r="C12983" s="160" t="s">
        <v>307</v>
      </c>
      <c r="D12983" s="161">
        <v>731.68</v>
      </c>
    </row>
    <row r="12984" spans="3:4" ht="15" hidden="1" customHeight="1" x14ac:dyDescent="0.25">
      <c r="C12984" s="158" t="s">
        <v>307</v>
      </c>
      <c r="D12984" s="159">
        <v>1282.26</v>
      </c>
    </row>
    <row r="12985" spans="3:4" ht="15" hidden="1" customHeight="1" x14ac:dyDescent="0.25">
      <c r="C12985" s="160" t="s">
        <v>547</v>
      </c>
      <c r="D12985" s="161">
        <v>752.14</v>
      </c>
    </row>
    <row r="12986" spans="3:4" ht="15" hidden="1" customHeight="1" x14ac:dyDescent="0.25">
      <c r="C12986" s="158" t="s">
        <v>550</v>
      </c>
      <c r="D12986" s="159">
        <v>97.72</v>
      </c>
    </row>
    <row r="12987" spans="3:4" ht="15" hidden="1" customHeight="1" x14ac:dyDescent="0.25">
      <c r="C12987" s="160" t="s">
        <v>554</v>
      </c>
      <c r="D12987" s="161">
        <v>1167.42</v>
      </c>
    </row>
    <row r="12988" spans="3:4" ht="15" hidden="1" customHeight="1" x14ac:dyDescent="0.25">
      <c r="C12988" s="158" t="s">
        <v>552</v>
      </c>
      <c r="D12988" s="159">
        <v>776.18</v>
      </c>
    </row>
    <row r="12989" spans="3:4" ht="15" hidden="1" customHeight="1" x14ac:dyDescent="0.25">
      <c r="C12989" s="160" t="s">
        <v>542</v>
      </c>
      <c r="D12989" s="161">
        <v>530.64</v>
      </c>
    </row>
    <row r="12990" spans="3:4" ht="15" hidden="1" customHeight="1" x14ac:dyDescent="0.25">
      <c r="C12990" s="158" t="s">
        <v>553</v>
      </c>
      <c r="D12990" s="159">
        <v>668.88</v>
      </c>
    </row>
    <row r="12991" spans="3:4" ht="15" hidden="1" customHeight="1" x14ac:dyDescent="0.25">
      <c r="C12991" s="160" t="s">
        <v>309</v>
      </c>
      <c r="D12991" s="161">
        <v>1160.53</v>
      </c>
    </row>
    <row r="12992" spans="3:4" ht="15" hidden="1" customHeight="1" x14ac:dyDescent="0.25">
      <c r="C12992" s="158" t="s">
        <v>549</v>
      </c>
      <c r="D12992" s="159">
        <v>576.73</v>
      </c>
    </row>
    <row r="12993" spans="3:4" ht="15" hidden="1" customHeight="1" x14ac:dyDescent="0.25">
      <c r="C12993" s="160" t="s">
        <v>540</v>
      </c>
      <c r="D12993" s="161">
        <v>604.71</v>
      </c>
    </row>
    <row r="12994" spans="3:4" ht="15" hidden="1" customHeight="1" x14ac:dyDescent="0.25">
      <c r="C12994" s="158" t="s">
        <v>546</v>
      </c>
      <c r="D12994" s="159">
        <v>666.14</v>
      </c>
    </row>
    <row r="12995" spans="3:4" ht="15" hidden="1" customHeight="1" x14ac:dyDescent="0.25">
      <c r="C12995" s="160" t="s">
        <v>542</v>
      </c>
      <c r="D12995" s="161">
        <v>745.71</v>
      </c>
    </row>
    <row r="12996" spans="3:4" ht="15" hidden="1" customHeight="1" x14ac:dyDescent="0.25">
      <c r="C12996" s="158" t="s">
        <v>307</v>
      </c>
      <c r="D12996" s="159">
        <v>1129.92</v>
      </c>
    </row>
    <row r="12997" spans="3:4" ht="15" hidden="1" customHeight="1" x14ac:dyDescent="0.25">
      <c r="C12997" s="160" t="s">
        <v>545</v>
      </c>
      <c r="D12997" s="161">
        <v>434.74</v>
      </c>
    </row>
    <row r="12998" spans="3:4" ht="15" hidden="1" customHeight="1" x14ac:dyDescent="0.25">
      <c r="C12998" s="158" t="s">
        <v>545</v>
      </c>
      <c r="D12998" s="159">
        <v>1013.73</v>
      </c>
    </row>
    <row r="12999" spans="3:4" ht="15" hidden="1" customHeight="1" x14ac:dyDescent="0.25">
      <c r="C12999" s="160" t="s">
        <v>543</v>
      </c>
      <c r="D12999" s="161">
        <v>656.74</v>
      </c>
    </row>
    <row r="13000" spans="3:4" ht="15" hidden="1" customHeight="1" x14ac:dyDescent="0.25">
      <c r="C13000" s="158" t="s">
        <v>544</v>
      </c>
      <c r="D13000" s="159">
        <v>131.05000000000001</v>
      </c>
    </row>
    <row r="13001" spans="3:4" ht="15" hidden="1" customHeight="1" x14ac:dyDescent="0.25">
      <c r="C13001" s="160" t="s">
        <v>539</v>
      </c>
      <c r="D13001" s="161">
        <v>1068.6600000000001</v>
      </c>
    </row>
    <row r="13002" spans="3:4" ht="15" hidden="1" customHeight="1" x14ac:dyDescent="0.25">
      <c r="C13002" s="158" t="s">
        <v>539</v>
      </c>
      <c r="D13002" s="159">
        <v>295</v>
      </c>
    </row>
    <row r="13003" spans="3:4" ht="15" hidden="1" customHeight="1" x14ac:dyDescent="0.25">
      <c r="C13003" s="160" t="s">
        <v>312</v>
      </c>
      <c r="D13003" s="161">
        <v>832.22</v>
      </c>
    </row>
    <row r="13004" spans="3:4" ht="15" hidden="1" customHeight="1" x14ac:dyDescent="0.25">
      <c r="C13004" s="158" t="s">
        <v>552</v>
      </c>
      <c r="D13004" s="159">
        <v>668.54</v>
      </c>
    </row>
    <row r="13005" spans="3:4" ht="15" hidden="1" customHeight="1" x14ac:dyDescent="0.25">
      <c r="C13005" s="160" t="s">
        <v>307</v>
      </c>
      <c r="D13005" s="161">
        <v>551.63</v>
      </c>
    </row>
    <row r="13006" spans="3:4" ht="15" hidden="1" customHeight="1" x14ac:dyDescent="0.25">
      <c r="C13006" s="158" t="s">
        <v>553</v>
      </c>
      <c r="D13006" s="159">
        <v>478.5</v>
      </c>
    </row>
    <row r="13007" spans="3:4" ht="15" hidden="1" customHeight="1" x14ac:dyDescent="0.25">
      <c r="C13007" s="160" t="s">
        <v>545</v>
      </c>
      <c r="D13007" s="161">
        <v>802.08</v>
      </c>
    </row>
    <row r="13008" spans="3:4" ht="15" hidden="1" customHeight="1" x14ac:dyDescent="0.25">
      <c r="C13008" s="158" t="s">
        <v>548</v>
      </c>
      <c r="D13008" s="159">
        <v>660.66</v>
      </c>
    </row>
    <row r="13009" spans="3:4" ht="15" hidden="1" customHeight="1" x14ac:dyDescent="0.25">
      <c r="C13009" s="160" t="s">
        <v>548</v>
      </c>
      <c r="D13009" s="161">
        <v>184.41</v>
      </c>
    </row>
    <row r="13010" spans="3:4" ht="15" hidden="1" customHeight="1" x14ac:dyDescent="0.25">
      <c r="C13010" s="158" t="s">
        <v>309</v>
      </c>
      <c r="D13010" s="159">
        <v>598.16999999999996</v>
      </c>
    </row>
    <row r="13011" spans="3:4" ht="15" hidden="1" customHeight="1" x14ac:dyDescent="0.25">
      <c r="C13011" s="160" t="s">
        <v>307</v>
      </c>
      <c r="D13011" s="161">
        <v>1189.72</v>
      </c>
    </row>
    <row r="13012" spans="3:4" ht="15" hidden="1" customHeight="1" x14ac:dyDescent="0.25">
      <c r="C13012" s="158" t="s">
        <v>548</v>
      </c>
      <c r="D13012" s="159">
        <v>579.21</v>
      </c>
    </row>
    <row r="13013" spans="3:4" ht="15" hidden="1" customHeight="1" x14ac:dyDescent="0.25">
      <c r="C13013" s="160" t="s">
        <v>307</v>
      </c>
      <c r="D13013" s="161">
        <v>245.71</v>
      </c>
    </row>
    <row r="13014" spans="3:4" ht="15" hidden="1" customHeight="1" x14ac:dyDescent="0.25">
      <c r="C13014" s="158" t="s">
        <v>556</v>
      </c>
      <c r="D13014" s="159">
        <v>894.3</v>
      </c>
    </row>
    <row r="13015" spans="3:4" ht="15" hidden="1" customHeight="1" x14ac:dyDescent="0.25">
      <c r="C13015" s="160" t="s">
        <v>548</v>
      </c>
      <c r="D13015" s="161">
        <v>378.8</v>
      </c>
    </row>
    <row r="13016" spans="3:4" ht="15" hidden="1" customHeight="1" x14ac:dyDescent="0.25">
      <c r="C13016" s="158" t="s">
        <v>539</v>
      </c>
      <c r="D13016" s="159">
        <v>1156.51</v>
      </c>
    </row>
    <row r="13017" spans="3:4" ht="15" hidden="1" customHeight="1" x14ac:dyDescent="0.25">
      <c r="C13017" s="160" t="s">
        <v>542</v>
      </c>
      <c r="D13017" s="161">
        <v>122.67</v>
      </c>
    </row>
    <row r="13018" spans="3:4" ht="15" hidden="1" customHeight="1" x14ac:dyDescent="0.25">
      <c r="C13018" s="158" t="s">
        <v>543</v>
      </c>
      <c r="D13018" s="159">
        <v>471.52</v>
      </c>
    </row>
    <row r="13019" spans="3:4" ht="15" hidden="1" customHeight="1" x14ac:dyDescent="0.25">
      <c r="C13019" s="160" t="s">
        <v>545</v>
      </c>
      <c r="D13019" s="161">
        <v>620.47</v>
      </c>
    </row>
    <row r="13020" spans="3:4" ht="15" hidden="1" customHeight="1" x14ac:dyDescent="0.25">
      <c r="C13020" s="158" t="s">
        <v>308</v>
      </c>
      <c r="D13020" s="159">
        <v>799.51</v>
      </c>
    </row>
    <row r="13021" spans="3:4" ht="15" hidden="1" customHeight="1" x14ac:dyDescent="0.25">
      <c r="C13021" s="160" t="s">
        <v>308</v>
      </c>
      <c r="D13021" s="161">
        <v>987.91</v>
      </c>
    </row>
    <row r="13022" spans="3:4" ht="15" hidden="1" customHeight="1" x14ac:dyDescent="0.25">
      <c r="C13022" s="158" t="s">
        <v>540</v>
      </c>
      <c r="D13022" s="159">
        <v>715.62</v>
      </c>
    </row>
    <row r="13023" spans="3:4" ht="15" hidden="1" customHeight="1" x14ac:dyDescent="0.25">
      <c r="C13023" s="160" t="s">
        <v>545</v>
      </c>
      <c r="D13023" s="161">
        <v>670.46</v>
      </c>
    </row>
    <row r="13024" spans="3:4" ht="15" hidden="1" customHeight="1" x14ac:dyDescent="0.25">
      <c r="C13024" s="158" t="s">
        <v>308</v>
      </c>
      <c r="D13024" s="159">
        <v>605.11</v>
      </c>
    </row>
    <row r="13025" spans="3:4" ht="15" hidden="1" customHeight="1" x14ac:dyDescent="0.25">
      <c r="C13025" s="160" t="s">
        <v>557</v>
      </c>
      <c r="D13025" s="161">
        <v>548.1</v>
      </c>
    </row>
    <row r="13026" spans="3:4" ht="15" hidden="1" customHeight="1" x14ac:dyDescent="0.25">
      <c r="C13026" s="158" t="s">
        <v>545</v>
      </c>
      <c r="D13026" s="159">
        <v>1046.3499999999999</v>
      </c>
    </row>
    <row r="13027" spans="3:4" ht="15" hidden="1" customHeight="1" x14ac:dyDescent="0.25">
      <c r="C13027" s="160" t="s">
        <v>553</v>
      </c>
      <c r="D13027" s="161">
        <v>867.12</v>
      </c>
    </row>
    <row r="13028" spans="3:4" ht="15" hidden="1" customHeight="1" x14ac:dyDescent="0.25">
      <c r="C13028" s="158" t="s">
        <v>542</v>
      </c>
      <c r="D13028" s="159">
        <v>476.59</v>
      </c>
    </row>
    <row r="13029" spans="3:4" ht="15" hidden="1" customHeight="1" x14ac:dyDescent="0.25">
      <c r="C13029" s="160" t="s">
        <v>541</v>
      </c>
      <c r="D13029" s="161">
        <v>287.49</v>
      </c>
    </row>
    <row r="13030" spans="3:4" ht="15" hidden="1" customHeight="1" x14ac:dyDescent="0.25">
      <c r="C13030" s="158" t="s">
        <v>547</v>
      </c>
      <c r="D13030" s="159">
        <v>166.77</v>
      </c>
    </row>
    <row r="13031" spans="3:4" ht="15" hidden="1" customHeight="1" x14ac:dyDescent="0.25">
      <c r="C13031" s="160" t="s">
        <v>552</v>
      </c>
      <c r="D13031" s="161">
        <v>746.27</v>
      </c>
    </row>
    <row r="13032" spans="3:4" ht="15" hidden="1" customHeight="1" x14ac:dyDescent="0.25">
      <c r="C13032" s="158" t="s">
        <v>551</v>
      </c>
      <c r="D13032" s="159">
        <v>868.08</v>
      </c>
    </row>
    <row r="13033" spans="3:4" ht="15" hidden="1" customHeight="1" x14ac:dyDescent="0.25">
      <c r="C13033" s="160" t="s">
        <v>545</v>
      </c>
      <c r="D13033" s="161">
        <v>890.68</v>
      </c>
    </row>
    <row r="13034" spans="3:4" ht="15" hidden="1" customHeight="1" x14ac:dyDescent="0.25">
      <c r="C13034" s="158" t="s">
        <v>540</v>
      </c>
      <c r="D13034" s="159">
        <v>567.91</v>
      </c>
    </row>
    <row r="13035" spans="3:4" ht="15" hidden="1" customHeight="1" x14ac:dyDescent="0.25">
      <c r="C13035" s="160" t="s">
        <v>309</v>
      </c>
      <c r="D13035" s="161">
        <v>588.51</v>
      </c>
    </row>
    <row r="13036" spans="3:4" ht="15" hidden="1" customHeight="1" x14ac:dyDescent="0.25">
      <c r="C13036" s="158" t="s">
        <v>541</v>
      </c>
      <c r="D13036" s="159">
        <v>1047.8399999999999</v>
      </c>
    </row>
    <row r="13037" spans="3:4" ht="15" hidden="1" customHeight="1" x14ac:dyDescent="0.25">
      <c r="C13037" s="160" t="s">
        <v>552</v>
      </c>
      <c r="D13037" s="161">
        <v>494.02</v>
      </c>
    </row>
    <row r="13038" spans="3:4" ht="15" hidden="1" customHeight="1" x14ac:dyDescent="0.25">
      <c r="C13038" s="158" t="s">
        <v>547</v>
      </c>
      <c r="D13038" s="159">
        <v>751.15</v>
      </c>
    </row>
    <row r="13039" spans="3:4" ht="15" hidden="1" customHeight="1" x14ac:dyDescent="0.25">
      <c r="C13039" s="160" t="s">
        <v>554</v>
      </c>
      <c r="D13039" s="161">
        <v>608.49</v>
      </c>
    </row>
    <row r="13040" spans="3:4" ht="15" hidden="1" customHeight="1" x14ac:dyDescent="0.25">
      <c r="C13040" s="158" t="s">
        <v>540</v>
      </c>
      <c r="D13040" s="159">
        <v>346.9</v>
      </c>
    </row>
    <row r="13041" spans="3:4" ht="15" hidden="1" customHeight="1" x14ac:dyDescent="0.25">
      <c r="C13041" s="160" t="s">
        <v>539</v>
      </c>
      <c r="D13041" s="161">
        <v>21.23</v>
      </c>
    </row>
    <row r="13042" spans="3:4" ht="15" hidden="1" customHeight="1" x14ac:dyDescent="0.25">
      <c r="C13042" s="158" t="s">
        <v>546</v>
      </c>
      <c r="D13042" s="159">
        <v>168.46</v>
      </c>
    </row>
    <row r="13043" spans="3:4" ht="15" hidden="1" customHeight="1" x14ac:dyDescent="0.25">
      <c r="C13043" s="160" t="s">
        <v>551</v>
      </c>
      <c r="D13043" s="161">
        <v>894.26</v>
      </c>
    </row>
    <row r="13044" spans="3:4" ht="15" hidden="1" customHeight="1" x14ac:dyDescent="0.25">
      <c r="C13044" s="158" t="s">
        <v>548</v>
      </c>
      <c r="D13044" s="159">
        <v>1097.73</v>
      </c>
    </row>
    <row r="13045" spans="3:4" ht="15" hidden="1" customHeight="1" x14ac:dyDescent="0.25">
      <c r="C13045" s="160" t="s">
        <v>547</v>
      </c>
      <c r="D13045" s="161">
        <v>779.82</v>
      </c>
    </row>
    <row r="13046" spans="3:4" ht="15" hidden="1" customHeight="1" x14ac:dyDescent="0.25">
      <c r="C13046" s="158" t="s">
        <v>557</v>
      </c>
      <c r="D13046" s="159">
        <v>288.11</v>
      </c>
    </row>
    <row r="13047" spans="3:4" ht="15" hidden="1" customHeight="1" x14ac:dyDescent="0.25">
      <c r="C13047" s="160" t="s">
        <v>548</v>
      </c>
      <c r="D13047" s="161">
        <v>583.78</v>
      </c>
    </row>
    <row r="13048" spans="3:4" ht="15" hidden="1" customHeight="1" x14ac:dyDescent="0.25">
      <c r="C13048" s="158" t="s">
        <v>312</v>
      </c>
      <c r="D13048" s="159">
        <v>951.65</v>
      </c>
    </row>
    <row r="13049" spans="3:4" ht="15" hidden="1" customHeight="1" x14ac:dyDescent="0.25">
      <c r="C13049" s="160" t="s">
        <v>543</v>
      </c>
      <c r="D13049" s="161">
        <v>872.48</v>
      </c>
    </row>
    <row r="13050" spans="3:4" ht="15" hidden="1" customHeight="1" x14ac:dyDescent="0.25">
      <c r="C13050" s="158" t="s">
        <v>546</v>
      </c>
      <c r="D13050" s="159">
        <v>498.79</v>
      </c>
    </row>
    <row r="13051" spans="3:4" ht="15" hidden="1" customHeight="1" x14ac:dyDescent="0.25">
      <c r="C13051" s="160" t="s">
        <v>312</v>
      </c>
      <c r="D13051" s="161">
        <v>527.16</v>
      </c>
    </row>
    <row r="13052" spans="3:4" ht="15" hidden="1" customHeight="1" x14ac:dyDescent="0.25">
      <c r="C13052" s="158" t="s">
        <v>555</v>
      </c>
      <c r="D13052" s="159">
        <v>909.93</v>
      </c>
    </row>
    <row r="13053" spans="3:4" ht="15" hidden="1" customHeight="1" x14ac:dyDescent="0.25">
      <c r="C13053" s="160" t="s">
        <v>544</v>
      </c>
      <c r="D13053" s="161">
        <v>684.14</v>
      </c>
    </row>
    <row r="13054" spans="3:4" ht="15" hidden="1" customHeight="1" x14ac:dyDescent="0.25">
      <c r="C13054" s="158" t="s">
        <v>540</v>
      </c>
      <c r="D13054" s="159">
        <v>104.16</v>
      </c>
    </row>
    <row r="13055" spans="3:4" ht="15" hidden="1" customHeight="1" x14ac:dyDescent="0.25">
      <c r="C13055" s="160" t="s">
        <v>551</v>
      </c>
      <c r="D13055" s="161">
        <v>736.09</v>
      </c>
    </row>
    <row r="13056" spans="3:4" ht="15" hidden="1" customHeight="1" x14ac:dyDescent="0.25">
      <c r="C13056" s="158" t="s">
        <v>552</v>
      </c>
      <c r="D13056" s="159">
        <v>458.31</v>
      </c>
    </row>
    <row r="13057" spans="3:4" ht="15" hidden="1" customHeight="1" x14ac:dyDescent="0.25">
      <c r="C13057" s="160" t="s">
        <v>542</v>
      </c>
      <c r="D13057" s="161">
        <v>212.45</v>
      </c>
    </row>
    <row r="13058" spans="3:4" ht="15" hidden="1" customHeight="1" x14ac:dyDescent="0.25">
      <c r="C13058" s="158" t="s">
        <v>549</v>
      </c>
      <c r="D13058" s="159">
        <v>31.04</v>
      </c>
    </row>
    <row r="13059" spans="3:4" ht="15" hidden="1" customHeight="1" x14ac:dyDescent="0.25">
      <c r="C13059" s="160" t="s">
        <v>308</v>
      </c>
      <c r="D13059" s="161">
        <v>646.80999999999995</v>
      </c>
    </row>
    <row r="13060" spans="3:4" ht="15" hidden="1" customHeight="1" x14ac:dyDescent="0.25">
      <c r="C13060" s="158" t="s">
        <v>542</v>
      </c>
      <c r="D13060" s="159">
        <v>636.16999999999996</v>
      </c>
    </row>
    <row r="13061" spans="3:4" ht="15" hidden="1" customHeight="1" x14ac:dyDescent="0.25">
      <c r="C13061" s="160" t="s">
        <v>544</v>
      </c>
      <c r="D13061" s="161">
        <v>150.91</v>
      </c>
    </row>
    <row r="13062" spans="3:4" ht="15" hidden="1" customHeight="1" x14ac:dyDescent="0.25">
      <c r="C13062" s="158" t="s">
        <v>551</v>
      </c>
      <c r="D13062" s="159">
        <v>899.89</v>
      </c>
    </row>
    <row r="13063" spans="3:4" ht="15" hidden="1" customHeight="1" x14ac:dyDescent="0.25">
      <c r="C13063" s="160" t="s">
        <v>553</v>
      </c>
      <c r="D13063" s="161">
        <v>481.32</v>
      </c>
    </row>
    <row r="13064" spans="3:4" ht="15" hidden="1" customHeight="1" x14ac:dyDescent="0.25">
      <c r="C13064" s="158" t="s">
        <v>308</v>
      </c>
      <c r="D13064" s="159">
        <v>603.73</v>
      </c>
    </row>
    <row r="13065" spans="3:4" ht="15" hidden="1" customHeight="1" x14ac:dyDescent="0.25">
      <c r="C13065" s="160" t="s">
        <v>557</v>
      </c>
      <c r="D13065" s="161">
        <v>501.82</v>
      </c>
    </row>
    <row r="13066" spans="3:4" ht="15" hidden="1" customHeight="1" x14ac:dyDescent="0.25">
      <c r="C13066" s="158" t="s">
        <v>542</v>
      </c>
      <c r="D13066" s="159">
        <v>861.23</v>
      </c>
    </row>
    <row r="13067" spans="3:4" ht="15" hidden="1" customHeight="1" x14ac:dyDescent="0.25">
      <c r="C13067" s="160" t="s">
        <v>546</v>
      </c>
      <c r="D13067" s="161">
        <v>824.55</v>
      </c>
    </row>
    <row r="13068" spans="3:4" ht="15" hidden="1" customHeight="1" x14ac:dyDescent="0.25">
      <c r="C13068" s="158" t="s">
        <v>543</v>
      </c>
      <c r="D13068" s="159">
        <v>493.82</v>
      </c>
    </row>
    <row r="13069" spans="3:4" ht="15" hidden="1" customHeight="1" x14ac:dyDescent="0.25">
      <c r="C13069" s="160" t="s">
        <v>551</v>
      </c>
      <c r="D13069" s="161">
        <v>428.9</v>
      </c>
    </row>
    <row r="13070" spans="3:4" ht="15" hidden="1" customHeight="1" x14ac:dyDescent="0.25">
      <c r="C13070" s="158" t="s">
        <v>552</v>
      </c>
      <c r="D13070" s="159">
        <v>319.77999999999997</v>
      </c>
    </row>
    <row r="13071" spans="3:4" ht="15" hidden="1" customHeight="1" x14ac:dyDescent="0.25">
      <c r="C13071" s="160" t="s">
        <v>543</v>
      </c>
      <c r="D13071" s="161">
        <v>291.69</v>
      </c>
    </row>
    <row r="13072" spans="3:4" ht="15" hidden="1" customHeight="1" x14ac:dyDescent="0.25">
      <c r="C13072" s="158" t="s">
        <v>308</v>
      </c>
      <c r="D13072" s="159">
        <v>453.99</v>
      </c>
    </row>
    <row r="13073" spans="3:4" ht="15" hidden="1" customHeight="1" x14ac:dyDescent="0.25">
      <c r="C13073" s="160" t="s">
        <v>309</v>
      </c>
      <c r="D13073" s="161">
        <v>111.38</v>
      </c>
    </row>
    <row r="13074" spans="3:4" ht="15" hidden="1" customHeight="1" x14ac:dyDescent="0.25">
      <c r="C13074" s="158" t="s">
        <v>307</v>
      </c>
      <c r="D13074" s="159">
        <v>1059.9100000000001</v>
      </c>
    </row>
    <row r="13075" spans="3:4" ht="15" hidden="1" customHeight="1" x14ac:dyDescent="0.25">
      <c r="C13075" s="160" t="s">
        <v>312</v>
      </c>
      <c r="D13075" s="161">
        <v>1065.0999999999999</v>
      </c>
    </row>
    <row r="13076" spans="3:4" ht="15" hidden="1" customHeight="1" x14ac:dyDescent="0.25">
      <c r="C13076" s="158" t="s">
        <v>546</v>
      </c>
      <c r="D13076" s="159">
        <v>648.22</v>
      </c>
    </row>
    <row r="13077" spans="3:4" ht="15" hidden="1" customHeight="1" x14ac:dyDescent="0.25">
      <c r="C13077" s="160" t="s">
        <v>547</v>
      </c>
      <c r="D13077" s="161">
        <v>562.45000000000005</v>
      </c>
    </row>
    <row r="13078" spans="3:4" ht="15" hidden="1" customHeight="1" x14ac:dyDescent="0.25">
      <c r="C13078" s="158" t="s">
        <v>550</v>
      </c>
      <c r="D13078" s="159">
        <v>598.13</v>
      </c>
    </row>
    <row r="13079" spans="3:4" ht="15" hidden="1" customHeight="1" x14ac:dyDescent="0.25">
      <c r="C13079" s="160" t="s">
        <v>548</v>
      </c>
      <c r="D13079" s="161">
        <v>415.38</v>
      </c>
    </row>
    <row r="13080" spans="3:4" ht="15" hidden="1" customHeight="1" x14ac:dyDescent="0.25">
      <c r="C13080" s="158" t="s">
        <v>309</v>
      </c>
      <c r="D13080" s="159">
        <v>411.7</v>
      </c>
    </row>
    <row r="13081" spans="3:4" ht="15" hidden="1" customHeight="1" x14ac:dyDescent="0.25">
      <c r="C13081" s="160" t="s">
        <v>553</v>
      </c>
      <c r="D13081" s="161">
        <v>1129.49</v>
      </c>
    </row>
    <row r="13082" spans="3:4" ht="15" hidden="1" customHeight="1" x14ac:dyDescent="0.25">
      <c r="C13082" s="158" t="s">
        <v>307</v>
      </c>
      <c r="D13082" s="159">
        <v>807.32</v>
      </c>
    </row>
    <row r="13083" spans="3:4" ht="15" hidden="1" customHeight="1" x14ac:dyDescent="0.25">
      <c r="C13083" s="160" t="s">
        <v>546</v>
      </c>
      <c r="D13083" s="161">
        <v>636.96</v>
      </c>
    </row>
    <row r="13084" spans="3:4" ht="15" hidden="1" customHeight="1" x14ac:dyDescent="0.25">
      <c r="C13084" s="158" t="s">
        <v>542</v>
      </c>
      <c r="D13084" s="159">
        <v>73.64</v>
      </c>
    </row>
    <row r="13085" spans="3:4" ht="15" hidden="1" customHeight="1" x14ac:dyDescent="0.25">
      <c r="C13085" s="160" t="s">
        <v>545</v>
      </c>
      <c r="D13085" s="161">
        <v>447.94</v>
      </c>
    </row>
    <row r="13086" spans="3:4" ht="15" hidden="1" customHeight="1" x14ac:dyDescent="0.25">
      <c r="C13086" s="158" t="s">
        <v>539</v>
      </c>
      <c r="D13086" s="159">
        <v>389.31</v>
      </c>
    </row>
    <row r="13087" spans="3:4" ht="15" hidden="1" customHeight="1" x14ac:dyDescent="0.25">
      <c r="C13087" s="160" t="s">
        <v>548</v>
      </c>
      <c r="D13087" s="161">
        <v>1128.4100000000001</v>
      </c>
    </row>
    <row r="13088" spans="3:4" ht="15" hidden="1" customHeight="1" x14ac:dyDescent="0.25">
      <c r="C13088" s="158" t="s">
        <v>307</v>
      </c>
      <c r="D13088" s="159">
        <v>129.66</v>
      </c>
    </row>
    <row r="13089" spans="3:4" ht="15" hidden="1" customHeight="1" x14ac:dyDescent="0.25">
      <c r="C13089" s="160" t="s">
        <v>309</v>
      </c>
      <c r="D13089" s="161">
        <v>696.99</v>
      </c>
    </row>
    <row r="13090" spans="3:4" ht="15" hidden="1" customHeight="1" x14ac:dyDescent="0.25">
      <c r="C13090" s="158" t="s">
        <v>553</v>
      </c>
      <c r="D13090" s="159">
        <v>362.74</v>
      </c>
    </row>
    <row r="13091" spans="3:4" ht="15" hidden="1" customHeight="1" x14ac:dyDescent="0.25">
      <c r="C13091" s="160" t="s">
        <v>312</v>
      </c>
      <c r="D13091" s="161">
        <v>673.18</v>
      </c>
    </row>
    <row r="13092" spans="3:4" ht="15" hidden="1" customHeight="1" x14ac:dyDescent="0.25">
      <c r="C13092" s="158" t="s">
        <v>545</v>
      </c>
      <c r="D13092" s="159">
        <v>760.55</v>
      </c>
    </row>
    <row r="13093" spans="3:4" ht="15" hidden="1" customHeight="1" x14ac:dyDescent="0.25">
      <c r="C13093" s="160" t="s">
        <v>549</v>
      </c>
      <c r="D13093" s="161">
        <v>547.92999999999995</v>
      </c>
    </row>
    <row r="13094" spans="3:4" ht="15" hidden="1" customHeight="1" x14ac:dyDescent="0.25">
      <c r="C13094" s="158" t="s">
        <v>554</v>
      </c>
      <c r="D13094" s="159">
        <v>483.37</v>
      </c>
    </row>
    <row r="13095" spans="3:4" ht="15" hidden="1" customHeight="1" x14ac:dyDescent="0.25">
      <c r="C13095" s="160" t="s">
        <v>552</v>
      </c>
      <c r="D13095" s="161">
        <v>935.49</v>
      </c>
    </row>
    <row r="13096" spans="3:4" ht="15" hidden="1" customHeight="1" x14ac:dyDescent="0.25">
      <c r="C13096" s="158" t="s">
        <v>558</v>
      </c>
      <c r="D13096" s="159">
        <v>404.28</v>
      </c>
    </row>
    <row r="13097" spans="3:4" ht="15" hidden="1" customHeight="1" x14ac:dyDescent="0.25">
      <c r="C13097" s="160" t="s">
        <v>552</v>
      </c>
      <c r="D13097" s="161">
        <v>211.75</v>
      </c>
    </row>
    <row r="13098" spans="3:4" ht="15" hidden="1" customHeight="1" x14ac:dyDescent="0.25">
      <c r="C13098" s="158" t="s">
        <v>308</v>
      </c>
      <c r="D13098" s="159">
        <v>693.02</v>
      </c>
    </row>
    <row r="13099" spans="3:4" ht="15" hidden="1" customHeight="1" x14ac:dyDescent="0.25">
      <c r="C13099" s="160" t="s">
        <v>553</v>
      </c>
      <c r="D13099" s="161">
        <v>1200.44</v>
      </c>
    </row>
    <row r="13100" spans="3:4" ht="15" hidden="1" customHeight="1" x14ac:dyDescent="0.25">
      <c r="C13100" s="158" t="s">
        <v>308</v>
      </c>
      <c r="D13100" s="159">
        <v>553.35</v>
      </c>
    </row>
    <row r="13101" spans="3:4" ht="15" hidden="1" customHeight="1" x14ac:dyDescent="0.25">
      <c r="C13101" s="160" t="s">
        <v>555</v>
      </c>
      <c r="D13101" s="161">
        <v>937.01</v>
      </c>
    </row>
    <row r="13102" spans="3:4" ht="15" hidden="1" customHeight="1" x14ac:dyDescent="0.25">
      <c r="C13102" s="158" t="s">
        <v>552</v>
      </c>
      <c r="D13102" s="159">
        <v>71.489999999999995</v>
      </c>
    </row>
    <row r="13103" spans="3:4" ht="15" hidden="1" customHeight="1" x14ac:dyDescent="0.25">
      <c r="C13103" s="160" t="s">
        <v>540</v>
      </c>
      <c r="D13103" s="161">
        <v>135.85</v>
      </c>
    </row>
    <row r="13104" spans="3:4" ht="15" hidden="1" customHeight="1" x14ac:dyDescent="0.25">
      <c r="C13104" s="158" t="s">
        <v>556</v>
      </c>
      <c r="D13104" s="159">
        <v>458.55</v>
      </c>
    </row>
    <row r="13105" spans="3:4" ht="15" hidden="1" customHeight="1" x14ac:dyDescent="0.25">
      <c r="C13105" s="160" t="s">
        <v>543</v>
      </c>
      <c r="D13105" s="161">
        <v>383.28</v>
      </c>
    </row>
    <row r="13106" spans="3:4" ht="15" hidden="1" customHeight="1" x14ac:dyDescent="0.25">
      <c r="C13106" s="158" t="s">
        <v>539</v>
      </c>
      <c r="D13106" s="159">
        <v>719.58</v>
      </c>
    </row>
    <row r="13107" spans="3:4" ht="15" hidden="1" customHeight="1" x14ac:dyDescent="0.25">
      <c r="C13107" s="160" t="s">
        <v>556</v>
      </c>
      <c r="D13107" s="161">
        <v>592.41</v>
      </c>
    </row>
    <row r="13108" spans="3:4" ht="15" hidden="1" customHeight="1" x14ac:dyDescent="0.25">
      <c r="C13108" s="158" t="s">
        <v>540</v>
      </c>
      <c r="D13108" s="159">
        <v>395.51</v>
      </c>
    </row>
    <row r="13109" spans="3:4" ht="15" hidden="1" customHeight="1" x14ac:dyDescent="0.25">
      <c r="C13109" s="160" t="s">
        <v>542</v>
      </c>
      <c r="D13109" s="161">
        <v>839.32</v>
      </c>
    </row>
    <row r="13110" spans="3:4" ht="15" hidden="1" customHeight="1" x14ac:dyDescent="0.25">
      <c r="C13110" s="158" t="s">
        <v>542</v>
      </c>
      <c r="D13110" s="159">
        <v>847.76</v>
      </c>
    </row>
    <row r="13111" spans="3:4" ht="15" hidden="1" customHeight="1" x14ac:dyDescent="0.25">
      <c r="C13111" s="160" t="s">
        <v>308</v>
      </c>
      <c r="D13111" s="161">
        <v>684.84</v>
      </c>
    </row>
    <row r="13112" spans="3:4" ht="15" hidden="1" customHeight="1" x14ac:dyDescent="0.25">
      <c r="C13112" s="158" t="s">
        <v>555</v>
      </c>
      <c r="D13112" s="159">
        <v>754.64</v>
      </c>
    </row>
    <row r="13113" spans="3:4" ht="15" hidden="1" customHeight="1" x14ac:dyDescent="0.25">
      <c r="C13113" s="160" t="s">
        <v>309</v>
      </c>
      <c r="D13113" s="161">
        <v>432.78</v>
      </c>
    </row>
    <row r="13114" spans="3:4" ht="15" hidden="1" customHeight="1" x14ac:dyDescent="0.25">
      <c r="C13114" s="158" t="s">
        <v>541</v>
      </c>
      <c r="D13114" s="159">
        <v>1177.07</v>
      </c>
    </row>
    <row r="13115" spans="3:4" ht="15" hidden="1" customHeight="1" x14ac:dyDescent="0.25">
      <c r="C13115" s="160" t="s">
        <v>551</v>
      </c>
      <c r="D13115" s="161">
        <v>775.27</v>
      </c>
    </row>
    <row r="13116" spans="3:4" ht="15" hidden="1" customHeight="1" x14ac:dyDescent="0.25">
      <c r="C13116" s="158" t="s">
        <v>557</v>
      </c>
      <c r="D13116" s="159">
        <v>581.13</v>
      </c>
    </row>
    <row r="13117" spans="3:4" ht="15" hidden="1" customHeight="1" x14ac:dyDescent="0.25">
      <c r="C13117" s="160" t="s">
        <v>551</v>
      </c>
      <c r="D13117" s="161">
        <v>980.74</v>
      </c>
    </row>
    <row r="13118" spans="3:4" ht="15" hidden="1" customHeight="1" x14ac:dyDescent="0.25">
      <c r="C13118" s="158" t="s">
        <v>548</v>
      </c>
      <c r="D13118" s="159">
        <v>1258.77</v>
      </c>
    </row>
    <row r="13119" spans="3:4" ht="15" hidden="1" customHeight="1" x14ac:dyDescent="0.25">
      <c r="C13119" s="160" t="s">
        <v>542</v>
      </c>
      <c r="D13119" s="161">
        <v>957.08</v>
      </c>
    </row>
    <row r="13120" spans="3:4" ht="15" hidden="1" customHeight="1" x14ac:dyDescent="0.25">
      <c r="C13120" s="158" t="s">
        <v>551</v>
      </c>
      <c r="D13120" s="159">
        <v>535.39</v>
      </c>
    </row>
    <row r="13121" spans="3:4" ht="15" hidden="1" customHeight="1" x14ac:dyDescent="0.25">
      <c r="C13121" s="160" t="s">
        <v>545</v>
      </c>
      <c r="D13121" s="161">
        <v>733.93</v>
      </c>
    </row>
    <row r="13122" spans="3:4" ht="15" hidden="1" customHeight="1" x14ac:dyDescent="0.25">
      <c r="C13122" s="158" t="s">
        <v>553</v>
      </c>
      <c r="D13122" s="159">
        <v>1013.17</v>
      </c>
    </row>
    <row r="13123" spans="3:4" ht="15" hidden="1" customHeight="1" x14ac:dyDescent="0.25">
      <c r="C13123" s="160" t="s">
        <v>551</v>
      </c>
      <c r="D13123" s="161">
        <v>1197.7</v>
      </c>
    </row>
    <row r="13124" spans="3:4" ht="15" hidden="1" customHeight="1" x14ac:dyDescent="0.25">
      <c r="C13124" s="158" t="s">
        <v>545</v>
      </c>
      <c r="D13124" s="159">
        <v>1028.79</v>
      </c>
    </row>
    <row r="13125" spans="3:4" ht="15" hidden="1" customHeight="1" x14ac:dyDescent="0.25">
      <c r="C13125" s="160" t="s">
        <v>539</v>
      </c>
      <c r="D13125" s="161">
        <v>884.71</v>
      </c>
    </row>
    <row r="13126" spans="3:4" ht="15" hidden="1" customHeight="1" x14ac:dyDescent="0.25">
      <c r="C13126" s="158" t="s">
        <v>554</v>
      </c>
      <c r="D13126" s="159">
        <v>776.95</v>
      </c>
    </row>
    <row r="13127" spans="3:4" ht="15" hidden="1" customHeight="1" x14ac:dyDescent="0.25">
      <c r="C13127" s="160" t="s">
        <v>539</v>
      </c>
      <c r="D13127" s="161">
        <v>607.66</v>
      </c>
    </row>
    <row r="13128" spans="3:4" ht="15" hidden="1" customHeight="1" x14ac:dyDescent="0.25">
      <c r="C13128" s="158" t="s">
        <v>547</v>
      </c>
      <c r="D13128" s="159">
        <v>995.96</v>
      </c>
    </row>
    <row r="13129" spans="3:4" ht="15" hidden="1" customHeight="1" x14ac:dyDescent="0.25">
      <c r="C13129" s="160" t="s">
        <v>309</v>
      </c>
      <c r="D13129" s="161">
        <v>369.99</v>
      </c>
    </row>
    <row r="13130" spans="3:4" ht="15" hidden="1" customHeight="1" x14ac:dyDescent="0.25">
      <c r="C13130" s="158" t="s">
        <v>546</v>
      </c>
      <c r="D13130" s="159">
        <v>1227.56</v>
      </c>
    </row>
    <row r="13131" spans="3:4" ht="15" hidden="1" customHeight="1" x14ac:dyDescent="0.25">
      <c r="C13131" s="160" t="s">
        <v>542</v>
      </c>
      <c r="D13131" s="161">
        <v>939.13</v>
      </c>
    </row>
    <row r="13132" spans="3:4" ht="15" hidden="1" customHeight="1" x14ac:dyDescent="0.25">
      <c r="C13132" s="158" t="s">
        <v>312</v>
      </c>
      <c r="D13132" s="159">
        <v>810.73</v>
      </c>
    </row>
    <row r="13133" spans="3:4" ht="15" hidden="1" customHeight="1" x14ac:dyDescent="0.25">
      <c r="C13133" s="160" t="s">
        <v>541</v>
      </c>
      <c r="D13133" s="161">
        <v>209.49</v>
      </c>
    </row>
    <row r="13134" spans="3:4" ht="15" hidden="1" customHeight="1" x14ac:dyDescent="0.25">
      <c r="C13134" s="158" t="s">
        <v>552</v>
      </c>
      <c r="D13134" s="159">
        <v>560.79999999999995</v>
      </c>
    </row>
    <row r="13135" spans="3:4" ht="15" hidden="1" customHeight="1" x14ac:dyDescent="0.25">
      <c r="C13135" s="160" t="s">
        <v>549</v>
      </c>
      <c r="D13135" s="161">
        <v>354.13</v>
      </c>
    </row>
    <row r="13136" spans="3:4" ht="15" hidden="1" customHeight="1" x14ac:dyDescent="0.25">
      <c r="C13136" s="158" t="s">
        <v>546</v>
      </c>
      <c r="D13136" s="159">
        <v>713.49</v>
      </c>
    </row>
    <row r="13137" spans="3:4" ht="15" hidden="1" customHeight="1" x14ac:dyDescent="0.25">
      <c r="C13137" s="160" t="s">
        <v>551</v>
      </c>
      <c r="D13137" s="161">
        <v>346.71</v>
      </c>
    </row>
    <row r="13138" spans="3:4" ht="15" hidden="1" customHeight="1" x14ac:dyDescent="0.25">
      <c r="C13138" s="158" t="s">
        <v>544</v>
      </c>
      <c r="D13138" s="159">
        <v>104.49</v>
      </c>
    </row>
    <row r="13139" spans="3:4" ht="15" hidden="1" customHeight="1" x14ac:dyDescent="0.25">
      <c r="C13139" s="160" t="s">
        <v>546</v>
      </c>
      <c r="D13139" s="161">
        <v>1153.21</v>
      </c>
    </row>
    <row r="13140" spans="3:4" ht="15" hidden="1" customHeight="1" x14ac:dyDescent="0.25">
      <c r="C13140" s="158" t="s">
        <v>547</v>
      </c>
      <c r="D13140" s="159">
        <v>169.34</v>
      </c>
    </row>
    <row r="13141" spans="3:4" ht="15" hidden="1" customHeight="1" x14ac:dyDescent="0.25">
      <c r="C13141" s="160" t="s">
        <v>553</v>
      </c>
      <c r="D13141" s="161">
        <v>576.37</v>
      </c>
    </row>
    <row r="13142" spans="3:4" ht="15" hidden="1" customHeight="1" x14ac:dyDescent="0.25">
      <c r="C13142" s="158" t="s">
        <v>556</v>
      </c>
      <c r="D13142" s="159">
        <v>532.20000000000005</v>
      </c>
    </row>
    <row r="13143" spans="3:4" ht="15" hidden="1" customHeight="1" x14ac:dyDescent="0.25">
      <c r="C13143" s="160" t="s">
        <v>553</v>
      </c>
      <c r="D13143" s="161">
        <v>925.12</v>
      </c>
    </row>
    <row r="13144" spans="3:4" ht="15" hidden="1" customHeight="1" x14ac:dyDescent="0.25">
      <c r="C13144" s="158" t="s">
        <v>551</v>
      </c>
      <c r="D13144" s="159">
        <v>261.33</v>
      </c>
    </row>
    <row r="13145" spans="3:4" ht="15" hidden="1" customHeight="1" x14ac:dyDescent="0.25">
      <c r="C13145" s="160" t="s">
        <v>309</v>
      </c>
      <c r="D13145" s="161">
        <v>178.69</v>
      </c>
    </row>
    <row r="13146" spans="3:4" ht="15" hidden="1" customHeight="1" x14ac:dyDescent="0.25">
      <c r="C13146" s="158" t="s">
        <v>308</v>
      </c>
      <c r="D13146" s="159">
        <v>1200.4000000000001</v>
      </c>
    </row>
    <row r="13147" spans="3:4" ht="15" hidden="1" customHeight="1" x14ac:dyDescent="0.25">
      <c r="C13147" s="160" t="s">
        <v>312</v>
      </c>
      <c r="D13147" s="161">
        <v>673.66</v>
      </c>
    </row>
    <row r="13148" spans="3:4" ht="15" hidden="1" customHeight="1" x14ac:dyDescent="0.25">
      <c r="C13148" s="158" t="s">
        <v>556</v>
      </c>
      <c r="D13148" s="159">
        <v>326.14</v>
      </c>
    </row>
    <row r="13149" spans="3:4" ht="15" hidden="1" customHeight="1" x14ac:dyDescent="0.25">
      <c r="C13149" s="160" t="s">
        <v>542</v>
      </c>
      <c r="D13149" s="161">
        <v>444.94</v>
      </c>
    </row>
    <row r="13150" spans="3:4" ht="15" hidden="1" customHeight="1" x14ac:dyDescent="0.25">
      <c r="C13150" s="158" t="s">
        <v>539</v>
      </c>
      <c r="D13150" s="159">
        <v>911.54</v>
      </c>
    </row>
    <row r="13151" spans="3:4" ht="15" hidden="1" customHeight="1" x14ac:dyDescent="0.25">
      <c r="C13151" s="160" t="s">
        <v>543</v>
      </c>
      <c r="D13151" s="161">
        <v>411.41</v>
      </c>
    </row>
    <row r="13152" spans="3:4" ht="15" hidden="1" customHeight="1" x14ac:dyDescent="0.25">
      <c r="C13152" s="158" t="s">
        <v>542</v>
      </c>
      <c r="D13152" s="159">
        <v>730.66</v>
      </c>
    </row>
    <row r="13153" spans="3:4" ht="15" hidden="1" customHeight="1" x14ac:dyDescent="0.25">
      <c r="C13153" s="160" t="s">
        <v>553</v>
      </c>
      <c r="D13153" s="161">
        <v>1150.99</v>
      </c>
    </row>
    <row r="13154" spans="3:4" ht="15" hidden="1" customHeight="1" x14ac:dyDescent="0.25">
      <c r="C13154" s="158" t="s">
        <v>548</v>
      </c>
      <c r="D13154" s="159">
        <v>805.15</v>
      </c>
    </row>
    <row r="13155" spans="3:4" ht="15" hidden="1" customHeight="1" x14ac:dyDescent="0.25">
      <c r="C13155" s="160" t="s">
        <v>539</v>
      </c>
      <c r="D13155" s="161">
        <v>618.5</v>
      </c>
    </row>
    <row r="13156" spans="3:4" ht="15" hidden="1" customHeight="1" x14ac:dyDescent="0.25">
      <c r="C13156" s="158" t="s">
        <v>549</v>
      </c>
      <c r="D13156" s="159">
        <v>526.52</v>
      </c>
    </row>
    <row r="13157" spans="3:4" ht="15" hidden="1" customHeight="1" x14ac:dyDescent="0.25">
      <c r="C13157" s="160" t="s">
        <v>547</v>
      </c>
      <c r="D13157" s="161">
        <v>600.99</v>
      </c>
    </row>
    <row r="13158" spans="3:4" ht="15" hidden="1" customHeight="1" x14ac:dyDescent="0.25">
      <c r="C13158" s="158" t="s">
        <v>307</v>
      </c>
      <c r="D13158" s="159">
        <v>272.64</v>
      </c>
    </row>
    <row r="13159" spans="3:4" ht="15" hidden="1" customHeight="1" x14ac:dyDescent="0.25">
      <c r="C13159" s="160" t="s">
        <v>549</v>
      </c>
      <c r="D13159" s="161">
        <v>754.95</v>
      </c>
    </row>
    <row r="13160" spans="3:4" ht="15" hidden="1" customHeight="1" x14ac:dyDescent="0.25">
      <c r="C13160" s="158" t="s">
        <v>307</v>
      </c>
      <c r="D13160" s="159">
        <v>1165.5999999999999</v>
      </c>
    </row>
    <row r="13161" spans="3:4" ht="15" hidden="1" customHeight="1" x14ac:dyDescent="0.25">
      <c r="C13161" s="160" t="s">
        <v>308</v>
      </c>
      <c r="D13161" s="161">
        <v>777.21</v>
      </c>
    </row>
    <row r="13162" spans="3:4" ht="15" hidden="1" customHeight="1" x14ac:dyDescent="0.25">
      <c r="C13162" s="158" t="s">
        <v>540</v>
      </c>
      <c r="D13162" s="159">
        <v>443.68</v>
      </c>
    </row>
    <row r="13163" spans="3:4" ht="15" hidden="1" customHeight="1" x14ac:dyDescent="0.25">
      <c r="C13163" s="160" t="s">
        <v>543</v>
      </c>
      <c r="D13163" s="161">
        <v>64.09</v>
      </c>
    </row>
    <row r="13164" spans="3:4" ht="15" hidden="1" customHeight="1" x14ac:dyDescent="0.25">
      <c r="C13164" s="158" t="s">
        <v>552</v>
      </c>
      <c r="D13164" s="159">
        <v>1193.94</v>
      </c>
    </row>
    <row r="13165" spans="3:4" ht="15" hidden="1" customHeight="1" x14ac:dyDescent="0.25">
      <c r="C13165" s="160" t="s">
        <v>539</v>
      </c>
      <c r="D13165" s="161">
        <v>765.91</v>
      </c>
    </row>
    <row r="13166" spans="3:4" ht="15" hidden="1" customHeight="1" x14ac:dyDescent="0.25">
      <c r="C13166" s="158" t="s">
        <v>553</v>
      </c>
      <c r="D13166" s="159">
        <v>558.66</v>
      </c>
    </row>
    <row r="13167" spans="3:4" ht="15" hidden="1" customHeight="1" x14ac:dyDescent="0.25">
      <c r="C13167" s="160" t="s">
        <v>557</v>
      </c>
      <c r="D13167" s="161">
        <v>571.69000000000005</v>
      </c>
    </row>
    <row r="13168" spans="3:4" ht="15" hidden="1" customHeight="1" x14ac:dyDescent="0.25">
      <c r="C13168" s="158" t="s">
        <v>307</v>
      </c>
      <c r="D13168" s="159">
        <v>1183.51</v>
      </c>
    </row>
    <row r="13169" spans="3:4" ht="15" hidden="1" customHeight="1" x14ac:dyDescent="0.25">
      <c r="C13169" s="160" t="s">
        <v>546</v>
      </c>
      <c r="D13169" s="161">
        <v>1156.1600000000001</v>
      </c>
    </row>
    <row r="13170" spans="3:4" ht="15" hidden="1" customHeight="1" x14ac:dyDescent="0.25">
      <c r="C13170" s="158" t="s">
        <v>546</v>
      </c>
      <c r="D13170" s="159">
        <v>47.3</v>
      </c>
    </row>
    <row r="13171" spans="3:4" ht="15" hidden="1" customHeight="1" x14ac:dyDescent="0.25">
      <c r="C13171" s="160" t="s">
        <v>309</v>
      </c>
      <c r="D13171" s="161">
        <v>688.75</v>
      </c>
    </row>
    <row r="13172" spans="3:4" ht="15" hidden="1" customHeight="1" x14ac:dyDescent="0.25">
      <c r="C13172" s="158" t="s">
        <v>307</v>
      </c>
      <c r="D13172" s="159">
        <v>966.05</v>
      </c>
    </row>
    <row r="13173" spans="3:4" ht="15" hidden="1" customHeight="1" x14ac:dyDescent="0.25">
      <c r="C13173" s="160" t="s">
        <v>551</v>
      </c>
      <c r="D13173" s="161">
        <v>691.3</v>
      </c>
    </row>
    <row r="13174" spans="3:4" ht="15" hidden="1" customHeight="1" x14ac:dyDescent="0.25">
      <c r="C13174" s="158" t="s">
        <v>547</v>
      </c>
      <c r="D13174" s="159">
        <v>78.8</v>
      </c>
    </row>
    <row r="13175" spans="3:4" ht="15" hidden="1" customHeight="1" x14ac:dyDescent="0.25">
      <c r="C13175" s="160" t="s">
        <v>552</v>
      </c>
      <c r="D13175" s="161">
        <v>661.02</v>
      </c>
    </row>
    <row r="13176" spans="3:4" ht="15" hidden="1" customHeight="1" x14ac:dyDescent="0.25">
      <c r="C13176" s="158" t="s">
        <v>554</v>
      </c>
      <c r="D13176" s="159">
        <v>670.98</v>
      </c>
    </row>
    <row r="13177" spans="3:4" ht="15" hidden="1" customHeight="1" x14ac:dyDescent="0.25">
      <c r="C13177" s="160" t="s">
        <v>556</v>
      </c>
      <c r="D13177" s="161">
        <v>584.20000000000005</v>
      </c>
    </row>
    <row r="13178" spans="3:4" ht="15" hidden="1" customHeight="1" x14ac:dyDescent="0.25">
      <c r="C13178" s="158" t="s">
        <v>553</v>
      </c>
      <c r="D13178" s="159">
        <v>474.17</v>
      </c>
    </row>
    <row r="13179" spans="3:4" ht="15" hidden="1" customHeight="1" x14ac:dyDescent="0.25">
      <c r="C13179" s="160" t="s">
        <v>552</v>
      </c>
      <c r="D13179" s="161">
        <v>831.37</v>
      </c>
    </row>
    <row r="13180" spans="3:4" ht="15" hidden="1" customHeight="1" x14ac:dyDescent="0.25">
      <c r="C13180" s="158" t="s">
        <v>307</v>
      </c>
      <c r="D13180" s="159">
        <v>246.35</v>
      </c>
    </row>
    <row r="13181" spans="3:4" ht="15" hidden="1" customHeight="1" x14ac:dyDescent="0.25">
      <c r="C13181" s="160" t="s">
        <v>546</v>
      </c>
      <c r="D13181" s="161">
        <v>580.71</v>
      </c>
    </row>
    <row r="13182" spans="3:4" ht="15" hidden="1" customHeight="1" x14ac:dyDescent="0.25">
      <c r="C13182" s="158" t="s">
        <v>307</v>
      </c>
      <c r="D13182" s="159">
        <v>1031.6300000000001</v>
      </c>
    </row>
    <row r="13183" spans="3:4" ht="15" hidden="1" customHeight="1" x14ac:dyDescent="0.25">
      <c r="C13183" s="160" t="s">
        <v>308</v>
      </c>
      <c r="D13183" s="161">
        <v>153.37</v>
      </c>
    </row>
    <row r="13184" spans="3:4" ht="15" hidden="1" customHeight="1" x14ac:dyDescent="0.25">
      <c r="C13184" s="158" t="s">
        <v>553</v>
      </c>
      <c r="D13184" s="159">
        <v>244.12</v>
      </c>
    </row>
    <row r="13185" spans="3:4" ht="15" hidden="1" customHeight="1" x14ac:dyDescent="0.25">
      <c r="C13185" s="160" t="s">
        <v>539</v>
      </c>
      <c r="D13185" s="161">
        <v>446.8</v>
      </c>
    </row>
    <row r="13186" spans="3:4" ht="15" hidden="1" customHeight="1" x14ac:dyDescent="0.25">
      <c r="C13186" s="158" t="s">
        <v>552</v>
      </c>
      <c r="D13186" s="159">
        <v>1015.28</v>
      </c>
    </row>
    <row r="13187" spans="3:4" ht="15" hidden="1" customHeight="1" x14ac:dyDescent="0.25">
      <c r="C13187" s="160" t="s">
        <v>549</v>
      </c>
      <c r="D13187" s="161">
        <v>143.35</v>
      </c>
    </row>
    <row r="13188" spans="3:4" ht="15" hidden="1" customHeight="1" x14ac:dyDescent="0.25">
      <c r="C13188" s="158" t="s">
        <v>551</v>
      </c>
      <c r="D13188" s="159">
        <v>1007.56</v>
      </c>
    </row>
    <row r="13189" spans="3:4" ht="15" hidden="1" customHeight="1" x14ac:dyDescent="0.25">
      <c r="C13189" s="160" t="s">
        <v>308</v>
      </c>
      <c r="D13189" s="161">
        <v>219.63</v>
      </c>
    </row>
    <row r="13190" spans="3:4" ht="15" hidden="1" customHeight="1" x14ac:dyDescent="0.25">
      <c r="C13190" s="158" t="s">
        <v>551</v>
      </c>
      <c r="D13190" s="159">
        <v>595.12</v>
      </c>
    </row>
    <row r="13191" spans="3:4" ht="15" hidden="1" customHeight="1" x14ac:dyDescent="0.25">
      <c r="C13191" s="160" t="s">
        <v>539</v>
      </c>
      <c r="D13191" s="161">
        <v>257.83999999999997</v>
      </c>
    </row>
    <row r="13192" spans="3:4" ht="15" hidden="1" customHeight="1" x14ac:dyDescent="0.25">
      <c r="C13192" s="158" t="s">
        <v>556</v>
      </c>
      <c r="D13192" s="159">
        <v>520.41999999999996</v>
      </c>
    </row>
    <row r="13193" spans="3:4" ht="15" hidden="1" customHeight="1" x14ac:dyDescent="0.25">
      <c r="C13193" s="160" t="s">
        <v>544</v>
      </c>
      <c r="D13193" s="161">
        <v>367.99</v>
      </c>
    </row>
    <row r="13194" spans="3:4" ht="15" hidden="1" customHeight="1" x14ac:dyDescent="0.25">
      <c r="C13194" s="158" t="s">
        <v>545</v>
      </c>
      <c r="D13194" s="159">
        <v>1292.6400000000001</v>
      </c>
    </row>
    <row r="13195" spans="3:4" ht="15" hidden="1" customHeight="1" x14ac:dyDescent="0.25">
      <c r="C13195" s="160" t="s">
        <v>539</v>
      </c>
      <c r="D13195" s="161">
        <v>217.01</v>
      </c>
    </row>
    <row r="13196" spans="3:4" ht="15" hidden="1" customHeight="1" x14ac:dyDescent="0.25">
      <c r="C13196" s="158" t="s">
        <v>308</v>
      </c>
      <c r="D13196" s="159">
        <v>1127.96</v>
      </c>
    </row>
    <row r="13197" spans="3:4" ht="15" hidden="1" customHeight="1" x14ac:dyDescent="0.25">
      <c r="C13197" s="160" t="s">
        <v>540</v>
      </c>
      <c r="D13197" s="161">
        <v>652.33000000000004</v>
      </c>
    </row>
    <row r="13198" spans="3:4" ht="15" hidden="1" customHeight="1" x14ac:dyDescent="0.25">
      <c r="C13198" s="158" t="s">
        <v>543</v>
      </c>
      <c r="D13198" s="159">
        <v>431.79</v>
      </c>
    </row>
    <row r="13199" spans="3:4" ht="15" hidden="1" customHeight="1" x14ac:dyDescent="0.25">
      <c r="C13199" s="160" t="s">
        <v>545</v>
      </c>
      <c r="D13199" s="161">
        <v>554.85</v>
      </c>
    </row>
    <row r="13200" spans="3:4" ht="15" hidden="1" customHeight="1" x14ac:dyDescent="0.25">
      <c r="C13200" s="158" t="s">
        <v>540</v>
      </c>
      <c r="D13200" s="159">
        <v>224.88</v>
      </c>
    </row>
    <row r="13201" spans="3:4" ht="15" hidden="1" customHeight="1" x14ac:dyDescent="0.25">
      <c r="C13201" s="160" t="s">
        <v>307</v>
      </c>
      <c r="D13201" s="161">
        <v>1261.74</v>
      </c>
    </row>
    <row r="13202" spans="3:4" ht="15" hidden="1" customHeight="1" x14ac:dyDescent="0.25">
      <c r="C13202" s="158" t="s">
        <v>546</v>
      </c>
      <c r="D13202" s="159">
        <v>375.05</v>
      </c>
    </row>
    <row r="13203" spans="3:4" ht="15" hidden="1" customHeight="1" x14ac:dyDescent="0.25">
      <c r="C13203" s="160" t="s">
        <v>556</v>
      </c>
      <c r="D13203" s="161">
        <v>1286.17</v>
      </c>
    </row>
    <row r="13204" spans="3:4" ht="15" hidden="1" customHeight="1" x14ac:dyDescent="0.25">
      <c r="C13204" s="158" t="s">
        <v>540</v>
      </c>
      <c r="D13204" s="159">
        <v>104.41</v>
      </c>
    </row>
    <row r="13205" spans="3:4" ht="15" hidden="1" customHeight="1" x14ac:dyDescent="0.25">
      <c r="C13205" s="160" t="s">
        <v>553</v>
      </c>
      <c r="D13205" s="161">
        <v>461.25</v>
      </c>
    </row>
    <row r="13206" spans="3:4" ht="15" hidden="1" customHeight="1" x14ac:dyDescent="0.25">
      <c r="C13206" s="158" t="s">
        <v>540</v>
      </c>
      <c r="D13206" s="159">
        <v>1183.4100000000001</v>
      </c>
    </row>
    <row r="13207" spans="3:4" ht="15" hidden="1" customHeight="1" x14ac:dyDescent="0.25">
      <c r="C13207" s="160" t="s">
        <v>548</v>
      </c>
      <c r="D13207" s="161">
        <v>1257.68</v>
      </c>
    </row>
    <row r="13208" spans="3:4" ht="15" hidden="1" customHeight="1" x14ac:dyDescent="0.25">
      <c r="C13208" s="158" t="s">
        <v>554</v>
      </c>
      <c r="D13208" s="159">
        <v>225.86</v>
      </c>
    </row>
    <row r="13209" spans="3:4" ht="15" hidden="1" customHeight="1" x14ac:dyDescent="0.25">
      <c r="C13209" s="160" t="s">
        <v>539</v>
      </c>
      <c r="D13209" s="161">
        <v>795.58</v>
      </c>
    </row>
    <row r="13210" spans="3:4" ht="15" hidden="1" customHeight="1" x14ac:dyDescent="0.25">
      <c r="C13210" s="158" t="s">
        <v>557</v>
      </c>
      <c r="D13210" s="159">
        <v>371.62</v>
      </c>
    </row>
    <row r="13211" spans="3:4" ht="15" hidden="1" customHeight="1" x14ac:dyDescent="0.25">
      <c r="C13211" s="160" t="s">
        <v>312</v>
      </c>
      <c r="D13211" s="161">
        <v>738.57</v>
      </c>
    </row>
    <row r="13212" spans="3:4" ht="15" hidden="1" customHeight="1" x14ac:dyDescent="0.25">
      <c r="C13212" s="158" t="s">
        <v>554</v>
      </c>
      <c r="D13212" s="159">
        <v>786.92</v>
      </c>
    </row>
    <row r="13213" spans="3:4" ht="15" hidden="1" customHeight="1" x14ac:dyDescent="0.25">
      <c r="C13213" s="160" t="s">
        <v>558</v>
      </c>
      <c r="D13213" s="161">
        <v>1175.8499999999999</v>
      </c>
    </row>
    <row r="13214" spans="3:4" ht="15" hidden="1" customHeight="1" x14ac:dyDescent="0.25">
      <c r="C13214" s="158" t="s">
        <v>545</v>
      </c>
      <c r="D13214" s="159">
        <v>830.52</v>
      </c>
    </row>
    <row r="13215" spans="3:4" ht="15" hidden="1" customHeight="1" x14ac:dyDescent="0.25">
      <c r="C13215" s="160" t="s">
        <v>543</v>
      </c>
      <c r="D13215" s="161">
        <v>559.63</v>
      </c>
    </row>
    <row r="13216" spans="3:4" ht="15" hidden="1" customHeight="1" x14ac:dyDescent="0.25">
      <c r="C13216" s="158" t="s">
        <v>551</v>
      </c>
      <c r="D13216" s="159">
        <v>406.45</v>
      </c>
    </row>
    <row r="13217" spans="3:4" ht="15" hidden="1" customHeight="1" x14ac:dyDescent="0.25">
      <c r="C13217" s="160" t="s">
        <v>542</v>
      </c>
      <c r="D13217" s="161">
        <v>579.13</v>
      </c>
    </row>
    <row r="13218" spans="3:4" ht="15" hidden="1" customHeight="1" x14ac:dyDescent="0.25">
      <c r="C13218" s="158" t="s">
        <v>555</v>
      </c>
      <c r="D13218" s="159">
        <v>631.82000000000005</v>
      </c>
    </row>
    <row r="13219" spans="3:4" ht="15" hidden="1" customHeight="1" x14ac:dyDescent="0.25">
      <c r="C13219" s="160" t="s">
        <v>551</v>
      </c>
      <c r="D13219" s="161">
        <v>900.18</v>
      </c>
    </row>
    <row r="13220" spans="3:4" ht="15" hidden="1" customHeight="1" x14ac:dyDescent="0.25">
      <c r="C13220" s="158" t="s">
        <v>543</v>
      </c>
      <c r="D13220" s="159">
        <v>352.66</v>
      </c>
    </row>
    <row r="13221" spans="3:4" ht="15" hidden="1" customHeight="1" x14ac:dyDescent="0.25">
      <c r="C13221" s="160" t="s">
        <v>553</v>
      </c>
      <c r="D13221" s="161">
        <v>27.57</v>
      </c>
    </row>
    <row r="13222" spans="3:4" ht="15" hidden="1" customHeight="1" x14ac:dyDescent="0.25">
      <c r="C13222" s="158" t="s">
        <v>553</v>
      </c>
      <c r="D13222" s="159">
        <v>981.61</v>
      </c>
    </row>
    <row r="13223" spans="3:4" ht="15" hidden="1" customHeight="1" x14ac:dyDescent="0.25">
      <c r="C13223" s="160" t="s">
        <v>544</v>
      </c>
      <c r="D13223" s="161">
        <v>399.01</v>
      </c>
    </row>
    <row r="13224" spans="3:4" ht="15" hidden="1" customHeight="1" x14ac:dyDescent="0.25">
      <c r="C13224" s="158" t="s">
        <v>552</v>
      </c>
      <c r="D13224" s="159">
        <v>1279.98</v>
      </c>
    </row>
    <row r="13225" spans="3:4" ht="15" hidden="1" customHeight="1" x14ac:dyDescent="0.25">
      <c r="C13225" s="160" t="s">
        <v>543</v>
      </c>
      <c r="D13225" s="161">
        <v>600.26</v>
      </c>
    </row>
    <row r="13226" spans="3:4" ht="15" hidden="1" customHeight="1" x14ac:dyDescent="0.25">
      <c r="C13226" s="158" t="s">
        <v>544</v>
      </c>
      <c r="D13226" s="159">
        <v>764.84</v>
      </c>
    </row>
    <row r="13227" spans="3:4" ht="15" hidden="1" customHeight="1" x14ac:dyDescent="0.25">
      <c r="C13227" s="160" t="s">
        <v>556</v>
      </c>
      <c r="D13227" s="161">
        <v>61.78</v>
      </c>
    </row>
    <row r="13228" spans="3:4" ht="15" hidden="1" customHeight="1" x14ac:dyDescent="0.25">
      <c r="C13228" s="158" t="s">
        <v>546</v>
      </c>
      <c r="D13228" s="159">
        <v>191.56</v>
      </c>
    </row>
    <row r="13229" spans="3:4" ht="15" hidden="1" customHeight="1" x14ac:dyDescent="0.25">
      <c r="C13229" s="160" t="s">
        <v>542</v>
      </c>
      <c r="D13229" s="161">
        <v>817.23</v>
      </c>
    </row>
    <row r="13230" spans="3:4" ht="15" hidden="1" customHeight="1" x14ac:dyDescent="0.25">
      <c r="C13230" s="158" t="s">
        <v>312</v>
      </c>
      <c r="D13230" s="159">
        <v>607.61</v>
      </c>
    </row>
    <row r="13231" spans="3:4" ht="15" hidden="1" customHeight="1" x14ac:dyDescent="0.25">
      <c r="C13231" s="160" t="s">
        <v>547</v>
      </c>
      <c r="D13231" s="161">
        <v>1090.8900000000001</v>
      </c>
    </row>
    <row r="13232" spans="3:4" ht="15" hidden="1" customHeight="1" x14ac:dyDescent="0.25">
      <c r="C13232" s="158" t="s">
        <v>312</v>
      </c>
      <c r="D13232" s="159">
        <v>1054.21</v>
      </c>
    </row>
    <row r="13233" spans="3:4" ht="15" hidden="1" customHeight="1" x14ac:dyDescent="0.25">
      <c r="C13233" s="160" t="s">
        <v>549</v>
      </c>
      <c r="D13233" s="161">
        <v>783.69</v>
      </c>
    </row>
    <row r="13234" spans="3:4" ht="15" hidden="1" customHeight="1" x14ac:dyDescent="0.25">
      <c r="C13234" s="158" t="s">
        <v>540</v>
      </c>
      <c r="D13234" s="159">
        <v>529.15</v>
      </c>
    </row>
    <row r="13235" spans="3:4" ht="15" hidden="1" customHeight="1" x14ac:dyDescent="0.25">
      <c r="C13235" s="160" t="s">
        <v>541</v>
      </c>
      <c r="D13235" s="161">
        <v>577.88</v>
      </c>
    </row>
    <row r="13236" spans="3:4" ht="15" hidden="1" customHeight="1" x14ac:dyDescent="0.25">
      <c r="C13236" s="158" t="s">
        <v>308</v>
      </c>
      <c r="D13236" s="159">
        <v>1057.42</v>
      </c>
    </row>
    <row r="13237" spans="3:4" ht="15" hidden="1" customHeight="1" x14ac:dyDescent="0.25">
      <c r="C13237" s="160" t="s">
        <v>551</v>
      </c>
      <c r="D13237" s="161">
        <v>769.37</v>
      </c>
    </row>
    <row r="13238" spans="3:4" ht="15" hidden="1" customHeight="1" x14ac:dyDescent="0.25">
      <c r="C13238" s="158" t="s">
        <v>551</v>
      </c>
      <c r="D13238" s="159">
        <v>1196.98</v>
      </c>
    </row>
    <row r="13239" spans="3:4" ht="15" hidden="1" customHeight="1" x14ac:dyDescent="0.25">
      <c r="C13239" s="160" t="s">
        <v>545</v>
      </c>
      <c r="D13239" s="161">
        <v>1029.1300000000001</v>
      </c>
    </row>
    <row r="13240" spans="3:4" ht="15" hidden="1" customHeight="1" x14ac:dyDescent="0.25">
      <c r="C13240" s="158" t="s">
        <v>547</v>
      </c>
      <c r="D13240" s="159">
        <v>699.84</v>
      </c>
    </row>
    <row r="13241" spans="3:4" ht="15" hidden="1" customHeight="1" x14ac:dyDescent="0.25">
      <c r="C13241" s="160" t="s">
        <v>544</v>
      </c>
      <c r="D13241" s="161">
        <v>424.74</v>
      </c>
    </row>
    <row r="13242" spans="3:4" ht="15" hidden="1" customHeight="1" x14ac:dyDescent="0.25">
      <c r="C13242" s="158" t="s">
        <v>552</v>
      </c>
      <c r="D13242" s="159">
        <v>92.26</v>
      </c>
    </row>
    <row r="13243" spans="3:4" ht="15" hidden="1" customHeight="1" x14ac:dyDescent="0.25">
      <c r="C13243" s="160" t="s">
        <v>540</v>
      </c>
      <c r="D13243" s="161">
        <v>459.29</v>
      </c>
    </row>
    <row r="13244" spans="3:4" ht="15" hidden="1" customHeight="1" x14ac:dyDescent="0.25">
      <c r="C13244" s="158" t="s">
        <v>552</v>
      </c>
      <c r="D13244" s="159">
        <v>792.68</v>
      </c>
    </row>
    <row r="13245" spans="3:4" ht="15" hidden="1" customHeight="1" x14ac:dyDescent="0.25">
      <c r="C13245" s="160" t="s">
        <v>308</v>
      </c>
      <c r="D13245" s="161">
        <v>302.86</v>
      </c>
    </row>
    <row r="13246" spans="3:4" ht="15" hidden="1" customHeight="1" x14ac:dyDescent="0.25">
      <c r="C13246" s="158" t="s">
        <v>543</v>
      </c>
      <c r="D13246" s="159">
        <v>359.87</v>
      </c>
    </row>
    <row r="13247" spans="3:4" ht="15" hidden="1" customHeight="1" x14ac:dyDescent="0.25">
      <c r="C13247" s="160" t="s">
        <v>312</v>
      </c>
      <c r="D13247" s="161">
        <v>237.89</v>
      </c>
    </row>
    <row r="13248" spans="3:4" ht="15" hidden="1" customHeight="1" x14ac:dyDescent="0.25">
      <c r="C13248" s="158" t="s">
        <v>540</v>
      </c>
      <c r="D13248" s="159">
        <v>280.2</v>
      </c>
    </row>
    <row r="13249" spans="3:4" ht="15" hidden="1" customHeight="1" x14ac:dyDescent="0.25">
      <c r="C13249" s="160" t="s">
        <v>545</v>
      </c>
      <c r="D13249" s="161">
        <v>560.26</v>
      </c>
    </row>
    <row r="13250" spans="3:4" ht="15" hidden="1" customHeight="1" x14ac:dyDescent="0.25">
      <c r="C13250" s="158" t="s">
        <v>545</v>
      </c>
      <c r="D13250" s="159">
        <v>800.87</v>
      </c>
    </row>
    <row r="13251" spans="3:4" ht="15" hidden="1" customHeight="1" x14ac:dyDescent="0.25">
      <c r="C13251" s="160" t="s">
        <v>539</v>
      </c>
      <c r="D13251" s="161">
        <v>654.57000000000005</v>
      </c>
    </row>
    <row r="13252" spans="3:4" ht="15" hidden="1" customHeight="1" x14ac:dyDescent="0.25">
      <c r="C13252" s="158" t="s">
        <v>547</v>
      </c>
      <c r="D13252" s="159">
        <v>512.57000000000005</v>
      </c>
    </row>
    <row r="13253" spans="3:4" ht="15" hidden="1" customHeight="1" x14ac:dyDescent="0.25">
      <c r="C13253" s="160" t="s">
        <v>546</v>
      </c>
      <c r="D13253" s="161">
        <v>1271.8</v>
      </c>
    </row>
    <row r="13254" spans="3:4" ht="15" hidden="1" customHeight="1" x14ac:dyDescent="0.25">
      <c r="C13254" s="158" t="s">
        <v>552</v>
      </c>
      <c r="D13254" s="159">
        <v>415.85</v>
      </c>
    </row>
    <row r="13255" spans="3:4" ht="15" hidden="1" customHeight="1" x14ac:dyDescent="0.25">
      <c r="C13255" s="160" t="s">
        <v>550</v>
      </c>
      <c r="D13255" s="161">
        <v>187.39</v>
      </c>
    </row>
    <row r="13256" spans="3:4" ht="15" hidden="1" customHeight="1" x14ac:dyDescent="0.25">
      <c r="C13256" s="158" t="s">
        <v>542</v>
      </c>
      <c r="D13256" s="159">
        <v>1292.6600000000001</v>
      </c>
    </row>
    <row r="13257" spans="3:4" ht="15" hidden="1" customHeight="1" x14ac:dyDescent="0.25">
      <c r="C13257" s="160" t="s">
        <v>544</v>
      </c>
      <c r="D13257" s="161">
        <v>1282.47</v>
      </c>
    </row>
    <row r="13258" spans="3:4" ht="15" hidden="1" customHeight="1" x14ac:dyDescent="0.25">
      <c r="C13258" s="158" t="s">
        <v>549</v>
      </c>
      <c r="D13258" s="159">
        <v>475.14</v>
      </c>
    </row>
    <row r="13259" spans="3:4" ht="15" hidden="1" customHeight="1" x14ac:dyDescent="0.25">
      <c r="C13259" s="160" t="s">
        <v>544</v>
      </c>
      <c r="D13259" s="161">
        <v>1243.6099999999999</v>
      </c>
    </row>
    <row r="13260" spans="3:4" ht="15" hidden="1" customHeight="1" x14ac:dyDescent="0.25">
      <c r="C13260" s="158" t="s">
        <v>546</v>
      </c>
      <c r="D13260" s="159">
        <v>146.87</v>
      </c>
    </row>
    <row r="13261" spans="3:4" ht="15" hidden="1" customHeight="1" x14ac:dyDescent="0.25">
      <c r="C13261" s="160" t="s">
        <v>543</v>
      </c>
      <c r="D13261" s="161">
        <v>1114.3399999999999</v>
      </c>
    </row>
    <row r="13262" spans="3:4" ht="15" hidden="1" customHeight="1" x14ac:dyDescent="0.25">
      <c r="C13262" s="158" t="s">
        <v>545</v>
      </c>
      <c r="D13262" s="159">
        <v>1051.8599999999999</v>
      </c>
    </row>
    <row r="13263" spans="3:4" ht="15" hidden="1" customHeight="1" x14ac:dyDescent="0.25">
      <c r="C13263" s="160" t="s">
        <v>552</v>
      </c>
      <c r="D13263" s="161">
        <v>511.86</v>
      </c>
    </row>
    <row r="13264" spans="3:4" ht="15" hidden="1" customHeight="1" x14ac:dyDescent="0.25">
      <c r="C13264" s="158" t="s">
        <v>540</v>
      </c>
      <c r="D13264" s="159">
        <v>938.69</v>
      </c>
    </row>
    <row r="13265" spans="3:4" ht="15" hidden="1" customHeight="1" x14ac:dyDescent="0.25">
      <c r="C13265" s="160" t="s">
        <v>547</v>
      </c>
      <c r="D13265" s="161">
        <v>632.64</v>
      </c>
    </row>
    <row r="13266" spans="3:4" ht="15" hidden="1" customHeight="1" x14ac:dyDescent="0.25">
      <c r="C13266" s="158" t="s">
        <v>553</v>
      </c>
      <c r="D13266" s="159">
        <v>547.86</v>
      </c>
    </row>
    <row r="13267" spans="3:4" ht="15" hidden="1" customHeight="1" x14ac:dyDescent="0.25">
      <c r="C13267" s="160" t="s">
        <v>545</v>
      </c>
      <c r="D13267" s="161">
        <v>497.26</v>
      </c>
    </row>
    <row r="13268" spans="3:4" ht="15" hidden="1" customHeight="1" x14ac:dyDescent="0.25">
      <c r="C13268" s="158" t="s">
        <v>557</v>
      </c>
      <c r="D13268" s="159">
        <v>456.25</v>
      </c>
    </row>
    <row r="13269" spans="3:4" ht="15" hidden="1" customHeight="1" x14ac:dyDescent="0.25">
      <c r="C13269" s="160" t="s">
        <v>542</v>
      </c>
      <c r="D13269" s="161">
        <v>743.24</v>
      </c>
    </row>
    <row r="13270" spans="3:4" ht="15" hidden="1" customHeight="1" x14ac:dyDescent="0.25">
      <c r="C13270" s="158" t="s">
        <v>540</v>
      </c>
      <c r="D13270" s="159">
        <v>649.66999999999996</v>
      </c>
    </row>
    <row r="13271" spans="3:4" ht="15" hidden="1" customHeight="1" x14ac:dyDescent="0.25">
      <c r="C13271" s="160" t="s">
        <v>549</v>
      </c>
      <c r="D13271" s="161">
        <v>943.95</v>
      </c>
    </row>
    <row r="13272" spans="3:4" ht="15" hidden="1" customHeight="1" x14ac:dyDescent="0.25">
      <c r="C13272" s="158" t="s">
        <v>549</v>
      </c>
      <c r="D13272" s="159">
        <v>678.92</v>
      </c>
    </row>
    <row r="13273" spans="3:4" ht="15" hidden="1" customHeight="1" x14ac:dyDescent="0.25">
      <c r="C13273" s="160" t="s">
        <v>539</v>
      </c>
      <c r="D13273" s="161">
        <v>308.02</v>
      </c>
    </row>
    <row r="13274" spans="3:4" ht="15" hidden="1" customHeight="1" x14ac:dyDescent="0.25">
      <c r="C13274" s="158" t="s">
        <v>556</v>
      </c>
      <c r="D13274" s="159">
        <v>55.69</v>
      </c>
    </row>
    <row r="13275" spans="3:4" ht="15" hidden="1" customHeight="1" x14ac:dyDescent="0.25">
      <c r="C13275" s="160" t="s">
        <v>552</v>
      </c>
      <c r="D13275" s="161">
        <v>508.43</v>
      </c>
    </row>
    <row r="13276" spans="3:4" ht="15" hidden="1" customHeight="1" x14ac:dyDescent="0.25">
      <c r="C13276" s="158" t="s">
        <v>309</v>
      </c>
      <c r="D13276" s="159">
        <v>669.16</v>
      </c>
    </row>
    <row r="13277" spans="3:4" ht="15" hidden="1" customHeight="1" x14ac:dyDescent="0.25">
      <c r="C13277" s="160" t="s">
        <v>552</v>
      </c>
      <c r="D13277" s="161">
        <v>533.79</v>
      </c>
    </row>
    <row r="13278" spans="3:4" ht="15" hidden="1" customHeight="1" x14ac:dyDescent="0.25">
      <c r="C13278" s="158" t="s">
        <v>307</v>
      </c>
      <c r="D13278" s="159">
        <v>919.7</v>
      </c>
    </row>
    <row r="13279" spans="3:4" ht="15" hidden="1" customHeight="1" x14ac:dyDescent="0.25">
      <c r="C13279" s="160" t="s">
        <v>539</v>
      </c>
      <c r="D13279" s="161">
        <v>681.76</v>
      </c>
    </row>
    <row r="13280" spans="3:4" ht="15" hidden="1" customHeight="1" x14ac:dyDescent="0.25">
      <c r="C13280" s="158" t="s">
        <v>540</v>
      </c>
      <c r="D13280" s="159">
        <v>303.49</v>
      </c>
    </row>
    <row r="13281" spans="3:4" ht="15" hidden="1" customHeight="1" x14ac:dyDescent="0.25">
      <c r="C13281" s="160" t="s">
        <v>552</v>
      </c>
      <c r="D13281" s="161">
        <v>966.68</v>
      </c>
    </row>
    <row r="13282" spans="3:4" ht="15" hidden="1" customHeight="1" x14ac:dyDescent="0.25">
      <c r="C13282" s="158" t="s">
        <v>308</v>
      </c>
      <c r="D13282" s="159">
        <v>1167.96</v>
      </c>
    </row>
    <row r="13283" spans="3:4" ht="15" hidden="1" customHeight="1" x14ac:dyDescent="0.25">
      <c r="C13283" s="160" t="s">
        <v>543</v>
      </c>
      <c r="D13283" s="161">
        <v>509.77</v>
      </c>
    </row>
    <row r="13284" spans="3:4" ht="15" hidden="1" customHeight="1" x14ac:dyDescent="0.25">
      <c r="C13284" s="158" t="s">
        <v>546</v>
      </c>
      <c r="D13284" s="159">
        <v>212.05</v>
      </c>
    </row>
    <row r="13285" spans="3:4" ht="15" hidden="1" customHeight="1" x14ac:dyDescent="0.25">
      <c r="C13285" s="160" t="s">
        <v>542</v>
      </c>
      <c r="D13285" s="161">
        <v>1071.3800000000001</v>
      </c>
    </row>
    <row r="13286" spans="3:4" ht="15" hidden="1" customHeight="1" x14ac:dyDescent="0.25">
      <c r="C13286" s="158" t="s">
        <v>552</v>
      </c>
      <c r="D13286" s="159">
        <v>1251.1500000000001</v>
      </c>
    </row>
    <row r="13287" spans="3:4" ht="15" hidden="1" customHeight="1" x14ac:dyDescent="0.25">
      <c r="C13287" s="160" t="s">
        <v>539</v>
      </c>
      <c r="D13287" s="161">
        <v>438.56</v>
      </c>
    </row>
    <row r="13288" spans="3:4" ht="15" hidden="1" customHeight="1" x14ac:dyDescent="0.25">
      <c r="C13288" s="158" t="s">
        <v>543</v>
      </c>
      <c r="D13288" s="159">
        <v>707.17</v>
      </c>
    </row>
    <row r="13289" spans="3:4" ht="15" hidden="1" customHeight="1" x14ac:dyDescent="0.25">
      <c r="C13289" s="160" t="s">
        <v>308</v>
      </c>
      <c r="D13289" s="161">
        <v>1232.33</v>
      </c>
    </row>
    <row r="13290" spans="3:4" ht="15" hidden="1" customHeight="1" x14ac:dyDescent="0.25">
      <c r="C13290" s="158" t="s">
        <v>553</v>
      </c>
      <c r="D13290" s="159">
        <v>760.36</v>
      </c>
    </row>
    <row r="13291" spans="3:4" ht="15" hidden="1" customHeight="1" x14ac:dyDescent="0.25">
      <c r="C13291" s="160" t="s">
        <v>545</v>
      </c>
      <c r="D13291" s="161">
        <v>996.43</v>
      </c>
    </row>
    <row r="13292" spans="3:4" ht="15" hidden="1" customHeight="1" x14ac:dyDescent="0.25">
      <c r="C13292" s="158" t="s">
        <v>308</v>
      </c>
      <c r="D13292" s="159">
        <v>119.56</v>
      </c>
    </row>
    <row r="13293" spans="3:4" ht="15" hidden="1" customHeight="1" x14ac:dyDescent="0.25">
      <c r="C13293" s="160" t="s">
        <v>542</v>
      </c>
      <c r="D13293" s="161">
        <v>1114.69</v>
      </c>
    </row>
    <row r="13294" spans="3:4" ht="15" hidden="1" customHeight="1" x14ac:dyDescent="0.25">
      <c r="C13294" s="158" t="s">
        <v>540</v>
      </c>
      <c r="D13294" s="159">
        <v>576.49</v>
      </c>
    </row>
    <row r="13295" spans="3:4" ht="15" hidden="1" customHeight="1" x14ac:dyDescent="0.25">
      <c r="C13295" s="160" t="s">
        <v>542</v>
      </c>
      <c r="D13295" s="161">
        <v>546.87</v>
      </c>
    </row>
    <row r="13296" spans="3:4" ht="15" hidden="1" customHeight="1" x14ac:dyDescent="0.25">
      <c r="C13296" s="158" t="s">
        <v>551</v>
      </c>
      <c r="D13296" s="159">
        <v>321.06</v>
      </c>
    </row>
    <row r="13297" spans="3:4" ht="15" hidden="1" customHeight="1" x14ac:dyDescent="0.25">
      <c r="C13297" s="160" t="s">
        <v>551</v>
      </c>
      <c r="D13297" s="161">
        <v>1020.69</v>
      </c>
    </row>
    <row r="13298" spans="3:4" ht="15" hidden="1" customHeight="1" x14ac:dyDescent="0.25">
      <c r="C13298" s="158" t="s">
        <v>551</v>
      </c>
      <c r="D13298" s="159">
        <v>1202.02</v>
      </c>
    </row>
    <row r="13299" spans="3:4" ht="15" hidden="1" customHeight="1" x14ac:dyDescent="0.25">
      <c r="C13299" s="160" t="s">
        <v>545</v>
      </c>
      <c r="D13299" s="161">
        <v>994.86</v>
      </c>
    </row>
    <row r="13300" spans="3:4" ht="15" hidden="1" customHeight="1" x14ac:dyDescent="0.25">
      <c r="C13300" s="158" t="s">
        <v>547</v>
      </c>
      <c r="D13300" s="159">
        <v>688.82</v>
      </c>
    </row>
    <row r="13301" spans="3:4" ht="15" hidden="1" customHeight="1" x14ac:dyDescent="0.25">
      <c r="C13301" s="160" t="s">
        <v>551</v>
      </c>
      <c r="D13301" s="161">
        <v>1106.8699999999999</v>
      </c>
    </row>
    <row r="13302" spans="3:4" ht="15" hidden="1" customHeight="1" x14ac:dyDescent="0.25">
      <c r="C13302" s="158" t="s">
        <v>307</v>
      </c>
      <c r="D13302" s="159">
        <v>162.96</v>
      </c>
    </row>
    <row r="13303" spans="3:4" ht="15" hidden="1" customHeight="1" x14ac:dyDescent="0.25">
      <c r="C13303" s="160" t="s">
        <v>539</v>
      </c>
      <c r="D13303" s="161">
        <v>498.62</v>
      </c>
    </row>
    <row r="13304" spans="3:4" ht="15" hidden="1" customHeight="1" x14ac:dyDescent="0.25">
      <c r="C13304" s="158" t="s">
        <v>312</v>
      </c>
      <c r="D13304" s="159">
        <v>1087.74</v>
      </c>
    </row>
    <row r="13305" spans="3:4" ht="15" hidden="1" customHeight="1" x14ac:dyDescent="0.25">
      <c r="C13305" s="160" t="s">
        <v>312</v>
      </c>
      <c r="D13305" s="161">
        <v>379.98</v>
      </c>
    </row>
    <row r="13306" spans="3:4" ht="15" hidden="1" customHeight="1" x14ac:dyDescent="0.25">
      <c r="C13306" s="158" t="s">
        <v>539</v>
      </c>
      <c r="D13306" s="159">
        <v>905.71</v>
      </c>
    </row>
    <row r="13307" spans="3:4" ht="15" hidden="1" customHeight="1" x14ac:dyDescent="0.25">
      <c r="C13307" s="160" t="s">
        <v>551</v>
      </c>
      <c r="D13307" s="161">
        <v>821.83</v>
      </c>
    </row>
    <row r="13308" spans="3:4" ht="15" hidden="1" customHeight="1" x14ac:dyDescent="0.25">
      <c r="C13308" s="158" t="s">
        <v>312</v>
      </c>
      <c r="D13308" s="159">
        <v>670.6</v>
      </c>
    </row>
    <row r="13309" spans="3:4" ht="15" hidden="1" customHeight="1" x14ac:dyDescent="0.25">
      <c r="C13309" s="160" t="s">
        <v>550</v>
      </c>
      <c r="D13309" s="161">
        <v>345.7</v>
      </c>
    </row>
    <row r="13310" spans="3:4" ht="15" hidden="1" customHeight="1" x14ac:dyDescent="0.25">
      <c r="C13310" s="158" t="s">
        <v>551</v>
      </c>
      <c r="D13310" s="159">
        <v>696.54</v>
      </c>
    </row>
    <row r="13311" spans="3:4" ht="15" hidden="1" customHeight="1" x14ac:dyDescent="0.25">
      <c r="C13311" s="160" t="s">
        <v>539</v>
      </c>
      <c r="D13311" s="161">
        <v>921.96</v>
      </c>
    </row>
    <row r="13312" spans="3:4" ht="15" hidden="1" customHeight="1" x14ac:dyDescent="0.25">
      <c r="C13312" s="158" t="s">
        <v>551</v>
      </c>
      <c r="D13312" s="159">
        <v>690.52</v>
      </c>
    </row>
    <row r="13313" spans="3:4" ht="15" hidden="1" customHeight="1" x14ac:dyDescent="0.25">
      <c r="C13313" s="160" t="s">
        <v>540</v>
      </c>
      <c r="D13313" s="161">
        <v>309.23</v>
      </c>
    </row>
    <row r="13314" spans="3:4" ht="15" hidden="1" customHeight="1" x14ac:dyDescent="0.25">
      <c r="C13314" s="158" t="s">
        <v>553</v>
      </c>
      <c r="D13314" s="159">
        <v>311.2</v>
      </c>
    </row>
    <row r="13315" spans="3:4" ht="15" hidden="1" customHeight="1" x14ac:dyDescent="0.25">
      <c r="C13315" s="160" t="s">
        <v>551</v>
      </c>
      <c r="D13315" s="161">
        <v>1246.29</v>
      </c>
    </row>
    <row r="13316" spans="3:4" ht="15" hidden="1" customHeight="1" x14ac:dyDescent="0.25">
      <c r="C13316" s="158" t="s">
        <v>539</v>
      </c>
      <c r="D13316" s="159">
        <v>1085.1500000000001</v>
      </c>
    </row>
    <row r="13317" spans="3:4" ht="15" hidden="1" customHeight="1" x14ac:dyDescent="0.25">
      <c r="C13317" s="160" t="s">
        <v>557</v>
      </c>
      <c r="D13317" s="161">
        <v>518.88</v>
      </c>
    </row>
    <row r="13318" spans="3:4" ht="15" hidden="1" customHeight="1" x14ac:dyDescent="0.25">
      <c r="C13318" s="158" t="s">
        <v>546</v>
      </c>
      <c r="D13318" s="159">
        <v>1022.48</v>
      </c>
    </row>
    <row r="13319" spans="3:4" ht="15" hidden="1" customHeight="1" x14ac:dyDescent="0.25">
      <c r="C13319" s="160" t="s">
        <v>547</v>
      </c>
      <c r="D13319" s="161">
        <v>613.78</v>
      </c>
    </row>
    <row r="13320" spans="3:4" ht="15" hidden="1" customHeight="1" x14ac:dyDescent="0.25">
      <c r="C13320" s="158" t="s">
        <v>546</v>
      </c>
      <c r="D13320" s="159">
        <v>693.89</v>
      </c>
    </row>
    <row r="13321" spans="3:4" ht="15" hidden="1" customHeight="1" x14ac:dyDescent="0.25">
      <c r="C13321" s="160" t="s">
        <v>547</v>
      </c>
      <c r="D13321" s="161">
        <v>315.62</v>
      </c>
    </row>
    <row r="13322" spans="3:4" ht="15" hidden="1" customHeight="1" x14ac:dyDescent="0.25">
      <c r="C13322" s="158" t="s">
        <v>552</v>
      </c>
      <c r="D13322" s="159">
        <v>122.38</v>
      </c>
    </row>
    <row r="13323" spans="3:4" ht="15" hidden="1" customHeight="1" x14ac:dyDescent="0.25">
      <c r="C13323" s="160" t="s">
        <v>540</v>
      </c>
      <c r="D13323" s="161">
        <v>561.95000000000005</v>
      </c>
    </row>
    <row r="13324" spans="3:4" ht="15" hidden="1" customHeight="1" x14ac:dyDescent="0.25">
      <c r="C13324" s="158" t="s">
        <v>551</v>
      </c>
      <c r="D13324" s="159">
        <v>94.51</v>
      </c>
    </row>
    <row r="13325" spans="3:4" ht="15" hidden="1" customHeight="1" x14ac:dyDescent="0.25">
      <c r="C13325" s="160" t="s">
        <v>539</v>
      </c>
      <c r="D13325" s="161">
        <v>825.72</v>
      </c>
    </row>
    <row r="13326" spans="3:4" ht="15" hidden="1" customHeight="1" x14ac:dyDescent="0.25">
      <c r="C13326" s="158" t="s">
        <v>558</v>
      </c>
      <c r="D13326" s="159">
        <v>518.39</v>
      </c>
    </row>
    <row r="13327" spans="3:4" ht="15" hidden="1" customHeight="1" x14ac:dyDescent="0.25">
      <c r="C13327" s="160" t="s">
        <v>555</v>
      </c>
      <c r="D13327" s="161">
        <v>124.33</v>
      </c>
    </row>
    <row r="13328" spans="3:4" ht="15" hidden="1" customHeight="1" x14ac:dyDescent="0.25">
      <c r="C13328" s="158" t="s">
        <v>545</v>
      </c>
      <c r="D13328" s="159">
        <v>224.35</v>
      </c>
    </row>
    <row r="13329" spans="3:4" ht="15" hidden="1" customHeight="1" x14ac:dyDescent="0.25">
      <c r="C13329" s="160" t="s">
        <v>545</v>
      </c>
      <c r="D13329" s="161">
        <v>818.32</v>
      </c>
    </row>
    <row r="13330" spans="3:4" ht="15" hidden="1" customHeight="1" x14ac:dyDescent="0.25">
      <c r="C13330" s="158" t="s">
        <v>556</v>
      </c>
      <c r="D13330" s="159">
        <v>444.16</v>
      </c>
    </row>
    <row r="13331" spans="3:4" ht="15" hidden="1" customHeight="1" x14ac:dyDescent="0.25">
      <c r="C13331" s="160" t="s">
        <v>558</v>
      </c>
      <c r="D13331" s="161">
        <v>707.88</v>
      </c>
    </row>
    <row r="13332" spans="3:4" ht="15" hidden="1" customHeight="1" x14ac:dyDescent="0.25">
      <c r="C13332" s="158" t="s">
        <v>556</v>
      </c>
      <c r="D13332" s="159">
        <v>37.17</v>
      </c>
    </row>
    <row r="13333" spans="3:4" ht="15" hidden="1" customHeight="1" x14ac:dyDescent="0.25">
      <c r="C13333" s="160" t="s">
        <v>309</v>
      </c>
      <c r="D13333" s="161">
        <v>947.03</v>
      </c>
    </row>
    <row r="13334" spans="3:4" ht="15" hidden="1" customHeight="1" x14ac:dyDescent="0.25">
      <c r="C13334" s="158" t="s">
        <v>541</v>
      </c>
      <c r="D13334" s="159">
        <v>844.22</v>
      </c>
    </row>
    <row r="13335" spans="3:4" ht="15" hidden="1" customHeight="1" x14ac:dyDescent="0.25">
      <c r="C13335" s="160" t="s">
        <v>309</v>
      </c>
      <c r="D13335" s="161">
        <v>666.33</v>
      </c>
    </row>
    <row r="13336" spans="3:4" ht="15" hidden="1" customHeight="1" x14ac:dyDescent="0.25">
      <c r="C13336" s="158" t="s">
        <v>309</v>
      </c>
      <c r="D13336" s="159">
        <v>844.56</v>
      </c>
    </row>
    <row r="13337" spans="3:4" ht="15" hidden="1" customHeight="1" x14ac:dyDescent="0.25">
      <c r="C13337" s="160" t="s">
        <v>545</v>
      </c>
      <c r="D13337" s="161">
        <v>383.78</v>
      </c>
    </row>
    <row r="13338" spans="3:4" ht="15" hidden="1" customHeight="1" x14ac:dyDescent="0.25">
      <c r="C13338" s="158" t="s">
        <v>307</v>
      </c>
      <c r="D13338" s="159">
        <v>1159.78</v>
      </c>
    </row>
    <row r="13339" spans="3:4" ht="15" hidden="1" customHeight="1" x14ac:dyDescent="0.25">
      <c r="C13339" s="160" t="s">
        <v>545</v>
      </c>
      <c r="D13339" s="161">
        <v>592.16999999999996</v>
      </c>
    </row>
    <row r="13340" spans="3:4" ht="15" hidden="1" customHeight="1" x14ac:dyDescent="0.25">
      <c r="C13340" s="158" t="s">
        <v>309</v>
      </c>
      <c r="D13340" s="159">
        <v>695.91</v>
      </c>
    </row>
    <row r="13341" spans="3:4" ht="15" hidden="1" customHeight="1" x14ac:dyDescent="0.25">
      <c r="C13341" s="160" t="s">
        <v>543</v>
      </c>
      <c r="D13341" s="161">
        <v>690.28</v>
      </c>
    </row>
    <row r="13342" spans="3:4" ht="15" hidden="1" customHeight="1" x14ac:dyDescent="0.25">
      <c r="C13342" s="158" t="s">
        <v>549</v>
      </c>
      <c r="D13342" s="159">
        <v>439.13</v>
      </c>
    </row>
    <row r="13343" spans="3:4" ht="15" hidden="1" customHeight="1" x14ac:dyDescent="0.25">
      <c r="C13343" s="160" t="s">
        <v>554</v>
      </c>
      <c r="D13343" s="161">
        <v>1035.8699999999999</v>
      </c>
    </row>
    <row r="13344" spans="3:4" ht="15" hidden="1" customHeight="1" x14ac:dyDescent="0.25">
      <c r="C13344" s="158" t="s">
        <v>547</v>
      </c>
      <c r="D13344" s="159">
        <v>123.34</v>
      </c>
    </row>
    <row r="13345" spans="3:4" ht="15" hidden="1" customHeight="1" x14ac:dyDescent="0.25">
      <c r="C13345" s="160" t="s">
        <v>554</v>
      </c>
      <c r="D13345" s="161">
        <v>517.69000000000005</v>
      </c>
    </row>
    <row r="13346" spans="3:4" ht="15" hidden="1" customHeight="1" x14ac:dyDescent="0.25">
      <c r="C13346" s="158" t="s">
        <v>540</v>
      </c>
      <c r="D13346" s="159">
        <v>649.6</v>
      </c>
    </row>
    <row r="13347" spans="3:4" ht="15" hidden="1" customHeight="1" x14ac:dyDescent="0.25">
      <c r="C13347" s="160" t="s">
        <v>542</v>
      </c>
      <c r="D13347" s="161">
        <v>718.5</v>
      </c>
    </row>
    <row r="13348" spans="3:4" ht="15" hidden="1" customHeight="1" x14ac:dyDescent="0.25">
      <c r="C13348" s="158" t="s">
        <v>547</v>
      </c>
      <c r="D13348" s="159">
        <v>366.79</v>
      </c>
    </row>
    <row r="13349" spans="3:4" ht="15" hidden="1" customHeight="1" x14ac:dyDescent="0.25">
      <c r="C13349" s="160" t="s">
        <v>548</v>
      </c>
      <c r="D13349" s="161">
        <v>577.41</v>
      </c>
    </row>
    <row r="13350" spans="3:4" ht="15" hidden="1" customHeight="1" x14ac:dyDescent="0.25">
      <c r="C13350" s="158" t="s">
        <v>547</v>
      </c>
      <c r="D13350" s="159">
        <v>773.57</v>
      </c>
    </row>
    <row r="13351" spans="3:4" ht="15" hidden="1" customHeight="1" x14ac:dyDescent="0.25">
      <c r="C13351" s="160" t="s">
        <v>539</v>
      </c>
      <c r="D13351" s="161">
        <v>1053.82</v>
      </c>
    </row>
    <row r="13352" spans="3:4" ht="15" hidden="1" customHeight="1" x14ac:dyDescent="0.25">
      <c r="C13352" s="158" t="s">
        <v>541</v>
      </c>
      <c r="D13352" s="159">
        <v>276.22000000000003</v>
      </c>
    </row>
    <row r="13353" spans="3:4" ht="15" hidden="1" customHeight="1" x14ac:dyDescent="0.25">
      <c r="C13353" s="160" t="s">
        <v>544</v>
      </c>
      <c r="D13353" s="161">
        <v>496.68</v>
      </c>
    </row>
    <row r="13354" spans="3:4" ht="15" hidden="1" customHeight="1" x14ac:dyDescent="0.25">
      <c r="C13354" s="158" t="s">
        <v>552</v>
      </c>
      <c r="D13354" s="159">
        <v>603.77</v>
      </c>
    </row>
    <row r="13355" spans="3:4" ht="15" hidden="1" customHeight="1" x14ac:dyDescent="0.25">
      <c r="C13355" s="160" t="s">
        <v>539</v>
      </c>
      <c r="D13355" s="161">
        <v>598.89</v>
      </c>
    </row>
    <row r="13356" spans="3:4" ht="15" hidden="1" customHeight="1" x14ac:dyDescent="0.25">
      <c r="C13356" s="158" t="s">
        <v>542</v>
      </c>
      <c r="D13356" s="159">
        <v>575.01</v>
      </c>
    </row>
    <row r="13357" spans="3:4" ht="15" hidden="1" customHeight="1" x14ac:dyDescent="0.25">
      <c r="C13357" s="160" t="s">
        <v>541</v>
      </c>
      <c r="D13357" s="161">
        <v>756.73</v>
      </c>
    </row>
    <row r="13358" spans="3:4" ht="15" hidden="1" customHeight="1" x14ac:dyDescent="0.25">
      <c r="C13358" s="158" t="s">
        <v>539</v>
      </c>
      <c r="D13358" s="159">
        <v>471.41</v>
      </c>
    </row>
    <row r="13359" spans="3:4" ht="15" hidden="1" customHeight="1" x14ac:dyDescent="0.25">
      <c r="C13359" s="160" t="s">
        <v>540</v>
      </c>
      <c r="D13359" s="161">
        <v>1256.72</v>
      </c>
    </row>
    <row r="13360" spans="3:4" ht="15" hidden="1" customHeight="1" x14ac:dyDescent="0.25">
      <c r="C13360" s="158" t="s">
        <v>308</v>
      </c>
      <c r="D13360" s="159">
        <v>759.19</v>
      </c>
    </row>
    <row r="13361" spans="3:4" ht="15" hidden="1" customHeight="1" x14ac:dyDescent="0.25">
      <c r="C13361" s="160" t="s">
        <v>540</v>
      </c>
      <c r="D13361" s="161">
        <v>256.58999999999997</v>
      </c>
    </row>
    <row r="13362" spans="3:4" ht="15" hidden="1" customHeight="1" x14ac:dyDescent="0.25">
      <c r="C13362" s="158" t="s">
        <v>540</v>
      </c>
      <c r="D13362" s="159">
        <v>641.08000000000004</v>
      </c>
    </row>
    <row r="13363" spans="3:4" ht="15" hidden="1" customHeight="1" x14ac:dyDescent="0.25">
      <c r="C13363" s="160" t="s">
        <v>307</v>
      </c>
      <c r="D13363" s="161">
        <v>904.51</v>
      </c>
    </row>
    <row r="13364" spans="3:4" ht="15" hidden="1" customHeight="1" x14ac:dyDescent="0.25">
      <c r="C13364" s="158" t="s">
        <v>307</v>
      </c>
      <c r="D13364" s="159">
        <v>379.86</v>
      </c>
    </row>
    <row r="13365" spans="3:4" ht="15" hidden="1" customHeight="1" x14ac:dyDescent="0.25">
      <c r="C13365" s="160" t="s">
        <v>312</v>
      </c>
      <c r="D13365" s="161">
        <v>351.26</v>
      </c>
    </row>
    <row r="13366" spans="3:4" ht="15" hidden="1" customHeight="1" x14ac:dyDescent="0.25">
      <c r="C13366" s="158" t="s">
        <v>555</v>
      </c>
      <c r="D13366" s="159">
        <v>315.99</v>
      </c>
    </row>
    <row r="13367" spans="3:4" ht="15" hidden="1" customHeight="1" x14ac:dyDescent="0.25">
      <c r="C13367" s="160" t="s">
        <v>542</v>
      </c>
      <c r="D13367" s="161">
        <v>1258.92</v>
      </c>
    </row>
    <row r="13368" spans="3:4" ht="15" hidden="1" customHeight="1" x14ac:dyDescent="0.25">
      <c r="C13368" s="158" t="s">
        <v>543</v>
      </c>
      <c r="D13368" s="159">
        <v>623.02</v>
      </c>
    </row>
    <row r="13369" spans="3:4" ht="15" hidden="1" customHeight="1" x14ac:dyDescent="0.25">
      <c r="C13369" s="160" t="s">
        <v>549</v>
      </c>
      <c r="D13369" s="161">
        <v>163.28</v>
      </c>
    </row>
    <row r="13370" spans="3:4" ht="15" hidden="1" customHeight="1" x14ac:dyDescent="0.25">
      <c r="C13370" s="158" t="s">
        <v>541</v>
      </c>
      <c r="D13370" s="159">
        <v>816.54</v>
      </c>
    </row>
    <row r="13371" spans="3:4" ht="15" hidden="1" customHeight="1" x14ac:dyDescent="0.25">
      <c r="C13371" s="160" t="s">
        <v>546</v>
      </c>
      <c r="D13371" s="161">
        <v>74.12</v>
      </c>
    </row>
    <row r="13372" spans="3:4" ht="15" hidden="1" customHeight="1" x14ac:dyDescent="0.25">
      <c r="C13372" s="158" t="s">
        <v>540</v>
      </c>
      <c r="D13372" s="159">
        <v>776.05</v>
      </c>
    </row>
    <row r="13373" spans="3:4" ht="15" hidden="1" customHeight="1" x14ac:dyDescent="0.25">
      <c r="C13373" s="160" t="s">
        <v>539</v>
      </c>
      <c r="D13373" s="161">
        <v>630.71</v>
      </c>
    </row>
    <row r="13374" spans="3:4" ht="15" hidden="1" customHeight="1" x14ac:dyDescent="0.25">
      <c r="C13374" s="158" t="s">
        <v>554</v>
      </c>
      <c r="D13374" s="159">
        <v>59.36</v>
      </c>
    </row>
    <row r="13375" spans="3:4" ht="15" hidden="1" customHeight="1" x14ac:dyDescent="0.25">
      <c r="C13375" s="160" t="s">
        <v>548</v>
      </c>
      <c r="D13375" s="161">
        <v>452.92</v>
      </c>
    </row>
    <row r="13376" spans="3:4" ht="15" hidden="1" customHeight="1" x14ac:dyDescent="0.25">
      <c r="C13376" s="158" t="s">
        <v>308</v>
      </c>
      <c r="D13376" s="159">
        <v>1044.27</v>
      </c>
    </row>
    <row r="13377" spans="3:4" ht="15" hidden="1" customHeight="1" x14ac:dyDescent="0.25">
      <c r="C13377" s="160" t="s">
        <v>551</v>
      </c>
      <c r="D13377" s="161">
        <v>1013.91</v>
      </c>
    </row>
    <row r="13378" spans="3:4" ht="15" hidden="1" customHeight="1" x14ac:dyDescent="0.25">
      <c r="C13378" s="158" t="s">
        <v>545</v>
      </c>
      <c r="D13378" s="159">
        <v>146.07</v>
      </c>
    </row>
    <row r="13379" spans="3:4" ht="15" hidden="1" customHeight="1" x14ac:dyDescent="0.25">
      <c r="C13379" s="160" t="s">
        <v>312</v>
      </c>
      <c r="D13379" s="161">
        <v>234.42</v>
      </c>
    </row>
    <row r="13380" spans="3:4" ht="15" hidden="1" customHeight="1" x14ac:dyDescent="0.25">
      <c r="C13380" s="158" t="s">
        <v>547</v>
      </c>
      <c r="D13380" s="159">
        <v>553.29</v>
      </c>
    </row>
    <row r="13381" spans="3:4" ht="15" hidden="1" customHeight="1" x14ac:dyDescent="0.25">
      <c r="C13381" s="160" t="s">
        <v>539</v>
      </c>
      <c r="D13381" s="161">
        <v>761.14</v>
      </c>
    </row>
    <row r="13382" spans="3:4" ht="15" hidden="1" customHeight="1" x14ac:dyDescent="0.25">
      <c r="C13382" s="158" t="s">
        <v>540</v>
      </c>
      <c r="D13382" s="159">
        <v>323.66000000000003</v>
      </c>
    </row>
    <row r="13383" spans="3:4" ht="15" hidden="1" customHeight="1" x14ac:dyDescent="0.25">
      <c r="C13383" s="160" t="s">
        <v>543</v>
      </c>
      <c r="D13383" s="161">
        <v>650.54</v>
      </c>
    </row>
    <row r="13384" spans="3:4" ht="15" hidden="1" customHeight="1" x14ac:dyDescent="0.25">
      <c r="C13384" s="158" t="s">
        <v>545</v>
      </c>
      <c r="D13384" s="159">
        <v>959.88</v>
      </c>
    </row>
    <row r="13385" spans="3:4" ht="15" hidden="1" customHeight="1" x14ac:dyDescent="0.25">
      <c r="C13385" s="160" t="s">
        <v>312</v>
      </c>
      <c r="D13385" s="161">
        <v>1078.6600000000001</v>
      </c>
    </row>
    <row r="13386" spans="3:4" ht="15" hidden="1" customHeight="1" x14ac:dyDescent="0.25">
      <c r="C13386" s="158" t="s">
        <v>549</v>
      </c>
      <c r="D13386" s="159">
        <v>369.36</v>
      </c>
    </row>
    <row r="13387" spans="3:4" ht="15" hidden="1" customHeight="1" x14ac:dyDescent="0.25">
      <c r="C13387" s="160" t="s">
        <v>558</v>
      </c>
      <c r="D13387" s="161">
        <v>180.23</v>
      </c>
    </row>
    <row r="13388" spans="3:4" ht="15" hidden="1" customHeight="1" x14ac:dyDescent="0.25">
      <c r="C13388" s="158" t="s">
        <v>550</v>
      </c>
      <c r="D13388" s="159">
        <v>490.68</v>
      </c>
    </row>
    <row r="13389" spans="3:4" ht="15" hidden="1" customHeight="1" x14ac:dyDescent="0.25">
      <c r="C13389" s="160" t="s">
        <v>540</v>
      </c>
      <c r="D13389" s="161">
        <v>557.71</v>
      </c>
    </row>
    <row r="13390" spans="3:4" ht="15" hidden="1" customHeight="1" x14ac:dyDescent="0.25">
      <c r="C13390" s="158" t="s">
        <v>307</v>
      </c>
      <c r="D13390" s="159">
        <v>774.67</v>
      </c>
    </row>
    <row r="13391" spans="3:4" ht="15" hidden="1" customHeight="1" x14ac:dyDescent="0.25">
      <c r="C13391" s="160" t="s">
        <v>548</v>
      </c>
      <c r="D13391" s="161">
        <v>1079.42</v>
      </c>
    </row>
    <row r="13392" spans="3:4" ht="15" hidden="1" customHeight="1" x14ac:dyDescent="0.25">
      <c r="C13392" s="158" t="s">
        <v>309</v>
      </c>
      <c r="D13392" s="159">
        <v>828.44</v>
      </c>
    </row>
    <row r="13393" spans="3:4" ht="15" hidden="1" customHeight="1" x14ac:dyDescent="0.25">
      <c r="C13393" s="160" t="s">
        <v>543</v>
      </c>
      <c r="D13393" s="161">
        <v>882.66</v>
      </c>
    </row>
    <row r="13394" spans="3:4" ht="15" hidden="1" customHeight="1" x14ac:dyDescent="0.25">
      <c r="C13394" s="158" t="s">
        <v>558</v>
      </c>
      <c r="D13394" s="159">
        <v>734.84</v>
      </c>
    </row>
    <row r="13395" spans="3:4" ht="15" hidden="1" customHeight="1" x14ac:dyDescent="0.25">
      <c r="C13395" s="160" t="s">
        <v>543</v>
      </c>
      <c r="D13395" s="161">
        <v>944.36</v>
      </c>
    </row>
    <row r="13396" spans="3:4" ht="15" hidden="1" customHeight="1" x14ac:dyDescent="0.25">
      <c r="C13396" s="158" t="s">
        <v>546</v>
      </c>
      <c r="D13396" s="159">
        <v>1072</v>
      </c>
    </row>
    <row r="13397" spans="3:4" ht="15" hidden="1" customHeight="1" x14ac:dyDescent="0.25">
      <c r="C13397" s="160" t="s">
        <v>558</v>
      </c>
      <c r="D13397" s="161">
        <v>888.72</v>
      </c>
    </row>
    <row r="13398" spans="3:4" ht="15" hidden="1" customHeight="1" x14ac:dyDescent="0.25">
      <c r="C13398" s="158" t="s">
        <v>539</v>
      </c>
      <c r="D13398" s="159">
        <v>854.81</v>
      </c>
    </row>
    <row r="13399" spans="3:4" ht="15" hidden="1" customHeight="1" x14ac:dyDescent="0.25">
      <c r="C13399" s="160" t="s">
        <v>547</v>
      </c>
      <c r="D13399" s="161">
        <v>373.88</v>
      </c>
    </row>
    <row r="13400" spans="3:4" ht="15" hidden="1" customHeight="1" x14ac:dyDescent="0.25">
      <c r="C13400" s="158" t="s">
        <v>541</v>
      </c>
      <c r="D13400" s="159">
        <v>93.56</v>
      </c>
    </row>
    <row r="13401" spans="3:4" ht="15" hidden="1" customHeight="1" x14ac:dyDescent="0.25">
      <c r="C13401" s="160" t="s">
        <v>551</v>
      </c>
      <c r="D13401" s="161">
        <v>1261.77</v>
      </c>
    </row>
    <row r="13402" spans="3:4" ht="15" hidden="1" customHeight="1" x14ac:dyDescent="0.25">
      <c r="C13402" s="158" t="s">
        <v>539</v>
      </c>
      <c r="D13402" s="159">
        <v>354.99</v>
      </c>
    </row>
    <row r="13403" spans="3:4" ht="15" hidden="1" customHeight="1" x14ac:dyDescent="0.25">
      <c r="C13403" s="160" t="s">
        <v>309</v>
      </c>
      <c r="D13403" s="161">
        <v>624.45000000000005</v>
      </c>
    </row>
    <row r="13404" spans="3:4" ht="15" hidden="1" customHeight="1" x14ac:dyDescent="0.25">
      <c r="C13404" s="158" t="s">
        <v>549</v>
      </c>
      <c r="D13404" s="159">
        <v>218.03</v>
      </c>
    </row>
    <row r="13405" spans="3:4" ht="15" hidden="1" customHeight="1" x14ac:dyDescent="0.25">
      <c r="C13405" s="160" t="s">
        <v>551</v>
      </c>
      <c r="D13405" s="161">
        <v>932.88</v>
      </c>
    </row>
    <row r="13406" spans="3:4" ht="15" hidden="1" customHeight="1" x14ac:dyDescent="0.25">
      <c r="C13406" s="158" t="s">
        <v>553</v>
      </c>
      <c r="D13406" s="159">
        <v>953.61</v>
      </c>
    </row>
    <row r="13407" spans="3:4" ht="15" hidden="1" customHeight="1" x14ac:dyDescent="0.25">
      <c r="C13407" s="160" t="s">
        <v>309</v>
      </c>
      <c r="D13407" s="161">
        <v>1264.21</v>
      </c>
    </row>
    <row r="13408" spans="3:4" ht="15" hidden="1" customHeight="1" x14ac:dyDescent="0.25">
      <c r="C13408" s="158" t="s">
        <v>307</v>
      </c>
      <c r="D13408" s="159">
        <v>1247.77</v>
      </c>
    </row>
    <row r="13409" spans="3:4" ht="15" hidden="1" customHeight="1" x14ac:dyDescent="0.25">
      <c r="C13409" s="160" t="s">
        <v>312</v>
      </c>
      <c r="D13409" s="161">
        <v>290.66000000000003</v>
      </c>
    </row>
    <row r="13410" spans="3:4" ht="15" hidden="1" customHeight="1" x14ac:dyDescent="0.25">
      <c r="C13410" s="158" t="s">
        <v>309</v>
      </c>
      <c r="D13410" s="159">
        <v>198.42</v>
      </c>
    </row>
    <row r="13411" spans="3:4" ht="15" hidden="1" customHeight="1" x14ac:dyDescent="0.25">
      <c r="C13411" s="160" t="s">
        <v>545</v>
      </c>
      <c r="D13411" s="161">
        <v>68.28</v>
      </c>
    </row>
    <row r="13412" spans="3:4" ht="15" hidden="1" customHeight="1" x14ac:dyDescent="0.25">
      <c r="C13412" s="158" t="s">
        <v>548</v>
      </c>
      <c r="D13412" s="159">
        <v>1108.81</v>
      </c>
    </row>
    <row r="13413" spans="3:4" ht="15" hidden="1" customHeight="1" x14ac:dyDescent="0.25">
      <c r="C13413" s="160" t="s">
        <v>539</v>
      </c>
      <c r="D13413" s="161">
        <v>838.72</v>
      </c>
    </row>
    <row r="13414" spans="3:4" ht="15" hidden="1" customHeight="1" x14ac:dyDescent="0.25">
      <c r="C13414" s="158" t="s">
        <v>546</v>
      </c>
      <c r="D13414" s="159">
        <v>273.31</v>
      </c>
    </row>
    <row r="13415" spans="3:4" ht="15" hidden="1" customHeight="1" x14ac:dyDescent="0.25">
      <c r="C13415" s="160" t="s">
        <v>551</v>
      </c>
      <c r="D13415" s="161">
        <v>511.56</v>
      </c>
    </row>
    <row r="13416" spans="3:4" ht="15" hidden="1" customHeight="1" x14ac:dyDescent="0.25">
      <c r="C13416" s="158" t="s">
        <v>309</v>
      </c>
      <c r="D13416" s="159">
        <v>258.35000000000002</v>
      </c>
    </row>
    <row r="13417" spans="3:4" ht="15" hidden="1" customHeight="1" x14ac:dyDescent="0.25">
      <c r="C13417" s="160" t="s">
        <v>551</v>
      </c>
      <c r="D13417" s="161">
        <v>882.4</v>
      </c>
    </row>
    <row r="13418" spans="3:4" ht="15" hidden="1" customHeight="1" x14ac:dyDescent="0.25">
      <c r="C13418" s="158" t="s">
        <v>545</v>
      </c>
      <c r="D13418" s="159">
        <v>999.85</v>
      </c>
    </row>
    <row r="13419" spans="3:4" ht="15" hidden="1" customHeight="1" x14ac:dyDescent="0.25">
      <c r="C13419" s="160" t="s">
        <v>542</v>
      </c>
      <c r="D13419" s="161">
        <v>1068.27</v>
      </c>
    </row>
    <row r="13420" spans="3:4" ht="15" hidden="1" customHeight="1" x14ac:dyDescent="0.25">
      <c r="C13420" s="158" t="s">
        <v>553</v>
      </c>
      <c r="D13420" s="159">
        <v>342.04</v>
      </c>
    </row>
    <row r="13421" spans="3:4" ht="15" hidden="1" customHeight="1" x14ac:dyDescent="0.25">
      <c r="C13421" s="160" t="s">
        <v>539</v>
      </c>
      <c r="D13421" s="161">
        <v>421.61</v>
      </c>
    </row>
    <row r="13422" spans="3:4" ht="15" hidden="1" customHeight="1" x14ac:dyDescent="0.25">
      <c r="C13422" s="158" t="s">
        <v>558</v>
      </c>
      <c r="D13422" s="159">
        <v>376.94</v>
      </c>
    </row>
    <row r="13423" spans="3:4" ht="15" hidden="1" customHeight="1" x14ac:dyDescent="0.25">
      <c r="C13423" s="160" t="s">
        <v>547</v>
      </c>
      <c r="D13423" s="161">
        <v>49.31</v>
      </c>
    </row>
    <row r="13424" spans="3:4" ht="15" hidden="1" customHeight="1" x14ac:dyDescent="0.25">
      <c r="C13424" s="158" t="s">
        <v>552</v>
      </c>
      <c r="D13424" s="159">
        <v>146.51</v>
      </c>
    </row>
    <row r="13425" spans="3:4" ht="15" hidden="1" customHeight="1" x14ac:dyDescent="0.25">
      <c r="C13425" s="160" t="s">
        <v>307</v>
      </c>
      <c r="D13425" s="161">
        <v>192.96</v>
      </c>
    </row>
    <row r="13426" spans="3:4" ht="15" hidden="1" customHeight="1" x14ac:dyDescent="0.25">
      <c r="C13426" s="158" t="s">
        <v>551</v>
      </c>
      <c r="D13426" s="159">
        <v>1014.99</v>
      </c>
    </row>
    <row r="13427" spans="3:4" ht="15" hidden="1" customHeight="1" x14ac:dyDescent="0.25">
      <c r="C13427" s="160" t="s">
        <v>558</v>
      </c>
      <c r="D13427" s="161">
        <v>1233.8499999999999</v>
      </c>
    </row>
    <row r="13428" spans="3:4" ht="15" hidden="1" customHeight="1" x14ac:dyDescent="0.25">
      <c r="C13428" s="158" t="s">
        <v>543</v>
      </c>
      <c r="D13428" s="159">
        <v>489.94</v>
      </c>
    </row>
    <row r="13429" spans="3:4" ht="15" hidden="1" customHeight="1" x14ac:dyDescent="0.25">
      <c r="C13429" s="160" t="s">
        <v>551</v>
      </c>
      <c r="D13429" s="161">
        <v>1104.8399999999999</v>
      </c>
    </row>
    <row r="13430" spans="3:4" ht="15" hidden="1" customHeight="1" x14ac:dyDescent="0.25">
      <c r="C13430" s="158" t="s">
        <v>554</v>
      </c>
      <c r="D13430" s="159">
        <v>391.11</v>
      </c>
    </row>
    <row r="13431" spans="3:4" ht="15" hidden="1" customHeight="1" x14ac:dyDescent="0.25">
      <c r="C13431" s="160" t="s">
        <v>544</v>
      </c>
      <c r="D13431" s="161">
        <v>308.95999999999998</v>
      </c>
    </row>
    <row r="13432" spans="3:4" ht="15" hidden="1" customHeight="1" x14ac:dyDescent="0.25">
      <c r="C13432" s="158" t="s">
        <v>307</v>
      </c>
      <c r="D13432" s="159">
        <v>743.21</v>
      </c>
    </row>
    <row r="13433" spans="3:4" ht="15" hidden="1" customHeight="1" x14ac:dyDescent="0.25">
      <c r="C13433" s="160" t="s">
        <v>539</v>
      </c>
      <c r="D13433" s="161">
        <v>715</v>
      </c>
    </row>
    <row r="13434" spans="3:4" ht="15" hidden="1" customHeight="1" x14ac:dyDescent="0.25">
      <c r="C13434" s="158" t="s">
        <v>539</v>
      </c>
      <c r="D13434" s="159">
        <v>1071.1400000000001</v>
      </c>
    </row>
    <row r="13435" spans="3:4" ht="15" hidden="1" customHeight="1" x14ac:dyDescent="0.25">
      <c r="C13435" s="160" t="s">
        <v>539</v>
      </c>
      <c r="D13435" s="161">
        <v>648.22</v>
      </c>
    </row>
    <row r="13436" spans="3:4" ht="15" hidden="1" customHeight="1" x14ac:dyDescent="0.25">
      <c r="C13436" s="158" t="s">
        <v>553</v>
      </c>
      <c r="D13436" s="159">
        <v>511.02</v>
      </c>
    </row>
    <row r="13437" spans="3:4" ht="15" hidden="1" customHeight="1" x14ac:dyDescent="0.25">
      <c r="C13437" s="160" t="s">
        <v>308</v>
      </c>
      <c r="D13437" s="161">
        <v>507.22</v>
      </c>
    </row>
    <row r="13438" spans="3:4" ht="15" hidden="1" customHeight="1" x14ac:dyDescent="0.25">
      <c r="C13438" s="158" t="s">
        <v>540</v>
      </c>
      <c r="D13438" s="159">
        <v>522.27</v>
      </c>
    </row>
    <row r="13439" spans="3:4" ht="15" hidden="1" customHeight="1" x14ac:dyDescent="0.25">
      <c r="C13439" s="160" t="s">
        <v>307</v>
      </c>
      <c r="D13439" s="161">
        <v>1203.93</v>
      </c>
    </row>
    <row r="13440" spans="3:4" ht="15" hidden="1" customHeight="1" x14ac:dyDescent="0.25">
      <c r="C13440" s="158" t="s">
        <v>557</v>
      </c>
      <c r="D13440" s="159">
        <v>571.63</v>
      </c>
    </row>
    <row r="13441" spans="3:4" ht="15" hidden="1" customHeight="1" x14ac:dyDescent="0.25">
      <c r="C13441" s="160" t="s">
        <v>543</v>
      </c>
      <c r="D13441" s="161">
        <v>925.4</v>
      </c>
    </row>
    <row r="13442" spans="3:4" ht="15" hidden="1" customHeight="1" x14ac:dyDescent="0.25">
      <c r="C13442" s="158" t="s">
        <v>548</v>
      </c>
      <c r="D13442" s="159">
        <v>482.72</v>
      </c>
    </row>
    <row r="13443" spans="3:4" ht="15" hidden="1" customHeight="1" x14ac:dyDescent="0.25">
      <c r="C13443" s="160" t="s">
        <v>539</v>
      </c>
      <c r="D13443" s="161">
        <v>853.25</v>
      </c>
    </row>
    <row r="13444" spans="3:4" ht="15" hidden="1" customHeight="1" x14ac:dyDescent="0.25">
      <c r="C13444" s="158" t="s">
        <v>556</v>
      </c>
      <c r="D13444" s="159">
        <v>49.79</v>
      </c>
    </row>
    <row r="13445" spans="3:4" ht="15" hidden="1" customHeight="1" x14ac:dyDescent="0.25">
      <c r="C13445" s="160" t="s">
        <v>553</v>
      </c>
      <c r="D13445" s="161">
        <v>666.02</v>
      </c>
    </row>
    <row r="13446" spans="3:4" ht="15" hidden="1" customHeight="1" x14ac:dyDescent="0.25">
      <c r="C13446" s="158" t="s">
        <v>542</v>
      </c>
      <c r="D13446" s="159">
        <v>931.16</v>
      </c>
    </row>
    <row r="13447" spans="3:4" ht="15" hidden="1" customHeight="1" x14ac:dyDescent="0.25">
      <c r="C13447" s="160" t="s">
        <v>540</v>
      </c>
      <c r="D13447" s="161">
        <v>653.6</v>
      </c>
    </row>
    <row r="13448" spans="3:4" ht="15" hidden="1" customHeight="1" x14ac:dyDescent="0.25">
      <c r="C13448" s="158" t="s">
        <v>309</v>
      </c>
      <c r="D13448" s="159">
        <v>807.81</v>
      </c>
    </row>
    <row r="13449" spans="3:4" ht="15" hidden="1" customHeight="1" x14ac:dyDescent="0.25">
      <c r="C13449" s="160" t="s">
        <v>558</v>
      </c>
      <c r="D13449" s="161">
        <v>880.84</v>
      </c>
    </row>
    <row r="13450" spans="3:4" ht="15" hidden="1" customHeight="1" x14ac:dyDescent="0.25">
      <c r="C13450" s="158" t="s">
        <v>539</v>
      </c>
      <c r="D13450" s="159">
        <v>819.98</v>
      </c>
    </row>
    <row r="13451" spans="3:4" ht="15" hidden="1" customHeight="1" x14ac:dyDescent="0.25">
      <c r="C13451" s="160" t="s">
        <v>541</v>
      </c>
      <c r="D13451" s="161">
        <v>653.08000000000004</v>
      </c>
    </row>
    <row r="13452" spans="3:4" ht="15" hidden="1" customHeight="1" x14ac:dyDescent="0.25">
      <c r="C13452" s="158" t="s">
        <v>543</v>
      </c>
      <c r="D13452" s="159">
        <v>229.72</v>
      </c>
    </row>
    <row r="13453" spans="3:4" ht="15" hidden="1" customHeight="1" x14ac:dyDescent="0.25">
      <c r="C13453" s="160" t="s">
        <v>544</v>
      </c>
      <c r="D13453" s="161">
        <v>1252.8900000000001</v>
      </c>
    </row>
    <row r="13454" spans="3:4" ht="15" hidden="1" customHeight="1" x14ac:dyDescent="0.25">
      <c r="C13454" s="158" t="s">
        <v>545</v>
      </c>
      <c r="D13454" s="159">
        <v>1076.03</v>
      </c>
    </row>
    <row r="13455" spans="3:4" ht="15" hidden="1" customHeight="1" x14ac:dyDescent="0.25">
      <c r="C13455" s="160" t="s">
        <v>545</v>
      </c>
      <c r="D13455" s="161">
        <v>717.31</v>
      </c>
    </row>
    <row r="13456" spans="3:4" ht="15" hidden="1" customHeight="1" x14ac:dyDescent="0.25">
      <c r="C13456" s="158" t="s">
        <v>545</v>
      </c>
      <c r="D13456" s="159">
        <v>709.55</v>
      </c>
    </row>
    <row r="13457" spans="3:4" ht="15" hidden="1" customHeight="1" x14ac:dyDescent="0.25">
      <c r="C13457" s="160" t="s">
        <v>307</v>
      </c>
      <c r="D13457" s="161">
        <v>306.52</v>
      </c>
    </row>
    <row r="13458" spans="3:4" ht="15" hidden="1" customHeight="1" x14ac:dyDescent="0.25">
      <c r="C13458" s="158" t="s">
        <v>308</v>
      </c>
      <c r="D13458" s="159">
        <v>1038.3699999999999</v>
      </c>
    </row>
    <row r="13459" spans="3:4" ht="15" hidden="1" customHeight="1" x14ac:dyDescent="0.25">
      <c r="C13459" s="160" t="s">
        <v>539</v>
      </c>
      <c r="D13459" s="161">
        <v>430.81</v>
      </c>
    </row>
    <row r="13460" spans="3:4" ht="15" hidden="1" customHeight="1" x14ac:dyDescent="0.25">
      <c r="C13460" s="158" t="s">
        <v>545</v>
      </c>
      <c r="D13460" s="159">
        <v>87.69</v>
      </c>
    </row>
    <row r="13461" spans="3:4" ht="15" hidden="1" customHeight="1" x14ac:dyDescent="0.25">
      <c r="C13461" s="160" t="s">
        <v>552</v>
      </c>
      <c r="D13461" s="161">
        <v>836.93</v>
      </c>
    </row>
    <row r="13462" spans="3:4" ht="15" hidden="1" customHeight="1" x14ac:dyDescent="0.25">
      <c r="C13462" s="158" t="s">
        <v>308</v>
      </c>
      <c r="D13462" s="159">
        <v>65.16</v>
      </c>
    </row>
    <row r="13463" spans="3:4" ht="15" hidden="1" customHeight="1" x14ac:dyDescent="0.25">
      <c r="C13463" s="160" t="s">
        <v>553</v>
      </c>
      <c r="D13463" s="161">
        <v>511.7</v>
      </c>
    </row>
    <row r="13464" spans="3:4" ht="15" hidden="1" customHeight="1" x14ac:dyDescent="0.25">
      <c r="C13464" s="158" t="s">
        <v>549</v>
      </c>
      <c r="D13464" s="159">
        <v>589.83000000000004</v>
      </c>
    </row>
    <row r="13465" spans="3:4" ht="15" hidden="1" customHeight="1" x14ac:dyDescent="0.25">
      <c r="C13465" s="160" t="s">
        <v>312</v>
      </c>
      <c r="D13465" s="161">
        <v>889.5</v>
      </c>
    </row>
    <row r="13466" spans="3:4" ht="15" hidden="1" customHeight="1" x14ac:dyDescent="0.25">
      <c r="C13466" s="158" t="s">
        <v>308</v>
      </c>
      <c r="D13466" s="159">
        <v>1147.31</v>
      </c>
    </row>
    <row r="13467" spans="3:4" ht="15" hidden="1" customHeight="1" x14ac:dyDescent="0.25">
      <c r="C13467" s="160" t="s">
        <v>308</v>
      </c>
      <c r="D13467" s="161">
        <v>323.64</v>
      </c>
    </row>
    <row r="13468" spans="3:4" ht="15" hidden="1" customHeight="1" x14ac:dyDescent="0.25">
      <c r="C13468" s="158" t="s">
        <v>551</v>
      </c>
      <c r="D13468" s="159">
        <v>705.15</v>
      </c>
    </row>
    <row r="13469" spans="3:4" ht="15" hidden="1" customHeight="1" x14ac:dyDescent="0.25">
      <c r="C13469" s="160" t="s">
        <v>307</v>
      </c>
      <c r="D13469" s="161">
        <v>71.849999999999994</v>
      </c>
    </row>
    <row r="13470" spans="3:4" ht="15" hidden="1" customHeight="1" x14ac:dyDescent="0.25">
      <c r="C13470" s="158" t="s">
        <v>548</v>
      </c>
      <c r="D13470" s="159">
        <v>739.99</v>
      </c>
    </row>
    <row r="13471" spans="3:4" ht="15" hidden="1" customHeight="1" x14ac:dyDescent="0.25">
      <c r="C13471" s="160" t="s">
        <v>551</v>
      </c>
      <c r="D13471" s="161">
        <v>713.35</v>
      </c>
    </row>
    <row r="13472" spans="3:4" ht="15" hidden="1" customHeight="1" x14ac:dyDescent="0.25">
      <c r="C13472" s="158" t="s">
        <v>543</v>
      </c>
      <c r="D13472" s="159">
        <v>817.6</v>
      </c>
    </row>
    <row r="13473" spans="3:4" ht="15" hidden="1" customHeight="1" x14ac:dyDescent="0.25">
      <c r="C13473" s="160" t="s">
        <v>552</v>
      </c>
      <c r="D13473" s="161">
        <v>846.28</v>
      </c>
    </row>
    <row r="13474" spans="3:4" ht="15" hidden="1" customHeight="1" x14ac:dyDescent="0.25">
      <c r="C13474" s="158" t="s">
        <v>540</v>
      </c>
      <c r="D13474" s="159">
        <v>1136.56</v>
      </c>
    </row>
    <row r="13475" spans="3:4" ht="15" hidden="1" customHeight="1" x14ac:dyDescent="0.25">
      <c r="C13475" s="160" t="s">
        <v>307</v>
      </c>
      <c r="D13475" s="161">
        <v>719.04</v>
      </c>
    </row>
    <row r="13476" spans="3:4" ht="15" hidden="1" customHeight="1" x14ac:dyDescent="0.25">
      <c r="C13476" s="158" t="s">
        <v>553</v>
      </c>
      <c r="D13476" s="159">
        <v>356.97</v>
      </c>
    </row>
    <row r="13477" spans="3:4" ht="15" hidden="1" customHeight="1" x14ac:dyDescent="0.25">
      <c r="C13477" s="160" t="s">
        <v>309</v>
      </c>
      <c r="D13477" s="161">
        <v>621.09</v>
      </c>
    </row>
    <row r="13478" spans="3:4" ht="15" hidden="1" customHeight="1" x14ac:dyDescent="0.25">
      <c r="C13478" s="158" t="s">
        <v>312</v>
      </c>
      <c r="D13478" s="159">
        <v>698.55</v>
      </c>
    </row>
    <row r="13479" spans="3:4" ht="15" hidden="1" customHeight="1" x14ac:dyDescent="0.25">
      <c r="C13479" s="160" t="s">
        <v>551</v>
      </c>
      <c r="D13479" s="161">
        <v>586.11</v>
      </c>
    </row>
    <row r="13480" spans="3:4" ht="15" hidden="1" customHeight="1" x14ac:dyDescent="0.25">
      <c r="C13480" s="158" t="s">
        <v>540</v>
      </c>
      <c r="D13480" s="159">
        <v>721.47</v>
      </c>
    </row>
    <row r="13481" spans="3:4" ht="15" hidden="1" customHeight="1" x14ac:dyDescent="0.25">
      <c r="C13481" s="160" t="s">
        <v>540</v>
      </c>
      <c r="D13481" s="161">
        <v>773.44</v>
      </c>
    </row>
    <row r="13482" spans="3:4" ht="15" hidden="1" customHeight="1" x14ac:dyDescent="0.25">
      <c r="C13482" s="158" t="s">
        <v>312</v>
      </c>
      <c r="D13482" s="159">
        <v>210.13</v>
      </c>
    </row>
    <row r="13483" spans="3:4" ht="15" hidden="1" customHeight="1" x14ac:dyDescent="0.25">
      <c r="C13483" s="160" t="s">
        <v>553</v>
      </c>
      <c r="D13483" s="161">
        <v>762.95</v>
      </c>
    </row>
    <row r="13484" spans="3:4" ht="15" hidden="1" customHeight="1" x14ac:dyDescent="0.25">
      <c r="C13484" s="158" t="s">
        <v>558</v>
      </c>
      <c r="D13484" s="159">
        <v>528.26</v>
      </c>
    </row>
    <row r="13485" spans="3:4" ht="15" hidden="1" customHeight="1" x14ac:dyDescent="0.25">
      <c r="C13485" s="160" t="s">
        <v>539</v>
      </c>
      <c r="D13485" s="161">
        <v>781.88</v>
      </c>
    </row>
    <row r="13486" spans="3:4" ht="15" hidden="1" customHeight="1" x14ac:dyDescent="0.25">
      <c r="C13486" s="158" t="s">
        <v>542</v>
      </c>
      <c r="D13486" s="159">
        <v>810.76</v>
      </c>
    </row>
    <row r="13487" spans="3:4" ht="15" hidden="1" customHeight="1" x14ac:dyDescent="0.25">
      <c r="C13487" s="160" t="s">
        <v>557</v>
      </c>
      <c r="D13487" s="161">
        <v>43.61</v>
      </c>
    </row>
    <row r="13488" spans="3:4" ht="15" hidden="1" customHeight="1" x14ac:dyDescent="0.25">
      <c r="C13488" s="158" t="s">
        <v>555</v>
      </c>
      <c r="D13488" s="159">
        <v>718.23</v>
      </c>
    </row>
    <row r="13489" spans="3:4" ht="15" hidden="1" customHeight="1" x14ac:dyDescent="0.25">
      <c r="C13489" s="160" t="s">
        <v>551</v>
      </c>
      <c r="D13489" s="161">
        <v>1095.1600000000001</v>
      </c>
    </row>
    <row r="13490" spans="3:4" ht="15" hidden="1" customHeight="1" x14ac:dyDescent="0.25">
      <c r="C13490" s="158" t="s">
        <v>309</v>
      </c>
      <c r="D13490" s="159">
        <v>1115.29</v>
      </c>
    </row>
    <row r="13491" spans="3:4" ht="15" hidden="1" customHeight="1" x14ac:dyDescent="0.25">
      <c r="C13491" s="160" t="s">
        <v>546</v>
      </c>
      <c r="D13491" s="161">
        <v>903.34</v>
      </c>
    </row>
    <row r="13492" spans="3:4" ht="15" hidden="1" customHeight="1" x14ac:dyDescent="0.25">
      <c r="C13492" s="158" t="s">
        <v>309</v>
      </c>
      <c r="D13492" s="159">
        <v>1212.3699999999999</v>
      </c>
    </row>
    <row r="13493" spans="3:4" ht="15" hidden="1" customHeight="1" x14ac:dyDescent="0.25">
      <c r="C13493" s="160" t="s">
        <v>546</v>
      </c>
      <c r="D13493" s="161">
        <v>789.13</v>
      </c>
    </row>
    <row r="13494" spans="3:4" ht="15" hidden="1" customHeight="1" x14ac:dyDescent="0.25">
      <c r="C13494" s="158" t="s">
        <v>307</v>
      </c>
      <c r="D13494" s="159">
        <v>302.48</v>
      </c>
    </row>
    <row r="13495" spans="3:4" ht="15" hidden="1" customHeight="1" x14ac:dyDescent="0.25">
      <c r="C13495" s="160" t="s">
        <v>553</v>
      </c>
      <c r="D13495" s="161">
        <v>1211.6099999999999</v>
      </c>
    </row>
    <row r="13496" spans="3:4" ht="15" hidden="1" customHeight="1" x14ac:dyDescent="0.25">
      <c r="C13496" s="158" t="s">
        <v>312</v>
      </c>
      <c r="D13496" s="159">
        <v>253.98</v>
      </c>
    </row>
    <row r="13497" spans="3:4" ht="15" hidden="1" customHeight="1" x14ac:dyDescent="0.25">
      <c r="C13497" s="160" t="s">
        <v>546</v>
      </c>
      <c r="D13497" s="161">
        <v>1149.3800000000001</v>
      </c>
    </row>
    <row r="13498" spans="3:4" ht="15" hidden="1" customHeight="1" x14ac:dyDescent="0.25">
      <c r="C13498" s="158" t="s">
        <v>541</v>
      </c>
      <c r="D13498" s="159">
        <v>655.29</v>
      </c>
    </row>
    <row r="13499" spans="3:4" ht="15" hidden="1" customHeight="1" x14ac:dyDescent="0.25">
      <c r="C13499" s="160" t="s">
        <v>549</v>
      </c>
      <c r="D13499" s="161">
        <v>968.4</v>
      </c>
    </row>
    <row r="13500" spans="3:4" ht="15" hidden="1" customHeight="1" x14ac:dyDescent="0.25">
      <c r="C13500" s="158" t="s">
        <v>540</v>
      </c>
      <c r="D13500" s="159">
        <v>737.53</v>
      </c>
    </row>
    <row r="13501" spans="3:4" ht="15" hidden="1" customHeight="1" x14ac:dyDescent="0.25">
      <c r="C13501" s="160" t="s">
        <v>555</v>
      </c>
      <c r="D13501" s="161">
        <v>912.22</v>
      </c>
    </row>
    <row r="13502" spans="3:4" ht="15" hidden="1" customHeight="1" x14ac:dyDescent="0.25">
      <c r="C13502" s="158" t="s">
        <v>553</v>
      </c>
      <c r="D13502" s="159">
        <v>350.16</v>
      </c>
    </row>
    <row r="13503" spans="3:4" ht="15" hidden="1" customHeight="1" x14ac:dyDescent="0.25">
      <c r="C13503" s="160" t="s">
        <v>549</v>
      </c>
      <c r="D13503" s="161">
        <v>359.58</v>
      </c>
    </row>
    <row r="13504" spans="3:4" ht="15" hidden="1" customHeight="1" x14ac:dyDescent="0.25">
      <c r="C13504" s="158" t="s">
        <v>551</v>
      </c>
      <c r="D13504" s="159">
        <v>158.25</v>
      </c>
    </row>
    <row r="13505" spans="3:4" ht="15" hidden="1" customHeight="1" x14ac:dyDescent="0.25">
      <c r="C13505" s="160" t="s">
        <v>551</v>
      </c>
      <c r="D13505" s="161">
        <v>544.4</v>
      </c>
    </row>
    <row r="13506" spans="3:4" ht="15" hidden="1" customHeight="1" x14ac:dyDescent="0.25">
      <c r="C13506" s="158" t="s">
        <v>543</v>
      </c>
      <c r="D13506" s="159">
        <v>885.66</v>
      </c>
    </row>
    <row r="13507" spans="3:4" ht="15" hidden="1" customHeight="1" x14ac:dyDescent="0.25">
      <c r="C13507" s="160" t="s">
        <v>544</v>
      </c>
      <c r="D13507" s="161">
        <v>601.95000000000005</v>
      </c>
    </row>
    <row r="13508" spans="3:4" ht="15" hidden="1" customHeight="1" x14ac:dyDescent="0.25">
      <c r="C13508" s="158" t="s">
        <v>540</v>
      </c>
      <c r="D13508" s="159">
        <v>439.04</v>
      </c>
    </row>
    <row r="13509" spans="3:4" ht="15" hidden="1" customHeight="1" x14ac:dyDescent="0.25">
      <c r="C13509" s="160" t="s">
        <v>555</v>
      </c>
      <c r="D13509" s="161">
        <v>913.27</v>
      </c>
    </row>
    <row r="13510" spans="3:4" ht="15" hidden="1" customHeight="1" x14ac:dyDescent="0.25">
      <c r="C13510" s="158" t="s">
        <v>552</v>
      </c>
      <c r="D13510" s="159">
        <v>731.66</v>
      </c>
    </row>
    <row r="13511" spans="3:4" ht="15" hidden="1" customHeight="1" x14ac:dyDescent="0.25">
      <c r="C13511" s="160" t="s">
        <v>308</v>
      </c>
      <c r="D13511" s="161">
        <v>1180.31</v>
      </c>
    </row>
    <row r="13512" spans="3:4" ht="15" hidden="1" customHeight="1" x14ac:dyDescent="0.25">
      <c r="C13512" s="158" t="s">
        <v>551</v>
      </c>
      <c r="D13512" s="159">
        <v>846.57</v>
      </c>
    </row>
    <row r="13513" spans="3:4" ht="15" hidden="1" customHeight="1" x14ac:dyDescent="0.25">
      <c r="C13513" s="160" t="s">
        <v>309</v>
      </c>
      <c r="D13513" s="161">
        <v>241.33</v>
      </c>
    </row>
    <row r="13514" spans="3:4" ht="15" hidden="1" customHeight="1" x14ac:dyDescent="0.25">
      <c r="C13514" s="158" t="s">
        <v>558</v>
      </c>
      <c r="D13514" s="159">
        <v>562.63</v>
      </c>
    </row>
    <row r="13515" spans="3:4" ht="15" hidden="1" customHeight="1" x14ac:dyDescent="0.25">
      <c r="C13515" s="160" t="s">
        <v>542</v>
      </c>
      <c r="D13515" s="161">
        <v>1130.02</v>
      </c>
    </row>
    <row r="13516" spans="3:4" ht="15" hidden="1" customHeight="1" x14ac:dyDescent="0.25">
      <c r="C13516" s="158" t="s">
        <v>309</v>
      </c>
      <c r="D13516" s="159">
        <v>638.15</v>
      </c>
    </row>
    <row r="13517" spans="3:4" ht="15" hidden="1" customHeight="1" x14ac:dyDescent="0.25">
      <c r="C13517" s="160" t="s">
        <v>550</v>
      </c>
      <c r="D13517" s="161">
        <v>1199.1500000000001</v>
      </c>
    </row>
    <row r="13518" spans="3:4" ht="15" hidden="1" customHeight="1" x14ac:dyDescent="0.25">
      <c r="C13518" s="158" t="s">
        <v>544</v>
      </c>
      <c r="D13518" s="159">
        <v>467.46</v>
      </c>
    </row>
    <row r="13519" spans="3:4" ht="15" hidden="1" customHeight="1" x14ac:dyDescent="0.25">
      <c r="C13519" s="160" t="s">
        <v>539</v>
      </c>
      <c r="D13519" s="161">
        <v>742.86</v>
      </c>
    </row>
    <row r="13520" spans="3:4" ht="15" hidden="1" customHeight="1" x14ac:dyDescent="0.25">
      <c r="C13520" s="158" t="s">
        <v>312</v>
      </c>
      <c r="D13520" s="159">
        <v>867.91</v>
      </c>
    </row>
    <row r="13521" spans="3:4" ht="15" hidden="1" customHeight="1" x14ac:dyDescent="0.25">
      <c r="C13521" s="160" t="s">
        <v>548</v>
      </c>
      <c r="D13521" s="161">
        <v>340.56</v>
      </c>
    </row>
    <row r="13522" spans="3:4" ht="15" hidden="1" customHeight="1" x14ac:dyDescent="0.25">
      <c r="C13522" s="158" t="s">
        <v>552</v>
      </c>
      <c r="D13522" s="159">
        <v>612.09</v>
      </c>
    </row>
    <row r="13523" spans="3:4" ht="15" hidden="1" customHeight="1" x14ac:dyDescent="0.25">
      <c r="C13523" s="160" t="s">
        <v>551</v>
      </c>
      <c r="D13523" s="161">
        <v>1084.1099999999999</v>
      </c>
    </row>
    <row r="13524" spans="3:4" ht="15" hidden="1" customHeight="1" x14ac:dyDescent="0.25">
      <c r="C13524" s="158" t="s">
        <v>542</v>
      </c>
      <c r="D13524" s="159">
        <v>716.65</v>
      </c>
    </row>
    <row r="13525" spans="3:4" ht="15" hidden="1" customHeight="1" x14ac:dyDescent="0.25">
      <c r="C13525" s="160" t="s">
        <v>552</v>
      </c>
      <c r="D13525" s="161">
        <v>1014.93</v>
      </c>
    </row>
    <row r="13526" spans="3:4" ht="15" hidden="1" customHeight="1" x14ac:dyDescent="0.25">
      <c r="C13526" s="158" t="s">
        <v>552</v>
      </c>
      <c r="D13526" s="159">
        <v>162.74</v>
      </c>
    </row>
    <row r="13527" spans="3:4" ht="15" hidden="1" customHeight="1" x14ac:dyDescent="0.25">
      <c r="C13527" s="160" t="s">
        <v>556</v>
      </c>
      <c r="D13527" s="161">
        <v>661.25</v>
      </c>
    </row>
    <row r="13528" spans="3:4" ht="15" hidden="1" customHeight="1" x14ac:dyDescent="0.25">
      <c r="C13528" s="158" t="s">
        <v>551</v>
      </c>
      <c r="D13528" s="159">
        <v>325.16000000000003</v>
      </c>
    </row>
    <row r="13529" spans="3:4" ht="15" hidden="1" customHeight="1" x14ac:dyDescent="0.25">
      <c r="C13529" s="160" t="s">
        <v>544</v>
      </c>
      <c r="D13529" s="161">
        <v>614.01</v>
      </c>
    </row>
    <row r="13530" spans="3:4" ht="15" hidden="1" customHeight="1" x14ac:dyDescent="0.25">
      <c r="C13530" s="158" t="s">
        <v>545</v>
      </c>
      <c r="D13530" s="159">
        <v>208.49</v>
      </c>
    </row>
    <row r="13531" spans="3:4" ht="15" hidden="1" customHeight="1" x14ac:dyDescent="0.25">
      <c r="C13531" s="160" t="s">
        <v>549</v>
      </c>
      <c r="D13531" s="161">
        <v>27.04</v>
      </c>
    </row>
    <row r="13532" spans="3:4" ht="15" hidden="1" customHeight="1" x14ac:dyDescent="0.25">
      <c r="C13532" s="158" t="s">
        <v>553</v>
      </c>
      <c r="D13532" s="159">
        <v>868.1</v>
      </c>
    </row>
    <row r="13533" spans="3:4" ht="15" hidden="1" customHeight="1" x14ac:dyDescent="0.25">
      <c r="C13533" s="160" t="s">
        <v>546</v>
      </c>
      <c r="D13533" s="161">
        <v>928.74</v>
      </c>
    </row>
    <row r="13534" spans="3:4" ht="15" hidden="1" customHeight="1" x14ac:dyDescent="0.25">
      <c r="C13534" s="158" t="s">
        <v>548</v>
      </c>
      <c r="D13534" s="159">
        <v>994.52</v>
      </c>
    </row>
    <row r="13535" spans="3:4" ht="15" hidden="1" customHeight="1" x14ac:dyDescent="0.25">
      <c r="C13535" s="160" t="s">
        <v>312</v>
      </c>
      <c r="D13535" s="161">
        <v>170.43</v>
      </c>
    </row>
    <row r="13536" spans="3:4" ht="15" hidden="1" customHeight="1" x14ac:dyDescent="0.25">
      <c r="C13536" s="158" t="s">
        <v>552</v>
      </c>
      <c r="D13536" s="159">
        <v>769.59</v>
      </c>
    </row>
    <row r="13537" spans="3:4" ht="15" hidden="1" customHeight="1" x14ac:dyDescent="0.25">
      <c r="C13537" s="160" t="s">
        <v>543</v>
      </c>
      <c r="D13537" s="161">
        <v>615.61</v>
      </c>
    </row>
    <row r="13538" spans="3:4" ht="15" hidden="1" customHeight="1" x14ac:dyDescent="0.25">
      <c r="C13538" s="158" t="s">
        <v>309</v>
      </c>
      <c r="D13538" s="159">
        <v>306.49</v>
      </c>
    </row>
    <row r="13539" spans="3:4" ht="15" hidden="1" customHeight="1" x14ac:dyDescent="0.25">
      <c r="C13539" s="160" t="s">
        <v>309</v>
      </c>
      <c r="D13539" s="161">
        <v>728.99</v>
      </c>
    </row>
    <row r="13540" spans="3:4" ht="15" hidden="1" customHeight="1" x14ac:dyDescent="0.25">
      <c r="C13540" s="158" t="s">
        <v>552</v>
      </c>
      <c r="D13540" s="159">
        <v>260.85000000000002</v>
      </c>
    </row>
    <row r="13541" spans="3:4" ht="15" hidden="1" customHeight="1" x14ac:dyDescent="0.25">
      <c r="C13541" s="160" t="s">
        <v>308</v>
      </c>
      <c r="D13541" s="161">
        <v>562.96</v>
      </c>
    </row>
    <row r="13542" spans="3:4" ht="15" hidden="1" customHeight="1" x14ac:dyDescent="0.25">
      <c r="C13542" s="158" t="s">
        <v>550</v>
      </c>
      <c r="D13542" s="159">
        <v>582.16</v>
      </c>
    </row>
    <row r="13543" spans="3:4" ht="15" hidden="1" customHeight="1" x14ac:dyDescent="0.25">
      <c r="C13543" s="160" t="s">
        <v>309</v>
      </c>
      <c r="D13543" s="161">
        <v>622.74</v>
      </c>
    </row>
    <row r="13544" spans="3:4" ht="15" hidden="1" customHeight="1" x14ac:dyDescent="0.25">
      <c r="C13544" s="158" t="s">
        <v>309</v>
      </c>
      <c r="D13544" s="159">
        <v>1004.41</v>
      </c>
    </row>
    <row r="13545" spans="3:4" ht="15" hidden="1" customHeight="1" x14ac:dyDescent="0.25">
      <c r="C13545" s="160" t="s">
        <v>539</v>
      </c>
      <c r="D13545" s="161">
        <v>1290.05</v>
      </c>
    </row>
    <row r="13546" spans="3:4" ht="15" hidden="1" customHeight="1" x14ac:dyDescent="0.25">
      <c r="C13546" s="158" t="s">
        <v>543</v>
      </c>
      <c r="D13546" s="159">
        <v>1225.31</v>
      </c>
    </row>
    <row r="13547" spans="3:4" ht="15" hidden="1" customHeight="1" x14ac:dyDescent="0.25">
      <c r="C13547" s="160" t="s">
        <v>309</v>
      </c>
      <c r="D13547" s="161">
        <v>381.06</v>
      </c>
    </row>
    <row r="13548" spans="3:4" ht="15" hidden="1" customHeight="1" x14ac:dyDescent="0.25">
      <c r="C13548" s="158" t="s">
        <v>308</v>
      </c>
      <c r="D13548" s="159">
        <v>767.76</v>
      </c>
    </row>
    <row r="13549" spans="3:4" ht="15" hidden="1" customHeight="1" x14ac:dyDescent="0.25">
      <c r="C13549" s="160" t="s">
        <v>542</v>
      </c>
      <c r="D13549" s="161">
        <v>82.2</v>
      </c>
    </row>
    <row r="13550" spans="3:4" ht="15" hidden="1" customHeight="1" x14ac:dyDescent="0.25">
      <c r="C13550" s="158" t="s">
        <v>546</v>
      </c>
      <c r="D13550" s="159">
        <v>84.41</v>
      </c>
    </row>
    <row r="13551" spans="3:4" ht="15" hidden="1" customHeight="1" x14ac:dyDescent="0.25">
      <c r="C13551" s="160" t="s">
        <v>553</v>
      </c>
      <c r="D13551" s="161">
        <v>816.78</v>
      </c>
    </row>
    <row r="13552" spans="3:4" ht="15" hidden="1" customHeight="1" x14ac:dyDescent="0.25">
      <c r="C13552" s="158" t="s">
        <v>551</v>
      </c>
      <c r="D13552" s="159">
        <v>78.569999999999993</v>
      </c>
    </row>
    <row r="13553" spans="3:4" ht="15" hidden="1" customHeight="1" x14ac:dyDescent="0.25">
      <c r="C13553" s="160" t="s">
        <v>549</v>
      </c>
      <c r="D13553" s="161">
        <v>405.78</v>
      </c>
    </row>
    <row r="13554" spans="3:4" ht="15" hidden="1" customHeight="1" x14ac:dyDescent="0.25">
      <c r="C13554" s="158" t="s">
        <v>539</v>
      </c>
      <c r="D13554" s="159">
        <v>754.23</v>
      </c>
    </row>
    <row r="13555" spans="3:4" ht="15" hidden="1" customHeight="1" x14ac:dyDescent="0.25">
      <c r="C13555" s="160" t="s">
        <v>309</v>
      </c>
      <c r="D13555" s="161">
        <v>275.02</v>
      </c>
    </row>
    <row r="13556" spans="3:4" ht="15" hidden="1" customHeight="1" x14ac:dyDescent="0.25">
      <c r="C13556" s="158" t="s">
        <v>307</v>
      </c>
      <c r="D13556" s="159">
        <v>235.09</v>
      </c>
    </row>
    <row r="13557" spans="3:4" ht="15" hidden="1" customHeight="1" x14ac:dyDescent="0.25">
      <c r="C13557" s="160" t="s">
        <v>542</v>
      </c>
      <c r="D13557" s="161">
        <v>988.7</v>
      </c>
    </row>
    <row r="13558" spans="3:4" ht="15" hidden="1" customHeight="1" x14ac:dyDescent="0.25">
      <c r="C13558" s="158" t="s">
        <v>556</v>
      </c>
      <c r="D13558" s="159">
        <v>881.22</v>
      </c>
    </row>
    <row r="13559" spans="3:4" ht="15" hidden="1" customHeight="1" x14ac:dyDescent="0.25">
      <c r="C13559" s="160" t="s">
        <v>545</v>
      </c>
      <c r="D13559" s="161">
        <v>1017.27</v>
      </c>
    </row>
    <row r="13560" spans="3:4" ht="15" hidden="1" customHeight="1" x14ac:dyDescent="0.25">
      <c r="C13560" s="158" t="s">
        <v>558</v>
      </c>
      <c r="D13560" s="159">
        <v>875.41</v>
      </c>
    </row>
    <row r="13561" spans="3:4" ht="15" hidden="1" customHeight="1" x14ac:dyDescent="0.25">
      <c r="C13561" s="160" t="s">
        <v>545</v>
      </c>
      <c r="D13561" s="161">
        <v>962.57</v>
      </c>
    </row>
    <row r="13562" spans="3:4" ht="15" hidden="1" customHeight="1" x14ac:dyDescent="0.25">
      <c r="C13562" s="158" t="s">
        <v>312</v>
      </c>
      <c r="D13562" s="159">
        <v>466.37</v>
      </c>
    </row>
    <row r="13563" spans="3:4" ht="15" hidden="1" customHeight="1" x14ac:dyDescent="0.25">
      <c r="C13563" s="160" t="s">
        <v>543</v>
      </c>
      <c r="D13563" s="161">
        <v>242.83</v>
      </c>
    </row>
    <row r="13564" spans="3:4" ht="15" hidden="1" customHeight="1" x14ac:dyDescent="0.25">
      <c r="C13564" s="158" t="s">
        <v>307</v>
      </c>
      <c r="D13564" s="159">
        <v>677.11</v>
      </c>
    </row>
    <row r="13565" spans="3:4" ht="15" hidden="1" customHeight="1" x14ac:dyDescent="0.25">
      <c r="C13565" s="160" t="s">
        <v>307</v>
      </c>
      <c r="D13565" s="161">
        <v>1093.1300000000001</v>
      </c>
    </row>
    <row r="13566" spans="3:4" ht="15" hidden="1" customHeight="1" x14ac:dyDescent="0.25">
      <c r="C13566" s="158" t="s">
        <v>550</v>
      </c>
      <c r="D13566" s="159">
        <v>915.01</v>
      </c>
    </row>
    <row r="13567" spans="3:4" ht="15" hidden="1" customHeight="1" x14ac:dyDescent="0.25">
      <c r="C13567" s="160" t="s">
        <v>551</v>
      </c>
      <c r="D13567" s="161">
        <v>707.91</v>
      </c>
    </row>
    <row r="13568" spans="3:4" ht="15" hidden="1" customHeight="1" x14ac:dyDescent="0.25">
      <c r="C13568" s="158" t="s">
        <v>542</v>
      </c>
      <c r="D13568" s="159">
        <v>503.43</v>
      </c>
    </row>
    <row r="13569" spans="3:4" ht="15" hidden="1" customHeight="1" x14ac:dyDescent="0.25">
      <c r="C13569" s="160" t="s">
        <v>544</v>
      </c>
      <c r="D13569" s="161">
        <v>216.13</v>
      </c>
    </row>
    <row r="13570" spans="3:4" ht="15" hidden="1" customHeight="1" x14ac:dyDescent="0.25">
      <c r="C13570" s="158" t="s">
        <v>542</v>
      </c>
      <c r="D13570" s="159">
        <v>930.94</v>
      </c>
    </row>
    <row r="13571" spans="3:4" ht="15" hidden="1" customHeight="1" x14ac:dyDescent="0.25">
      <c r="C13571" s="160" t="s">
        <v>552</v>
      </c>
      <c r="D13571" s="161">
        <v>837.13</v>
      </c>
    </row>
    <row r="13572" spans="3:4" ht="15" hidden="1" customHeight="1" x14ac:dyDescent="0.25">
      <c r="C13572" s="158" t="s">
        <v>552</v>
      </c>
      <c r="D13572" s="159">
        <v>753.12</v>
      </c>
    </row>
    <row r="13573" spans="3:4" ht="15" hidden="1" customHeight="1" x14ac:dyDescent="0.25">
      <c r="C13573" s="160" t="s">
        <v>540</v>
      </c>
      <c r="D13573" s="161">
        <v>187.68</v>
      </c>
    </row>
    <row r="13574" spans="3:4" ht="15" hidden="1" customHeight="1" x14ac:dyDescent="0.25">
      <c r="C13574" s="158" t="s">
        <v>542</v>
      </c>
      <c r="D13574" s="159">
        <v>843.56</v>
      </c>
    </row>
    <row r="13575" spans="3:4" ht="15" hidden="1" customHeight="1" x14ac:dyDescent="0.25">
      <c r="C13575" s="160" t="s">
        <v>312</v>
      </c>
      <c r="D13575" s="161">
        <v>64.349999999999994</v>
      </c>
    </row>
    <row r="13576" spans="3:4" ht="15" hidden="1" customHeight="1" x14ac:dyDescent="0.25">
      <c r="C13576" s="158" t="s">
        <v>551</v>
      </c>
      <c r="D13576" s="159">
        <v>929.31</v>
      </c>
    </row>
    <row r="13577" spans="3:4" ht="15" hidden="1" customHeight="1" x14ac:dyDescent="0.25">
      <c r="C13577" s="160" t="s">
        <v>540</v>
      </c>
      <c r="D13577" s="161">
        <v>369.26</v>
      </c>
    </row>
    <row r="13578" spans="3:4" ht="15" hidden="1" customHeight="1" x14ac:dyDescent="0.25">
      <c r="C13578" s="158" t="s">
        <v>554</v>
      </c>
      <c r="D13578" s="159">
        <v>565.17999999999995</v>
      </c>
    </row>
    <row r="13579" spans="3:4" ht="15" hidden="1" customHeight="1" x14ac:dyDescent="0.25">
      <c r="C13579" s="160" t="s">
        <v>556</v>
      </c>
      <c r="D13579" s="161">
        <v>85.43</v>
      </c>
    </row>
    <row r="13580" spans="3:4" ht="15" hidden="1" customHeight="1" x14ac:dyDescent="0.25">
      <c r="C13580" s="158" t="s">
        <v>543</v>
      </c>
      <c r="D13580" s="159">
        <v>57.8</v>
      </c>
    </row>
    <row r="13581" spans="3:4" ht="15" hidden="1" customHeight="1" x14ac:dyDescent="0.25">
      <c r="C13581" s="160" t="s">
        <v>308</v>
      </c>
      <c r="D13581" s="161">
        <v>146.16999999999999</v>
      </c>
    </row>
    <row r="13582" spans="3:4" ht="15" hidden="1" customHeight="1" x14ac:dyDescent="0.25">
      <c r="C13582" s="158" t="s">
        <v>552</v>
      </c>
      <c r="D13582" s="159">
        <v>323.26</v>
      </c>
    </row>
    <row r="13583" spans="3:4" ht="15" hidden="1" customHeight="1" x14ac:dyDescent="0.25">
      <c r="C13583" s="160" t="s">
        <v>549</v>
      </c>
      <c r="D13583" s="161">
        <v>1167.3800000000001</v>
      </c>
    </row>
    <row r="13584" spans="3:4" ht="15" hidden="1" customHeight="1" x14ac:dyDescent="0.25">
      <c r="C13584" s="158" t="s">
        <v>556</v>
      </c>
      <c r="D13584" s="159">
        <v>410.37</v>
      </c>
    </row>
    <row r="13585" spans="3:4" ht="15" hidden="1" customHeight="1" x14ac:dyDescent="0.25">
      <c r="C13585" s="160" t="s">
        <v>312</v>
      </c>
      <c r="D13585" s="161">
        <v>603.12</v>
      </c>
    </row>
    <row r="13586" spans="3:4" ht="15" hidden="1" customHeight="1" x14ac:dyDescent="0.25">
      <c r="C13586" s="158" t="s">
        <v>307</v>
      </c>
      <c r="D13586" s="159">
        <v>923.55</v>
      </c>
    </row>
    <row r="13587" spans="3:4" ht="15" hidden="1" customHeight="1" x14ac:dyDescent="0.25">
      <c r="C13587" s="160" t="s">
        <v>551</v>
      </c>
      <c r="D13587" s="161">
        <v>320.81</v>
      </c>
    </row>
    <row r="13588" spans="3:4" ht="15" hidden="1" customHeight="1" x14ac:dyDescent="0.25">
      <c r="C13588" s="158" t="s">
        <v>553</v>
      </c>
      <c r="D13588" s="159">
        <v>860.3</v>
      </c>
    </row>
    <row r="13589" spans="3:4" ht="15" hidden="1" customHeight="1" x14ac:dyDescent="0.25">
      <c r="C13589" s="160" t="s">
        <v>541</v>
      </c>
      <c r="D13589" s="161">
        <v>1132.5</v>
      </c>
    </row>
    <row r="13590" spans="3:4" ht="15" hidden="1" customHeight="1" x14ac:dyDescent="0.25">
      <c r="C13590" s="158" t="s">
        <v>554</v>
      </c>
      <c r="D13590" s="159">
        <v>1225.3399999999999</v>
      </c>
    </row>
    <row r="13591" spans="3:4" ht="15" hidden="1" customHeight="1" x14ac:dyDescent="0.25">
      <c r="C13591" s="160" t="s">
        <v>558</v>
      </c>
      <c r="D13591" s="161">
        <v>282</v>
      </c>
    </row>
    <row r="13592" spans="3:4" ht="15" hidden="1" customHeight="1" x14ac:dyDescent="0.25">
      <c r="C13592" s="158" t="s">
        <v>309</v>
      </c>
      <c r="D13592" s="159">
        <v>85.83</v>
      </c>
    </row>
    <row r="13593" spans="3:4" ht="15" hidden="1" customHeight="1" x14ac:dyDescent="0.25">
      <c r="C13593" s="160" t="s">
        <v>308</v>
      </c>
      <c r="D13593" s="161">
        <v>1207.99</v>
      </c>
    </row>
    <row r="13594" spans="3:4" ht="15" hidden="1" customHeight="1" x14ac:dyDescent="0.25">
      <c r="C13594" s="158" t="s">
        <v>540</v>
      </c>
      <c r="D13594" s="159">
        <v>66.34</v>
      </c>
    </row>
    <row r="13595" spans="3:4" ht="15" hidden="1" customHeight="1" x14ac:dyDescent="0.25">
      <c r="C13595" s="160" t="s">
        <v>309</v>
      </c>
      <c r="D13595" s="161">
        <v>722.18</v>
      </c>
    </row>
    <row r="13596" spans="3:4" ht="15" hidden="1" customHeight="1" x14ac:dyDescent="0.25">
      <c r="C13596" s="158" t="s">
        <v>552</v>
      </c>
      <c r="D13596" s="159">
        <v>1035.76</v>
      </c>
    </row>
    <row r="13597" spans="3:4" ht="15" hidden="1" customHeight="1" x14ac:dyDescent="0.25">
      <c r="C13597" s="160" t="s">
        <v>309</v>
      </c>
      <c r="D13597" s="161">
        <v>439.13</v>
      </c>
    </row>
    <row r="13598" spans="3:4" ht="15" hidden="1" customHeight="1" x14ac:dyDescent="0.25">
      <c r="C13598" s="158" t="s">
        <v>539</v>
      </c>
      <c r="D13598" s="159">
        <v>257.89</v>
      </c>
    </row>
    <row r="13599" spans="3:4" ht="15" hidden="1" customHeight="1" x14ac:dyDescent="0.25">
      <c r="C13599" s="160" t="s">
        <v>539</v>
      </c>
      <c r="D13599" s="161">
        <v>409.72</v>
      </c>
    </row>
    <row r="13600" spans="3:4" ht="15" hidden="1" customHeight="1" x14ac:dyDescent="0.25">
      <c r="C13600" s="158" t="s">
        <v>545</v>
      </c>
      <c r="D13600" s="159">
        <v>109.89</v>
      </c>
    </row>
    <row r="13601" spans="3:4" ht="15" hidden="1" customHeight="1" x14ac:dyDescent="0.25">
      <c r="C13601" s="160" t="s">
        <v>309</v>
      </c>
      <c r="D13601" s="161">
        <v>528.48</v>
      </c>
    </row>
    <row r="13602" spans="3:4" ht="15" hidden="1" customHeight="1" x14ac:dyDescent="0.25">
      <c r="C13602" s="158" t="s">
        <v>552</v>
      </c>
      <c r="D13602" s="159">
        <v>1178.07</v>
      </c>
    </row>
    <row r="13603" spans="3:4" ht="15" hidden="1" customHeight="1" x14ac:dyDescent="0.25">
      <c r="C13603" s="160" t="s">
        <v>549</v>
      </c>
      <c r="D13603" s="161">
        <v>616.32000000000005</v>
      </c>
    </row>
    <row r="13604" spans="3:4" ht="15" hidden="1" customHeight="1" x14ac:dyDescent="0.25">
      <c r="C13604" s="158" t="s">
        <v>554</v>
      </c>
      <c r="D13604" s="159">
        <v>278.56</v>
      </c>
    </row>
    <row r="13605" spans="3:4" ht="15" hidden="1" customHeight="1" x14ac:dyDescent="0.25">
      <c r="C13605" s="160" t="s">
        <v>545</v>
      </c>
      <c r="D13605" s="161">
        <v>891.9</v>
      </c>
    </row>
    <row r="13606" spans="3:4" ht="15" hidden="1" customHeight="1" x14ac:dyDescent="0.25">
      <c r="C13606" s="158" t="s">
        <v>552</v>
      </c>
      <c r="D13606" s="159">
        <v>452.47</v>
      </c>
    </row>
    <row r="13607" spans="3:4" ht="15" hidden="1" customHeight="1" x14ac:dyDescent="0.25">
      <c r="C13607" s="160" t="s">
        <v>545</v>
      </c>
      <c r="D13607" s="161">
        <v>1140.79</v>
      </c>
    </row>
    <row r="13608" spans="3:4" ht="15" hidden="1" customHeight="1" x14ac:dyDescent="0.25">
      <c r="C13608" s="158" t="s">
        <v>547</v>
      </c>
      <c r="D13608" s="159">
        <v>762.56</v>
      </c>
    </row>
    <row r="13609" spans="3:4" ht="15" hidden="1" customHeight="1" x14ac:dyDescent="0.25">
      <c r="C13609" s="160" t="s">
        <v>312</v>
      </c>
      <c r="D13609" s="161">
        <v>798.63</v>
      </c>
    </row>
    <row r="13610" spans="3:4" ht="15" hidden="1" customHeight="1" x14ac:dyDescent="0.25">
      <c r="C13610" s="158" t="s">
        <v>545</v>
      </c>
      <c r="D13610" s="159">
        <v>1285.4000000000001</v>
      </c>
    </row>
    <row r="13611" spans="3:4" ht="15" hidden="1" customHeight="1" x14ac:dyDescent="0.25">
      <c r="C13611" s="160" t="s">
        <v>542</v>
      </c>
      <c r="D13611" s="161">
        <v>784.63</v>
      </c>
    </row>
    <row r="13612" spans="3:4" ht="15" hidden="1" customHeight="1" x14ac:dyDescent="0.25">
      <c r="C13612" s="158" t="s">
        <v>307</v>
      </c>
      <c r="D13612" s="159">
        <v>67.25</v>
      </c>
    </row>
    <row r="13613" spans="3:4" ht="15" hidden="1" customHeight="1" x14ac:dyDescent="0.25">
      <c r="C13613" s="160" t="s">
        <v>545</v>
      </c>
      <c r="D13613" s="161">
        <v>650.97</v>
      </c>
    </row>
    <row r="13614" spans="3:4" ht="15" hidden="1" customHeight="1" x14ac:dyDescent="0.25">
      <c r="C13614" s="158" t="s">
        <v>547</v>
      </c>
      <c r="D13614" s="159">
        <v>299.06</v>
      </c>
    </row>
    <row r="13615" spans="3:4" ht="15" hidden="1" customHeight="1" x14ac:dyDescent="0.25">
      <c r="C13615" s="160" t="s">
        <v>308</v>
      </c>
      <c r="D13615" s="161">
        <v>1290.1400000000001</v>
      </c>
    </row>
    <row r="13616" spans="3:4" ht="15" hidden="1" customHeight="1" x14ac:dyDescent="0.25">
      <c r="C13616" s="158" t="s">
        <v>308</v>
      </c>
      <c r="D13616" s="159">
        <v>743.12</v>
      </c>
    </row>
    <row r="13617" spans="3:4" ht="15" hidden="1" customHeight="1" x14ac:dyDescent="0.25">
      <c r="C13617" s="160" t="s">
        <v>543</v>
      </c>
      <c r="D13617" s="161">
        <v>418.47</v>
      </c>
    </row>
    <row r="13618" spans="3:4" ht="15" hidden="1" customHeight="1" x14ac:dyDescent="0.25">
      <c r="C13618" s="158" t="s">
        <v>554</v>
      </c>
      <c r="D13618" s="159">
        <v>307.64</v>
      </c>
    </row>
    <row r="13619" spans="3:4" ht="15" hidden="1" customHeight="1" x14ac:dyDescent="0.25">
      <c r="C13619" s="160" t="s">
        <v>552</v>
      </c>
      <c r="D13619" s="161">
        <v>1205.3699999999999</v>
      </c>
    </row>
    <row r="13620" spans="3:4" ht="15" hidden="1" customHeight="1" x14ac:dyDescent="0.25">
      <c r="C13620" s="158" t="s">
        <v>543</v>
      </c>
      <c r="D13620" s="159">
        <v>86.95</v>
      </c>
    </row>
    <row r="13621" spans="3:4" ht="15" hidden="1" customHeight="1" x14ac:dyDescent="0.25">
      <c r="C13621" s="160" t="s">
        <v>546</v>
      </c>
      <c r="D13621" s="161">
        <v>549.16999999999996</v>
      </c>
    </row>
    <row r="13622" spans="3:4" ht="15" hidden="1" customHeight="1" x14ac:dyDescent="0.25">
      <c r="C13622" s="158" t="s">
        <v>312</v>
      </c>
      <c r="D13622" s="159">
        <v>942.33</v>
      </c>
    </row>
    <row r="13623" spans="3:4" ht="15" hidden="1" customHeight="1" x14ac:dyDescent="0.25">
      <c r="C13623" s="160" t="s">
        <v>542</v>
      </c>
      <c r="D13623" s="161">
        <v>927.2</v>
      </c>
    </row>
    <row r="13624" spans="3:4" ht="15" hidden="1" customHeight="1" x14ac:dyDescent="0.25">
      <c r="C13624" s="158" t="s">
        <v>539</v>
      </c>
      <c r="D13624" s="159">
        <v>671.63</v>
      </c>
    </row>
    <row r="13625" spans="3:4" ht="15" hidden="1" customHeight="1" x14ac:dyDescent="0.25">
      <c r="C13625" s="160" t="s">
        <v>546</v>
      </c>
      <c r="D13625" s="161">
        <v>1000.9</v>
      </c>
    </row>
    <row r="13626" spans="3:4" ht="15" hidden="1" customHeight="1" x14ac:dyDescent="0.25">
      <c r="C13626" s="158" t="s">
        <v>542</v>
      </c>
      <c r="D13626" s="159">
        <v>1128.5</v>
      </c>
    </row>
    <row r="13627" spans="3:4" ht="15" hidden="1" customHeight="1" x14ac:dyDescent="0.25">
      <c r="C13627" s="160" t="s">
        <v>543</v>
      </c>
      <c r="D13627" s="161">
        <v>775.16</v>
      </c>
    </row>
    <row r="13628" spans="3:4" ht="15" hidden="1" customHeight="1" x14ac:dyDescent="0.25">
      <c r="C13628" s="158" t="s">
        <v>540</v>
      </c>
      <c r="D13628" s="159">
        <v>227.83</v>
      </c>
    </row>
    <row r="13629" spans="3:4" ht="15" hidden="1" customHeight="1" x14ac:dyDescent="0.25">
      <c r="C13629" s="160" t="s">
        <v>312</v>
      </c>
      <c r="D13629" s="161">
        <v>823.88</v>
      </c>
    </row>
    <row r="13630" spans="3:4" ht="15" hidden="1" customHeight="1" x14ac:dyDescent="0.25">
      <c r="C13630" s="158" t="s">
        <v>545</v>
      </c>
      <c r="D13630" s="159">
        <v>845.49</v>
      </c>
    </row>
    <row r="13631" spans="3:4" ht="15" hidden="1" customHeight="1" x14ac:dyDescent="0.25">
      <c r="C13631" s="160" t="s">
        <v>542</v>
      </c>
      <c r="D13631" s="161">
        <v>830.02</v>
      </c>
    </row>
    <row r="13632" spans="3:4" ht="15" hidden="1" customHeight="1" x14ac:dyDescent="0.25">
      <c r="C13632" s="158" t="s">
        <v>307</v>
      </c>
      <c r="D13632" s="159">
        <v>818</v>
      </c>
    </row>
    <row r="13633" spans="3:4" ht="15" hidden="1" customHeight="1" x14ac:dyDescent="0.25">
      <c r="C13633" s="160" t="s">
        <v>550</v>
      </c>
      <c r="D13633" s="161">
        <v>95</v>
      </c>
    </row>
    <row r="13634" spans="3:4" ht="15" hidden="1" customHeight="1" x14ac:dyDescent="0.25">
      <c r="C13634" s="158" t="s">
        <v>309</v>
      </c>
      <c r="D13634" s="159">
        <v>531.53</v>
      </c>
    </row>
    <row r="13635" spans="3:4" ht="15" hidden="1" customHeight="1" x14ac:dyDescent="0.25">
      <c r="C13635" s="160" t="s">
        <v>550</v>
      </c>
      <c r="D13635" s="161">
        <v>648.36</v>
      </c>
    </row>
    <row r="13636" spans="3:4" ht="15" hidden="1" customHeight="1" x14ac:dyDescent="0.25">
      <c r="C13636" s="158" t="s">
        <v>552</v>
      </c>
      <c r="D13636" s="159">
        <v>443.5</v>
      </c>
    </row>
    <row r="13637" spans="3:4" ht="15" hidden="1" customHeight="1" x14ac:dyDescent="0.25">
      <c r="C13637" s="160" t="s">
        <v>552</v>
      </c>
      <c r="D13637" s="161">
        <v>247.67</v>
      </c>
    </row>
    <row r="13638" spans="3:4" ht="15" hidden="1" customHeight="1" x14ac:dyDescent="0.25">
      <c r="C13638" s="158" t="s">
        <v>543</v>
      </c>
      <c r="D13638" s="159">
        <v>666.3</v>
      </c>
    </row>
    <row r="13639" spans="3:4" ht="15" hidden="1" customHeight="1" x14ac:dyDescent="0.25">
      <c r="C13639" s="160" t="s">
        <v>547</v>
      </c>
      <c r="D13639" s="161">
        <v>532.85</v>
      </c>
    </row>
    <row r="13640" spans="3:4" ht="15" hidden="1" customHeight="1" x14ac:dyDescent="0.25">
      <c r="C13640" s="158" t="s">
        <v>552</v>
      </c>
      <c r="D13640" s="159">
        <v>477.86</v>
      </c>
    </row>
    <row r="13641" spans="3:4" ht="15" hidden="1" customHeight="1" x14ac:dyDescent="0.25">
      <c r="C13641" s="160" t="s">
        <v>557</v>
      </c>
      <c r="D13641" s="161">
        <v>999.6</v>
      </c>
    </row>
    <row r="13642" spans="3:4" ht="15" hidden="1" customHeight="1" x14ac:dyDescent="0.25">
      <c r="C13642" s="158" t="s">
        <v>312</v>
      </c>
      <c r="D13642" s="159">
        <v>692.43</v>
      </c>
    </row>
    <row r="13643" spans="3:4" ht="15" hidden="1" customHeight="1" x14ac:dyDescent="0.25">
      <c r="C13643" s="160" t="s">
        <v>542</v>
      </c>
      <c r="D13643" s="161">
        <v>362.44</v>
      </c>
    </row>
    <row r="13644" spans="3:4" ht="15" hidden="1" customHeight="1" x14ac:dyDescent="0.25">
      <c r="C13644" s="158" t="s">
        <v>552</v>
      </c>
      <c r="D13644" s="159">
        <v>29.64</v>
      </c>
    </row>
    <row r="13645" spans="3:4" ht="15" hidden="1" customHeight="1" x14ac:dyDescent="0.25">
      <c r="C13645" s="160" t="s">
        <v>557</v>
      </c>
      <c r="D13645" s="161">
        <v>561.69000000000005</v>
      </c>
    </row>
    <row r="13646" spans="3:4" ht="15" hidden="1" customHeight="1" x14ac:dyDescent="0.25">
      <c r="C13646" s="158" t="s">
        <v>308</v>
      </c>
      <c r="D13646" s="159">
        <v>738.92</v>
      </c>
    </row>
    <row r="13647" spans="3:4" ht="15" hidden="1" customHeight="1" x14ac:dyDescent="0.25">
      <c r="C13647" s="160" t="s">
        <v>555</v>
      </c>
      <c r="D13647" s="161">
        <v>193.46</v>
      </c>
    </row>
    <row r="13648" spans="3:4" ht="15" hidden="1" customHeight="1" x14ac:dyDescent="0.25">
      <c r="C13648" s="158" t="s">
        <v>307</v>
      </c>
      <c r="D13648" s="159">
        <v>847.98</v>
      </c>
    </row>
    <row r="13649" spans="3:4" ht="15" hidden="1" customHeight="1" x14ac:dyDescent="0.25">
      <c r="C13649" s="160" t="s">
        <v>547</v>
      </c>
      <c r="D13649" s="161">
        <v>758.03</v>
      </c>
    </row>
    <row r="13650" spans="3:4" ht="15" hidden="1" customHeight="1" x14ac:dyDescent="0.25">
      <c r="C13650" s="158" t="s">
        <v>546</v>
      </c>
      <c r="D13650" s="159">
        <v>723.68</v>
      </c>
    </row>
    <row r="13651" spans="3:4" ht="15" hidden="1" customHeight="1" x14ac:dyDescent="0.25">
      <c r="C13651" s="160" t="s">
        <v>543</v>
      </c>
      <c r="D13651" s="161">
        <v>274.77</v>
      </c>
    </row>
    <row r="13652" spans="3:4" ht="15" hidden="1" customHeight="1" x14ac:dyDescent="0.25">
      <c r="C13652" s="158" t="s">
        <v>543</v>
      </c>
      <c r="D13652" s="159">
        <v>1182.79</v>
      </c>
    </row>
    <row r="13653" spans="3:4" ht="15" hidden="1" customHeight="1" x14ac:dyDescent="0.25">
      <c r="C13653" s="160" t="s">
        <v>539</v>
      </c>
      <c r="D13653" s="161">
        <v>682.45</v>
      </c>
    </row>
    <row r="13654" spans="3:4" ht="15" hidden="1" customHeight="1" x14ac:dyDescent="0.25">
      <c r="C13654" s="158" t="s">
        <v>549</v>
      </c>
      <c r="D13654" s="159">
        <v>1106.0899999999999</v>
      </c>
    </row>
    <row r="13655" spans="3:4" ht="15" hidden="1" customHeight="1" x14ac:dyDescent="0.25">
      <c r="C13655" s="160" t="s">
        <v>308</v>
      </c>
      <c r="D13655" s="161">
        <v>615.5</v>
      </c>
    </row>
    <row r="13656" spans="3:4" ht="15" hidden="1" customHeight="1" x14ac:dyDescent="0.25">
      <c r="C13656" s="158" t="s">
        <v>553</v>
      </c>
      <c r="D13656" s="159">
        <v>216.43</v>
      </c>
    </row>
    <row r="13657" spans="3:4" ht="15" hidden="1" customHeight="1" x14ac:dyDescent="0.25">
      <c r="C13657" s="160" t="s">
        <v>556</v>
      </c>
      <c r="D13657" s="161">
        <v>597.29</v>
      </c>
    </row>
    <row r="13658" spans="3:4" ht="15" hidden="1" customHeight="1" x14ac:dyDescent="0.25">
      <c r="C13658" s="158" t="s">
        <v>312</v>
      </c>
      <c r="D13658" s="159">
        <v>418</v>
      </c>
    </row>
    <row r="13659" spans="3:4" ht="15" hidden="1" customHeight="1" x14ac:dyDescent="0.25">
      <c r="C13659" s="160" t="s">
        <v>545</v>
      </c>
      <c r="D13659" s="161">
        <v>988.43</v>
      </c>
    </row>
    <row r="13660" spans="3:4" ht="15" hidden="1" customHeight="1" x14ac:dyDescent="0.25">
      <c r="C13660" s="158" t="s">
        <v>547</v>
      </c>
      <c r="D13660" s="159">
        <v>593.28</v>
      </c>
    </row>
    <row r="13661" spans="3:4" ht="15" hidden="1" customHeight="1" x14ac:dyDescent="0.25">
      <c r="C13661" s="160" t="s">
        <v>540</v>
      </c>
      <c r="D13661" s="161">
        <v>998.16</v>
      </c>
    </row>
    <row r="13662" spans="3:4" ht="15" hidden="1" customHeight="1" x14ac:dyDescent="0.25">
      <c r="C13662" s="158" t="s">
        <v>551</v>
      </c>
      <c r="D13662" s="159">
        <v>314.88</v>
      </c>
    </row>
    <row r="13663" spans="3:4" ht="15" hidden="1" customHeight="1" x14ac:dyDescent="0.25">
      <c r="C13663" s="160" t="s">
        <v>539</v>
      </c>
      <c r="D13663" s="161">
        <v>973.82</v>
      </c>
    </row>
    <row r="13664" spans="3:4" ht="15" hidden="1" customHeight="1" x14ac:dyDescent="0.25">
      <c r="C13664" s="158" t="s">
        <v>553</v>
      </c>
      <c r="D13664" s="159">
        <v>506.68</v>
      </c>
    </row>
    <row r="13665" spans="3:4" ht="15" hidden="1" customHeight="1" x14ac:dyDescent="0.25">
      <c r="C13665" s="160" t="s">
        <v>547</v>
      </c>
      <c r="D13665" s="161">
        <v>1289.54</v>
      </c>
    </row>
    <row r="13666" spans="3:4" ht="15" hidden="1" customHeight="1" x14ac:dyDescent="0.25">
      <c r="C13666" s="158" t="s">
        <v>553</v>
      </c>
      <c r="D13666" s="159">
        <v>1112.0999999999999</v>
      </c>
    </row>
    <row r="13667" spans="3:4" ht="15" hidden="1" customHeight="1" x14ac:dyDescent="0.25">
      <c r="C13667" s="160" t="s">
        <v>558</v>
      </c>
      <c r="D13667" s="161">
        <v>630.80999999999995</v>
      </c>
    </row>
    <row r="13668" spans="3:4" ht="15" hidden="1" customHeight="1" x14ac:dyDescent="0.25">
      <c r="C13668" s="158" t="s">
        <v>307</v>
      </c>
      <c r="D13668" s="159">
        <v>1262.77</v>
      </c>
    </row>
    <row r="13669" spans="3:4" ht="15" hidden="1" customHeight="1" x14ac:dyDescent="0.25">
      <c r="C13669" s="160" t="s">
        <v>551</v>
      </c>
      <c r="D13669" s="161">
        <v>416.74</v>
      </c>
    </row>
    <row r="13670" spans="3:4" ht="15" hidden="1" customHeight="1" x14ac:dyDescent="0.25">
      <c r="C13670" s="158" t="s">
        <v>540</v>
      </c>
      <c r="D13670" s="159">
        <v>295.39999999999998</v>
      </c>
    </row>
    <row r="13671" spans="3:4" ht="15" hidden="1" customHeight="1" x14ac:dyDescent="0.25">
      <c r="C13671" s="160" t="s">
        <v>551</v>
      </c>
      <c r="D13671" s="161">
        <v>272.48</v>
      </c>
    </row>
    <row r="13672" spans="3:4" ht="15" hidden="1" customHeight="1" x14ac:dyDescent="0.25">
      <c r="C13672" s="158" t="s">
        <v>556</v>
      </c>
      <c r="D13672" s="159">
        <v>1035.02</v>
      </c>
    </row>
    <row r="13673" spans="3:4" ht="15" hidden="1" customHeight="1" x14ac:dyDescent="0.25">
      <c r="C13673" s="160" t="s">
        <v>541</v>
      </c>
      <c r="D13673" s="161">
        <v>641</v>
      </c>
    </row>
    <row r="13674" spans="3:4" ht="15" hidden="1" customHeight="1" x14ac:dyDescent="0.25">
      <c r="C13674" s="158" t="s">
        <v>539</v>
      </c>
      <c r="D13674" s="159">
        <v>671.24</v>
      </c>
    </row>
    <row r="13675" spans="3:4" ht="15" hidden="1" customHeight="1" x14ac:dyDescent="0.25">
      <c r="C13675" s="160" t="s">
        <v>308</v>
      </c>
      <c r="D13675" s="161">
        <v>636.59</v>
      </c>
    </row>
    <row r="13676" spans="3:4" ht="15" hidden="1" customHeight="1" x14ac:dyDescent="0.25">
      <c r="C13676" s="158" t="s">
        <v>308</v>
      </c>
      <c r="D13676" s="159">
        <v>898.98</v>
      </c>
    </row>
    <row r="13677" spans="3:4" ht="15" hidden="1" customHeight="1" x14ac:dyDescent="0.25">
      <c r="C13677" s="160" t="s">
        <v>542</v>
      </c>
      <c r="D13677" s="161">
        <v>339.68</v>
      </c>
    </row>
    <row r="13678" spans="3:4" ht="15" hidden="1" customHeight="1" x14ac:dyDescent="0.25">
      <c r="C13678" s="158" t="s">
        <v>307</v>
      </c>
      <c r="D13678" s="159">
        <v>448.49</v>
      </c>
    </row>
    <row r="13679" spans="3:4" ht="15" hidden="1" customHeight="1" x14ac:dyDescent="0.25">
      <c r="C13679" s="160" t="s">
        <v>309</v>
      </c>
      <c r="D13679" s="161">
        <v>345.64</v>
      </c>
    </row>
    <row r="13680" spans="3:4" ht="15" hidden="1" customHeight="1" x14ac:dyDescent="0.25">
      <c r="C13680" s="158" t="s">
        <v>312</v>
      </c>
      <c r="D13680" s="159">
        <v>581.66</v>
      </c>
    </row>
    <row r="13681" spans="3:4" ht="15" hidden="1" customHeight="1" x14ac:dyDescent="0.25">
      <c r="C13681" s="160" t="s">
        <v>544</v>
      </c>
      <c r="D13681" s="161">
        <v>1058.73</v>
      </c>
    </row>
    <row r="13682" spans="3:4" ht="15" hidden="1" customHeight="1" x14ac:dyDescent="0.25">
      <c r="C13682" s="158" t="s">
        <v>549</v>
      </c>
      <c r="D13682" s="159">
        <v>645.24</v>
      </c>
    </row>
    <row r="13683" spans="3:4" ht="15" hidden="1" customHeight="1" x14ac:dyDescent="0.25">
      <c r="C13683" s="160" t="s">
        <v>545</v>
      </c>
      <c r="D13683" s="161">
        <v>306.58999999999997</v>
      </c>
    </row>
    <row r="13684" spans="3:4" ht="15" hidden="1" customHeight="1" x14ac:dyDescent="0.25">
      <c r="C13684" s="158" t="s">
        <v>553</v>
      </c>
      <c r="D13684" s="159">
        <v>265.70999999999998</v>
      </c>
    </row>
    <row r="13685" spans="3:4" ht="15" hidden="1" customHeight="1" x14ac:dyDescent="0.25">
      <c r="C13685" s="160" t="s">
        <v>553</v>
      </c>
      <c r="D13685" s="161">
        <v>784.55</v>
      </c>
    </row>
    <row r="13686" spans="3:4" ht="15" hidden="1" customHeight="1" x14ac:dyDescent="0.25">
      <c r="C13686" s="158" t="s">
        <v>539</v>
      </c>
      <c r="D13686" s="159">
        <v>641.78</v>
      </c>
    </row>
    <row r="13687" spans="3:4" ht="15" hidden="1" customHeight="1" x14ac:dyDescent="0.25">
      <c r="C13687" s="160" t="s">
        <v>552</v>
      </c>
      <c r="D13687" s="161">
        <v>748.17</v>
      </c>
    </row>
    <row r="13688" spans="3:4" ht="15" hidden="1" customHeight="1" x14ac:dyDescent="0.25">
      <c r="C13688" s="158" t="s">
        <v>540</v>
      </c>
      <c r="D13688" s="159">
        <v>503.05</v>
      </c>
    </row>
    <row r="13689" spans="3:4" ht="15" hidden="1" customHeight="1" x14ac:dyDescent="0.25">
      <c r="C13689" s="160" t="s">
        <v>552</v>
      </c>
      <c r="D13689" s="161">
        <v>684.42</v>
      </c>
    </row>
    <row r="13690" spans="3:4" ht="15" hidden="1" customHeight="1" x14ac:dyDescent="0.25">
      <c r="C13690" s="158" t="s">
        <v>540</v>
      </c>
      <c r="D13690" s="159">
        <v>1130.9100000000001</v>
      </c>
    </row>
    <row r="13691" spans="3:4" ht="15" hidden="1" customHeight="1" x14ac:dyDescent="0.25">
      <c r="C13691" s="160" t="s">
        <v>549</v>
      </c>
      <c r="D13691" s="161">
        <v>192.05</v>
      </c>
    </row>
    <row r="13692" spans="3:4" ht="15" hidden="1" customHeight="1" x14ac:dyDescent="0.25">
      <c r="C13692" s="158" t="s">
        <v>553</v>
      </c>
      <c r="D13692" s="159">
        <v>839.03</v>
      </c>
    </row>
    <row r="13693" spans="3:4" ht="15" hidden="1" customHeight="1" x14ac:dyDescent="0.25">
      <c r="C13693" s="160" t="s">
        <v>551</v>
      </c>
      <c r="D13693" s="161">
        <v>448.29</v>
      </c>
    </row>
    <row r="13694" spans="3:4" ht="15" hidden="1" customHeight="1" x14ac:dyDescent="0.25">
      <c r="C13694" s="158" t="s">
        <v>557</v>
      </c>
      <c r="D13694" s="159">
        <v>543.74</v>
      </c>
    </row>
    <row r="13695" spans="3:4" ht="15" hidden="1" customHeight="1" x14ac:dyDescent="0.25">
      <c r="C13695" s="160" t="s">
        <v>554</v>
      </c>
      <c r="D13695" s="161">
        <v>806.98</v>
      </c>
    </row>
    <row r="13696" spans="3:4" ht="15" hidden="1" customHeight="1" x14ac:dyDescent="0.25">
      <c r="C13696" s="158" t="s">
        <v>539</v>
      </c>
      <c r="D13696" s="159">
        <v>408.58</v>
      </c>
    </row>
    <row r="13697" spans="3:4" ht="15" hidden="1" customHeight="1" x14ac:dyDescent="0.25">
      <c r="C13697" s="160" t="s">
        <v>543</v>
      </c>
      <c r="D13697" s="161">
        <v>1265.23</v>
      </c>
    </row>
    <row r="13698" spans="3:4" ht="15" hidden="1" customHeight="1" x14ac:dyDescent="0.25">
      <c r="C13698" s="158" t="s">
        <v>312</v>
      </c>
      <c r="D13698" s="159">
        <v>855.76</v>
      </c>
    </row>
    <row r="13699" spans="3:4" ht="15" hidden="1" customHeight="1" x14ac:dyDescent="0.25">
      <c r="C13699" s="160" t="s">
        <v>547</v>
      </c>
      <c r="D13699" s="161">
        <v>769.84</v>
      </c>
    </row>
    <row r="13700" spans="3:4" ht="15" hidden="1" customHeight="1" x14ac:dyDescent="0.25">
      <c r="C13700" s="158" t="s">
        <v>540</v>
      </c>
      <c r="D13700" s="159">
        <v>670.28</v>
      </c>
    </row>
    <row r="13701" spans="3:4" ht="15" hidden="1" customHeight="1" x14ac:dyDescent="0.25">
      <c r="C13701" s="160" t="s">
        <v>309</v>
      </c>
      <c r="D13701" s="161">
        <v>814.86</v>
      </c>
    </row>
    <row r="13702" spans="3:4" ht="15" hidden="1" customHeight="1" x14ac:dyDescent="0.25">
      <c r="C13702" s="158" t="s">
        <v>549</v>
      </c>
      <c r="D13702" s="159">
        <v>630.41</v>
      </c>
    </row>
    <row r="13703" spans="3:4" ht="15" hidden="1" customHeight="1" x14ac:dyDescent="0.25">
      <c r="C13703" s="160" t="s">
        <v>542</v>
      </c>
      <c r="D13703" s="161">
        <v>967.82</v>
      </c>
    </row>
    <row r="13704" spans="3:4" ht="15" hidden="1" customHeight="1" x14ac:dyDescent="0.25">
      <c r="C13704" s="158" t="s">
        <v>545</v>
      </c>
      <c r="D13704" s="159">
        <v>68.06</v>
      </c>
    </row>
    <row r="13705" spans="3:4" ht="15" hidden="1" customHeight="1" x14ac:dyDescent="0.25">
      <c r="C13705" s="160" t="s">
        <v>543</v>
      </c>
      <c r="D13705" s="161">
        <v>623.54999999999995</v>
      </c>
    </row>
    <row r="13706" spans="3:4" ht="15" hidden="1" customHeight="1" x14ac:dyDescent="0.25">
      <c r="C13706" s="158" t="s">
        <v>554</v>
      </c>
      <c r="D13706" s="159">
        <v>945.34</v>
      </c>
    </row>
    <row r="13707" spans="3:4" ht="15" hidden="1" customHeight="1" x14ac:dyDescent="0.25">
      <c r="C13707" s="160" t="s">
        <v>312</v>
      </c>
      <c r="D13707" s="161">
        <v>700.6</v>
      </c>
    </row>
    <row r="13708" spans="3:4" ht="15" hidden="1" customHeight="1" x14ac:dyDescent="0.25">
      <c r="C13708" s="158" t="s">
        <v>309</v>
      </c>
      <c r="D13708" s="159">
        <v>618.85</v>
      </c>
    </row>
    <row r="13709" spans="3:4" ht="15" hidden="1" customHeight="1" x14ac:dyDescent="0.25">
      <c r="C13709" s="160" t="s">
        <v>309</v>
      </c>
      <c r="D13709" s="161">
        <v>587.29</v>
      </c>
    </row>
    <row r="13710" spans="3:4" ht="15" hidden="1" customHeight="1" x14ac:dyDescent="0.25">
      <c r="C13710" s="158" t="s">
        <v>553</v>
      </c>
      <c r="D13710" s="159">
        <v>318.10000000000002</v>
      </c>
    </row>
    <row r="13711" spans="3:4" ht="15" hidden="1" customHeight="1" x14ac:dyDescent="0.25">
      <c r="C13711" s="160" t="s">
        <v>551</v>
      </c>
      <c r="D13711" s="161">
        <v>581.80999999999995</v>
      </c>
    </row>
    <row r="13712" spans="3:4" ht="15" hidden="1" customHeight="1" x14ac:dyDescent="0.25">
      <c r="C13712" s="158" t="s">
        <v>539</v>
      </c>
      <c r="D13712" s="159">
        <v>544.16999999999996</v>
      </c>
    </row>
    <row r="13713" spans="3:4" ht="15" hidden="1" customHeight="1" x14ac:dyDescent="0.25">
      <c r="C13713" s="160" t="s">
        <v>554</v>
      </c>
      <c r="D13713" s="161">
        <v>514.29999999999995</v>
      </c>
    </row>
    <row r="13714" spans="3:4" ht="15" hidden="1" customHeight="1" x14ac:dyDescent="0.25">
      <c r="C13714" s="158" t="s">
        <v>308</v>
      </c>
      <c r="D13714" s="159">
        <v>107.34</v>
      </c>
    </row>
    <row r="13715" spans="3:4" ht="15" hidden="1" customHeight="1" x14ac:dyDescent="0.25">
      <c r="C13715" s="160" t="s">
        <v>545</v>
      </c>
      <c r="D13715" s="161">
        <v>899.71</v>
      </c>
    </row>
    <row r="13716" spans="3:4" ht="15" hidden="1" customHeight="1" x14ac:dyDescent="0.25">
      <c r="C13716" s="158" t="s">
        <v>312</v>
      </c>
      <c r="D13716" s="159">
        <v>527.91</v>
      </c>
    </row>
    <row r="13717" spans="3:4" ht="15" hidden="1" customHeight="1" x14ac:dyDescent="0.25">
      <c r="C13717" s="160" t="s">
        <v>553</v>
      </c>
      <c r="D13717" s="161">
        <v>302.68</v>
      </c>
    </row>
    <row r="13718" spans="3:4" ht="15" hidden="1" customHeight="1" x14ac:dyDescent="0.25">
      <c r="C13718" s="158" t="s">
        <v>308</v>
      </c>
      <c r="D13718" s="159">
        <v>568.72</v>
      </c>
    </row>
    <row r="13719" spans="3:4" ht="15" hidden="1" customHeight="1" x14ac:dyDescent="0.25">
      <c r="C13719" s="160" t="s">
        <v>307</v>
      </c>
      <c r="D13719" s="161">
        <v>103.28</v>
      </c>
    </row>
    <row r="13720" spans="3:4" ht="15" hidden="1" customHeight="1" x14ac:dyDescent="0.25">
      <c r="C13720" s="158" t="s">
        <v>549</v>
      </c>
      <c r="D13720" s="159">
        <v>583.24</v>
      </c>
    </row>
    <row r="13721" spans="3:4" ht="15" hidden="1" customHeight="1" x14ac:dyDescent="0.25">
      <c r="C13721" s="160" t="s">
        <v>543</v>
      </c>
      <c r="D13721" s="161">
        <v>114.54</v>
      </c>
    </row>
    <row r="13722" spans="3:4" ht="15" hidden="1" customHeight="1" x14ac:dyDescent="0.25">
      <c r="C13722" s="158" t="s">
        <v>308</v>
      </c>
      <c r="D13722" s="159">
        <v>885.55</v>
      </c>
    </row>
    <row r="13723" spans="3:4" ht="15" hidden="1" customHeight="1" x14ac:dyDescent="0.25">
      <c r="C13723" s="160" t="s">
        <v>540</v>
      </c>
      <c r="D13723" s="161">
        <v>814.01</v>
      </c>
    </row>
    <row r="13724" spans="3:4" ht="15" hidden="1" customHeight="1" x14ac:dyDescent="0.25">
      <c r="C13724" s="158" t="s">
        <v>546</v>
      </c>
      <c r="D13724" s="159">
        <v>1090.6099999999999</v>
      </c>
    </row>
    <row r="13725" spans="3:4" ht="15" hidden="1" customHeight="1" x14ac:dyDescent="0.25">
      <c r="C13725" s="160" t="s">
        <v>552</v>
      </c>
      <c r="D13725" s="161">
        <v>401.22</v>
      </c>
    </row>
    <row r="13726" spans="3:4" ht="15" hidden="1" customHeight="1" x14ac:dyDescent="0.25">
      <c r="C13726" s="158" t="s">
        <v>308</v>
      </c>
      <c r="D13726" s="159">
        <v>645.55999999999995</v>
      </c>
    </row>
    <row r="13727" spans="3:4" ht="15" hidden="1" customHeight="1" x14ac:dyDescent="0.25">
      <c r="C13727" s="160" t="s">
        <v>540</v>
      </c>
      <c r="D13727" s="161">
        <v>467.84</v>
      </c>
    </row>
    <row r="13728" spans="3:4" ht="15" hidden="1" customHeight="1" x14ac:dyDescent="0.25">
      <c r="C13728" s="158" t="s">
        <v>543</v>
      </c>
      <c r="D13728" s="159">
        <v>188.9</v>
      </c>
    </row>
    <row r="13729" spans="3:4" ht="15" hidden="1" customHeight="1" x14ac:dyDescent="0.25">
      <c r="C13729" s="160" t="s">
        <v>549</v>
      </c>
      <c r="D13729" s="161">
        <v>632.1</v>
      </c>
    </row>
    <row r="13730" spans="3:4" ht="15" hidden="1" customHeight="1" x14ac:dyDescent="0.25">
      <c r="C13730" s="158" t="s">
        <v>540</v>
      </c>
      <c r="D13730" s="159">
        <v>1258.8399999999999</v>
      </c>
    </row>
    <row r="13731" spans="3:4" ht="15" hidden="1" customHeight="1" x14ac:dyDescent="0.25">
      <c r="C13731" s="160" t="s">
        <v>544</v>
      </c>
      <c r="D13731" s="161">
        <v>253.03</v>
      </c>
    </row>
    <row r="13732" spans="3:4" ht="15" hidden="1" customHeight="1" x14ac:dyDescent="0.25">
      <c r="C13732" s="158" t="s">
        <v>546</v>
      </c>
      <c r="D13732" s="159">
        <v>1063.45</v>
      </c>
    </row>
    <row r="13733" spans="3:4" ht="15" hidden="1" customHeight="1" x14ac:dyDescent="0.25">
      <c r="C13733" s="160" t="s">
        <v>549</v>
      </c>
      <c r="D13733" s="161">
        <v>251.71</v>
      </c>
    </row>
    <row r="13734" spans="3:4" ht="15" hidden="1" customHeight="1" x14ac:dyDescent="0.25">
      <c r="C13734" s="158" t="s">
        <v>551</v>
      </c>
      <c r="D13734" s="159">
        <v>1094.5999999999999</v>
      </c>
    </row>
    <row r="13735" spans="3:4" ht="15" hidden="1" customHeight="1" x14ac:dyDescent="0.25">
      <c r="C13735" s="160" t="s">
        <v>553</v>
      </c>
      <c r="D13735" s="161">
        <v>1163.74</v>
      </c>
    </row>
    <row r="13736" spans="3:4" ht="15" hidden="1" customHeight="1" x14ac:dyDescent="0.25">
      <c r="C13736" s="158" t="s">
        <v>539</v>
      </c>
      <c r="D13736" s="159">
        <v>587.45000000000005</v>
      </c>
    </row>
    <row r="13737" spans="3:4" ht="15" hidden="1" customHeight="1" x14ac:dyDescent="0.25">
      <c r="C13737" s="160" t="s">
        <v>542</v>
      </c>
      <c r="D13737" s="161">
        <v>18.899999999999999</v>
      </c>
    </row>
    <row r="13738" spans="3:4" ht="15" hidden="1" customHeight="1" x14ac:dyDescent="0.25">
      <c r="C13738" s="158" t="s">
        <v>307</v>
      </c>
      <c r="D13738" s="159">
        <v>1052.98</v>
      </c>
    </row>
    <row r="13739" spans="3:4" ht="15" hidden="1" customHeight="1" x14ac:dyDescent="0.25">
      <c r="C13739" s="160" t="s">
        <v>543</v>
      </c>
      <c r="D13739" s="161">
        <v>787.19</v>
      </c>
    </row>
    <row r="13740" spans="3:4" ht="15" hidden="1" customHeight="1" x14ac:dyDescent="0.25">
      <c r="C13740" s="158" t="s">
        <v>558</v>
      </c>
      <c r="D13740" s="159">
        <v>1092</v>
      </c>
    </row>
    <row r="13741" spans="3:4" ht="15" hidden="1" customHeight="1" x14ac:dyDescent="0.25">
      <c r="C13741" s="160" t="s">
        <v>546</v>
      </c>
      <c r="D13741" s="161">
        <v>76.44</v>
      </c>
    </row>
    <row r="13742" spans="3:4" ht="15" hidden="1" customHeight="1" x14ac:dyDescent="0.25">
      <c r="C13742" s="158" t="s">
        <v>543</v>
      </c>
      <c r="D13742" s="159">
        <v>190.15</v>
      </c>
    </row>
    <row r="13743" spans="3:4" ht="15" hidden="1" customHeight="1" x14ac:dyDescent="0.25">
      <c r="C13743" s="160" t="s">
        <v>555</v>
      </c>
      <c r="D13743" s="161">
        <v>1017.56</v>
      </c>
    </row>
    <row r="13744" spans="3:4" ht="15" hidden="1" customHeight="1" x14ac:dyDescent="0.25">
      <c r="C13744" s="158" t="s">
        <v>312</v>
      </c>
      <c r="D13744" s="159">
        <v>642.14</v>
      </c>
    </row>
    <row r="13745" spans="3:4" ht="15" hidden="1" customHeight="1" x14ac:dyDescent="0.25">
      <c r="C13745" s="160" t="s">
        <v>558</v>
      </c>
      <c r="D13745" s="161">
        <v>93.35</v>
      </c>
    </row>
    <row r="13746" spans="3:4" ht="15" hidden="1" customHeight="1" x14ac:dyDescent="0.25">
      <c r="C13746" s="158" t="s">
        <v>545</v>
      </c>
      <c r="D13746" s="159">
        <v>214.06</v>
      </c>
    </row>
    <row r="13747" spans="3:4" ht="15" hidden="1" customHeight="1" x14ac:dyDescent="0.25">
      <c r="C13747" s="160" t="s">
        <v>539</v>
      </c>
      <c r="D13747" s="161">
        <v>364.86</v>
      </c>
    </row>
    <row r="13748" spans="3:4" ht="15" hidden="1" customHeight="1" x14ac:dyDescent="0.25">
      <c r="C13748" s="158" t="s">
        <v>547</v>
      </c>
      <c r="D13748" s="159">
        <v>22.37</v>
      </c>
    </row>
    <row r="13749" spans="3:4" ht="15" hidden="1" customHeight="1" x14ac:dyDescent="0.25">
      <c r="C13749" s="160" t="s">
        <v>553</v>
      </c>
      <c r="D13749" s="161">
        <v>401.27</v>
      </c>
    </row>
    <row r="13750" spans="3:4" ht="15" hidden="1" customHeight="1" x14ac:dyDescent="0.25">
      <c r="C13750" s="158" t="s">
        <v>542</v>
      </c>
      <c r="D13750" s="159">
        <v>1139.27</v>
      </c>
    </row>
    <row r="13751" spans="3:4" ht="15" hidden="1" customHeight="1" x14ac:dyDescent="0.25">
      <c r="C13751" s="160" t="s">
        <v>547</v>
      </c>
      <c r="D13751" s="161">
        <v>21</v>
      </c>
    </row>
    <row r="13752" spans="3:4" ht="15" hidden="1" customHeight="1" x14ac:dyDescent="0.25">
      <c r="C13752" s="158" t="s">
        <v>549</v>
      </c>
      <c r="D13752" s="159">
        <v>561</v>
      </c>
    </row>
    <row r="13753" spans="3:4" ht="15" hidden="1" customHeight="1" x14ac:dyDescent="0.25">
      <c r="C13753" s="160" t="s">
        <v>544</v>
      </c>
      <c r="D13753" s="161">
        <v>460.49</v>
      </c>
    </row>
    <row r="13754" spans="3:4" ht="15" hidden="1" customHeight="1" x14ac:dyDescent="0.25">
      <c r="C13754" s="158" t="s">
        <v>553</v>
      </c>
      <c r="D13754" s="159">
        <v>632.6</v>
      </c>
    </row>
    <row r="13755" spans="3:4" ht="15" hidden="1" customHeight="1" x14ac:dyDescent="0.25">
      <c r="C13755" s="160" t="s">
        <v>545</v>
      </c>
      <c r="D13755" s="161">
        <v>670.16</v>
      </c>
    </row>
    <row r="13756" spans="3:4" ht="15" hidden="1" customHeight="1" x14ac:dyDescent="0.25">
      <c r="C13756" s="158" t="s">
        <v>312</v>
      </c>
      <c r="D13756" s="159">
        <v>331.55</v>
      </c>
    </row>
    <row r="13757" spans="3:4" ht="15" hidden="1" customHeight="1" x14ac:dyDescent="0.25">
      <c r="C13757" s="160" t="s">
        <v>549</v>
      </c>
      <c r="D13757" s="161">
        <v>730.97</v>
      </c>
    </row>
    <row r="13758" spans="3:4" ht="15" hidden="1" customHeight="1" x14ac:dyDescent="0.25">
      <c r="C13758" s="158" t="s">
        <v>308</v>
      </c>
      <c r="D13758" s="159">
        <v>643.28</v>
      </c>
    </row>
    <row r="13759" spans="3:4" ht="15" hidden="1" customHeight="1" x14ac:dyDescent="0.25">
      <c r="C13759" s="160" t="s">
        <v>309</v>
      </c>
      <c r="D13759" s="161">
        <v>678.5</v>
      </c>
    </row>
    <row r="13760" spans="3:4" ht="15" hidden="1" customHeight="1" x14ac:dyDescent="0.25">
      <c r="C13760" s="158" t="s">
        <v>309</v>
      </c>
      <c r="D13760" s="159">
        <v>96.94</v>
      </c>
    </row>
    <row r="13761" spans="3:4" ht="15" hidden="1" customHeight="1" x14ac:dyDescent="0.25">
      <c r="C13761" s="160" t="s">
        <v>545</v>
      </c>
      <c r="D13761" s="161">
        <v>76.39</v>
      </c>
    </row>
    <row r="13762" spans="3:4" ht="15" hidden="1" customHeight="1" x14ac:dyDescent="0.25">
      <c r="C13762" s="158" t="s">
        <v>540</v>
      </c>
      <c r="D13762" s="159">
        <v>557.47</v>
      </c>
    </row>
    <row r="13763" spans="3:4" ht="15" hidden="1" customHeight="1" x14ac:dyDescent="0.25">
      <c r="C13763" s="160" t="s">
        <v>553</v>
      </c>
      <c r="D13763" s="161">
        <v>423.88</v>
      </c>
    </row>
    <row r="13764" spans="3:4" ht="15" hidden="1" customHeight="1" x14ac:dyDescent="0.25">
      <c r="C13764" s="158" t="s">
        <v>540</v>
      </c>
      <c r="D13764" s="159">
        <v>577.34</v>
      </c>
    </row>
    <row r="13765" spans="3:4" ht="15" hidden="1" customHeight="1" x14ac:dyDescent="0.25">
      <c r="C13765" s="160" t="s">
        <v>312</v>
      </c>
      <c r="D13765" s="161">
        <v>1131.6199999999999</v>
      </c>
    </row>
    <row r="13766" spans="3:4" ht="15" hidden="1" customHeight="1" x14ac:dyDescent="0.25">
      <c r="C13766" s="158" t="s">
        <v>539</v>
      </c>
      <c r="D13766" s="159">
        <v>1256.3800000000001</v>
      </c>
    </row>
    <row r="13767" spans="3:4" ht="15" hidden="1" customHeight="1" x14ac:dyDescent="0.25">
      <c r="C13767" s="160" t="s">
        <v>546</v>
      </c>
      <c r="D13767" s="161">
        <v>630.36</v>
      </c>
    </row>
    <row r="13768" spans="3:4" ht="15" hidden="1" customHeight="1" x14ac:dyDescent="0.25">
      <c r="C13768" s="158" t="s">
        <v>546</v>
      </c>
      <c r="D13768" s="159">
        <v>1137.03</v>
      </c>
    </row>
    <row r="13769" spans="3:4" ht="15" hidden="1" customHeight="1" x14ac:dyDescent="0.25">
      <c r="C13769" s="160" t="s">
        <v>553</v>
      </c>
      <c r="D13769" s="161">
        <v>801.06</v>
      </c>
    </row>
    <row r="13770" spans="3:4" ht="15" hidden="1" customHeight="1" x14ac:dyDescent="0.25">
      <c r="C13770" s="158" t="s">
        <v>543</v>
      </c>
      <c r="D13770" s="159">
        <v>1280.44</v>
      </c>
    </row>
    <row r="13771" spans="3:4" ht="15" hidden="1" customHeight="1" x14ac:dyDescent="0.25">
      <c r="C13771" s="160" t="s">
        <v>307</v>
      </c>
      <c r="D13771" s="161">
        <v>1051.6199999999999</v>
      </c>
    </row>
    <row r="13772" spans="3:4" ht="15" hidden="1" customHeight="1" x14ac:dyDescent="0.25">
      <c r="C13772" s="158" t="s">
        <v>540</v>
      </c>
      <c r="D13772" s="159">
        <v>703.79</v>
      </c>
    </row>
    <row r="13773" spans="3:4" ht="15" hidden="1" customHeight="1" x14ac:dyDescent="0.25">
      <c r="C13773" s="160" t="s">
        <v>553</v>
      </c>
      <c r="D13773" s="161">
        <v>472.13</v>
      </c>
    </row>
    <row r="13774" spans="3:4" ht="15" hidden="1" customHeight="1" x14ac:dyDescent="0.25">
      <c r="C13774" s="158" t="s">
        <v>309</v>
      </c>
      <c r="D13774" s="159">
        <v>224.45</v>
      </c>
    </row>
    <row r="13775" spans="3:4" ht="15" hidden="1" customHeight="1" x14ac:dyDescent="0.25">
      <c r="C13775" s="160" t="s">
        <v>548</v>
      </c>
      <c r="D13775" s="161">
        <v>750.04</v>
      </c>
    </row>
    <row r="13776" spans="3:4" ht="15" hidden="1" customHeight="1" x14ac:dyDescent="0.25">
      <c r="C13776" s="158" t="s">
        <v>549</v>
      </c>
      <c r="D13776" s="159">
        <v>1250.78</v>
      </c>
    </row>
    <row r="13777" spans="3:4" ht="15" hidden="1" customHeight="1" x14ac:dyDescent="0.25">
      <c r="C13777" s="160" t="s">
        <v>553</v>
      </c>
      <c r="D13777" s="161">
        <v>1081.8800000000001</v>
      </c>
    </row>
    <row r="13778" spans="3:4" ht="15" hidden="1" customHeight="1" x14ac:dyDescent="0.25">
      <c r="C13778" s="158" t="s">
        <v>549</v>
      </c>
      <c r="D13778" s="159">
        <v>1010.56</v>
      </c>
    </row>
    <row r="13779" spans="3:4" ht="15" hidden="1" customHeight="1" x14ac:dyDescent="0.25">
      <c r="C13779" s="160" t="s">
        <v>545</v>
      </c>
      <c r="D13779" s="161">
        <v>702.98</v>
      </c>
    </row>
    <row r="13780" spans="3:4" ht="15" hidden="1" customHeight="1" x14ac:dyDescent="0.25">
      <c r="C13780" s="158" t="s">
        <v>554</v>
      </c>
      <c r="D13780" s="159">
        <v>1264.29</v>
      </c>
    </row>
    <row r="13781" spans="3:4" ht="15" hidden="1" customHeight="1" x14ac:dyDescent="0.25">
      <c r="C13781" s="160" t="s">
        <v>307</v>
      </c>
      <c r="D13781" s="161">
        <v>684.67</v>
      </c>
    </row>
    <row r="13782" spans="3:4" ht="15" hidden="1" customHeight="1" x14ac:dyDescent="0.25">
      <c r="C13782" s="158" t="s">
        <v>542</v>
      </c>
      <c r="D13782" s="159">
        <v>623.66999999999996</v>
      </c>
    </row>
    <row r="13783" spans="3:4" ht="15" hidden="1" customHeight="1" x14ac:dyDescent="0.25">
      <c r="C13783" s="160" t="s">
        <v>312</v>
      </c>
      <c r="D13783" s="161">
        <v>1285.8</v>
      </c>
    </row>
    <row r="13784" spans="3:4" ht="15" hidden="1" customHeight="1" x14ac:dyDescent="0.25">
      <c r="C13784" s="158" t="s">
        <v>540</v>
      </c>
      <c r="D13784" s="159">
        <v>487.43</v>
      </c>
    </row>
    <row r="13785" spans="3:4" ht="15" hidden="1" customHeight="1" x14ac:dyDescent="0.25">
      <c r="C13785" s="160" t="s">
        <v>558</v>
      </c>
      <c r="D13785" s="161">
        <v>713.03</v>
      </c>
    </row>
    <row r="13786" spans="3:4" ht="15" hidden="1" customHeight="1" x14ac:dyDescent="0.25">
      <c r="C13786" s="158" t="s">
        <v>556</v>
      </c>
      <c r="D13786" s="159">
        <v>1198.33</v>
      </c>
    </row>
    <row r="13787" spans="3:4" ht="15" hidden="1" customHeight="1" x14ac:dyDescent="0.25">
      <c r="C13787" s="160" t="s">
        <v>540</v>
      </c>
      <c r="D13787" s="161">
        <v>34.99</v>
      </c>
    </row>
    <row r="13788" spans="3:4" ht="15" hidden="1" customHeight="1" x14ac:dyDescent="0.25">
      <c r="C13788" s="158" t="s">
        <v>308</v>
      </c>
      <c r="D13788" s="159">
        <v>551.23</v>
      </c>
    </row>
    <row r="13789" spans="3:4" ht="15" hidden="1" customHeight="1" x14ac:dyDescent="0.25">
      <c r="C13789" s="160" t="s">
        <v>543</v>
      </c>
      <c r="D13789" s="161">
        <v>577.11</v>
      </c>
    </row>
    <row r="13790" spans="3:4" ht="15" hidden="1" customHeight="1" x14ac:dyDescent="0.25">
      <c r="C13790" s="158" t="s">
        <v>556</v>
      </c>
      <c r="D13790" s="159">
        <v>254.45</v>
      </c>
    </row>
    <row r="13791" spans="3:4" ht="15" hidden="1" customHeight="1" x14ac:dyDescent="0.25">
      <c r="C13791" s="160" t="s">
        <v>539</v>
      </c>
      <c r="D13791" s="161">
        <v>1219.3599999999999</v>
      </c>
    </row>
    <row r="13792" spans="3:4" ht="15" hidden="1" customHeight="1" x14ac:dyDescent="0.25">
      <c r="C13792" s="158" t="s">
        <v>543</v>
      </c>
      <c r="D13792" s="159">
        <v>1153.8699999999999</v>
      </c>
    </row>
    <row r="13793" spans="3:4" ht="15" hidden="1" customHeight="1" x14ac:dyDescent="0.25">
      <c r="C13793" s="160" t="s">
        <v>543</v>
      </c>
      <c r="D13793" s="161">
        <v>577.33000000000004</v>
      </c>
    </row>
    <row r="13794" spans="3:4" ht="15" hidden="1" customHeight="1" x14ac:dyDescent="0.25">
      <c r="C13794" s="158" t="s">
        <v>312</v>
      </c>
      <c r="D13794" s="159">
        <v>51.24</v>
      </c>
    </row>
    <row r="13795" spans="3:4" ht="15" hidden="1" customHeight="1" x14ac:dyDescent="0.25">
      <c r="C13795" s="160" t="s">
        <v>552</v>
      </c>
      <c r="D13795" s="161">
        <v>470.18</v>
      </c>
    </row>
    <row r="13796" spans="3:4" ht="15" hidden="1" customHeight="1" x14ac:dyDescent="0.25">
      <c r="C13796" s="158" t="s">
        <v>312</v>
      </c>
      <c r="D13796" s="159">
        <v>303.67</v>
      </c>
    </row>
    <row r="13797" spans="3:4" ht="15" hidden="1" customHeight="1" x14ac:dyDescent="0.25">
      <c r="C13797" s="160" t="s">
        <v>547</v>
      </c>
      <c r="D13797" s="161">
        <v>315.26</v>
      </c>
    </row>
    <row r="13798" spans="3:4" ht="15" hidden="1" customHeight="1" x14ac:dyDescent="0.25">
      <c r="C13798" s="158" t="s">
        <v>312</v>
      </c>
      <c r="D13798" s="159">
        <v>684.35</v>
      </c>
    </row>
    <row r="13799" spans="3:4" ht="15" hidden="1" customHeight="1" x14ac:dyDescent="0.25">
      <c r="C13799" s="160" t="s">
        <v>549</v>
      </c>
      <c r="D13799" s="161">
        <v>1175.1300000000001</v>
      </c>
    </row>
    <row r="13800" spans="3:4" ht="15" hidden="1" customHeight="1" x14ac:dyDescent="0.25">
      <c r="C13800" s="158" t="s">
        <v>544</v>
      </c>
      <c r="D13800" s="159">
        <v>1049.31</v>
      </c>
    </row>
    <row r="13801" spans="3:4" ht="15" hidden="1" customHeight="1" x14ac:dyDescent="0.25">
      <c r="C13801" s="160" t="s">
        <v>539</v>
      </c>
      <c r="D13801" s="161">
        <v>210.19</v>
      </c>
    </row>
    <row r="13802" spans="3:4" ht="15" hidden="1" customHeight="1" x14ac:dyDescent="0.25">
      <c r="C13802" s="158" t="s">
        <v>546</v>
      </c>
      <c r="D13802" s="159">
        <v>82.41</v>
      </c>
    </row>
    <row r="13803" spans="3:4" ht="15" hidden="1" customHeight="1" x14ac:dyDescent="0.25">
      <c r="C13803" s="160" t="s">
        <v>557</v>
      </c>
      <c r="D13803" s="161">
        <v>688.14</v>
      </c>
    </row>
    <row r="13804" spans="3:4" ht="15" hidden="1" customHeight="1" x14ac:dyDescent="0.25">
      <c r="C13804" s="158" t="s">
        <v>552</v>
      </c>
      <c r="D13804" s="159">
        <v>673.69</v>
      </c>
    </row>
    <row r="13805" spans="3:4" ht="15" hidden="1" customHeight="1" x14ac:dyDescent="0.25">
      <c r="C13805" s="160" t="s">
        <v>553</v>
      </c>
      <c r="D13805" s="161">
        <v>1260.9100000000001</v>
      </c>
    </row>
    <row r="13806" spans="3:4" ht="15" hidden="1" customHeight="1" x14ac:dyDescent="0.25">
      <c r="C13806" s="158" t="s">
        <v>545</v>
      </c>
      <c r="D13806" s="159">
        <v>143.56</v>
      </c>
    </row>
    <row r="13807" spans="3:4" ht="15" hidden="1" customHeight="1" x14ac:dyDescent="0.25">
      <c r="C13807" s="160" t="s">
        <v>539</v>
      </c>
      <c r="D13807" s="161">
        <v>1142.32</v>
      </c>
    </row>
    <row r="13808" spans="3:4" ht="15" hidden="1" customHeight="1" x14ac:dyDescent="0.25">
      <c r="C13808" s="158" t="s">
        <v>540</v>
      </c>
      <c r="D13808" s="159">
        <v>1232.48</v>
      </c>
    </row>
    <row r="13809" spans="3:4" ht="15" hidden="1" customHeight="1" x14ac:dyDescent="0.25">
      <c r="C13809" s="160" t="s">
        <v>553</v>
      </c>
      <c r="D13809" s="161">
        <v>621.98</v>
      </c>
    </row>
    <row r="13810" spans="3:4" ht="15" hidden="1" customHeight="1" x14ac:dyDescent="0.25">
      <c r="C13810" s="158" t="s">
        <v>546</v>
      </c>
      <c r="D13810" s="159">
        <v>43.61</v>
      </c>
    </row>
    <row r="13811" spans="3:4" ht="15" hidden="1" customHeight="1" x14ac:dyDescent="0.25">
      <c r="C13811" s="160" t="s">
        <v>312</v>
      </c>
      <c r="D13811" s="161">
        <v>1252.07</v>
      </c>
    </row>
    <row r="13812" spans="3:4" ht="15" hidden="1" customHeight="1" x14ac:dyDescent="0.25">
      <c r="C13812" s="158" t="s">
        <v>544</v>
      </c>
      <c r="D13812" s="159">
        <v>507.4</v>
      </c>
    </row>
    <row r="13813" spans="3:4" ht="15" hidden="1" customHeight="1" x14ac:dyDescent="0.25">
      <c r="C13813" s="160" t="s">
        <v>544</v>
      </c>
      <c r="D13813" s="161">
        <v>581.1</v>
      </c>
    </row>
    <row r="13814" spans="3:4" ht="15" hidden="1" customHeight="1" x14ac:dyDescent="0.25">
      <c r="C13814" s="158" t="s">
        <v>307</v>
      </c>
      <c r="D13814" s="159">
        <v>419.32</v>
      </c>
    </row>
    <row r="13815" spans="3:4" ht="15" hidden="1" customHeight="1" x14ac:dyDescent="0.25">
      <c r="C13815" s="160" t="s">
        <v>545</v>
      </c>
      <c r="D13815" s="161">
        <v>753.62</v>
      </c>
    </row>
    <row r="13816" spans="3:4" ht="15" hidden="1" customHeight="1" x14ac:dyDescent="0.25">
      <c r="C13816" s="158" t="s">
        <v>307</v>
      </c>
      <c r="D13816" s="159">
        <v>353.22</v>
      </c>
    </row>
    <row r="13817" spans="3:4" ht="15" hidden="1" customHeight="1" x14ac:dyDescent="0.25">
      <c r="C13817" s="160" t="s">
        <v>549</v>
      </c>
      <c r="D13817" s="161">
        <v>676.05</v>
      </c>
    </row>
    <row r="13818" spans="3:4" ht="15" hidden="1" customHeight="1" x14ac:dyDescent="0.25">
      <c r="C13818" s="158" t="s">
        <v>551</v>
      </c>
      <c r="D13818" s="159">
        <v>690.41</v>
      </c>
    </row>
    <row r="13819" spans="3:4" ht="15" hidden="1" customHeight="1" x14ac:dyDescent="0.25">
      <c r="C13819" s="160" t="s">
        <v>546</v>
      </c>
      <c r="D13819" s="161">
        <v>1040.6199999999999</v>
      </c>
    </row>
    <row r="13820" spans="3:4" ht="15" hidden="1" customHeight="1" x14ac:dyDescent="0.25">
      <c r="C13820" s="158" t="s">
        <v>540</v>
      </c>
      <c r="D13820" s="159">
        <v>15.88</v>
      </c>
    </row>
    <row r="13821" spans="3:4" ht="15" hidden="1" customHeight="1" x14ac:dyDescent="0.25">
      <c r="C13821" s="160" t="s">
        <v>557</v>
      </c>
      <c r="D13821" s="161">
        <v>547.21</v>
      </c>
    </row>
    <row r="13822" spans="3:4" ht="15" hidden="1" customHeight="1" x14ac:dyDescent="0.25">
      <c r="C13822" s="158" t="s">
        <v>546</v>
      </c>
      <c r="D13822" s="159">
        <v>527.23</v>
      </c>
    </row>
    <row r="13823" spans="3:4" ht="15" hidden="1" customHeight="1" x14ac:dyDescent="0.25">
      <c r="C13823" s="160" t="s">
        <v>542</v>
      </c>
      <c r="D13823" s="161">
        <v>279.97000000000003</v>
      </c>
    </row>
    <row r="13824" spans="3:4" ht="15" hidden="1" customHeight="1" x14ac:dyDescent="0.25">
      <c r="C13824" s="158" t="s">
        <v>550</v>
      </c>
      <c r="D13824" s="159">
        <v>660.87</v>
      </c>
    </row>
    <row r="13825" spans="3:4" ht="15" hidden="1" customHeight="1" x14ac:dyDescent="0.25">
      <c r="C13825" s="160" t="s">
        <v>309</v>
      </c>
      <c r="D13825" s="161">
        <v>1082.3699999999999</v>
      </c>
    </row>
    <row r="13826" spans="3:4" ht="15" hidden="1" customHeight="1" x14ac:dyDescent="0.25">
      <c r="C13826" s="158" t="s">
        <v>309</v>
      </c>
      <c r="D13826" s="159">
        <v>945.44</v>
      </c>
    </row>
    <row r="13827" spans="3:4" ht="15" hidden="1" customHeight="1" x14ac:dyDescent="0.25">
      <c r="C13827" s="160" t="s">
        <v>552</v>
      </c>
      <c r="D13827" s="161">
        <v>774.42</v>
      </c>
    </row>
    <row r="13828" spans="3:4" ht="15" hidden="1" customHeight="1" x14ac:dyDescent="0.25">
      <c r="C13828" s="158" t="s">
        <v>545</v>
      </c>
      <c r="D13828" s="159">
        <v>888.8</v>
      </c>
    </row>
    <row r="13829" spans="3:4" ht="15" hidden="1" customHeight="1" x14ac:dyDescent="0.25">
      <c r="C13829" s="160" t="s">
        <v>312</v>
      </c>
      <c r="D13829" s="161">
        <v>1140.97</v>
      </c>
    </row>
    <row r="13830" spans="3:4" ht="15" hidden="1" customHeight="1" x14ac:dyDescent="0.25">
      <c r="C13830" s="158" t="s">
        <v>552</v>
      </c>
      <c r="D13830" s="159">
        <v>772.19</v>
      </c>
    </row>
    <row r="13831" spans="3:4" ht="15" hidden="1" customHeight="1" x14ac:dyDescent="0.25">
      <c r="C13831" s="160" t="s">
        <v>543</v>
      </c>
      <c r="D13831" s="161">
        <v>75.73</v>
      </c>
    </row>
    <row r="13832" spans="3:4" ht="15" hidden="1" customHeight="1" x14ac:dyDescent="0.25">
      <c r="C13832" s="158" t="s">
        <v>557</v>
      </c>
      <c r="D13832" s="159">
        <v>27.42</v>
      </c>
    </row>
    <row r="13833" spans="3:4" ht="15" hidden="1" customHeight="1" x14ac:dyDescent="0.25">
      <c r="C13833" s="160" t="s">
        <v>540</v>
      </c>
      <c r="D13833" s="161">
        <v>662.8</v>
      </c>
    </row>
    <row r="13834" spans="3:4" ht="15" hidden="1" customHeight="1" x14ac:dyDescent="0.25">
      <c r="C13834" s="158" t="s">
        <v>541</v>
      </c>
      <c r="D13834" s="159">
        <v>482.9</v>
      </c>
    </row>
    <row r="13835" spans="3:4" ht="15" hidden="1" customHeight="1" x14ac:dyDescent="0.25">
      <c r="C13835" s="160" t="s">
        <v>551</v>
      </c>
      <c r="D13835" s="161">
        <v>587.91999999999996</v>
      </c>
    </row>
    <row r="13836" spans="3:4" ht="15" hidden="1" customHeight="1" x14ac:dyDescent="0.25">
      <c r="C13836" s="158" t="s">
        <v>539</v>
      </c>
      <c r="D13836" s="159">
        <v>691.37</v>
      </c>
    </row>
    <row r="13837" spans="3:4" ht="15" hidden="1" customHeight="1" x14ac:dyDescent="0.25">
      <c r="C13837" s="160" t="s">
        <v>553</v>
      </c>
      <c r="D13837" s="161">
        <v>669.45</v>
      </c>
    </row>
    <row r="13838" spans="3:4" ht="15" hidden="1" customHeight="1" x14ac:dyDescent="0.25">
      <c r="C13838" s="158" t="s">
        <v>540</v>
      </c>
      <c r="D13838" s="159">
        <v>543.27</v>
      </c>
    </row>
    <row r="13839" spans="3:4" ht="15" hidden="1" customHeight="1" x14ac:dyDescent="0.25">
      <c r="C13839" s="160" t="s">
        <v>551</v>
      </c>
      <c r="D13839" s="161">
        <v>129.88</v>
      </c>
    </row>
    <row r="13840" spans="3:4" ht="15" hidden="1" customHeight="1" x14ac:dyDescent="0.25">
      <c r="C13840" s="158" t="s">
        <v>541</v>
      </c>
      <c r="D13840" s="159">
        <v>1072.6300000000001</v>
      </c>
    </row>
    <row r="13841" spans="3:4" ht="15" hidden="1" customHeight="1" x14ac:dyDescent="0.25">
      <c r="C13841" s="160" t="s">
        <v>544</v>
      </c>
      <c r="D13841" s="161">
        <v>397.1</v>
      </c>
    </row>
    <row r="13842" spans="3:4" ht="15" hidden="1" customHeight="1" x14ac:dyDescent="0.25">
      <c r="C13842" s="158" t="s">
        <v>544</v>
      </c>
      <c r="D13842" s="159">
        <v>298.17</v>
      </c>
    </row>
    <row r="13843" spans="3:4" ht="15" hidden="1" customHeight="1" x14ac:dyDescent="0.25">
      <c r="C13843" s="160" t="s">
        <v>542</v>
      </c>
      <c r="D13843" s="161">
        <v>1103.05</v>
      </c>
    </row>
    <row r="13844" spans="3:4" ht="15" hidden="1" customHeight="1" x14ac:dyDescent="0.25">
      <c r="C13844" s="158" t="s">
        <v>539</v>
      </c>
      <c r="D13844" s="159">
        <v>723.96</v>
      </c>
    </row>
    <row r="13845" spans="3:4" ht="15" hidden="1" customHeight="1" x14ac:dyDescent="0.25">
      <c r="C13845" s="160" t="s">
        <v>312</v>
      </c>
      <c r="D13845" s="161">
        <v>1276.04</v>
      </c>
    </row>
    <row r="13846" spans="3:4" ht="15" hidden="1" customHeight="1" x14ac:dyDescent="0.25">
      <c r="C13846" s="158" t="s">
        <v>543</v>
      </c>
      <c r="D13846" s="159">
        <v>336.07</v>
      </c>
    </row>
    <row r="13847" spans="3:4" ht="15" hidden="1" customHeight="1" x14ac:dyDescent="0.25">
      <c r="C13847" s="160" t="s">
        <v>551</v>
      </c>
      <c r="D13847" s="161">
        <v>603.32000000000005</v>
      </c>
    </row>
    <row r="13848" spans="3:4" ht="15" hidden="1" customHeight="1" x14ac:dyDescent="0.25">
      <c r="C13848" s="158" t="s">
        <v>546</v>
      </c>
      <c r="D13848" s="159">
        <v>834.78</v>
      </c>
    </row>
    <row r="13849" spans="3:4" ht="15" hidden="1" customHeight="1" x14ac:dyDescent="0.25">
      <c r="C13849" s="160" t="s">
        <v>546</v>
      </c>
      <c r="D13849" s="161">
        <v>884</v>
      </c>
    </row>
    <row r="13850" spans="3:4" ht="15" hidden="1" customHeight="1" x14ac:dyDescent="0.25">
      <c r="C13850" s="158" t="s">
        <v>309</v>
      </c>
      <c r="D13850" s="159">
        <v>629.37</v>
      </c>
    </row>
    <row r="13851" spans="3:4" ht="15" hidden="1" customHeight="1" x14ac:dyDescent="0.25">
      <c r="C13851" s="160" t="s">
        <v>539</v>
      </c>
      <c r="D13851" s="161">
        <v>573.11</v>
      </c>
    </row>
    <row r="13852" spans="3:4" ht="15" hidden="1" customHeight="1" x14ac:dyDescent="0.25">
      <c r="C13852" s="158" t="s">
        <v>550</v>
      </c>
      <c r="D13852" s="159">
        <v>113.17</v>
      </c>
    </row>
    <row r="13853" spans="3:4" ht="15" hidden="1" customHeight="1" x14ac:dyDescent="0.25">
      <c r="C13853" s="160" t="s">
        <v>543</v>
      </c>
      <c r="D13853" s="161">
        <v>507.4</v>
      </c>
    </row>
    <row r="13854" spans="3:4" ht="15" hidden="1" customHeight="1" x14ac:dyDescent="0.25">
      <c r="C13854" s="158" t="s">
        <v>552</v>
      </c>
      <c r="D13854" s="159">
        <v>268.54000000000002</v>
      </c>
    </row>
    <row r="13855" spans="3:4" ht="15" hidden="1" customHeight="1" x14ac:dyDescent="0.25">
      <c r="C13855" s="160" t="s">
        <v>553</v>
      </c>
      <c r="D13855" s="161">
        <v>743.95</v>
      </c>
    </row>
    <row r="13856" spans="3:4" ht="15" hidden="1" customHeight="1" x14ac:dyDescent="0.25">
      <c r="C13856" s="158" t="s">
        <v>541</v>
      </c>
      <c r="D13856" s="159">
        <v>927.96</v>
      </c>
    </row>
    <row r="13857" spans="3:4" ht="15" hidden="1" customHeight="1" x14ac:dyDescent="0.25">
      <c r="C13857" s="160" t="s">
        <v>558</v>
      </c>
      <c r="D13857" s="161">
        <v>704.72</v>
      </c>
    </row>
    <row r="13858" spans="3:4" ht="15" hidden="1" customHeight="1" x14ac:dyDescent="0.25">
      <c r="C13858" s="158" t="s">
        <v>550</v>
      </c>
      <c r="D13858" s="159">
        <v>450.99</v>
      </c>
    </row>
    <row r="13859" spans="3:4" ht="15" hidden="1" customHeight="1" x14ac:dyDescent="0.25">
      <c r="C13859" s="160" t="s">
        <v>543</v>
      </c>
      <c r="D13859" s="161">
        <v>889.61</v>
      </c>
    </row>
    <row r="13860" spans="3:4" ht="15" hidden="1" customHeight="1" x14ac:dyDescent="0.25">
      <c r="C13860" s="158" t="s">
        <v>543</v>
      </c>
      <c r="D13860" s="159">
        <v>625.89</v>
      </c>
    </row>
    <row r="13861" spans="3:4" ht="15" hidden="1" customHeight="1" x14ac:dyDescent="0.25">
      <c r="C13861" s="160" t="s">
        <v>312</v>
      </c>
      <c r="D13861" s="161">
        <v>261.02</v>
      </c>
    </row>
    <row r="13862" spans="3:4" ht="15" hidden="1" customHeight="1" x14ac:dyDescent="0.25">
      <c r="C13862" s="158" t="s">
        <v>541</v>
      </c>
      <c r="D13862" s="159">
        <v>563.80999999999995</v>
      </c>
    </row>
    <row r="13863" spans="3:4" ht="15" hidden="1" customHeight="1" x14ac:dyDescent="0.25">
      <c r="C13863" s="160" t="s">
        <v>307</v>
      </c>
      <c r="D13863" s="161">
        <v>893.5</v>
      </c>
    </row>
    <row r="13864" spans="3:4" ht="15" hidden="1" customHeight="1" x14ac:dyDescent="0.25">
      <c r="C13864" s="158" t="s">
        <v>549</v>
      </c>
      <c r="D13864" s="159">
        <v>230.89</v>
      </c>
    </row>
    <row r="13865" spans="3:4" ht="15" hidden="1" customHeight="1" x14ac:dyDescent="0.25">
      <c r="C13865" s="160" t="s">
        <v>553</v>
      </c>
      <c r="D13865" s="161">
        <v>20.52</v>
      </c>
    </row>
    <row r="13866" spans="3:4" ht="15" hidden="1" customHeight="1" x14ac:dyDescent="0.25">
      <c r="C13866" s="158" t="s">
        <v>309</v>
      </c>
      <c r="D13866" s="159">
        <v>451.05</v>
      </c>
    </row>
    <row r="13867" spans="3:4" ht="15" hidden="1" customHeight="1" x14ac:dyDescent="0.25">
      <c r="C13867" s="160" t="s">
        <v>307</v>
      </c>
      <c r="D13867" s="161">
        <v>506.54</v>
      </c>
    </row>
    <row r="13868" spans="3:4" ht="15" hidden="1" customHeight="1" x14ac:dyDescent="0.25">
      <c r="C13868" s="158" t="s">
        <v>547</v>
      </c>
      <c r="D13868" s="159">
        <v>264.38</v>
      </c>
    </row>
    <row r="13869" spans="3:4" ht="15" hidden="1" customHeight="1" x14ac:dyDescent="0.25">
      <c r="C13869" s="160" t="s">
        <v>553</v>
      </c>
      <c r="D13869" s="161">
        <v>996.88</v>
      </c>
    </row>
    <row r="13870" spans="3:4" ht="15" hidden="1" customHeight="1" x14ac:dyDescent="0.25">
      <c r="C13870" s="158" t="s">
        <v>544</v>
      </c>
      <c r="D13870" s="159">
        <v>294.74</v>
      </c>
    </row>
    <row r="13871" spans="3:4" ht="15" hidden="1" customHeight="1" x14ac:dyDescent="0.25">
      <c r="C13871" s="160" t="s">
        <v>307</v>
      </c>
      <c r="D13871" s="161">
        <v>97.03</v>
      </c>
    </row>
    <row r="13872" spans="3:4" ht="15" hidden="1" customHeight="1" x14ac:dyDescent="0.25">
      <c r="C13872" s="158" t="s">
        <v>542</v>
      </c>
      <c r="D13872" s="159">
        <v>562.07000000000005</v>
      </c>
    </row>
    <row r="13873" spans="3:4" ht="15" hidden="1" customHeight="1" x14ac:dyDescent="0.25">
      <c r="C13873" s="160" t="s">
        <v>544</v>
      </c>
      <c r="D13873" s="161">
        <v>210.55</v>
      </c>
    </row>
    <row r="13874" spans="3:4" ht="15" hidden="1" customHeight="1" x14ac:dyDescent="0.25">
      <c r="C13874" s="158" t="s">
        <v>544</v>
      </c>
      <c r="D13874" s="159">
        <v>592.54</v>
      </c>
    </row>
    <row r="13875" spans="3:4" ht="15" hidden="1" customHeight="1" x14ac:dyDescent="0.25">
      <c r="C13875" s="160" t="s">
        <v>308</v>
      </c>
      <c r="D13875" s="161">
        <v>691</v>
      </c>
    </row>
    <row r="13876" spans="3:4" ht="15" hidden="1" customHeight="1" x14ac:dyDescent="0.25">
      <c r="C13876" s="158" t="s">
        <v>539</v>
      </c>
      <c r="D13876" s="159">
        <v>737.82</v>
      </c>
    </row>
    <row r="13877" spans="3:4" ht="15" hidden="1" customHeight="1" x14ac:dyDescent="0.25">
      <c r="C13877" s="160" t="s">
        <v>312</v>
      </c>
      <c r="D13877" s="161">
        <v>396.77</v>
      </c>
    </row>
    <row r="13878" spans="3:4" ht="15" hidden="1" customHeight="1" x14ac:dyDescent="0.25">
      <c r="C13878" s="158" t="s">
        <v>548</v>
      </c>
      <c r="D13878" s="159">
        <v>672.99</v>
      </c>
    </row>
    <row r="13879" spans="3:4" ht="15" hidden="1" customHeight="1" x14ac:dyDescent="0.25">
      <c r="C13879" s="160" t="s">
        <v>309</v>
      </c>
      <c r="D13879" s="161">
        <v>320.76</v>
      </c>
    </row>
    <row r="13880" spans="3:4" ht="15" hidden="1" customHeight="1" x14ac:dyDescent="0.25">
      <c r="C13880" s="158" t="s">
        <v>547</v>
      </c>
      <c r="D13880" s="159">
        <v>695.18</v>
      </c>
    </row>
    <row r="13881" spans="3:4" ht="15" hidden="1" customHeight="1" x14ac:dyDescent="0.25">
      <c r="C13881" s="160" t="s">
        <v>307</v>
      </c>
      <c r="D13881" s="161">
        <v>447.79</v>
      </c>
    </row>
    <row r="13882" spans="3:4" ht="15" hidden="1" customHeight="1" x14ac:dyDescent="0.25">
      <c r="C13882" s="158" t="s">
        <v>546</v>
      </c>
      <c r="D13882" s="159">
        <v>1132.3499999999999</v>
      </c>
    </row>
    <row r="13883" spans="3:4" ht="15" hidden="1" customHeight="1" x14ac:dyDescent="0.25">
      <c r="C13883" s="160" t="s">
        <v>554</v>
      </c>
      <c r="D13883" s="161">
        <v>58.28</v>
      </c>
    </row>
    <row r="13884" spans="3:4" ht="15" hidden="1" customHeight="1" x14ac:dyDescent="0.25">
      <c r="C13884" s="158" t="s">
        <v>554</v>
      </c>
      <c r="D13884" s="159">
        <v>347.51</v>
      </c>
    </row>
    <row r="13885" spans="3:4" ht="15" hidden="1" customHeight="1" x14ac:dyDescent="0.25">
      <c r="C13885" s="160" t="s">
        <v>312</v>
      </c>
      <c r="D13885" s="161">
        <v>809.68</v>
      </c>
    </row>
    <row r="13886" spans="3:4" ht="15" hidden="1" customHeight="1" x14ac:dyDescent="0.25">
      <c r="C13886" s="158" t="s">
        <v>557</v>
      </c>
      <c r="D13886" s="159">
        <v>236.77</v>
      </c>
    </row>
    <row r="13887" spans="3:4" ht="15" hidden="1" customHeight="1" x14ac:dyDescent="0.25">
      <c r="C13887" s="160" t="s">
        <v>312</v>
      </c>
      <c r="D13887" s="161">
        <v>594.34</v>
      </c>
    </row>
    <row r="13888" spans="3:4" ht="15" hidden="1" customHeight="1" x14ac:dyDescent="0.25">
      <c r="C13888" s="158" t="s">
        <v>542</v>
      </c>
      <c r="D13888" s="159">
        <v>1212.06</v>
      </c>
    </row>
    <row r="13889" spans="3:4" ht="15" hidden="1" customHeight="1" x14ac:dyDescent="0.25">
      <c r="C13889" s="160" t="s">
        <v>554</v>
      </c>
      <c r="D13889" s="161">
        <v>926.29</v>
      </c>
    </row>
    <row r="13890" spans="3:4" ht="15" hidden="1" customHeight="1" x14ac:dyDescent="0.25">
      <c r="C13890" s="158" t="s">
        <v>552</v>
      </c>
      <c r="D13890" s="159">
        <v>212.52</v>
      </c>
    </row>
    <row r="13891" spans="3:4" ht="15" hidden="1" customHeight="1" x14ac:dyDescent="0.25">
      <c r="C13891" s="160" t="s">
        <v>312</v>
      </c>
      <c r="D13891" s="161">
        <v>505.44</v>
      </c>
    </row>
    <row r="13892" spans="3:4" ht="15" hidden="1" customHeight="1" x14ac:dyDescent="0.25">
      <c r="C13892" s="158" t="s">
        <v>552</v>
      </c>
      <c r="D13892" s="159">
        <v>956.7</v>
      </c>
    </row>
    <row r="13893" spans="3:4" ht="15" hidden="1" customHeight="1" x14ac:dyDescent="0.25">
      <c r="C13893" s="160" t="s">
        <v>542</v>
      </c>
      <c r="D13893" s="161">
        <v>1112.57</v>
      </c>
    </row>
    <row r="13894" spans="3:4" ht="15" hidden="1" customHeight="1" x14ac:dyDescent="0.25">
      <c r="C13894" s="158" t="s">
        <v>543</v>
      </c>
      <c r="D13894" s="159">
        <v>958.1</v>
      </c>
    </row>
    <row r="13895" spans="3:4" ht="15" hidden="1" customHeight="1" x14ac:dyDescent="0.25">
      <c r="C13895" s="160" t="s">
        <v>540</v>
      </c>
      <c r="D13895" s="161">
        <v>1183.24</v>
      </c>
    </row>
    <row r="13896" spans="3:4" ht="15" hidden="1" customHeight="1" x14ac:dyDescent="0.25">
      <c r="C13896" s="158" t="s">
        <v>551</v>
      </c>
      <c r="D13896" s="159">
        <v>1115.49</v>
      </c>
    </row>
    <row r="13897" spans="3:4" ht="15" hidden="1" customHeight="1" x14ac:dyDescent="0.25">
      <c r="C13897" s="160" t="s">
        <v>540</v>
      </c>
      <c r="D13897" s="161">
        <v>786.65</v>
      </c>
    </row>
    <row r="13898" spans="3:4" ht="15" hidden="1" customHeight="1" x14ac:dyDescent="0.25">
      <c r="C13898" s="158" t="s">
        <v>549</v>
      </c>
      <c r="D13898" s="159">
        <v>392.31</v>
      </c>
    </row>
    <row r="13899" spans="3:4" ht="15" hidden="1" customHeight="1" x14ac:dyDescent="0.25">
      <c r="C13899" s="160" t="s">
        <v>312</v>
      </c>
      <c r="D13899" s="161">
        <v>832.67</v>
      </c>
    </row>
    <row r="13900" spans="3:4" ht="15" hidden="1" customHeight="1" x14ac:dyDescent="0.25">
      <c r="C13900" s="158" t="s">
        <v>551</v>
      </c>
      <c r="D13900" s="159">
        <v>1244.23</v>
      </c>
    </row>
    <row r="13901" spans="3:4" ht="15" hidden="1" customHeight="1" x14ac:dyDescent="0.25">
      <c r="C13901" s="160" t="s">
        <v>551</v>
      </c>
      <c r="D13901" s="161">
        <v>970.45</v>
      </c>
    </row>
    <row r="13902" spans="3:4" ht="15" hidden="1" customHeight="1" x14ac:dyDescent="0.25">
      <c r="C13902" s="158" t="s">
        <v>542</v>
      </c>
      <c r="D13902" s="159">
        <v>783.66</v>
      </c>
    </row>
    <row r="13903" spans="3:4" ht="15" hidden="1" customHeight="1" x14ac:dyDescent="0.25">
      <c r="C13903" s="160" t="s">
        <v>312</v>
      </c>
      <c r="D13903" s="161">
        <v>803.99</v>
      </c>
    </row>
    <row r="13904" spans="3:4" ht="15" hidden="1" customHeight="1" x14ac:dyDescent="0.25">
      <c r="C13904" s="158" t="s">
        <v>551</v>
      </c>
      <c r="D13904" s="159">
        <v>871.33</v>
      </c>
    </row>
    <row r="13905" spans="3:4" ht="15" hidden="1" customHeight="1" x14ac:dyDescent="0.25">
      <c r="C13905" s="160" t="s">
        <v>551</v>
      </c>
      <c r="D13905" s="161">
        <v>653.74</v>
      </c>
    </row>
    <row r="13906" spans="3:4" ht="15" hidden="1" customHeight="1" x14ac:dyDescent="0.25">
      <c r="C13906" s="158" t="s">
        <v>539</v>
      </c>
      <c r="D13906" s="159">
        <v>536.05999999999995</v>
      </c>
    </row>
    <row r="13907" spans="3:4" ht="15" hidden="1" customHeight="1" x14ac:dyDescent="0.25">
      <c r="C13907" s="160" t="s">
        <v>556</v>
      </c>
      <c r="D13907" s="161">
        <v>1113.95</v>
      </c>
    </row>
    <row r="13908" spans="3:4" ht="15" hidden="1" customHeight="1" x14ac:dyDescent="0.25">
      <c r="C13908" s="158" t="s">
        <v>312</v>
      </c>
      <c r="D13908" s="159">
        <v>728.13</v>
      </c>
    </row>
    <row r="13909" spans="3:4" ht="15" hidden="1" customHeight="1" x14ac:dyDescent="0.25">
      <c r="C13909" s="160" t="s">
        <v>552</v>
      </c>
      <c r="D13909" s="161">
        <v>135.4</v>
      </c>
    </row>
    <row r="13910" spans="3:4" ht="15" hidden="1" customHeight="1" x14ac:dyDescent="0.25">
      <c r="C13910" s="158" t="s">
        <v>549</v>
      </c>
      <c r="D13910" s="159">
        <v>1046.82</v>
      </c>
    </row>
    <row r="13911" spans="3:4" ht="15" hidden="1" customHeight="1" x14ac:dyDescent="0.25">
      <c r="C13911" s="160" t="s">
        <v>552</v>
      </c>
      <c r="D13911" s="161">
        <v>601.02</v>
      </c>
    </row>
    <row r="13912" spans="3:4" ht="15" hidden="1" customHeight="1" x14ac:dyDescent="0.25">
      <c r="C13912" s="158" t="s">
        <v>307</v>
      </c>
      <c r="D13912" s="159">
        <v>417.63</v>
      </c>
    </row>
    <row r="13913" spans="3:4" ht="15" hidden="1" customHeight="1" x14ac:dyDescent="0.25">
      <c r="C13913" s="160" t="s">
        <v>553</v>
      </c>
      <c r="D13913" s="161">
        <v>109.94</v>
      </c>
    </row>
    <row r="13914" spans="3:4" ht="15" hidden="1" customHeight="1" x14ac:dyDescent="0.25">
      <c r="C13914" s="158" t="s">
        <v>544</v>
      </c>
      <c r="D13914" s="159">
        <v>509.3</v>
      </c>
    </row>
    <row r="13915" spans="3:4" ht="15" hidden="1" customHeight="1" x14ac:dyDescent="0.25">
      <c r="C13915" s="160" t="s">
        <v>547</v>
      </c>
      <c r="D13915" s="161">
        <v>744.25</v>
      </c>
    </row>
    <row r="13916" spans="3:4" ht="15" hidden="1" customHeight="1" x14ac:dyDescent="0.25">
      <c r="C13916" s="158" t="s">
        <v>554</v>
      </c>
      <c r="D13916" s="159">
        <v>138.61000000000001</v>
      </c>
    </row>
    <row r="13917" spans="3:4" ht="15" hidden="1" customHeight="1" x14ac:dyDescent="0.25">
      <c r="C13917" s="160" t="s">
        <v>545</v>
      </c>
      <c r="D13917" s="161">
        <v>1041.4100000000001</v>
      </c>
    </row>
    <row r="13918" spans="3:4" ht="15" hidden="1" customHeight="1" x14ac:dyDescent="0.25">
      <c r="C13918" s="158" t="s">
        <v>543</v>
      </c>
      <c r="D13918" s="159">
        <v>131.31</v>
      </c>
    </row>
    <row r="13919" spans="3:4" ht="15" hidden="1" customHeight="1" x14ac:dyDescent="0.25">
      <c r="C13919" s="160" t="s">
        <v>546</v>
      </c>
      <c r="D13919" s="161">
        <v>559.11</v>
      </c>
    </row>
    <row r="13920" spans="3:4" ht="15" hidden="1" customHeight="1" x14ac:dyDescent="0.25">
      <c r="C13920" s="158" t="s">
        <v>312</v>
      </c>
      <c r="D13920" s="159">
        <v>654.28</v>
      </c>
    </row>
    <row r="13921" spans="3:4" ht="15" hidden="1" customHeight="1" x14ac:dyDescent="0.25">
      <c r="C13921" s="160" t="s">
        <v>540</v>
      </c>
      <c r="D13921" s="161">
        <v>294.93</v>
      </c>
    </row>
    <row r="13922" spans="3:4" ht="15" hidden="1" customHeight="1" x14ac:dyDescent="0.25">
      <c r="C13922" s="158" t="s">
        <v>309</v>
      </c>
      <c r="D13922" s="159">
        <v>140.6</v>
      </c>
    </row>
    <row r="13923" spans="3:4" ht="15" hidden="1" customHeight="1" x14ac:dyDescent="0.25">
      <c r="C13923" s="160" t="s">
        <v>543</v>
      </c>
      <c r="D13923" s="161">
        <v>189.27</v>
      </c>
    </row>
    <row r="13924" spans="3:4" ht="15" hidden="1" customHeight="1" x14ac:dyDescent="0.25">
      <c r="C13924" s="158" t="s">
        <v>553</v>
      </c>
      <c r="D13924" s="159">
        <v>300.24</v>
      </c>
    </row>
    <row r="13925" spans="3:4" ht="15" hidden="1" customHeight="1" x14ac:dyDescent="0.25">
      <c r="C13925" s="160" t="s">
        <v>312</v>
      </c>
      <c r="D13925" s="161">
        <v>749.38</v>
      </c>
    </row>
    <row r="13926" spans="3:4" ht="15" hidden="1" customHeight="1" x14ac:dyDescent="0.25">
      <c r="C13926" s="158" t="s">
        <v>307</v>
      </c>
      <c r="D13926" s="159">
        <v>638.5</v>
      </c>
    </row>
    <row r="13927" spans="3:4" ht="15" hidden="1" customHeight="1" x14ac:dyDescent="0.25">
      <c r="C13927" s="160" t="s">
        <v>312</v>
      </c>
      <c r="D13927" s="161">
        <v>666.55</v>
      </c>
    </row>
    <row r="13928" spans="3:4" ht="15" hidden="1" customHeight="1" x14ac:dyDescent="0.25">
      <c r="C13928" s="158" t="s">
        <v>555</v>
      </c>
      <c r="D13928" s="159">
        <v>789.23</v>
      </c>
    </row>
    <row r="13929" spans="3:4" ht="15" hidden="1" customHeight="1" x14ac:dyDescent="0.25">
      <c r="C13929" s="160" t="s">
        <v>541</v>
      </c>
      <c r="D13929" s="161">
        <v>279.39999999999998</v>
      </c>
    </row>
    <row r="13930" spans="3:4" ht="15" hidden="1" customHeight="1" x14ac:dyDescent="0.25">
      <c r="C13930" s="158" t="s">
        <v>543</v>
      </c>
      <c r="D13930" s="159">
        <v>350.77</v>
      </c>
    </row>
    <row r="13931" spans="3:4" ht="15" hidden="1" customHeight="1" x14ac:dyDescent="0.25">
      <c r="C13931" s="160" t="s">
        <v>309</v>
      </c>
      <c r="D13931" s="161">
        <v>166.78</v>
      </c>
    </row>
    <row r="13932" spans="3:4" ht="15" hidden="1" customHeight="1" x14ac:dyDescent="0.25">
      <c r="C13932" s="158" t="s">
        <v>546</v>
      </c>
      <c r="D13932" s="159">
        <v>68.86</v>
      </c>
    </row>
    <row r="13933" spans="3:4" ht="15" hidden="1" customHeight="1" x14ac:dyDescent="0.25">
      <c r="C13933" s="160" t="s">
        <v>549</v>
      </c>
      <c r="D13933" s="161">
        <v>505.51</v>
      </c>
    </row>
    <row r="13934" spans="3:4" ht="15" hidden="1" customHeight="1" x14ac:dyDescent="0.25">
      <c r="C13934" s="158" t="s">
        <v>543</v>
      </c>
      <c r="D13934" s="159">
        <v>178.23</v>
      </c>
    </row>
    <row r="13935" spans="3:4" ht="15" hidden="1" customHeight="1" x14ac:dyDescent="0.25">
      <c r="C13935" s="160" t="s">
        <v>558</v>
      </c>
      <c r="D13935" s="161">
        <v>714.6</v>
      </c>
    </row>
    <row r="13936" spans="3:4" ht="15" hidden="1" customHeight="1" x14ac:dyDescent="0.25">
      <c r="C13936" s="158" t="s">
        <v>550</v>
      </c>
      <c r="D13936" s="159">
        <v>12.8</v>
      </c>
    </row>
    <row r="13937" spans="3:4" ht="15" hidden="1" customHeight="1" x14ac:dyDescent="0.25">
      <c r="C13937" s="160" t="s">
        <v>307</v>
      </c>
      <c r="D13937" s="161">
        <v>36.68</v>
      </c>
    </row>
    <row r="13938" spans="3:4" ht="15" hidden="1" customHeight="1" x14ac:dyDescent="0.25">
      <c r="C13938" s="158" t="s">
        <v>558</v>
      </c>
      <c r="D13938" s="159">
        <v>360.08</v>
      </c>
    </row>
    <row r="13939" spans="3:4" ht="15" hidden="1" customHeight="1" x14ac:dyDescent="0.25">
      <c r="C13939" s="160" t="s">
        <v>312</v>
      </c>
      <c r="D13939" s="161">
        <v>841.88</v>
      </c>
    </row>
    <row r="13940" spans="3:4" ht="15" hidden="1" customHeight="1" x14ac:dyDescent="0.25">
      <c r="C13940" s="158" t="s">
        <v>554</v>
      </c>
      <c r="D13940" s="159">
        <v>1131.58</v>
      </c>
    </row>
    <row r="13941" spans="3:4" ht="15" hidden="1" customHeight="1" x14ac:dyDescent="0.25">
      <c r="C13941" s="160" t="s">
        <v>309</v>
      </c>
      <c r="D13941" s="161">
        <v>278.10000000000002</v>
      </c>
    </row>
    <row r="13942" spans="3:4" ht="15" hidden="1" customHeight="1" x14ac:dyDescent="0.25">
      <c r="C13942" s="158" t="s">
        <v>552</v>
      </c>
      <c r="D13942" s="159">
        <v>333.56</v>
      </c>
    </row>
    <row r="13943" spans="3:4" ht="15" hidden="1" customHeight="1" x14ac:dyDescent="0.25">
      <c r="C13943" s="160" t="s">
        <v>307</v>
      </c>
      <c r="D13943" s="161">
        <v>716.91</v>
      </c>
    </row>
    <row r="13944" spans="3:4" ht="15" hidden="1" customHeight="1" x14ac:dyDescent="0.25">
      <c r="C13944" s="158" t="s">
        <v>312</v>
      </c>
      <c r="D13944" s="159">
        <v>22.15</v>
      </c>
    </row>
    <row r="13945" spans="3:4" ht="15" hidden="1" customHeight="1" x14ac:dyDescent="0.25">
      <c r="C13945" s="160" t="s">
        <v>307</v>
      </c>
      <c r="D13945" s="161">
        <v>575.66</v>
      </c>
    </row>
    <row r="13946" spans="3:4" ht="15" hidden="1" customHeight="1" x14ac:dyDescent="0.25">
      <c r="C13946" s="158" t="s">
        <v>552</v>
      </c>
      <c r="D13946" s="159">
        <v>945.81</v>
      </c>
    </row>
    <row r="13947" spans="3:4" ht="15" hidden="1" customHeight="1" x14ac:dyDescent="0.25">
      <c r="C13947" s="160" t="s">
        <v>554</v>
      </c>
      <c r="D13947" s="161">
        <v>613.12</v>
      </c>
    </row>
    <row r="13948" spans="3:4" ht="15" hidden="1" customHeight="1" x14ac:dyDescent="0.25">
      <c r="C13948" s="158" t="s">
        <v>542</v>
      </c>
      <c r="D13948" s="159">
        <v>974.45</v>
      </c>
    </row>
    <row r="13949" spans="3:4" ht="15" hidden="1" customHeight="1" x14ac:dyDescent="0.25">
      <c r="C13949" s="160" t="s">
        <v>540</v>
      </c>
      <c r="D13949" s="161">
        <v>585.32000000000005</v>
      </c>
    </row>
    <row r="13950" spans="3:4" ht="15" hidden="1" customHeight="1" x14ac:dyDescent="0.25">
      <c r="C13950" s="158" t="s">
        <v>307</v>
      </c>
      <c r="D13950" s="159">
        <v>1025.32</v>
      </c>
    </row>
    <row r="13951" spans="3:4" ht="15" hidden="1" customHeight="1" x14ac:dyDescent="0.25">
      <c r="C13951" s="160" t="s">
        <v>545</v>
      </c>
      <c r="D13951" s="161">
        <v>302.13</v>
      </c>
    </row>
    <row r="13952" spans="3:4" ht="15" hidden="1" customHeight="1" x14ac:dyDescent="0.25">
      <c r="C13952" s="158" t="s">
        <v>543</v>
      </c>
      <c r="D13952" s="159">
        <v>1240.95</v>
      </c>
    </row>
    <row r="13953" spans="3:4" ht="15" hidden="1" customHeight="1" x14ac:dyDescent="0.25">
      <c r="C13953" s="160" t="s">
        <v>309</v>
      </c>
      <c r="D13953" s="161">
        <v>160.58000000000001</v>
      </c>
    </row>
    <row r="13954" spans="3:4" ht="15" hidden="1" customHeight="1" x14ac:dyDescent="0.25">
      <c r="C13954" s="158" t="s">
        <v>555</v>
      </c>
      <c r="D13954" s="159">
        <v>302.05</v>
      </c>
    </row>
    <row r="13955" spans="3:4" ht="15" hidden="1" customHeight="1" x14ac:dyDescent="0.25">
      <c r="C13955" s="160" t="s">
        <v>551</v>
      </c>
      <c r="D13955" s="161">
        <v>1185.0899999999999</v>
      </c>
    </row>
    <row r="13956" spans="3:4" ht="15" hidden="1" customHeight="1" x14ac:dyDescent="0.25">
      <c r="C13956" s="158" t="s">
        <v>552</v>
      </c>
      <c r="D13956" s="159">
        <v>541.79</v>
      </c>
    </row>
    <row r="13957" spans="3:4" ht="15" hidden="1" customHeight="1" x14ac:dyDescent="0.25">
      <c r="C13957" s="160" t="s">
        <v>546</v>
      </c>
      <c r="D13957" s="161">
        <v>309.93</v>
      </c>
    </row>
    <row r="13958" spans="3:4" ht="15" hidden="1" customHeight="1" x14ac:dyDescent="0.25">
      <c r="C13958" s="158" t="s">
        <v>543</v>
      </c>
      <c r="D13958" s="159">
        <v>1064.5999999999999</v>
      </c>
    </row>
    <row r="13959" spans="3:4" ht="15" hidden="1" customHeight="1" x14ac:dyDescent="0.25">
      <c r="C13959" s="160" t="s">
        <v>557</v>
      </c>
      <c r="D13959" s="161">
        <v>835.29</v>
      </c>
    </row>
    <row r="13960" spans="3:4" ht="15" hidden="1" customHeight="1" x14ac:dyDescent="0.25">
      <c r="C13960" s="158" t="s">
        <v>551</v>
      </c>
      <c r="D13960" s="159">
        <v>643.1</v>
      </c>
    </row>
    <row r="13961" spans="3:4" ht="15" hidden="1" customHeight="1" x14ac:dyDescent="0.25">
      <c r="C13961" s="160" t="s">
        <v>542</v>
      </c>
      <c r="D13961" s="161">
        <v>647.96</v>
      </c>
    </row>
    <row r="13962" spans="3:4" ht="15" hidden="1" customHeight="1" x14ac:dyDescent="0.25">
      <c r="C13962" s="158" t="s">
        <v>553</v>
      </c>
      <c r="D13962" s="159">
        <v>1196.0999999999999</v>
      </c>
    </row>
    <row r="13963" spans="3:4" ht="15" hidden="1" customHeight="1" x14ac:dyDescent="0.25">
      <c r="C13963" s="160" t="s">
        <v>552</v>
      </c>
      <c r="D13963" s="161">
        <v>984.34</v>
      </c>
    </row>
    <row r="13964" spans="3:4" ht="15" hidden="1" customHeight="1" x14ac:dyDescent="0.25">
      <c r="C13964" s="158" t="s">
        <v>548</v>
      </c>
      <c r="D13964" s="159">
        <v>264</v>
      </c>
    </row>
    <row r="13965" spans="3:4" ht="15" hidden="1" customHeight="1" x14ac:dyDescent="0.25">
      <c r="C13965" s="160" t="s">
        <v>556</v>
      </c>
      <c r="D13965" s="161">
        <v>903.81</v>
      </c>
    </row>
    <row r="13966" spans="3:4" ht="15" hidden="1" customHeight="1" x14ac:dyDescent="0.25">
      <c r="C13966" s="158" t="s">
        <v>558</v>
      </c>
      <c r="D13966" s="159">
        <v>1134.32</v>
      </c>
    </row>
    <row r="13967" spans="3:4" ht="15" hidden="1" customHeight="1" x14ac:dyDescent="0.25">
      <c r="C13967" s="160" t="s">
        <v>540</v>
      </c>
      <c r="D13967" s="161">
        <v>1236.8</v>
      </c>
    </row>
    <row r="13968" spans="3:4" ht="15" hidden="1" customHeight="1" x14ac:dyDescent="0.25">
      <c r="C13968" s="158" t="s">
        <v>543</v>
      </c>
      <c r="D13968" s="159">
        <v>298.8</v>
      </c>
    </row>
    <row r="13969" spans="3:4" ht="15" hidden="1" customHeight="1" x14ac:dyDescent="0.25">
      <c r="C13969" s="160" t="s">
        <v>546</v>
      </c>
      <c r="D13969" s="161">
        <v>494.41</v>
      </c>
    </row>
    <row r="13970" spans="3:4" ht="15" hidden="1" customHeight="1" x14ac:dyDescent="0.25">
      <c r="C13970" s="158" t="s">
        <v>547</v>
      </c>
      <c r="D13970" s="159">
        <v>371.49</v>
      </c>
    </row>
    <row r="13971" spans="3:4" ht="15" hidden="1" customHeight="1" x14ac:dyDescent="0.25">
      <c r="C13971" s="160" t="s">
        <v>544</v>
      </c>
      <c r="D13971" s="161">
        <v>363.53</v>
      </c>
    </row>
    <row r="13972" spans="3:4" ht="15" hidden="1" customHeight="1" x14ac:dyDescent="0.25">
      <c r="C13972" s="158" t="s">
        <v>549</v>
      </c>
      <c r="D13972" s="159">
        <v>1098.29</v>
      </c>
    </row>
    <row r="13973" spans="3:4" ht="15" hidden="1" customHeight="1" x14ac:dyDescent="0.25">
      <c r="C13973" s="160" t="s">
        <v>547</v>
      </c>
      <c r="D13973" s="161">
        <v>288.42</v>
      </c>
    </row>
    <row r="13974" spans="3:4" ht="15" hidden="1" customHeight="1" x14ac:dyDescent="0.25">
      <c r="C13974" s="158" t="s">
        <v>546</v>
      </c>
      <c r="D13974" s="159">
        <v>495.36</v>
      </c>
    </row>
    <row r="13975" spans="3:4" ht="15" hidden="1" customHeight="1" x14ac:dyDescent="0.25">
      <c r="C13975" s="160" t="s">
        <v>553</v>
      </c>
      <c r="D13975" s="161">
        <v>597.79</v>
      </c>
    </row>
    <row r="13976" spans="3:4" ht="15" hidden="1" customHeight="1" x14ac:dyDescent="0.25">
      <c r="C13976" s="158" t="s">
        <v>540</v>
      </c>
      <c r="D13976" s="159">
        <v>390.04</v>
      </c>
    </row>
    <row r="13977" spans="3:4" ht="15" hidden="1" customHeight="1" x14ac:dyDescent="0.25">
      <c r="C13977" s="160" t="s">
        <v>307</v>
      </c>
      <c r="D13977" s="161">
        <v>1170.6199999999999</v>
      </c>
    </row>
    <row r="13978" spans="3:4" ht="15" hidden="1" customHeight="1" x14ac:dyDescent="0.25">
      <c r="C13978" s="158" t="s">
        <v>550</v>
      </c>
      <c r="D13978" s="159">
        <v>732.13</v>
      </c>
    </row>
    <row r="13979" spans="3:4" ht="15" hidden="1" customHeight="1" x14ac:dyDescent="0.25">
      <c r="C13979" s="160" t="s">
        <v>312</v>
      </c>
      <c r="D13979" s="161">
        <v>737.53</v>
      </c>
    </row>
    <row r="13980" spans="3:4" ht="15" hidden="1" customHeight="1" x14ac:dyDescent="0.25">
      <c r="C13980" s="158" t="s">
        <v>551</v>
      </c>
      <c r="D13980" s="159">
        <v>758.25</v>
      </c>
    </row>
    <row r="13981" spans="3:4" ht="15" hidden="1" customHeight="1" x14ac:dyDescent="0.25">
      <c r="C13981" s="160" t="s">
        <v>307</v>
      </c>
      <c r="D13981" s="161">
        <v>712.34</v>
      </c>
    </row>
    <row r="13982" spans="3:4" ht="15" hidden="1" customHeight="1" x14ac:dyDescent="0.25">
      <c r="C13982" s="158" t="s">
        <v>312</v>
      </c>
      <c r="D13982" s="159">
        <v>886.51</v>
      </c>
    </row>
    <row r="13983" spans="3:4" ht="15" hidden="1" customHeight="1" x14ac:dyDescent="0.25">
      <c r="C13983" s="160" t="s">
        <v>307</v>
      </c>
      <c r="D13983" s="161">
        <v>62.18</v>
      </c>
    </row>
    <row r="13984" spans="3:4" ht="15" hidden="1" customHeight="1" x14ac:dyDescent="0.25">
      <c r="C13984" s="158" t="s">
        <v>549</v>
      </c>
      <c r="D13984" s="159">
        <v>781.09</v>
      </c>
    </row>
    <row r="13985" spans="3:4" ht="15" hidden="1" customHeight="1" x14ac:dyDescent="0.25">
      <c r="C13985" s="160" t="s">
        <v>307</v>
      </c>
      <c r="D13985" s="161">
        <v>218.99</v>
      </c>
    </row>
    <row r="13986" spans="3:4" ht="15" hidden="1" customHeight="1" x14ac:dyDescent="0.25">
      <c r="C13986" s="158" t="s">
        <v>539</v>
      </c>
      <c r="D13986" s="159">
        <v>787.28</v>
      </c>
    </row>
    <row r="13987" spans="3:4" ht="15" hidden="1" customHeight="1" x14ac:dyDescent="0.25">
      <c r="C13987" s="160" t="s">
        <v>309</v>
      </c>
      <c r="D13987" s="161">
        <v>653.44000000000005</v>
      </c>
    </row>
    <row r="13988" spans="3:4" ht="15" hidden="1" customHeight="1" x14ac:dyDescent="0.25">
      <c r="C13988" s="158" t="s">
        <v>307</v>
      </c>
      <c r="D13988" s="159">
        <v>658.49</v>
      </c>
    </row>
    <row r="13989" spans="3:4" ht="15" hidden="1" customHeight="1" x14ac:dyDescent="0.25">
      <c r="C13989" s="160" t="s">
        <v>556</v>
      </c>
      <c r="D13989" s="161">
        <v>539.29999999999995</v>
      </c>
    </row>
    <row r="13990" spans="3:4" ht="15" hidden="1" customHeight="1" x14ac:dyDescent="0.25">
      <c r="C13990" s="158" t="s">
        <v>307</v>
      </c>
      <c r="D13990" s="159">
        <v>166.85</v>
      </c>
    </row>
    <row r="13991" spans="3:4" ht="15" hidden="1" customHeight="1" x14ac:dyDescent="0.25">
      <c r="C13991" s="160" t="s">
        <v>551</v>
      </c>
      <c r="D13991" s="161">
        <v>642.64</v>
      </c>
    </row>
    <row r="13992" spans="3:4" ht="15" hidden="1" customHeight="1" x14ac:dyDescent="0.25">
      <c r="C13992" s="158" t="s">
        <v>551</v>
      </c>
      <c r="D13992" s="159">
        <v>703.22</v>
      </c>
    </row>
    <row r="13993" spans="3:4" ht="15" hidden="1" customHeight="1" x14ac:dyDescent="0.25">
      <c r="C13993" s="160" t="s">
        <v>541</v>
      </c>
      <c r="D13993" s="161">
        <v>1160.8900000000001</v>
      </c>
    </row>
    <row r="13994" spans="3:4" ht="15" hidden="1" customHeight="1" x14ac:dyDescent="0.25">
      <c r="C13994" s="158" t="s">
        <v>540</v>
      </c>
      <c r="D13994" s="159">
        <v>804.95</v>
      </c>
    </row>
    <row r="13995" spans="3:4" ht="15" hidden="1" customHeight="1" x14ac:dyDescent="0.25">
      <c r="C13995" s="160" t="s">
        <v>312</v>
      </c>
      <c r="D13995" s="161">
        <v>710.18</v>
      </c>
    </row>
    <row r="13996" spans="3:4" ht="15" hidden="1" customHeight="1" x14ac:dyDescent="0.25">
      <c r="C13996" s="158" t="s">
        <v>553</v>
      </c>
      <c r="D13996" s="159">
        <v>264.27</v>
      </c>
    </row>
    <row r="13997" spans="3:4" ht="15" hidden="1" customHeight="1" x14ac:dyDescent="0.25">
      <c r="C13997" s="160" t="s">
        <v>541</v>
      </c>
      <c r="D13997" s="161">
        <v>527.87</v>
      </c>
    </row>
    <row r="13998" spans="3:4" ht="15" hidden="1" customHeight="1" x14ac:dyDescent="0.25">
      <c r="C13998" s="158" t="s">
        <v>540</v>
      </c>
      <c r="D13998" s="159">
        <v>398.97</v>
      </c>
    </row>
    <row r="13999" spans="3:4" ht="15" hidden="1" customHeight="1" x14ac:dyDescent="0.25">
      <c r="C13999" s="160" t="s">
        <v>540</v>
      </c>
      <c r="D13999" s="161">
        <v>240.24</v>
      </c>
    </row>
    <row r="14000" spans="3:4" ht="15" hidden="1" customHeight="1" x14ac:dyDescent="0.25">
      <c r="C14000" s="158" t="s">
        <v>545</v>
      </c>
      <c r="D14000" s="159">
        <v>565.52</v>
      </c>
    </row>
    <row r="14001" spans="3:4" ht="15" hidden="1" customHeight="1" x14ac:dyDescent="0.25">
      <c r="C14001" s="160" t="s">
        <v>312</v>
      </c>
      <c r="D14001" s="161">
        <v>529.25</v>
      </c>
    </row>
    <row r="14002" spans="3:4" ht="15" hidden="1" customHeight="1" x14ac:dyDescent="0.25">
      <c r="C14002" s="158" t="s">
        <v>550</v>
      </c>
      <c r="D14002" s="159">
        <v>153.37</v>
      </c>
    </row>
    <row r="14003" spans="3:4" ht="15" hidden="1" customHeight="1" x14ac:dyDescent="0.25">
      <c r="C14003" s="160" t="s">
        <v>540</v>
      </c>
      <c r="D14003" s="161">
        <v>431.32</v>
      </c>
    </row>
    <row r="14004" spans="3:4" ht="15" hidden="1" customHeight="1" x14ac:dyDescent="0.25">
      <c r="C14004" s="158" t="s">
        <v>312</v>
      </c>
      <c r="D14004" s="159">
        <v>134.72999999999999</v>
      </c>
    </row>
    <row r="14005" spans="3:4" ht="15" hidden="1" customHeight="1" x14ac:dyDescent="0.25">
      <c r="C14005" s="160" t="s">
        <v>539</v>
      </c>
      <c r="D14005" s="161">
        <v>560.89</v>
      </c>
    </row>
    <row r="14006" spans="3:4" ht="15" hidden="1" customHeight="1" x14ac:dyDescent="0.25">
      <c r="C14006" s="158" t="s">
        <v>309</v>
      </c>
      <c r="D14006" s="159">
        <v>688.24</v>
      </c>
    </row>
    <row r="14007" spans="3:4" ht="15" hidden="1" customHeight="1" x14ac:dyDescent="0.25">
      <c r="C14007" s="160" t="s">
        <v>551</v>
      </c>
      <c r="D14007" s="161">
        <v>10.92</v>
      </c>
    </row>
    <row r="14008" spans="3:4" ht="15" hidden="1" customHeight="1" x14ac:dyDescent="0.25">
      <c r="C14008" s="158" t="s">
        <v>547</v>
      </c>
      <c r="D14008" s="159">
        <v>438.46</v>
      </c>
    </row>
    <row r="14009" spans="3:4" ht="15" hidden="1" customHeight="1" x14ac:dyDescent="0.25">
      <c r="C14009" s="160" t="s">
        <v>542</v>
      </c>
      <c r="D14009" s="161">
        <v>1218.82</v>
      </c>
    </row>
    <row r="14010" spans="3:4" ht="15" hidden="1" customHeight="1" x14ac:dyDescent="0.25">
      <c r="C14010" s="158" t="s">
        <v>546</v>
      </c>
      <c r="D14010" s="159">
        <v>551.83000000000004</v>
      </c>
    </row>
    <row r="14011" spans="3:4" ht="15" hidden="1" customHeight="1" x14ac:dyDescent="0.25">
      <c r="C14011" s="160" t="s">
        <v>312</v>
      </c>
      <c r="D14011" s="161">
        <v>1035.48</v>
      </c>
    </row>
    <row r="14012" spans="3:4" ht="15" hidden="1" customHeight="1" x14ac:dyDescent="0.25">
      <c r="C14012" s="158" t="s">
        <v>557</v>
      </c>
      <c r="D14012" s="159">
        <v>1254.03</v>
      </c>
    </row>
    <row r="14013" spans="3:4" ht="15" hidden="1" customHeight="1" x14ac:dyDescent="0.25">
      <c r="C14013" s="160" t="s">
        <v>551</v>
      </c>
      <c r="D14013" s="161">
        <v>1077.47</v>
      </c>
    </row>
    <row r="14014" spans="3:4" ht="15" hidden="1" customHeight="1" x14ac:dyDescent="0.25">
      <c r="C14014" s="158" t="s">
        <v>545</v>
      </c>
      <c r="D14014" s="159">
        <v>680.44</v>
      </c>
    </row>
    <row r="14015" spans="3:4" ht="15" hidden="1" customHeight="1" x14ac:dyDescent="0.25">
      <c r="C14015" s="160" t="s">
        <v>546</v>
      </c>
      <c r="D14015" s="161">
        <v>422.08</v>
      </c>
    </row>
    <row r="14016" spans="3:4" ht="15" hidden="1" customHeight="1" x14ac:dyDescent="0.25">
      <c r="C14016" s="158" t="s">
        <v>539</v>
      </c>
      <c r="D14016" s="159">
        <v>594.28</v>
      </c>
    </row>
    <row r="14017" spans="3:4" ht="15" hidden="1" customHeight="1" x14ac:dyDescent="0.25">
      <c r="C14017" s="160" t="s">
        <v>541</v>
      </c>
      <c r="D14017" s="161">
        <v>820.75</v>
      </c>
    </row>
    <row r="14018" spans="3:4" ht="15" hidden="1" customHeight="1" x14ac:dyDescent="0.25">
      <c r="C14018" s="158" t="s">
        <v>308</v>
      </c>
      <c r="D14018" s="159">
        <v>586.79</v>
      </c>
    </row>
    <row r="14019" spans="3:4" ht="15" hidden="1" customHeight="1" x14ac:dyDescent="0.25">
      <c r="C14019" s="160" t="s">
        <v>542</v>
      </c>
      <c r="D14019" s="161">
        <v>756.93</v>
      </c>
    </row>
    <row r="14020" spans="3:4" ht="15" hidden="1" customHeight="1" x14ac:dyDescent="0.25">
      <c r="C14020" s="158" t="s">
        <v>546</v>
      </c>
      <c r="D14020" s="159">
        <v>97.9</v>
      </c>
    </row>
    <row r="14021" spans="3:4" ht="15" hidden="1" customHeight="1" x14ac:dyDescent="0.25">
      <c r="C14021" s="160" t="s">
        <v>557</v>
      </c>
      <c r="D14021" s="161">
        <v>874.24</v>
      </c>
    </row>
    <row r="14022" spans="3:4" ht="15" hidden="1" customHeight="1" x14ac:dyDescent="0.25">
      <c r="C14022" s="158" t="s">
        <v>549</v>
      </c>
      <c r="D14022" s="159">
        <v>958.69</v>
      </c>
    </row>
    <row r="14023" spans="3:4" ht="15" hidden="1" customHeight="1" x14ac:dyDescent="0.25">
      <c r="C14023" s="160" t="s">
        <v>546</v>
      </c>
      <c r="D14023" s="161">
        <v>622.75</v>
      </c>
    </row>
    <row r="14024" spans="3:4" ht="15" hidden="1" customHeight="1" x14ac:dyDescent="0.25">
      <c r="C14024" s="158" t="s">
        <v>309</v>
      </c>
      <c r="D14024" s="159">
        <v>83.3</v>
      </c>
    </row>
    <row r="14025" spans="3:4" ht="15" hidden="1" customHeight="1" x14ac:dyDescent="0.25">
      <c r="C14025" s="160" t="s">
        <v>312</v>
      </c>
      <c r="D14025" s="161">
        <v>32.83</v>
      </c>
    </row>
    <row r="14026" spans="3:4" ht="15" hidden="1" customHeight="1" x14ac:dyDescent="0.25">
      <c r="C14026" s="158" t="s">
        <v>539</v>
      </c>
      <c r="D14026" s="159">
        <v>914.43</v>
      </c>
    </row>
    <row r="14027" spans="3:4" ht="15" hidden="1" customHeight="1" x14ac:dyDescent="0.25">
      <c r="C14027" s="160" t="s">
        <v>551</v>
      </c>
      <c r="D14027" s="161">
        <v>343.49</v>
      </c>
    </row>
    <row r="14028" spans="3:4" ht="15" hidden="1" customHeight="1" x14ac:dyDescent="0.25">
      <c r="C14028" s="158" t="s">
        <v>543</v>
      </c>
      <c r="D14028" s="159">
        <v>1264.08</v>
      </c>
    </row>
    <row r="14029" spans="3:4" ht="15" hidden="1" customHeight="1" x14ac:dyDescent="0.25">
      <c r="C14029" s="160" t="s">
        <v>308</v>
      </c>
      <c r="D14029" s="161">
        <v>543.28</v>
      </c>
    </row>
    <row r="14030" spans="3:4" ht="15" hidden="1" customHeight="1" x14ac:dyDescent="0.25">
      <c r="C14030" s="158" t="s">
        <v>542</v>
      </c>
      <c r="D14030" s="159">
        <v>619.02</v>
      </c>
    </row>
    <row r="14031" spans="3:4" ht="15" hidden="1" customHeight="1" x14ac:dyDescent="0.25">
      <c r="C14031" s="160" t="s">
        <v>545</v>
      </c>
      <c r="D14031" s="161">
        <v>675.18</v>
      </c>
    </row>
    <row r="14032" spans="3:4" ht="15" hidden="1" customHeight="1" x14ac:dyDescent="0.25">
      <c r="C14032" s="158" t="s">
        <v>543</v>
      </c>
      <c r="D14032" s="159">
        <v>645.9</v>
      </c>
    </row>
    <row r="14033" spans="3:4" ht="15" hidden="1" customHeight="1" x14ac:dyDescent="0.25">
      <c r="C14033" s="160" t="s">
        <v>543</v>
      </c>
      <c r="D14033" s="161">
        <v>136.91</v>
      </c>
    </row>
    <row r="14034" spans="3:4" ht="15" hidden="1" customHeight="1" x14ac:dyDescent="0.25">
      <c r="C14034" s="158" t="s">
        <v>552</v>
      </c>
      <c r="D14034" s="159">
        <v>237.3</v>
      </c>
    </row>
    <row r="14035" spans="3:4" ht="15" hidden="1" customHeight="1" x14ac:dyDescent="0.25">
      <c r="C14035" s="160" t="s">
        <v>540</v>
      </c>
      <c r="D14035" s="161">
        <v>1105.17</v>
      </c>
    </row>
    <row r="14036" spans="3:4" ht="15" hidden="1" customHeight="1" x14ac:dyDescent="0.25">
      <c r="C14036" s="158" t="s">
        <v>551</v>
      </c>
      <c r="D14036" s="159">
        <v>1057.6600000000001</v>
      </c>
    </row>
    <row r="14037" spans="3:4" ht="15" hidden="1" customHeight="1" x14ac:dyDescent="0.25">
      <c r="C14037" s="160" t="s">
        <v>542</v>
      </c>
      <c r="D14037" s="161">
        <v>913.22</v>
      </c>
    </row>
    <row r="14038" spans="3:4" ht="15" hidden="1" customHeight="1" x14ac:dyDescent="0.25">
      <c r="C14038" s="158" t="s">
        <v>546</v>
      </c>
      <c r="D14038" s="159">
        <v>418.08</v>
      </c>
    </row>
    <row r="14039" spans="3:4" ht="15" hidden="1" customHeight="1" x14ac:dyDescent="0.25">
      <c r="C14039" s="160" t="s">
        <v>556</v>
      </c>
      <c r="D14039" s="161">
        <v>171.99</v>
      </c>
    </row>
    <row r="14040" spans="3:4" ht="15" hidden="1" customHeight="1" x14ac:dyDescent="0.25">
      <c r="C14040" s="158" t="s">
        <v>549</v>
      </c>
      <c r="D14040" s="159">
        <v>290.74</v>
      </c>
    </row>
    <row r="14041" spans="3:4" ht="15" hidden="1" customHeight="1" x14ac:dyDescent="0.25">
      <c r="C14041" s="160" t="s">
        <v>308</v>
      </c>
      <c r="D14041" s="161">
        <v>847.21</v>
      </c>
    </row>
    <row r="14042" spans="3:4" ht="15" hidden="1" customHeight="1" x14ac:dyDescent="0.25">
      <c r="C14042" s="158" t="s">
        <v>551</v>
      </c>
      <c r="D14042" s="159">
        <v>1101.46</v>
      </c>
    </row>
    <row r="14043" spans="3:4" ht="15" hidden="1" customHeight="1" x14ac:dyDescent="0.25">
      <c r="C14043" s="160" t="s">
        <v>543</v>
      </c>
      <c r="D14043" s="161">
        <v>79.650000000000006</v>
      </c>
    </row>
    <row r="14044" spans="3:4" ht="15" hidden="1" customHeight="1" x14ac:dyDescent="0.25">
      <c r="C14044" s="158" t="s">
        <v>553</v>
      </c>
      <c r="D14044" s="159">
        <v>1196.45</v>
      </c>
    </row>
    <row r="14045" spans="3:4" ht="15" hidden="1" customHeight="1" x14ac:dyDescent="0.25">
      <c r="C14045" s="160" t="s">
        <v>540</v>
      </c>
      <c r="D14045" s="161">
        <v>689.95</v>
      </c>
    </row>
    <row r="14046" spans="3:4" ht="15" hidden="1" customHeight="1" x14ac:dyDescent="0.25">
      <c r="C14046" s="158" t="s">
        <v>543</v>
      </c>
      <c r="D14046" s="159">
        <v>714.26</v>
      </c>
    </row>
    <row r="14047" spans="3:4" ht="15" hidden="1" customHeight="1" x14ac:dyDescent="0.25">
      <c r="C14047" s="160" t="s">
        <v>539</v>
      </c>
      <c r="D14047" s="161">
        <v>611.1</v>
      </c>
    </row>
    <row r="14048" spans="3:4" ht="15" hidden="1" customHeight="1" x14ac:dyDescent="0.25">
      <c r="C14048" s="158" t="s">
        <v>542</v>
      </c>
      <c r="D14048" s="159">
        <v>483.62</v>
      </c>
    </row>
    <row r="14049" spans="3:4" ht="15" hidden="1" customHeight="1" x14ac:dyDescent="0.25">
      <c r="C14049" s="160" t="s">
        <v>308</v>
      </c>
      <c r="D14049" s="161">
        <v>1033.31</v>
      </c>
    </row>
    <row r="14050" spans="3:4" ht="15" hidden="1" customHeight="1" x14ac:dyDescent="0.25">
      <c r="C14050" s="158" t="s">
        <v>312</v>
      </c>
      <c r="D14050" s="159">
        <v>609.35</v>
      </c>
    </row>
    <row r="14051" spans="3:4" ht="15" hidden="1" customHeight="1" x14ac:dyDescent="0.25">
      <c r="C14051" s="160" t="s">
        <v>309</v>
      </c>
      <c r="D14051" s="161">
        <v>11.22</v>
      </c>
    </row>
    <row r="14052" spans="3:4" ht="15" hidden="1" customHeight="1" x14ac:dyDescent="0.25">
      <c r="C14052" s="158" t="s">
        <v>554</v>
      </c>
      <c r="D14052" s="159">
        <v>924.64</v>
      </c>
    </row>
    <row r="14053" spans="3:4" ht="15" hidden="1" customHeight="1" x14ac:dyDescent="0.25">
      <c r="C14053" s="160" t="s">
        <v>551</v>
      </c>
      <c r="D14053" s="161">
        <v>938.84</v>
      </c>
    </row>
    <row r="14054" spans="3:4" ht="15" hidden="1" customHeight="1" x14ac:dyDescent="0.25">
      <c r="C14054" s="158" t="s">
        <v>547</v>
      </c>
      <c r="D14054" s="159">
        <v>298.07</v>
      </c>
    </row>
    <row r="14055" spans="3:4" ht="15" hidden="1" customHeight="1" x14ac:dyDescent="0.25">
      <c r="C14055" s="160" t="s">
        <v>551</v>
      </c>
      <c r="D14055" s="161">
        <v>380.64</v>
      </c>
    </row>
    <row r="14056" spans="3:4" ht="15" hidden="1" customHeight="1" x14ac:dyDescent="0.25">
      <c r="C14056" s="158" t="s">
        <v>308</v>
      </c>
      <c r="D14056" s="159">
        <v>1162.47</v>
      </c>
    </row>
    <row r="14057" spans="3:4" ht="15" hidden="1" customHeight="1" x14ac:dyDescent="0.25">
      <c r="C14057" s="160" t="s">
        <v>553</v>
      </c>
      <c r="D14057" s="161">
        <v>1182.82</v>
      </c>
    </row>
    <row r="14058" spans="3:4" ht="15" hidden="1" customHeight="1" x14ac:dyDescent="0.25">
      <c r="C14058" s="158" t="s">
        <v>312</v>
      </c>
      <c r="D14058" s="159">
        <v>1104.3800000000001</v>
      </c>
    </row>
    <row r="14059" spans="3:4" ht="15" hidden="1" customHeight="1" x14ac:dyDescent="0.25">
      <c r="C14059" s="160" t="s">
        <v>546</v>
      </c>
      <c r="D14059" s="161">
        <v>465.42</v>
      </c>
    </row>
    <row r="14060" spans="3:4" ht="15" hidden="1" customHeight="1" x14ac:dyDescent="0.25">
      <c r="C14060" s="158" t="s">
        <v>552</v>
      </c>
      <c r="D14060" s="159">
        <v>694.93</v>
      </c>
    </row>
    <row r="14061" spans="3:4" ht="15" hidden="1" customHeight="1" x14ac:dyDescent="0.25">
      <c r="C14061" s="160" t="s">
        <v>555</v>
      </c>
      <c r="D14061" s="161">
        <v>933.93</v>
      </c>
    </row>
    <row r="14062" spans="3:4" ht="15" hidden="1" customHeight="1" x14ac:dyDescent="0.25">
      <c r="C14062" s="158" t="s">
        <v>550</v>
      </c>
      <c r="D14062" s="159">
        <v>361.35</v>
      </c>
    </row>
    <row r="14063" spans="3:4" ht="15" hidden="1" customHeight="1" x14ac:dyDescent="0.25">
      <c r="C14063" s="160" t="s">
        <v>307</v>
      </c>
      <c r="D14063" s="161">
        <v>507.48</v>
      </c>
    </row>
    <row r="14064" spans="3:4" ht="15" hidden="1" customHeight="1" x14ac:dyDescent="0.25">
      <c r="C14064" s="158" t="s">
        <v>555</v>
      </c>
      <c r="D14064" s="159">
        <v>170.17</v>
      </c>
    </row>
    <row r="14065" spans="3:4" ht="15" hidden="1" customHeight="1" x14ac:dyDescent="0.25">
      <c r="C14065" s="160" t="s">
        <v>307</v>
      </c>
      <c r="D14065" s="161">
        <v>1159.44</v>
      </c>
    </row>
    <row r="14066" spans="3:4" ht="15" hidden="1" customHeight="1" x14ac:dyDescent="0.25">
      <c r="C14066" s="158" t="s">
        <v>551</v>
      </c>
      <c r="D14066" s="159">
        <v>673.84</v>
      </c>
    </row>
    <row r="14067" spans="3:4" ht="15" hidden="1" customHeight="1" x14ac:dyDescent="0.25">
      <c r="C14067" s="160" t="s">
        <v>312</v>
      </c>
      <c r="D14067" s="161">
        <v>506.28</v>
      </c>
    </row>
    <row r="14068" spans="3:4" ht="15" hidden="1" customHeight="1" x14ac:dyDescent="0.25">
      <c r="C14068" s="158" t="s">
        <v>551</v>
      </c>
      <c r="D14068" s="159">
        <v>1098.95</v>
      </c>
    </row>
    <row r="14069" spans="3:4" ht="15" hidden="1" customHeight="1" x14ac:dyDescent="0.25">
      <c r="C14069" s="160" t="s">
        <v>543</v>
      </c>
      <c r="D14069" s="161">
        <v>661.89</v>
      </c>
    </row>
    <row r="14070" spans="3:4" ht="15" hidden="1" customHeight="1" x14ac:dyDescent="0.25">
      <c r="C14070" s="158" t="s">
        <v>546</v>
      </c>
      <c r="D14070" s="159">
        <v>1045.08</v>
      </c>
    </row>
    <row r="14071" spans="3:4" ht="15" hidden="1" customHeight="1" x14ac:dyDescent="0.25">
      <c r="C14071" s="160" t="s">
        <v>553</v>
      </c>
      <c r="D14071" s="161">
        <v>801.9</v>
      </c>
    </row>
    <row r="14072" spans="3:4" ht="15" hidden="1" customHeight="1" x14ac:dyDescent="0.25">
      <c r="C14072" s="158" t="s">
        <v>554</v>
      </c>
      <c r="D14072" s="159">
        <v>49.38</v>
      </c>
    </row>
    <row r="14073" spans="3:4" ht="15" hidden="1" customHeight="1" x14ac:dyDescent="0.25">
      <c r="C14073" s="160" t="s">
        <v>545</v>
      </c>
      <c r="D14073" s="161">
        <v>868.15</v>
      </c>
    </row>
    <row r="14074" spans="3:4" ht="15" hidden="1" customHeight="1" x14ac:dyDescent="0.25">
      <c r="C14074" s="158" t="s">
        <v>540</v>
      </c>
      <c r="D14074" s="159">
        <v>458.53</v>
      </c>
    </row>
    <row r="14075" spans="3:4" ht="15" hidden="1" customHeight="1" x14ac:dyDescent="0.25">
      <c r="C14075" s="160" t="s">
        <v>542</v>
      </c>
      <c r="D14075" s="161">
        <v>808.59</v>
      </c>
    </row>
    <row r="14076" spans="3:4" ht="15" hidden="1" customHeight="1" x14ac:dyDescent="0.25">
      <c r="C14076" s="158" t="s">
        <v>544</v>
      </c>
      <c r="D14076" s="159">
        <v>117.07</v>
      </c>
    </row>
    <row r="14077" spans="3:4" ht="15" hidden="1" customHeight="1" x14ac:dyDescent="0.25">
      <c r="C14077" s="160" t="s">
        <v>309</v>
      </c>
      <c r="D14077" s="161">
        <v>365.06</v>
      </c>
    </row>
    <row r="14078" spans="3:4" ht="15" hidden="1" customHeight="1" x14ac:dyDescent="0.25">
      <c r="C14078" s="158" t="s">
        <v>545</v>
      </c>
      <c r="D14078" s="159">
        <v>748.15</v>
      </c>
    </row>
    <row r="14079" spans="3:4" ht="15" hidden="1" customHeight="1" x14ac:dyDescent="0.25">
      <c r="C14079" s="160" t="s">
        <v>548</v>
      </c>
      <c r="D14079" s="161">
        <v>615.14</v>
      </c>
    </row>
    <row r="14080" spans="3:4" ht="15" hidden="1" customHeight="1" x14ac:dyDescent="0.25">
      <c r="C14080" s="158" t="s">
        <v>558</v>
      </c>
      <c r="D14080" s="159">
        <v>888.01</v>
      </c>
    </row>
    <row r="14081" spans="3:4" ht="15" hidden="1" customHeight="1" x14ac:dyDescent="0.25">
      <c r="C14081" s="160" t="s">
        <v>539</v>
      </c>
      <c r="D14081" s="161">
        <v>231.07</v>
      </c>
    </row>
    <row r="14082" spans="3:4" ht="15" hidden="1" customHeight="1" x14ac:dyDescent="0.25">
      <c r="C14082" s="158" t="s">
        <v>539</v>
      </c>
      <c r="D14082" s="159">
        <v>671.18</v>
      </c>
    </row>
    <row r="14083" spans="3:4" ht="15" hidden="1" customHeight="1" x14ac:dyDescent="0.25">
      <c r="C14083" s="160" t="s">
        <v>312</v>
      </c>
      <c r="D14083" s="161">
        <v>201.58</v>
      </c>
    </row>
    <row r="14084" spans="3:4" ht="15" hidden="1" customHeight="1" x14ac:dyDescent="0.25">
      <c r="C14084" s="158" t="s">
        <v>308</v>
      </c>
      <c r="D14084" s="159">
        <v>476.4</v>
      </c>
    </row>
    <row r="14085" spans="3:4" ht="15" hidden="1" customHeight="1" x14ac:dyDescent="0.25">
      <c r="C14085" s="160" t="s">
        <v>551</v>
      </c>
      <c r="D14085" s="161">
        <v>142.02000000000001</v>
      </c>
    </row>
    <row r="14086" spans="3:4" ht="15" hidden="1" customHeight="1" x14ac:dyDescent="0.25">
      <c r="C14086" s="158" t="s">
        <v>541</v>
      </c>
      <c r="D14086" s="159">
        <v>1193.0999999999999</v>
      </c>
    </row>
    <row r="14087" spans="3:4" ht="15" hidden="1" customHeight="1" x14ac:dyDescent="0.25">
      <c r="C14087" s="160" t="s">
        <v>309</v>
      </c>
      <c r="D14087" s="161">
        <v>859.59</v>
      </c>
    </row>
    <row r="14088" spans="3:4" ht="15" hidden="1" customHeight="1" x14ac:dyDescent="0.25">
      <c r="C14088" s="158" t="s">
        <v>554</v>
      </c>
      <c r="D14088" s="159">
        <v>632.08000000000004</v>
      </c>
    </row>
    <row r="14089" spans="3:4" ht="15" hidden="1" customHeight="1" x14ac:dyDescent="0.25">
      <c r="C14089" s="160" t="s">
        <v>307</v>
      </c>
      <c r="D14089" s="161">
        <v>413.59</v>
      </c>
    </row>
    <row r="14090" spans="3:4" ht="15" hidden="1" customHeight="1" x14ac:dyDescent="0.25">
      <c r="C14090" s="158" t="s">
        <v>548</v>
      </c>
      <c r="D14090" s="159">
        <v>143.44999999999999</v>
      </c>
    </row>
    <row r="14091" spans="3:4" ht="15" hidden="1" customHeight="1" x14ac:dyDescent="0.25">
      <c r="C14091" s="160" t="s">
        <v>308</v>
      </c>
      <c r="D14091" s="161">
        <v>35.76</v>
      </c>
    </row>
    <row r="14092" spans="3:4" ht="15" hidden="1" customHeight="1" x14ac:dyDescent="0.25">
      <c r="C14092" s="158" t="s">
        <v>553</v>
      </c>
      <c r="D14092" s="159">
        <v>997.64</v>
      </c>
    </row>
    <row r="14093" spans="3:4" ht="15" hidden="1" customHeight="1" x14ac:dyDescent="0.25">
      <c r="C14093" s="160" t="s">
        <v>549</v>
      </c>
      <c r="D14093" s="161">
        <v>1154.83</v>
      </c>
    </row>
    <row r="14094" spans="3:4" ht="15" hidden="1" customHeight="1" x14ac:dyDescent="0.25">
      <c r="C14094" s="158" t="s">
        <v>309</v>
      </c>
      <c r="D14094" s="159">
        <v>618.79</v>
      </c>
    </row>
    <row r="14095" spans="3:4" ht="15" hidden="1" customHeight="1" x14ac:dyDescent="0.25">
      <c r="C14095" s="160" t="s">
        <v>556</v>
      </c>
      <c r="D14095" s="161">
        <v>586.72</v>
      </c>
    </row>
    <row r="14096" spans="3:4" ht="15" hidden="1" customHeight="1" x14ac:dyDescent="0.25">
      <c r="C14096" s="158" t="s">
        <v>544</v>
      </c>
      <c r="D14096" s="159">
        <v>400.09</v>
      </c>
    </row>
    <row r="14097" spans="3:4" ht="15" hidden="1" customHeight="1" x14ac:dyDescent="0.25">
      <c r="C14097" s="160" t="s">
        <v>546</v>
      </c>
      <c r="D14097" s="161">
        <v>262.63</v>
      </c>
    </row>
    <row r="14098" spans="3:4" ht="15" hidden="1" customHeight="1" x14ac:dyDescent="0.25">
      <c r="C14098" s="158" t="s">
        <v>542</v>
      </c>
      <c r="D14098" s="159">
        <v>1109.3900000000001</v>
      </c>
    </row>
    <row r="14099" spans="3:4" ht="15" hidden="1" customHeight="1" x14ac:dyDescent="0.25">
      <c r="C14099" s="160" t="s">
        <v>542</v>
      </c>
      <c r="D14099" s="161">
        <v>815.63</v>
      </c>
    </row>
    <row r="14100" spans="3:4" ht="15" hidden="1" customHeight="1" x14ac:dyDescent="0.25">
      <c r="C14100" s="158" t="s">
        <v>549</v>
      </c>
      <c r="D14100" s="159">
        <v>119.55</v>
      </c>
    </row>
    <row r="14101" spans="3:4" ht="15" hidden="1" customHeight="1" x14ac:dyDescent="0.25">
      <c r="C14101" s="160" t="s">
        <v>542</v>
      </c>
      <c r="D14101" s="161">
        <v>1252.27</v>
      </c>
    </row>
    <row r="14102" spans="3:4" ht="15" hidden="1" customHeight="1" x14ac:dyDescent="0.25">
      <c r="C14102" s="158" t="s">
        <v>312</v>
      </c>
      <c r="D14102" s="159">
        <v>938.09</v>
      </c>
    </row>
    <row r="14103" spans="3:4" ht="15" hidden="1" customHeight="1" x14ac:dyDescent="0.25">
      <c r="C14103" s="160" t="s">
        <v>540</v>
      </c>
      <c r="D14103" s="161">
        <v>978.96</v>
      </c>
    </row>
    <row r="14104" spans="3:4" ht="15" hidden="1" customHeight="1" x14ac:dyDescent="0.25">
      <c r="C14104" s="158" t="s">
        <v>308</v>
      </c>
      <c r="D14104" s="159">
        <v>309.13</v>
      </c>
    </row>
    <row r="14105" spans="3:4" ht="15" hidden="1" customHeight="1" x14ac:dyDescent="0.25">
      <c r="C14105" s="160" t="s">
        <v>551</v>
      </c>
      <c r="D14105" s="161">
        <v>108.97</v>
      </c>
    </row>
    <row r="14106" spans="3:4" ht="15" hidden="1" customHeight="1" x14ac:dyDescent="0.25">
      <c r="C14106" s="158" t="s">
        <v>553</v>
      </c>
      <c r="D14106" s="159">
        <v>494.24</v>
      </c>
    </row>
    <row r="14107" spans="3:4" ht="15" hidden="1" customHeight="1" x14ac:dyDescent="0.25">
      <c r="C14107" s="160" t="s">
        <v>552</v>
      </c>
      <c r="D14107" s="161">
        <v>165.03</v>
      </c>
    </row>
    <row r="14108" spans="3:4" ht="15" hidden="1" customHeight="1" x14ac:dyDescent="0.25">
      <c r="C14108" s="158" t="s">
        <v>545</v>
      </c>
      <c r="D14108" s="159">
        <v>845.73</v>
      </c>
    </row>
    <row r="14109" spans="3:4" ht="15" hidden="1" customHeight="1" x14ac:dyDescent="0.25">
      <c r="C14109" s="160" t="s">
        <v>308</v>
      </c>
      <c r="D14109" s="161">
        <v>608.13</v>
      </c>
    </row>
    <row r="14110" spans="3:4" ht="15" hidden="1" customHeight="1" x14ac:dyDescent="0.25">
      <c r="C14110" s="158" t="s">
        <v>553</v>
      </c>
      <c r="D14110" s="159">
        <v>1184.6199999999999</v>
      </c>
    </row>
    <row r="14111" spans="3:4" ht="15" hidden="1" customHeight="1" x14ac:dyDescent="0.25">
      <c r="C14111" s="160" t="s">
        <v>551</v>
      </c>
      <c r="D14111" s="161">
        <v>490.05</v>
      </c>
    </row>
    <row r="14112" spans="3:4" ht="15" hidden="1" customHeight="1" x14ac:dyDescent="0.25">
      <c r="C14112" s="158" t="s">
        <v>548</v>
      </c>
      <c r="D14112" s="159">
        <v>547.42999999999995</v>
      </c>
    </row>
    <row r="14113" spans="3:4" ht="15" hidden="1" customHeight="1" x14ac:dyDescent="0.25">
      <c r="C14113" s="160" t="s">
        <v>555</v>
      </c>
      <c r="D14113" s="161">
        <v>697.61</v>
      </c>
    </row>
    <row r="14114" spans="3:4" ht="15" hidden="1" customHeight="1" x14ac:dyDescent="0.25">
      <c r="C14114" s="158" t="s">
        <v>542</v>
      </c>
      <c r="D14114" s="159">
        <v>253.38</v>
      </c>
    </row>
    <row r="14115" spans="3:4" ht="15" hidden="1" customHeight="1" x14ac:dyDescent="0.25">
      <c r="C14115" s="160" t="s">
        <v>545</v>
      </c>
      <c r="D14115" s="161">
        <v>867.5</v>
      </c>
    </row>
    <row r="14116" spans="3:4" ht="15" hidden="1" customHeight="1" x14ac:dyDescent="0.25">
      <c r="C14116" s="158" t="s">
        <v>540</v>
      </c>
      <c r="D14116" s="159">
        <v>514.64</v>
      </c>
    </row>
    <row r="14117" spans="3:4" ht="15" hidden="1" customHeight="1" x14ac:dyDescent="0.25">
      <c r="C14117" s="160" t="s">
        <v>541</v>
      </c>
      <c r="D14117" s="161">
        <v>196.99</v>
      </c>
    </row>
    <row r="14118" spans="3:4" ht="15" hidden="1" customHeight="1" x14ac:dyDescent="0.25">
      <c r="C14118" s="158" t="s">
        <v>548</v>
      </c>
      <c r="D14118" s="159">
        <v>626.85</v>
      </c>
    </row>
    <row r="14119" spans="3:4" ht="15" hidden="1" customHeight="1" x14ac:dyDescent="0.25">
      <c r="C14119" s="160" t="s">
        <v>551</v>
      </c>
      <c r="D14119" s="161">
        <v>257.70999999999998</v>
      </c>
    </row>
    <row r="14120" spans="3:4" ht="15" hidden="1" customHeight="1" x14ac:dyDescent="0.25">
      <c r="C14120" s="158" t="s">
        <v>551</v>
      </c>
      <c r="D14120" s="159">
        <v>500.77</v>
      </c>
    </row>
    <row r="14121" spans="3:4" ht="15" hidden="1" customHeight="1" x14ac:dyDescent="0.25">
      <c r="C14121" s="160" t="s">
        <v>546</v>
      </c>
      <c r="D14121" s="161">
        <v>526.36</v>
      </c>
    </row>
    <row r="14122" spans="3:4" ht="15" hidden="1" customHeight="1" x14ac:dyDescent="0.25">
      <c r="C14122" s="158" t="s">
        <v>548</v>
      </c>
      <c r="D14122" s="159">
        <v>68.2</v>
      </c>
    </row>
    <row r="14123" spans="3:4" ht="15" hidden="1" customHeight="1" x14ac:dyDescent="0.25">
      <c r="C14123" s="160" t="s">
        <v>543</v>
      </c>
      <c r="D14123" s="161">
        <v>1134.1400000000001</v>
      </c>
    </row>
    <row r="14124" spans="3:4" ht="15" hidden="1" customHeight="1" x14ac:dyDescent="0.25">
      <c r="C14124" s="158" t="s">
        <v>309</v>
      </c>
      <c r="D14124" s="159">
        <v>745.29</v>
      </c>
    </row>
    <row r="14125" spans="3:4" ht="15" hidden="1" customHeight="1" x14ac:dyDescent="0.25">
      <c r="C14125" s="160" t="s">
        <v>541</v>
      </c>
      <c r="D14125" s="161">
        <v>766.22</v>
      </c>
    </row>
    <row r="14126" spans="3:4" ht="15" hidden="1" customHeight="1" x14ac:dyDescent="0.25">
      <c r="C14126" s="158" t="s">
        <v>549</v>
      </c>
      <c r="D14126" s="159">
        <v>379.57</v>
      </c>
    </row>
    <row r="14127" spans="3:4" ht="15" hidden="1" customHeight="1" x14ac:dyDescent="0.25">
      <c r="C14127" s="160" t="s">
        <v>547</v>
      </c>
      <c r="D14127" s="161">
        <v>736.05</v>
      </c>
    </row>
    <row r="14128" spans="3:4" ht="15" hidden="1" customHeight="1" x14ac:dyDescent="0.25">
      <c r="C14128" s="158" t="s">
        <v>307</v>
      </c>
      <c r="D14128" s="159">
        <v>672.86</v>
      </c>
    </row>
    <row r="14129" spans="3:4" ht="15" hidden="1" customHeight="1" x14ac:dyDescent="0.25">
      <c r="C14129" s="160" t="s">
        <v>308</v>
      </c>
      <c r="D14129" s="161">
        <v>1211.8599999999999</v>
      </c>
    </row>
    <row r="14130" spans="3:4" ht="15" hidden="1" customHeight="1" x14ac:dyDescent="0.25">
      <c r="C14130" s="158" t="s">
        <v>553</v>
      </c>
      <c r="D14130" s="159">
        <v>370.46</v>
      </c>
    </row>
    <row r="14131" spans="3:4" ht="15" hidden="1" customHeight="1" x14ac:dyDescent="0.25">
      <c r="C14131" s="160" t="s">
        <v>554</v>
      </c>
      <c r="D14131" s="161">
        <v>714.19</v>
      </c>
    </row>
    <row r="14132" spans="3:4" ht="15" hidden="1" customHeight="1" x14ac:dyDescent="0.25">
      <c r="C14132" s="158" t="s">
        <v>553</v>
      </c>
      <c r="D14132" s="159">
        <v>689.42</v>
      </c>
    </row>
    <row r="14133" spans="3:4" ht="15" hidden="1" customHeight="1" x14ac:dyDescent="0.25">
      <c r="C14133" s="160" t="s">
        <v>307</v>
      </c>
      <c r="D14133" s="161">
        <v>453.36</v>
      </c>
    </row>
    <row r="14134" spans="3:4" ht="15" hidden="1" customHeight="1" x14ac:dyDescent="0.25">
      <c r="C14134" s="158" t="s">
        <v>543</v>
      </c>
      <c r="D14134" s="159">
        <v>1264.6600000000001</v>
      </c>
    </row>
    <row r="14135" spans="3:4" ht="15" hidden="1" customHeight="1" x14ac:dyDescent="0.25">
      <c r="C14135" s="160" t="s">
        <v>539</v>
      </c>
      <c r="D14135" s="161">
        <v>517.57000000000005</v>
      </c>
    </row>
    <row r="14136" spans="3:4" ht="15" hidden="1" customHeight="1" x14ac:dyDescent="0.25">
      <c r="C14136" s="158" t="s">
        <v>547</v>
      </c>
      <c r="D14136" s="159">
        <v>503.79</v>
      </c>
    </row>
    <row r="14137" spans="3:4" ht="15" hidden="1" customHeight="1" x14ac:dyDescent="0.25">
      <c r="C14137" s="160" t="s">
        <v>547</v>
      </c>
      <c r="D14137" s="161">
        <v>861.79</v>
      </c>
    </row>
    <row r="14138" spans="3:4" ht="15" hidden="1" customHeight="1" x14ac:dyDescent="0.25">
      <c r="C14138" s="158" t="s">
        <v>541</v>
      </c>
      <c r="D14138" s="159">
        <v>1108.82</v>
      </c>
    </row>
    <row r="14139" spans="3:4" ht="15" hidden="1" customHeight="1" x14ac:dyDescent="0.25">
      <c r="C14139" s="160" t="s">
        <v>555</v>
      </c>
      <c r="D14139" s="161">
        <v>855.53</v>
      </c>
    </row>
    <row r="14140" spans="3:4" ht="15" hidden="1" customHeight="1" x14ac:dyDescent="0.25">
      <c r="C14140" s="158" t="s">
        <v>555</v>
      </c>
      <c r="D14140" s="159">
        <v>496.13</v>
      </c>
    </row>
    <row r="14141" spans="3:4" ht="15" hidden="1" customHeight="1" x14ac:dyDescent="0.25">
      <c r="C14141" s="160" t="s">
        <v>547</v>
      </c>
      <c r="D14141" s="161">
        <v>166.63</v>
      </c>
    </row>
    <row r="14142" spans="3:4" ht="15" hidden="1" customHeight="1" x14ac:dyDescent="0.25">
      <c r="C14142" s="158" t="s">
        <v>554</v>
      </c>
      <c r="D14142" s="159">
        <v>762.38</v>
      </c>
    </row>
    <row r="14143" spans="3:4" ht="15" hidden="1" customHeight="1" x14ac:dyDescent="0.25">
      <c r="C14143" s="160" t="s">
        <v>543</v>
      </c>
      <c r="D14143" s="161">
        <v>839.94</v>
      </c>
    </row>
    <row r="14144" spans="3:4" ht="15" hidden="1" customHeight="1" x14ac:dyDescent="0.25">
      <c r="C14144" s="158" t="s">
        <v>545</v>
      </c>
      <c r="D14144" s="159">
        <v>165.83</v>
      </c>
    </row>
    <row r="14145" spans="3:4" ht="15" hidden="1" customHeight="1" x14ac:dyDescent="0.25">
      <c r="C14145" s="160" t="s">
        <v>307</v>
      </c>
      <c r="D14145" s="161">
        <v>1142.29</v>
      </c>
    </row>
    <row r="14146" spans="3:4" ht="15" hidden="1" customHeight="1" x14ac:dyDescent="0.25">
      <c r="C14146" s="158" t="s">
        <v>554</v>
      </c>
      <c r="D14146" s="159">
        <v>683.43</v>
      </c>
    </row>
    <row r="14147" spans="3:4" ht="15" hidden="1" customHeight="1" x14ac:dyDescent="0.25">
      <c r="C14147" s="160" t="s">
        <v>549</v>
      </c>
      <c r="D14147" s="161">
        <v>445.03</v>
      </c>
    </row>
    <row r="14148" spans="3:4" ht="15" hidden="1" customHeight="1" x14ac:dyDescent="0.25">
      <c r="C14148" s="158" t="s">
        <v>543</v>
      </c>
      <c r="D14148" s="159">
        <v>779.97</v>
      </c>
    </row>
    <row r="14149" spans="3:4" ht="15" hidden="1" customHeight="1" x14ac:dyDescent="0.25">
      <c r="C14149" s="160" t="s">
        <v>543</v>
      </c>
      <c r="D14149" s="161">
        <v>1199.79</v>
      </c>
    </row>
    <row r="14150" spans="3:4" ht="15" hidden="1" customHeight="1" x14ac:dyDescent="0.25">
      <c r="C14150" s="158" t="s">
        <v>551</v>
      </c>
      <c r="D14150" s="159">
        <v>709.29</v>
      </c>
    </row>
    <row r="14151" spans="3:4" ht="15" hidden="1" customHeight="1" x14ac:dyDescent="0.25">
      <c r="C14151" s="160" t="s">
        <v>552</v>
      </c>
      <c r="D14151" s="161">
        <v>714.04</v>
      </c>
    </row>
    <row r="14152" spans="3:4" ht="15" hidden="1" customHeight="1" x14ac:dyDescent="0.25">
      <c r="C14152" s="158" t="s">
        <v>553</v>
      </c>
      <c r="D14152" s="159">
        <v>630.38</v>
      </c>
    </row>
    <row r="14153" spans="3:4" ht="15" hidden="1" customHeight="1" x14ac:dyDescent="0.25">
      <c r="C14153" s="160" t="s">
        <v>547</v>
      </c>
      <c r="D14153" s="161">
        <v>809.68</v>
      </c>
    </row>
    <row r="14154" spans="3:4" ht="15" hidden="1" customHeight="1" x14ac:dyDescent="0.25">
      <c r="C14154" s="158" t="s">
        <v>543</v>
      </c>
      <c r="D14154" s="159">
        <v>308.54000000000002</v>
      </c>
    </row>
    <row r="14155" spans="3:4" ht="15" hidden="1" customHeight="1" x14ac:dyDescent="0.25">
      <c r="C14155" s="160" t="s">
        <v>544</v>
      </c>
      <c r="D14155" s="161">
        <v>216.08</v>
      </c>
    </row>
    <row r="14156" spans="3:4" ht="15" hidden="1" customHeight="1" x14ac:dyDescent="0.25">
      <c r="C14156" s="158" t="s">
        <v>542</v>
      </c>
      <c r="D14156" s="159">
        <v>734.07</v>
      </c>
    </row>
    <row r="14157" spans="3:4" ht="15" hidden="1" customHeight="1" x14ac:dyDescent="0.25">
      <c r="C14157" s="160" t="s">
        <v>555</v>
      </c>
      <c r="D14157" s="161">
        <v>326.77999999999997</v>
      </c>
    </row>
    <row r="14158" spans="3:4" ht="15" hidden="1" customHeight="1" x14ac:dyDescent="0.25">
      <c r="C14158" s="158" t="s">
        <v>307</v>
      </c>
      <c r="D14158" s="159">
        <v>512.96</v>
      </c>
    </row>
    <row r="14159" spans="3:4" ht="15" hidden="1" customHeight="1" x14ac:dyDescent="0.25">
      <c r="C14159" s="160" t="s">
        <v>543</v>
      </c>
      <c r="D14159" s="161">
        <v>1226.29</v>
      </c>
    </row>
    <row r="14160" spans="3:4" ht="15" hidden="1" customHeight="1" x14ac:dyDescent="0.25">
      <c r="C14160" s="158" t="s">
        <v>540</v>
      </c>
      <c r="D14160" s="159">
        <v>411.23</v>
      </c>
    </row>
    <row r="14161" spans="3:4" ht="15" hidden="1" customHeight="1" x14ac:dyDescent="0.25">
      <c r="C14161" s="160" t="s">
        <v>546</v>
      </c>
      <c r="D14161" s="161">
        <v>399.4</v>
      </c>
    </row>
    <row r="14162" spans="3:4" ht="15" hidden="1" customHeight="1" x14ac:dyDescent="0.25">
      <c r="C14162" s="158" t="s">
        <v>541</v>
      </c>
      <c r="D14162" s="159">
        <v>615.15</v>
      </c>
    </row>
    <row r="14163" spans="3:4" ht="15" hidden="1" customHeight="1" x14ac:dyDescent="0.25">
      <c r="C14163" s="160" t="s">
        <v>540</v>
      </c>
      <c r="D14163" s="161">
        <v>222.74</v>
      </c>
    </row>
    <row r="14164" spans="3:4" ht="15" hidden="1" customHeight="1" x14ac:dyDescent="0.25">
      <c r="C14164" s="158" t="s">
        <v>542</v>
      </c>
      <c r="D14164" s="159">
        <v>1279.23</v>
      </c>
    </row>
    <row r="14165" spans="3:4" ht="15" hidden="1" customHeight="1" x14ac:dyDescent="0.25">
      <c r="C14165" s="160" t="s">
        <v>552</v>
      </c>
      <c r="D14165" s="161">
        <v>33.5</v>
      </c>
    </row>
    <row r="14166" spans="3:4" ht="15" hidden="1" customHeight="1" x14ac:dyDescent="0.25">
      <c r="C14166" s="158" t="s">
        <v>541</v>
      </c>
      <c r="D14166" s="159">
        <v>245.56</v>
      </c>
    </row>
    <row r="14167" spans="3:4" ht="15" hidden="1" customHeight="1" x14ac:dyDescent="0.25">
      <c r="C14167" s="160" t="s">
        <v>557</v>
      </c>
      <c r="D14167" s="161">
        <v>667.3</v>
      </c>
    </row>
    <row r="14168" spans="3:4" ht="15" hidden="1" customHeight="1" x14ac:dyDescent="0.25">
      <c r="C14168" s="158" t="s">
        <v>309</v>
      </c>
      <c r="D14168" s="159">
        <v>15.78</v>
      </c>
    </row>
    <row r="14169" spans="3:4" ht="15" hidden="1" customHeight="1" x14ac:dyDescent="0.25">
      <c r="C14169" s="160" t="s">
        <v>554</v>
      </c>
      <c r="D14169" s="161">
        <v>197.49</v>
      </c>
    </row>
    <row r="14170" spans="3:4" ht="15" hidden="1" customHeight="1" x14ac:dyDescent="0.25">
      <c r="C14170" s="158" t="s">
        <v>542</v>
      </c>
      <c r="D14170" s="159">
        <v>720.94</v>
      </c>
    </row>
    <row r="14171" spans="3:4" ht="15" hidden="1" customHeight="1" x14ac:dyDescent="0.25">
      <c r="C14171" s="160" t="s">
        <v>308</v>
      </c>
      <c r="D14171" s="161">
        <v>412.24</v>
      </c>
    </row>
    <row r="14172" spans="3:4" ht="15" hidden="1" customHeight="1" x14ac:dyDescent="0.25">
      <c r="C14172" s="158" t="s">
        <v>551</v>
      </c>
      <c r="D14172" s="159">
        <v>781.55</v>
      </c>
    </row>
    <row r="14173" spans="3:4" ht="15" hidden="1" customHeight="1" x14ac:dyDescent="0.25">
      <c r="C14173" s="160" t="s">
        <v>554</v>
      </c>
      <c r="D14173" s="161">
        <v>1123.8399999999999</v>
      </c>
    </row>
    <row r="14174" spans="3:4" ht="15" hidden="1" customHeight="1" x14ac:dyDescent="0.25">
      <c r="C14174" s="158" t="s">
        <v>307</v>
      </c>
      <c r="D14174" s="159">
        <v>872.11</v>
      </c>
    </row>
    <row r="14175" spans="3:4" ht="15" hidden="1" customHeight="1" x14ac:dyDescent="0.25">
      <c r="C14175" s="160" t="s">
        <v>548</v>
      </c>
      <c r="D14175" s="161">
        <v>640.63</v>
      </c>
    </row>
    <row r="14176" spans="3:4" ht="15" hidden="1" customHeight="1" x14ac:dyDescent="0.25">
      <c r="C14176" s="158" t="s">
        <v>312</v>
      </c>
      <c r="D14176" s="159">
        <v>167.13</v>
      </c>
    </row>
    <row r="14177" spans="3:4" ht="15" hidden="1" customHeight="1" x14ac:dyDescent="0.25">
      <c r="C14177" s="160" t="s">
        <v>545</v>
      </c>
      <c r="D14177" s="161">
        <v>783.46</v>
      </c>
    </row>
    <row r="14178" spans="3:4" ht="15" hidden="1" customHeight="1" x14ac:dyDescent="0.25">
      <c r="C14178" s="158" t="s">
        <v>308</v>
      </c>
      <c r="D14178" s="159">
        <v>52.64</v>
      </c>
    </row>
    <row r="14179" spans="3:4" ht="15" hidden="1" customHeight="1" x14ac:dyDescent="0.25">
      <c r="C14179" s="160" t="s">
        <v>550</v>
      </c>
      <c r="D14179" s="161">
        <v>385.01</v>
      </c>
    </row>
    <row r="14180" spans="3:4" ht="15" hidden="1" customHeight="1" x14ac:dyDescent="0.25">
      <c r="C14180" s="158" t="s">
        <v>552</v>
      </c>
      <c r="D14180" s="159">
        <v>591.4</v>
      </c>
    </row>
    <row r="14181" spans="3:4" ht="15" hidden="1" customHeight="1" x14ac:dyDescent="0.25">
      <c r="C14181" s="160" t="s">
        <v>539</v>
      </c>
      <c r="D14181" s="161">
        <v>110.72</v>
      </c>
    </row>
    <row r="14182" spans="3:4" ht="15" hidden="1" customHeight="1" x14ac:dyDescent="0.25">
      <c r="C14182" s="158" t="s">
        <v>541</v>
      </c>
      <c r="D14182" s="159">
        <v>399.09</v>
      </c>
    </row>
    <row r="14183" spans="3:4" ht="15" hidden="1" customHeight="1" x14ac:dyDescent="0.25">
      <c r="C14183" s="160" t="s">
        <v>546</v>
      </c>
      <c r="D14183" s="161">
        <v>1077.42</v>
      </c>
    </row>
    <row r="14184" spans="3:4" ht="15" hidden="1" customHeight="1" x14ac:dyDescent="0.25">
      <c r="C14184" s="158" t="s">
        <v>549</v>
      </c>
      <c r="D14184" s="159">
        <v>729.84</v>
      </c>
    </row>
    <row r="14185" spans="3:4" ht="15" hidden="1" customHeight="1" x14ac:dyDescent="0.25">
      <c r="C14185" s="160" t="s">
        <v>552</v>
      </c>
      <c r="D14185" s="161">
        <v>79.959999999999994</v>
      </c>
    </row>
    <row r="14186" spans="3:4" ht="15" hidden="1" customHeight="1" x14ac:dyDescent="0.25">
      <c r="C14186" s="158" t="s">
        <v>555</v>
      </c>
      <c r="D14186" s="159">
        <v>456.77</v>
      </c>
    </row>
    <row r="14187" spans="3:4" ht="15" hidden="1" customHeight="1" x14ac:dyDescent="0.25">
      <c r="C14187" s="160" t="s">
        <v>552</v>
      </c>
      <c r="D14187" s="161">
        <v>1234.96</v>
      </c>
    </row>
    <row r="14188" spans="3:4" ht="15" hidden="1" customHeight="1" x14ac:dyDescent="0.25">
      <c r="C14188" s="158" t="s">
        <v>555</v>
      </c>
      <c r="D14188" s="159">
        <v>937.62</v>
      </c>
    </row>
    <row r="14189" spans="3:4" ht="15" hidden="1" customHeight="1" x14ac:dyDescent="0.25">
      <c r="C14189" s="160" t="s">
        <v>554</v>
      </c>
      <c r="D14189" s="161">
        <v>327.24</v>
      </c>
    </row>
    <row r="14190" spans="3:4" ht="15" hidden="1" customHeight="1" x14ac:dyDescent="0.25">
      <c r="C14190" s="158" t="s">
        <v>539</v>
      </c>
      <c r="D14190" s="159">
        <v>179.15</v>
      </c>
    </row>
    <row r="14191" spans="3:4" ht="15" hidden="1" customHeight="1" x14ac:dyDescent="0.25">
      <c r="C14191" s="160" t="s">
        <v>547</v>
      </c>
      <c r="D14191" s="161">
        <v>151.84</v>
      </c>
    </row>
    <row r="14192" spans="3:4" ht="15" hidden="1" customHeight="1" x14ac:dyDescent="0.25">
      <c r="C14192" s="158" t="s">
        <v>312</v>
      </c>
      <c r="D14192" s="159">
        <v>1188.1400000000001</v>
      </c>
    </row>
    <row r="14193" spans="3:4" ht="15" hidden="1" customHeight="1" x14ac:dyDescent="0.25">
      <c r="C14193" s="160" t="s">
        <v>308</v>
      </c>
      <c r="D14193" s="161">
        <v>167.18</v>
      </c>
    </row>
    <row r="14194" spans="3:4" ht="15" hidden="1" customHeight="1" x14ac:dyDescent="0.25">
      <c r="C14194" s="158" t="s">
        <v>557</v>
      </c>
      <c r="D14194" s="159">
        <v>111.57</v>
      </c>
    </row>
    <row r="14195" spans="3:4" ht="15" hidden="1" customHeight="1" x14ac:dyDescent="0.25">
      <c r="C14195" s="160" t="s">
        <v>546</v>
      </c>
      <c r="D14195" s="161">
        <v>472.46</v>
      </c>
    </row>
    <row r="14196" spans="3:4" ht="15" hidden="1" customHeight="1" x14ac:dyDescent="0.25">
      <c r="C14196" s="158" t="s">
        <v>547</v>
      </c>
      <c r="D14196" s="159">
        <v>447.66</v>
      </c>
    </row>
    <row r="14197" spans="3:4" ht="15" hidden="1" customHeight="1" x14ac:dyDescent="0.25">
      <c r="C14197" s="160" t="s">
        <v>549</v>
      </c>
      <c r="D14197" s="161">
        <v>616.95000000000005</v>
      </c>
    </row>
    <row r="14198" spans="3:4" ht="15" hidden="1" customHeight="1" x14ac:dyDescent="0.25">
      <c r="C14198" s="158" t="s">
        <v>551</v>
      </c>
      <c r="D14198" s="159">
        <v>571.77</v>
      </c>
    </row>
    <row r="14199" spans="3:4" ht="15" hidden="1" customHeight="1" x14ac:dyDescent="0.25">
      <c r="C14199" s="160" t="s">
        <v>549</v>
      </c>
      <c r="D14199" s="161">
        <v>73.069999999999993</v>
      </c>
    </row>
    <row r="14200" spans="3:4" ht="15" hidden="1" customHeight="1" x14ac:dyDescent="0.25">
      <c r="C14200" s="158" t="s">
        <v>540</v>
      </c>
      <c r="D14200" s="159">
        <v>788.74</v>
      </c>
    </row>
    <row r="14201" spans="3:4" ht="15" hidden="1" customHeight="1" x14ac:dyDescent="0.25">
      <c r="C14201" s="160" t="s">
        <v>547</v>
      </c>
      <c r="D14201" s="161">
        <v>1239.42</v>
      </c>
    </row>
    <row r="14202" spans="3:4" ht="15" hidden="1" customHeight="1" x14ac:dyDescent="0.25">
      <c r="C14202" s="158" t="s">
        <v>554</v>
      </c>
      <c r="D14202" s="159">
        <v>525.02</v>
      </c>
    </row>
    <row r="14203" spans="3:4" ht="15" hidden="1" customHeight="1" x14ac:dyDescent="0.25">
      <c r="C14203" s="160" t="s">
        <v>308</v>
      </c>
      <c r="D14203" s="161">
        <v>818.02</v>
      </c>
    </row>
    <row r="14204" spans="3:4" ht="15" hidden="1" customHeight="1" x14ac:dyDescent="0.25">
      <c r="C14204" s="158" t="s">
        <v>555</v>
      </c>
      <c r="D14204" s="159">
        <v>653.34</v>
      </c>
    </row>
    <row r="14205" spans="3:4" ht="15" hidden="1" customHeight="1" x14ac:dyDescent="0.25">
      <c r="C14205" s="160" t="s">
        <v>542</v>
      </c>
      <c r="D14205" s="161">
        <v>290.51</v>
      </c>
    </row>
    <row r="14206" spans="3:4" ht="15" hidden="1" customHeight="1" x14ac:dyDescent="0.25">
      <c r="C14206" s="158" t="s">
        <v>539</v>
      </c>
      <c r="D14206" s="159">
        <v>89.49</v>
      </c>
    </row>
    <row r="14207" spans="3:4" ht="15" hidden="1" customHeight="1" x14ac:dyDescent="0.25">
      <c r="C14207" s="160" t="s">
        <v>554</v>
      </c>
      <c r="D14207" s="161">
        <v>586.17999999999995</v>
      </c>
    </row>
    <row r="14208" spans="3:4" ht="15" hidden="1" customHeight="1" x14ac:dyDescent="0.25">
      <c r="C14208" s="158" t="s">
        <v>539</v>
      </c>
      <c r="D14208" s="159">
        <v>607.47</v>
      </c>
    </row>
    <row r="14209" spans="3:4" ht="15" hidden="1" customHeight="1" x14ac:dyDescent="0.25">
      <c r="C14209" s="160" t="s">
        <v>540</v>
      </c>
      <c r="D14209" s="161">
        <v>47.47</v>
      </c>
    </row>
    <row r="14210" spans="3:4" ht="15" hidden="1" customHeight="1" x14ac:dyDescent="0.25">
      <c r="C14210" s="158" t="s">
        <v>307</v>
      </c>
      <c r="D14210" s="159">
        <v>882.22</v>
      </c>
    </row>
    <row r="14211" spans="3:4" ht="15" hidden="1" customHeight="1" x14ac:dyDescent="0.25">
      <c r="C14211" s="160" t="s">
        <v>312</v>
      </c>
      <c r="D14211" s="161">
        <v>1045.73</v>
      </c>
    </row>
    <row r="14212" spans="3:4" ht="15" hidden="1" customHeight="1" x14ac:dyDescent="0.25">
      <c r="C14212" s="158" t="s">
        <v>547</v>
      </c>
      <c r="D14212" s="159">
        <v>794.23</v>
      </c>
    </row>
    <row r="14213" spans="3:4" ht="15" hidden="1" customHeight="1" x14ac:dyDescent="0.25">
      <c r="C14213" s="160" t="s">
        <v>555</v>
      </c>
      <c r="D14213" s="161">
        <v>1236.1199999999999</v>
      </c>
    </row>
    <row r="14214" spans="3:4" ht="15" hidden="1" customHeight="1" x14ac:dyDescent="0.25">
      <c r="C14214" s="158" t="s">
        <v>553</v>
      </c>
      <c r="D14214" s="159">
        <v>1068.48</v>
      </c>
    </row>
    <row r="14215" spans="3:4" ht="15" hidden="1" customHeight="1" x14ac:dyDescent="0.25">
      <c r="C14215" s="160" t="s">
        <v>551</v>
      </c>
      <c r="D14215" s="161">
        <v>1172.32</v>
      </c>
    </row>
    <row r="14216" spans="3:4" ht="15" hidden="1" customHeight="1" x14ac:dyDescent="0.25">
      <c r="C14216" s="158" t="s">
        <v>309</v>
      </c>
      <c r="D14216" s="159">
        <v>1293.56</v>
      </c>
    </row>
    <row r="14217" spans="3:4" ht="15" hidden="1" customHeight="1" x14ac:dyDescent="0.25">
      <c r="C14217" s="160" t="s">
        <v>309</v>
      </c>
      <c r="D14217" s="161">
        <v>303.29000000000002</v>
      </c>
    </row>
    <row r="14218" spans="3:4" ht="15" hidden="1" customHeight="1" x14ac:dyDescent="0.25">
      <c r="C14218" s="158" t="s">
        <v>539</v>
      </c>
      <c r="D14218" s="159">
        <v>328.61</v>
      </c>
    </row>
    <row r="14219" spans="3:4" ht="15" hidden="1" customHeight="1" x14ac:dyDescent="0.25">
      <c r="C14219" s="160" t="s">
        <v>542</v>
      </c>
      <c r="D14219" s="161">
        <v>879.76</v>
      </c>
    </row>
    <row r="14220" spans="3:4" ht="15" hidden="1" customHeight="1" x14ac:dyDescent="0.25">
      <c r="C14220" s="158" t="s">
        <v>547</v>
      </c>
      <c r="D14220" s="159">
        <v>619.37</v>
      </c>
    </row>
    <row r="14221" spans="3:4" ht="15" hidden="1" customHeight="1" x14ac:dyDescent="0.25">
      <c r="C14221" s="160" t="s">
        <v>309</v>
      </c>
      <c r="D14221" s="161">
        <v>425.05</v>
      </c>
    </row>
    <row r="14222" spans="3:4" ht="15" hidden="1" customHeight="1" x14ac:dyDescent="0.25">
      <c r="C14222" s="158" t="s">
        <v>549</v>
      </c>
      <c r="D14222" s="159">
        <v>433.01</v>
      </c>
    </row>
    <row r="14223" spans="3:4" ht="15" hidden="1" customHeight="1" x14ac:dyDescent="0.25">
      <c r="C14223" s="160" t="s">
        <v>540</v>
      </c>
      <c r="D14223" s="161">
        <v>449.7</v>
      </c>
    </row>
    <row r="14224" spans="3:4" ht="15" hidden="1" customHeight="1" x14ac:dyDescent="0.25">
      <c r="C14224" s="158" t="s">
        <v>309</v>
      </c>
      <c r="D14224" s="159">
        <v>203.19</v>
      </c>
    </row>
    <row r="14225" spans="3:4" ht="15" hidden="1" customHeight="1" x14ac:dyDescent="0.25">
      <c r="C14225" s="160" t="s">
        <v>552</v>
      </c>
      <c r="D14225" s="161">
        <v>867.37</v>
      </c>
    </row>
    <row r="14226" spans="3:4" ht="15" hidden="1" customHeight="1" x14ac:dyDescent="0.25">
      <c r="C14226" s="158" t="s">
        <v>542</v>
      </c>
      <c r="D14226" s="159">
        <v>993.89</v>
      </c>
    </row>
    <row r="14227" spans="3:4" ht="15" hidden="1" customHeight="1" x14ac:dyDescent="0.25">
      <c r="C14227" s="160" t="s">
        <v>551</v>
      </c>
      <c r="D14227" s="161">
        <v>372.63</v>
      </c>
    </row>
    <row r="14228" spans="3:4" ht="15" hidden="1" customHeight="1" x14ac:dyDescent="0.25">
      <c r="C14228" s="158" t="s">
        <v>553</v>
      </c>
      <c r="D14228" s="159">
        <v>545.84</v>
      </c>
    </row>
    <row r="14229" spans="3:4" ht="15" hidden="1" customHeight="1" x14ac:dyDescent="0.25">
      <c r="C14229" s="160" t="s">
        <v>548</v>
      </c>
      <c r="D14229" s="161">
        <v>872.03</v>
      </c>
    </row>
    <row r="14230" spans="3:4" ht="15" hidden="1" customHeight="1" x14ac:dyDescent="0.25">
      <c r="C14230" s="158" t="s">
        <v>549</v>
      </c>
      <c r="D14230" s="159">
        <v>727.43</v>
      </c>
    </row>
    <row r="14231" spans="3:4" ht="15" hidden="1" customHeight="1" x14ac:dyDescent="0.25">
      <c r="C14231" s="160" t="s">
        <v>552</v>
      </c>
      <c r="D14231" s="161">
        <v>579.85</v>
      </c>
    </row>
    <row r="14232" spans="3:4" ht="15" hidden="1" customHeight="1" x14ac:dyDescent="0.25">
      <c r="C14232" s="158" t="s">
        <v>558</v>
      </c>
      <c r="D14232" s="159">
        <v>753.49</v>
      </c>
    </row>
    <row r="14233" spans="3:4" ht="15" hidden="1" customHeight="1" x14ac:dyDescent="0.25">
      <c r="C14233" s="160" t="s">
        <v>540</v>
      </c>
      <c r="D14233" s="161">
        <v>1110.67</v>
      </c>
    </row>
    <row r="14234" spans="3:4" ht="15" hidden="1" customHeight="1" x14ac:dyDescent="0.25">
      <c r="C14234" s="158" t="s">
        <v>312</v>
      </c>
      <c r="D14234" s="159">
        <v>877.33</v>
      </c>
    </row>
    <row r="14235" spans="3:4" ht="15" hidden="1" customHeight="1" x14ac:dyDescent="0.25">
      <c r="C14235" s="160" t="s">
        <v>549</v>
      </c>
      <c r="D14235" s="161">
        <v>286.95</v>
      </c>
    </row>
    <row r="14236" spans="3:4" ht="15" hidden="1" customHeight="1" x14ac:dyDescent="0.25">
      <c r="C14236" s="158" t="s">
        <v>309</v>
      </c>
      <c r="D14236" s="159">
        <v>929.61</v>
      </c>
    </row>
    <row r="14237" spans="3:4" ht="15" hidden="1" customHeight="1" x14ac:dyDescent="0.25">
      <c r="C14237" s="160" t="s">
        <v>552</v>
      </c>
      <c r="D14237" s="161">
        <v>847.37</v>
      </c>
    </row>
    <row r="14238" spans="3:4" ht="15" hidden="1" customHeight="1" x14ac:dyDescent="0.25">
      <c r="C14238" s="158" t="s">
        <v>540</v>
      </c>
      <c r="D14238" s="159">
        <v>678.99</v>
      </c>
    </row>
    <row r="14239" spans="3:4" ht="15" hidden="1" customHeight="1" x14ac:dyDescent="0.25">
      <c r="C14239" s="160" t="s">
        <v>546</v>
      </c>
      <c r="D14239" s="161">
        <v>1014.94</v>
      </c>
    </row>
    <row r="14240" spans="3:4" ht="15" hidden="1" customHeight="1" x14ac:dyDescent="0.25">
      <c r="C14240" s="158" t="s">
        <v>548</v>
      </c>
      <c r="D14240" s="159">
        <v>1274.8599999999999</v>
      </c>
    </row>
    <row r="14241" spans="3:4" ht="15" hidden="1" customHeight="1" x14ac:dyDescent="0.25">
      <c r="C14241" s="160" t="s">
        <v>542</v>
      </c>
      <c r="D14241" s="161">
        <v>1297.8599999999999</v>
      </c>
    </row>
    <row r="14242" spans="3:4" ht="15" hidden="1" customHeight="1" x14ac:dyDescent="0.25">
      <c r="C14242" s="158" t="s">
        <v>551</v>
      </c>
      <c r="D14242" s="159">
        <v>104.33</v>
      </c>
    </row>
    <row r="14243" spans="3:4" ht="15" hidden="1" customHeight="1" x14ac:dyDescent="0.25">
      <c r="C14243" s="160" t="s">
        <v>554</v>
      </c>
      <c r="D14243" s="161">
        <v>84.97</v>
      </c>
    </row>
    <row r="14244" spans="3:4" ht="15" hidden="1" customHeight="1" x14ac:dyDescent="0.25">
      <c r="C14244" s="158" t="s">
        <v>312</v>
      </c>
      <c r="D14244" s="159">
        <v>219.86</v>
      </c>
    </row>
    <row r="14245" spans="3:4" ht="15" hidden="1" customHeight="1" x14ac:dyDescent="0.25">
      <c r="C14245" s="160" t="s">
        <v>307</v>
      </c>
      <c r="D14245" s="161">
        <v>299.42</v>
      </c>
    </row>
    <row r="14246" spans="3:4" ht="15" hidden="1" customHeight="1" x14ac:dyDescent="0.25">
      <c r="C14246" s="158" t="s">
        <v>557</v>
      </c>
      <c r="D14246" s="159">
        <v>664.23</v>
      </c>
    </row>
    <row r="14247" spans="3:4" ht="15" hidden="1" customHeight="1" x14ac:dyDescent="0.25">
      <c r="C14247" s="160" t="s">
        <v>552</v>
      </c>
      <c r="D14247" s="161">
        <v>1233.43</v>
      </c>
    </row>
    <row r="14248" spans="3:4" ht="15" hidden="1" customHeight="1" x14ac:dyDescent="0.25">
      <c r="C14248" s="158" t="s">
        <v>543</v>
      </c>
      <c r="D14248" s="159">
        <v>412.2</v>
      </c>
    </row>
    <row r="14249" spans="3:4" ht="15" hidden="1" customHeight="1" x14ac:dyDescent="0.25">
      <c r="C14249" s="160" t="s">
        <v>548</v>
      </c>
      <c r="D14249" s="161">
        <v>204.06</v>
      </c>
    </row>
    <row r="14250" spans="3:4" ht="15" hidden="1" customHeight="1" x14ac:dyDescent="0.25">
      <c r="C14250" s="158" t="s">
        <v>539</v>
      </c>
      <c r="D14250" s="159">
        <v>219.82</v>
      </c>
    </row>
    <row r="14251" spans="3:4" ht="15" hidden="1" customHeight="1" x14ac:dyDescent="0.25">
      <c r="C14251" s="160" t="s">
        <v>539</v>
      </c>
      <c r="D14251" s="161">
        <v>291.74</v>
      </c>
    </row>
    <row r="14252" spans="3:4" ht="15" hidden="1" customHeight="1" x14ac:dyDescent="0.25">
      <c r="C14252" s="158" t="s">
        <v>542</v>
      </c>
      <c r="D14252" s="159">
        <v>222.52</v>
      </c>
    </row>
    <row r="14253" spans="3:4" ht="15" hidden="1" customHeight="1" x14ac:dyDescent="0.25">
      <c r="C14253" s="160" t="s">
        <v>539</v>
      </c>
      <c r="D14253" s="161">
        <v>111.37</v>
      </c>
    </row>
    <row r="14254" spans="3:4" ht="15" hidden="1" customHeight="1" x14ac:dyDescent="0.25">
      <c r="C14254" s="158" t="s">
        <v>554</v>
      </c>
      <c r="D14254" s="159">
        <v>589.01</v>
      </c>
    </row>
    <row r="14255" spans="3:4" ht="15" hidden="1" customHeight="1" x14ac:dyDescent="0.25">
      <c r="C14255" s="160" t="s">
        <v>540</v>
      </c>
      <c r="D14255" s="161">
        <v>795.12</v>
      </c>
    </row>
    <row r="14256" spans="3:4" ht="15" hidden="1" customHeight="1" x14ac:dyDescent="0.25">
      <c r="C14256" s="158" t="s">
        <v>548</v>
      </c>
      <c r="D14256" s="159">
        <v>189.31</v>
      </c>
    </row>
    <row r="14257" spans="3:4" ht="15" hidden="1" customHeight="1" x14ac:dyDescent="0.25">
      <c r="C14257" s="160" t="s">
        <v>553</v>
      </c>
      <c r="D14257" s="161">
        <v>597.45000000000005</v>
      </c>
    </row>
    <row r="14258" spans="3:4" ht="15" hidden="1" customHeight="1" x14ac:dyDescent="0.25">
      <c r="C14258" s="158" t="s">
        <v>552</v>
      </c>
      <c r="D14258" s="159">
        <v>866.63</v>
      </c>
    </row>
    <row r="14259" spans="3:4" ht="15" hidden="1" customHeight="1" x14ac:dyDescent="0.25">
      <c r="C14259" s="160" t="s">
        <v>555</v>
      </c>
      <c r="D14259" s="161">
        <v>756.91</v>
      </c>
    </row>
    <row r="14260" spans="3:4" ht="15" hidden="1" customHeight="1" x14ac:dyDescent="0.25">
      <c r="C14260" s="158" t="s">
        <v>539</v>
      </c>
      <c r="D14260" s="159">
        <v>770.74</v>
      </c>
    </row>
    <row r="14261" spans="3:4" ht="15" hidden="1" customHeight="1" x14ac:dyDescent="0.25">
      <c r="C14261" s="160" t="s">
        <v>555</v>
      </c>
      <c r="D14261" s="161">
        <v>660.19</v>
      </c>
    </row>
    <row r="14262" spans="3:4" ht="15" hidden="1" customHeight="1" x14ac:dyDescent="0.25">
      <c r="C14262" s="158" t="s">
        <v>542</v>
      </c>
      <c r="D14262" s="159">
        <v>835.29</v>
      </c>
    </row>
    <row r="14263" spans="3:4" ht="15" hidden="1" customHeight="1" x14ac:dyDescent="0.25">
      <c r="C14263" s="160" t="s">
        <v>542</v>
      </c>
      <c r="D14263" s="161">
        <v>962.64</v>
      </c>
    </row>
    <row r="14264" spans="3:4" ht="15" hidden="1" customHeight="1" x14ac:dyDescent="0.25">
      <c r="C14264" s="158" t="s">
        <v>547</v>
      </c>
      <c r="D14264" s="159">
        <v>712.43</v>
      </c>
    </row>
    <row r="14265" spans="3:4" ht="15" hidden="1" customHeight="1" x14ac:dyDescent="0.25">
      <c r="C14265" s="160" t="s">
        <v>309</v>
      </c>
      <c r="D14265" s="161">
        <v>574.38</v>
      </c>
    </row>
    <row r="14266" spans="3:4" ht="15" hidden="1" customHeight="1" x14ac:dyDescent="0.25">
      <c r="C14266" s="158" t="s">
        <v>312</v>
      </c>
      <c r="D14266" s="159">
        <v>288.63</v>
      </c>
    </row>
    <row r="14267" spans="3:4" ht="15" hidden="1" customHeight="1" x14ac:dyDescent="0.25">
      <c r="C14267" s="160" t="s">
        <v>307</v>
      </c>
      <c r="D14267" s="161">
        <v>956.62</v>
      </c>
    </row>
    <row r="14268" spans="3:4" ht="15" hidden="1" customHeight="1" x14ac:dyDescent="0.25">
      <c r="C14268" s="158" t="s">
        <v>539</v>
      </c>
      <c r="D14268" s="159">
        <v>741.1</v>
      </c>
    </row>
    <row r="14269" spans="3:4" ht="15" hidden="1" customHeight="1" x14ac:dyDescent="0.25">
      <c r="C14269" s="160" t="s">
        <v>543</v>
      </c>
      <c r="D14269" s="161">
        <v>387.03</v>
      </c>
    </row>
    <row r="14270" spans="3:4" ht="15" hidden="1" customHeight="1" x14ac:dyDescent="0.25">
      <c r="C14270" s="158" t="s">
        <v>543</v>
      </c>
      <c r="D14270" s="159">
        <v>597.85</v>
      </c>
    </row>
    <row r="14271" spans="3:4" ht="15" hidden="1" customHeight="1" x14ac:dyDescent="0.25">
      <c r="C14271" s="160" t="s">
        <v>545</v>
      </c>
      <c r="D14271" s="161">
        <v>61.72</v>
      </c>
    </row>
    <row r="14272" spans="3:4" ht="15" hidden="1" customHeight="1" x14ac:dyDescent="0.25">
      <c r="C14272" s="158" t="s">
        <v>543</v>
      </c>
      <c r="D14272" s="159">
        <v>119.85</v>
      </c>
    </row>
    <row r="14273" spans="3:4" ht="15" hidden="1" customHeight="1" x14ac:dyDescent="0.25">
      <c r="C14273" s="160" t="s">
        <v>309</v>
      </c>
      <c r="D14273" s="161">
        <v>613.83000000000004</v>
      </c>
    </row>
    <row r="14274" spans="3:4" ht="15" hidden="1" customHeight="1" x14ac:dyDescent="0.25">
      <c r="C14274" s="158" t="s">
        <v>542</v>
      </c>
      <c r="D14274" s="159">
        <v>885.04</v>
      </c>
    </row>
    <row r="14275" spans="3:4" ht="15" hidden="1" customHeight="1" x14ac:dyDescent="0.25">
      <c r="C14275" s="160" t="s">
        <v>539</v>
      </c>
      <c r="D14275" s="161">
        <v>671.31</v>
      </c>
    </row>
    <row r="14276" spans="3:4" ht="15" hidden="1" customHeight="1" x14ac:dyDescent="0.25">
      <c r="C14276" s="158" t="s">
        <v>545</v>
      </c>
      <c r="D14276" s="159">
        <v>591.33000000000004</v>
      </c>
    </row>
    <row r="14277" spans="3:4" ht="15" hidden="1" customHeight="1" x14ac:dyDescent="0.25">
      <c r="C14277" s="160" t="s">
        <v>309</v>
      </c>
      <c r="D14277" s="161">
        <v>271.88</v>
      </c>
    </row>
    <row r="14278" spans="3:4" ht="15" hidden="1" customHeight="1" x14ac:dyDescent="0.25">
      <c r="C14278" s="158" t="s">
        <v>547</v>
      </c>
      <c r="D14278" s="159">
        <v>1184.82</v>
      </c>
    </row>
    <row r="14279" spans="3:4" ht="15" hidden="1" customHeight="1" x14ac:dyDescent="0.25">
      <c r="C14279" s="160" t="s">
        <v>542</v>
      </c>
      <c r="D14279" s="161">
        <v>44.72</v>
      </c>
    </row>
    <row r="14280" spans="3:4" ht="15" hidden="1" customHeight="1" x14ac:dyDescent="0.25">
      <c r="C14280" s="158" t="s">
        <v>552</v>
      </c>
      <c r="D14280" s="159">
        <v>439.27</v>
      </c>
    </row>
    <row r="14281" spans="3:4" ht="15" hidden="1" customHeight="1" x14ac:dyDescent="0.25">
      <c r="C14281" s="160" t="s">
        <v>312</v>
      </c>
      <c r="D14281" s="161">
        <v>842.88</v>
      </c>
    </row>
    <row r="14282" spans="3:4" ht="15" hidden="1" customHeight="1" x14ac:dyDescent="0.25">
      <c r="C14282" s="158" t="s">
        <v>309</v>
      </c>
      <c r="D14282" s="159">
        <v>1101.0999999999999</v>
      </c>
    </row>
    <row r="14283" spans="3:4" ht="15" hidden="1" customHeight="1" x14ac:dyDescent="0.25">
      <c r="C14283" s="160" t="s">
        <v>312</v>
      </c>
      <c r="D14283" s="161">
        <v>572.24</v>
      </c>
    </row>
    <row r="14284" spans="3:4" ht="15" hidden="1" customHeight="1" x14ac:dyDescent="0.25">
      <c r="C14284" s="158" t="s">
        <v>540</v>
      </c>
      <c r="D14284" s="159">
        <v>313.87</v>
      </c>
    </row>
    <row r="14285" spans="3:4" ht="15" hidden="1" customHeight="1" x14ac:dyDescent="0.25">
      <c r="C14285" s="160" t="s">
        <v>540</v>
      </c>
      <c r="D14285" s="161">
        <v>394.87</v>
      </c>
    </row>
    <row r="14286" spans="3:4" ht="15" hidden="1" customHeight="1" x14ac:dyDescent="0.25">
      <c r="C14286" s="158" t="s">
        <v>549</v>
      </c>
      <c r="D14286" s="159">
        <v>780.15</v>
      </c>
    </row>
    <row r="14287" spans="3:4" ht="15" hidden="1" customHeight="1" x14ac:dyDescent="0.25">
      <c r="C14287" s="160" t="s">
        <v>552</v>
      </c>
      <c r="D14287" s="161">
        <v>1091.6600000000001</v>
      </c>
    </row>
    <row r="14288" spans="3:4" ht="15" hidden="1" customHeight="1" x14ac:dyDescent="0.25">
      <c r="C14288" s="158" t="s">
        <v>552</v>
      </c>
      <c r="D14288" s="159">
        <v>595.02</v>
      </c>
    </row>
    <row r="14289" spans="3:4" ht="15" hidden="1" customHeight="1" x14ac:dyDescent="0.25">
      <c r="C14289" s="160" t="s">
        <v>542</v>
      </c>
      <c r="D14289" s="161">
        <v>532.64</v>
      </c>
    </row>
    <row r="14290" spans="3:4" ht="15" hidden="1" customHeight="1" x14ac:dyDescent="0.25">
      <c r="C14290" s="158" t="s">
        <v>308</v>
      </c>
      <c r="D14290" s="159">
        <v>1121.17</v>
      </c>
    </row>
    <row r="14291" spans="3:4" ht="15" hidden="1" customHeight="1" x14ac:dyDescent="0.25">
      <c r="C14291" s="160" t="s">
        <v>312</v>
      </c>
      <c r="D14291" s="161">
        <v>795.35</v>
      </c>
    </row>
    <row r="14292" spans="3:4" ht="15" hidden="1" customHeight="1" x14ac:dyDescent="0.25">
      <c r="C14292" s="158" t="s">
        <v>544</v>
      </c>
      <c r="D14292" s="159">
        <v>679.08</v>
      </c>
    </row>
    <row r="14293" spans="3:4" ht="15" hidden="1" customHeight="1" x14ac:dyDescent="0.25">
      <c r="C14293" s="160" t="s">
        <v>307</v>
      </c>
      <c r="D14293" s="161">
        <v>857.6</v>
      </c>
    </row>
    <row r="14294" spans="3:4" ht="15" hidden="1" customHeight="1" x14ac:dyDescent="0.25">
      <c r="C14294" s="158" t="s">
        <v>546</v>
      </c>
      <c r="D14294" s="159">
        <v>692.95</v>
      </c>
    </row>
    <row r="14295" spans="3:4" ht="15" hidden="1" customHeight="1" x14ac:dyDescent="0.25">
      <c r="C14295" s="160" t="s">
        <v>312</v>
      </c>
      <c r="D14295" s="161">
        <v>1213.6600000000001</v>
      </c>
    </row>
    <row r="14296" spans="3:4" ht="15" hidden="1" customHeight="1" x14ac:dyDescent="0.25">
      <c r="C14296" s="158" t="s">
        <v>544</v>
      </c>
      <c r="D14296" s="159">
        <v>437.44</v>
      </c>
    </row>
    <row r="14297" spans="3:4" ht="15" hidden="1" customHeight="1" x14ac:dyDescent="0.25">
      <c r="C14297" s="160" t="s">
        <v>545</v>
      </c>
      <c r="D14297" s="161">
        <v>1078.05</v>
      </c>
    </row>
    <row r="14298" spans="3:4" ht="15" hidden="1" customHeight="1" x14ac:dyDescent="0.25">
      <c r="C14298" s="158" t="s">
        <v>307</v>
      </c>
      <c r="D14298" s="159">
        <v>547.84</v>
      </c>
    </row>
    <row r="14299" spans="3:4" ht="15" hidden="1" customHeight="1" x14ac:dyDescent="0.25">
      <c r="C14299" s="160" t="s">
        <v>540</v>
      </c>
      <c r="D14299" s="161">
        <v>1174.3599999999999</v>
      </c>
    </row>
    <row r="14300" spans="3:4" ht="15" hidden="1" customHeight="1" x14ac:dyDescent="0.25">
      <c r="C14300" s="158" t="s">
        <v>550</v>
      </c>
      <c r="D14300" s="159">
        <v>1245.0999999999999</v>
      </c>
    </row>
    <row r="14301" spans="3:4" ht="15" hidden="1" customHeight="1" x14ac:dyDescent="0.25">
      <c r="C14301" s="160" t="s">
        <v>558</v>
      </c>
      <c r="D14301" s="161">
        <v>333.97</v>
      </c>
    </row>
    <row r="14302" spans="3:4" ht="15" hidden="1" customHeight="1" x14ac:dyDescent="0.25">
      <c r="C14302" s="158" t="s">
        <v>307</v>
      </c>
      <c r="D14302" s="159">
        <v>911.71</v>
      </c>
    </row>
    <row r="14303" spans="3:4" ht="15" hidden="1" customHeight="1" x14ac:dyDescent="0.25">
      <c r="C14303" s="160" t="s">
        <v>540</v>
      </c>
      <c r="D14303" s="161">
        <v>561.33000000000004</v>
      </c>
    </row>
    <row r="14304" spans="3:4" ht="15" hidden="1" customHeight="1" x14ac:dyDescent="0.25">
      <c r="C14304" s="158" t="s">
        <v>308</v>
      </c>
      <c r="D14304" s="159">
        <v>1209.8900000000001</v>
      </c>
    </row>
    <row r="14305" spans="3:4" ht="15" hidden="1" customHeight="1" x14ac:dyDescent="0.25">
      <c r="C14305" s="160" t="s">
        <v>309</v>
      </c>
      <c r="D14305" s="161">
        <v>1220.08</v>
      </c>
    </row>
    <row r="14306" spans="3:4" ht="15" hidden="1" customHeight="1" x14ac:dyDescent="0.25">
      <c r="C14306" s="158" t="s">
        <v>542</v>
      </c>
      <c r="D14306" s="159">
        <v>874.6</v>
      </c>
    </row>
    <row r="14307" spans="3:4" ht="15" hidden="1" customHeight="1" x14ac:dyDescent="0.25">
      <c r="C14307" s="160" t="s">
        <v>545</v>
      </c>
      <c r="D14307" s="161">
        <v>1154.1099999999999</v>
      </c>
    </row>
    <row r="14308" spans="3:4" ht="15" hidden="1" customHeight="1" x14ac:dyDescent="0.25">
      <c r="C14308" s="158" t="s">
        <v>544</v>
      </c>
      <c r="D14308" s="159">
        <v>555.34</v>
      </c>
    </row>
    <row r="14309" spans="3:4" ht="15" hidden="1" customHeight="1" x14ac:dyDescent="0.25">
      <c r="C14309" s="160" t="s">
        <v>550</v>
      </c>
      <c r="D14309" s="161">
        <v>934.92</v>
      </c>
    </row>
    <row r="14310" spans="3:4" ht="15" hidden="1" customHeight="1" x14ac:dyDescent="0.25">
      <c r="C14310" s="158" t="s">
        <v>540</v>
      </c>
      <c r="D14310" s="159">
        <v>1122.25</v>
      </c>
    </row>
    <row r="14311" spans="3:4" ht="15" hidden="1" customHeight="1" x14ac:dyDescent="0.25">
      <c r="C14311" s="160" t="s">
        <v>543</v>
      </c>
      <c r="D14311" s="161">
        <v>1093.97</v>
      </c>
    </row>
    <row r="14312" spans="3:4" ht="15" hidden="1" customHeight="1" x14ac:dyDescent="0.25">
      <c r="C14312" s="158" t="s">
        <v>545</v>
      </c>
      <c r="D14312" s="159">
        <v>81.92</v>
      </c>
    </row>
    <row r="14313" spans="3:4" ht="15" hidden="1" customHeight="1" x14ac:dyDescent="0.25">
      <c r="C14313" s="160" t="s">
        <v>308</v>
      </c>
      <c r="D14313" s="161">
        <v>320.32</v>
      </c>
    </row>
    <row r="14314" spans="3:4" ht="15" hidden="1" customHeight="1" x14ac:dyDescent="0.25">
      <c r="C14314" s="158" t="s">
        <v>545</v>
      </c>
      <c r="D14314" s="159">
        <v>1237.54</v>
      </c>
    </row>
    <row r="14315" spans="3:4" ht="15" hidden="1" customHeight="1" x14ac:dyDescent="0.25">
      <c r="C14315" s="160" t="s">
        <v>539</v>
      </c>
      <c r="D14315" s="161">
        <v>341.98</v>
      </c>
    </row>
    <row r="14316" spans="3:4" ht="15" hidden="1" customHeight="1" x14ac:dyDescent="0.25">
      <c r="C14316" s="158" t="s">
        <v>307</v>
      </c>
      <c r="D14316" s="159">
        <v>1227.02</v>
      </c>
    </row>
    <row r="14317" spans="3:4" ht="15" hidden="1" customHeight="1" x14ac:dyDescent="0.25">
      <c r="C14317" s="160" t="s">
        <v>308</v>
      </c>
      <c r="D14317" s="161">
        <v>738.18</v>
      </c>
    </row>
    <row r="14318" spans="3:4" ht="15" hidden="1" customHeight="1" x14ac:dyDescent="0.25">
      <c r="C14318" s="158" t="s">
        <v>547</v>
      </c>
      <c r="D14318" s="159">
        <v>668.37</v>
      </c>
    </row>
    <row r="14319" spans="3:4" ht="15" hidden="1" customHeight="1" x14ac:dyDescent="0.25">
      <c r="C14319" s="160" t="s">
        <v>554</v>
      </c>
      <c r="D14319" s="161">
        <v>279.57</v>
      </c>
    </row>
    <row r="14320" spans="3:4" ht="15" hidden="1" customHeight="1" x14ac:dyDescent="0.25">
      <c r="C14320" s="158" t="s">
        <v>551</v>
      </c>
      <c r="D14320" s="159">
        <v>288.92</v>
      </c>
    </row>
    <row r="14321" spans="3:4" ht="15" hidden="1" customHeight="1" x14ac:dyDescent="0.25">
      <c r="C14321" s="160" t="s">
        <v>554</v>
      </c>
      <c r="D14321" s="161">
        <v>713.05</v>
      </c>
    </row>
    <row r="14322" spans="3:4" ht="15" hidden="1" customHeight="1" x14ac:dyDescent="0.25">
      <c r="C14322" s="158" t="s">
        <v>544</v>
      </c>
      <c r="D14322" s="159">
        <v>692.89</v>
      </c>
    </row>
    <row r="14323" spans="3:4" ht="15" hidden="1" customHeight="1" x14ac:dyDescent="0.25">
      <c r="C14323" s="160" t="s">
        <v>312</v>
      </c>
      <c r="D14323" s="161">
        <v>504.05</v>
      </c>
    </row>
    <row r="14324" spans="3:4" ht="15" hidden="1" customHeight="1" x14ac:dyDescent="0.25">
      <c r="C14324" s="158" t="s">
        <v>552</v>
      </c>
      <c r="D14324" s="159">
        <v>170.43</v>
      </c>
    </row>
    <row r="14325" spans="3:4" ht="15" hidden="1" customHeight="1" x14ac:dyDescent="0.25">
      <c r="C14325" s="160" t="s">
        <v>307</v>
      </c>
      <c r="D14325" s="161">
        <v>855.7</v>
      </c>
    </row>
    <row r="14326" spans="3:4" ht="15" hidden="1" customHeight="1" x14ac:dyDescent="0.25">
      <c r="C14326" s="158" t="s">
        <v>543</v>
      </c>
      <c r="D14326" s="159">
        <v>601.76</v>
      </c>
    </row>
    <row r="14327" spans="3:4" ht="15" hidden="1" customHeight="1" x14ac:dyDescent="0.25">
      <c r="C14327" s="160" t="s">
        <v>553</v>
      </c>
      <c r="D14327" s="161">
        <v>1286.8800000000001</v>
      </c>
    </row>
    <row r="14328" spans="3:4" ht="15" hidden="1" customHeight="1" x14ac:dyDescent="0.25">
      <c r="C14328" s="158" t="s">
        <v>552</v>
      </c>
      <c r="D14328" s="159">
        <v>1020.88</v>
      </c>
    </row>
    <row r="14329" spans="3:4" ht="15" hidden="1" customHeight="1" x14ac:dyDescent="0.25">
      <c r="C14329" s="160" t="s">
        <v>543</v>
      </c>
      <c r="D14329" s="161">
        <v>284.24</v>
      </c>
    </row>
    <row r="14330" spans="3:4" ht="15" hidden="1" customHeight="1" x14ac:dyDescent="0.25">
      <c r="C14330" s="158" t="s">
        <v>307</v>
      </c>
      <c r="D14330" s="159">
        <v>786.33</v>
      </c>
    </row>
    <row r="14331" spans="3:4" ht="15" hidden="1" customHeight="1" x14ac:dyDescent="0.25">
      <c r="C14331" s="160" t="s">
        <v>548</v>
      </c>
      <c r="D14331" s="161">
        <v>789.47</v>
      </c>
    </row>
    <row r="14332" spans="3:4" ht="15" hidden="1" customHeight="1" x14ac:dyDescent="0.25">
      <c r="C14332" s="158" t="s">
        <v>555</v>
      </c>
      <c r="D14332" s="159">
        <v>473.38</v>
      </c>
    </row>
    <row r="14333" spans="3:4" ht="15" hidden="1" customHeight="1" x14ac:dyDescent="0.25">
      <c r="C14333" s="160" t="s">
        <v>539</v>
      </c>
      <c r="D14333" s="161">
        <v>617.55999999999995</v>
      </c>
    </row>
    <row r="14334" spans="3:4" ht="15" hidden="1" customHeight="1" x14ac:dyDescent="0.25">
      <c r="C14334" s="158" t="s">
        <v>553</v>
      </c>
      <c r="D14334" s="159">
        <v>219.38</v>
      </c>
    </row>
    <row r="14335" spans="3:4" ht="15" hidden="1" customHeight="1" x14ac:dyDescent="0.25">
      <c r="C14335" s="160" t="s">
        <v>307</v>
      </c>
      <c r="D14335" s="161">
        <v>1206.55</v>
      </c>
    </row>
    <row r="14336" spans="3:4" ht="15" hidden="1" customHeight="1" x14ac:dyDescent="0.25">
      <c r="C14336" s="158" t="s">
        <v>547</v>
      </c>
      <c r="D14336" s="159">
        <v>230.09</v>
      </c>
    </row>
    <row r="14337" spans="3:4" ht="15" hidden="1" customHeight="1" x14ac:dyDescent="0.25">
      <c r="C14337" s="160" t="s">
        <v>553</v>
      </c>
      <c r="D14337" s="161">
        <v>683.41</v>
      </c>
    </row>
    <row r="14338" spans="3:4" ht="15" hidden="1" customHeight="1" x14ac:dyDescent="0.25">
      <c r="C14338" s="158" t="s">
        <v>549</v>
      </c>
      <c r="D14338" s="159">
        <v>491.77</v>
      </c>
    </row>
    <row r="14339" spans="3:4" ht="15" hidden="1" customHeight="1" x14ac:dyDescent="0.25">
      <c r="C14339" s="160" t="s">
        <v>546</v>
      </c>
      <c r="D14339" s="161">
        <v>669.37</v>
      </c>
    </row>
    <row r="14340" spans="3:4" ht="15" hidden="1" customHeight="1" x14ac:dyDescent="0.25">
      <c r="C14340" s="158" t="s">
        <v>308</v>
      </c>
      <c r="D14340" s="159">
        <v>1256.96</v>
      </c>
    </row>
    <row r="14341" spans="3:4" ht="15" hidden="1" customHeight="1" x14ac:dyDescent="0.25">
      <c r="C14341" s="160" t="s">
        <v>552</v>
      </c>
      <c r="D14341" s="161">
        <v>699.42</v>
      </c>
    </row>
    <row r="14342" spans="3:4" ht="15" hidden="1" customHeight="1" x14ac:dyDescent="0.25">
      <c r="C14342" s="158" t="s">
        <v>308</v>
      </c>
      <c r="D14342" s="159">
        <v>601.91999999999996</v>
      </c>
    </row>
    <row r="14343" spans="3:4" ht="15" hidden="1" customHeight="1" x14ac:dyDescent="0.25">
      <c r="C14343" s="160" t="s">
        <v>552</v>
      </c>
      <c r="D14343" s="161">
        <v>128.12</v>
      </c>
    </row>
    <row r="14344" spans="3:4" ht="15" hidden="1" customHeight="1" x14ac:dyDescent="0.25">
      <c r="C14344" s="158" t="s">
        <v>553</v>
      </c>
      <c r="D14344" s="159">
        <v>867.03</v>
      </c>
    </row>
    <row r="14345" spans="3:4" ht="15" hidden="1" customHeight="1" x14ac:dyDescent="0.25">
      <c r="C14345" s="160" t="s">
        <v>540</v>
      </c>
      <c r="D14345" s="161">
        <v>323.77999999999997</v>
      </c>
    </row>
    <row r="14346" spans="3:4" ht="15" hidden="1" customHeight="1" x14ac:dyDescent="0.25">
      <c r="C14346" s="158" t="s">
        <v>552</v>
      </c>
      <c r="D14346" s="159">
        <v>1058.2</v>
      </c>
    </row>
    <row r="14347" spans="3:4" ht="15" hidden="1" customHeight="1" x14ac:dyDescent="0.25">
      <c r="C14347" s="160" t="s">
        <v>547</v>
      </c>
      <c r="D14347" s="161">
        <v>771.47</v>
      </c>
    </row>
    <row r="14348" spans="3:4" ht="15" hidden="1" customHeight="1" x14ac:dyDescent="0.25">
      <c r="C14348" s="158" t="s">
        <v>544</v>
      </c>
      <c r="D14348" s="159">
        <v>300.56</v>
      </c>
    </row>
    <row r="14349" spans="3:4" ht="15" hidden="1" customHeight="1" x14ac:dyDescent="0.25">
      <c r="C14349" s="160" t="s">
        <v>551</v>
      </c>
      <c r="D14349" s="161">
        <v>379.53</v>
      </c>
    </row>
    <row r="14350" spans="3:4" ht="15" hidden="1" customHeight="1" x14ac:dyDescent="0.25">
      <c r="C14350" s="158" t="s">
        <v>556</v>
      </c>
      <c r="D14350" s="159">
        <v>515.28</v>
      </c>
    </row>
    <row r="14351" spans="3:4" ht="15" hidden="1" customHeight="1" x14ac:dyDescent="0.25">
      <c r="C14351" s="160" t="s">
        <v>539</v>
      </c>
      <c r="D14351" s="161">
        <v>163.54</v>
      </c>
    </row>
    <row r="14352" spans="3:4" ht="15" hidden="1" customHeight="1" x14ac:dyDescent="0.25">
      <c r="C14352" s="158" t="s">
        <v>546</v>
      </c>
      <c r="D14352" s="159">
        <v>1285.47</v>
      </c>
    </row>
    <row r="14353" spans="3:4" ht="15" hidden="1" customHeight="1" x14ac:dyDescent="0.25">
      <c r="C14353" s="160" t="s">
        <v>554</v>
      </c>
      <c r="D14353" s="161">
        <v>498.75</v>
      </c>
    </row>
    <row r="14354" spans="3:4" ht="15" hidden="1" customHeight="1" x14ac:dyDescent="0.25">
      <c r="C14354" s="158" t="s">
        <v>543</v>
      </c>
      <c r="D14354" s="159">
        <v>574.75</v>
      </c>
    </row>
    <row r="14355" spans="3:4" ht="15" hidden="1" customHeight="1" x14ac:dyDescent="0.25">
      <c r="C14355" s="160" t="s">
        <v>543</v>
      </c>
      <c r="D14355" s="161">
        <v>612.6</v>
      </c>
    </row>
    <row r="14356" spans="3:4" ht="15" hidden="1" customHeight="1" x14ac:dyDescent="0.25">
      <c r="C14356" s="158" t="s">
        <v>549</v>
      </c>
      <c r="D14356" s="159">
        <v>731.13</v>
      </c>
    </row>
    <row r="14357" spans="3:4" ht="15" hidden="1" customHeight="1" x14ac:dyDescent="0.25">
      <c r="C14357" s="160" t="s">
        <v>546</v>
      </c>
      <c r="D14357" s="161">
        <v>1132.8</v>
      </c>
    </row>
    <row r="14358" spans="3:4" ht="15" hidden="1" customHeight="1" x14ac:dyDescent="0.25">
      <c r="C14358" s="158" t="s">
        <v>539</v>
      </c>
      <c r="D14358" s="159">
        <v>11.37</v>
      </c>
    </row>
    <row r="14359" spans="3:4" ht="15" hidden="1" customHeight="1" x14ac:dyDescent="0.25">
      <c r="C14359" s="160" t="s">
        <v>547</v>
      </c>
      <c r="D14359" s="161">
        <v>98.32</v>
      </c>
    </row>
    <row r="14360" spans="3:4" ht="15" hidden="1" customHeight="1" x14ac:dyDescent="0.25">
      <c r="C14360" s="158" t="s">
        <v>539</v>
      </c>
      <c r="D14360" s="159">
        <v>762.22</v>
      </c>
    </row>
    <row r="14361" spans="3:4" ht="15" hidden="1" customHeight="1" x14ac:dyDescent="0.25">
      <c r="C14361" s="160" t="s">
        <v>552</v>
      </c>
      <c r="D14361" s="161">
        <v>293.51</v>
      </c>
    </row>
    <row r="14362" spans="3:4" ht="15" hidden="1" customHeight="1" x14ac:dyDescent="0.25">
      <c r="C14362" s="158" t="s">
        <v>312</v>
      </c>
      <c r="D14362" s="159">
        <v>984.02</v>
      </c>
    </row>
    <row r="14363" spans="3:4" ht="15" hidden="1" customHeight="1" x14ac:dyDescent="0.25">
      <c r="C14363" s="160" t="s">
        <v>551</v>
      </c>
      <c r="D14363" s="161">
        <v>536.28</v>
      </c>
    </row>
    <row r="14364" spans="3:4" ht="15" hidden="1" customHeight="1" x14ac:dyDescent="0.25">
      <c r="C14364" s="158" t="s">
        <v>547</v>
      </c>
      <c r="D14364" s="159">
        <v>362.99</v>
      </c>
    </row>
    <row r="14365" spans="3:4" ht="15" hidden="1" customHeight="1" x14ac:dyDescent="0.25">
      <c r="C14365" s="160" t="s">
        <v>553</v>
      </c>
      <c r="D14365" s="161">
        <v>1216.29</v>
      </c>
    </row>
    <row r="14366" spans="3:4" ht="15" hidden="1" customHeight="1" x14ac:dyDescent="0.25">
      <c r="C14366" s="158" t="s">
        <v>308</v>
      </c>
      <c r="D14366" s="159">
        <v>604.07000000000005</v>
      </c>
    </row>
    <row r="14367" spans="3:4" ht="15" hidden="1" customHeight="1" x14ac:dyDescent="0.25">
      <c r="C14367" s="160" t="s">
        <v>308</v>
      </c>
      <c r="D14367" s="161">
        <v>735.71</v>
      </c>
    </row>
    <row r="14368" spans="3:4" ht="15" hidden="1" customHeight="1" x14ac:dyDescent="0.25">
      <c r="C14368" s="158" t="s">
        <v>556</v>
      </c>
      <c r="D14368" s="159">
        <v>1082.3599999999999</v>
      </c>
    </row>
    <row r="14369" spans="3:4" ht="15" hidden="1" customHeight="1" x14ac:dyDescent="0.25">
      <c r="C14369" s="160" t="s">
        <v>546</v>
      </c>
      <c r="D14369" s="161">
        <v>315</v>
      </c>
    </row>
    <row r="14370" spans="3:4" ht="15" hidden="1" customHeight="1" x14ac:dyDescent="0.25">
      <c r="C14370" s="158" t="s">
        <v>308</v>
      </c>
      <c r="D14370" s="159">
        <v>127.99</v>
      </c>
    </row>
    <row r="14371" spans="3:4" ht="15" hidden="1" customHeight="1" x14ac:dyDescent="0.25">
      <c r="C14371" s="160" t="s">
        <v>545</v>
      </c>
      <c r="D14371" s="161">
        <v>59.71</v>
      </c>
    </row>
    <row r="14372" spans="3:4" ht="15" hidden="1" customHeight="1" x14ac:dyDescent="0.25">
      <c r="C14372" s="158" t="s">
        <v>543</v>
      </c>
      <c r="D14372" s="159">
        <v>1120.97</v>
      </c>
    </row>
    <row r="14373" spans="3:4" ht="15" hidden="1" customHeight="1" x14ac:dyDescent="0.25">
      <c r="C14373" s="160" t="s">
        <v>552</v>
      </c>
      <c r="D14373" s="161">
        <v>158.63</v>
      </c>
    </row>
    <row r="14374" spans="3:4" ht="15" hidden="1" customHeight="1" x14ac:dyDescent="0.25">
      <c r="C14374" s="158" t="s">
        <v>308</v>
      </c>
      <c r="D14374" s="159">
        <v>511.32</v>
      </c>
    </row>
    <row r="14375" spans="3:4" ht="15" hidden="1" customHeight="1" x14ac:dyDescent="0.25">
      <c r="C14375" s="160" t="s">
        <v>543</v>
      </c>
      <c r="D14375" s="161">
        <v>457.06</v>
      </c>
    </row>
    <row r="14376" spans="3:4" ht="15" hidden="1" customHeight="1" x14ac:dyDescent="0.25">
      <c r="C14376" s="158" t="s">
        <v>549</v>
      </c>
      <c r="D14376" s="159">
        <v>316.17</v>
      </c>
    </row>
    <row r="14377" spans="3:4" ht="15" hidden="1" customHeight="1" x14ac:dyDescent="0.25">
      <c r="C14377" s="160" t="s">
        <v>549</v>
      </c>
      <c r="D14377" s="161">
        <v>22.35</v>
      </c>
    </row>
    <row r="14378" spans="3:4" ht="15" hidden="1" customHeight="1" x14ac:dyDescent="0.25">
      <c r="C14378" s="158" t="s">
        <v>546</v>
      </c>
      <c r="D14378" s="159">
        <v>585.80999999999995</v>
      </c>
    </row>
    <row r="14379" spans="3:4" ht="15" hidden="1" customHeight="1" x14ac:dyDescent="0.25">
      <c r="C14379" s="160" t="s">
        <v>555</v>
      </c>
      <c r="D14379" s="161">
        <v>1149.45</v>
      </c>
    </row>
    <row r="14380" spans="3:4" ht="15" hidden="1" customHeight="1" x14ac:dyDescent="0.25">
      <c r="C14380" s="158" t="s">
        <v>307</v>
      </c>
      <c r="D14380" s="159">
        <v>1290.48</v>
      </c>
    </row>
    <row r="14381" spans="3:4" ht="15" hidden="1" customHeight="1" x14ac:dyDescent="0.25">
      <c r="C14381" s="160" t="s">
        <v>550</v>
      </c>
      <c r="D14381" s="161">
        <v>641.72</v>
      </c>
    </row>
    <row r="14382" spans="3:4" ht="15" hidden="1" customHeight="1" x14ac:dyDescent="0.25">
      <c r="C14382" s="158" t="s">
        <v>541</v>
      </c>
      <c r="D14382" s="159">
        <v>508.96</v>
      </c>
    </row>
    <row r="14383" spans="3:4" ht="15" hidden="1" customHeight="1" x14ac:dyDescent="0.25">
      <c r="C14383" s="160" t="s">
        <v>549</v>
      </c>
      <c r="D14383" s="161">
        <v>465.55</v>
      </c>
    </row>
    <row r="14384" spans="3:4" ht="15" hidden="1" customHeight="1" x14ac:dyDescent="0.25">
      <c r="C14384" s="158" t="s">
        <v>542</v>
      </c>
      <c r="D14384" s="159">
        <v>73.459999999999994</v>
      </c>
    </row>
    <row r="14385" spans="3:4" ht="15" hidden="1" customHeight="1" x14ac:dyDescent="0.25">
      <c r="C14385" s="160" t="s">
        <v>312</v>
      </c>
      <c r="D14385" s="161">
        <v>212.48</v>
      </c>
    </row>
    <row r="14386" spans="3:4" ht="15" hidden="1" customHeight="1" x14ac:dyDescent="0.25">
      <c r="C14386" s="158" t="s">
        <v>546</v>
      </c>
      <c r="D14386" s="159">
        <v>647.89</v>
      </c>
    </row>
    <row r="14387" spans="3:4" ht="15" hidden="1" customHeight="1" x14ac:dyDescent="0.25">
      <c r="C14387" s="160" t="s">
        <v>539</v>
      </c>
      <c r="D14387" s="161">
        <v>549.73</v>
      </c>
    </row>
    <row r="14388" spans="3:4" ht="15" hidden="1" customHeight="1" x14ac:dyDescent="0.25">
      <c r="C14388" s="158" t="s">
        <v>543</v>
      </c>
      <c r="D14388" s="159">
        <v>585.89</v>
      </c>
    </row>
    <row r="14389" spans="3:4" ht="15" hidden="1" customHeight="1" x14ac:dyDescent="0.25">
      <c r="C14389" s="160" t="s">
        <v>551</v>
      </c>
      <c r="D14389" s="161">
        <v>355.67</v>
      </c>
    </row>
    <row r="14390" spans="3:4" ht="15" hidden="1" customHeight="1" x14ac:dyDescent="0.25">
      <c r="C14390" s="158" t="s">
        <v>546</v>
      </c>
      <c r="D14390" s="159">
        <v>1098.2</v>
      </c>
    </row>
    <row r="14391" spans="3:4" ht="15" hidden="1" customHeight="1" x14ac:dyDescent="0.25">
      <c r="C14391" s="160" t="s">
        <v>552</v>
      </c>
      <c r="D14391" s="161">
        <v>1098.8900000000001</v>
      </c>
    </row>
    <row r="14392" spans="3:4" ht="15" hidden="1" customHeight="1" x14ac:dyDescent="0.25">
      <c r="C14392" s="158" t="s">
        <v>545</v>
      </c>
      <c r="D14392" s="159">
        <v>443</v>
      </c>
    </row>
    <row r="14393" spans="3:4" ht="15" hidden="1" customHeight="1" x14ac:dyDescent="0.25">
      <c r="C14393" s="160" t="s">
        <v>549</v>
      </c>
      <c r="D14393" s="161">
        <v>755.71</v>
      </c>
    </row>
    <row r="14394" spans="3:4" ht="15" hidden="1" customHeight="1" x14ac:dyDescent="0.25">
      <c r="C14394" s="158" t="s">
        <v>543</v>
      </c>
      <c r="D14394" s="159">
        <v>775.66</v>
      </c>
    </row>
    <row r="14395" spans="3:4" ht="15" hidden="1" customHeight="1" x14ac:dyDescent="0.25">
      <c r="C14395" s="160" t="s">
        <v>543</v>
      </c>
      <c r="D14395" s="161">
        <v>632.98</v>
      </c>
    </row>
    <row r="14396" spans="3:4" ht="15" hidden="1" customHeight="1" x14ac:dyDescent="0.25">
      <c r="C14396" s="158" t="s">
        <v>307</v>
      </c>
      <c r="D14396" s="159">
        <v>943.33</v>
      </c>
    </row>
    <row r="14397" spans="3:4" ht="15" hidden="1" customHeight="1" x14ac:dyDescent="0.25">
      <c r="C14397" s="160" t="s">
        <v>549</v>
      </c>
      <c r="D14397" s="161">
        <v>10.36</v>
      </c>
    </row>
    <row r="14398" spans="3:4" ht="15" hidden="1" customHeight="1" x14ac:dyDescent="0.25">
      <c r="C14398" s="158" t="s">
        <v>543</v>
      </c>
      <c r="D14398" s="159">
        <v>602.54999999999995</v>
      </c>
    </row>
    <row r="14399" spans="3:4" ht="15" hidden="1" customHeight="1" x14ac:dyDescent="0.25">
      <c r="C14399" s="160" t="s">
        <v>544</v>
      </c>
      <c r="D14399" s="161">
        <v>387.99</v>
      </c>
    </row>
    <row r="14400" spans="3:4" ht="15" hidden="1" customHeight="1" x14ac:dyDescent="0.25">
      <c r="C14400" s="158" t="s">
        <v>555</v>
      </c>
      <c r="D14400" s="159">
        <v>308.08999999999997</v>
      </c>
    </row>
    <row r="14401" spans="3:4" ht="15" hidden="1" customHeight="1" x14ac:dyDescent="0.25">
      <c r="C14401" s="160" t="s">
        <v>545</v>
      </c>
      <c r="D14401" s="161">
        <v>842.27</v>
      </c>
    </row>
    <row r="14402" spans="3:4" ht="15" hidden="1" customHeight="1" x14ac:dyDescent="0.25">
      <c r="C14402" s="158" t="s">
        <v>539</v>
      </c>
      <c r="D14402" s="159">
        <v>789.05</v>
      </c>
    </row>
    <row r="14403" spans="3:4" ht="15" hidden="1" customHeight="1" x14ac:dyDescent="0.25">
      <c r="C14403" s="160" t="s">
        <v>551</v>
      </c>
      <c r="D14403" s="161">
        <v>186.93</v>
      </c>
    </row>
    <row r="14404" spans="3:4" ht="15" hidden="1" customHeight="1" x14ac:dyDescent="0.25">
      <c r="C14404" s="158" t="s">
        <v>540</v>
      </c>
      <c r="D14404" s="159">
        <v>124.03</v>
      </c>
    </row>
    <row r="14405" spans="3:4" ht="15" hidden="1" customHeight="1" x14ac:dyDescent="0.25">
      <c r="C14405" s="160" t="s">
        <v>551</v>
      </c>
      <c r="D14405" s="161">
        <v>894.29</v>
      </c>
    </row>
    <row r="14406" spans="3:4" ht="15" hidden="1" customHeight="1" x14ac:dyDescent="0.25">
      <c r="C14406" s="158" t="s">
        <v>547</v>
      </c>
      <c r="D14406" s="159">
        <v>581.25</v>
      </c>
    </row>
    <row r="14407" spans="3:4" ht="15" hidden="1" customHeight="1" x14ac:dyDescent="0.25">
      <c r="C14407" s="160" t="s">
        <v>307</v>
      </c>
      <c r="D14407" s="161">
        <v>297.44</v>
      </c>
    </row>
    <row r="14408" spans="3:4" ht="15" hidden="1" customHeight="1" x14ac:dyDescent="0.25">
      <c r="C14408" s="158" t="s">
        <v>540</v>
      </c>
      <c r="D14408" s="159">
        <v>130.55000000000001</v>
      </c>
    </row>
    <row r="14409" spans="3:4" ht="15" hidden="1" customHeight="1" x14ac:dyDescent="0.25">
      <c r="C14409" s="160" t="s">
        <v>549</v>
      </c>
      <c r="D14409" s="161">
        <v>37.479999999999997</v>
      </c>
    </row>
    <row r="14410" spans="3:4" ht="15" hidden="1" customHeight="1" x14ac:dyDescent="0.25">
      <c r="C14410" s="158" t="s">
        <v>542</v>
      </c>
      <c r="D14410" s="159">
        <v>1113.43</v>
      </c>
    </row>
    <row r="14411" spans="3:4" ht="15" hidden="1" customHeight="1" x14ac:dyDescent="0.25">
      <c r="C14411" s="160" t="s">
        <v>546</v>
      </c>
      <c r="D14411" s="161">
        <v>1251.54</v>
      </c>
    </row>
    <row r="14412" spans="3:4" ht="15" hidden="1" customHeight="1" x14ac:dyDescent="0.25">
      <c r="C14412" s="158" t="s">
        <v>547</v>
      </c>
      <c r="D14412" s="159">
        <v>206.88</v>
      </c>
    </row>
    <row r="14413" spans="3:4" ht="15" hidden="1" customHeight="1" x14ac:dyDescent="0.25">
      <c r="C14413" s="160" t="s">
        <v>543</v>
      </c>
      <c r="D14413" s="161">
        <v>566.4</v>
      </c>
    </row>
    <row r="14414" spans="3:4" ht="15" hidden="1" customHeight="1" x14ac:dyDescent="0.25">
      <c r="C14414" s="158" t="s">
        <v>539</v>
      </c>
      <c r="D14414" s="159">
        <v>465.22</v>
      </c>
    </row>
    <row r="14415" spans="3:4" ht="15" hidden="1" customHeight="1" x14ac:dyDescent="0.25">
      <c r="C14415" s="160" t="s">
        <v>543</v>
      </c>
      <c r="D14415" s="161">
        <v>450.52</v>
      </c>
    </row>
    <row r="14416" spans="3:4" ht="15" hidden="1" customHeight="1" x14ac:dyDescent="0.25">
      <c r="C14416" s="158" t="s">
        <v>540</v>
      </c>
      <c r="D14416" s="159">
        <v>508.62</v>
      </c>
    </row>
    <row r="14417" spans="3:4" ht="15" hidden="1" customHeight="1" x14ac:dyDescent="0.25">
      <c r="C14417" s="160" t="s">
        <v>547</v>
      </c>
      <c r="D14417" s="161">
        <v>92.09</v>
      </c>
    </row>
    <row r="14418" spans="3:4" ht="15" hidden="1" customHeight="1" x14ac:dyDescent="0.25">
      <c r="C14418" s="158" t="s">
        <v>307</v>
      </c>
      <c r="D14418" s="159">
        <v>1092.6300000000001</v>
      </c>
    </row>
    <row r="14419" spans="3:4" ht="15" hidden="1" customHeight="1" x14ac:dyDescent="0.25">
      <c r="C14419" s="160" t="s">
        <v>312</v>
      </c>
      <c r="D14419" s="161">
        <v>247.38</v>
      </c>
    </row>
    <row r="14420" spans="3:4" ht="15" hidden="1" customHeight="1" x14ac:dyDescent="0.25">
      <c r="C14420" s="158" t="s">
        <v>551</v>
      </c>
      <c r="D14420" s="159">
        <v>1270.3399999999999</v>
      </c>
    </row>
    <row r="14421" spans="3:4" ht="15" hidden="1" customHeight="1" x14ac:dyDescent="0.25">
      <c r="C14421" s="160" t="s">
        <v>551</v>
      </c>
      <c r="D14421" s="161">
        <v>652.25</v>
      </c>
    </row>
    <row r="14422" spans="3:4" ht="15" hidden="1" customHeight="1" x14ac:dyDescent="0.25">
      <c r="C14422" s="158" t="s">
        <v>551</v>
      </c>
      <c r="D14422" s="159">
        <v>1069.3699999999999</v>
      </c>
    </row>
    <row r="14423" spans="3:4" ht="15" hidden="1" customHeight="1" x14ac:dyDescent="0.25">
      <c r="C14423" s="160" t="s">
        <v>546</v>
      </c>
      <c r="D14423" s="161">
        <v>456.64</v>
      </c>
    </row>
    <row r="14424" spans="3:4" ht="15" hidden="1" customHeight="1" x14ac:dyDescent="0.25">
      <c r="C14424" s="158" t="s">
        <v>542</v>
      </c>
      <c r="D14424" s="159">
        <v>665.97</v>
      </c>
    </row>
    <row r="14425" spans="3:4" ht="15" hidden="1" customHeight="1" x14ac:dyDescent="0.25">
      <c r="C14425" s="160" t="s">
        <v>545</v>
      </c>
      <c r="D14425" s="161">
        <v>969.85</v>
      </c>
    </row>
    <row r="14426" spans="3:4" ht="15" hidden="1" customHeight="1" x14ac:dyDescent="0.25">
      <c r="C14426" s="158" t="s">
        <v>307</v>
      </c>
      <c r="D14426" s="159">
        <v>999.17</v>
      </c>
    </row>
    <row r="14427" spans="3:4" ht="15" hidden="1" customHeight="1" x14ac:dyDescent="0.25">
      <c r="C14427" s="160" t="s">
        <v>309</v>
      </c>
      <c r="D14427" s="161">
        <v>458.01</v>
      </c>
    </row>
    <row r="14428" spans="3:4" ht="15" hidden="1" customHeight="1" x14ac:dyDescent="0.25">
      <c r="C14428" s="158" t="s">
        <v>307</v>
      </c>
      <c r="D14428" s="159">
        <v>680.84</v>
      </c>
    </row>
    <row r="14429" spans="3:4" ht="15" hidden="1" customHeight="1" x14ac:dyDescent="0.25">
      <c r="C14429" s="160" t="s">
        <v>551</v>
      </c>
      <c r="D14429" s="161">
        <v>327.91</v>
      </c>
    </row>
    <row r="14430" spans="3:4" ht="15" hidden="1" customHeight="1" x14ac:dyDescent="0.25">
      <c r="C14430" s="158" t="s">
        <v>545</v>
      </c>
      <c r="D14430" s="159">
        <v>1157.3599999999999</v>
      </c>
    </row>
    <row r="14431" spans="3:4" ht="15" hidden="1" customHeight="1" x14ac:dyDescent="0.25">
      <c r="C14431" s="160" t="s">
        <v>552</v>
      </c>
      <c r="D14431" s="161">
        <v>1167.19</v>
      </c>
    </row>
    <row r="14432" spans="3:4" ht="15" hidden="1" customHeight="1" x14ac:dyDescent="0.25">
      <c r="C14432" s="158" t="s">
        <v>550</v>
      </c>
      <c r="D14432" s="159">
        <v>521.27</v>
      </c>
    </row>
    <row r="14433" spans="3:4" ht="15" hidden="1" customHeight="1" x14ac:dyDescent="0.25">
      <c r="C14433" s="160" t="s">
        <v>543</v>
      </c>
      <c r="D14433" s="161">
        <v>177.71</v>
      </c>
    </row>
    <row r="14434" spans="3:4" ht="15" hidden="1" customHeight="1" x14ac:dyDescent="0.25">
      <c r="C14434" s="158" t="s">
        <v>553</v>
      </c>
      <c r="D14434" s="159">
        <v>1245.92</v>
      </c>
    </row>
    <row r="14435" spans="3:4" ht="15" hidden="1" customHeight="1" x14ac:dyDescent="0.25">
      <c r="C14435" s="160" t="s">
        <v>539</v>
      </c>
      <c r="D14435" s="161">
        <v>921.19</v>
      </c>
    </row>
    <row r="14436" spans="3:4" ht="15" hidden="1" customHeight="1" x14ac:dyDescent="0.25">
      <c r="C14436" s="158" t="s">
        <v>544</v>
      </c>
      <c r="D14436" s="159">
        <v>467.73</v>
      </c>
    </row>
    <row r="14437" spans="3:4" ht="15" hidden="1" customHeight="1" x14ac:dyDescent="0.25">
      <c r="C14437" s="160" t="s">
        <v>558</v>
      </c>
      <c r="D14437" s="161">
        <v>364.41</v>
      </c>
    </row>
    <row r="14438" spans="3:4" ht="15" hidden="1" customHeight="1" x14ac:dyDescent="0.25">
      <c r="C14438" s="158" t="s">
        <v>553</v>
      </c>
      <c r="D14438" s="159">
        <v>708.57</v>
      </c>
    </row>
    <row r="14439" spans="3:4" ht="15" hidden="1" customHeight="1" x14ac:dyDescent="0.25">
      <c r="C14439" s="160" t="s">
        <v>545</v>
      </c>
      <c r="D14439" s="161">
        <v>388.95</v>
      </c>
    </row>
    <row r="14440" spans="3:4" ht="15" hidden="1" customHeight="1" x14ac:dyDescent="0.25">
      <c r="C14440" s="158" t="s">
        <v>540</v>
      </c>
      <c r="D14440" s="159">
        <v>1014.17</v>
      </c>
    </row>
    <row r="14441" spans="3:4" ht="15" hidden="1" customHeight="1" x14ac:dyDescent="0.25">
      <c r="C14441" s="160" t="s">
        <v>542</v>
      </c>
      <c r="D14441" s="161">
        <v>1004.65</v>
      </c>
    </row>
    <row r="14442" spans="3:4" ht="15" hidden="1" customHeight="1" x14ac:dyDescent="0.25">
      <c r="C14442" s="158" t="s">
        <v>548</v>
      </c>
      <c r="D14442" s="159">
        <v>838.48</v>
      </c>
    </row>
    <row r="14443" spans="3:4" ht="15" hidden="1" customHeight="1" x14ac:dyDescent="0.25">
      <c r="C14443" s="160" t="s">
        <v>545</v>
      </c>
      <c r="D14443" s="161">
        <v>77.41</v>
      </c>
    </row>
    <row r="14444" spans="3:4" ht="15" hidden="1" customHeight="1" x14ac:dyDescent="0.25">
      <c r="C14444" s="158" t="s">
        <v>309</v>
      </c>
      <c r="D14444" s="159">
        <v>478.61</v>
      </c>
    </row>
    <row r="14445" spans="3:4" ht="15" hidden="1" customHeight="1" x14ac:dyDescent="0.25">
      <c r="C14445" s="160" t="s">
        <v>545</v>
      </c>
      <c r="D14445" s="161">
        <v>192.49</v>
      </c>
    </row>
    <row r="14446" spans="3:4" ht="15" hidden="1" customHeight="1" x14ac:dyDescent="0.25">
      <c r="C14446" s="158" t="s">
        <v>546</v>
      </c>
      <c r="D14446" s="159">
        <v>356.71</v>
      </c>
    </row>
    <row r="14447" spans="3:4" ht="15" hidden="1" customHeight="1" x14ac:dyDescent="0.25">
      <c r="C14447" s="160" t="s">
        <v>546</v>
      </c>
      <c r="D14447" s="161">
        <v>991.76</v>
      </c>
    </row>
    <row r="14448" spans="3:4" ht="15" hidden="1" customHeight="1" x14ac:dyDescent="0.25">
      <c r="C14448" s="158" t="s">
        <v>307</v>
      </c>
      <c r="D14448" s="159">
        <v>828.02</v>
      </c>
    </row>
    <row r="14449" spans="3:4" ht="15" hidden="1" customHeight="1" x14ac:dyDescent="0.25">
      <c r="C14449" s="160" t="s">
        <v>547</v>
      </c>
      <c r="D14449" s="161">
        <v>35.89</v>
      </c>
    </row>
    <row r="14450" spans="3:4" ht="15" hidden="1" customHeight="1" x14ac:dyDescent="0.25">
      <c r="C14450" s="158" t="s">
        <v>547</v>
      </c>
      <c r="D14450" s="159">
        <v>1123.31</v>
      </c>
    </row>
    <row r="14451" spans="3:4" ht="15" hidden="1" customHeight="1" x14ac:dyDescent="0.25">
      <c r="C14451" s="160" t="s">
        <v>308</v>
      </c>
      <c r="D14451" s="161">
        <v>630.01</v>
      </c>
    </row>
    <row r="14452" spans="3:4" ht="15" hidden="1" customHeight="1" x14ac:dyDescent="0.25">
      <c r="C14452" s="158" t="s">
        <v>549</v>
      </c>
      <c r="D14452" s="159">
        <v>779.39</v>
      </c>
    </row>
    <row r="14453" spans="3:4" ht="15" hidden="1" customHeight="1" x14ac:dyDescent="0.25">
      <c r="C14453" s="160" t="s">
        <v>312</v>
      </c>
      <c r="D14453" s="161">
        <v>806.42</v>
      </c>
    </row>
    <row r="14454" spans="3:4" ht="15" hidden="1" customHeight="1" x14ac:dyDescent="0.25">
      <c r="C14454" s="158" t="s">
        <v>545</v>
      </c>
      <c r="D14454" s="159">
        <v>565.42999999999995</v>
      </c>
    </row>
    <row r="14455" spans="3:4" ht="15" hidden="1" customHeight="1" x14ac:dyDescent="0.25">
      <c r="C14455" s="160" t="s">
        <v>542</v>
      </c>
      <c r="D14455" s="161">
        <v>624.86</v>
      </c>
    </row>
    <row r="14456" spans="3:4" ht="15" hidden="1" customHeight="1" x14ac:dyDescent="0.25">
      <c r="C14456" s="158" t="s">
        <v>546</v>
      </c>
      <c r="D14456" s="159">
        <v>831.62</v>
      </c>
    </row>
    <row r="14457" spans="3:4" ht="15" hidden="1" customHeight="1" x14ac:dyDescent="0.25">
      <c r="C14457" s="160" t="s">
        <v>312</v>
      </c>
      <c r="D14457" s="161">
        <v>363.58</v>
      </c>
    </row>
    <row r="14458" spans="3:4" ht="15" hidden="1" customHeight="1" x14ac:dyDescent="0.25">
      <c r="C14458" s="158" t="s">
        <v>308</v>
      </c>
      <c r="D14458" s="159">
        <v>801.76</v>
      </c>
    </row>
    <row r="14459" spans="3:4" ht="15" hidden="1" customHeight="1" x14ac:dyDescent="0.25">
      <c r="C14459" s="160" t="s">
        <v>539</v>
      </c>
      <c r="D14459" s="161">
        <v>1026.58</v>
      </c>
    </row>
    <row r="14460" spans="3:4" ht="15" hidden="1" customHeight="1" x14ac:dyDescent="0.25">
      <c r="C14460" s="158" t="s">
        <v>545</v>
      </c>
      <c r="D14460" s="159">
        <v>1115.92</v>
      </c>
    </row>
    <row r="14461" spans="3:4" ht="15" hidden="1" customHeight="1" x14ac:dyDescent="0.25">
      <c r="C14461" s="160" t="s">
        <v>543</v>
      </c>
      <c r="D14461" s="161">
        <v>598.12</v>
      </c>
    </row>
    <row r="14462" spans="3:4" ht="15" hidden="1" customHeight="1" x14ac:dyDescent="0.25">
      <c r="C14462" s="158" t="s">
        <v>307</v>
      </c>
      <c r="D14462" s="159">
        <v>385.58</v>
      </c>
    </row>
    <row r="14463" spans="3:4" ht="15" hidden="1" customHeight="1" x14ac:dyDescent="0.25">
      <c r="C14463" s="160" t="s">
        <v>309</v>
      </c>
      <c r="D14463" s="161">
        <v>528.88</v>
      </c>
    </row>
    <row r="14464" spans="3:4" ht="15" hidden="1" customHeight="1" x14ac:dyDescent="0.25">
      <c r="C14464" s="158" t="s">
        <v>312</v>
      </c>
      <c r="D14464" s="159">
        <v>893.21</v>
      </c>
    </row>
    <row r="14465" spans="3:4" ht="15" hidden="1" customHeight="1" x14ac:dyDescent="0.25">
      <c r="C14465" s="160" t="s">
        <v>545</v>
      </c>
      <c r="D14465" s="161">
        <v>213.45</v>
      </c>
    </row>
    <row r="14466" spans="3:4" ht="15" hidden="1" customHeight="1" x14ac:dyDescent="0.25">
      <c r="C14466" s="158" t="s">
        <v>554</v>
      </c>
      <c r="D14466" s="159">
        <v>701.29</v>
      </c>
    </row>
    <row r="14467" spans="3:4" ht="15" hidden="1" customHeight="1" x14ac:dyDescent="0.25">
      <c r="C14467" s="160" t="s">
        <v>312</v>
      </c>
      <c r="D14467" s="161">
        <v>580.26</v>
      </c>
    </row>
    <row r="14468" spans="3:4" ht="15" hidden="1" customHeight="1" x14ac:dyDescent="0.25">
      <c r="C14468" s="158" t="s">
        <v>545</v>
      </c>
      <c r="D14468" s="159">
        <v>1272.08</v>
      </c>
    </row>
    <row r="14469" spans="3:4" ht="15" hidden="1" customHeight="1" x14ac:dyDescent="0.25">
      <c r="C14469" s="160" t="s">
        <v>307</v>
      </c>
      <c r="D14469" s="161">
        <v>1252.22</v>
      </c>
    </row>
    <row r="14470" spans="3:4" ht="15" hidden="1" customHeight="1" x14ac:dyDescent="0.25">
      <c r="C14470" s="158" t="s">
        <v>309</v>
      </c>
      <c r="D14470" s="159">
        <v>711.71</v>
      </c>
    </row>
    <row r="14471" spans="3:4" ht="15" hidden="1" customHeight="1" x14ac:dyDescent="0.25">
      <c r="C14471" s="160" t="s">
        <v>548</v>
      </c>
      <c r="D14471" s="161">
        <v>1042.19</v>
      </c>
    </row>
    <row r="14472" spans="3:4" ht="15" hidden="1" customHeight="1" x14ac:dyDescent="0.25">
      <c r="C14472" s="158" t="s">
        <v>543</v>
      </c>
      <c r="D14472" s="159">
        <v>548.57000000000005</v>
      </c>
    </row>
    <row r="14473" spans="3:4" ht="15" hidden="1" customHeight="1" x14ac:dyDescent="0.25">
      <c r="C14473" s="160" t="s">
        <v>540</v>
      </c>
      <c r="D14473" s="161">
        <v>1036.3499999999999</v>
      </c>
    </row>
    <row r="14474" spans="3:4" ht="15" hidden="1" customHeight="1" x14ac:dyDescent="0.25">
      <c r="C14474" s="158" t="s">
        <v>548</v>
      </c>
      <c r="D14474" s="159">
        <v>900.31</v>
      </c>
    </row>
    <row r="14475" spans="3:4" ht="15" hidden="1" customHeight="1" x14ac:dyDescent="0.25">
      <c r="C14475" s="160" t="s">
        <v>555</v>
      </c>
      <c r="D14475" s="161">
        <v>34.26</v>
      </c>
    </row>
    <row r="14476" spans="3:4" ht="15" hidden="1" customHeight="1" x14ac:dyDescent="0.25">
      <c r="C14476" s="158" t="s">
        <v>539</v>
      </c>
      <c r="D14476" s="159">
        <v>325.18</v>
      </c>
    </row>
    <row r="14477" spans="3:4" ht="15" hidden="1" customHeight="1" x14ac:dyDescent="0.25">
      <c r="C14477" s="160" t="s">
        <v>558</v>
      </c>
      <c r="D14477" s="161">
        <v>304.77999999999997</v>
      </c>
    </row>
    <row r="14478" spans="3:4" ht="15" hidden="1" customHeight="1" x14ac:dyDescent="0.25">
      <c r="C14478" s="158" t="s">
        <v>553</v>
      </c>
      <c r="D14478" s="159">
        <v>59.49</v>
      </c>
    </row>
    <row r="14479" spans="3:4" ht="15" hidden="1" customHeight="1" x14ac:dyDescent="0.25">
      <c r="C14479" s="160" t="s">
        <v>541</v>
      </c>
      <c r="D14479" s="161">
        <v>870.13</v>
      </c>
    </row>
    <row r="14480" spans="3:4" ht="15" hidden="1" customHeight="1" x14ac:dyDescent="0.25">
      <c r="C14480" s="158" t="s">
        <v>554</v>
      </c>
      <c r="D14480" s="159">
        <v>1281.23</v>
      </c>
    </row>
    <row r="14481" spans="3:4" ht="15" hidden="1" customHeight="1" x14ac:dyDescent="0.25">
      <c r="C14481" s="160" t="s">
        <v>308</v>
      </c>
      <c r="D14481" s="161">
        <v>708.6</v>
      </c>
    </row>
    <row r="14482" spans="3:4" ht="15" hidden="1" customHeight="1" x14ac:dyDescent="0.25">
      <c r="C14482" s="158" t="s">
        <v>543</v>
      </c>
      <c r="D14482" s="159">
        <v>309.77999999999997</v>
      </c>
    </row>
    <row r="14483" spans="3:4" ht="15" hidden="1" customHeight="1" x14ac:dyDescent="0.25">
      <c r="C14483" s="160" t="s">
        <v>550</v>
      </c>
      <c r="D14483" s="161">
        <v>452.22</v>
      </c>
    </row>
    <row r="14484" spans="3:4" ht="15" hidden="1" customHeight="1" x14ac:dyDescent="0.25">
      <c r="C14484" s="158" t="s">
        <v>547</v>
      </c>
      <c r="D14484" s="159">
        <v>420.37</v>
      </c>
    </row>
    <row r="14485" spans="3:4" ht="15" hidden="1" customHeight="1" x14ac:dyDescent="0.25">
      <c r="C14485" s="160" t="s">
        <v>547</v>
      </c>
      <c r="D14485" s="161">
        <v>914.91</v>
      </c>
    </row>
    <row r="14486" spans="3:4" ht="15" hidden="1" customHeight="1" x14ac:dyDescent="0.25">
      <c r="C14486" s="158" t="s">
        <v>555</v>
      </c>
      <c r="D14486" s="159">
        <v>794.83</v>
      </c>
    </row>
    <row r="14487" spans="3:4" ht="15" hidden="1" customHeight="1" x14ac:dyDescent="0.25">
      <c r="C14487" s="160" t="s">
        <v>554</v>
      </c>
      <c r="D14487" s="161">
        <v>538.89</v>
      </c>
    </row>
    <row r="14488" spans="3:4" ht="15" hidden="1" customHeight="1" x14ac:dyDescent="0.25">
      <c r="C14488" s="158" t="s">
        <v>552</v>
      </c>
      <c r="D14488" s="159">
        <v>245.37</v>
      </c>
    </row>
    <row r="14489" spans="3:4" ht="15" hidden="1" customHeight="1" x14ac:dyDescent="0.25">
      <c r="C14489" s="160" t="s">
        <v>543</v>
      </c>
      <c r="D14489" s="161">
        <v>792.65</v>
      </c>
    </row>
    <row r="14490" spans="3:4" ht="15" hidden="1" customHeight="1" x14ac:dyDescent="0.25">
      <c r="C14490" s="158" t="s">
        <v>546</v>
      </c>
      <c r="D14490" s="159">
        <v>1012.88</v>
      </c>
    </row>
    <row r="14491" spans="3:4" ht="15" hidden="1" customHeight="1" x14ac:dyDescent="0.25">
      <c r="C14491" s="160" t="s">
        <v>541</v>
      </c>
      <c r="D14491" s="161">
        <v>588.59</v>
      </c>
    </row>
    <row r="14492" spans="3:4" ht="15" hidden="1" customHeight="1" x14ac:dyDescent="0.25">
      <c r="C14492" s="158" t="s">
        <v>552</v>
      </c>
      <c r="D14492" s="159">
        <v>660.58</v>
      </c>
    </row>
    <row r="14493" spans="3:4" ht="15" hidden="1" customHeight="1" x14ac:dyDescent="0.25">
      <c r="C14493" s="160" t="s">
        <v>552</v>
      </c>
      <c r="D14493" s="161">
        <v>430.93</v>
      </c>
    </row>
    <row r="14494" spans="3:4" ht="15" hidden="1" customHeight="1" x14ac:dyDescent="0.25">
      <c r="C14494" s="158" t="s">
        <v>309</v>
      </c>
      <c r="D14494" s="159">
        <v>709.91</v>
      </c>
    </row>
    <row r="14495" spans="3:4" ht="15" hidden="1" customHeight="1" x14ac:dyDescent="0.25">
      <c r="C14495" s="160" t="s">
        <v>545</v>
      </c>
      <c r="D14495" s="161">
        <v>401.1</v>
      </c>
    </row>
    <row r="14496" spans="3:4" ht="15" hidden="1" customHeight="1" x14ac:dyDescent="0.25">
      <c r="C14496" s="158" t="s">
        <v>309</v>
      </c>
      <c r="D14496" s="159">
        <v>878.33</v>
      </c>
    </row>
    <row r="14497" spans="3:4" ht="15" hidden="1" customHeight="1" x14ac:dyDescent="0.25">
      <c r="C14497" s="160" t="s">
        <v>555</v>
      </c>
      <c r="D14497" s="161">
        <v>1233.8699999999999</v>
      </c>
    </row>
    <row r="14498" spans="3:4" ht="15" hidden="1" customHeight="1" x14ac:dyDescent="0.25">
      <c r="C14498" s="158" t="s">
        <v>544</v>
      </c>
      <c r="D14498" s="159">
        <v>972.97</v>
      </c>
    </row>
    <row r="14499" spans="3:4" ht="15" hidden="1" customHeight="1" x14ac:dyDescent="0.25">
      <c r="C14499" s="160" t="s">
        <v>542</v>
      </c>
      <c r="D14499" s="161">
        <v>782.29</v>
      </c>
    </row>
    <row r="14500" spans="3:4" ht="15" hidden="1" customHeight="1" x14ac:dyDescent="0.25">
      <c r="C14500" s="158" t="s">
        <v>547</v>
      </c>
      <c r="D14500" s="159">
        <v>366.87</v>
      </c>
    </row>
    <row r="14501" spans="3:4" ht="15" hidden="1" customHeight="1" x14ac:dyDescent="0.25">
      <c r="C14501" s="160" t="s">
        <v>554</v>
      </c>
      <c r="D14501" s="161">
        <v>926.82</v>
      </c>
    </row>
    <row r="14502" spans="3:4" ht="15" hidden="1" customHeight="1" x14ac:dyDescent="0.25">
      <c r="C14502" s="158" t="s">
        <v>544</v>
      </c>
      <c r="D14502" s="159">
        <v>1075.53</v>
      </c>
    </row>
    <row r="14503" spans="3:4" ht="15" hidden="1" customHeight="1" x14ac:dyDescent="0.25">
      <c r="C14503" s="160" t="s">
        <v>541</v>
      </c>
      <c r="D14503" s="161">
        <v>552.23</v>
      </c>
    </row>
    <row r="14504" spans="3:4" ht="15" hidden="1" customHeight="1" x14ac:dyDescent="0.25">
      <c r="C14504" s="158" t="s">
        <v>308</v>
      </c>
      <c r="D14504" s="159">
        <v>1081.53</v>
      </c>
    </row>
    <row r="14505" spans="3:4" ht="15" hidden="1" customHeight="1" x14ac:dyDescent="0.25">
      <c r="C14505" s="160" t="s">
        <v>547</v>
      </c>
      <c r="D14505" s="161">
        <v>834.82</v>
      </c>
    </row>
    <row r="14506" spans="3:4" ht="15" hidden="1" customHeight="1" x14ac:dyDescent="0.25">
      <c r="C14506" s="158" t="s">
        <v>554</v>
      </c>
      <c r="D14506" s="159">
        <v>710.39</v>
      </c>
    </row>
    <row r="14507" spans="3:4" ht="15" hidden="1" customHeight="1" x14ac:dyDescent="0.25">
      <c r="C14507" s="160" t="s">
        <v>309</v>
      </c>
      <c r="D14507" s="161">
        <v>1248.23</v>
      </c>
    </row>
    <row r="14508" spans="3:4" ht="15" hidden="1" customHeight="1" x14ac:dyDescent="0.25">
      <c r="C14508" s="158" t="s">
        <v>544</v>
      </c>
      <c r="D14508" s="159">
        <v>507.62</v>
      </c>
    </row>
    <row r="14509" spans="3:4" ht="15" hidden="1" customHeight="1" x14ac:dyDescent="0.25">
      <c r="C14509" s="160" t="s">
        <v>550</v>
      </c>
      <c r="D14509" s="161">
        <v>599.39</v>
      </c>
    </row>
    <row r="14510" spans="3:4" ht="15" hidden="1" customHeight="1" x14ac:dyDescent="0.25">
      <c r="C14510" s="158" t="s">
        <v>553</v>
      </c>
      <c r="D14510" s="159">
        <v>1131.42</v>
      </c>
    </row>
    <row r="14511" spans="3:4" ht="15" hidden="1" customHeight="1" x14ac:dyDescent="0.25">
      <c r="C14511" s="160" t="s">
        <v>308</v>
      </c>
      <c r="D14511" s="161">
        <v>556.48</v>
      </c>
    </row>
    <row r="14512" spans="3:4" ht="15" hidden="1" customHeight="1" x14ac:dyDescent="0.25">
      <c r="C14512" s="158" t="s">
        <v>543</v>
      </c>
      <c r="D14512" s="159">
        <v>236.14</v>
      </c>
    </row>
    <row r="14513" spans="3:4" ht="15" hidden="1" customHeight="1" x14ac:dyDescent="0.25">
      <c r="C14513" s="160" t="s">
        <v>542</v>
      </c>
      <c r="D14513" s="161">
        <v>706.37</v>
      </c>
    </row>
    <row r="14514" spans="3:4" ht="15" hidden="1" customHeight="1" x14ac:dyDescent="0.25">
      <c r="C14514" s="158" t="s">
        <v>312</v>
      </c>
      <c r="D14514" s="159">
        <v>787.51</v>
      </c>
    </row>
    <row r="14515" spans="3:4" ht="15" hidden="1" customHeight="1" x14ac:dyDescent="0.25">
      <c r="C14515" s="160" t="s">
        <v>546</v>
      </c>
      <c r="D14515" s="161">
        <v>574.58000000000004</v>
      </c>
    </row>
    <row r="14516" spans="3:4" ht="15" hidden="1" customHeight="1" x14ac:dyDescent="0.25">
      <c r="C14516" s="158" t="s">
        <v>544</v>
      </c>
      <c r="D14516" s="159">
        <v>250.54</v>
      </c>
    </row>
    <row r="14517" spans="3:4" ht="15" hidden="1" customHeight="1" x14ac:dyDescent="0.25">
      <c r="C14517" s="160" t="s">
        <v>551</v>
      </c>
      <c r="D14517" s="161">
        <v>898.89</v>
      </c>
    </row>
    <row r="14518" spans="3:4" ht="15" hidden="1" customHeight="1" x14ac:dyDescent="0.25">
      <c r="C14518" s="158" t="s">
        <v>547</v>
      </c>
      <c r="D14518" s="159">
        <v>320.74</v>
      </c>
    </row>
    <row r="14519" spans="3:4" ht="15" hidden="1" customHeight="1" x14ac:dyDescent="0.25">
      <c r="C14519" s="160" t="s">
        <v>543</v>
      </c>
      <c r="D14519" s="161">
        <v>1120.69</v>
      </c>
    </row>
    <row r="14520" spans="3:4" ht="15" hidden="1" customHeight="1" x14ac:dyDescent="0.25">
      <c r="C14520" s="158" t="s">
        <v>546</v>
      </c>
      <c r="D14520" s="159">
        <v>595.52</v>
      </c>
    </row>
    <row r="14521" spans="3:4" ht="15" hidden="1" customHeight="1" x14ac:dyDescent="0.25">
      <c r="C14521" s="160" t="s">
        <v>546</v>
      </c>
      <c r="D14521" s="161">
        <v>864.83</v>
      </c>
    </row>
    <row r="14522" spans="3:4" ht="15" hidden="1" customHeight="1" x14ac:dyDescent="0.25">
      <c r="C14522" s="158" t="s">
        <v>541</v>
      </c>
      <c r="D14522" s="159">
        <v>549.44000000000005</v>
      </c>
    </row>
    <row r="14523" spans="3:4" ht="15" hidden="1" customHeight="1" x14ac:dyDescent="0.25">
      <c r="C14523" s="160" t="s">
        <v>545</v>
      </c>
      <c r="D14523" s="161">
        <v>568.28</v>
      </c>
    </row>
    <row r="14524" spans="3:4" ht="15" hidden="1" customHeight="1" x14ac:dyDescent="0.25">
      <c r="C14524" s="158" t="s">
        <v>543</v>
      </c>
      <c r="D14524" s="159">
        <v>540.53</v>
      </c>
    </row>
    <row r="14525" spans="3:4" ht="15" hidden="1" customHeight="1" x14ac:dyDescent="0.25">
      <c r="C14525" s="160" t="s">
        <v>555</v>
      </c>
      <c r="D14525" s="161">
        <v>522.1</v>
      </c>
    </row>
    <row r="14526" spans="3:4" ht="15" hidden="1" customHeight="1" x14ac:dyDescent="0.25">
      <c r="C14526" s="158" t="s">
        <v>547</v>
      </c>
      <c r="D14526" s="159">
        <v>652.42999999999995</v>
      </c>
    </row>
    <row r="14527" spans="3:4" ht="15" hidden="1" customHeight="1" x14ac:dyDescent="0.25">
      <c r="C14527" s="160" t="s">
        <v>557</v>
      </c>
      <c r="D14527" s="161">
        <v>532.38</v>
      </c>
    </row>
    <row r="14528" spans="3:4" ht="15" hidden="1" customHeight="1" x14ac:dyDescent="0.25">
      <c r="C14528" s="158" t="s">
        <v>543</v>
      </c>
      <c r="D14528" s="159">
        <v>25.13</v>
      </c>
    </row>
    <row r="14529" spans="3:4" ht="15" hidden="1" customHeight="1" x14ac:dyDescent="0.25">
      <c r="C14529" s="160" t="s">
        <v>549</v>
      </c>
      <c r="D14529" s="161">
        <v>577.63</v>
      </c>
    </row>
    <row r="14530" spans="3:4" ht="15" hidden="1" customHeight="1" x14ac:dyDescent="0.25">
      <c r="C14530" s="158" t="s">
        <v>545</v>
      </c>
      <c r="D14530" s="159">
        <v>641.34</v>
      </c>
    </row>
    <row r="14531" spans="3:4" ht="15" hidden="1" customHeight="1" x14ac:dyDescent="0.25">
      <c r="C14531" s="160" t="s">
        <v>547</v>
      </c>
      <c r="D14531" s="161">
        <v>634.63</v>
      </c>
    </row>
    <row r="14532" spans="3:4" ht="15" hidden="1" customHeight="1" x14ac:dyDescent="0.25">
      <c r="C14532" s="158" t="s">
        <v>545</v>
      </c>
      <c r="D14532" s="159">
        <v>1295.33</v>
      </c>
    </row>
    <row r="14533" spans="3:4" ht="15" hidden="1" customHeight="1" x14ac:dyDescent="0.25">
      <c r="C14533" s="160" t="s">
        <v>312</v>
      </c>
      <c r="D14533" s="161">
        <v>1000.8</v>
      </c>
    </row>
    <row r="14534" spans="3:4" ht="15" hidden="1" customHeight="1" x14ac:dyDescent="0.25">
      <c r="C14534" s="158" t="s">
        <v>544</v>
      </c>
      <c r="D14534" s="159">
        <v>509.36</v>
      </c>
    </row>
    <row r="14535" spans="3:4" ht="15" hidden="1" customHeight="1" x14ac:dyDescent="0.25">
      <c r="C14535" s="160" t="s">
        <v>543</v>
      </c>
      <c r="D14535" s="161">
        <v>398.93</v>
      </c>
    </row>
    <row r="14536" spans="3:4" ht="15" hidden="1" customHeight="1" x14ac:dyDescent="0.25">
      <c r="C14536" s="158" t="s">
        <v>540</v>
      </c>
      <c r="D14536" s="159">
        <v>334.94</v>
      </c>
    </row>
    <row r="14537" spans="3:4" ht="15" hidden="1" customHeight="1" x14ac:dyDescent="0.25">
      <c r="C14537" s="160" t="s">
        <v>540</v>
      </c>
      <c r="D14537" s="161">
        <v>365.54</v>
      </c>
    </row>
    <row r="14538" spans="3:4" ht="15" hidden="1" customHeight="1" x14ac:dyDescent="0.25">
      <c r="C14538" s="158" t="s">
        <v>546</v>
      </c>
      <c r="D14538" s="159">
        <v>687.64</v>
      </c>
    </row>
    <row r="14539" spans="3:4" ht="15" hidden="1" customHeight="1" x14ac:dyDescent="0.25">
      <c r="C14539" s="160" t="s">
        <v>548</v>
      </c>
      <c r="D14539" s="161">
        <v>628.85</v>
      </c>
    </row>
    <row r="14540" spans="3:4" ht="15" hidden="1" customHeight="1" x14ac:dyDescent="0.25">
      <c r="C14540" s="158" t="s">
        <v>308</v>
      </c>
      <c r="D14540" s="159">
        <v>584.14</v>
      </c>
    </row>
    <row r="14541" spans="3:4" ht="15" hidden="1" customHeight="1" x14ac:dyDescent="0.25">
      <c r="C14541" s="160" t="s">
        <v>307</v>
      </c>
      <c r="D14541" s="161">
        <v>1286.33</v>
      </c>
    </row>
    <row r="14542" spans="3:4" ht="15" hidden="1" customHeight="1" x14ac:dyDescent="0.25">
      <c r="C14542" s="158" t="s">
        <v>541</v>
      </c>
      <c r="D14542" s="159">
        <v>304.48</v>
      </c>
    </row>
    <row r="14543" spans="3:4" ht="15" hidden="1" customHeight="1" x14ac:dyDescent="0.25">
      <c r="C14543" s="160" t="s">
        <v>309</v>
      </c>
      <c r="D14543" s="161">
        <v>537.65</v>
      </c>
    </row>
    <row r="14544" spans="3:4" ht="15" hidden="1" customHeight="1" x14ac:dyDescent="0.25">
      <c r="C14544" s="158" t="s">
        <v>309</v>
      </c>
      <c r="D14544" s="159">
        <v>556.67999999999995</v>
      </c>
    </row>
    <row r="14545" spans="3:4" ht="15" hidden="1" customHeight="1" x14ac:dyDescent="0.25">
      <c r="C14545" s="160" t="s">
        <v>543</v>
      </c>
      <c r="D14545" s="161">
        <v>725.79</v>
      </c>
    </row>
    <row r="14546" spans="3:4" ht="15" hidden="1" customHeight="1" x14ac:dyDescent="0.25">
      <c r="C14546" s="158" t="s">
        <v>551</v>
      </c>
      <c r="D14546" s="159">
        <v>451.04</v>
      </c>
    </row>
    <row r="14547" spans="3:4" ht="15" hidden="1" customHeight="1" x14ac:dyDescent="0.25">
      <c r="C14547" s="160" t="s">
        <v>558</v>
      </c>
      <c r="D14547" s="161">
        <v>1088.94</v>
      </c>
    </row>
    <row r="14548" spans="3:4" ht="15" hidden="1" customHeight="1" x14ac:dyDescent="0.25">
      <c r="C14548" s="158" t="s">
        <v>543</v>
      </c>
      <c r="D14548" s="159">
        <v>270.89999999999998</v>
      </c>
    </row>
    <row r="14549" spans="3:4" ht="15" hidden="1" customHeight="1" x14ac:dyDescent="0.25">
      <c r="C14549" s="160" t="s">
        <v>308</v>
      </c>
      <c r="D14549" s="161">
        <v>308.94</v>
      </c>
    </row>
    <row r="14550" spans="3:4" ht="15" hidden="1" customHeight="1" x14ac:dyDescent="0.25">
      <c r="C14550" s="158" t="s">
        <v>308</v>
      </c>
      <c r="D14550" s="159">
        <v>235.86</v>
      </c>
    </row>
    <row r="14551" spans="3:4" ht="15" hidden="1" customHeight="1" x14ac:dyDescent="0.25">
      <c r="C14551" s="160" t="s">
        <v>553</v>
      </c>
      <c r="D14551" s="161">
        <v>120.41</v>
      </c>
    </row>
    <row r="14552" spans="3:4" ht="15" hidden="1" customHeight="1" x14ac:dyDescent="0.25">
      <c r="C14552" s="158" t="s">
        <v>540</v>
      </c>
      <c r="D14552" s="159">
        <v>220.12</v>
      </c>
    </row>
    <row r="14553" spans="3:4" ht="15" hidden="1" customHeight="1" x14ac:dyDescent="0.25">
      <c r="C14553" s="160" t="s">
        <v>557</v>
      </c>
      <c r="D14553" s="161">
        <v>820.39</v>
      </c>
    </row>
    <row r="14554" spans="3:4" ht="15" hidden="1" customHeight="1" x14ac:dyDescent="0.25">
      <c r="C14554" s="158" t="s">
        <v>547</v>
      </c>
      <c r="D14554" s="159">
        <v>801.19</v>
      </c>
    </row>
    <row r="14555" spans="3:4" ht="15" hidden="1" customHeight="1" x14ac:dyDescent="0.25">
      <c r="C14555" s="160" t="s">
        <v>549</v>
      </c>
      <c r="D14555" s="161">
        <v>398.6</v>
      </c>
    </row>
    <row r="14556" spans="3:4" ht="15" hidden="1" customHeight="1" x14ac:dyDescent="0.25">
      <c r="C14556" s="158" t="s">
        <v>547</v>
      </c>
      <c r="D14556" s="159">
        <v>38.76</v>
      </c>
    </row>
    <row r="14557" spans="3:4" ht="15" hidden="1" customHeight="1" x14ac:dyDescent="0.25">
      <c r="C14557" s="160" t="s">
        <v>558</v>
      </c>
      <c r="D14557" s="161">
        <v>356.76</v>
      </c>
    </row>
    <row r="14558" spans="3:4" ht="15" hidden="1" customHeight="1" x14ac:dyDescent="0.25">
      <c r="C14558" s="158" t="s">
        <v>312</v>
      </c>
      <c r="D14558" s="159">
        <v>511.6</v>
      </c>
    </row>
    <row r="14559" spans="3:4" ht="15" hidden="1" customHeight="1" x14ac:dyDescent="0.25">
      <c r="C14559" s="160" t="s">
        <v>545</v>
      </c>
      <c r="D14559" s="161">
        <v>1116.01</v>
      </c>
    </row>
    <row r="14560" spans="3:4" ht="15" hidden="1" customHeight="1" x14ac:dyDescent="0.25">
      <c r="C14560" s="158" t="s">
        <v>551</v>
      </c>
      <c r="D14560" s="159">
        <v>549.84</v>
      </c>
    </row>
    <row r="14561" spans="3:4" ht="15" hidden="1" customHeight="1" x14ac:dyDescent="0.25">
      <c r="C14561" s="160" t="s">
        <v>312</v>
      </c>
      <c r="D14561" s="161">
        <v>796.09</v>
      </c>
    </row>
    <row r="14562" spans="3:4" ht="15" hidden="1" customHeight="1" x14ac:dyDescent="0.25">
      <c r="C14562" s="158" t="s">
        <v>309</v>
      </c>
      <c r="D14562" s="159">
        <v>297.74</v>
      </c>
    </row>
    <row r="14563" spans="3:4" ht="15" hidden="1" customHeight="1" x14ac:dyDescent="0.25">
      <c r="C14563" s="160" t="s">
        <v>551</v>
      </c>
      <c r="D14563" s="161">
        <v>402.79</v>
      </c>
    </row>
    <row r="14564" spans="3:4" ht="15" hidden="1" customHeight="1" x14ac:dyDescent="0.25">
      <c r="C14564" s="158" t="s">
        <v>549</v>
      </c>
      <c r="D14564" s="159">
        <v>762.14</v>
      </c>
    </row>
    <row r="14565" spans="3:4" ht="15" hidden="1" customHeight="1" x14ac:dyDescent="0.25">
      <c r="C14565" s="160" t="s">
        <v>545</v>
      </c>
      <c r="D14565" s="161">
        <v>1105.95</v>
      </c>
    </row>
    <row r="14566" spans="3:4" ht="15" hidden="1" customHeight="1" x14ac:dyDescent="0.25">
      <c r="C14566" s="158" t="s">
        <v>551</v>
      </c>
      <c r="D14566" s="159">
        <v>1220.67</v>
      </c>
    </row>
    <row r="14567" spans="3:4" ht="15" hidden="1" customHeight="1" x14ac:dyDescent="0.25">
      <c r="C14567" s="160" t="s">
        <v>308</v>
      </c>
      <c r="D14567" s="161">
        <v>1058.55</v>
      </c>
    </row>
    <row r="14568" spans="3:4" ht="15" hidden="1" customHeight="1" x14ac:dyDescent="0.25">
      <c r="C14568" s="158" t="s">
        <v>547</v>
      </c>
      <c r="D14568" s="159">
        <v>1293.82</v>
      </c>
    </row>
    <row r="14569" spans="3:4" ht="15" hidden="1" customHeight="1" x14ac:dyDescent="0.25">
      <c r="C14569" s="160" t="s">
        <v>308</v>
      </c>
      <c r="D14569" s="161">
        <v>496.32</v>
      </c>
    </row>
    <row r="14570" spans="3:4" ht="15" hidden="1" customHeight="1" x14ac:dyDescent="0.25">
      <c r="C14570" s="158" t="s">
        <v>309</v>
      </c>
      <c r="D14570" s="159">
        <v>517.63</v>
      </c>
    </row>
    <row r="14571" spans="3:4" ht="15" hidden="1" customHeight="1" x14ac:dyDescent="0.25">
      <c r="C14571" s="160" t="s">
        <v>553</v>
      </c>
      <c r="D14571" s="161">
        <v>400.12</v>
      </c>
    </row>
    <row r="14572" spans="3:4" ht="15" hidden="1" customHeight="1" x14ac:dyDescent="0.25">
      <c r="C14572" s="158" t="s">
        <v>540</v>
      </c>
      <c r="D14572" s="159">
        <v>318.35000000000002</v>
      </c>
    </row>
    <row r="14573" spans="3:4" ht="15" hidden="1" customHeight="1" x14ac:dyDescent="0.25">
      <c r="C14573" s="160" t="s">
        <v>552</v>
      </c>
      <c r="D14573" s="161">
        <v>640.99</v>
      </c>
    </row>
    <row r="14574" spans="3:4" ht="15" hidden="1" customHeight="1" x14ac:dyDescent="0.25">
      <c r="C14574" s="158" t="s">
        <v>548</v>
      </c>
      <c r="D14574" s="159">
        <v>550.84</v>
      </c>
    </row>
    <row r="14575" spans="3:4" ht="15" hidden="1" customHeight="1" x14ac:dyDescent="0.25">
      <c r="C14575" s="160" t="s">
        <v>554</v>
      </c>
      <c r="D14575" s="161">
        <v>236.84</v>
      </c>
    </row>
    <row r="14576" spans="3:4" ht="15" hidden="1" customHeight="1" x14ac:dyDescent="0.25">
      <c r="C14576" s="158" t="s">
        <v>553</v>
      </c>
      <c r="D14576" s="159">
        <v>736.01</v>
      </c>
    </row>
    <row r="14577" spans="3:4" ht="15" hidden="1" customHeight="1" x14ac:dyDescent="0.25">
      <c r="C14577" s="160" t="s">
        <v>542</v>
      </c>
      <c r="D14577" s="161">
        <v>412.69</v>
      </c>
    </row>
    <row r="14578" spans="3:4" ht="15" hidden="1" customHeight="1" x14ac:dyDescent="0.25">
      <c r="C14578" s="158" t="s">
        <v>539</v>
      </c>
      <c r="D14578" s="159">
        <v>617.07000000000005</v>
      </c>
    </row>
    <row r="14579" spans="3:4" ht="15" hidden="1" customHeight="1" x14ac:dyDescent="0.25">
      <c r="C14579" s="160" t="s">
        <v>557</v>
      </c>
      <c r="D14579" s="161">
        <v>440.48</v>
      </c>
    </row>
    <row r="14580" spans="3:4" ht="15" hidden="1" customHeight="1" x14ac:dyDescent="0.25">
      <c r="C14580" s="158" t="s">
        <v>545</v>
      </c>
      <c r="D14580" s="159">
        <v>94.64</v>
      </c>
    </row>
    <row r="14581" spans="3:4" ht="15" hidden="1" customHeight="1" x14ac:dyDescent="0.25">
      <c r="C14581" s="160" t="s">
        <v>558</v>
      </c>
      <c r="D14581" s="161">
        <v>175.77</v>
      </c>
    </row>
    <row r="14582" spans="3:4" ht="15" hidden="1" customHeight="1" x14ac:dyDescent="0.25">
      <c r="C14582" s="158" t="s">
        <v>543</v>
      </c>
      <c r="D14582" s="159">
        <v>667.19</v>
      </c>
    </row>
    <row r="14583" spans="3:4" ht="15" hidden="1" customHeight="1" x14ac:dyDescent="0.25">
      <c r="C14583" s="160" t="s">
        <v>550</v>
      </c>
      <c r="D14583" s="161">
        <v>344.33</v>
      </c>
    </row>
    <row r="14584" spans="3:4" ht="15" hidden="1" customHeight="1" x14ac:dyDescent="0.25">
      <c r="C14584" s="158" t="s">
        <v>540</v>
      </c>
      <c r="D14584" s="159">
        <v>1061.32</v>
      </c>
    </row>
    <row r="14585" spans="3:4" ht="15" hidden="1" customHeight="1" x14ac:dyDescent="0.25">
      <c r="C14585" s="160" t="s">
        <v>309</v>
      </c>
      <c r="D14585" s="161">
        <v>550.48</v>
      </c>
    </row>
    <row r="14586" spans="3:4" ht="15" hidden="1" customHeight="1" x14ac:dyDescent="0.25">
      <c r="C14586" s="158" t="s">
        <v>558</v>
      </c>
      <c r="D14586" s="159">
        <v>623.77</v>
      </c>
    </row>
    <row r="14587" spans="3:4" ht="15" hidden="1" customHeight="1" x14ac:dyDescent="0.25">
      <c r="C14587" s="160" t="s">
        <v>312</v>
      </c>
      <c r="D14587" s="161">
        <v>11.22</v>
      </c>
    </row>
    <row r="14588" spans="3:4" ht="15" hidden="1" customHeight="1" x14ac:dyDescent="0.25">
      <c r="C14588" s="158" t="s">
        <v>544</v>
      </c>
      <c r="D14588" s="159">
        <v>1161.25</v>
      </c>
    </row>
    <row r="14589" spans="3:4" ht="15" hidden="1" customHeight="1" x14ac:dyDescent="0.25">
      <c r="C14589" s="160" t="s">
        <v>543</v>
      </c>
      <c r="D14589" s="161">
        <v>1043.1300000000001</v>
      </c>
    </row>
    <row r="14590" spans="3:4" ht="15" hidden="1" customHeight="1" x14ac:dyDescent="0.25">
      <c r="C14590" s="158" t="s">
        <v>548</v>
      </c>
      <c r="D14590" s="159">
        <v>1011.85</v>
      </c>
    </row>
    <row r="14591" spans="3:4" ht="15" hidden="1" customHeight="1" x14ac:dyDescent="0.25">
      <c r="C14591" s="160" t="s">
        <v>542</v>
      </c>
      <c r="D14591" s="161">
        <v>422.11</v>
      </c>
    </row>
    <row r="14592" spans="3:4" ht="15" hidden="1" customHeight="1" x14ac:dyDescent="0.25">
      <c r="C14592" s="158" t="s">
        <v>309</v>
      </c>
      <c r="D14592" s="159">
        <v>918.43</v>
      </c>
    </row>
    <row r="14593" spans="3:4" ht="15" hidden="1" customHeight="1" x14ac:dyDescent="0.25">
      <c r="C14593" s="160" t="s">
        <v>545</v>
      </c>
      <c r="D14593" s="161">
        <v>153.75</v>
      </c>
    </row>
    <row r="14594" spans="3:4" ht="15" hidden="1" customHeight="1" x14ac:dyDescent="0.25">
      <c r="C14594" s="158" t="s">
        <v>544</v>
      </c>
      <c r="D14594" s="159">
        <v>494.86</v>
      </c>
    </row>
    <row r="14595" spans="3:4" ht="15" hidden="1" customHeight="1" x14ac:dyDescent="0.25">
      <c r="C14595" s="160" t="s">
        <v>551</v>
      </c>
      <c r="D14595" s="161">
        <v>869.7</v>
      </c>
    </row>
    <row r="14596" spans="3:4" ht="15" hidden="1" customHeight="1" x14ac:dyDescent="0.25">
      <c r="C14596" s="158" t="s">
        <v>551</v>
      </c>
      <c r="D14596" s="159">
        <v>256.36</v>
      </c>
    </row>
    <row r="14597" spans="3:4" ht="15" hidden="1" customHeight="1" x14ac:dyDescent="0.25">
      <c r="C14597" s="160" t="s">
        <v>549</v>
      </c>
      <c r="D14597" s="161">
        <v>427.62</v>
      </c>
    </row>
    <row r="14598" spans="3:4" ht="15" hidden="1" customHeight="1" x14ac:dyDescent="0.25">
      <c r="C14598" s="158" t="s">
        <v>307</v>
      </c>
      <c r="D14598" s="159">
        <v>757.54</v>
      </c>
    </row>
    <row r="14599" spans="3:4" ht="15" hidden="1" customHeight="1" x14ac:dyDescent="0.25">
      <c r="C14599" s="160" t="s">
        <v>545</v>
      </c>
      <c r="D14599" s="161">
        <v>895.56</v>
      </c>
    </row>
    <row r="14600" spans="3:4" ht="15" hidden="1" customHeight="1" x14ac:dyDescent="0.25">
      <c r="C14600" s="158" t="s">
        <v>308</v>
      </c>
      <c r="D14600" s="159">
        <v>358.29</v>
      </c>
    </row>
    <row r="14601" spans="3:4" ht="15" hidden="1" customHeight="1" x14ac:dyDescent="0.25">
      <c r="C14601" s="160" t="s">
        <v>551</v>
      </c>
      <c r="D14601" s="161">
        <v>366.19</v>
      </c>
    </row>
    <row r="14602" spans="3:4" ht="15" hidden="1" customHeight="1" x14ac:dyDescent="0.25">
      <c r="C14602" s="158" t="s">
        <v>555</v>
      </c>
      <c r="D14602" s="159">
        <v>1095.27</v>
      </c>
    </row>
    <row r="14603" spans="3:4" ht="15" hidden="1" customHeight="1" x14ac:dyDescent="0.25">
      <c r="C14603" s="160" t="s">
        <v>552</v>
      </c>
      <c r="D14603" s="161">
        <v>593.73</v>
      </c>
    </row>
    <row r="14604" spans="3:4" ht="15" hidden="1" customHeight="1" x14ac:dyDescent="0.25">
      <c r="C14604" s="158" t="s">
        <v>549</v>
      </c>
      <c r="D14604" s="159">
        <v>1201.8499999999999</v>
      </c>
    </row>
    <row r="14605" spans="3:4" ht="15" hidden="1" customHeight="1" x14ac:dyDescent="0.25">
      <c r="C14605" s="160" t="s">
        <v>549</v>
      </c>
      <c r="D14605" s="161">
        <v>42.19</v>
      </c>
    </row>
    <row r="14606" spans="3:4" ht="15" hidden="1" customHeight="1" x14ac:dyDescent="0.25">
      <c r="C14606" s="158" t="s">
        <v>552</v>
      </c>
      <c r="D14606" s="159">
        <v>1288.82</v>
      </c>
    </row>
    <row r="14607" spans="3:4" ht="15" hidden="1" customHeight="1" x14ac:dyDescent="0.25">
      <c r="C14607" s="160" t="s">
        <v>549</v>
      </c>
      <c r="D14607" s="161">
        <v>910.48</v>
      </c>
    </row>
    <row r="14608" spans="3:4" ht="15" hidden="1" customHeight="1" x14ac:dyDescent="0.25">
      <c r="C14608" s="158" t="s">
        <v>312</v>
      </c>
      <c r="D14608" s="159">
        <v>185.71</v>
      </c>
    </row>
    <row r="14609" spans="3:4" ht="15" hidden="1" customHeight="1" x14ac:dyDescent="0.25">
      <c r="C14609" s="160" t="s">
        <v>542</v>
      </c>
      <c r="D14609" s="161">
        <v>1096.6500000000001</v>
      </c>
    </row>
    <row r="14610" spans="3:4" ht="15" hidden="1" customHeight="1" x14ac:dyDescent="0.25">
      <c r="C14610" s="158" t="s">
        <v>308</v>
      </c>
      <c r="D14610" s="159">
        <v>604.11</v>
      </c>
    </row>
    <row r="14611" spans="3:4" ht="15" hidden="1" customHeight="1" x14ac:dyDescent="0.25">
      <c r="C14611" s="160" t="s">
        <v>546</v>
      </c>
      <c r="D14611" s="161">
        <v>142.83000000000001</v>
      </c>
    </row>
    <row r="14612" spans="3:4" ht="15" hidden="1" customHeight="1" x14ac:dyDescent="0.25">
      <c r="C14612" s="158" t="s">
        <v>539</v>
      </c>
      <c r="D14612" s="159">
        <v>169.81</v>
      </c>
    </row>
    <row r="14613" spans="3:4" ht="15" hidden="1" customHeight="1" x14ac:dyDescent="0.25">
      <c r="C14613" s="160" t="s">
        <v>542</v>
      </c>
      <c r="D14613" s="161">
        <v>885.27</v>
      </c>
    </row>
    <row r="14614" spans="3:4" ht="15" hidden="1" customHeight="1" x14ac:dyDescent="0.25">
      <c r="C14614" s="158" t="s">
        <v>546</v>
      </c>
      <c r="D14614" s="159">
        <v>902.22</v>
      </c>
    </row>
    <row r="14615" spans="3:4" ht="15" hidden="1" customHeight="1" x14ac:dyDescent="0.25">
      <c r="C14615" s="160" t="s">
        <v>551</v>
      </c>
      <c r="D14615" s="161">
        <v>220.99</v>
      </c>
    </row>
    <row r="14616" spans="3:4" ht="15" hidden="1" customHeight="1" x14ac:dyDescent="0.25">
      <c r="C14616" s="158" t="s">
        <v>545</v>
      </c>
      <c r="D14616" s="159">
        <v>556.34</v>
      </c>
    </row>
    <row r="14617" spans="3:4" ht="15" hidden="1" customHeight="1" x14ac:dyDescent="0.25">
      <c r="C14617" s="160" t="s">
        <v>554</v>
      </c>
      <c r="D14617" s="161">
        <v>1017.8</v>
      </c>
    </row>
    <row r="14618" spans="3:4" ht="15" hidden="1" customHeight="1" x14ac:dyDescent="0.25">
      <c r="C14618" s="158" t="s">
        <v>308</v>
      </c>
      <c r="D14618" s="159">
        <v>466.36</v>
      </c>
    </row>
    <row r="14619" spans="3:4" ht="15" hidden="1" customHeight="1" x14ac:dyDescent="0.25">
      <c r="C14619" s="160" t="s">
        <v>549</v>
      </c>
      <c r="D14619" s="161">
        <v>1031.8499999999999</v>
      </c>
    </row>
    <row r="14620" spans="3:4" ht="15" hidden="1" customHeight="1" x14ac:dyDescent="0.25">
      <c r="C14620" s="158" t="s">
        <v>547</v>
      </c>
      <c r="D14620" s="159">
        <v>89.87</v>
      </c>
    </row>
    <row r="14621" spans="3:4" ht="15" hidden="1" customHeight="1" x14ac:dyDescent="0.25">
      <c r="C14621" s="160" t="s">
        <v>543</v>
      </c>
      <c r="D14621" s="161">
        <v>513.66</v>
      </c>
    </row>
    <row r="14622" spans="3:4" ht="15" hidden="1" customHeight="1" x14ac:dyDescent="0.25">
      <c r="C14622" s="158" t="s">
        <v>540</v>
      </c>
      <c r="D14622" s="159">
        <v>1212.46</v>
      </c>
    </row>
    <row r="14623" spans="3:4" ht="15" hidden="1" customHeight="1" x14ac:dyDescent="0.25">
      <c r="C14623" s="160" t="s">
        <v>309</v>
      </c>
      <c r="D14623" s="161">
        <v>373.34</v>
      </c>
    </row>
    <row r="14624" spans="3:4" ht="15" hidden="1" customHeight="1" x14ac:dyDescent="0.25">
      <c r="C14624" s="158" t="s">
        <v>540</v>
      </c>
      <c r="D14624" s="159">
        <v>40.479999999999997</v>
      </c>
    </row>
    <row r="14625" spans="3:4" ht="15" hidden="1" customHeight="1" x14ac:dyDescent="0.25">
      <c r="C14625" s="160" t="s">
        <v>551</v>
      </c>
      <c r="D14625" s="161">
        <v>564.23</v>
      </c>
    </row>
    <row r="14626" spans="3:4" ht="15" hidden="1" customHeight="1" x14ac:dyDescent="0.25">
      <c r="C14626" s="158" t="s">
        <v>547</v>
      </c>
      <c r="D14626" s="159">
        <v>387.1</v>
      </c>
    </row>
    <row r="14627" spans="3:4" ht="15" hidden="1" customHeight="1" x14ac:dyDescent="0.25">
      <c r="C14627" s="160" t="s">
        <v>540</v>
      </c>
      <c r="D14627" s="161">
        <v>362.47</v>
      </c>
    </row>
    <row r="14628" spans="3:4" ht="15" hidden="1" customHeight="1" x14ac:dyDescent="0.25">
      <c r="C14628" s="158" t="s">
        <v>557</v>
      </c>
      <c r="D14628" s="159">
        <v>541.53</v>
      </c>
    </row>
    <row r="14629" spans="3:4" ht="15" hidden="1" customHeight="1" x14ac:dyDescent="0.25">
      <c r="C14629" s="160" t="s">
        <v>549</v>
      </c>
      <c r="D14629" s="161">
        <v>757.22</v>
      </c>
    </row>
    <row r="14630" spans="3:4" ht="15" hidden="1" customHeight="1" x14ac:dyDescent="0.25">
      <c r="C14630" s="158" t="s">
        <v>551</v>
      </c>
      <c r="D14630" s="159">
        <v>908.57</v>
      </c>
    </row>
    <row r="14631" spans="3:4" ht="15" hidden="1" customHeight="1" x14ac:dyDescent="0.25">
      <c r="C14631" s="160" t="s">
        <v>309</v>
      </c>
      <c r="D14631" s="161">
        <v>711.41</v>
      </c>
    </row>
    <row r="14632" spans="3:4" ht="15" hidden="1" customHeight="1" x14ac:dyDescent="0.25">
      <c r="C14632" s="158" t="s">
        <v>307</v>
      </c>
      <c r="D14632" s="159">
        <v>149.32</v>
      </c>
    </row>
    <row r="14633" spans="3:4" ht="15" hidden="1" customHeight="1" x14ac:dyDescent="0.25">
      <c r="C14633" s="160" t="s">
        <v>550</v>
      </c>
      <c r="D14633" s="161">
        <v>591.96</v>
      </c>
    </row>
    <row r="14634" spans="3:4" ht="15" hidden="1" customHeight="1" x14ac:dyDescent="0.25">
      <c r="C14634" s="158" t="s">
        <v>543</v>
      </c>
      <c r="D14634" s="159">
        <v>519.6</v>
      </c>
    </row>
    <row r="14635" spans="3:4" ht="15" hidden="1" customHeight="1" x14ac:dyDescent="0.25">
      <c r="C14635" s="160" t="s">
        <v>545</v>
      </c>
      <c r="D14635" s="161">
        <v>947.85</v>
      </c>
    </row>
    <row r="14636" spans="3:4" ht="15" hidden="1" customHeight="1" x14ac:dyDescent="0.25">
      <c r="C14636" s="158" t="s">
        <v>307</v>
      </c>
      <c r="D14636" s="159">
        <v>1140.81</v>
      </c>
    </row>
    <row r="14637" spans="3:4" ht="15" hidden="1" customHeight="1" x14ac:dyDescent="0.25">
      <c r="C14637" s="160" t="s">
        <v>540</v>
      </c>
      <c r="D14637" s="161">
        <v>790.37</v>
      </c>
    </row>
    <row r="14638" spans="3:4" ht="15" hidden="1" customHeight="1" x14ac:dyDescent="0.25">
      <c r="C14638" s="158" t="s">
        <v>545</v>
      </c>
      <c r="D14638" s="159">
        <v>934.25</v>
      </c>
    </row>
    <row r="14639" spans="3:4" ht="15" hidden="1" customHeight="1" x14ac:dyDescent="0.25">
      <c r="C14639" s="160" t="s">
        <v>552</v>
      </c>
      <c r="D14639" s="161">
        <v>1085.94</v>
      </c>
    </row>
    <row r="14640" spans="3:4" ht="15" hidden="1" customHeight="1" x14ac:dyDescent="0.25">
      <c r="C14640" s="158" t="s">
        <v>547</v>
      </c>
      <c r="D14640" s="159">
        <v>996.65</v>
      </c>
    </row>
    <row r="14641" spans="3:4" ht="15" hidden="1" customHeight="1" x14ac:dyDescent="0.25">
      <c r="C14641" s="160" t="s">
        <v>542</v>
      </c>
      <c r="D14641" s="161">
        <v>21.71</v>
      </c>
    </row>
    <row r="14642" spans="3:4" ht="15" hidden="1" customHeight="1" x14ac:dyDescent="0.25">
      <c r="C14642" s="158" t="s">
        <v>312</v>
      </c>
      <c r="D14642" s="159">
        <v>687.52</v>
      </c>
    </row>
    <row r="14643" spans="3:4" ht="15" hidden="1" customHeight="1" x14ac:dyDescent="0.25">
      <c r="C14643" s="160" t="s">
        <v>545</v>
      </c>
      <c r="D14643" s="161">
        <v>283.61</v>
      </c>
    </row>
    <row r="14644" spans="3:4" ht="15" hidden="1" customHeight="1" x14ac:dyDescent="0.25">
      <c r="C14644" s="158" t="s">
        <v>552</v>
      </c>
      <c r="D14644" s="159">
        <v>925.43</v>
      </c>
    </row>
    <row r="14645" spans="3:4" ht="15" hidden="1" customHeight="1" x14ac:dyDescent="0.25">
      <c r="C14645" s="160" t="s">
        <v>549</v>
      </c>
      <c r="D14645" s="161">
        <v>958.71</v>
      </c>
    </row>
    <row r="14646" spans="3:4" ht="15" hidden="1" customHeight="1" x14ac:dyDescent="0.25">
      <c r="C14646" s="158" t="s">
        <v>547</v>
      </c>
      <c r="D14646" s="159">
        <v>604.51</v>
      </c>
    </row>
    <row r="14647" spans="3:4" ht="15" hidden="1" customHeight="1" x14ac:dyDescent="0.25">
      <c r="C14647" s="160" t="s">
        <v>552</v>
      </c>
      <c r="D14647" s="161">
        <v>978.82</v>
      </c>
    </row>
    <row r="14648" spans="3:4" ht="15" hidden="1" customHeight="1" x14ac:dyDescent="0.25">
      <c r="C14648" s="158" t="s">
        <v>550</v>
      </c>
      <c r="D14648" s="159">
        <v>582.87</v>
      </c>
    </row>
    <row r="14649" spans="3:4" ht="15" hidden="1" customHeight="1" x14ac:dyDescent="0.25">
      <c r="C14649" s="160" t="s">
        <v>549</v>
      </c>
      <c r="D14649" s="161">
        <v>455.08</v>
      </c>
    </row>
    <row r="14650" spans="3:4" ht="15" hidden="1" customHeight="1" x14ac:dyDescent="0.25">
      <c r="C14650" s="158" t="s">
        <v>558</v>
      </c>
      <c r="D14650" s="159">
        <v>304.7</v>
      </c>
    </row>
    <row r="14651" spans="3:4" ht="15" hidden="1" customHeight="1" x14ac:dyDescent="0.25">
      <c r="C14651" s="160" t="s">
        <v>307</v>
      </c>
      <c r="D14651" s="161">
        <v>1092.71</v>
      </c>
    </row>
    <row r="14652" spans="3:4" ht="15" hidden="1" customHeight="1" x14ac:dyDescent="0.25">
      <c r="C14652" s="158" t="s">
        <v>553</v>
      </c>
      <c r="D14652" s="159">
        <v>738.81</v>
      </c>
    </row>
    <row r="14653" spans="3:4" ht="15" hidden="1" customHeight="1" x14ac:dyDescent="0.25">
      <c r="C14653" s="160" t="s">
        <v>546</v>
      </c>
      <c r="D14653" s="161">
        <v>557.6</v>
      </c>
    </row>
    <row r="14654" spans="3:4" ht="15" hidden="1" customHeight="1" x14ac:dyDescent="0.25">
      <c r="C14654" s="158" t="s">
        <v>545</v>
      </c>
      <c r="D14654" s="159">
        <v>1295.21</v>
      </c>
    </row>
    <row r="14655" spans="3:4" ht="15" hidden="1" customHeight="1" x14ac:dyDescent="0.25">
      <c r="C14655" s="160" t="s">
        <v>547</v>
      </c>
      <c r="D14655" s="161">
        <v>123.21</v>
      </c>
    </row>
    <row r="14656" spans="3:4" ht="15" hidden="1" customHeight="1" x14ac:dyDescent="0.25">
      <c r="C14656" s="158" t="s">
        <v>543</v>
      </c>
      <c r="D14656" s="159">
        <v>1080.77</v>
      </c>
    </row>
    <row r="14657" spans="3:4" ht="15" hidden="1" customHeight="1" x14ac:dyDescent="0.25">
      <c r="C14657" s="160" t="s">
        <v>547</v>
      </c>
      <c r="D14657" s="161">
        <v>621.70000000000005</v>
      </c>
    </row>
    <row r="14658" spans="3:4" ht="15" hidden="1" customHeight="1" x14ac:dyDescent="0.25">
      <c r="C14658" s="158" t="s">
        <v>545</v>
      </c>
      <c r="D14658" s="159">
        <v>742.77</v>
      </c>
    </row>
    <row r="14659" spans="3:4" ht="15" hidden="1" customHeight="1" x14ac:dyDescent="0.25">
      <c r="C14659" s="160" t="s">
        <v>543</v>
      </c>
      <c r="D14659" s="161">
        <v>333.14</v>
      </c>
    </row>
    <row r="14660" spans="3:4" ht="15" hidden="1" customHeight="1" x14ac:dyDescent="0.25">
      <c r="C14660" s="158" t="s">
        <v>539</v>
      </c>
      <c r="D14660" s="159">
        <v>736.09</v>
      </c>
    </row>
    <row r="14661" spans="3:4" ht="15" hidden="1" customHeight="1" x14ac:dyDescent="0.25">
      <c r="C14661" s="160" t="s">
        <v>554</v>
      </c>
      <c r="D14661" s="161">
        <v>190.77</v>
      </c>
    </row>
    <row r="14662" spans="3:4" ht="15" hidden="1" customHeight="1" x14ac:dyDescent="0.25">
      <c r="C14662" s="158" t="s">
        <v>545</v>
      </c>
      <c r="D14662" s="159">
        <v>390.16</v>
      </c>
    </row>
    <row r="14663" spans="3:4" ht="15" hidden="1" customHeight="1" x14ac:dyDescent="0.25">
      <c r="C14663" s="160" t="s">
        <v>545</v>
      </c>
      <c r="D14663" s="161">
        <v>422.19</v>
      </c>
    </row>
    <row r="14664" spans="3:4" ht="15" hidden="1" customHeight="1" x14ac:dyDescent="0.25">
      <c r="C14664" s="158" t="s">
        <v>312</v>
      </c>
      <c r="D14664" s="159">
        <v>257.22000000000003</v>
      </c>
    </row>
    <row r="14665" spans="3:4" ht="15" hidden="1" customHeight="1" x14ac:dyDescent="0.25">
      <c r="C14665" s="160" t="s">
        <v>308</v>
      </c>
      <c r="D14665" s="161">
        <v>556.78</v>
      </c>
    </row>
    <row r="14666" spans="3:4" ht="15" hidden="1" customHeight="1" x14ac:dyDescent="0.25">
      <c r="C14666" s="158" t="s">
        <v>546</v>
      </c>
      <c r="D14666" s="159">
        <v>426.79</v>
      </c>
    </row>
    <row r="14667" spans="3:4" ht="15" hidden="1" customHeight="1" x14ac:dyDescent="0.25">
      <c r="C14667" s="160" t="s">
        <v>553</v>
      </c>
      <c r="D14667" s="161">
        <v>650.48</v>
      </c>
    </row>
    <row r="14668" spans="3:4" ht="15" hidden="1" customHeight="1" x14ac:dyDescent="0.25">
      <c r="C14668" s="158" t="s">
        <v>545</v>
      </c>
      <c r="D14668" s="159">
        <v>48.59</v>
      </c>
    </row>
    <row r="14669" spans="3:4" ht="15" hidden="1" customHeight="1" x14ac:dyDescent="0.25">
      <c r="C14669" s="160" t="s">
        <v>547</v>
      </c>
      <c r="D14669" s="161">
        <v>373.05</v>
      </c>
    </row>
    <row r="14670" spans="3:4" ht="15" hidden="1" customHeight="1" x14ac:dyDescent="0.25">
      <c r="C14670" s="158" t="s">
        <v>308</v>
      </c>
      <c r="D14670" s="159">
        <v>1138.1400000000001</v>
      </c>
    </row>
    <row r="14671" spans="3:4" ht="15" hidden="1" customHeight="1" x14ac:dyDescent="0.25">
      <c r="C14671" s="160" t="s">
        <v>551</v>
      </c>
      <c r="D14671" s="161">
        <v>254.97</v>
      </c>
    </row>
    <row r="14672" spans="3:4" ht="15" hidden="1" customHeight="1" x14ac:dyDescent="0.25">
      <c r="C14672" s="158" t="s">
        <v>551</v>
      </c>
      <c r="D14672" s="159">
        <v>80.56</v>
      </c>
    </row>
    <row r="14673" spans="3:4" ht="15" hidden="1" customHeight="1" x14ac:dyDescent="0.25">
      <c r="C14673" s="160" t="s">
        <v>542</v>
      </c>
      <c r="D14673" s="161">
        <v>172.91</v>
      </c>
    </row>
    <row r="14674" spans="3:4" ht="15" hidden="1" customHeight="1" x14ac:dyDescent="0.25">
      <c r="C14674" s="158" t="s">
        <v>541</v>
      </c>
      <c r="D14674" s="159">
        <v>120.63</v>
      </c>
    </row>
    <row r="14675" spans="3:4" ht="15" hidden="1" customHeight="1" x14ac:dyDescent="0.25">
      <c r="C14675" s="160" t="s">
        <v>543</v>
      </c>
      <c r="D14675" s="161">
        <v>763.65</v>
      </c>
    </row>
    <row r="14676" spans="3:4" ht="15" hidden="1" customHeight="1" x14ac:dyDescent="0.25">
      <c r="C14676" s="158" t="s">
        <v>551</v>
      </c>
      <c r="D14676" s="159">
        <v>542.16999999999996</v>
      </c>
    </row>
    <row r="14677" spans="3:4" ht="15" hidden="1" customHeight="1" x14ac:dyDescent="0.25">
      <c r="C14677" s="160" t="s">
        <v>547</v>
      </c>
      <c r="D14677" s="161">
        <v>667.2</v>
      </c>
    </row>
    <row r="14678" spans="3:4" ht="15" hidden="1" customHeight="1" x14ac:dyDescent="0.25">
      <c r="C14678" s="158" t="s">
        <v>543</v>
      </c>
      <c r="D14678" s="159">
        <v>54.11</v>
      </c>
    </row>
    <row r="14679" spans="3:4" ht="15" hidden="1" customHeight="1" x14ac:dyDescent="0.25">
      <c r="C14679" s="160" t="s">
        <v>307</v>
      </c>
      <c r="D14679" s="161">
        <v>342.13</v>
      </c>
    </row>
    <row r="14680" spans="3:4" ht="15" hidden="1" customHeight="1" x14ac:dyDescent="0.25">
      <c r="C14680" s="158" t="s">
        <v>549</v>
      </c>
      <c r="D14680" s="159">
        <v>757.88</v>
      </c>
    </row>
    <row r="14681" spans="3:4" ht="15" hidden="1" customHeight="1" x14ac:dyDescent="0.25">
      <c r="C14681" s="160" t="s">
        <v>545</v>
      </c>
      <c r="D14681" s="161">
        <v>477.67</v>
      </c>
    </row>
    <row r="14682" spans="3:4" ht="15" hidden="1" customHeight="1" x14ac:dyDescent="0.25">
      <c r="C14682" s="158" t="s">
        <v>539</v>
      </c>
      <c r="D14682" s="159">
        <v>1262.44</v>
      </c>
    </row>
    <row r="14683" spans="3:4" ht="15" hidden="1" customHeight="1" x14ac:dyDescent="0.25">
      <c r="C14683" s="160" t="s">
        <v>539</v>
      </c>
      <c r="D14683" s="161">
        <v>806.56</v>
      </c>
    </row>
    <row r="14684" spans="3:4" ht="15" hidden="1" customHeight="1" x14ac:dyDescent="0.25">
      <c r="C14684" s="158" t="s">
        <v>547</v>
      </c>
      <c r="D14684" s="159">
        <v>831.49</v>
      </c>
    </row>
    <row r="14685" spans="3:4" ht="15" hidden="1" customHeight="1" x14ac:dyDescent="0.25">
      <c r="C14685" s="160" t="s">
        <v>307</v>
      </c>
      <c r="D14685" s="161">
        <v>886.06</v>
      </c>
    </row>
    <row r="14686" spans="3:4" ht="15" hidden="1" customHeight="1" x14ac:dyDescent="0.25">
      <c r="C14686" s="158" t="s">
        <v>312</v>
      </c>
      <c r="D14686" s="159">
        <v>690.79</v>
      </c>
    </row>
    <row r="14687" spans="3:4" ht="15" hidden="1" customHeight="1" x14ac:dyDescent="0.25">
      <c r="C14687" s="160" t="s">
        <v>555</v>
      </c>
      <c r="D14687" s="161">
        <v>889.94</v>
      </c>
    </row>
    <row r="14688" spans="3:4" ht="15" hidden="1" customHeight="1" x14ac:dyDescent="0.25">
      <c r="C14688" s="158" t="s">
        <v>553</v>
      </c>
      <c r="D14688" s="159">
        <v>247.13</v>
      </c>
    </row>
    <row r="14689" spans="3:4" ht="15" hidden="1" customHeight="1" x14ac:dyDescent="0.25">
      <c r="C14689" s="160" t="s">
        <v>540</v>
      </c>
      <c r="D14689" s="161">
        <v>395.64</v>
      </c>
    </row>
    <row r="14690" spans="3:4" ht="15" hidden="1" customHeight="1" x14ac:dyDescent="0.25">
      <c r="C14690" s="158" t="s">
        <v>309</v>
      </c>
      <c r="D14690" s="159">
        <v>643.44000000000005</v>
      </c>
    </row>
    <row r="14691" spans="3:4" ht="15" hidden="1" customHeight="1" x14ac:dyDescent="0.25">
      <c r="C14691" s="160" t="s">
        <v>541</v>
      </c>
      <c r="D14691" s="161">
        <v>714.09</v>
      </c>
    </row>
    <row r="14692" spans="3:4" ht="15" hidden="1" customHeight="1" x14ac:dyDescent="0.25">
      <c r="C14692" s="158" t="s">
        <v>312</v>
      </c>
      <c r="D14692" s="159">
        <v>468.74</v>
      </c>
    </row>
    <row r="14693" spans="3:4" ht="15" hidden="1" customHeight="1" x14ac:dyDescent="0.25">
      <c r="C14693" s="160" t="s">
        <v>546</v>
      </c>
      <c r="D14693" s="161">
        <v>897.13</v>
      </c>
    </row>
    <row r="14694" spans="3:4" ht="15" hidden="1" customHeight="1" x14ac:dyDescent="0.25">
      <c r="C14694" s="158" t="s">
        <v>545</v>
      </c>
      <c r="D14694" s="159">
        <v>35.54</v>
      </c>
    </row>
    <row r="14695" spans="3:4" ht="15" hidden="1" customHeight="1" x14ac:dyDescent="0.25">
      <c r="C14695" s="160" t="s">
        <v>546</v>
      </c>
      <c r="D14695" s="161">
        <v>688.15</v>
      </c>
    </row>
    <row r="14696" spans="3:4" ht="15" hidden="1" customHeight="1" x14ac:dyDescent="0.25">
      <c r="C14696" s="158" t="s">
        <v>557</v>
      </c>
      <c r="D14696" s="159">
        <v>741.14</v>
      </c>
    </row>
    <row r="14697" spans="3:4" ht="15" hidden="1" customHeight="1" x14ac:dyDescent="0.25">
      <c r="C14697" s="160" t="s">
        <v>307</v>
      </c>
      <c r="D14697" s="161">
        <v>1070.95</v>
      </c>
    </row>
    <row r="14698" spans="3:4" ht="15" hidden="1" customHeight="1" x14ac:dyDescent="0.25">
      <c r="C14698" s="158" t="s">
        <v>543</v>
      </c>
      <c r="D14698" s="159">
        <v>686.66</v>
      </c>
    </row>
    <row r="14699" spans="3:4" ht="15" hidden="1" customHeight="1" x14ac:dyDescent="0.25">
      <c r="C14699" s="160" t="s">
        <v>555</v>
      </c>
      <c r="D14699" s="161">
        <v>1214.8399999999999</v>
      </c>
    </row>
    <row r="14700" spans="3:4" ht="15" hidden="1" customHeight="1" x14ac:dyDescent="0.25">
      <c r="C14700" s="158" t="s">
        <v>542</v>
      </c>
      <c r="D14700" s="159">
        <v>55.76</v>
      </c>
    </row>
    <row r="14701" spans="3:4" ht="15" hidden="1" customHeight="1" x14ac:dyDescent="0.25">
      <c r="C14701" s="160" t="s">
        <v>552</v>
      </c>
      <c r="D14701" s="161">
        <v>233.7</v>
      </c>
    </row>
    <row r="14702" spans="3:4" ht="15" hidden="1" customHeight="1" x14ac:dyDescent="0.25">
      <c r="C14702" s="158" t="s">
        <v>553</v>
      </c>
      <c r="D14702" s="159">
        <v>498.71</v>
      </c>
    </row>
    <row r="14703" spans="3:4" ht="15" hidden="1" customHeight="1" x14ac:dyDescent="0.25">
      <c r="C14703" s="160" t="s">
        <v>540</v>
      </c>
      <c r="D14703" s="161">
        <v>427.69</v>
      </c>
    </row>
    <row r="14704" spans="3:4" ht="15" hidden="1" customHeight="1" x14ac:dyDescent="0.25">
      <c r="C14704" s="158" t="s">
        <v>540</v>
      </c>
      <c r="D14704" s="159">
        <v>535.41</v>
      </c>
    </row>
    <row r="14705" spans="3:4" ht="15" hidden="1" customHeight="1" x14ac:dyDescent="0.25">
      <c r="C14705" s="160" t="s">
        <v>551</v>
      </c>
      <c r="D14705" s="161">
        <v>748.15</v>
      </c>
    </row>
    <row r="14706" spans="3:4" ht="15" hidden="1" customHeight="1" x14ac:dyDescent="0.25">
      <c r="C14706" s="158" t="s">
        <v>542</v>
      </c>
      <c r="D14706" s="159">
        <v>764.04</v>
      </c>
    </row>
    <row r="14707" spans="3:4" ht="15" hidden="1" customHeight="1" x14ac:dyDescent="0.25">
      <c r="C14707" s="160" t="s">
        <v>543</v>
      </c>
      <c r="D14707" s="161">
        <v>223.63</v>
      </c>
    </row>
    <row r="14708" spans="3:4" ht="15" hidden="1" customHeight="1" x14ac:dyDescent="0.25">
      <c r="C14708" s="158" t="s">
        <v>543</v>
      </c>
      <c r="D14708" s="159">
        <v>566.29</v>
      </c>
    </row>
    <row r="14709" spans="3:4" ht="15" hidden="1" customHeight="1" x14ac:dyDescent="0.25">
      <c r="C14709" s="160" t="s">
        <v>551</v>
      </c>
      <c r="D14709" s="161">
        <v>354.19</v>
      </c>
    </row>
    <row r="14710" spans="3:4" ht="15" hidden="1" customHeight="1" x14ac:dyDescent="0.25">
      <c r="C14710" s="158" t="s">
        <v>307</v>
      </c>
      <c r="D14710" s="159">
        <v>1067.8599999999999</v>
      </c>
    </row>
    <row r="14711" spans="3:4" ht="15" hidden="1" customHeight="1" x14ac:dyDescent="0.25">
      <c r="C14711" s="160" t="s">
        <v>308</v>
      </c>
      <c r="D14711" s="161">
        <v>581.74</v>
      </c>
    </row>
    <row r="14712" spans="3:4" ht="15" hidden="1" customHeight="1" x14ac:dyDescent="0.25">
      <c r="C14712" s="158" t="s">
        <v>307</v>
      </c>
      <c r="D14712" s="159">
        <v>403.61</v>
      </c>
    </row>
    <row r="14713" spans="3:4" ht="15" hidden="1" customHeight="1" x14ac:dyDescent="0.25">
      <c r="C14713" s="160" t="s">
        <v>309</v>
      </c>
      <c r="D14713" s="161">
        <v>1008.77</v>
      </c>
    </row>
    <row r="14714" spans="3:4" ht="15" hidden="1" customHeight="1" x14ac:dyDescent="0.25">
      <c r="C14714" s="158" t="s">
        <v>307</v>
      </c>
      <c r="D14714" s="159">
        <v>150.72999999999999</v>
      </c>
    </row>
    <row r="14715" spans="3:4" ht="15" hidden="1" customHeight="1" x14ac:dyDescent="0.25">
      <c r="C14715" s="160" t="s">
        <v>540</v>
      </c>
      <c r="D14715" s="161">
        <v>682.81</v>
      </c>
    </row>
    <row r="14716" spans="3:4" ht="15" hidden="1" customHeight="1" x14ac:dyDescent="0.25">
      <c r="C14716" s="158" t="s">
        <v>312</v>
      </c>
      <c r="D14716" s="159">
        <v>1233</v>
      </c>
    </row>
    <row r="14717" spans="3:4" ht="15" hidden="1" customHeight="1" x14ac:dyDescent="0.25">
      <c r="C14717" s="160" t="s">
        <v>549</v>
      </c>
      <c r="D14717" s="161">
        <v>37.270000000000003</v>
      </c>
    </row>
    <row r="14718" spans="3:4" ht="15" hidden="1" customHeight="1" x14ac:dyDescent="0.25">
      <c r="C14718" s="158" t="s">
        <v>549</v>
      </c>
      <c r="D14718" s="159">
        <v>1284.02</v>
      </c>
    </row>
    <row r="14719" spans="3:4" ht="15" hidden="1" customHeight="1" x14ac:dyDescent="0.25">
      <c r="C14719" s="160" t="s">
        <v>549</v>
      </c>
      <c r="D14719" s="161">
        <v>687.41</v>
      </c>
    </row>
    <row r="14720" spans="3:4" ht="15" hidden="1" customHeight="1" x14ac:dyDescent="0.25">
      <c r="C14720" s="158" t="s">
        <v>555</v>
      </c>
      <c r="D14720" s="159">
        <v>752.05</v>
      </c>
    </row>
    <row r="14721" spans="3:4" ht="15" hidden="1" customHeight="1" x14ac:dyDescent="0.25">
      <c r="C14721" s="160" t="s">
        <v>549</v>
      </c>
      <c r="D14721" s="161">
        <v>1166.1199999999999</v>
      </c>
    </row>
    <row r="14722" spans="3:4" ht="15" hidden="1" customHeight="1" x14ac:dyDescent="0.25">
      <c r="C14722" s="158" t="s">
        <v>307</v>
      </c>
      <c r="D14722" s="159">
        <v>34.61</v>
      </c>
    </row>
    <row r="14723" spans="3:4" ht="15" hidden="1" customHeight="1" x14ac:dyDescent="0.25">
      <c r="C14723" s="160" t="s">
        <v>541</v>
      </c>
      <c r="D14723" s="161">
        <v>1024.8</v>
      </c>
    </row>
    <row r="14724" spans="3:4" ht="15" hidden="1" customHeight="1" x14ac:dyDescent="0.25">
      <c r="C14724" s="158" t="s">
        <v>552</v>
      </c>
      <c r="D14724" s="159">
        <v>472.68</v>
      </c>
    </row>
    <row r="14725" spans="3:4" ht="15" hidden="1" customHeight="1" x14ac:dyDescent="0.25">
      <c r="C14725" s="160" t="s">
        <v>540</v>
      </c>
      <c r="D14725" s="161">
        <v>1244.3399999999999</v>
      </c>
    </row>
    <row r="14726" spans="3:4" ht="15" hidden="1" customHeight="1" x14ac:dyDescent="0.25">
      <c r="C14726" s="158" t="s">
        <v>549</v>
      </c>
      <c r="D14726" s="159">
        <v>1116.54</v>
      </c>
    </row>
    <row r="14727" spans="3:4" ht="15" hidden="1" customHeight="1" x14ac:dyDescent="0.25">
      <c r="C14727" s="160" t="s">
        <v>539</v>
      </c>
      <c r="D14727" s="161">
        <v>392.43</v>
      </c>
    </row>
    <row r="14728" spans="3:4" ht="15" hidden="1" customHeight="1" x14ac:dyDescent="0.25">
      <c r="C14728" s="158" t="s">
        <v>544</v>
      </c>
      <c r="D14728" s="159">
        <v>921.93</v>
      </c>
    </row>
    <row r="14729" spans="3:4" ht="15" hidden="1" customHeight="1" x14ac:dyDescent="0.25">
      <c r="C14729" s="160" t="s">
        <v>542</v>
      </c>
      <c r="D14729" s="161">
        <v>1201.32</v>
      </c>
    </row>
    <row r="14730" spans="3:4" ht="15" hidden="1" customHeight="1" x14ac:dyDescent="0.25">
      <c r="C14730" s="158" t="s">
        <v>312</v>
      </c>
      <c r="D14730" s="159">
        <v>1285.5</v>
      </c>
    </row>
    <row r="14731" spans="3:4" ht="15" hidden="1" customHeight="1" x14ac:dyDescent="0.25">
      <c r="C14731" s="160" t="s">
        <v>558</v>
      </c>
      <c r="D14731" s="161">
        <v>630.94000000000005</v>
      </c>
    </row>
    <row r="14732" spans="3:4" ht="15" hidden="1" customHeight="1" x14ac:dyDescent="0.25">
      <c r="C14732" s="158" t="s">
        <v>312</v>
      </c>
      <c r="D14732" s="159">
        <v>484.21</v>
      </c>
    </row>
    <row r="14733" spans="3:4" ht="15" hidden="1" customHeight="1" x14ac:dyDescent="0.25">
      <c r="C14733" s="160" t="s">
        <v>549</v>
      </c>
      <c r="D14733" s="161">
        <v>652.88</v>
      </c>
    </row>
    <row r="14734" spans="3:4" ht="15" hidden="1" customHeight="1" x14ac:dyDescent="0.25">
      <c r="C14734" s="158" t="s">
        <v>553</v>
      </c>
      <c r="D14734" s="159">
        <v>1220.22</v>
      </c>
    </row>
    <row r="14735" spans="3:4" ht="15" hidden="1" customHeight="1" x14ac:dyDescent="0.25">
      <c r="C14735" s="160" t="s">
        <v>307</v>
      </c>
      <c r="D14735" s="161">
        <v>241.61</v>
      </c>
    </row>
    <row r="14736" spans="3:4" ht="15" hidden="1" customHeight="1" x14ac:dyDescent="0.25">
      <c r="C14736" s="158" t="s">
        <v>553</v>
      </c>
      <c r="D14736" s="159">
        <v>470.49</v>
      </c>
    </row>
    <row r="14737" spans="3:4" ht="15" hidden="1" customHeight="1" x14ac:dyDescent="0.25">
      <c r="C14737" s="160" t="s">
        <v>542</v>
      </c>
      <c r="D14737" s="161">
        <v>1250.26</v>
      </c>
    </row>
    <row r="14738" spans="3:4" ht="15" hidden="1" customHeight="1" x14ac:dyDescent="0.25">
      <c r="C14738" s="158" t="s">
        <v>549</v>
      </c>
      <c r="D14738" s="159">
        <v>343.46</v>
      </c>
    </row>
    <row r="14739" spans="3:4" ht="15" hidden="1" customHeight="1" x14ac:dyDescent="0.25">
      <c r="C14739" s="160" t="s">
        <v>545</v>
      </c>
      <c r="D14739" s="161">
        <v>1106.77</v>
      </c>
    </row>
    <row r="14740" spans="3:4" ht="15" hidden="1" customHeight="1" x14ac:dyDescent="0.25">
      <c r="C14740" s="158" t="s">
        <v>312</v>
      </c>
      <c r="D14740" s="159">
        <v>1156.73</v>
      </c>
    </row>
    <row r="14741" spans="3:4" ht="15" hidden="1" customHeight="1" x14ac:dyDescent="0.25">
      <c r="C14741" s="160" t="s">
        <v>558</v>
      </c>
      <c r="D14741" s="161">
        <v>1132.0899999999999</v>
      </c>
    </row>
    <row r="14742" spans="3:4" ht="15" hidden="1" customHeight="1" x14ac:dyDescent="0.25">
      <c r="C14742" s="158" t="s">
        <v>554</v>
      </c>
      <c r="D14742" s="159">
        <v>369.03</v>
      </c>
    </row>
    <row r="14743" spans="3:4" ht="15" hidden="1" customHeight="1" x14ac:dyDescent="0.25">
      <c r="C14743" s="160" t="s">
        <v>551</v>
      </c>
      <c r="D14743" s="161">
        <v>552.13</v>
      </c>
    </row>
    <row r="14744" spans="3:4" ht="15" hidden="1" customHeight="1" x14ac:dyDescent="0.25">
      <c r="C14744" s="158" t="s">
        <v>549</v>
      </c>
      <c r="D14744" s="159">
        <v>758.01</v>
      </c>
    </row>
    <row r="14745" spans="3:4" ht="15" hidden="1" customHeight="1" x14ac:dyDescent="0.25">
      <c r="C14745" s="160" t="s">
        <v>554</v>
      </c>
      <c r="D14745" s="161">
        <v>1051.6199999999999</v>
      </c>
    </row>
    <row r="14746" spans="3:4" ht="15" hidden="1" customHeight="1" x14ac:dyDescent="0.25">
      <c r="C14746" s="158" t="s">
        <v>312</v>
      </c>
      <c r="D14746" s="159">
        <v>1247.0899999999999</v>
      </c>
    </row>
    <row r="14747" spans="3:4" ht="15" hidden="1" customHeight="1" x14ac:dyDescent="0.25">
      <c r="C14747" s="160" t="s">
        <v>307</v>
      </c>
      <c r="D14747" s="161">
        <v>360.4</v>
      </c>
    </row>
    <row r="14748" spans="3:4" ht="15" hidden="1" customHeight="1" x14ac:dyDescent="0.25">
      <c r="C14748" s="158" t="s">
        <v>307</v>
      </c>
      <c r="D14748" s="159">
        <v>618.91</v>
      </c>
    </row>
    <row r="14749" spans="3:4" ht="15" hidden="1" customHeight="1" x14ac:dyDescent="0.25">
      <c r="C14749" s="160" t="s">
        <v>557</v>
      </c>
      <c r="D14749" s="161">
        <v>1157.31</v>
      </c>
    </row>
    <row r="14750" spans="3:4" ht="15" hidden="1" customHeight="1" x14ac:dyDescent="0.25">
      <c r="C14750" s="158" t="s">
        <v>556</v>
      </c>
      <c r="D14750" s="159">
        <v>320.29000000000002</v>
      </c>
    </row>
    <row r="14751" spans="3:4" ht="15" hidden="1" customHeight="1" x14ac:dyDescent="0.25">
      <c r="C14751" s="160" t="s">
        <v>551</v>
      </c>
      <c r="D14751" s="161">
        <v>499.23</v>
      </c>
    </row>
    <row r="14752" spans="3:4" ht="15" hidden="1" customHeight="1" x14ac:dyDescent="0.25">
      <c r="C14752" s="158" t="s">
        <v>540</v>
      </c>
      <c r="D14752" s="159">
        <v>774.2</v>
      </c>
    </row>
    <row r="14753" spans="3:4" ht="15" hidden="1" customHeight="1" x14ac:dyDescent="0.25">
      <c r="C14753" s="160" t="s">
        <v>549</v>
      </c>
      <c r="D14753" s="161">
        <v>1078.9100000000001</v>
      </c>
    </row>
    <row r="14754" spans="3:4" ht="15" hidden="1" customHeight="1" x14ac:dyDescent="0.25">
      <c r="C14754" s="158" t="s">
        <v>547</v>
      </c>
      <c r="D14754" s="159">
        <v>566.77</v>
      </c>
    </row>
    <row r="14755" spans="3:4" ht="15" hidden="1" customHeight="1" x14ac:dyDescent="0.25">
      <c r="C14755" s="160" t="s">
        <v>540</v>
      </c>
      <c r="D14755" s="161">
        <v>580.41999999999996</v>
      </c>
    </row>
    <row r="14756" spans="3:4" ht="15" hidden="1" customHeight="1" x14ac:dyDescent="0.25">
      <c r="C14756" s="158" t="s">
        <v>544</v>
      </c>
      <c r="D14756" s="159">
        <v>373.56</v>
      </c>
    </row>
    <row r="14757" spans="3:4" ht="15" hidden="1" customHeight="1" x14ac:dyDescent="0.25">
      <c r="C14757" s="160" t="s">
        <v>539</v>
      </c>
      <c r="D14757" s="161">
        <v>569.76</v>
      </c>
    </row>
    <row r="14758" spans="3:4" ht="15" hidden="1" customHeight="1" x14ac:dyDescent="0.25">
      <c r="C14758" s="158" t="s">
        <v>550</v>
      </c>
      <c r="D14758" s="159">
        <v>1153.24</v>
      </c>
    </row>
    <row r="14759" spans="3:4" ht="15" hidden="1" customHeight="1" x14ac:dyDescent="0.25">
      <c r="C14759" s="160" t="s">
        <v>308</v>
      </c>
      <c r="D14759" s="161">
        <v>297.97000000000003</v>
      </c>
    </row>
    <row r="14760" spans="3:4" ht="15" hidden="1" customHeight="1" x14ac:dyDescent="0.25">
      <c r="C14760" s="158" t="s">
        <v>546</v>
      </c>
      <c r="D14760" s="159">
        <v>866.06</v>
      </c>
    </row>
    <row r="14761" spans="3:4" ht="15" hidden="1" customHeight="1" x14ac:dyDescent="0.25">
      <c r="C14761" s="160" t="s">
        <v>547</v>
      </c>
      <c r="D14761" s="161">
        <v>762.04</v>
      </c>
    </row>
    <row r="14762" spans="3:4" ht="15" hidden="1" customHeight="1" x14ac:dyDescent="0.25">
      <c r="C14762" s="158" t="s">
        <v>548</v>
      </c>
      <c r="D14762" s="159">
        <v>353.71</v>
      </c>
    </row>
    <row r="14763" spans="3:4" ht="15" hidden="1" customHeight="1" x14ac:dyDescent="0.25">
      <c r="C14763" s="160" t="s">
        <v>540</v>
      </c>
      <c r="D14763" s="161">
        <v>365.45</v>
      </c>
    </row>
    <row r="14764" spans="3:4" ht="15" hidden="1" customHeight="1" x14ac:dyDescent="0.25">
      <c r="C14764" s="158" t="s">
        <v>308</v>
      </c>
      <c r="D14764" s="159">
        <v>1085.44</v>
      </c>
    </row>
    <row r="14765" spans="3:4" ht="15" hidden="1" customHeight="1" x14ac:dyDescent="0.25">
      <c r="C14765" s="160" t="s">
        <v>553</v>
      </c>
      <c r="D14765" s="161">
        <v>569.47</v>
      </c>
    </row>
    <row r="14766" spans="3:4" ht="15" hidden="1" customHeight="1" x14ac:dyDescent="0.25">
      <c r="C14766" s="158" t="s">
        <v>542</v>
      </c>
      <c r="D14766" s="159">
        <v>815.05</v>
      </c>
    </row>
    <row r="14767" spans="3:4" ht="15" hidden="1" customHeight="1" x14ac:dyDescent="0.25">
      <c r="C14767" s="160" t="s">
        <v>546</v>
      </c>
      <c r="D14767" s="161">
        <v>791.8</v>
      </c>
    </row>
    <row r="14768" spans="3:4" ht="15" hidden="1" customHeight="1" x14ac:dyDescent="0.25">
      <c r="C14768" s="158" t="s">
        <v>542</v>
      </c>
      <c r="D14768" s="159">
        <v>475.64</v>
      </c>
    </row>
    <row r="14769" spans="3:4" ht="15" hidden="1" customHeight="1" x14ac:dyDescent="0.25">
      <c r="C14769" s="160" t="s">
        <v>544</v>
      </c>
      <c r="D14769" s="161">
        <v>205.85</v>
      </c>
    </row>
    <row r="14770" spans="3:4" ht="15" hidden="1" customHeight="1" x14ac:dyDescent="0.25">
      <c r="C14770" s="158" t="s">
        <v>552</v>
      </c>
      <c r="D14770" s="159">
        <v>409.89</v>
      </c>
    </row>
    <row r="14771" spans="3:4" ht="15" hidden="1" customHeight="1" x14ac:dyDescent="0.25">
      <c r="C14771" s="160" t="s">
        <v>547</v>
      </c>
      <c r="D14771" s="161">
        <v>494.81</v>
      </c>
    </row>
    <row r="14772" spans="3:4" ht="15" hidden="1" customHeight="1" x14ac:dyDescent="0.25">
      <c r="C14772" s="158" t="s">
        <v>553</v>
      </c>
      <c r="D14772" s="159">
        <v>272.54000000000002</v>
      </c>
    </row>
    <row r="14773" spans="3:4" ht="15" hidden="1" customHeight="1" x14ac:dyDescent="0.25">
      <c r="C14773" s="160" t="s">
        <v>546</v>
      </c>
      <c r="D14773" s="161">
        <v>457.87</v>
      </c>
    </row>
    <row r="14774" spans="3:4" ht="15" hidden="1" customHeight="1" x14ac:dyDescent="0.25">
      <c r="C14774" s="158" t="s">
        <v>309</v>
      </c>
      <c r="D14774" s="159">
        <v>665.26</v>
      </c>
    </row>
    <row r="14775" spans="3:4" ht="15" hidden="1" customHeight="1" x14ac:dyDescent="0.25">
      <c r="C14775" s="160" t="s">
        <v>547</v>
      </c>
      <c r="D14775" s="161">
        <v>646.37</v>
      </c>
    </row>
    <row r="14776" spans="3:4" ht="15" hidden="1" customHeight="1" x14ac:dyDescent="0.25">
      <c r="C14776" s="158" t="s">
        <v>556</v>
      </c>
      <c r="D14776" s="159">
        <v>262.86</v>
      </c>
    </row>
    <row r="14777" spans="3:4" ht="15" hidden="1" customHeight="1" x14ac:dyDescent="0.25">
      <c r="C14777" s="160" t="s">
        <v>551</v>
      </c>
      <c r="D14777" s="161">
        <v>450.57</v>
      </c>
    </row>
    <row r="14778" spans="3:4" ht="15" hidden="1" customHeight="1" x14ac:dyDescent="0.25">
      <c r="C14778" s="158" t="s">
        <v>308</v>
      </c>
      <c r="D14778" s="159">
        <v>708.74</v>
      </c>
    </row>
    <row r="14779" spans="3:4" ht="15" hidden="1" customHeight="1" x14ac:dyDescent="0.25">
      <c r="C14779" s="160" t="s">
        <v>308</v>
      </c>
      <c r="D14779" s="161">
        <v>686.93</v>
      </c>
    </row>
    <row r="14780" spans="3:4" ht="15" hidden="1" customHeight="1" x14ac:dyDescent="0.25">
      <c r="C14780" s="158" t="s">
        <v>544</v>
      </c>
      <c r="D14780" s="159">
        <v>721.54</v>
      </c>
    </row>
    <row r="14781" spans="3:4" ht="15" hidden="1" customHeight="1" x14ac:dyDescent="0.25">
      <c r="C14781" s="160" t="s">
        <v>547</v>
      </c>
      <c r="D14781" s="161">
        <v>515.74</v>
      </c>
    </row>
    <row r="14782" spans="3:4" ht="15" hidden="1" customHeight="1" x14ac:dyDescent="0.25">
      <c r="C14782" s="158" t="s">
        <v>546</v>
      </c>
      <c r="D14782" s="159">
        <v>574.69000000000005</v>
      </c>
    </row>
    <row r="14783" spans="3:4" ht="15" hidden="1" customHeight="1" x14ac:dyDescent="0.25">
      <c r="C14783" s="160" t="s">
        <v>546</v>
      </c>
      <c r="D14783" s="161">
        <v>659.76</v>
      </c>
    </row>
    <row r="14784" spans="3:4" ht="15" hidden="1" customHeight="1" x14ac:dyDescent="0.25">
      <c r="C14784" s="158" t="s">
        <v>312</v>
      </c>
      <c r="D14784" s="159">
        <v>892.9</v>
      </c>
    </row>
    <row r="14785" spans="3:4" ht="15" hidden="1" customHeight="1" x14ac:dyDescent="0.25">
      <c r="C14785" s="160" t="s">
        <v>544</v>
      </c>
      <c r="D14785" s="161">
        <v>786.62</v>
      </c>
    </row>
    <row r="14786" spans="3:4" ht="15" hidden="1" customHeight="1" x14ac:dyDescent="0.25">
      <c r="C14786" s="158" t="s">
        <v>312</v>
      </c>
      <c r="D14786" s="159">
        <v>784.29</v>
      </c>
    </row>
    <row r="14787" spans="3:4" ht="15" hidden="1" customHeight="1" x14ac:dyDescent="0.25">
      <c r="C14787" s="160" t="s">
        <v>309</v>
      </c>
      <c r="D14787" s="161">
        <v>1242.97</v>
      </c>
    </row>
    <row r="14788" spans="3:4" ht="15" hidden="1" customHeight="1" x14ac:dyDescent="0.25">
      <c r="C14788" s="158" t="s">
        <v>312</v>
      </c>
      <c r="D14788" s="159">
        <v>1208.97</v>
      </c>
    </row>
    <row r="14789" spans="3:4" ht="15" hidden="1" customHeight="1" x14ac:dyDescent="0.25">
      <c r="C14789" s="160" t="s">
        <v>546</v>
      </c>
      <c r="D14789" s="161">
        <v>1048.1099999999999</v>
      </c>
    </row>
    <row r="14790" spans="3:4" ht="15" hidden="1" customHeight="1" x14ac:dyDescent="0.25">
      <c r="C14790" s="158" t="s">
        <v>552</v>
      </c>
      <c r="D14790" s="159">
        <v>1072.3599999999999</v>
      </c>
    </row>
    <row r="14791" spans="3:4" ht="15" hidden="1" customHeight="1" x14ac:dyDescent="0.25">
      <c r="C14791" s="160" t="s">
        <v>540</v>
      </c>
      <c r="D14791" s="161">
        <v>855.47</v>
      </c>
    </row>
    <row r="14792" spans="3:4" ht="15" hidden="1" customHeight="1" x14ac:dyDescent="0.25">
      <c r="C14792" s="158" t="s">
        <v>309</v>
      </c>
      <c r="D14792" s="159">
        <v>180.34</v>
      </c>
    </row>
    <row r="14793" spans="3:4" ht="15" hidden="1" customHeight="1" x14ac:dyDescent="0.25">
      <c r="C14793" s="160" t="s">
        <v>545</v>
      </c>
      <c r="D14793" s="161">
        <v>1199.95</v>
      </c>
    </row>
    <row r="14794" spans="3:4" ht="15" hidden="1" customHeight="1" x14ac:dyDescent="0.25">
      <c r="C14794" s="158" t="s">
        <v>549</v>
      </c>
      <c r="D14794" s="159">
        <v>310.27999999999997</v>
      </c>
    </row>
    <row r="14795" spans="3:4" ht="15" hidden="1" customHeight="1" x14ac:dyDescent="0.25">
      <c r="C14795" s="160" t="s">
        <v>545</v>
      </c>
      <c r="D14795" s="161">
        <v>889.12</v>
      </c>
    </row>
    <row r="14796" spans="3:4" ht="15" hidden="1" customHeight="1" x14ac:dyDescent="0.25">
      <c r="C14796" s="158" t="s">
        <v>549</v>
      </c>
      <c r="D14796" s="159">
        <v>686.01</v>
      </c>
    </row>
    <row r="14797" spans="3:4" ht="15" hidden="1" customHeight="1" x14ac:dyDescent="0.25">
      <c r="C14797" s="160" t="s">
        <v>542</v>
      </c>
      <c r="D14797" s="161">
        <v>70.489999999999995</v>
      </c>
    </row>
    <row r="14798" spans="3:4" ht="15" hidden="1" customHeight="1" x14ac:dyDescent="0.25">
      <c r="C14798" s="158" t="s">
        <v>307</v>
      </c>
      <c r="D14798" s="159">
        <v>924.96</v>
      </c>
    </row>
    <row r="14799" spans="3:4" ht="15" hidden="1" customHeight="1" x14ac:dyDescent="0.25">
      <c r="C14799" s="160" t="s">
        <v>549</v>
      </c>
      <c r="D14799" s="161">
        <v>443.14</v>
      </c>
    </row>
    <row r="14800" spans="3:4" ht="15" hidden="1" customHeight="1" x14ac:dyDescent="0.25">
      <c r="C14800" s="158" t="s">
        <v>555</v>
      </c>
      <c r="D14800" s="159">
        <v>1219.9000000000001</v>
      </c>
    </row>
    <row r="14801" spans="3:4" ht="15" hidden="1" customHeight="1" x14ac:dyDescent="0.25">
      <c r="C14801" s="160" t="s">
        <v>307</v>
      </c>
      <c r="D14801" s="161">
        <v>1107.56</v>
      </c>
    </row>
    <row r="14802" spans="3:4" ht="15" hidden="1" customHeight="1" x14ac:dyDescent="0.25">
      <c r="C14802" s="158" t="s">
        <v>545</v>
      </c>
      <c r="D14802" s="159">
        <v>1090.27</v>
      </c>
    </row>
    <row r="14803" spans="3:4" ht="15" hidden="1" customHeight="1" x14ac:dyDescent="0.25">
      <c r="C14803" s="160" t="s">
        <v>545</v>
      </c>
      <c r="D14803" s="161">
        <v>808.96</v>
      </c>
    </row>
    <row r="14804" spans="3:4" ht="15" hidden="1" customHeight="1" x14ac:dyDescent="0.25">
      <c r="C14804" s="158" t="s">
        <v>552</v>
      </c>
      <c r="D14804" s="159">
        <v>481.95</v>
      </c>
    </row>
    <row r="14805" spans="3:4" ht="15" hidden="1" customHeight="1" x14ac:dyDescent="0.25">
      <c r="C14805" s="160" t="s">
        <v>543</v>
      </c>
      <c r="D14805" s="161">
        <v>899.95</v>
      </c>
    </row>
    <row r="14806" spans="3:4" ht="15" hidden="1" customHeight="1" x14ac:dyDescent="0.25">
      <c r="C14806" s="158" t="s">
        <v>552</v>
      </c>
      <c r="D14806" s="159">
        <v>401.79</v>
      </c>
    </row>
    <row r="14807" spans="3:4" ht="15" hidden="1" customHeight="1" x14ac:dyDescent="0.25">
      <c r="C14807" s="160" t="s">
        <v>544</v>
      </c>
      <c r="D14807" s="161">
        <v>682.18</v>
      </c>
    </row>
    <row r="14808" spans="3:4" ht="15" hidden="1" customHeight="1" x14ac:dyDescent="0.25">
      <c r="C14808" s="158" t="s">
        <v>539</v>
      </c>
      <c r="D14808" s="159">
        <v>219.07</v>
      </c>
    </row>
    <row r="14809" spans="3:4" ht="15" hidden="1" customHeight="1" x14ac:dyDescent="0.25">
      <c r="C14809" s="160" t="s">
        <v>557</v>
      </c>
      <c r="D14809" s="161">
        <v>1201.98</v>
      </c>
    </row>
    <row r="14810" spans="3:4" ht="15" hidden="1" customHeight="1" x14ac:dyDescent="0.25">
      <c r="C14810" s="158" t="s">
        <v>556</v>
      </c>
      <c r="D14810" s="159">
        <v>705.66</v>
      </c>
    </row>
    <row r="14811" spans="3:4" ht="15" hidden="1" customHeight="1" x14ac:dyDescent="0.25">
      <c r="C14811" s="160" t="s">
        <v>552</v>
      </c>
      <c r="D14811" s="161">
        <v>896.17</v>
      </c>
    </row>
    <row r="14812" spans="3:4" ht="15" hidden="1" customHeight="1" x14ac:dyDescent="0.25">
      <c r="C14812" s="158" t="s">
        <v>543</v>
      </c>
      <c r="D14812" s="159">
        <v>1073.5999999999999</v>
      </c>
    </row>
    <row r="14813" spans="3:4" ht="15" hidden="1" customHeight="1" x14ac:dyDescent="0.25">
      <c r="C14813" s="160" t="s">
        <v>540</v>
      </c>
      <c r="D14813" s="161">
        <v>837.4</v>
      </c>
    </row>
    <row r="14814" spans="3:4" ht="15" hidden="1" customHeight="1" x14ac:dyDescent="0.25">
      <c r="C14814" s="158" t="s">
        <v>553</v>
      </c>
      <c r="D14814" s="159">
        <v>739.43</v>
      </c>
    </row>
    <row r="14815" spans="3:4" ht="15" hidden="1" customHeight="1" x14ac:dyDescent="0.25">
      <c r="C14815" s="160" t="s">
        <v>547</v>
      </c>
      <c r="D14815" s="161">
        <v>569.91999999999996</v>
      </c>
    </row>
    <row r="14816" spans="3:4" ht="15" hidden="1" customHeight="1" x14ac:dyDescent="0.25">
      <c r="C14816" s="158" t="s">
        <v>551</v>
      </c>
      <c r="D14816" s="159">
        <v>1292.48</v>
      </c>
    </row>
    <row r="14817" spans="3:4" ht="15" hidden="1" customHeight="1" x14ac:dyDescent="0.25">
      <c r="C14817" s="160" t="s">
        <v>309</v>
      </c>
      <c r="D14817" s="161">
        <v>705.49</v>
      </c>
    </row>
    <row r="14818" spans="3:4" ht="15" hidden="1" customHeight="1" x14ac:dyDescent="0.25">
      <c r="C14818" s="158" t="s">
        <v>551</v>
      </c>
      <c r="D14818" s="159">
        <v>174.02</v>
      </c>
    </row>
    <row r="14819" spans="3:4" ht="15" hidden="1" customHeight="1" x14ac:dyDescent="0.25">
      <c r="C14819" s="160" t="s">
        <v>308</v>
      </c>
      <c r="D14819" s="161">
        <v>768.71</v>
      </c>
    </row>
    <row r="14820" spans="3:4" ht="15" hidden="1" customHeight="1" x14ac:dyDescent="0.25">
      <c r="C14820" s="158" t="s">
        <v>544</v>
      </c>
      <c r="D14820" s="159">
        <v>700.69</v>
      </c>
    </row>
    <row r="14821" spans="3:4" ht="15" hidden="1" customHeight="1" x14ac:dyDescent="0.25">
      <c r="C14821" s="160" t="s">
        <v>552</v>
      </c>
      <c r="D14821" s="161">
        <v>151.21</v>
      </c>
    </row>
    <row r="14822" spans="3:4" ht="15" hidden="1" customHeight="1" x14ac:dyDescent="0.25">
      <c r="C14822" s="158" t="s">
        <v>312</v>
      </c>
      <c r="D14822" s="159">
        <v>611.39</v>
      </c>
    </row>
    <row r="14823" spans="3:4" ht="15" hidden="1" customHeight="1" x14ac:dyDescent="0.25">
      <c r="C14823" s="160" t="s">
        <v>553</v>
      </c>
      <c r="D14823" s="161">
        <v>66.13</v>
      </c>
    </row>
    <row r="14824" spans="3:4" ht="15" hidden="1" customHeight="1" x14ac:dyDescent="0.25">
      <c r="C14824" s="158" t="s">
        <v>552</v>
      </c>
      <c r="D14824" s="159">
        <v>670.34</v>
      </c>
    </row>
    <row r="14825" spans="3:4" ht="15" hidden="1" customHeight="1" x14ac:dyDescent="0.25">
      <c r="C14825" s="160" t="s">
        <v>307</v>
      </c>
      <c r="D14825" s="161">
        <v>502.43</v>
      </c>
    </row>
    <row r="14826" spans="3:4" ht="15" hidden="1" customHeight="1" x14ac:dyDescent="0.25">
      <c r="C14826" s="158" t="s">
        <v>307</v>
      </c>
      <c r="D14826" s="159">
        <v>1298.73</v>
      </c>
    </row>
    <row r="14827" spans="3:4" ht="15" hidden="1" customHeight="1" x14ac:dyDescent="0.25">
      <c r="C14827" s="160" t="s">
        <v>553</v>
      </c>
      <c r="D14827" s="161">
        <v>658.12</v>
      </c>
    </row>
    <row r="14828" spans="3:4" ht="15" hidden="1" customHeight="1" x14ac:dyDescent="0.25">
      <c r="C14828" s="158" t="s">
        <v>547</v>
      </c>
      <c r="D14828" s="159">
        <v>163.84</v>
      </c>
    </row>
    <row r="14829" spans="3:4" ht="15" hidden="1" customHeight="1" x14ac:dyDescent="0.25">
      <c r="C14829" s="160" t="s">
        <v>553</v>
      </c>
      <c r="D14829" s="161">
        <v>952.36</v>
      </c>
    </row>
    <row r="14830" spans="3:4" ht="15" hidden="1" customHeight="1" x14ac:dyDescent="0.25">
      <c r="C14830" s="158" t="s">
        <v>547</v>
      </c>
      <c r="D14830" s="159">
        <v>94.89</v>
      </c>
    </row>
    <row r="14831" spans="3:4" ht="15" hidden="1" customHeight="1" x14ac:dyDescent="0.25">
      <c r="C14831" s="160" t="s">
        <v>540</v>
      </c>
      <c r="D14831" s="161">
        <v>287.12</v>
      </c>
    </row>
    <row r="14832" spans="3:4" ht="15" hidden="1" customHeight="1" x14ac:dyDescent="0.25">
      <c r="C14832" s="158" t="s">
        <v>540</v>
      </c>
      <c r="D14832" s="159">
        <v>95.05</v>
      </c>
    </row>
    <row r="14833" spans="3:4" ht="15" hidden="1" customHeight="1" x14ac:dyDescent="0.25">
      <c r="C14833" s="160" t="s">
        <v>551</v>
      </c>
      <c r="D14833" s="161">
        <v>1111.48</v>
      </c>
    </row>
    <row r="14834" spans="3:4" ht="15" hidden="1" customHeight="1" x14ac:dyDescent="0.25">
      <c r="C14834" s="158" t="s">
        <v>553</v>
      </c>
      <c r="D14834" s="159">
        <v>107.17</v>
      </c>
    </row>
    <row r="14835" spans="3:4" ht="15" hidden="1" customHeight="1" x14ac:dyDescent="0.25">
      <c r="C14835" s="160" t="s">
        <v>547</v>
      </c>
      <c r="D14835" s="161">
        <v>684.61</v>
      </c>
    </row>
    <row r="14836" spans="3:4" ht="15" hidden="1" customHeight="1" x14ac:dyDescent="0.25">
      <c r="C14836" s="158" t="s">
        <v>544</v>
      </c>
      <c r="D14836" s="159">
        <v>494.4</v>
      </c>
    </row>
    <row r="14837" spans="3:4" ht="15" hidden="1" customHeight="1" x14ac:dyDescent="0.25">
      <c r="C14837" s="160" t="s">
        <v>309</v>
      </c>
      <c r="D14837" s="161">
        <v>611.08000000000004</v>
      </c>
    </row>
    <row r="14838" spans="3:4" ht="15" hidden="1" customHeight="1" x14ac:dyDescent="0.25">
      <c r="C14838" s="158" t="s">
        <v>553</v>
      </c>
      <c r="D14838" s="159">
        <v>436.05</v>
      </c>
    </row>
    <row r="14839" spans="3:4" ht="15" hidden="1" customHeight="1" x14ac:dyDescent="0.25">
      <c r="C14839" s="160" t="s">
        <v>309</v>
      </c>
      <c r="D14839" s="161">
        <v>422.52</v>
      </c>
    </row>
    <row r="14840" spans="3:4" ht="15" hidden="1" customHeight="1" x14ac:dyDescent="0.25">
      <c r="C14840" s="158" t="s">
        <v>541</v>
      </c>
      <c r="D14840" s="159">
        <v>441.88</v>
      </c>
    </row>
    <row r="14841" spans="3:4" ht="15" hidden="1" customHeight="1" x14ac:dyDescent="0.25">
      <c r="C14841" s="160" t="s">
        <v>307</v>
      </c>
      <c r="D14841" s="161">
        <v>712.43</v>
      </c>
    </row>
    <row r="14842" spans="3:4" ht="15" hidden="1" customHeight="1" x14ac:dyDescent="0.25">
      <c r="C14842" s="158" t="s">
        <v>309</v>
      </c>
      <c r="D14842" s="159">
        <v>439.79</v>
      </c>
    </row>
    <row r="14843" spans="3:4" ht="15" hidden="1" customHeight="1" x14ac:dyDescent="0.25">
      <c r="C14843" s="160" t="s">
        <v>312</v>
      </c>
      <c r="D14843" s="161">
        <v>341.42</v>
      </c>
    </row>
    <row r="14844" spans="3:4" ht="15" hidden="1" customHeight="1" x14ac:dyDescent="0.25">
      <c r="C14844" s="158" t="s">
        <v>312</v>
      </c>
      <c r="D14844" s="159">
        <v>1023.23</v>
      </c>
    </row>
    <row r="14845" spans="3:4" ht="15" hidden="1" customHeight="1" x14ac:dyDescent="0.25">
      <c r="C14845" s="160" t="s">
        <v>307</v>
      </c>
      <c r="D14845" s="161">
        <v>1238.8</v>
      </c>
    </row>
    <row r="14846" spans="3:4" ht="15" hidden="1" customHeight="1" x14ac:dyDescent="0.25">
      <c r="C14846" s="158" t="s">
        <v>545</v>
      </c>
      <c r="D14846" s="159">
        <v>636.54999999999995</v>
      </c>
    </row>
    <row r="14847" spans="3:4" ht="15" hidden="1" customHeight="1" x14ac:dyDescent="0.25">
      <c r="C14847" s="160" t="s">
        <v>556</v>
      </c>
      <c r="D14847" s="161">
        <v>938.38</v>
      </c>
    </row>
    <row r="14848" spans="3:4" ht="15" hidden="1" customHeight="1" x14ac:dyDescent="0.25">
      <c r="C14848" s="158" t="s">
        <v>543</v>
      </c>
      <c r="D14848" s="159">
        <v>507.17</v>
      </c>
    </row>
    <row r="14849" spans="3:4" ht="15" hidden="1" customHeight="1" x14ac:dyDescent="0.25">
      <c r="C14849" s="160" t="s">
        <v>551</v>
      </c>
      <c r="D14849" s="161">
        <v>277.67</v>
      </c>
    </row>
    <row r="14850" spans="3:4" ht="15" hidden="1" customHeight="1" x14ac:dyDescent="0.25">
      <c r="C14850" s="158" t="s">
        <v>546</v>
      </c>
      <c r="D14850" s="159">
        <v>22.01</v>
      </c>
    </row>
    <row r="14851" spans="3:4" ht="15" hidden="1" customHeight="1" x14ac:dyDescent="0.25">
      <c r="C14851" s="160" t="s">
        <v>551</v>
      </c>
      <c r="D14851" s="161">
        <v>907.23</v>
      </c>
    </row>
    <row r="14852" spans="3:4" ht="15" hidden="1" customHeight="1" x14ac:dyDescent="0.25">
      <c r="C14852" s="158" t="s">
        <v>546</v>
      </c>
      <c r="D14852" s="159">
        <v>1066.95</v>
      </c>
    </row>
    <row r="14853" spans="3:4" ht="15" hidden="1" customHeight="1" x14ac:dyDescent="0.25">
      <c r="C14853" s="160" t="s">
        <v>546</v>
      </c>
      <c r="D14853" s="161">
        <v>586.49</v>
      </c>
    </row>
    <row r="14854" spans="3:4" ht="15" hidden="1" customHeight="1" x14ac:dyDescent="0.25">
      <c r="C14854" s="158" t="s">
        <v>553</v>
      </c>
      <c r="D14854" s="159">
        <v>109.09</v>
      </c>
    </row>
    <row r="14855" spans="3:4" ht="15" hidden="1" customHeight="1" x14ac:dyDescent="0.25">
      <c r="C14855" s="160" t="s">
        <v>539</v>
      </c>
      <c r="D14855" s="161">
        <v>1073.6400000000001</v>
      </c>
    </row>
    <row r="14856" spans="3:4" ht="15" hidden="1" customHeight="1" x14ac:dyDescent="0.25">
      <c r="C14856" s="158" t="s">
        <v>543</v>
      </c>
      <c r="D14856" s="159">
        <v>209.82</v>
      </c>
    </row>
    <row r="14857" spans="3:4" ht="15" hidden="1" customHeight="1" x14ac:dyDescent="0.25">
      <c r="C14857" s="160" t="s">
        <v>545</v>
      </c>
      <c r="D14857" s="161">
        <v>511.87</v>
      </c>
    </row>
    <row r="14858" spans="3:4" ht="15" hidden="1" customHeight="1" x14ac:dyDescent="0.25">
      <c r="C14858" s="158" t="s">
        <v>307</v>
      </c>
      <c r="D14858" s="159">
        <v>907.71</v>
      </c>
    </row>
    <row r="14859" spans="3:4" ht="15" hidden="1" customHeight="1" x14ac:dyDescent="0.25">
      <c r="C14859" s="160" t="s">
        <v>542</v>
      </c>
      <c r="D14859" s="161">
        <v>325.10000000000002</v>
      </c>
    </row>
    <row r="14860" spans="3:4" ht="15" hidden="1" customHeight="1" x14ac:dyDescent="0.25">
      <c r="C14860" s="158" t="s">
        <v>552</v>
      </c>
      <c r="D14860" s="159">
        <v>1287.28</v>
      </c>
    </row>
    <row r="14861" spans="3:4" ht="15" hidden="1" customHeight="1" x14ac:dyDescent="0.25">
      <c r="C14861" s="160" t="s">
        <v>556</v>
      </c>
      <c r="D14861" s="161">
        <v>606.80999999999995</v>
      </c>
    </row>
    <row r="14862" spans="3:4" ht="15" hidden="1" customHeight="1" x14ac:dyDescent="0.25">
      <c r="C14862" s="158" t="s">
        <v>541</v>
      </c>
      <c r="D14862" s="159">
        <v>474.04</v>
      </c>
    </row>
    <row r="14863" spans="3:4" ht="15" hidden="1" customHeight="1" x14ac:dyDescent="0.25">
      <c r="C14863" s="160" t="s">
        <v>549</v>
      </c>
      <c r="D14863" s="161">
        <v>469.25</v>
      </c>
    </row>
    <row r="14864" spans="3:4" ht="15" hidden="1" customHeight="1" x14ac:dyDescent="0.25">
      <c r="C14864" s="158" t="s">
        <v>547</v>
      </c>
      <c r="D14864" s="159">
        <v>504.66</v>
      </c>
    </row>
    <row r="14865" spans="3:4" ht="15" hidden="1" customHeight="1" x14ac:dyDescent="0.25">
      <c r="C14865" s="160" t="s">
        <v>539</v>
      </c>
      <c r="D14865" s="161">
        <v>579.46</v>
      </c>
    </row>
    <row r="14866" spans="3:4" ht="15" hidden="1" customHeight="1" x14ac:dyDescent="0.25">
      <c r="C14866" s="158" t="s">
        <v>549</v>
      </c>
      <c r="D14866" s="159">
        <v>699.93</v>
      </c>
    </row>
    <row r="14867" spans="3:4" ht="15" hidden="1" customHeight="1" x14ac:dyDescent="0.25">
      <c r="C14867" s="160" t="s">
        <v>549</v>
      </c>
      <c r="D14867" s="161">
        <v>34.1</v>
      </c>
    </row>
    <row r="14868" spans="3:4" ht="15" hidden="1" customHeight="1" x14ac:dyDescent="0.25">
      <c r="C14868" s="158" t="s">
        <v>307</v>
      </c>
      <c r="D14868" s="159">
        <v>1107.3699999999999</v>
      </c>
    </row>
    <row r="14869" spans="3:4" ht="15" hidden="1" customHeight="1" x14ac:dyDescent="0.25">
      <c r="C14869" s="160" t="s">
        <v>308</v>
      </c>
      <c r="D14869" s="161">
        <v>1099.23</v>
      </c>
    </row>
    <row r="14870" spans="3:4" ht="15" hidden="1" customHeight="1" x14ac:dyDescent="0.25">
      <c r="C14870" s="158" t="s">
        <v>557</v>
      </c>
      <c r="D14870" s="159">
        <v>954.87</v>
      </c>
    </row>
    <row r="14871" spans="3:4" ht="15" hidden="1" customHeight="1" x14ac:dyDescent="0.25">
      <c r="C14871" s="160" t="s">
        <v>541</v>
      </c>
      <c r="D14871" s="161">
        <v>1250.81</v>
      </c>
    </row>
    <row r="14872" spans="3:4" ht="15" hidden="1" customHeight="1" x14ac:dyDescent="0.25">
      <c r="C14872" s="158" t="s">
        <v>549</v>
      </c>
      <c r="D14872" s="159">
        <v>729.49</v>
      </c>
    </row>
    <row r="14873" spans="3:4" ht="15" hidden="1" customHeight="1" x14ac:dyDescent="0.25">
      <c r="C14873" s="160" t="s">
        <v>551</v>
      </c>
      <c r="D14873" s="161">
        <v>686.32</v>
      </c>
    </row>
    <row r="14874" spans="3:4" ht="15" hidden="1" customHeight="1" x14ac:dyDescent="0.25">
      <c r="C14874" s="158" t="s">
        <v>542</v>
      </c>
      <c r="D14874" s="159">
        <v>488.43</v>
      </c>
    </row>
    <row r="14875" spans="3:4" ht="15" hidden="1" customHeight="1" x14ac:dyDescent="0.25">
      <c r="C14875" s="160" t="s">
        <v>543</v>
      </c>
      <c r="D14875" s="161">
        <v>66.84</v>
      </c>
    </row>
    <row r="14876" spans="3:4" ht="15" hidden="1" customHeight="1" x14ac:dyDescent="0.25">
      <c r="C14876" s="158" t="s">
        <v>542</v>
      </c>
      <c r="D14876" s="159">
        <v>732</v>
      </c>
    </row>
    <row r="14877" spans="3:4" ht="15" hidden="1" customHeight="1" x14ac:dyDescent="0.25">
      <c r="C14877" s="160" t="s">
        <v>545</v>
      </c>
      <c r="D14877" s="161">
        <v>1021.6</v>
      </c>
    </row>
    <row r="14878" spans="3:4" ht="15" hidden="1" customHeight="1" x14ac:dyDescent="0.25">
      <c r="C14878" s="158" t="s">
        <v>542</v>
      </c>
      <c r="D14878" s="159">
        <v>806.57</v>
      </c>
    </row>
    <row r="14879" spans="3:4" ht="15" hidden="1" customHeight="1" x14ac:dyDescent="0.25">
      <c r="C14879" s="160" t="s">
        <v>547</v>
      </c>
      <c r="D14879" s="161">
        <v>72.61</v>
      </c>
    </row>
    <row r="14880" spans="3:4" ht="15" hidden="1" customHeight="1" x14ac:dyDescent="0.25">
      <c r="C14880" s="158" t="s">
        <v>542</v>
      </c>
      <c r="D14880" s="159">
        <v>1256.3399999999999</v>
      </c>
    </row>
    <row r="14881" spans="3:4" ht="15" hidden="1" customHeight="1" x14ac:dyDescent="0.25">
      <c r="C14881" s="160" t="s">
        <v>555</v>
      </c>
      <c r="D14881" s="161">
        <v>827.51</v>
      </c>
    </row>
    <row r="14882" spans="3:4" ht="15" hidden="1" customHeight="1" x14ac:dyDescent="0.25">
      <c r="C14882" s="158" t="s">
        <v>539</v>
      </c>
      <c r="D14882" s="159">
        <v>1231.81</v>
      </c>
    </row>
    <row r="14883" spans="3:4" ht="15" hidden="1" customHeight="1" x14ac:dyDescent="0.25">
      <c r="C14883" s="160" t="s">
        <v>540</v>
      </c>
      <c r="D14883" s="161">
        <v>564.97</v>
      </c>
    </row>
    <row r="14884" spans="3:4" ht="15" hidden="1" customHeight="1" x14ac:dyDescent="0.25">
      <c r="C14884" s="158" t="s">
        <v>545</v>
      </c>
      <c r="D14884" s="159">
        <v>450.79</v>
      </c>
    </row>
    <row r="14885" spans="3:4" ht="15" hidden="1" customHeight="1" x14ac:dyDescent="0.25">
      <c r="C14885" s="160" t="s">
        <v>309</v>
      </c>
      <c r="D14885" s="161">
        <v>276.43</v>
      </c>
    </row>
    <row r="14886" spans="3:4" ht="15" hidden="1" customHeight="1" x14ac:dyDescent="0.25">
      <c r="C14886" s="158" t="s">
        <v>308</v>
      </c>
      <c r="D14886" s="159">
        <v>321.10000000000002</v>
      </c>
    </row>
    <row r="14887" spans="3:4" ht="15" hidden="1" customHeight="1" x14ac:dyDescent="0.25">
      <c r="C14887" s="160" t="s">
        <v>312</v>
      </c>
      <c r="D14887" s="161">
        <v>763.07</v>
      </c>
    </row>
    <row r="14888" spans="3:4" ht="15" hidden="1" customHeight="1" x14ac:dyDescent="0.25">
      <c r="C14888" s="158" t="s">
        <v>312</v>
      </c>
      <c r="D14888" s="159">
        <v>859.89</v>
      </c>
    </row>
    <row r="14889" spans="3:4" ht="15" hidden="1" customHeight="1" x14ac:dyDescent="0.25">
      <c r="C14889" s="160" t="s">
        <v>543</v>
      </c>
      <c r="D14889" s="161">
        <v>1184.48</v>
      </c>
    </row>
    <row r="14890" spans="3:4" ht="15" hidden="1" customHeight="1" x14ac:dyDescent="0.25">
      <c r="C14890" s="158" t="s">
        <v>549</v>
      </c>
      <c r="D14890" s="159">
        <v>246.2</v>
      </c>
    </row>
    <row r="14891" spans="3:4" ht="15" hidden="1" customHeight="1" x14ac:dyDescent="0.25">
      <c r="C14891" s="160" t="s">
        <v>307</v>
      </c>
      <c r="D14891" s="161">
        <v>1284.6099999999999</v>
      </c>
    </row>
    <row r="14892" spans="3:4" ht="15" hidden="1" customHeight="1" x14ac:dyDescent="0.25">
      <c r="C14892" s="158" t="s">
        <v>551</v>
      </c>
      <c r="D14892" s="159">
        <v>860.05</v>
      </c>
    </row>
    <row r="14893" spans="3:4" ht="15" hidden="1" customHeight="1" x14ac:dyDescent="0.25">
      <c r="C14893" s="160" t="s">
        <v>549</v>
      </c>
      <c r="D14893" s="161">
        <v>787.39</v>
      </c>
    </row>
    <row r="14894" spans="3:4" ht="15" hidden="1" customHeight="1" x14ac:dyDescent="0.25">
      <c r="C14894" s="158" t="s">
        <v>309</v>
      </c>
      <c r="D14894" s="159">
        <v>93.09</v>
      </c>
    </row>
    <row r="14895" spans="3:4" ht="15" hidden="1" customHeight="1" x14ac:dyDescent="0.25">
      <c r="C14895" s="160" t="s">
        <v>547</v>
      </c>
      <c r="D14895" s="161">
        <v>23.27</v>
      </c>
    </row>
    <row r="14896" spans="3:4" ht="15" hidden="1" customHeight="1" x14ac:dyDescent="0.25">
      <c r="C14896" s="158" t="s">
        <v>308</v>
      </c>
      <c r="D14896" s="159">
        <v>994.77</v>
      </c>
    </row>
    <row r="14897" spans="3:4" ht="15" hidden="1" customHeight="1" x14ac:dyDescent="0.25">
      <c r="C14897" s="160" t="s">
        <v>307</v>
      </c>
      <c r="D14897" s="161">
        <v>343.76</v>
      </c>
    </row>
    <row r="14898" spans="3:4" ht="15" hidden="1" customHeight="1" x14ac:dyDescent="0.25">
      <c r="C14898" s="158" t="s">
        <v>550</v>
      </c>
      <c r="D14898" s="159">
        <v>594.52</v>
      </c>
    </row>
    <row r="14899" spans="3:4" ht="15" hidden="1" customHeight="1" x14ac:dyDescent="0.25">
      <c r="C14899" s="160" t="s">
        <v>548</v>
      </c>
      <c r="D14899" s="161">
        <v>1146.06</v>
      </c>
    </row>
    <row r="14900" spans="3:4" ht="15" hidden="1" customHeight="1" x14ac:dyDescent="0.25">
      <c r="C14900" s="158" t="s">
        <v>545</v>
      </c>
      <c r="D14900" s="159">
        <v>451</v>
      </c>
    </row>
    <row r="14901" spans="3:4" ht="15" hidden="1" customHeight="1" x14ac:dyDescent="0.25">
      <c r="C14901" s="160" t="s">
        <v>551</v>
      </c>
      <c r="D14901" s="161">
        <v>590.12</v>
      </c>
    </row>
    <row r="14902" spans="3:4" ht="15" hidden="1" customHeight="1" x14ac:dyDescent="0.25">
      <c r="C14902" s="158" t="s">
        <v>545</v>
      </c>
      <c r="D14902" s="159">
        <v>752.81</v>
      </c>
    </row>
    <row r="14903" spans="3:4" ht="15" hidden="1" customHeight="1" x14ac:dyDescent="0.25">
      <c r="C14903" s="160" t="s">
        <v>553</v>
      </c>
      <c r="D14903" s="161">
        <v>525.65</v>
      </c>
    </row>
    <row r="14904" spans="3:4" ht="15" hidden="1" customHeight="1" x14ac:dyDescent="0.25">
      <c r="C14904" s="158" t="s">
        <v>558</v>
      </c>
      <c r="D14904" s="159">
        <v>611.71</v>
      </c>
    </row>
    <row r="14905" spans="3:4" ht="15" hidden="1" customHeight="1" x14ac:dyDescent="0.25">
      <c r="C14905" s="160" t="s">
        <v>556</v>
      </c>
      <c r="D14905" s="161">
        <v>1022</v>
      </c>
    </row>
    <row r="14906" spans="3:4" ht="15" hidden="1" customHeight="1" x14ac:dyDescent="0.25">
      <c r="C14906" s="158" t="s">
        <v>557</v>
      </c>
      <c r="D14906" s="159">
        <v>1165.6400000000001</v>
      </c>
    </row>
    <row r="14907" spans="3:4" ht="15" hidden="1" customHeight="1" x14ac:dyDescent="0.25">
      <c r="C14907" s="160" t="s">
        <v>309</v>
      </c>
      <c r="D14907" s="161">
        <v>972.79</v>
      </c>
    </row>
    <row r="14908" spans="3:4" ht="15" hidden="1" customHeight="1" x14ac:dyDescent="0.25">
      <c r="C14908" s="158" t="s">
        <v>555</v>
      </c>
      <c r="D14908" s="159">
        <v>285.23</v>
      </c>
    </row>
    <row r="14909" spans="3:4" ht="15" hidden="1" customHeight="1" x14ac:dyDescent="0.25">
      <c r="C14909" s="160" t="s">
        <v>549</v>
      </c>
      <c r="D14909" s="161">
        <v>100.24</v>
      </c>
    </row>
    <row r="14910" spans="3:4" ht="15" hidden="1" customHeight="1" x14ac:dyDescent="0.25">
      <c r="C14910" s="158" t="s">
        <v>553</v>
      </c>
      <c r="D14910" s="159">
        <v>431.57</v>
      </c>
    </row>
    <row r="14911" spans="3:4" ht="15" hidden="1" customHeight="1" x14ac:dyDescent="0.25">
      <c r="C14911" s="160" t="s">
        <v>549</v>
      </c>
      <c r="D14911" s="161">
        <v>644.72</v>
      </c>
    </row>
    <row r="14912" spans="3:4" ht="15" hidden="1" customHeight="1" x14ac:dyDescent="0.25">
      <c r="C14912" s="158" t="s">
        <v>539</v>
      </c>
      <c r="D14912" s="159">
        <v>627.28</v>
      </c>
    </row>
    <row r="14913" spans="3:4" ht="15" hidden="1" customHeight="1" x14ac:dyDescent="0.25">
      <c r="C14913" s="160" t="s">
        <v>544</v>
      </c>
      <c r="D14913" s="161">
        <v>858.44</v>
      </c>
    </row>
    <row r="14914" spans="3:4" ht="15" hidden="1" customHeight="1" x14ac:dyDescent="0.25">
      <c r="C14914" s="158" t="s">
        <v>540</v>
      </c>
      <c r="D14914" s="159">
        <v>1236.25</v>
      </c>
    </row>
    <row r="14915" spans="3:4" ht="15" hidden="1" customHeight="1" x14ac:dyDescent="0.25">
      <c r="C14915" s="160" t="s">
        <v>551</v>
      </c>
      <c r="D14915" s="161">
        <v>981.47</v>
      </c>
    </row>
    <row r="14916" spans="3:4" ht="15" hidden="1" customHeight="1" x14ac:dyDescent="0.25">
      <c r="C14916" s="158" t="s">
        <v>312</v>
      </c>
      <c r="D14916" s="159">
        <v>981.53</v>
      </c>
    </row>
    <row r="14917" spans="3:4" ht="15" hidden="1" customHeight="1" x14ac:dyDescent="0.25">
      <c r="C14917" s="160" t="s">
        <v>540</v>
      </c>
      <c r="D14917" s="161">
        <v>1035.27</v>
      </c>
    </row>
    <row r="14918" spans="3:4" ht="15" hidden="1" customHeight="1" x14ac:dyDescent="0.25">
      <c r="C14918" s="158" t="s">
        <v>557</v>
      </c>
      <c r="D14918" s="159">
        <v>238.32</v>
      </c>
    </row>
    <row r="14919" spans="3:4" ht="15" hidden="1" customHeight="1" x14ac:dyDescent="0.25">
      <c r="C14919" s="160" t="s">
        <v>542</v>
      </c>
      <c r="D14919" s="161">
        <v>736.16</v>
      </c>
    </row>
    <row r="14920" spans="3:4" ht="15" hidden="1" customHeight="1" x14ac:dyDescent="0.25">
      <c r="C14920" s="158" t="s">
        <v>541</v>
      </c>
      <c r="D14920" s="159">
        <v>1179</v>
      </c>
    </row>
    <row r="14921" spans="3:4" ht="15" hidden="1" customHeight="1" x14ac:dyDescent="0.25">
      <c r="C14921" s="160" t="s">
        <v>552</v>
      </c>
      <c r="D14921" s="161">
        <v>647.91</v>
      </c>
    </row>
    <row r="14922" spans="3:4" ht="15" hidden="1" customHeight="1" x14ac:dyDescent="0.25">
      <c r="C14922" s="158" t="s">
        <v>539</v>
      </c>
      <c r="D14922" s="159">
        <v>577.6</v>
      </c>
    </row>
    <row r="14923" spans="3:4" ht="15" hidden="1" customHeight="1" x14ac:dyDescent="0.25">
      <c r="C14923" s="160" t="s">
        <v>542</v>
      </c>
      <c r="D14923" s="161">
        <v>736.71</v>
      </c>
    </row>
    <row r="14924" spans="3:4" ht="15" hidden="1" customHeight="1" x14ac:dyDescent="0.25">
      <c r="C14924" s="158" t="s">
        <v>551</v>
      </c>
      <c r="D14924" s="159">
        <v>118.51</v>
      </c>
    </row>
    <row r="14925" spans="3:4" ht="15" hidden="1" customHeight="1" x14ac:dyDescent="0.25">
      <c r="C14925" s="160" t="s">
        <v>547</v>
      </c>
      <c r="D14925" s="161">
        <v>392.31</v>
      </c>
    </row>
    <row r="14926" spans="3:4" ht="15" hidden="1" customHeight="1" x14ac:dyDescent="0.25">
      <c r="C14926" s="158" t="s">
        <v>540</v>
      </c>
      <c r="D14926" s="159">
        <v>500.65</v>
      </c>
    </row>
    <row r="14927" spans="3:4" ht="15" hidden="1" customHeight="1" x14ac:dyDescent="0.25">
      <c r="C14927" s="160" t="s">
        <v>308</v>
      </c>
      <c r="D14927" s="161">
        <v>599.94000000000005</v>
      </c>
    </row>
    <row r="14928" spans="3:4" ht="15" hidden="1" customHeight="1" x14ac:dyDescent="0.25">
      <c r="C14928" s="158" t="s">
        <v>551</v>
      </c>
      <c r="D14928" s="159">
        <v>430.87</v>
      </c>
    </row>
    <row r="14929" spans="3:4" ht="15" hidden="1" customHeight="1" x14ac:dyDescent="0.25">
      <c r="C14929" s="160" t="s">
        <v>546</v>
      </c>
      <c r="D14929" s="161">
        <v>351.87</v>
      </c>
    </row>
    <row r="14930" spans="3:4" ht="15" hidden="1" customHeight="1" x14ac:dyDescent="0.25">
      <c r="C14930" s="158" t="s">
        <v>557</v>
      </c>
      <c r="D14930" s="159">
        <v>468.81</v>
      </c>
    </row>
    <row r="14931" spans="3:4" ht="15" hidden="1" customHeight="1" x14ac:dyDescent="0.25">
      <c r="C14931" s="160" t="s">
        <v>545</v>
      </c>
      <c r="D14931" s="161">
        <v>1190.76</v>
      </c>
    </row>
    <row r="14932" spans="3:4" ht="15" hidden="1" customHeight="1" x14ac:dyDescent="0.25">
      <c r="C14932" s="158" t="s">
        <v>546</v>
      </c>
      <c r="D14932" s="159">
        <v>434.55</v>
      </c>
    </row>
    <row r="14933" spans="3:4" ht="15" hidden="1" customHeight="1" x14ac:dyDescent="0.25">
      <c r="C14933" s="160" t="s">
        <v>547</v>
      </c>
      <c r="D14933" s="161">
        <v>931.34</v>
      </c>
    </row>
    <row r="14934" spans="3:4" ht="15" hidden="1" customHeight="1" x14ac:dyDescent="0.25">
      <c r="C14934" s="158" t="s">
        <v>553</v>
      </c>
      <c r="D14934" s="159">
        <v>468.5</v>
      </c>
    </row>
    <row r="14935" spans="3:4" ht="15" hidden="1" customHeight="1" x14ac:dyDescent="0.25">
      <c r="C14935" s="160" t="s">
        <v>549</v>
      </c>
      <c r="D14935" s="161">
        <v>129.66</v>
      </c>
    </row>
    <row r="14936" spans="3:4" ht="15" hidden="1" customHeight="1" x14ac:dyDescent="0.25">
      <c r="C14936" s="158" t="s">
        <v>541</v>
      </c>
      <c r="D14936" s="159">
        <v>1130.45</v>
      </c>
    </row>
    <row r="14937" spans="3:4" ht="15" hidden="1" customHeight="1" x14ac:dyDescent="0.25">
      <c r="C14937" s="160" t="s">
        <v>547</v>
      </c>
      <c r="D14937" s="161">
        <v>778.06</v>
      </c>
    </row>
    <row r="14938" spans="3:4" ht="15" hidden="1" customHeight="1" x14ac:dyDescent="0.25">
      <c r="C14938" s="158" t="s">
        <v>539</v>
      </c>
      <c r="D14938" s="159">
        <v>1252.6500000000001</v>
      </c>
    </row>
    <row r="14939" spans="3:4" ht="15" hidden="1" customHeight="1" x14ac:dyDescent="0.25">
      <c r="C14939" s="160" t="s">
        <v>547</v>
      </c>
      <c r="D14939" s="161">
        <v>872.29</v>
      </c>
    </row>
    <row r="14940" spans="3:4" ht="15" hidden="1" customHeight="1" x14ac:dyDescent="0.25">
      <c r="C14940" s="158" t="s">
        <v>541</v>
      </c>
      <c r="D14940" s="159">
        <v>377.96</v>
      </c>
    </row>
    <row r="14941" spans="3:4" ht="15" hidden="1" customHeight="1" x14ac:dyDescent="0.25">
      <c r="C14941" s="160" t="s">
        <v>549</v>
      </c>
      <c r="D14941" s="161">
        <v>1016.92</v>
      </c>
    </row>
    <row r="14942" spans="3:4" ht="15" hidden="1" customHeight="1" x14ac:dyDescent="0.25">
      <c r="C14942" s="158" t="s">
        <v>312</v>
      </c>
      <c r="D14942" s="159">
        <v>518.4</v>
      </c>
    </row>
    <row r="14943" spans="3:4" ht="15" hidden="1" customHeight="1" x14ac:dyDescent="0.25">
      <c r="C14943" s="160" t="s">
        <v>307</v>
      </c>
      <c r="D14943" s="161">
        <v>892.83</v>
      </c>
    </row>
    <row r="14944" spans="3:4" ht="15" hidden="1" customHeight="1" x14ac:dyDescent="0.25">
      <c r="C14944" s="158" t="s">
        <v>547</v>
      </c>
      <c r="D14944" s="159">
        <v>271.52</v>
      </c>
    </row>
    <row r="14945" spans="3:4" ht="15" hidden="1" customHeight="1" x14ac:dyDescent="0.25">
      <c r="C14945" s="160" t="s">
        <v>547</v>
      </c>
      <c r="D14945" s="161">
        <v>297.39999999999998</v>
      </c>
    </row>
    <row r="14946" spans="3:4" ht="15" hidden="1" customHeight="1" x14ac:dyDescent="0.25">
      <c r="C14946" s="158" t="s">
        <v>309</v>
      </c>
      <c r="D14946" s="159">
        <v>701.04</v>
      </c>
    </row>
    <row r="14947" spans="3:4" ht="15" hidden="1" customHeight="1" x14ac:dyDescent="0.25">
      <c r="C14947" s="160" t="s">
        <v>309</v>
      </c>
      <c r="D14947" s="161">
        <v>378.6</v>
      </c>
    </row>
    <row r="14948" spans="3:4" ht="15" hidden="1" customHeight="1" x14ac:dyDescent="0.25">
      <c r="C14948" s="158" t="s">
        <v>554</v>
      </c>
      <c r="D14948" s="159">
        <v>109.49</v>
      </c>
    </row>
    <row r="14949" spans="3:4" ht="15" hidden="1" customHeight="1" x14ac:dyDescent="0.25">
      <c r="C14949" s="160" t="s">
        <v>539</v>
      </c>
      <c r="D14949" s="161">
        <v>1282.55</v>
      </c>
    </row>
    <row r="14950" spans="3:4" ht="15" hidden="1" customHeight="1" x14ac:dyDescent="0.25">
      <c r="C14950" s="158" t="s">
        <v>308</v>
      </c>
      <c r="D14950" s="159">
        <v>259.20999999999998</v>
      </c>
    </row>
    <row r="14951" spans="3:4" ht="15" hidden="1" customHeight="1" x14ac:dyDescent="0.25">
      <c r="C14951" s="160" t="s">
        <v>549</v>
      </c>
      <c r="D14951" s="161">
        <v>1260.92</v>
      </c>
    </row>
    <row r="14952" spans="3:4" ht="15" hidden="1" customHeight="1" x14ac:dyDescent="0.25">
      <c r="C14952" s="158" t="s">
        <v>554</v>
      </c>
      <c r="D14952" s="159">
        <v>412.9</v>
      </c>
    </row>
    <row r="14953" spans="3:4" ht="15" hidden="1" customHeight="1" x14ac:dyDescent="0.25">
      <c r="C14953" s="160" t="s">
        <v>540</v>
      </c>
      <c r="D14953" s="161">
        <v>203.13</v>
      </c>
    </row>
    <row r="14954" spans="3:4" ht="15" hidden="1" customHeight="1" x14ac:dyDescent="0.25">
      <c r="C14954" s="158" t="s">
        <v>307</v>
      </c>
      <c r="D14954" s="159">
        <v>1236.77</v>
      </c>
    </row>
    <row r="14955" spans="3:4" ht="15" hidden="1" customHeight="1" x14ac:dyDescent="0.25">
      <c r="C14955" s="160" t="s">
        <v>553</v>
      </c>
      <c r="D14955" s="161">
        <v>962.5</v>
      </c>
    </row>
    <row r="14956" spans="3:4" ht="15" hidden="1" customHeight="1" x14ac:dyDescent="0.25">
      <c r="C14956" s="158" t="s">
        <v>549</v>
      </c>
      <c r="D14956" s="159">
        <v>508.76</v>
      </c>
    </row>
    <row r="14957" spans="3:4" ht="15" hidden="1" customHeight="1" x14ac:dyDescent="0.25">
      <c r="C14957" s="160" t="s">
        <v>542</v>
      </c>
      <c r="D14957" s="161">
        <v>419.82</v>
      </c>
    </row>
    <row r="14958" spans="3:4" ht="15" hidden="1" customHeight="1" x14ac:dyDescent="0.25">
      <c r="C14958" s="158" t="s">
        <v>543</v>
      </c>
      <c r="D14958" s="159">
        <v>321.48</v>
      </c>
    </row>
    <row r="14959" spans="3:4" ht="15" hidden="1" customHeight="1" x14ac:dyDescent="0.25">
      <c r="C14959" s="160" t="s">
        <v>308</v>
      </c>
      <c r="D14959" s="161">
        <v>1268.6500000000001</v>
      </c>
    </row>
    <row r="14960" spans="3:4" ht="15" hidden="1" customHeight="1" x14ac:dyDescent="0.25">
      <c r="C14960" s="158" t="s">
        <v>552</v>
      </c>
      <c r="D14960" s="159">
        <v>609.88</v>
      </c>
    </row>
    <row r="14961" spans="3:4" ht="15" hidden="1" customHeight="1" x14ac:dyDescent="0.25">
      <c r="C14961" s="160" t="s">
        <v>312</v>
      </c>
      <c r="D14961" s="161">
        <v>306.68</v>
      </c>
    </row>
    <row r="14962" spans="3:4" ht="15" hidden="1" customHeight="1" x14ac:dyDescent="0.25">
      <c r="C14962" s="158" t="s">
        <v>540</v>
      </c>
      <c r="D14962" s="159">
        <v>176.29</v>
      </c>
    </row>
    <row r="14963" spans="3:4" ht="15" hidden="1" customHeight="1" x14ac:dyDescent="0.25">
      <c r="C14963" s="160" t="s">
        <v>549</v>
      </c>
      <c r="D14963" s="161">
        <v>333.59</v>
      </c>
    </row>
    <row r="14964" spans="3:4" ht="15" hidden="1" customHeight="1" x14ac:dyDescent="0.25">
      <c r="C14964" s="158" t="s">
        <v>549</v>
      </c>
      <c r="D14964" s="159">
        <v>397.05</v>
      </c>
    </row>
    <row r="14965" spans="3:4" ht="15" hidden="1" customHeight="1" x14ac:dyDescent="0.25">
      <c r="C14965" s="160" t="s">
        <v>558</v>
      </c>
      <c r="D14965" s="161">
        <v>208.59</v>
      </c>
    </row>
    <row r="14966" spans="3:4" ht="15" hidden="1" customHeight="1" x14ac:dyDescent="0.25">
      <c r="C14966" s="158" t="s">
        <v>545</v>
      </c>
      <c r="D14966" s="159">
        <v>624.97</v>
      </c>
    </row>
    <row r="14967" spans="3:4" ht="15" hidden="1" customHeight="1" x14ac:dyDescent="0.25">
      <c r="C14967" s="160" t="s">
        <v>540</v>
      </c>
      <c r="D14967" s="161">
        <v>282.45999999999998</v>
      </c>
    </row>
    <row r="14968" spans="3:4" ht="15" hidden="1" customHeight="1" x14ac:dyDescent="0.25">
      <c r="C14968" s="158" t="s">
        <v>307</v>
      </c>
      <c r="D14968" s="159">
        <v>532.24</v>
      </c>
    </row>
    <row r="14969" spans="3:4" ht="15" hidden="1" customHeight="1" x14ac:dyDescent="0.25">
      <c r="C14969" s="160" t="s">
        <v>547</v>
      </c>
      <c r="D14969" s="161">
        <v>108.18</v>
      </c>
    </row>
    <row r="14970" spans="3:4" ht="15" hidden="1" customHeight="1" x14ac:dyDescent="0.25">
      <c r="C14970" s="158" t="s">
        <v>545</v>
      </c>
      <c r="D14970" s="159">
        <v>1204.6300000000001</v>
      </c>
    </row>
    <row r="14971" spans="3:4" ht="15" hidden="1" customHeight="1" x14ac:dyDescent="0.25">
      <c r="C14971" s="160" t="s">
        <v>541</v>
      </c>
      <c r="D14971" s="161">
        <v>316.31</v>
      </c>
    </row>
    <row r="14972" spans="3:4" ht="15" hidden="1" customHeight="1" x14ac:dyDescent="0.25">
      <c r="C14972" s="158" t="s">
        <v>551</v>
      </c>
      <c r="D14972" s="159">
        <v>1045.3800000000001</v>
      </c>
    </row>
    <row r="14973" spans="3:4" ht="15" hidden="1" customHeight="1" x14ac:dyDescent="0.25">
      <c r="C14973" s="160" t="s">
        <v>309</v>
      </c>
      <c r="D14973" s="161">
        <v>110.74</v>
      </c>
    </row>
    <row r="14974" spans="3:4" ht="15" hidden="1" customHeight="1" x14ac:dyDescent="0.25">
      <c r="C14974" s="158" t="s">
        <v>557</v>
      </c>
      <c r="D14974" s="159">
        <v>803.63</v>
      </c>
    </row>
    <row r="14975" spans="3:4" ht="15" hidden="1" customHeight="1" x14ac:dyDescent="0.25">
      <c r="C14975" s="160" t="s">
        <v>556</v>
      </c>
      <c r="D14975" s="161">
        <v>670.95</v>
      </c>
    </row>
    <row r="14976" spans="3:4" ht="15" hidden="1" customHeight="1" x14ac:dyDescent="0.25">
      <c r="C14976" s="158" t="s">
        <v>549</v>
      </c>
      <c r="D14976" s="159">
        <v>253.64</v>
      </c>
    </row>
    <row r="14977" spans="3:4" ht="15" hidden="1" customHeight="1" x14ac:dyDescent="0.25">
      <c r="C14977" s="160" t="s">
        <v>544</v>
      </c>
      <c r="D14977" s="161">
        <v>367.32</v>
      </c>
    </row>
    <row r="14978" spans="3:4" ht="15" hidden="1" customHeight="1" x14ac:dyDescent="0.25">
      <c r="C14978" s="158" t="s">
        <v>555</v>
      </c>
      <c r="D14978" s="159">
        <v>847.14</v>
      </c>
    </row>
    <row r="14979" spans="3:4" ht="15" hidden="1" customHeight="1" x14ac:dyDescent="0.25">
      <c r="C14979" s="160" t="s">
        <v>540</v>
      </c>
      <c r="D14979" s="161">
        <v>552.78</v>
      </c>
    </row>
    <row r="14980" spans="3:4" ht="15" hidden="1" customHeight="1" x14ac:dyDescent="0.25">
      <c r="C14980" s="158" t="s">
        <v>542</v>
      </c>
      <c r="D14980" s="159">
        <v>1296.53</v>
      </c>
    </row>
    <row r="14981" spans="3:4" ht="15" hidden="1" customHeight="1" x14ac:dyDescent="0.25">
      <c r="C14981" s="160" t="s">
        <v>539</v>
      </c>
      <c r="D14981" s="161">
        <v>673.5</v>
      </c>
    </row>
    <row r="14982" spans="3:4" ht="15" hidden="1" customHeight="1" x14ac:dyDescent="0.25">
      <c r="C14982" s="158" t="s">
        <v>541</v>
      </c>
      <c r="D14982" s="159">
        <v>463.47</v>
      </c>
    </row>
    <row r="14983" spans="3:4" ht="15" hidden="1" customHeight="1" x14ac:dyDescent="0.25">
      <c r="C14983" s="160" t="s">
        <v>544</v>
      </c>
      <c r="D14983" s="161">
        <v>1286.27</v>
      </c>
    </row>
    <row r="14984" spans="3:4" ht="15" hidden="1" customHeight="1" x14ac:dyDescent="0.25">
      <c r="C14984" s="158" t="s">
        <v>308</v>
      </c>
      <c r="D14984" s="159">
        <v>505.95</v>
      </c>
    </row>
    <row r="14985" spans="3:4" ht="15" hidden="1" customHeight="1" x14ac:dyDescent="0.25">
      <c r="C14985" s="160" t="s">
        <v>547</v>
      </c>
      <c r="D14985" s="161">
        <v>620.39</v>
      </c>
    </row>
    <row r="14986" spans="3:4" ht="15" hidden="1" customHeight="1" x14ac:dyDescent="0.25">
      <c r="C14986" s="158" t="s">
        <v>549</v>
      </c>
      <c r="D14986" s="159">
        <v>49.36</v>
      </c>
    </row>
    <row r="14987" spans="3:4" ht="15" hidden="1" customHeight="1" x14ac:dyDescent="0.25">
      <c r="C14987" s="160" t="s">
        <v>308</v>
      </c>
      <c r="D14987" s="161">
        <v>577.94000000000005</v>
      </c>
    </row>
    <row r="14988" spans="3:4" ht="15" hidden="1" customHeight="1" x14ac:dyDescent="0.25">
      <c r="C14988" s="158" t="s">
        <v>553</v>
      </c>
      <c r="D14988" s="159">
        <v>161.46</v>
      </c>
    </row>
    <row r="14989" spans="3:4" ht="15" hidden="1" customHeight="1" x14ac:dyDescent="0.25">
      <c r="C14989" s="160" t="s">
        <v>546</v>
      </c>
      <c r="D14989" s="161">
        <v>823.88</v>
      </c>
    </row>
    <row r="14990" spans="3:4" ht="15" hidden="1" customHeight="1" x14ac:dyDescent="0.25">
      <c r="C14990" s="158" t="s">
        <v>551</v>
      </c>
      <c r="D14990" s="159">
        <v>336.89</v>
      </c>
    </row>
    <row r="14991" spans="3:4" ht="15" hidden="1" customHeight="1" x14ac:dyDescent="0.25">
      <c r="C14991" s="160" t="s">
        <v>544</v>
      </c>
      <c r="D14991" s="161">
        <v>201.86</v>
      </c>
    </row>
    <row r="14992" spans="3:4" ht="15" hidden="1" customHeight="1" x14ac:dyDescent="0.25">
      <c r="C14992" s="158" t="s">
        <v>545</v>
      </c>
      <c r="D14992" s="159">
        <v>1079.7</v>
      </c>
    </row>
    <row r="14993" spans="3:4" ht="15" hidden="1" customHeight="1" x14ac:dyDescent="0.25">
      <c r="C14993" s="160" t="s">
        <v>556</v>
      </c>
      <c r="D14993" s="161">
        <v>414.86</v>
      </c>
    </row>
    <row r="14994" spans="3:4" ht="15" hidden="1" customHeight="1" x14ac:dyDescent="0.25">
      <c r="C14994" s="158" t="s">
        <v>553</v>
      </c>
      <c r="D14994" s="159">
        <v>751.81</v>
      </c>
    </row>
    <row r="14995" spans="3:4" ht="15" hidden="1" customHeight="1" x14ac:dyDescent="0.25">
      <c r="C14995" s="160" t="s">
        <v>542</v>
      </c>
      <c r="D14995" s="161">
        <v>836.47</v>
      </c>
    </row>
    <row r="14996" spans="3:4" ht="15" hidden="1" customHeight="1" x14ac:dyDescent="0.25">
      <c r="C14996" s="158" t="s">
        <v>545</v>
      </c>
      <c r="D14996" s="159">
        <v>778.88</v>
      </c>
    </row>
    <row r="14997" spans="3:4" ht="15" hidden="1" customHeight="1" x14ac:dyDescent="0.25">
      <c r="C14997" s="160" t="s">
        <v>542</v>
      </c>
      <c r="D14997" s="161">
        <v>514.42999999999995</v>
      </c>
    </row>
    <row r="14998" spans="3:4" ht="15" hidden="1" customHeight="1" x14ac:dyDescent="0.25">
      <c r="C14998" s="158" t="s">
        <v>544</v>
      </c>
      <c r="D14998" s="159">
        <v>1275.1099999999999</v>
      </c>
    </row>
    <row r="14999" spans="3:4" ht="15" hidden="1" customHeight="1" x14ac:dyDescent="0.25">
      <c r="C14999" s="160" t="s">
        <v>548</v>
      </c>
      <c r="D14999" s="161">
        <v>1252.3900000000001</v>
      </c>
    </row>
    <row r="15000" spans="3:4" ht="15" hidden="1" customHeight="1" x14ac:dyDescent="0.25">
      <c r="C15000" s="158" t="s">
        <v>545</v>
      </c>
      <c r="D15000" s="159">
        <v>1037.23</v>
      </c>
    </row>
    <row r="15001" spans="3:4" ht="15" hidden="1" customHeight="1" x14ac:dyDescent="0.25">
      <c r="C15001" s="160" t="s">
        <v>312</v>
      </c>
      <c r="D15001" s="161">
        <v>74.2</v>
      </c>
    </row>
    <row r="15002" spans="3:4" ht="15" hidden="1" customHeight="1" x14ac:dyDescent="0.25">
      <c r="C15002" s="158" t="s">
        <v>539</v>
      </c>
      <c r="D15002" s="159">
        <v>678.54</v>
      </c>
    </row>
    <row r="15003" spans="3:4" ht="15" hidden="1" customHeight="1" x14ac:dyDescent="0.25">
      <c r="C15003" s="160" t="s">
        <v>545</v>
      </c>
      <c r="D15003" s="161">
        <v>864.86</v>
      </c>
    </row>
    <row r="15004" spans="3:4" ht="15" hidden="1" customHeight="1" x14ac:dyDescent="0.25">
      <c r="C15004" s="158" t="s">
        <v>539</v>
      </c>
      <c r="D15004" s="159">
        <v>212.16</v>
      </c>
    </row>
    <row r="15005" spans="3:4" ht="15" hidden="1" customHeight="1" x14ac:dyDescent="0.25">
      <c r="C15005" s="160" t="s">
        <v>543</v>
      </c>
      <c r="D15005" s="161">
        <v>621.24</v>
      </c>
    </row>
    <row r="15006" spans="3:4" ht="15" hidden="1" customHeight="1" x14ac:dyDescent="0.25">
      <c r="C15006" s="158" t="s">
        <v>540</v>
      </c>
      <c r="D15006" s="159">
        <v>472.91</v>
      </c>
    </row>
    <row r="15007" spans="3:4" ht="15" hidden="1" customHeight="1" x14ac:dyDescent="0.25">
      <c r="C15007" s="160" t="s">
        <v>539</v>
      </c>
      <c r="D15007" s="161">
        <v>537.75</v>
      </c>
    </row>
    <row r="15008" spans="3:4" ht="15" hidden="1" customHeight="1" x14ac:dyDescent="0.25">
      <c r="C15008" s="158" t="s">
        <v>548</v>
      </c>
      <c r="D15008" s="159">
        <v>617.47</v>
      </c>
    </row>
    <row r="15009" spans="3:4" ht="15" hidden="1" customHeight="1" x14ac:dyDescent="0.25">
      <c r="C15009" s="160" t="s">
        <v>553</v>
      </c>
      <c r="D15009" s="161">
        <v>1285.26</v>
      </c>
    </row>
    <row r="15010" spans="3:4" ht="15" hidden="1" customHeight="1" x14ac:dyDescent="0.25">
      <c r="C15010" s="158" t="s">
        <v>539</v>
      </c>
      <c r="D15010" s="159">
        <v>428.69</v>
      </c>
    </row>
    <row r="15011" spans="3:4" ht="15" hidden="1" customHeight="1" x14ac:dyDescent="0.25">
      <c r="C15011" s="160" t="s">
        <v>540</v>
      </c>
      <c r="D15011" s="161">
        <v>240.73</v>
      </c>
    </row>
    <row r="15012" spans="3:4" ht="15" hidden="1" customHeight="1" x14ac:dyDescent="0.25">
      <c r="C15012" s="158" t="s">
        <v>307</v>
      </c>
      <c r="D15012" s="159">
        <v>518.82000000000005</v>
      </c>
    </row>
    <row r="15013" spans="3:4" ht="15" hidden="1" customHeight="1" x14ac:dyDescent="0.25">
      <c r="C15013" s="160" t="s">
        <v>557</v>
      </c>
      <c r="D15013" s="161">
        <v>256.76</v>
      </c>
    </row>
    <row r="15014" spans="3:4" ht="15" hidden="1" customHeight="1" x14ac:dyDescent="0.25">
      <c r="C15014" s="158" t="s">
        <v>549</v>
      </c>
      <c r="D15014" s="159">
        <v>936.96</v>
      </c>
    </row>
    <row r="15015" spans="3:4" ht="15" hidden="1" customHeight="1" x14ac:dyDescent="0.25">
      <c r="C15015" s="160" t="s">
        <v>539</v>
      </c>
      <c r="D15015" s="161">
        <v>1055.6500000000001</v>
      </c>
    </row>
    <row r="15016" spans="3:4" ht="15" hidden="1" customHeight="1" x14ac:dyDescent="0.25">
      <c r="C15016" s="158" t="s">
        <v>539</v>
      </c>
      <c r="D15016" s="159">
        <v>366.54</v>
      </c>
    </row>
    <row r="15017" spans="3:4" ht="15" hidden="1" customHeight="1" x14ac:dyDescent="0.25">
      <c r="C15017" s="160" t="s">
        <v>551</v>
      </c>
      <c r="D15017" s="161">
        <v>123.36</v>
      </c>
    </row>
    <row r="15018" spans="3:4" ht="15" hidden="1" customHeight="1" x14ac:dyDescent="0.25">
      <c r="C15018" s="158" t="s">
        <v>544</v>
      </c>
      <c r="D15018" s="159">
        <v>163.44999999999999</v>
      </c>
    </row>
    <row r="15019" spans="3:4" ht="15" hidden="1" customHeight="1" x14ac:dyDescent="0.25">
      <c r="C15019" s="160" t="s">
        <v>545</v>
      </c>
      <c r="D15019" s="161">
        <v>754.54</v>
      </c>
    </row>
    <row r="15020" spans="3:4" ht="15" hidden="1" customHeight="1" x14ac:dyDescent="0.25">
      <c r="C15020" s="158" t="s">
        <v>556</v>
      </c>
      <c r="D15020" s="159">
        <v>46.92</v>
      </c>
    </row>
    <row r="15021" spans="3:4" ht="15" hidden="1" customHeight="1" x14ac:dyDescent="0.25">
      <c r="C15021" s="160" t="s">
        <v>546</v>
      </c>
      <c r="D15021" s="161">
        <v>1210.1600000000001</v>
      </c>
    </row>
    <row r="15022" spans="3:4" ht="15" hidden="1" customHeight="1" x14ac:dyDescent="0.25">
      <c r="C15022" s="158" t="s">
        <v>558</v>
      </c>
      <c r="D15022" s="159">
        <v>675.35</v>
      </c>
    </row>
    <row r="15023" spans="3:4" ht="15" hidden="1" customHeight="1" x14ac:dyDescent="0.25">
      <c r="C15023" s="160" t="s">
        <v>309</v>
      </c>
      <c r="D15023" s="161">
        <v>1161.98</v>
      </c>
    </row>
    <row r="15024" spans="3:4" ht="15" hidden="1" customHeight="1" x14ac:dyDescent="0.25">
      <c r="C15024" s="158" t="s">
        <v>540</v>
      </c>
      <c r="D15024" s="159">
        <v>277.17</v>
      </c>
    </row>
    <row r="15025" spans="3:4" ht="15" hidden="1" customHeight="1" x14ac:dyDescent="0.25">
      <c r="C15025" s="160" t="s">
        <v>554</v>
      </c>
      <c r="D15025" s="161">
        <v>466.4</v>
      </c>
    </row>
    <row r="15026" spans="3:4" ht="15" hidden="1" customHeight="1" x14ac:dyDescent="0.25">
      <c r="C15026" s="158" t="s">
        <v>542</v>
      </c>
      <c r="D15026" s="159">
        <v>753.59</v>
      </c>
    </row>
    <row r="15027" spans="3:4" ht="15" hidden="1" customHeight="1" x14ac:dyDescent="0.25">
      <c r="C15027" s="160" t="s">
        <v>542</v>
      </c>
      <c r="D15027" s="161">
        <v>359.11</v>
      </c>
    </row>
    <row r="15028" spans="3:4" ht="15" hidden="1" customHeight="1" x14ac:dyDescent="0.25">
      <c r="C15028" s="158" t="s">
        <v>543</v>
      </c>
      <c r="D15028" s="159">
        <v>1108.3399999999999</v>
      </c>
    </row>
    <row r="15029" spans="3:4" ht="15" hidden="1" customHeight="1" x14ac:dyDescent="0.25">
      <c r="C15029" s="160" t="s">
        <v>555</v>
      </c>
      <c r="D15029" s="161">
        <v>1031.8499999999999</v>
      </c>
    </row>
    <row r="15030" spans="3:4" ht="15" hidden="1" customHeight="1" x14ac:dyDescent="0.25">
      <c r="C15030" s="158" t="s">
        <v>555</v>
      </c>
      <c r="D15030" s="159">
        <v>1122.29</v>
      </c>
    </row>
    <row r="15031" spans="3:4" ht="15" hidden="1" customHeight="1" x14ac:dyDescent="0.25">
      <c r="C15031" s="160" t="s">
        <v>307</v>
      </c>
      <c r="D15031" s="161">
        <v>712.72</v>
      </c>
    </row>
    <row r="15032" spans="3:4" ht="15" hidden="1" customHeight="1" x14ac:dyDescent="0.25">
      <c r="C15032" s="158" t="s">
        <v>549</v>
      </c>
      <c r="D15032" s="159">
        <v>325.58999999999997</v>
      </c>
    </row>
    <row r="15033" spans="3:4" ht="15" hidden="1" customHeight="1" x14ac:dyDescent="0.25">
      <c r="C15033" s="160" t="s">
        <v>540</v>
      </c>
      <c r="D15033" s="161">
        <v>787.15</v>
      </c>
    </row>
    <row r="15034" spans="3:4" ht="15" hidden="1" customHeight="1" x14ac:dyDescent="0.25">
      <c r="C15034" s="158" t="s">
        <v>550</v>
      </c>
      <c r="D15034" s="159">
        <v>529.58000000000004</v>
      </c>
    </row>
    <row r="15035" spans="3:4" ht="15" hidden="1" customHeight="1" x14ac:dyDescent="0.25">
      <c r="C15035" s="160" t="s">
        <v>539</v>
      </c>
      <c r="D15035" s="161">
        <v>1173.32</v>
      </c>
    </row>
    <row r="15036" spans="3:4" ht="15" hidden="1" customHeight="1" x14ac:dyDescent="0.25">
      <c r="C15036" s="158" t="s">
        <v>551</v>
      </c>
      <c r="D15036" s="159">
        <v>831.9</v>
      </c>
    </row>
    <row r="15037" spans="3:4" ht="15" hidden="1" customHeight="1" x14ac:dyDescent="0.25">
      <c r="C15037" s="160" t="s">
        <v>549</v>
      </c>
      <c r="D15037" s="161">
        <v>285.86</v>
      </c>
    </row>
    <row r="15038" spans="3:4" ht="15" hidden="1" customHeight="1" x14ac:dyDescent="0.25">
      <c r="C15038" s="158" t="s">
        <v>312</v>
      </c>
      <c r="D15038" s="159">
        <v>350.26</v>
      </c>
    </row>
    <row r="15039" spans="3:4" ht="15" hidden="1" customHeight="1" x14ac:dyDescent="0.25">
      <c r="C15039" s="160" t="s">
        <v>546</v>
      </c>
      <c r="D15039" s="161">
        <v>428.77</v>
      </c>
    </row>
    <row r="15040" spans="3:4" ht="15" hidden="1" customHeight="1" x14ac:dyDescent="0.25">
      <c r="C15040" s="158" t="s">
        <v>542</v>
      </c>
      <c r="D15040" s="159">
        <v>913.64</v>
      </c>
    </row>
    <row r="15041" spans="3:4" ht="15" hidden="1" customHeight="1" x14ac:dyDescent="0.25">
      <c r="C15041" s="160" t="s">
        <v>546</v>
      </c>
      <c r="D15041" s="161">
        <v>995.46</v>
      </c>
    </row>
    <row r="15042" spans="3:4" ht="15" hidden="1" customHeight="1" x14ac:dyDescent="0.25">
      <c r="C15042" s="158" t="s">
        <v>546</v>
      </c>
      <c r="D15042" s="159">
        <v>1274.1199999999999</v>
      </c>
    </row>
    <row r="15043" spans="3:4" ht="15" hidden="1" customHeight="1" x14ac:dyDescent="0.25">
      <c r="C15043" s="160" t="s">
        <v>545</v>
      </c>
      <c r="D15043" s="161">
        <v>1188.1300000000001</v>
      </c>
    </row>
    <row r="15044" spans="3:4" ht="15" hidden="1" customHeight="1" x14ac:dyDescent="0.25">
      <c r="C15044" s="158" t="s">
        <v>540</v>
      </c>
      <c r="D15044" s="159">
        <v>864.65</v>
      </c>
    </row>
    <row r="15045" spans="3:4" ht="15" hidden="1" customHeight="1" x14ac:dyDescent="0.25">
      <c r="C15045" s="160" t="s">
        <v>558</v>
      </c>
      <c r="D15045" s="161">
        <v>237.68</v>
      </c>
    </row>
    <row r="15046" spans="3:4" ht="15" hidden="1" customHeight="1" x14ac:dyDescent="0.25">
      <c r="C15046" s="158" t="s">
        <v>540</v>
      </c>
      <c r="D15046" s="159">
        <v>829.02</v>
      </c>
    </row>
    <row r="15047" spans="3:4" ht="15" hidden="1" customHeight="1" x14ac:dyDescent="0.25">
      <c r="C15047" s="160" t="s">
        <v>309</v>
      </c>
      <c r="D15047" s="161">
        <v>725.55</v>
      </c>
    </row>
    <row r="15048" spans="3:4" ht="15" hidden="1" customHeight="1" x14ac:dyDescent="0.25">
      <c r="C15048" s="158" t="s">
        <v>309</v>
      </c>
      <c r="D15048" s="159">
        <v>47.73</v>
      </c>
    </row>
    <row r="15049" spans="3:4" ht="15" hidden="1" customHeight="1" x14ac:dyDescent="0.25">
      <c r="C15049" s="160" t="s">
        <v>545</v>
      </c>
      <c r="D15049" s="161">
        <v>870.93</v>
      </c>
    </row>
    <row r="15050" spans="3:4" ht="15" hidden="1" customHeight="1" x14ac:dyDescent="0.25">
      <c r="C15050" s="158" t="s">
        <v>539</v>
      </c>
      <c r="D15050" s="159">
        <v>467.28</v>
      </c>
    </row>
    <row r="15051" spans="3:4" ht="15" hidden="1" customHeight="1" x14ac:dyDescent="0.25">
      <c r="C15051" s="160" t="s">
        <v>543</v>
      </c>
      <c r="D15051" s="161">
        <v>1028.6400000000001</v>
      </c>
    </row>
    <row r="15052" spans="3:4" ht="15" hidden="1" customHeight="1" x14ac:dyDescent="0.25">
      <c r="C15052" s="158" t="s">
        <v>308</v>
      </c>
      <c r="D15052" s="159">
        <v>596.86</v>
      </c>
    </row>
    <row r="15053" spans="3:4" ht="15" hidden="1" customHeight="1" x14ac:dyDescent="0.25">
      <c r="C15053" s="160" t="s">
        <v>552</v>
      </c>
      <c r="D15053" s="161">
        <v>904.53</v>
      </c>
    </row>
    <row r="15054" spans="3:4" ht="15" hidden="1" customHeight="1" x14ac:dyDescent="0.25">
      <c r="C15054" s="158" t="s">
        <v>539</v>
      </c>
      <c r="D15054" s="159">
        <v>275.81</v>
      </c>
    </row>
    <row r="15055" spans="3:4" ht="15" hidden="1" customHeight="1" x14ac:dyDescent="0.25">
      <c r="C15055" s="160" t="s">
        <v>548</v>
      </c>
      <c r="D15055" s="161">
        <v>275.48</v>
      </c>
    </row>
    <row r="15056" spans="3:4" ht="15" hidden="1" customHeight="1" x14ac:dyDescent="0.25">
      <c r="C15056" s="158" t="s">
        <v>544</v>
      </c>
      <c r="D15056" s="159">
        <v>294.81</v>
      </c>
    </row>
    <row r="15057" spans="3:4" ht="15" hidden="1" customHeight="1" x14ac:dyDescent="0.25">
      <c r="C15057" s="160" t="s">
        <v>541</v>
      </c>
      <c r="D15057" s="161">
        <v>927.8</v>
      </c>
    </row>
    <row r="15058" spans="3:4" ht="15" hidden="1" customHeight="1" x14ac:dyDescent="0.25">
      <c r="C15058" s="158" t="s">
        <v>547</v>
      </c>
      <c r="D15058" s="159">
        <v>1006.7</v>
      </c>
    </row>
    <row r="15059" spans="3:4" ht="15" hidden="1" customHeight="1" x14ac:dyDescent="0.25">
      <c r="C15059" s="160" t="s">
        <v>545</v>
      </c>
      <c r="D15059" s="161">
        <v>441.53</v>
      </c>
    </row>
    <row r="15060" spans="3:4" ht="15" hidden="1" customHeight="1" x14ac:dyDescent="0.25">
      <c r="C15060" s="158" t="s">
        <v>543</v>
      </c>
      <c r="D15060" s="159">
        <v>696.33</v>
      </c>
    </row>
    <row r="15061" spans="3:4" ht="15" hidden="1" customHeight="1" x14ac:dyDescent="0.25">
      <c r="C15061" s="160" t="s">
        <v>553</v>
      </c>
      <c r="D15061" s="161">
        <v>534.35</v>
      </c>
    </row>
    <row r="15062" spans="3:4" ht="15" hidden="1" customHeight="1" x14ac:dyDescent="0.25">
      <c r="C15062" s="158" t="s">
        <v>557</v>
      </c>
      <c r="D15062" s="159">
        <v>1151.55</v>
      </c>
    </row>
    <row r="15063" spans="3:4" ht="15" hidden="1" customHeight="1" x14ac:dyDescent="0.25">
      <c r="C15063" s="160" t="s">
        <v>309</v>
      </c>
      <c r="D15063" s="161">
        <v>707.36</v>
      </c>
    </row>
    <row r="15064" spans="3:4" ht="15" hidden="1" customHeight="1" x14ac:dyDescent="0.25">
      <c r="C15064" s="158" t="s">
        <v>312</v>
      </c>
      <c r="D15064" s="159">
        <v>803.52</v>
      </c>
    </row>
    <row r="15065" spans="3:4" ht="15" hidden="1" customHeight="1" x14ac:dyDescent="0.25">
      <c r="C15065" s="160" t="s">
        <v>542</v>
      </c>
      <c r="D15065" s="161">
        <v>297.02999999999997</v>
      </c>
    </row>
    <row r="15066" spans="3:4" ht="15" hidden="1" customHeight="1" x14ac:dyDescent="0.25">
      <c r="C15066" s="158" t="s">
        <v>549</v>
      </c>
      <c r="D15066" s="159">
        <v>620.49</v>
      </c>
    </row>
    <row r="15067" spans="3:4" ht="15" hidden="1" customHeight="1" x14ac:dyDescent="0.25">
      <c r="C15067" s="160" t="s">
        <v>556</v>
      </c>
      <c r="D15067" s="161">
        <v>759</v>
      </c>
    </row>
    <row r="15068" spans="3:4" ht="15" hidden="1" customHeight="1" x14ac:dyDescent="0.25">
      <c r="C15068" s="158" t="s">
        <v>312</v>
      </c>
      <c r="D15068" s="159">
        <v>183.27</v>
      </c>
    </row>
    <row r="15069" spans="3:4" ht="15" hidden="1" customHeight="1" x14ac:dyDescent="0.25">
      <c r="C15069" s="160" t="s">
        <v>307</v>
      </c>
      <c r="D15069" s="161">
        <v>869.41</v>
      </c>
    </row>
    <row r="15070" spans="3:4" ht="15" hidden="1" customHeight="1" x14ac:dyDescent="0.25">
      <c r="C15070" s="158" t="s">
        <v>312</v>
      </c>
      <c r="D15070" s="159">
        <v>223.52</v>
      </c>
    </row>
    <row r="15071" spans="3:4" ht="15" hidden="1" customHeight="1" x14ac:dyDescent="0.25">
      <c r="C15071" s="160" t="s">
        <v>543</v>
      </c>
      <c r="D15071" s="161">
        <v>644.32000000000005</v>
      </c>
    </row>
    <row r="15072" spans="3:4" ht="15" hidden="1" customHeight="1" x14ac:dyDescent="0.25">
      <c r="C15072" s="158" t="s">
        <v>307</v>
      </c>
      <c r="D15072" s="159">
        <v>866.76</v>
      </c>
    </row>
    <row r="15073" spans="3:4" ht="15" hidden="1" customHeight="1" x14ac:dyDescent="0.25">
      <c r="C15073" s="160" t="s">
        <v>308</v>
      </c>
      <c r="D15073" s="161">
        <v>1092.33</v>
      </c>
    </row>
    <row r="15074" spans="3:4" ht="15" hidden="1" customHeight="1" x14ac:dyDescent="0.25">
      <c r="C15074" s="158" t="s">
        <v>308</v>
      </c>
      <c r="D15074" s="159">
        <v>425.41</v>
      </c>
    </row>
    <row r="15075" spans="3:4" ht="15" hidden="1" customHeight="1" x14ac:dyDescent="0.25">
      <c r="C15075" s="160" t="s">
        <v>546</v>
      </c>
      <c r="D15075" s="161">
        <v>674.84</v>
      </c>
    </row>
    <row r="15076" spans="3:4" ht="15" hidden="1" customHeight="1" x14ac:dyDescent="0.25">
      <c r="C15076" s="158" t="s">
        <v>556</v>
      </c>
      <c r="D15076" s="159">
        <v>1085.76</v>
      </c>
    </row>
    <row r="15077" spans="3:4" ht="15" hidden="1" customHeight="1" x14ac:dyDescent="0.25">
      <c r="C15077" s="160" t="s">
        <v>553</v>
      </c>
      <c r="D15077" s="161">
        <v>91.58</v>
      </c>
    </row>
    <row r="15078" spans="3:4" ht="15" hidden="1" customHeight="1" x14ac:dyDescent="0.25">
      <c r="C15078" s="158" t="s">
        <v>545</v>
      </c>
      <c r="D15078" s="159">
        <v>474.17</v>
      </c>
    </row>
    <row r="15079" spans="3:4" ht="15" hidden="1" customHeight="1" x14ac:dyDescent="0.25">
      <c r="C15079" s="160" t="s">
        <v>555</v>
      </c>
      <c r="D15079" s="161">
        <v>776.25</v>
      </c>
    </row>
    <row r="15080" spans="3:4" ht="15" hidden="1" customHeight="1" x14ac:dyDescent="0.25">
      <c r="C15080" s="158" t="s">
        <v>553</v>
      </c>
      <c r="D15080" s="159">
        <v>581.41</v>
      </c>
    </row>
    <row r="15081" spans="3:4" ht="15" hidden="1" customHeight="1" x14ac:dyDescent="0.25">
      <c r="C15081" s="160" t="s">
        <v>553</v>
      </c>
      <c r="D15081" s="161">
        <v>418.7</v>
      </c>
    </row>
    <row r="15082" spans="3:4" ht="15" hidden="1" customHeight="1" x14ac:dyDescent="0.25">
      <c r="C15082" s="158" t="s">
        <v>312</v>
      </c>
      <c r="D15082" s="159">
        <v>214.58</v>
      </c>
    </row>
    <row r="15083" spans="3:4" ht="15" hidden="1" customHeight="1" x14ac:dyDescent="0.25">
      <c r="C15083" s="160" t="s">
        <v>308</v>
      </c>
      <c r="D15083" s="161">
        <v>173.32</v>
      </c>
    </row>
    <row r="15084" spans="3:4" ht="15" hidden="1" customHeight="1" x14ac:dyDescent="0.25">
      <c r="C15084" s="158" t="s">
        <v>549</v>
      </c>
      <c r="D15084" s="159">
        <v>296.68</v>
      </c>
    </row>
    <row r="15085" spans="3:4" ht="15" hidden="1" customHeight="1" x14ac:dyDescent="0.25">
      <c r="C15085" s="160" t="s">
        <v>541</v>
      </c>
      <c r="D15085" s="161">
        <v>247.36</v>
      </c>
    </row>
    <row r="15086" spans="3:4" ht="15" hidden="1" customHeight="1" x14ac:dyDescent="0.25">
      <c r="C15086" s="158" t="s">
        <v>308</v>
      </c>
      <c r="D15086" s="159">
        <v>920.47</v>
      </c>
    </row>
    <row r="15087" spans="3:4" ht="15" hidden="1" customHeight="1" x14ac:dyDescent="0.25">
      <c r="C15087" s="160" t="s">
        <v>309</v>
      </c>
      <c r="D15087" s="161">
        <v>809.05</v>
      </c>
    </row>
    <row r="15088" spans="3:4" ht="15" hidden="1" customHeight="1" x14ac:dyDescent="0.25">
      <c r="C15088" s="158" t="s">
        <v>547</v>
      </c>
      <c r="D15088" s="159">
        <v>941.5</v>
      </c>
    </row>
    <row r="15089" spans="3:4" ht="15" hidden="1" customHeight="1" x14ac:dyDescent="0.25">
      <c r="C15089" s="160" t="s">
        <v>553</v>
      </c>
      <c r="D15089" s="161">
        <v>718.58</v>
      </c>
    </row>
    <row r="15090" spans="3:4" ht="15" hidden="1" customHeight="1" x14ac:dyDescent="0.25">
      <c r="C15090" s="158" t="s">
        <v>546</v>
      </c>
      <c r="D15090" s="159">
        <v>1166.6199999999999</v>
      </c>
    </row>
    <row r="15091" spans="3:4" ht="15" hidden="1" customHeight="1" x14ac:dyDescent="0.25">
      <c r="C15091" s="160" t="s">
        <v>307</v>
      </c>
      <c r="D15091" s="161">
        <v>1020.07</v>
      </c>
    </row>
    <row r="15092" spans="3:4" ht="15" hidden="1" customHeight="1" x14ac:dyDescent="0.25">
      <c r="C15092" s="158" t="s">
        <v>543</v>
      </c>
      <c r="D15092" s="159">
        <v>1254.96</v>
      </c>
    </row>
    <row r="15093" spans="3:4" ht="15" hidden="1" customHeight="1" x14ac:dyDescent="0.25">
      <c r="C15093" s="160" t="s">
        <v>546</v>
      </c>
      <c r="D15093" s="161">
        <v>735.13</v>
      </c>
    </row>
    <row r="15094" spans="3:4" ht="15" hidden="1" customHeight="1" x14ac:dyDescent="0.25">
      <c r="C15094" s="158" t="s">
        <v>542</v>
      </c>
      <c r="D15094" s="159">
        <v>566.15</v>
      </c>
    </row>
    <row r="15095" spans="3:4" ht="15" hidden="1" customHeight="1" x14ac:dyDescent="0.25">
      <c r="C15095" s="160" t="s">
        <v>307</v>
      </c>
      <c r="D15095" s="161">
        <v>1176.73</v>
      </c>
    </row>
    <row r="15096" spans="3:4" ht="15" hidden="1" customHeight="1" x14ac:dyDescent="0.25">
      <c r="C15096" s="158" t="s">
        <v>546</v>
      </c>
      <c r="D15096" s="159">
        <v>1151.49</v>
      </c>
    </row>
    <row r="15097" spans="3:4" ht="15" hidden="1" customHeight="1" x14ac:dyDescent="0.25">
      <c r="C15097" s="160" t="s">
        <v>552</v>
      </c>
      <c r="D15097" s="161">
        <v>1244.56</v>
      </c>
    </row>
    <row r="15098" spans="3:4" ht="15" hidden="1" customHeight="1" x14ac:dyDescent="0.25">
      <c r="C15098" s="158" t="s">
        <v>308</v>
      </c>
      <c r="D15098" s="159">
        <v>1041.1300000000001</v>
      </c>
    </row>
    <row r="15099" spans="3:4" ht="15" hidden="1" customHeight="1" x14ac:dyDescent="0.25">
      <c r="C15099" s="160" t="s">
        <v>547</v>
      </c>
      <c r="D15099" s="161">
        <v>223.67</v>
      </c>
    </row>
    <row r="15100" spans="3:4" ht="15" hidden="1" customHeight="1" x14ac:dyDescent="0.25">
      <c r="C15100" s="158" t="s">
        <v>547</v>
      </c>
      <c r="D15100" s="159">
        <v>880.83</v>
      </c>
    </row>
    <row r="15101" spans="3:4" ht="15" hidden="1" customHeight="1" x14ac:dyDescent="0.25">
      <c r="C15101" s="160" t="s">
        <v>553</v>
      </c>
      <c r="D15101" s="161">
        <v>630.72</v>
      </c>
    </row>
    <row r="15102" spans="3:4" ht="15" hidden="1" customHeight="1" x14ac:dyDescent="0.25">
      <c r="C15102" s="158" t="s">
        <v>308</v>
      </c>
      <c r="D15102" s="159">
        <v>1178.21</v>
      </c>
    </row>
    <row r="15103" spans="3:4" ht="15" hidden="1" customHeight="1" x14ac:dyDescent="0.25">
      <c r="C15103" s="160" t="s">
        <v>309</v>
      </c>
      <c r="D15103" s="161">
        <v>330.34</v>
      </c>
    </row>
    <row r="15104" spans="3:4" ht="15" hidden="1" customHeight="1" x14ac:dyDescent="0.25">
      <c r="C15104" s="158" t="s">
        <v>547</v>
      </c>
      <c r="D15104" s="159">
        <v>81.569999999999993</v>
      </c>
    </row>
    <row r="15105" spans="3:4" ht="15" hidden="1" customHeight="1" x14ac:dyDescent="0.25">
      <c r="C15105" s="160" t="s">
        <v>547</v>
      </c>
      <c r="D15105" s="161">
        <v>635.63</v>
      </c>
    </row>
    <row r="15106" spans="3:4" ht="15" hidden="1" customHeight="1" x14ac:dyDescent="0.25">
      <c r="C15106" s="158" t="s">
        <v>543</v>
      </c>
      <c r="D15106" s="159">
        <v>658.79</v>
      </c>
    </row>
    <row r="15107" spans="3:4" ht="15" hidden="1" customHeight="1" x14ac:dyDescent="0.25">
      <c r="C15107" s="160" t="s">
        <v>552</v>
      </c>
      <c r="D15107" s="161">
        <v>429.89</v>
      </c>
    </row>
    <row r="15108" spans="3:4" ht="15" hidden="1" customHeight="1" x14ac:dyDescent="0.25">
      <c r="C15108" s="158" t="s">
        <v>543</v>
      </c>
      <c r="D15108" s="159">
        <v>886.5</v>
      </c>
    </row>
    <row r="15109" spans="3:4" ht="15" hidden="1" customHeight="1" x14ac:dyDescent="0.25">
      <c r="C15109" s="160" t="s">
        <v>551</v>
      </c>
      <c r="D15109" s="161">
        <v>691.5</v>
      </c>
    </row>
    <row r="15110" spans="3:4" ht="15" hidden="1" customHeight="1" x14ac:dyDescent="0.25">
      <c r="C15110" s="158" t="s">
        <v>543</v>
      </c>
      <c r="D15110" s="159">
        <v>298.13</v>
      </c>
    </row>
    <row r="15111" spans="3:4" ht="15" hidden="1" customHeight="1" x14ac:dyDescent="0.25">
      <c r="C15111" s="160" t="s">
        <v>539</v>
      </c>
      <c r="D15111" s="161">
        <v>625.85</v>
      </c>
    </row>
    <row r="15112" spans="3:4" ht="15" hidden="1" customHeight="1" x14ac:dyDescent="0.25">
      <c r="C15112" s="158" t="s">
        <v>553</v>
      </c>
      <c r="D15112" s="159">
        <v>1157.3699999999999</v>
      </c>
    </row>
    <row r="15113" spans="3:4" ht="15" hidden="1" customHeight="1" x14ac:dyDescent="0.25">
      <c r="C15113" s="160" t="s">
        <v>540</v>
      </c>
      <c r="D15113" s="161">
        <v>611.37</v>
      </c>
    </row>
    <row r="15114" spans="3:4" ht="15" hidden="1" customHeight="1" x14ac:dyDescent="0.25">
      <c r="C15114" s="158" t="s">
        <v>540</v>
      </c>
      <c r="D15114" s="159">
        <v>151.51</v>
      </c>
    </row>
    <row r="15115" spans="3:4" ht="15" hidden="1" customHeight="1" x14ac:dyDescent="0.25">
      <c r="C15115" s="160" t="s">
        <v>539</v>
      </c>
      <c r="D15115" s="161">
        <v>811.43</v>
      </c>
    </row>
    <row r="15116" spans="3:4" ht="15" hidden="1" customHeight="1" x14ac:dyDescent="0.25">
      <c r="C15116" s="158" t="s">
        <v>548</v>
      </c>
      <c r="D15116" s="159">
        <v>781.65</v>
      </c>
    </row>
    <row r="15117" spans="3:4" ht="15" hidden="1" customHeight="1" x14ac:dyDescent="0.25">
      <c r="C15117" s="160" t="s">
        <v>312</v>
      </c>
      <c r="D15117" s="161">
        <v>366.29</v>
      </c>
    </row>
    <row r="15118" spans="3:4" ht="15" hidden="1" customHeight="1" x14ac:dyDescent="0.25">
      <c r="C15118" s="158" t="s">
        <v>553</v>
      </c>
      <c r="D15118" s="159">
        <v>478.08</v>
      </c>
    </row>
    <row r="15119" spans="3:4" ht="15" hidden="1" customHeight="1" x14ac:dyDescent="0.25">
      <c r="C15119" s="160" t="s">
        <v>554</v>
      </c>
      <c r="D15119" s="161">
        <v>1160.19</v>
      </c>
    </row>
    <row r="15120" spans="3:4" ht="15" hidden="1" customHeight="1" x14ac:dyDescent="0.25">
      <c r="C15120" s="158" t="s">
        <v>309</v>
      </c>
      <c r="D15120" s="159">
        <v>514.6</v>
      </c>
    </row>
    <row r="15121" spans="3:4" ht="15" hidden="1" customHeight="1" x14ac:dyDescent="0.25">
      <c r="C15121" s="160" t="s">
        <v>551</v>
      </c>
      <c r="D15121" s="161">
        <v>538.85</v>
      </c>
    </row>
    <row r="15122" spans="3:4" ht="15" hidden="1" customHeight="1" x14ac:dyDescent="0.25">
      <c r="C15122" s="158" t="s">
        <v>552</v>
      </c>
      <c r="D15122" s="159">
        <v>428.23</v>
      </c>
    </row>
    <row r="15123" spans="3:4" ht="15" hidden="1" customHeight="1" x14ac:dyDescent="0.25">
      <c r="C15123" s="160" t="s">
        <v>545</v>
      </c>
      <c r="D15123" s="161">
        <v>1002.39</v>
      </c>
    </row>
    <row r="15124" spans="3:4" ht="15" hidden="1" customHeight="1" x14ac:dyDescent="0.25">
      <c r="C15124" s="158" t="s">
        <v>546</v>
      </c>
      <c r="D15124" s="159">
        <v>194.99</v>
      </c>
    </row>
    <row r="15125" spans="3:4" ht="15" hidden="1" customHeight="1" x14ac:dyDescent="0.25">
      <c r="C15125" s="160" t="s">
        <v>542</v>
      </c>
      <c r="D15125" s="161">
        <v>899.65</v>
      </c>
    </row>
    <row r="15126" spans="3:4" ht="15" hidden="1" customHeight="1" x14ac:dyDescent="0.25">
      <c r="C15126" s="158" t="s">
        <v>312</v>
      </c>
      <c r="D15126" s="159">
        <v>798.18</v>
      </c>
    </row>
    <row r="15127" spans="3:4" ht="15" hidden="1" customHeight="1" x14ac:dyDescent="0.25">
      <c r="C15127" s="160" t="s">
        <v>558</v>
      </c>
      <c r="D15127" s="161">
        <v>570.86</v>
      </c>
    </row>
    <row r="15128" spans="3:4" ht="15" hidden="1" customHeight="1" x14ac:dyDescent="0.25">
      <c r="C15128" s="158" t="s">
        <v>540</v>
      </c>
      <c r="D15128" s="159">
        <v>1030.48</v>
      </c>
    </row>
    <row r="15129" spans="3:4" ht="15" hidden="1" customHeight="1" x14ac:dyDescent="0.25">
      <c r="C15129" s="160" t="s">
        <v>551</v>
      </c>
      <c r="D15129" s="161">
        <v>839.41</v>
      </c>
    </row>
    <row r="15130" spans="3:4" ht="15" hidden="1" customHeight="1" x14ac:dyDescent="0.25">
      <c r="C15130" s="158" t="s">
        <v>555</v>
      </c>
      <c r="D15130" s="159">
        <v>802.41</v>
      </c>
    </row>
    <row r="15131" spans="3:4" ht="15" hidden="1" customHeight="1" x14ac:dyDescent="0.25">
      <c r="C15131" s="160" t="s">
        <v>548</v>
      </c>
      <c r="D15131" s="161">
        <v>615.66999999999996</v>
      </c>
    </row>
    <row r="15132" spans="3:4" ht="15" hidden="1" customHeight="1" x14ac:dyDescent="0.25">
      <c r="C15132" s="158" t="s">
        <v>545</v>
      </c>
      <c r="D15132" s="159">
        <v>604.84</v>
      </c>
    </row>
    <row r="15133" spans="3:4" ht="15" hidden="1" customHeight="1" x14ac:dyDescent="0.25">
      <c r="C15133" s="160" t="s">
        <v>552</v>
      </c>
      <c r="D15133" s="161">
        <v>756.57</v>
      </c>
    </row>
    <row r="15134" spans="3:4" ht="15" hidden="1" customHeight="1" x14ac:dyDescent="0.25">
      <c r="C15134" s="158" t="s">
        <v>312</v>
      </c>
      <c r="D15134" s="159">
        <v>614.66999999999996</v>
      </c>
    </row>
    <row r="15135" spans="3:4" ht="15" hidden="1" customHeight="1" x14ac:dyDescent="0.25">
      <c r="C15135" s="160" t="s">
        <v>307</v>
      </c>
      <c r="D15135" s="161">
        <v>1080.3399999999999</v>
      </c>
    </row>
    <row r="15136" spans="3:4" ht="15" hidden="1" customHeight="1" x14ac:dyDescent="0.25">
      <c r="C15136" s="158" t="s">
        <v>543</v>
      </c>
      <c r="D15136" s="159">
        <v>310.64999999999998</v>
      </c>
    </row>
    <row r="15137" spans="3:4" ht="15" hidden="1" customHeight="1" x14ac:dyDescent="0.25">
      <c r="C15137" s="160" t="s">
        <v>553</v>
      </c>
      <c r="D15137" s="161">
        <v>410.46</v>
      </c>
    </row>
    <row r="15138" spans="3:4" ht="15" hidden="1" customHeight="1" x14ac:dyDescent="0.25">
      <c r="C15138" s="158" t="s">
        <v>555</v>
      </c>
      <c r="D15138" s="159">
        <v>435.83</v>
      </c>
    </row>
    <row r="15139" spans="3:4" ht="15" hidden="1" customHeight="1" x14ac:dyDescent="0.25">
      <c r="C15139" s="160" t="s">
        <v>542</v>
      </c>
      <c r="D15139" s="161">
        <v>632.91999999999996</v>
      </c>
    </row>
    <row r="15140" spans="3:4" ht="15" hidden="1" customHeight="1" x14ac:dyDescent="0.25">
      <c r="C15140" s="158" t="s">
        <v>540</v>
      </c>
      <c r="D15140" s="159">
        <v>843.66</v>
      </c>
    </row>
    <row r="15141" spans="3:4" ht="15" hidden="1" customHeight="1" x14ac:dyDescent="0.25">
      <c r="C15141" s="160" t="s">
        <v>309</v>
      </c>
      <c r="D15141" s="161">
        <v>514.29</v>
      </c>
    </row>
    <row r="15142" spans="3:4" ht="15" hidden="1" customHeight="1" x14ac:dyDescent="0.25">
      <c r="C15142" s="158" t="s">
        <v>546</v>
      </c>
      <c r="D15142" s="159">
        <v>429.92</v>
      </c>
    </row>
    <row r="15143" spans="3:4" ht="15" hidden="1" customHeight="1" x14ac:dyDescent="0.25">
      <c r="C15143" s="160" t="s">
        <v>541</v>
      </c>
      <c r="D15143" s="161">
        <v>1249.56</v>
      </c>
    </row>
    <row r="15144" spans="3:4" ht="15" hidden="1" customHeight="1" x14ac:dyDescent="0.25">
      <c r="C15144" s="158" t="s">
        <v>541</v>
      </c>
      <c r="D15144" s="159">
        <v>622.58000000000004</v>
      </c>
    </row>
    <row r="15145" spans="3:4" ht="15" hidden="1" customHeight="1" x14ac:dyDescent="0.25">
      <c r="C15145" s="160" t="s">
        <v>557</v>
      </c>
      <c r="D15145" s="161">
        <v>798.09</v>
      </c>
    </row>
    <row r="15146" spans="3:4" ht="15" hidden="1" customHeight="1" x14ac:dyDescent="0.25">
      <c r="C15146" s="158" t="s">
        <v>552</v>
      </c>
      <c r="D15146" s="159">
        <v>1074.76</v>
      </c>
    </row>
    <row r="15147" spans="3:4" ht="15" hidden="1" customHeight="1" x14ac:dyDescent="0.25">
      <c r="C15147" s="160" t="s">
        <v>545</v>
      </c>
      <c r="D15147" s="161">
        <v>453.94</v>
      </c>
    </row>
    <row r="15148" spans="3:4" ht="15" hidden="1" customHeight="1" x14ac:dyDescent="0.25">
      <c r="C15148" s="158" t="s">
        <v>558</v>
      </c>
      <c r="D15148" s="159">
        <v>302.99</v>
      </c>
    </row>
    <row r="15149" spans="3:4" ht="15" hidden="1" customHeight="1" x14ac:dyDescent="0.25">
      <c r="C15149" s="160" t="s">
        <v>556</v>
      </c>
      <c r="D15149" s="161">
        <v>578.66</v>
      </c>
    </row>
    <row r="15150" spans="3:4" ht="15" hidden="1" customHeight="1" x14ac:dyDescent="0.25">
      <c r="C15150" s="158" t="s">
        <v>549</v>
      </c>
      <c r="D15150" s="159">
        <v>994.02</v>
      </c>
    </row>
    <row r="15151" spans="3:4" ht="15" hidden="1" customHeight="1" x14ac:dyDescent="0.25">
      <c r="C15151" s="160" t="s">
        <v>549</v>
      </c>
      <c r="D15151" s="161">
        <v>692.49</v>
      </c>
    </row>
    <row r="15152" spans="3:4" ht="15" hidden="1" customHeight="1" x14ac:dyDescent="0.25">
      <c r="C15152" s="158" t="s">
        <v>546</v>
      </c>
      <c r="D15152" s="159">
        <v>970.29</v>
      </c>
    </row>
    <row r="15153" spans="3:4" ht="15" hidden="1" customHeight="1" x14ac:dyDescent="0.25">
      <c r="C15153" s="160" t="s">
        <v>307</v>
      </c>
      <c r="D15153" s="161">
        <v>870.78</v>
      </c>
    </row>
    <row r="15154" spans="3:4" ht="15" hidden="1" customHeight="1" x14ac:dyDescent="0.25">
      <c r="C15154" s="158" t="s">
        <v>543</v>
      </c>
      <c r="D15154" s="159">
        <v>99.09</v>
      </c>
    </row>
    <row r="15155" spans="3:4" ht="15" hidden="1" customHeight="1" x14ac:dyDescent="0.25">
      <c r="C15155" s="160" t="s">
        <v>307</v>
      </c>
      <c r="D15155" s="161">
        <v>316.31</v>
      </c>
    </row>
    <row r="15156" spans="3:4" ht="15" hidden="1" customHeight="1" x14ac:dyDescent="0.25">
      <c r="C15156" s="158" t="s">
        <v>555</v>
      </c>
      <c r="D15156" s="159">
        <v>263.49</v>
      </c>
    </row>
    <row r="15157" spans="3:4" ht="15" hidden="1" customHeight="1" x14ac:dyDescent="0.25">
      <c r="C15157" s="160" t="s">
        <v>547</v>
      </c>
      <c r="D15157" s="161">
        <v>1033.06</v>
      </c>
    </row>
    <row r="15158" spans="3:4" ht="15" hidden="1" customHeight="1" x14ac:dyDescent="0.25">
      <c r="C15158" s="158" t="s">
        <v>557</v>
      </c>
      <c r="D15158" s="159">
        <v>1085.54</v>
      </c>
    </row>
    <row r="15159" spans="3:4" ht="15" hidden="1" customHeight="1" x14ac:dyDescent="0.25">
      <c r="C15159" s="160" t="s">
        <v>540</v>
      </c>
      <c r="D15159" s="161">
        <v>912.25</v>
      </c>
    </row>
    <row r="15160" spans="3:4" ht="15" hidden="1" customHeight="1" x14ac:dyDescent="0.25">
      <c r="C15160" s="158" t="s">
        <v>545</v>
      </c>
      <c r="D15160" s="159">
        <v>909.55</v>
      </c>
    </row>
    <row r="15161" spans="3:4" ht="15" hidden="1" customHeight="1" x14ac:dyDescent="0.25">
      <c r="C15161" s="160" t="s">
        <v>307</v>
      </c>
      <c r="D15161" s="161">
        <v>946.17</v>
      </c>
    </row>
    <row r="15162" spans="3:4" ht="15" hidden="1" customHeight="1" x14ac:dyDescent="0.25">
      <c r="C15162" s="158" t="s">
        <v>558</v>
      </c>
      <c r="D15162" s="159">
        <v>607.16</v>
      </c>
    </row>
    <row r="15163" spans="3:4" ht="15" hidden="1" customHeight="1" x14ac:dyDescent="0.25">
      <c r="C15163" s="160" t="s">
        <v>549</v>
      </c>
      <c r="D15163" s="161">
        <v>1089.3599999999999</v>
      </c>
    </row>
    <row r="15164" spans="3:4" ht="15" hidden="1" customHeight="1" x14ac:dyDescent="0.25">
      <c r="C15164" s="158" t="s">
        <v>540</v>
      </c>
      <c r="D15164" s="159">
        <v>890.42</v>
      </c>
    </row>
    <row r="15165" spans="3:4" ht="15" hidden="1" customHeight="1" x14ac:dyDescent="0.25">
      <c r="C15165" s="160" t="s">
        <v>539</v>
      </c>
      <c r="D15165" s="161">
        <v>864.48</v>
      </c>
    </row>
    <row r="15166" spans="3:4" ht="15" hidden="1" customHeight="1" x14ac:dyDescent="0.25">
      <c r="C15166" s="158" t="s">
        <v>556</v>
      </c>
      <c r="D15166" s="159">
        <v>878.96</v>
      </c>
    </row>
    <row r="15167" spans="3:4" ht="15" hidden="1" customHeight="1" x14ac:dyDescent="0.25">
      <c r="C15167" s="160" t="s">
        <v>542</v>
      </c>
      <c r="D15167" s="161">
        <v>1194.17</v>
      </c>
    </row>
    <row r="15168" spans="3:4" ht="15" hidden="1" customHeight="1" x14ac:dyDescent="0.25">
      <c r="C15168" s="158" t="s">
        <v>546</v>
      </c>
      <c r="D15168" s="159">
        <v>751.61</v>
      </c>
    </row>
    <row r="15169" spans="3:4" ht="15" hidden="1" customHeight="1" x14ac:dyDescent="0.25">
      <c r="C15169" s="160" t="s">
        <v>309</v>
      </c>
      <c r="D15169" s="161">
        <v>1205.02</v>
      </c>
    </row>
    <row r="15170" spans="3:4" ht="15" hidden="1" customHeight="1" x14ac:dyDescent="0.25">
      <c r="C15170" s="158" t="s">
        <v>309</v>
      </c>
      <c r="D15170" s="159">
        <v>563.27</v>
      </c>
    </row>
    <row r="15171" spans="3:4" ht="15" hidden="1" customHeight="1" x14ac:dyDescent="0.25">
      <c r="C15171" s="160" t="s">
        <v>543</v>
      </c>
      <c r="D15171" s="161">
        <v>461.26</v>
      </c>
    </row>
    <row r="15172" spans="3:4" ht="15" hidden="1" customHeight="1" x14ac:dyDescent="0.25">
      <c r="C15172" s="158" t="s">
        <v>542</v>
      </c>
      <c r="D15172" s="159">
        <v>520.15</v>
      </c>
    </row>
    <row r="15173" spans="3:4" ht="15" hidden="1" customHeight="1" x14ac:dyDescent="0.25">
      <c r="C15173" s="160" t="s">
        <v>544</v>
      </c>
      <c r="D15173" s="161">
        <v>1146.46</v>
      </c>
    </row>
    <row r="15174" spans="3:4" ht="15" hidden="1" customHeight="1" x14ac:dyDescent="0.25">
      <c r="C15174" s="158" t="s">
        <v>552</v>
      </c>
      <c r="D15174" s="159">
        <v>224.87</v>
      </c>
    </row>
    <row r="15175" spans="3:4" ht="15" hidden="1" customHeight="1" x14ac:dyDescent="0.25">
      <c r="C15175" s="160" t="s">
        <v>553</v>
      </c>
      <c r="D15175" s="161">
        <v>574.97</v>
      </c>
    </row>
    <row r="15176" spans="3:4" ht="15" hidden="1" customHeight="1" x14ac:dyDescent="0.25">
      <c r="C15176" s="158" t="s">
        <v>546</v>
      </c>
      <c r="D15176" s="159">
        <v>1213.25</v>
      </c>
    </row>
    <row r="15177" spans="3:4" ht="15" hidden="1" customHeight="1" x14ac:dyDescent="0.25">
      <c r="C15177" s="160" t="s">
        <v>542</v>
      </c>
      <c r="D15177" s="161">
        <v>622.04999999999995</v>
      </c>
    </row>
    <row r="15178" spans="3:4" ht="15" hidden="1" customHeight="1" x14ac:dyDescent="0.25">
      <c r="C15178" s="158" t="s">
        <v>549</v>
      </c>
      <c r="D15178" s="159">
        <v>804.89</v>
      </c>
    </row>
    <row r="15179" spans="3:4" ht="15" hidden="1" customHeight="1" x14ac:dyDescent="0.25">
      <c r="C15179" s="160" t="s">
        <v>308</v>
      </c>
      <c r="D15179" s="161">
        <v>870.26</v>
      </c>
    </row>
    <row r="15180" spans="3:4" ht="15" hidden="1" customHeight="1" x14ac:dyDescent="0.25">
      <c r="C15180" s="158" t="s">
        <v>543</v>
      </c>
      <c r="D15180" s="159">
        <v>643.46</v>
      </c>
    </row>
    <row r="15181" spans="3:4" ht="15" hidden="1" customHeight="1" x14ac:dyDescent="0.25">
      <c r="C15181" s="160" t="s">
        <v>556</v>
      </c>
      <c r="D15181" s="161">
        <v>192.08</v>
      </c>
    </row>
    <row r="15182" spans="3:4" ht="15" hidden="1" customHeight="1" x14ac:dyDescent="0.25">
      <c r="C15182" s="158" t="s">
        <v>543</v>
      </c>
      <c r="D15182" s="159">
        <v>683.08</v>
      </c>
    </row>
    <row r="15183" spans="3:4" ht="15" hidden="1" customHeight="1" x14ac:dyDescent="0.25">
      <c r="C15183" s="160" t="s">
        <v>541</v>
      </c>
      <c r="D15183" s="161">
        <v>1214.01</v>
      </c>
    </row>
    <row r="15184" spans="3:4" ht="15" hidden="1" customHeight="1" x14ac:dyDescent="0.25">
      <c r="C15184" s="158" t="s">
        <v>549</v>
      </c>
      <c r="D15184" s="159">
        <v>1172.74</v>
      </c>
    </row>
    <row r="15185" spans="3:4" ht="15" hidden="1" customHeight="1" x14ac:dyDescent="0.25">
      <c r="C15185" s="160" t="s">
        <v>540</v>
      </c>
      <c r="D15185" s="161">
        <v>994.98</v>
      </c>
    </row>
    <row r="15186" spans="3:4" ht="15" hidden="1" customHeight="1" x14ac:dyDescent="0.25">
      <c r="C15186" s="158" t="s">
        <v>557</v>
      </c>
      <c r="D15186" s="159">
        <v>728.25</v>
      </c>
    </row>
    <row r="15187" spans="3:4" ht="15" hidden="1" customHeight="1" x14ac:dyDescent="0.25">
      <c r="C15187" s="160" t="s">
        <v>555</v>
      </c>
      <c r="D15187" s="161">
        <v>870.71</v>
      </c>
    </row>
    <row r="15188" spans="3:4" ht="15" hidden="1" customHeight="1" x14ac:dyDescent="0.25">
      <c r="C15188" s="158" t="s">
        <v>547</v>
      </c>
      <c r="D15188" s="159">
        <v>1202.55</v>
      </c>
    </row>
    <row r="15189" spans="3:4" ht="15" hidden="1" customHeight="1" x14ac:dyDescent="0.25">
      <c r="C15189" s="160" t="s">
        <v>308</v>
      </c>
      <c r="D15189" s="161">
        <v>556.38</v>
      </c>
    </row>
    <row r="15190" spans="3:4" ht="15" hidden="1" customHeight="1" x14ac:dyDescent="0.25">
      <c r="C15190" s="158" t="s">
        <v>543</v>
      </c>
      <c r="D15190" s="159">
        <v>1263.24</v>
      </c>
    </row>
    <row r="15191" spans="3:4" ht="15" hidden="1" customHeight="1" x14ac:dyDescent="0.25">
      <c r="C15191" s="160" t="s">
        <v>543</v>
      </c>
      <c r="D15191" s="161">
        <v>429.78</v>
      </c>
    </row>
    <row r="15192" spans="3:4" ht="15" hidden="1" customHeight="1" x14ac:dyDescent="0.25">
      <c r="C15192" s="158" t="s">
        <v>553</v>
      </c>
      <c r="D15192" s="159">
        <v>540.74</v>
      </c>
    </row>
    <row r="15193" spans="3:4" ht="15" hidden="1" customHeight="1" x14ac:dyDescent="0.25">
      <c r="C15193" s="160" t="s">
        <v>551</v>
      </c>
      <c r="D15193" s="161">
        <v>684.28</v>
      </c>
    </row>
    <row r="15194" spans="3:4" ht="15" hidden="1" customHeight="1" x14ac:dyDescent="0.25">
      <c r="C15194" s="158" t="s">
        <v>551</v>
      </c>
      <c r="D15194" s="159">
        <v>1248.3599999999999</v>
      </c>
    </row>
    <row r="15195" spans="3:4" ht="15" hidden="1" customHeight="1" x14ac:dyDescent="0.25">
      <c r="C15195" s="160" t="s">
        <v>551</v>
      </c>
      <c r="D15195" s="161">
        <v>187.23</v>
      </c>
    </row>
    <row r="15196" spans="3:4" ht="15" hidden="1" customHeight="1" x14ac:dyDescent="0.25">
      <c r="C15196" s="158" t="s">
        <v>307</v>
      </c>
      <c r="D15196" s="159">
        <v>619.1</v>
      </c>
    </row>
    <row r="15197" spans="3:4" ht="15" hidden="1" customHeight="1" x14ac:dyDescent="0.25">
      <c r="C15197" s="160" t="s">
        <v>308</v>
      </c>
      <c r="D15197" s="161">
        <v>345.08</v>
      </c>
    </row>
    <row r="15198" spans="3:4" ht="15" hidden="1" customHeight="1" x14ac:dyDescent="0.25">
      <c r="C15198" s="158" t="s">
        <v>547</v>
      </c>
      <c r="D15198" s="159">
        <v>1250.1600000000001</v>
      </c>
    </row>
    <row r="15199" spans="3:4" ht="15" hidden="1" customHeight="1" x14ac:dyDescent="0.25">
      <c r="C15199" s="160" t="s">
        <v>548</v>
      </c>
      <c r="D15199" s="161">
        <v>618.11</v>
      </c>
    </row>
    <row r="15200" spans="3:4" ht="15" hidden="1" customHeight="1" x14ac:dyDescent="0.25">
      <c r="C15200" s="158" t="s">
        <v>553</v>
      </c>
      <c r="D15200" s="159">
        <v>478.12</v>
      </c>
    </row>
    <row r="15201" spans="3:4" ht="15" hidden="1" customHeight="1" x14ac:dyDescent="0.25">
      <c r="C15201" s="160" t="s">
        <v>546</v>
      </c>
      <c r="D15201" s="161">
        <v>342.05</v>
      </c>
    </row>
    <row r="15202" spans="3:4" ht="15" hidden="1" customHeight="1" x14ac:dyDescent="0.25">
      <c r="C15202" s="158" t="s">
        <v>307</v>
      </c>
      <c r="D15202" s="159">
        <v>1021.34</v>
      </c>
    </row>
    <row r="15203" spans="3:4" ht="15" hidden="1" customHeight="1" x14ac:dyDescent="0.25">
      <c r="C15203" s="160" t="s">
        <v>546</v>
      </c>
      <c r="D15203" s="161">
        <v>718.31</v>
      </c>
    </row>
    <row r="15204" spans="3:4" ht="15" hidden="1" customHeight="1" x14ac:dyDescent="0.25">
      <c r="C15204" s="158" t="s">
        <v>540</v>
      </c>
      <c r="D15204" s="159">
        <v>340.82</v>
      </c>
    </row>
    <row r="15205" spans="3:4" ht="15" hidden="1" customHeight="1" x14ac:dyDescent="0.25">
      <c r="C15205" s="160" t="s">
        <v>549</v>
      </c>
      <c r="D15205" s="161">
        <v>653.84</v>
      </c>
    </row>
    <row r="15206" spans="3:4" ht="15" hidden="1" customHeight="1" x14ac:dyDescent="0.25">
      <c r="C15206" s="158" t="s">
        <v>544</v>
      </c>
      <c r="D15206" s="159">
        <v>426.07</v>
      </c>
    </row>
    <row r="15207" spans="3:4" ht="15" hidden="1" customHeight="1" x14ac:dyDescent="0.25">
      <c r="C15207" s="160" t="s">
        <v>553</v>
      </c>
      <c r="D15207" s="161">
        <v>780.5</v>
      </c>
    </row>
    <row r="15208" spans="3:4" ht="15" hidden="1" customHeight="1" x14ac:dyDescent="0.25">
      <c r="C15208" s="158" t="s">
        <v>553</v>
      </c>
      <c r="D15208" s="159">
        <v>536.77</v>
      </c>
    </row>
    <row r="15209" spans="3:4" ht="15" hidden="1" customHeight="1" x14ac:dyDescent="0.25">
      <c r="C15209" s="160" t="s">
        <v>551</v>
      </c>
      <c r="D15209" s="161">
        <v>1285.03</v>
      </c>
    </row>
    <row r="15210" spans="3:4" ht="15" hidden="1" customHeight="1" x14ac:dyDescent="0.25">
      <c r="C15210" s="158" t="s">
        <v>545</v>
      </c>
      <c r="D15210" s="159">
        <v>1075</v>
      </c>
    </row>
    <row r="15211" spans="3:4" ht="15" hidden="1" customHeight="1" x14ac:dyDescent="0.25">
      <c r="C15211" s="160" t="s">
        <v>545</v>
      </c>
      <c r="D15211" s="161">
        <v>765.82</v>
      </c>
    </row>
    <row r="15212" spans="3:4" ht="15" hidden="1" customHeight="1" x14ac:dyDescent="0.25">
      <c r="C15212" s="158" t="s">
        <v>312</v>
      </c>
      <c r="D15212" s="159">
        <v>730.94</v>
      </c>
    </row>
    <row r="15213" spans="3:4" ht="15" hidden="1" customHeight="1" x14ac:dyDescent="0.25">
      <c r="C15213" s="160" t="s">
        <v>542</v>
      </c>
      <c r="D15213" s="161">
        <v>918.22</v>
      </c>
    </row>
    <row r="15214" spans="3:4" ht="15" hidden="1" customHeight="1" x14ac:dyDescent="0.25">
      <c r="C15214" s="158" t="s">
        <v>552</v>
      </c>
      <c r="D15214" s="159">
        <v>484.17</v>
      </c>
    </row>
    <row r="15215" spans="3:4" ht="15" hidden="1" customHeight="1" x14ac:dyDescent="0.25">
      <c r="C15215" s="160" t="s">
        <v>309</v>
      </c>
      <c r="D15215" s="161">
        <v>1275.02</v>
      </c>
    </row>
    <row r="15216" spans="3:4" ht="15" hidden="1" customHeight="1" x14ac:dyDescent="0.25">
      <c r="C15216" s="158" t="s">
        <v>542</v>
      </c>
      <c r="D15216" s="159">
        <v>661.81</v>
      </c>
    </row>
    <row r="15217" spans="3:4" ht="15" hidden="1" customHeight="1" x14ac:dyDescent="0.25">
      <c r="C15217" s="160" t="s">
        <v>308</v>
      </c>
      <c r="D15217" s="161">
        <v>447.58</v>
      </c>
    </row>
    <row r="15218" spans="3:4" ht="15" hidden="1" customHeight="1" x14ac:dyDescent="0.25">
      <c r="C15218" s="158" t="s">
        <v>312</v>
      </c>
      <c r="D15218" s="159">
        <v>218.85</v>
      </c>
    </row>
    <row r="15219" spans="3:4" ht="15" hidden="1" customHeight="1" x14ac:dyDescent="0.25">
      <c r="C15219" s="160" t="s">
        <v>551</v>
      </c>
      <c r="D15219" s="161">
        <v>186.24</v>
      </c>
    </row>
    <row r="15220" spans="3:4" ht="15" hidden="1" customHeight="1" x14ac:dyDescent="0.25">
      <c r="C15220" s="158" t="s">
        <v>545</v>
      </c>
      <c r="D15220" s="159">
        <v>658.36</v>
      </c>
    </row>
    <row r="15221" spans="3:4" ht="15" hidden="1" customHeight="1" x14ac:dyDescent="0.25">
      <c r="C15221" s="160" t="s">
        <v>553</v>
      </c>
      <c r="D15221" s="161">
        <v>658.73</v>
      </c>
    </row>
    <row r="15222" spans="3:4" ht="15" hidden="1" customHeight="1" x14ac:dyDescent="0.25">
      <c r="C15222" s="158" t="s">
        <v>547</v>
      </c>
      <c r="D15222" s="159">
        <v>636.74</v>
      </c>
    </row>
    <row r="15223" spans="3:4" ht="15" hidden="1" customHeight="1" x14ac:dyDescent="0.25">
      <c r="C15223" s="160" t="s">
        <v>549</v>
      </c>
      <c r="D15223" s="161">
        <v>692.95</v>
      </c>
    </row>
    <row r="15224" spans="3:4" ht="15" hidden="1" customHeight="1" x14ac:dyDescent="0.25">
      <c r="C15224" s="158" t="s">
        <v>547</v>
      </c>
      <c r="D15224" s="159">
        <v>317.72000000000003</v>
      </c>
    </row>
    <row r="15225" spans="3:4" ht="15" hidden="1" customHeight="1" x14ac:dyDescent="0.25">
      <c r="C15225" s="160" t="s">
        <v>547</v>
      </c>
      <c r="D15225" s="161">
        <v>890.16</v>
      </c>
    </row>
    <row r="15226" spans="3:4" ht="15" hidden="1" customHeight="1" x14ac:dyDescent="0.25">
      <c r="C15226" s="158" t="s">
        <v>540</v>
      </c>
      <c r="D15226" s="159">
        <v>433.12</v>
      </c>
    </row>
    <row r="15227" spans="3:4" ht="15" hidden="1" customHeight="1" x14ac:dyDescent="0.25">
      <c r="C15227" s="160" t="s">
        <v>545</v>
      </c>
      <c r="D15227" s="161">
        <v>812.09</v>
      </c>
    </row>
    <row r="15228" spans="3:4" ht="15" hidden="1" customHeight="1" x14ac:dyDescent="0.25">
      <c r="C15228" s="158" t="s">
        <v>308</v>
      </c>
      <c r="D15228" s="159">
        <v>834.8</v>
      </c>
    </row>
    <row r="15229" spans="3:4" ht="15" hidden="1" customHeight="1" x14ac:dyDescent="0.25">
      <c r="C15229" s="160" t="s">
        <v>308</v>
      </c>
      <c r="D15229" s="161">
        <v>912.85</v>
      </c>
    </row>
    <row r="15230" spans="3:4" ht="15" hidden="1" customHeight="1" x14ac:dyDescent="0.25">
      <c r="C15230" s="158" t="s">
        <v>307</v>
      </c>
      <c r="D15230" s="159">
        <v>159.88999999999999</v>
      </c>
    </row>
    <row r="15231" spans="3:4" ht="15" hidden="1" customHeight="1" x14ac:dyDescent="0.25">
      <c r="C15231" s="160" t="s">
        <v>545</v>
      </c>
      <c r="D15231" s="161">
        <v>1073.42</v>
      </c>
    </row>
    <row r="15232" spans="3:4" ht="15" hidden="1" customHeight="1" x14ac:dyDescent="0.25">
      <c r="C15232" s="158" t="s">
        <v>549</v>
      </c>
      <c r="D15232" s="159">
        <v>1194.8900000000001</v>
      </c>
    </row>
    <row r="15233" spans="3:4" ht="15" hidden="1" customHeight="1" x14ac:dyDescent="0.25">
      <c r="C15233" s="160" t="s">
        <v>553</v>
      </c>
      <c r="D15233" s="161">
        <v>463.88</v>
      </c>
    </row>
    <row r="15234" spans="3:4" ht="15" hidden="1" customHeight="1" x14ac:dyDescent="0.25">
      <c r="C15234" s="158" t="s">
        <v>540</v>
      </c>
      <c r="D15234" s="159">
        <v>1179.47</v>
      </c>
    </row>
    <row r="15235" spans="3:4" ht="15" hidden="1" customHeight="1" x14ac:dyDescent="0.25">
      <c r="C15235" s="160" t="s">
        <v>542</v>
      </c>
      <c r="D15235" s="161">
        <v>1024.19</v>
      </c>
    </row>
    <row r="15236" spans="3:4" ht="15" hidden="1" customHeight="1" x14ac:dyDescent="0.25">
      <c r="C15236" s="158" t="s">
        <v>309</v>
      </c>
      <c r="D15236" s="159">
        <v>470.22</v>
      </c>
    </row>
    <row r="15237" spans="3:4" ht="15" hidden="1" customHeight="1" x14ac:dyDescent="0.25">
      <c r="C15237" s="160" t="s">
        <v>307</v>
      </c>
      <c r="D15237" s="161">
        <v>286.04000000000002</v>
      </c>
    </row>
    <row r="15238" spans="3:4" ht="15" hidden="1" customHeight="1" x14ac:dyDescent="0.25">
      <c r="C15238" s="158" t="s">
        <v>312</v>
      </c>
      <c r="D15238" s="159">
        <v>856.56</v>
      </c>
    </row>
    <row r="15239" spans="3:4" ht="15" hidden="1" customHeight="1" x14ac:dyDescent="0.25">
      <c r="C15239" s="160" t="s">
        <v>553</v>
      </c>
      <c r="D15239" s="161">
        <v>931.1</v>
      </c>
    </row>
    <row r="15240" spans="3:4" ht="15" hidden="1" customHeight="1" x14ac:dyDescent="0.25">
      <c r="C15240" s="158" t="s">
        <v>543</v>
      </c>
      <c r="D15240" s="159">
        <v>704.26</v>
      </c>
    </row>
    <row r="15241" spans="3:4" ht="15" hidden="1" customHeight="1" x14ac:dyDescent="0.25">
      <c r="C15241" s="160" t="s">
        <v>546</v>
      </c>
      <c r="D15241" s="161">
        <v>680.23</v>
      </c>
    </row>
    <row r="15242" spans="3:4" ht="15" hidden="1" customHeight="1" x14ac:dyDescent="0.25">
      <c r="C15242" s="158" t="s">
        <v>542</v>
      </c>
      <c r="D15242" s="159">
        <v>466.86</v>
      </c>
    </row>
    <row r="15243" spans="3:4" ht="15" hidden="1" customHeight="1" x14ac:dyDescent="0.25">
      <c r="C15243" s="160" t="s">
        <v>552</v>
      </c>
      <c r="D15243" s="161">
        <v>81.45</v>
      </c>
    </row>
    <row r="15244" spans="3:4" ht="15" hidden="1" customHeight="1" x14ac:dyDescent="0.25">
      <c r="C15244" s="158" t="s">
        <v>558</v>
      </c>
      <c r="D15244" s="159">
        <v>172.85</v>
      </c>
    </row>
    <row r="15245" spans="3:4" ht="15" hidden="1" customHeight="1" x14ac:dyDescent="0.25">
      <c r="C15245" s="160" t="s">
        <v>546</v>
      </c>
      <c r="D15245" s="161">
        <v>985.31</v>
      </c>
    </row>
    <row r="15246" spans="3:4" ht="15" hidden="1" customHeight="1" x14ac:dyDescent="0.25">
      <c r="C15246" s="158" t="s">
        <v>547</v>
      </c>
      <c r="D15246" s="159">
        <v>298.39</v>
      </c>
    </row>
    <row r="15247" spans="3:4" ht="15" hidden="1" customHeight="1" x14ac:dyDescent="0.25">
      <c r="C15247" s="160" t="s">
        <v>552</v>
      </c>
      <c r="D15247" s="161">
        <v>603.52</v>
      </c>
    </row>
    <row r="15248" spans="3:4" ht="15" hidden="1" customHeight="1" x14ac:dyDescent="0.25">
      <c r="C15248" s="158" t="s">
        <v>547</v>
      </c>
      <c r="D15248" s="159">
        <v>1010.43</v>
      </c>
    </row>
    <row r="15249" spans="3:4" ht="15" hidden="1" customHeight="1" x14ac:dyDescent="0.25">
      <c r="C15249" s="160" t="s">
        <v>549</v>
      </c>
      <c r="D15249" s="161">
        <v>413.24</v>
      </c>
    </row>
    <row r="15250" spans="3:4" ht="15" hidden="1" customHeight="1" x14ac:dyDescent="0.25">
      <c r="C15250" s="158" t="s">
        <v>543</v>
      </c>
      <c r="D15250" s="159">
        <v>121.72</v>
      </c>
    </row>
    <row r="15251" spans="3:4" ht="15" hidden="1" customHeight="1" x14ac:dyDescent="0.25">
      <c r="C15251" s="160" t="s">
        <v>556</v>
      </c>
      <c r="D15251" s="161">
        <v>29.03</v>
      </c>
    </row>
    <row r="15252" spans="3:4" ht="15" hidden="1" customHeight="1" x14ac:dyDescent="0.25">
      <c r="C15252" s="158" t="s">
        <v>548</v>
      </c>
      <c r="D15252" s="159">
        <v>540.41</v>
      </c>
    </row>
    <row r="15253" spans="3:4" ht="15" hidden="1" customHeight="1" x14ac:dyDescent="0.25">
      <c r="C15253" s="160" t="s">
        <v>541</v>
      </c>
      <c r="D15253" s="161">
        <v>134.22999999999999</v>
      </c>
    </row>
    <row r="15254" spans="3:4" ht="15" hidden="1" customHeight="1" x14ac:dyDescent="0.25">
      <c r="C15254" s="158" t="s">
        <v>307</v>
      </c>
      <c r="D15254" s="159">
        <v>950.31</v>
      </c>
    </row>
    <row r="15255" spans="3:4" ht="15" hidden="1" customHeight="1" x14ac:dyDescent="0.25">
      <c r="C15255" s="160" t="s">
        <v>549</v>
      </c>
      <c r="D15255" s="161">
        <v>552.58000000000004</v>
      </c>
    </row>
    <row r="15256" spans="3:4" ht="15" hidden="1" customHeight="1" x14ac:dyDescent="0.25">
      <c r="C15256" s="158" t="s">
        <v>547</v>
      </c>
      <c r="D15256" s="159">
        <v>422.67</v>
      </c>
    </row>
    <row r="15257" spans="3:4" ht="15" hidden="1" customHeight="1" x14ac:dyDescent="0.25">
      <c r="C15257" s="160" t="s">
        <v>553</v>
      </c>
      <c r="D15257" s="161">
        <v>534.47</v>
      </c>
    </row>
    <row r="15258" spans="3:4" ht="15" hidden="1" customHeight="1" x14ac:dyDescent="0.25">
      <c r="C15258" s="158" t="s">
        <v>545</v>
      </c>
      <c r="D15258" s="159">
        <v>702.69</v>
      </c>
    </row>
    <row r="15259" spans="3:4" ht="15" hidden="1" customHeight="1" x14ac:dyDescent="0.25">
      <c r="C15259" s="160" t="s">
        <v>553</v>
      </c>
      <c r="D15259" s="161">
        <v>953.22</v>
      </c>
    </row>
    <row r="15260" spans="3:4" ht="15" hidden="1" customHeight="1" x14ac:dyDescent="0.25">
      <c r="C15260" s="158" t="s">
        <v>549</v>
      </c>
      <c r="D15260" s="159">
        <v>1170.99</v>
      </c>
    </row>
    <row r="15261" spans="3:4" ht="15" hidden="1" customHeight="1" x14ac:dyDescent="0.25">
      <c r="C15261" s="160" t="s">
        <v>555</v>
      </c>
      <c r="D15261" s="161">
        <v>694.08</v>
      </c>
    </row>
    <row r="15262" spans="3:4" ht="15" hidden="1" customHeight="1" x14ac:dyDescent="0.25">
      <c r="C15262" s="158" t="s">
        <v>551</v>
      </c>
      <c r="D15262" s="159">
        <v>631</v>
      </c>
    </row>
    <row r="15263" spans="3:4" ht="15" hidden="1" customHeight="1" x14ac:dyDescent="0.25">
      <c r="C15263" s="160" t="s">
        <v>549</v>
      </c>
      <c r="D15263" s="161">
        <v>347.23</v>
      </c>
    </row>
    <row r="15264" spans="3:4" ht="15" hidden="1" customHeight="1" x14ac:dyDescent="0.25">
      <c r="C15264" s="158" t="s">
        <v>549</v>
      </c>
      <c r="D15264" s="159">
        <v>405.74</v>
      </c>
    </row>
    <row r="15265" spans="3:4" ht="15" hidden="1" customHeight="1" x14ac:dyDescent="0.25">
      <c r="C15265" s="160" t="s">
        <v>549</v>
      </c>
      <c r="D15265" s="161">
        <v>332.49</v>
      </c>
    </row>
    <row r="15266" spans="3:4" ht="15" hidden="1" customHeight="1" x14ac:dyDescent="0.25">
      <c r="C15266" s="158" t="s">
        <v>548</v>
      </c>
      <c r="D15266" s="159">
        <v>110.11</v>
      </c>
    </row>
    <row r="15267" spans="3:4" ht="15" hidden="1" customHeight="1" x14ac:dyDescent="0.25">
      <c r="C15267" s="160" t="s">
        <v>549</v>
      </c>
      <c r="D15267" s="161">
        <v>801.65</v>
      </c>
    </row>
    <row r="15268" spans="3:4" ht="15" hidden="1" customHeight="1" x14ac:dyDescent="0.25">
      <c r="C15268" s="158" t="s">
        <v>543</v>
      </c>
      <c r="D15268" s="159">
        <v>977.99</v>
      </c>
    </row>
    <row r="15269" spans="3:4" ht="15" hidden="1" customHeight="1" x14ac:dyDescent="0.25">
      <c r="C15269" s="160" t="s">
        <v>547</v>
      </c>
      <c r="D15269" s="161">
        <v>725.36</v>
      </c>
    </row>
    <row r="15270" spans="3:4" ht="15" hidden="1" customHeight="1" x14ac:dyDescent="0.25">
      <c r="C15270" s="158" t="s">
        <v>541</v>
      </c>
      <c r="D15270" s="159">
        <v>434.72</v>
      </c>
    </row>
    <row r="15271" spans="3:4" ht="15" hidden="1" customHeight="1" x14ac:dyDescent="0.25">
      <c r="C15271" s="160" t="s">
        <v>550</v>
      </c>
      <c r="D15271" s="161">
        <v>1245.79</v>
      </c>
    </row>
    <row r="15272" spans="3:4" ht="15" hidden="1" customHeight="1" x14ac:dyDescent="0.25">
      <c r="C15272" s="158" t="s">
        <v>550</v>
      </c>
      <c r="D15272" s="159">
        <v>676.1</v>
      </c>
    </row>
    <row r="15273" spans="3:4" ht="15" hidden="1" customHeight="1" x14ac:dyDescent="0.25">
      <c r="C15273" s="160" t="s">
        <v>548</v>
      </c>
      <c r="D15273" s="161">
        <v>297.17</v>
      </c>
    </row>
    <row r="15274" spans="3:4" ht="15" hidden="1" customHeight="1" x14ac:dyDescent="0.25">
      <c r="C15274" s="158" t="s">
        <v>558</v>
      </c>
      <c r="D15274" s="159">
        <v>622.61</v>
      </c>
    </row>
    <row r="15275" spans="3:4" ht="15" hidden="1" customHeight="1" x14ac:dyDescent="0.25">
      <c r="C15275" s="160" t="s">
        <v>312</v>
      </c>
      <c r="D15275" s="161">
        <v>22.51</v>
      </c>
    </row>
    <row r="15276" spans="3:4" ht="15" hidden="1" customHeight="1" x14ac:dyDescent="0.25">
      <c r="C15276" s="158" t="s">
        <v>307</v>
      </c>
      <c r="D15276" s="159">
        <v>135.27000000000001</v>
      </c>
    </row>
    <row r="15277" spans="3:4" ht="15" hidden="1" customHeight="1" x14ac:dyDescent="0.25">
      <c r="C15277" s="160" t="s">
        <v>542</v>
      </c>
      <c r="D15277" s="161">
        <v>918.19</v>
      </c>
    </row>
    <row r="15278" spans="3:4" ht="15" hidden="1" customHeight="1" x14ac:dyDescent="0.25">
      <c r="C15278" s="158" t="s">
        <v>552</v>
      </c>
      <c r="D15278" s="159">
        <v>665.17</v>
      </c>
    </row>
    <row r="15279" spans="3:4" ht="15" hidden="1" customHeight="1" x14ac:dyDescent="0.25">
      <c r="C15279" s="160" t="s">
        <v>309</v>
      </c>
      <c r="D15279" s="161">
        <v>946.79</v>
      </c>
    </row>
    <row r="15280" spans="3:4" ht="15" hidden="1" customHeight="1" x14ac:dyDescent="0.25">
      <c r="C15280" s="158" t="s">
        <v>307</v>
      </c>
      <c r="D15280" s="159">
        <v>162.47</v>
      </c>
    </row>
    <row r="15281" spans="3:4" ht="15" hidden="1" customHeight="1" x14ac:dyDescent="0.25">
      <c r="C15281" s="160" t="s">
        <v>545</v>
      </c>
      <c r="D15281" s="161">
        <v>331.14</v>
      </c>
    </row>
    <row r="15282" spans="3:4" ht="15" hidden="1" customHeight="1" x14ac:dyDescent="0.25">
      <c r="C15282" s="158" t="s">
        <v>546</v>
      </c>
      <c r="D15282" s="159">
        <v>553.23</v>
      </c>
    </row>
    <row r="15283" spans="3:4" ht="15" hidden="1" customHeight="1" x14ac:dyDescent="0.25">
      <c r="C15283" s="160" t="s">
        <v>551</v>
      </c>
      <c r="D15283" s="161">
        <v>724.12</v>
      </c>
    </row>
    <row r="15284" spans="3:4" ht="15" hidden="1" customHeight="1" x14ac:dyDescent="0.25">
      <c r="C15284" s="158" t="s">
        <v>546</v>
      </c>
      <c r="D15284" s="159">
        <v>726.16</v>
      </c>
    </row>
    <row r="15285" spans="3:4" ht="15" hidden="1" customHeight="1" x14ac:dyDescent="0.25">
      <c r="C15285" s="160" t="s">
        <v>307</v>
      </c>
      <c r="D15285" s="161">
        <v>1285.5899999999999</v>
      </c>
    </row>
    <row r="15286" spans="3:4" ht="15" hidden="1" customHeight="1" x14ac:dyDescent="0.25">
      <c r="C15286" s="158" t="s">
        <v>553</v>
      </c>
      <c r="D15286" s="159">
        <v>621.86</v>
      </c>
    </row>
    <row r="15287" spans="3:4" ht="15" hidden="1" customHeight="1" x14ac:dyDescent="0.25">
      <c r="C15287" s="160" t="s">
        <v>557</v>
      </c>
      <c r="D15287" s="161">
        <v>299.32</v>
      </c>
    </row>
    <row r="15288" spans="3:4" ht="15" hidden="1" customHeight="1" x14ac:dyDescent="0.25">
      <c r="C15288" s="158" t="s">
        <v>307</v>
      </c>
      <c r="D15288" s="159">
        <v>930.52</v>
      </c>
    </row>
    <row r="15289" spans="3:4" ht="15" hidden="1" customHeight="1" x14ac:dyDescent="0.25">
      <c r="C15289" s="160" t="s">
        <v>551</v>
      </c>
      <c r="D15289" s="161">
        <v>757.79</v>
      </c>
    </row>
    <row r="15290" spans="3:4" ht="15" hidden="1" customHeight="1" x14ac:dyDescent="0.25">
      <c r="C15290" s="158" t="s">
        <v>307</v>
      </c>
      <c r="D15290" s="159">
        <v>551.83000000000004</v>
      </c>
    </row>
    <row r="15291" spans="3:4" ht="15" hidden="1" customHeight="1" x14ac:dyDescent="0.25">
      <c r="C15291" s="160" t="s">
        <v>543</v>
      </c>
      <c r="D15291" s="161">
        <v>1271.6300000000001</v>
      </c>
    </row>
    <row r="15292" spans="3:4" ht="15" hidden="1" customHeight="1" x14ac:dyDescent="0.25">
      <c r="C15292" s="158" t="s">
        <v>541</v>
      </c>
      <c r="D15292" s="159">
        <v>677.91</v>
      </c>
    </row>
    <row r="15293" spans="3:4" ht="15" hidden="1" customHeight="1" x14ac:dyDescent="0.25">
      <c r="C15293" s="160" t="s">
        <v>312</v>
      </c>
      <c r="D15293" s="161">
        <v>146.11000000000001</v>
      </c>
    </row>
    <row r="15294" spans="3:4" ht="15" hidden="1" customHeight="1" x14ac:dyDescent="0.25">
      <c r="C15294" s="158" t="s">
        <v>307</v>
      </c>
      <c r="D15294" s="159">
        <v>442.78</v>
      </c>
    </row>
    <row r="15295" spans="3:4" ht="15" hidden="1" customHeight="1" x14ac:dyDescent="0.25">
      <c r="C15295" s="160" t="s">
        <v>553</v>
      </c>
      <c r="D15295" s="161">
        <v>681.97</v>
      </c>
    </row>
    <row r="15296" spans="3:4" ht="15" hidden="1" customHeight="1" x14ac:dyDescent="0.25">
      <c r="C15296" s="158" t="s">
        <v>312</v>
      </c>
      <c r="D15296" s="159">
        <v>543.6</v>
      </c>
    </row>
    <row r="15297" spans="3:4" ht="15" hidden="1" customHeight="1" x14ac:dyDescent="0.25">
      <c r="C15297" s="160" t="s">
        <v>549</v>
      </c>
      <c r="D15297" s="161">
        <v>928.43</v>
      </c>
    </row>
    <row r="15298" spans="3:4" ht="15" hidden="1" customHeight="1" x14ac:dyDescent="0.25">
      <c r="C15298" s="158" t="s">
        <v>553</v>
      </c>
      <c r="D15298" s="159">
        <v>60.8</v>
      </c>
    </row>
    <row r="15299" spans="3:4" ht="15" hidden="1" customHeight="1" x14ac:dyDescent="0.25">
      <c r="C15299" s="160" t="s">
        <v>308</v>
      </c>
      <c r="D15299" s="161">
        <v>749.52</v>
      </c>
    </row>
    <row r="15300" spans="3:4" ht="15" hidden="1" customHeight="1" x14ac:dyDescent="0.25">
      <c r="C15300" s="158" t="s">
        <v>551</v>
      </c>
      <c r="D15300" s="159">
        <v>1261.93</v>
      </c>
    </row>
    <row r="15301" spans="3:4" ht="15" hidden="1" customHeight="1" x14ac:dyDescent="0.25">
      <c r="C15301" s="160" t="s">
        <v>307</v>
      </c>
      <c r="D15301" s="161">
        <v>150.82</v>
      </c>
    </row>
    <row r="15302" spans="3:4" ht="15" hidden="1" customHeight="1" x14ac:dyDescent="0.25">
      <c r="C15302" s="158" t="s">
        <v>557</v>
      </c>
      <c r="D15302" s="159">
        <v>87.73</v>
      </c>
    </row>
    <row r="15303" spans="3:4" ht="15" hidden="1" customHeight="1" x14ac:dyDescent="0.25">
      <c r="C15303" s="160" t="s">
        <v>542</v>
      </c>
      <c r="D15303" s="161">
        <v>890.14</v>
      </c>
    </row>
    <row r="15304" spans="3:4" ht="15" hidden="1" customHeight="1" x14ac:dyDescent="0.25">
      <c r="C15304" s="158" t="s">
        <v>545</v>
      </c>
      <c r="D15304" s="159">
        <v>133.05000000000001</v>
      </c>
    </row>
    <row r="15305" spans="3:4" ht="15" hidden="1" customHeight="1" x14ac:dyDescent="0.25">
      <c r="C15305" s="160" t="s">
        <v>549</v>
      </c>
      <c r="D15305" s="161">
        <v>469.86</v>
      </c>
    </row>
    <row r="15306" spans="3:4" ht="15" hidden="1" customHeight="1" x14ac:dyDescent="0.25">
      <c r="C15306" s="158" t="s">
        <v>549</v>
      </c>
      <c r="D15306" s="159">
        <v>627.30999999999995</v>
      </c>
    </row>
    <row r="15307" spans="3:4" ht="15" hidden="1" customHeight="1" x14ac:dyDescent="0.25">
      <c r="C15307" s="160" t="s">
        <v>312</v>
      </c>
      <c r="D15307" s="161">
        <v>322.38</v>
      </c>
    </row>
    <row r="15308" spans="3:4" ht="15" hidden="1" customHeight="1" x14ac:dyDescent="0.25">
      <c r="C15308" s="158" t="s">
        <v>543</v>
      </c>
      <c r="D15308" s="159">
        <v>76.5</v>
      </c>
    </row>
    <row r="15309" spans="3:4" ht="15" hidden="1" customHeight="1" x14ac:dyDescent="0.25">
      <c r="C15309" s="160" t="s">
        <v>552</v>
      </c>
      <c r="D15309" s="161">
        <v>592.71</v>
      </c>
    </row>
    <row r="15310" spans="3:4" ht="15" hidden="1" customHeight="1" x14ac:dyDescent="0.25">
      <c r="C15310" s="158" t="s">
        <v>551</v>
      </c>
      <c r="D15310" s="159">
        <v>1037.3699999999999</v>
      </c>
    </row>
    <row r="15311" spans="3:4" ht="15" hidden="1" customHeight="1" x14ac:dyDescent="0.25">
      <c r="C15311" s="160" t="s">
        <v>312</v>
      </c>
      <c r="D15311" s="161">
        <v>430.93</v>
      </c>
    </row>
    <row r="15312" spans="3:4" ht="15" hidden="1" customHeight="1" x14ac:dyDescent="0.25">
      <c r="C15312" s="158" t="s">
        <v>545</v>
      </c>
      <c r="D15312" s="159">
        <v>77.47</v>
      </c>
    </row>
    <row r="15313" spans="3:4" ht="15" hidden="1" customHeight="1" x14ac:dyDescent="0.25">
      <c r="C15313" s="160" t="s">
        <v>543</v>
      </c>
      <c r="D15313" s="161">
        <v>389.88</v>
      </c>
    </row>
    <row r="15314" spans="3:4" ht="15" hidden="1" customHeight="1" x14ac:dyDescent="0.25">
      <c r="C15314" s="158" t="s">
        <v>554</v>
      </c>
      <c r="D15314" s="159">
        <v>452.62</v>
      </c>
    </row>
    <row r="15315" spans="3:4" ht="15" hidden="1" customHeight="1" x14ac:dyDescent="0.25">
      <c r="C15315" s="160" t="s">
        <v>308</v>
      </c>
      <c r="D15315" s="161">
        <v>43.04</v>
      </c>
    </row>
    <row r="15316" spans="3:4" ht="15" hidden="1" customHeight="1" x14ac:dyDescent="0.25">
      <c r="C15316" s="158" t="s">
        <v>312</v>
      </c>
      <c r="D15316" s="159">
        <v>768.71</v>
      </c>
    </row>
    <row r="15317" spans="3:4" ht="15" hidden="1" customHeight="1" x14ac:dyDescent="0.25">
      <c r="C15317" s="160" t="s">
        <v>309</v>
      </c>
      <c r="D15317" s="161">
        <v>1167.79</v>
      </c>
    </row>
    <row r="15318" spans="3:4" ht="15" hidden="1" customHeight="1" x14ac:dyDescent="0.25">
      <c r="C15318" s="158" t="s">
        <v>558</v>
      </c>
      <c r="D15318" s="159">
        <v>722.27</v>
      </c>
    </row>
    <row r="15319" spans="3:4" ht="15" hidden="1" customHeight="1" x14ac:dyDescent="0.25">
      <c r="C15319" s="160" t="s">
        <v>545</v>
      </c>
      <c r="D15319" s="161">
        <v>1144.97</v>
      </c>
    </row>
    <row r="15320" spans="3:4" ht="15" hidden="1" customHeight="1" x14ac:dyDescent="0.25">
      <c r="C15320" s="158" t="s">
        <v>307</v>
      </c>
      <c r="D15320" s="159">
        <v>265.55</v>
      </c>
    </row>
    <row r="15321" spans="3:4" ht="15" hidden="1" customHeight="1" x14ac:dyDescent="0.25">
      <c r="C15321" s="160" t="s">
        <v>553</v>
      </c>
      <c r="D15321" s="161">
        <v>472.64</v>
      </c>
    </row>
    <row r="15322" spans="3:4" ht="15" hidden="1" customHeight="1" x14ac:dyDescent="0.25">
      <c r="C15322" s="158" t="s">
        <v>312</v>
      </c>
      <c r="D15322" s="159">
        <v>550.84</v>
      </c>
    </row>
    <row r="15323" spans="3:4" ht="15" hidden="1" customHeight="1" x14ac:dyDescent="0.25">
      <c r="C15323" s="160" t="s">
        <v>548</v>
      </c>
      <c r="D15323" s="161">
        <v>487.42</v>
      </c>
    </row>
    <row r="15324" spans="3:4" ht="15" hidden="1" customHeight="1" x14ac:dyDescent="0.25">
      <c r="C15324" s="158" t="s">
        <v>545</v>
      </c>
      <c r="D15324" s="159">
        <v>984.17</v>
      </c>
    </row>
    <row r="15325" spans="3:4" ht="15" hidden="1" customHeight="1" x14ac:dyDescent="0.25">
      <c r="C15325" s="160" t="s">
        <v>307</v>
      </c>
      <c r="D15325" s="161">
        <v>625.34</v>
      </c>
    </row>
    <row r="15326" spans="3:4" ht="15" hidden="1" customHeight="1" x14ac:dyDescent="0.25">
      <c r="C15326" s="158" t="s">
        <v>551</v>
      </c>
      <c r="D15326" s="159">
        <v>571.09</v>
      </c>
    </row>
    <row r="15327" spans="3:4" ht="15" hidden="1" customHeight="1" x14ac:dyDescent="0.25">
      <c r="C15327" s="160" t="s">
        <v>308</v>
      </c>
      <c r="D15327" s="161">
        <v>286.25</v>
      </c>
    </row>
    <row r="15328" spans="3:4" ht="15" hidden="1" customHeight="1" x14ac:dyDescent="0.25">
      <c r="C15328" s="158" t="s">
        <v>557</v>
      </c>
      <c r="D15328" s="159">
        <v>720.14</v>
      </c>
    </row>
    <row r="15329" spans="3:4" ht="15" hidden="1" customHeight="1" x14ac:dyDescent="0.25">
      <c r="C15329" s="160" t="s">
        <v>544</v>
      </c>
      <c r="D15329" s="161">
        <v>419.16</v>
      </c>
    </row>
    <row r="15330" spans="3:4" ht="15" hidden="1" customHeight="1" x14ac:dyDescent="0.25">
      <c r="C15330" s="158" t="s">
        <v>553</v>
      </c>
      <c r="D15330" s="159">
        <v>153.13999999999999</v>
      </c>
    </row>
    <row r="15331" spans="3:4" ht="15" hidden="1" customHeight="1" x14ac:dyDescent="0.25">
      <c r="C15331" s="160" t="s">
        <v>556</v>
      </c>
      <c r="D15331" s="161">
        <v>153.29</v>
      </c>
    </row>
    <row r="15332" spans="3:4" ht="15" hidden="1" customHeight="1" x14ac:dyDescent="0.25">
      <c r="C15332" s="158" t="s">
        <v>309</v>
      </c>
      <c r="D15332" s="159">
        <v>735.29</v>
      </c>
    </row>
    <row r="15333" spans="3:4" ht="15" hidden="1" customHeight="1" x14ac:dyDescent="0.25">
      <c r="C15333" s="160" t="s">
        <v>539</v>
      </c>
      <c r="D15333" s="161">
        <v>683.33</v>
      </c>
    </row>
    <row r="15334" spans="3:4" ht="15" hidden="1" customHeight="1" x14ac:dyDescent="0.25">
      <c r="C15334" s="158" t="s">
        <v>555</v>
      </c>
      <c r="D15334" s="159">
        <v>216.34</v>
      </c>
    </row>
    <row r="15335" spans="3:4" ht="15" hidden="1" customHeight="1" x14ac:dyDescent="0.25">
      <c r="C15335" s="160" t="s">
        <v>308</v>
      </c>
      <c r="D15335" s="161">
        <v>158.4</v>
      </c>
    </row>
    <row r="15336" spans="3:4" ht="15" hidden="1" customHeight="1" x14ac:dyDescent="0.25">
      <c r="C15336" s="158" t="s">
        <v>549</v>
      </c>
      <c r="D15336" s="159">
        <v>421.66</v>
      </c>
    </row>
    <row r="15337" spans="3:4" ht="15" hidden="1" customHeight="1" x14ac:dyDescent="0.25">
      <c r="C15337" s="160" t="s">
        <v>540</v>
      </c>
      <c r="D15337" s="161">
        <v>1151.26</v>
      </c>
    </row>
    <row r="15338" spans="3:4" ht="15" hidden="1" customHeight="1" x14ac:dyDescent="0.25">
      <c r="C15338" s="158" t="s">
        <v>551</v>
      </c>
      <c r="D15338" s="159">
        <v>632.47</v>
      </c>
    </row>
    <row r="15339" spans="3:4" ht="15" hidden="1" customHeight="1" x14ac:dyDescent="0.25">
      <c r="C15339" s="160" t="s">
        <v>551</v>
      </c>
      <c r="D15339" s="161">
        <v>373.21</v>
      </c>
    </row>
    <row r="15340" spans="3:4" ht="15" hidden="1" customHeight="1" x14ac:dyDescent="0.25">
      <c r="C15340" s="158" t="s">
        <v>545</v>
      </c>
      <c r="D15340" s="159">
        <v>527.62</v>
      </c>
    </row>
    <row r="15341" spans="3:4" ht="15" hidden="1" customHeight="1" x14ac:dyDescent="0.25">
      <c r="C15341" s="160" t="s">
        <v>551</v>
      </c>
      <c r="D15341" s="161">
        <v>641.64</v>
      </c>
    </row>
    <row r="15342" spans="3:4" ht="15" hidden="1" customHeight="1" x14ac:dyDescent="0.25">
      <c r="C15342" s="158" t="s">
        <v>552</v>
      </c>
      <c r="D15342" s="159">
        <v>752.15</v>
      </c>
    </row>
    <row r="15343" spans="3:4" ht="15" hidden="1" customHeight="1" x14ac:dyDescent="0.25">
      <c r="C15343" s="160" t="s">
        <v>545</v>
      </c>
      <c r="D15343" s="161">
        <v>548.47</v>
      </c>
    </row>
    <row r="15344" spans="3:4" ht="15" hidden="1" customHeight="1" x14ac:dyDescent="0.25">
      <c r="C15344" s="158" t="s">
        <v>551</v>
      </c>
      <c r="D15344" s="159">
        <v>155.03</v>
      </c>
    </row>
    <row r="15345" spans="3:4" ht="15" hidden="1" customHeight="1" x14ac:dyDescent="0.25">
      <c r="C15345" s="160" t="s">
        <v>312</v>
      </c>
      <c r="D15345" s="161">
        <v>1088.49</v>
      </c>
    </row>
    <row r="15346" spans="3:4" ht="15" hidden="1" customHeight="1" x14ac:dyDescent="0.25">
      <c r="C15346" s="158" t="s">
        <v>540</v>
      </c>
      <c r="D15346" s="159">
        <v>260.8</v>
      </c>
    </row>
    <row r="15347" spans="3:4" ht="15" hidden="1" customHeight="1" x14ac:dyDescent="0.25">
      <c r="C15347" s="160" t="s">
        <v>309</v>
      </c>
      <c r="D15347" s="161">
        <v>719.19</v>
      </c>
    </row>
    <row r="15348" spans="3:4" ht="15" hidden="1" customHeight="1" x14ac:dyDescent="0.25">
      <c r="C15348" s="158" t="s">
        <v>308</v>
      </c>
      <c r="D15348" s="159">
        <v>529.70000000000005</v>
      </c>
    </row>
    <row r="15349" spans="3:4" ht="15" hidden="1" customHeight="1" x14ac:dyDescent="0.25">
      <c r="C15349" s="160" t="s">
        <v>551</v>
      </c>
      <c r="D15349" s="161">
        <v>651.11</v>
      </c>
    </row>
    <row r="15350" spans="3:4" ht="15" hidden="1" customHeight="1" x14ac:dyDescent="0.25">
      <c r="C15350" s="158" t="s">
        <v>551</v>
      </c>
      <c r="D15350" s="159">
        <v>1002.86</v>
      </c>
    </row>
    <row r="15351" spans="3:4" ht="15" hidden="1" customHeight="1" x14ac:dyDescent="0.25">
      <c r="C15351" s="160" t="s">
        <v>554</v>
      </c>
      <c r="D15351" s="161">
        <v>838.68</v>
      </c>
    </row>
    <row r="15352" spans="3:4" ht="15" hidden="1" customHeight="1" x14ac:dyDescent="0.25">
      <c r="C15352" s="158" t="s">
        <v>545</v>
      </c>
      <c r="D15352" s="159">
        <v>1139.6600000000001</v>
      </c>
    </row>
    <row r="15353" spans="3:4" ht="15" hidden="1" customHeight="1" x14ac:dyDescent="0.25">
      <c r="C15353" s="160" t="s">
        <v>307</v>
      </c>
      <c r="D15353" s="161">
        <v>1289.06</v>
      </c>
    </row>
    <row r="15354" spans="3:4" ht="15" hidden="1" customHeight="1" x14ac:dyDescent="0.25">
      <c r="C15354" s="158" t="s">
        <v>542</v>
      </c>
      <c r="D15354" s="159">
        <v>1264.71</v>
      </c>
    </row>
    <row r="15355" spans="3:4" ht="15" hidden="1" customHeight="1" x14ac:dyDescent="0.25">
      <c r="C15355" s="160" t="s">
        <v>539</v>
      </c>
      <c r="D15355" s="161">
        <v>431.42</v>
      </c>
    </row>
    <row r="15356" spans="3:4" ht="15" hidden="1" customHeight="1" x14ac:dyDescent="0.25">
      <c r="C15356" s="158" t="s">
        <v>307</v>
      </c>
      <c r="D15356" s="159">
        <v>745.09</v>
      </c>
    </row>
    <row r="15357" spans="3:4" ht="15" hidden="1" customHeight="1" x14ac:dyDescent="0.25">
      <c r="C15357" s="160" t="s">
        <v>546</v>
      </c>
      <c r="D15357" s="161">
        <v>767.66</v>
      </c>
    </row>
    <row r="15358" spans="3:4" ht="15" hidden="1" customHeight="1" x14ac:dyDescent="0.25">
      <c r="C15358" s="158" t="s">
        <v>553</v>
      </c>
      <c r="D15358" s="159">
        <v>600.55999999999995</v>
      </c>
    </row>
    <row r="15359" spans="3:4" ht="15" hidden="1" customHeight="1" x14ac:dyDescent="0.25">
      <c r="C15359" s="160" t="s">
        <v>542</v>
      </c>
      <c r="D15359" s="161">
        <v>1214.8399999999999</v>
      </c>
    </row>
    <row r="15360" spans="3:4" ht="15" hidden="1" customHeight="1" x14ac:dyDescent="0.25">
      <c r="C15360" s="158" t="s">
        <v>544</v>
      </c>
      <c r="D15360" s="159">
        <v>988.53</v>
      </c>
    </row>
    <row r="15361" spans="3:4" ht="15" hidden="1" customHeight="1" x14ac:dyDescent="0.25">
      <c r="C15361" s="160" t="s">
        <v>307</v>
      </c>
      <c r="D15361" s="161">
        <v>684.4</v>
      </c>
    </row>
    <row r="15362" spans="3:4" ht="15" hidden="1" customHeight="1" x14ac:dyDescent="0.25">
      <c r="C15362" s="158" t="s">
        <v>547</v>
      </c>
      <c r="D15362" s="159">
        <v>516.34</v>
      </c>
    </row>
    <row r="15363" spans="3:4" ht="15" hidden="1" customHeight="1" x14ac:dyDescent="0.25">
      <c r="C15363" s="160" t="s">
        <v>555</v>
      </c>
      <c r="D15363" s="161">
        <v>739.04</v>
      </c>
    </row>
    <row r="15364" spans="3:4" ht="15" hidden="1" customHeight="1" x14ac:dyDescent="0.25">
      <c r="C15364" s="158" t="s">
        <v>540</v>
      </c>
      <c r="D15364" s="159">
        <v>538.58000000000004</v>
      </c>
    </row>
    <row r="15365" spans="3:4" ht="15" hidden="1" customHeight="1" x14ac:dyDescent="0.25">
      <c r="C15365" s="160" t="s">
        <v>539</v>
      </c>
      <c r="D15365" s="161">
        <v>1146.78</v>
      </c>
    </row>
    <row r="15366" spans="3:4" ht="15" hidden="1" customHeight="1" x14ac:dyDescent="0.25">
      <c r="C15366" s="158" t="s">
        <v>543</v>
      </c>
      <c r="D15366" s="159">
        <v>194.66</v>
      </c>
    </row>
    <row r="15367" spans="3:4" ht="15" hidden="1" customHeight="1" x14ac:dyDescent="0.25">
      <c r="C15367" s="160" t="s">
        <v>539</v>
      </c>
      <c r="D15367" s="161">
        <v>757.19</v>
      </c>
    </row>
    <row r="15368" spans="3:4" ht="15" hidden="1" customHeight="1" x14ac:dyDescent="0.25">
      <c r="C15368" s="158" t="s">
        <v>543</v>
      </c>
      <c r="D15368" s="159">
        <v>98.72</v>
      </c>
    </row>
    <row r="15369" spans="3:4" ht="15" hidden="1" customHeight="1" x14ac:dyDescent="0.25">
      <c r="C15369" s="160" t="s">
        <v>551</v>
      </c>
      <c r="D15369" s="161">
        <v>483.62</v>
      </c>
    </row>
    <row r="15370" spans="3:4" ht="15" hidden="1" customHeight="1" x14ac:dyDescent="0.25">
      <c r="C15370" s="158" t="s">
        <v>307</v>
      </c>
      <c r="D15370" s="159">
        <v>1057.42</v>
      </c>
    </row>
    <row r="15371" spans="3:4" ht="15" hidden="1" customHeight="1" x14ac:dyDescent="0.25">
      <c r="C15371" s="160" t="s">
        <v>558</v>
      </c>
      <c r="D15371" s="161">
        <v>127.45</v>
      </c>
    </row>
    <row r="15372" spans="3:4" ht="15" hidden="1" customHeight="1" x14ac:dyDescent="0.25">
      <c r="C15372" s="158" t="s">
        <v>545</v>
      </c>
      <c r="D15372" s="159">
        <v>575.77</v>
      </c>
    </row>
    <row r="15373" spans="3:4" ht="15" hidden="1" customHeight="1" x14ac:dyDescent="0.25">
      <c r="C15373" s="160" t="s">
        <v>309</v>
      </c>
      <c r="D15373" s="161">
        <v>831.22</v>
      </c>
    </row>
    <row r="15374" spans="3:4" ht="15" hidden="1" customHeight="1" x14ac:dyDescent="0.25">
      <c r="C15374" s="158" t="s">
        <v>549</v>
      </c>
      <c r="D15374" s="159">
        <v>714.01</v>
      </c>
    </row>
    <row r="15375" spans="3:4" ht="15" hidden="1" customHeight="1" x14ac:dyDescent="0.25">
      <c r="C15375" s="160" t="s">
        <v>539</v>
      </c>
      <c r="D15375" s="161">
        <v>761.07</v>
      </c>
    </row>
    <row r="15376" spans="3:4" ht="15" hidden="1" customHeight="1" x14ac:dyDescent="0.25">
      <c r="C15376" s="158" t="s">
        <v>307</v>
      </c>
      <c r="D15376" s="159">
        <v>503.43</v>
      </c>
    </row>
    <row r="15377" spans="3:4" ht="15" hidden="1" customHeight="1" x14ac:dyDescent="0.25">
      <c r="C15377" s="160" t="s">
        <v>547</v>
      </c>
      <c r="D15377" s="161">
        <v>483.63</v>
      </c>
    </row>
    <row r="15378" spans="3:4" ht="15" hidden="1" customHeight="1" x14ac:dyDescent="0.25">
      <c r="C15378" s="158" t="s">
        <v>539</v>
      </c>
      <c r="D15378" s="159">
        <v>14.25</v>
      </c>
    </row>
    <row r="15379" spans="3:4" ht="15" hidden="1" customHeight="1" x14ac:dyDescent="0.25">
      <c r="C15379" s="160" t="s">
        <v>551</v>
      </c>
      <c r="D15379" s="161">
        <v>725.83</v>
      </c>
    </row>
    <row r="15380" spans="3:4" ht="15" hidden="1" customHeight="1" x14ac:dyDescent="0.25">
      <c r="C15380" s="158" t="s">
        <v>539</v>
      </c>
      <c r="D15380" s="159">
        <v>655.89</v>
      </c>
    </row>
    <row r="15381" spans="3:4" ht="15" hidden="1" customHeight="1" x14ac:dyDescent="0.25">
      <c r="C15381" s="160" t="s">
        <v>558</v>
      </c>
      <c r="D15381" s="161">
        <v>529.17999999999995</v>
      </c>
    </row>
    <row r="15382" spans="3:4" ht="15" hidden="1" customHeight="1" x14ac:dyDescent="0.25">
      <c r="C15382" s="158" t="s">
        <v>542</v>
      </c>
      <c r="D15382" s="159">
        <v>109.16</v>
      </c>
    </row>
    <row r="15383" spans="3:4" ht="15" hidden="1" customHeight="1" x14ac:dyDescent="0.25">
      <c r="C15383" s="160" t="s">
        <v>539</v>
      </c>
      <c r="D15383" s="161">
        <v>397.17</v>
      </c>
    </row>
    <row r="15384" spans="3:4" ht="15" hidden="1" customHeight="1" x14ac:dyDescent="0.25">
      <c r="C15384" s="158" t="s">
        <v>542</v>
      </c>
      <c r="D15384" s="159">
        <v>592.03</v>
      </c>
    </row>
    <row r="15385" spans="3:4" ht="15" hidden="1" customHeight="1" x14ac:dyDescent="0.25">
      <c r="C15385" s="160" t="s">
        <v>558</v>
      </c>
      <c r="D15385" s="161">
        <v>492.85</v>
      </c>
    </row>
    <row r="15386" spans="3:4" ht="15" hidden="1" customHeight="1" x14ac:dyDescent="0.25">
      <c r="C15386" s="158" t="s">
        <v>551</v>
      </c>
      <c r="D15386" s="159">
        <v>112.41</v>
      </c>
    </row>
    <row r="15387" spans="3:4" ht="15" hidden="1" customHeight="1" x14ac:dyDescent="0.25">
      <c r="C15387" s="160" t="s">
        <v>309</v>
      </c>
      <c r="D15387" s="161">
        <v>875.42</v>
      </c>
    </row>
    <row r="15388" spans="3:4" ht="15" hidden="1" customHeight="1" x14ac:dyDescent="0.25">
      <c r="C15388" s="158" t="s">
        <v>542</v>
      </c>
      <c r="D15388" s="159">
        <v>297.16000000000003</v>
      </c>
    </row>
    <row r="15389" spans="3:4" ht="15" hidden="1" customHeight="1" x14ac:dyDescent="0.25">
      <c r="C15389" s="160" t="s">
        <v>554</v>
      </c>
      <c r="D15389" s="161">
        <v>659.42</v>
      </c>
    </row>
    <row r="15390" spans="3:4" ht="15" hidden="1" customHeight="1" x14ac:dyDescent="0.25">
      <c r="C15390" s="158" t="s">
        <v>307</v>
      </c>
      <c r="D15390" s="159">
        <v>976.92</v>
      </c>
    </row>
    <row r="15391" spans="3:4" ht="15" hidden="1" customHeight="1" x14ac:dyDescent="0.25">
      <c r="C15391" s="160" t="s">
        <v>309</v>
      </c>
      <c r="D15391" s="161">
        <v>1242.6199999999999</v>
      </c>
    </row>
    <row r="15392" spans="3:4" ht="15" hidden="1" customHeight="1" x14ac:dyDescent="0.25">
      <c r="C15392" s="158" t="s">
        <v>545</v>
      </c>
      <c r="D15392" s="159">
        <v>1120.4000000000001</v>
      </c>
    </row>
    <row r="15393" spans="3:4" ht="15" hidden="1" customHeight="1" x14ac:dyDescent="0.25">
      <c r="C15393" s="160" t="s">
        <v>554</v>
      </c>
      <c r="D15393" s="161">
        <v>577.39</v>
      </c>
    </row>
    <row r="15394" spans="3:4" ht="15" hidden="1" customHeight="1" x14ac:dyDescent="0.25">
      <c r="C15394" s="158" t="s">
        <v>539</v>
      </c>
      <c r="D15394" s="159">
        <v>372.39</v>
      </c>
    </row>
    <row r="15395" spans="3:4" ht="15" hidden="1" customHeight="1" x14ac:dyDescent="0.25">
      <c r="C15395" s="160" t="s">
        <v>308</v>
      </c>
      <c r="D15395" s="161">
        <v>1013.35</v>
      </c>
    </row>
    <row r="15396" spans="3:4" ht="15" hidden="1" customHeight="1" x14ac:dyDescent="0.25">
      <c r="C15396" s="158" t="s">
        <v>309</v>
      </c>
      <c r="D15396" s="159">
        <v>353.88</v>
      </c>
    </row>
    <row r="15397" spans="3:4" ht="15" hidden="1" customHeight="1" x14ac:dyDescent="0.25">
      <c r="C15397" s="160" t="s">
        <v>307</v>
      </c>
      <c r="D15397" s="161">
        <v>948.68</v>
      </c>
    </row>
    <row r="15398" spans="3:4" ht="15" hidden="1" customHeight="1" x14ac:dyDescent="0.25">
      <c r="C15398" s="158" t="s">
        <v>549</v>
      </c>
      <c r="D15398" s="159">
        <v>725.65</v>
      </c>
    </row>
    <row r="15399" spans="3:4" ht="15" hidden="1" customHeight="1" x14ac:dyDescent="0.25">
      <c r="C15399" s="160" t="s">
        <v>545</v>
      </c>
      <c r="D15399" s="161">
        <v>676.93</v>
      </c>
    </row>
    <row r="15400" spans="3:4" ht="15" hidden="1" customHeight="1" x14ac:dyDescent="0.25">
      <c r="C15400" s="158" t="s">
        <v>546</v>
      </c>
      <c r="D15400" s="159">
        <v>347.61</v>
      </c>
    </row>
    <row r="15401" spans="3:4" ht="15" hidden="1" customHeight="1" x14ac:dyDescent="0.25">
      <c r="C15401" s="160" t="s">
        <v>551</v>
      </c>
      <c r="D15401" s="161">
        <v>415.82</v>
      </c>
    </row>
    <row r="15402" spans="3:4" ht="15" hidden="1" customHeight="1" x14ac:dyDescent="0.25">
      <c r="C15402" s="158" t="s">
        <v>551</v>
      </c>
      <c r="D15402" s="159">
        <v>1291.6300000000001</v>
      </c>
    </row>
    <row r="15403" spans="3:4" ht="15" hidden="1" customHeight="1" x14ac:dyDescent="0.25">
      <c r="C15403" s="160" t="s">
        <v>540</v>
      </c>
      <c r="D15403" s="161">
        <v>337.78</v>
      </c>
    </row>
    <row r="15404" spans="3:4" ht="15" hidden="1" customHeight="1" x14ac:dyDescent="0.25">
      <c r="C15404" s="158" t="s">
        <v>309</v>
      </c>
      <c r="D15404" s="159">
        <v>1253.5899999999999</v>
      </c>
    </row>
    <row r="15405" spans="3:4" ht="15" hidden="1" customHeight="1" x14ac:dyDescent="0.25">
      <c r="C15405" s="160" t="s">
        <v>556</v>
      </c>
      <c r="D15405" s="161">
        <v>919.99</v>
      </c>
    </row>
    <row r="15406" spans="3:4" ht="15" hidden="1" customHeight="1" x14ac:dyDescent="0.25">
      <c r="C15406" s="158" t="s">
        <v>551</v>
      </c>
      <c r="D15406" s="159">
        <v>907.45</v>
      </c>
    </row>
    <row r="15407" spans="3:4" ht="15" hidden="1" customHeight="1" x14ac:dyDescent="0.25">
      <c r="C15407" s="160" t="s">
        <v>546</v>
      </c>
      <c r="D15407" s="161">
        <v>582.62</v>
      </c>
    </row>
    <row r="15408" spans="3:4" ht="15" hidden="1" customHeight="1" x14ac:dyDescent="0.25">
      <c r="C15408" s="158" t="s">
        <v>308</v>
      </c>
      <c r="D15408" s="159">
        <v>1069.42</v>
      </c>
    </row>
    <row r="15409" spans="3:4" ht="15" hidden="1" customHeight="1" x14ac:dyDescent="0.25">
      <c r="C15409" s="160" t="s">
        <v>553</v>
      </c>
      <c r="D15409" s="161">
        <v>640.95000000000005</v>
      </c>
    </row>
    <row r="15410" spans="3:4" ht="15" hidden="1" customHeight="1" x14ac:dyDescent="0.25">
      <c r="C15410" s="158" t="s">
        <v>308</v>
      </c>
      <c r="D15410" s="159">
        <v>644.78</v>
      </c>
    </row>
    <row r="15411" spans="3:4" ht="15" hidden="1" customHeight="1" x14ac:dyDescent="0.25">
      <c r="C15411" s="160" t="s">
        <v>308</v>
      </c>
      <c r="D15411" s="161">
        <v>70.88</v>
      </c>
    </row>
    <row r="15412" spans="3:4" ht="15" hidden="1" customHeight="1" x14ac:dyDescent="0.25">
      <c r="C15412" s="158" t="s">
        <v>312</v>
      </c>
      <c r="D15412" s="159">
        <v>512.1</v>
      </c>
    </row>
    <row r="15413" spans="3:4" ht="15" hidden="1" customHeight="1" x14ac:dyDescent="0.25">
      <c r="C15413" s="160" t="s">
        <v>540</v>
      </c>
      <c r="D15413" s="161">
        <v>216.73</v>
      </c>
    </row>
    <row r="15414" spans="3:4" ht="15" hidden="1" customHeight="1" x14ac:dyDescent="0.25">
      <c r="C15414" s="158" t="s">
        <v>553</v>
      </c>
      <c r="D15414" s="159">
        <v>999.74</v>
      </c>
    </row>
    <row r="15415" spans="3:4" ht="15" hidden="1" customHeight="1" x14ac:dyDescent="0.25">
      <c r="C15415" s="160" t="s">
        <v>549</v>
      </c>
      <c r="D15415" s="161">
        <v>436.87</v>
      </c>
    </row>
    <row r="15416" spans="3:4" ht="15" hidden="1" customHeight="1" x14ac:dyDescent="0.25">
      <c r="C15416" s="158" t="s">
        <v>557</v>
      </c>
      <c r="D15416" s="159">
        <v>513.91999999999996</v>
      </c>
    </row>
    <row r="15417" spans="3:4" ht="15" hidden="1" customHeight="1" x14ac:dyDescent="0.25">
      <c r="C15417" s="160" t="s">
        <v>309</v>
      </c>
      <c r="D15417" s="161">
        <v>500.7</v>
      </c>
    </row>
    <row r="15418" spans="3:4" ht="15" hidden="1" customHeight="1" x14ac:dyDescent="0.25">
      <c r="C15418" s="158" t="s">
        <v>539</v>
      </c>
      <c r="D15418" s="159">
        <v>822.02</v>
      </c>
    </row>
    <row r="15419" spans="3:4" ht="15" hidden="1" customHeight="1" x14ac:dyDescent="0.25">
      <c r="C15419" s="160" t="s">
        <v>309</v>
      </c>
      <c r="D15419" s="161">
        <v>978.3</v>
      </c>
    </row>
    <row r="15420" spans="3:4" ht="15" hidden="1" customHeight="1" x14ac:dyDescent="0.25">
      <c r="C15420" s="158" t="s">
        <v>547</v>
      </c>
      <c r="D15420" s="159">
        <v>405.64</v>
      </c>
    </row>
    <row r="15421" spans="3:4" ht="15" hidden="1" customHeight="1" x14ac:dyDescent="0.25">
      <c r="C15421" s="160" t="s">
        <v>553</v>
      </c>
      <c r="D15421" s="161">
        <v>796.78</v>
      </c>
    </row>
    <row r="15422" spans="3:4" ht="15" hidden="1" customHeight="1" x14ac:dyDescent="0.25">
      <c r="C15422" s="158" t="s">
        <v>544</v>
      </c>
      <c r="D15422" s="159">
        <v>545.61</v>
      </c>
    </row>
    <row r="15423" spans="3:4" ht="15" hidden="1" customHeight="1" x14ac:dyDescent="0.25">
      <c r="C15423" s="160" t="s">
        <v>547</v>
      </c>
      <c r="D15423" s="161">
        <v>438.59</v>
      </c>
    </row>
    <row r="15424" spans="3:4" ht="15" hidden="1" customHeight="1" x14ac:dyDescent="0.25">
      <c r="C15424" s="158" t="s">
        <v>548</v>
      </c>
      <c r="D15424" s="159">
        <v>316.20999999999998</v>
      </c>
    </row>
    <row r="15425" spans="3:4" ht="15" hidden="1" customHeight="1" x14ac:dyDescent="0.25">
      <c r="C15425" s="160" t="s">
        <v>312</v>
      </c>
      <c r="D15425" s="161">
        <v>498.54</v>
      </c>
    </row>
    <row r="15426" spans="3:4" ht="15" hidden="1" customHeight="1" x14ac:dyDescent="0.25">
      <c r="C15426" s="158" t="s">
        <v>553</v>
      </c>
      <c r="D15426" s="159">
        <v>1232.1500000000001</v>
      </c>
    </row>
    <row r="15427" spans="3:4" ht="15" hidden="1" customHeight="1" x14ac:dyDescent="0.25">
      <c r="C15427" s="160" t="s">
        <v>307</v>
      </c>
      <c r="D15427" s="161">
        <v>1299.67</v>
      </c>
    </row>
    <row r="15428" spans="3:4" ht="15" hidden="1" customHeight="1" x14ac:dyDescent="0.25">
      <c r="C15428" s="158" t="s">
        <v>541</v>
      </c>
      <c r="D15428" s="159">
        <v>1160.28</v>
      </c>
    </row>
    <row r="15429" spans="3:4" ht="15" hidden="1" customHeight="1" x14ac:dyDescent="0.25">
      <c r="C15429" s="160" t="s">
        <v>539</v>
      </c>
      <c r="D15429" s="161">
        <v>812.45</v>
      </c>
    </row>
    <row r="15430" spans="3:4" ht="15" hidden="1" customHeight="1" x14ac:dyDescent="0.25">
      <c r="C15430" s="158" t="s">
        <v>549</v>
      </c>
      <c r="D15430" s="159">
        <v>211.67</v>
      </c>
    </row>
    <row r="15431" spans="3:4" ht="15" hidden="1" customHeight="1" x14ac:dyDescent="0.25">
      <c r="C15431" s="160" t="s">
        <v>543</v>
      </c>
      <c r="D15431" s="161">
        <v>935</v>
      </c>
    </row>
    <row r="15432" spans="3:4" ht="15" hidden="1" customHeight="1" x14ac:dyDescent="0.25">
      <c r="C15432" s="158" t="s">
        <v>539</v>
      </c>
      <c r="D15432" s="159">
        <v>609.13</v>
      </c>
    </row>
    <row r="15433" spans="3:4" ht="15" hidden="1" customHeight="1" x14ac:dyDescent="0.25">
      <c r="C15433" s="160" t="s">
        <v>547</v>
      </c>
      <c r="D15433" s="161">
        <v>436.04</v>
      </c>
    </row>
    <row r="15434" spans="3:4" ht="15" hidden="1" customHeight="1" x14ac:dyDescent="0.25">
      <c r="C15434" s="158" t="s">
        <v>552</v>
      </c>
      <c r="D15434" s="159">
        <v>676.89</v>
      </c>
    </row>
    <row r="15435" spans="3:4" ht="15" hidden="1" customHeight="1" x14ac:dyDescent="0.25">
      <c r="C15435" s="160" t="s">
        <v>540</v>
      </c>
      <c r="D15435" s="161">
        <v>1036.29</v>
      </c>
    </row>
    <row r="15436" spans="3:4" ht="15" hidden="1" customHeight="1" x14ac:dyDescent="0.25">
      <c r="C15436" s="158" t="s">
        <v>543</v>
      </c>
      <c r="D15436" s="159">
        <v>764.3</v>
      </c>
    </row>
    <row r="15437" spans="3:4" ht="15" hidden="1" customHeight="1" x14ac:dyDescent="0.25">
      <c r="C15437" s="160" t="s">
        <v>552</v>
      </c>
      <c r="D15437" s="161">
        <v>942.09</v>
      </c>
    </row>
    <row r="15438" spans="3:4" ht="15" hidden="1" customHeight="1" x14ac:dyDescent="0.25">
      <c r="C15438" s="158" t="s">
        <v>542</v>
      </c>
      <c r="D15438" s="159">
        <v>660.85</v>
      </c>
    </row>
    <row r="15439" spans="3:4" ht="15" hidden="1" customHeight="1" x14ac:dyDescent="0.25">
      <c r="C15439" s="160" t="s">
        <v>540</v>
      </c>
      <c r="D15439" s="161">
        <v>1059.93</v>
      </c>
    </row>
    <row r="15440" spans="3:4" ht="15" hidden="1" customHeight="1" x14ac:dyDescent="0.25">
      <c r="C15440" s="158" t="s">
        <v>549</v>
      </c>
      <c r="D15440" s="159">
        <v>708.26</v>
      </c>
    </row>
    <row r="15441" spans="3:4" ht="15" hidden="1" customHeight="1" x14ac:dyDescent="0.25">
      <c r="C15441" s="160" t="s">
        <v>552</v>
      </c>
      <c r="D15441" s="161">
        <v>698.12</v>
      </c>
    </row>
    <row r="15442" spans="3:4" ht="15" hidden="1" customHeight="1" x14ac:dyDescent="0.25">
      <c r="C15442" s="158" t="s">
        <v>556</v>
      </c>
      <c r="D15442" s="159">
        <v>555.04</v>
      </c>
    </row>
    <row r="15443" spans="3:4" ht="15" hidden="1" customHeight="1" x14ac:dyDescent="0.25">
      <c r="C15443" s="160" t="s">
        <v>544</v>
      </c>
      <c r="D15443" s="161">
        <v>1263.93</v>
      </c>
    </row>
    <row r="15444" spans="3:4" ht="15" hidden="1" customHeight="1" x14ac:dyDescent="0.25">
      <c r="C15444" s="158" t="s">
        <v>543</v>
      </c>
      <c r="D15444" s="159">
        <v>1264.96</v>
      </c>
    </row>
    <row r="15445" spans="3:4" ht="15" hidden="1" customHeight="1" x14ac:dyDescent="0.25">
      <c r="C15445" s="160" t="s">
        <v>546</v>
      </c>
      <c r="D15445" s="161">
        <v>800.43</v>
      </c>
    </row>
    <row r="15446" spans="3:4" ht="15" hidden="1" customHeight="1" x14ac:dyDescent="0.25">
      <c r="C15446" s="158" t="s">
        <v>551</v>
      </c>
      <c r="D15446" s="159">
        <v>472.19</v>
      </c>
    </row>
    <row r="15447" spans="3:4" ht="15" hidden="1" customHeight="1" x14ac:dyDescent="0.25">
      <c r="C15447" s="160" t="s">
        <v>312</v>
      </c>
      <c r="D15447" s="161">
        <v>523.52</v>
      </c>
    </row>
    <row r="15448" spans="3:4" ht="15" hidden="1" customHeight="1" x14ac:dyDescent="0.25">
      <c r="C15448" s="158" t="s">
        <v>307</v>
      </c>
      <c r="D15448" s="159">
        <v>645.79</v>
      </c>
    </row>
    <row r="15449" spans="3:4" ht="15" hidden="1" customHeight="1" x14ac:dyDescent="0.25">
      <c r="C15449" s="160" t="s">
        <v>553</v>
      </c>
      <c r="D15449" s="161">
        <v>549.87</v>
      </c>
    </row>
    <row r="15450" spans="3:4" ht="15" hidden="1" customHeight="1" x14ac:dyDescent="0.25">
      <c r="C15450" s="158" t="s">
        <v>308</v>
      </c>
      <c r="D15450" s="159">
        <v>56.55</v>
      </c>
    </row>
    <row r="15451" spans="3:4" ht="15" hidden="1" customHeight="1" x14ac:dyDescent="0.25">
      <c r="C15451" s="160" t="s">
        <v>542</v>
      </c>
      <c r="D15451" s="161">
        <v>1016.14</v>
      </c>
    </row>
    <row r="15452" spans="3:4" ht="15" hidden="1" customHeight="1" x14ac:dyDescent="0.25">
      <c r="C15452" s="158" t="s">
        <v>551</v>
      </c>
      <c r="D15452" s="159">
        <v>789.11</v>
      </c>
    </row>
    <row r="15453" spans="3:4" ht="15" hidden="1" customHeight="1" x14ac:dyDescent="0.25">
      <c r="C15453" s="160" t="s">
        <v>312</v>
      </c>
      <c r="D15453" s="161">
        <v>226.66</v>
      </c>
    </row>
    <row r="15454" spans="3:4" ht="15" hidden="1" customHeight="1" x14ac:dyDescent="0.25">
      <c r="C15454" s="158" t="s">
        <v>307</v>
      </c>
      <c r="D15454" s="159">
        <v>1099.55</v>
      </c>
    </row>
    <row r="15455" spans="3:4" ht="15" hidden="1" customHeight="1" x14ac:dyDescent="0.25">
      <c r="C15455" s="160" t="s">
        <v>308</v>
      </c>
      <c r="D15455" s="161">
        <v>270.08</v>
      </c>
    </row>
    <row r="15456" spans="3:4" ht="15" hidden="1" customHeight="1" x14ac:dyDescent="0.25">
      <c r="C15456" s="158" t="s">
        <v>542</v>
      </c>
      <c r="D15456" s="159">
        <v>906.88</v>
      </c>
    </row>
    <row r="15457" spans="3:4" ht="15" hidden="1" customHeight="1" x14ac:dyDescent="0.25">
      <c r="C15457" s="160" t="s">
        <v>543</v>
      </c>
      <c r="D15457" s="161">
        <v>548.92999999999995</v>
      </c>
    </row>
    <row r="15458" spans="3:4" ht="15" hidden="1" customHeight="1" x14ac:dyDescent="0.25">
      <c r="C15458" s="158" t="s">
        <v>545</v>
      </c>
      <c r="D15458" s="159">
        <v>783.32</v>
      </c>
    </row>
    <row r="15459" spans="3:4" ht="15" hidden="1" customHeight="1" x14ac:dyDescent="0.25">
      <c r="C15459" s="160" t="s">
        <v>555</v>
      </c>
      <c r="D15459" s="161">
        <v>1160.26</v>
      </c>
    </row>
    <row r="15460" spans="3:4" ht="15" hidden="1" customHeight="1" x14ac:dyDescent="0.25">
      <c r="C15460" s="158" t="s">
        <v>312</v>
      </c>
      <c r="D15460" s="159">
        <v>1271.93</v>
      </c>
    </row>
    <row r="15461" spans="3:4" ht="15" hidden="1" customHeight="1" x14ac:dyDescent="0.25">
      <c r="C15461" s="160" t="s">
        <v>307</v>
      </c>
      <c r="D15461" s="161">
        <v>1211.3</v>
      </c>
    </row>
    <row r="15462" spans="3:4" ht="15" hidden="1" customHeight="1" x14ac:dyDescent="0.25">
      <c r="C15462" s="158" t="s">
        <v>308</v>
      </c>
      <c r="D15462" s="159">
        <v>677.72</v>
      </c>
    </row>
    <row r="15463" spans="3:4" ht="15" hidden="1" customHeight="1" x14ac:dyDescent="0.25">
      <c r="C15463" s="160" t="s">
        <v>539</v>
      </c>
      <c r="D15463" s="161">
        <v>838.8</v>
      </c>
    </row>
    <row r="15464" spans="3:4" ht="15" hidden="1" customHeight="1" x14ac:dyDescent="0.25">
      <c r="C15464" s="158" t="s">
        <v>309</v>
      </c>
      <c r="D15464" s="159">
        <v>768.06</v>
      </c>
    </row>
    <row r="15465" spans="3:4" ht="15" hidden="1" customHeight="1" x14ac:dyDescent="0.25">
      <c r="C15465" s="160" t="s">
        <v>312</v>
      </c>
      <c r="D15465" s="161">
        <v>588.4</v>
      </c>
    </row>
    <row r="15466" spans="3:4" ht="15" hidden="1" customHeight="1" x14ac:dyDescent="0.25">
      <c r="C15466" s="158" t="s">
        <v>550</v>
      </c>
      <c r="D15466" s="159">
        <v>521.26</v>
      </c>
    </row>
    <row r="15467" spans="3:4" ht="15" hidden="1" customHeight="1" x14ac:dyDescent="0.25">
      <c r="C15467" s="160" t="s">
        <v>544</v>
      </c>
      <c r="D15467" s="161">
        <v>760.35</v>
      </c>
    </row>
    <row r="15468" spans="3:4" ht="15" hidden="1" customHeight="1" x14ac:dyDescent="0.25">
      <c r="C15468" s="158" t="s">
        <v>549</v>
      </c>
      <c r="D15468" s="159">
        <v>1113.58</v>
      </c>
    </row>
    <row r="15469" spans="3:4" ht="15" hidden="1" customHeight="1" x14ac:dyDescent="0.25">
      <c r="C15469" s="160" t="s">
        <v>542</v>
      </c>
      <c r="D15469" s="161">
        <v>975.9</v>
      </c>
    </row>
    <row r="15470" spans="3:4" ht="15" hidden="1" customHeight="1" x14ac:dyDescent="0.25">
      <c r="C15470" s="158" t="s">
        <v>556</v>
      </c>
      <c r="D15470" s="159">
        <v>305.12</v>
      </c>
    </row>
    <row r="15471" spans="3:4" ht="15" hidden="1" customHeight="1" x14ac:dyDescent="0.25">
      <c r="C15471" s="160" t="s">
        <v>541</v>
      </c>
      <c r="D15471" s="161">
        <v>493.37</v>
      </c>
    </row>
    <row r="15472" spans="3:4" ht="15" hidden="1" customHeight="1" x14ac:dyDescent="0.25">
      <c r="C15472" s="158" t="s">
        <v>539</v>
      </c>
      <c r="D15472" s="159">
        <v>504.26</v>
      </c>
    </row>
    <row r="15473" spans="3:4" ht="15" hidden="1" customHeight="1" x14ac:dyDescent="0.25">
      <c r="C15473" s="160" t="s">
        <v>307</v>
      </c>
      <c r="D15473" s="161">
        <v>268.19</v>
      </c>
    </row>
    <row r="15474" spans="3:4" ht="15" hidden="1" customHeight="1" x14ac:dyDescent="0.25">
      <c r="C15474" s="158" t="s">
        <v>549</v>
      </c>
      <c r="D15474" s="159">
        <v>278.38</v>
      </c>
    </row>
    <row r="15475" spans="3:4" ht="15" hidden="1" customHeight="1" x14ac:dyDescent="0.25">
      <c r="C15475" s="160" t="s">
        <v>539</v>
      </c>
      <c r="D15475" s="161">
        <v>181.83</v>
      </c>
    </row>
    <row r="15476" spans="3:4" ht="15" hidden="1" customHeight="1" x14ac:dyDescent="0.25">
      <c r="C15476" s="158" t="s">
        <v>308</v>
      </c>
      <c r="D15476" s="159">
        <v>963.52</v>
      </c>
    </row>
    <row r="15477" spans="3:4" ht="15" hidden="1" customHeight="1" x14ac:dyDescent="0.25">
      <c r="C15477" s="160" t="s">
        <v>550</v>
      </c>
      <c r="D15477" s="161">
        <v>358.57</v>
      </c>
    </row>
    <row r="15478" spans="3:4" ht="15" hidden="1" customHeight="1" x14ac:dyDescent="0.25">
      <c r="C15478" s="158" t="s">
        <v>552</v>
      </c>
      <c r="D15478" s="159">
        <v>1114.8499999999999</v>
      </c>
    </row>
    <row r="15479" spans="3:4" ht="15" hidden="1" customHeight="1" x14ac:dyDescent="0.25">
      <c r="C15479" s="160" t="s">
        <v>552</v>
      </c>
      <c r="D15479" s="161">
        <v>588.44000000000005</v>
      </c>
    </row>
    <row r="15480" spans="3:4" ht="15" hidden="1" customHeight="1" x14ac:dyDescent="0.25">
      <c r="C15480" s="158" t="s">
        <v>550</v>
      </c>
      <c r="D15480" s="159">
        <v>455.56</v>
      </c>
    </row>
    <row r="15481" spans="3:4" ht="15" hidden="1" customHeight="1" x14ac:dyDescent="0.25">
      <c r="C15481" s="160" t="s">
        <v>545</v>
      </c>
      <c r="D15481" s="161">
        <v>1179.95</v>
      </c>
    </row>
    <row r="15482" spans="3:4" ht="15" hidden="1" customHeight="1" x14ac:dyDescent="0.25">
      <c r="C15482" s="158" t="s">
        <v>556</v>
      </c>
      <c r="D15482" s="159">
        <v>922.15</v>
      </c>
    </row>
    <row r="15483" spans="3:4" ht="15" hidden="1" customHeight="1" x14ac:dyDescent="0.25">
      <c r="C15483" s="160" t="s">
        <v>555</v>
      </c>
      <c r="D15483" s="161">
        <v>440.79</v>
      </c>
    </row>
    <row r="15484" spans="3:4" ht="15" hidden="1" customHeight="1" x14ac:dyDescent="0.25">
      <c r="C15484" s="158" t="s">
        <v>544</v>
      </c>
      <c r="D15484" s="159">
        <v>738.72</v>
      </c>
    </row>
    <row r="15485" spans="3:4" ht="15" hidden="1" customHeight="1" x14ac:dyDescent="0.25">
      <c r="C15485" s="160" t="s">
        <v>308</v>
      </c>
      <c r="D15485" s="161">
        <v>130.09</v>
      </c>
    </row>
    <row r="15486" spans="3:4" ht="15" hidden="1" customHeight="1" x14ac:dyDescent="0.25">
      <c r="C15486" s="158" t="s">
        <v>555</v>
      </c>
      <c r="D15486" s="159">
        <v>20.14</v>
      </c>
    </row>
    <row r="15487" spans="3:4" ht="15" hidden="1" customHeight="1" x14ac:dyDescent="0.25">
      <c r="C15487" s="160" t="s">
        <v>549</v>
      </c>
      <c r="D15487" s="161">
        <v>719.99</v>
      </c>
    </row>
    <row r="15488" spans="3:4" ht="15" hidden="1" customHeight="1" x14ac:dyDescent="0.25">
      <c r="C15488" s="158" t="s">
        <v>546</v>
      </c>
      <c r="D15488" s="159">
        <v>538.27</v>
      </c>
    </row>
    <row r="15489" spans="3:4" ht="15" hidden="1" customHeight="1" x14ac:dyDescent="0.25">
      <c r="C15489" s="160" t="s">
        <v>308</v>
      </c>
      <c r="D15489" s="161">
        <v>498.07</v>
      </c>
    </row>
    <row r="15490" spans="3:4" ht="15" hidden="1" customHeight="1" x14ac:dyDescent="0.25">
      <c r="C15490" s="158" t="s">
        <v>551</v>
      </c>
      <c r="D15490" s="159">
        <v>904.52</v>
      </c>
    </row>
    <row r="15491" spans="3:4" ht="15" hidden="1" customHeight="1" x14ac:dyDescent="0.25">
      <c r="C15491" s="160" t="s">
        <v>539</v>
      </c>
      <c r="D15491" s="161">
        <v>1172.9100000000001</v>
      </c>
    </row>
    <row r="15492" spans="3:4" ht="15" hidden="1" customHeight="1" x14ac:dyDescent="0.25">
      <c r="C15492" s="158" t="s">
        <v>540</v>
      </c>
      <c r="D15492" s="159">
        <v>503.04</v>
      </c>
    </row>
    <row r="15493" spans="3:4" ht="15" hidden="1" customHeight="1" x14ac:dyDescent="0.25">
      <c r="C15493" s="160" t="s">
        <v>551</v>
      </c>
      <c r="D15493" s="161">
        <v>1198.19</v>
      </c>
    </row>
    <row r="15494" spans="3:4" ht="15" hidden="1" customHeight="1" x14ac:dyDescent="0.25">
      <c r="C15494" s="158" t="s">
        <v>540</v>
      </c>
      <c r="D15494" s="159">
        <v>431.85</v>
      </c>
    </row>
    <row r="15495" spans="3:4" ht="15" hidden="1" customHeight="1" x14ac:dyDescent="0.25">
      <c r="C15495" s="160" t="s">
        <v>555</v>
      </c>
      <c r="D15495" s="161">
        <v>1103.8699999999999</v>
      </c>
    </row>
    <row r="15496" spans="3:4" ht="15" hidden="1" customHeight="1" x14ac:dyDescent="0.25">
      <c r="C15496" s="158" t="s">
        <v>540</v>
      </c>
      <c r="D15496" s="159">
        <v>1177.3</v>
      </c>
    </row>
    <row r="15497" spans="3:4" ht="15" hidden="1" customHeight="1" x14ac:dyDescent="0.25">
      <c r="C15497" s="160" t="s">
        <v>309</v>
      </c>
      <c r="D15497" s="161">
        <v>305.52</v>
      </c>
    </row>
    <row r="15498" spans="3:4" ht="15" hidden="1" customHeight="1" x14ac:dyDescent="0.25">
      <c r="C15498" s="158" t="s">
        <v>307</v>
      </c>
      <c r="D15498" s="159">
        <v>161.22999999999999</v>
      </c>
    </row>
    <row r="15499" spans="3:4" ht="15" hidden="1" customHeight="1" x14ac:dyDescent="0.25">
      <c r="C15499" s="160" t="s">
        <v>547</v>
      </c>
      <c r="D15499" s="161">
        <v>184.6</v>
      </c>
    </row>
    <row r="15500" spans="3:4" ht="15" hidden="1" customHeight="1" x14ac:dyDescent="0.25">
      <c r="C15500" s="158" t="s">
        <v>546</v>
      </c>
      <c r="D15500" s="159">
        <v>1006.32</v>
      </c>
    </row>
    <row r="15501" spans="3:4" ht="15" hidden="1" customHeight="1" x14ac:dyDescent="0.25">
      <c r="C15501" s="160" t="s">
        <v>307</v>
      </c>
      <c r="D15501" s="161">
        <v>720.19</v>
      </c>
    </row>
    <row r="15502" spans="3:4" ht="15" hidden="1" customHeight="1" x14ac:dyDescent="0.25">
      <c r="C15502" s="158" t="s">
        <v>550</v>
      </c>
      <c r="D15502" s="159">
        <v>704.79</v>
      </c>
    </row>
    <row r="15503" spans="3:4" ht="15" hidden="1" customHeight="1" x14ac:dyDescent="0.25">
      <c r="C15503" s="160" t="s">
        <v>309</v>
      </c>
      <c r="D15503" s="161">
        <v>544.86</v>
      </c>
    </row>
    <row r="15504" spans="3:4" ht="15" hidden="1" customHeight="1" x14ac:dyDescent="0.25">
      <c r="C15504" s="158" t="s">
        <v>547</v>
      </c>
      <c r="D15504" s="159">
        <v>495.21</v>
      </c>
    </row>
    <row r="15505" spans="3:4" ht="15" hidden="1" customHeight="1" x14ac:dyDescent="0.25">
      <c r="C15505" s="160" t="s">
        <v>540</v>
      </c>
      <c r="D15505" s="161">
        <v>571.04</v>
      </c>
    </row>
    <row r="15506" spans="3:4" ht="15" hidden="1" customHeight="1" x14ac:dyDescent="0.25">
      <c r="C15506" s="158" t="s">
        <v>552</v>
      </c>
      <c r="D15506" s="159">
        <v>689.99</v>
      </c>
    </row>
    <row r="15507" spans="3:4" ht="15" hidden="1" customHeight="1" x14ac:dyDescent="0.25">
      <c r="C15507" s="160" t="s">
        <v>539</v>
      </c>
      <c r="D15507" s="161">
        <v>693.12</v>
      </c>
    </row>
    <row r="15508" spans="3:4" ht="15" hidden="1" customHeight="1" x14ac:dyDescent="0.25">
      <c r="C15508" s="158" t="s">
        <v>552</v>
      </c>
      <c r="D15508" s="159">
        <v>328.3</v>
      </c>
    </row>
    <row r="15509" spans="3:4" ht="15" hidden="1" customHeight="1" x14ac:dyDescent="0.25">
      <c r="C15509" s="160" t="s">
        <v>547</v>
      </c>
      <c r="D15509" s="161">
        <v>772.07</v>
      </c>
    </row>
    <row r="15510" spans="3:4" ht="15" hidden="1" customHeight="1" x14ac:dyDescent="0.25">
      <c r="C15510" s="158" t="s">
        <v>542</v>
      </c>
      <c r="D15510" s="159">
        <v>1213.74</v>
      </c>
    </row>
    <row r="15511" spans="3:4" ht="15" hidden="1" customHeight="1" x14ac:dyDescent="0.25">
      <c r="C15511" s="160" t="s">
        <v>543</v>
      </c>
      <c r="D15511" s="161">
        <v>702.54</v>
      </c>
    </row>
    <row r="15512" spans="3:4" ht="15" hidden="1" customHeight="1" x14ac:dyDescent="0.25">
      <c r="C15512" s="158" t="s">
        <v>307</v>
      </c>
      <c r="D15512" s="159">
        <v>439.25</v>
      </c>
    </row>
    <row r="15513" spans="3:4" ht="15" hidden="1" customHeight="1" x14ac:dyDescent="0.25">
      <c r="C15513" s="160" t="s">
        <v>552</v>
      </c>
      <c r="D15513" s="161">
        <v>746.34</v>
      </c>
    </row>
    <row r="15514" spans="3:4" ht="15" hidden="1" customHeight="1" x14ac:dyDescent="0.25">
      <c r="C15514" s="158" t="s">
        <v>544</v>
      </c>
      <c r="D15514" s="159">
        <v>1025.27</v>
      </c>
    </row>
    <row r="15515" spans="3:4" ht="15" hidden="1" customHeight="1" x14ac:dyDescent="0.25">
      <c r="C15515" s="160" t="s">
        <v>551</v>
      </c>
      <c r="D15515" s="161">
        <v>510.64</v>
      </c>
    </row>
    <row r="15516" spans="3:4" ht="15" hidden="1" customHeight="1" x14ac:dyDescent="0.25">
      <c r="C15516" s="158" t="s">
        <v>539</v>
      </c>
      <c r="D15516" s="159">
        <v>357.62</v>
      </c>
    </row>
    <row r="15517" spans="3:4" ht="15" hidden="1" customHeight="1" x14ac:dyDescent="0.25">
      <c r="C15517" s="160" t="s">
        <v>548</v>
      </c>
      <c r="D15517" s="161">
        <v>748.38</v>
      </c>
    </row>
    <row r="15518" spans="3:4" ht="15" hidden="1" customHeight="1" x14ac:dyDescent="0.25">
      <c r="C15518" s="158" t="s">
        <v>309</v>
      </c>
      <c r="D15518" s="159">
        <v>237.55</v>
      </c>
    </row>
    <row r="15519" spans="3:4" ht="15" hidden="1" customHeight="1" x14ac:dyDescent="0.25">
      <c r="C15519" s="160" t="s">
        <v>552</v>
      </c>
      <c r="D15519" s="161">
        <v>528.64</v>
      </c>
    </row>
    <row r="15520" spans="3:4" ht="15" hidden="1" customHeight="1" x14ac:dyDescent="0.25">
      <c r="C15520" s="158" t="s">
        <v>555</v>
      </c>
      <c r="D15520" s="159">
        <v>984.46</v>
      </c>
    </row>
    <row r="15521" spans="3:4" ht="15" hidden="1" customHeight="1" x14ac:dyDescent="0.25">
      <c r="C15521" s="160" t="s">
        <v>541</v>
      </c>
      <c r="D15521" s="161">
        <v>100.15</v>
      </c>
    </row>
    <row r="15522" spans="3:4" ht="15" hidden="1" customHeight="1" x14ac:dyDescent="0.25">
      <c r="C15522" s="158" t="s">
        <v>556</v>
      </c>
      <c r="D15522" s="159">
        <v>401.63</v>
      </c>
    </row>
    <row r="15523" spans="3:4" ht="15" hidden="1" customHeight="1" x14ac:dyDescent="0.25">
      <c r="C15523" s="160" t="s">
        <v>541</v>
      </c>
      <c r="D15523" s="161">
        <v>277.55</v>
      </c>
    </row>
    <row r="15524" spans="3:4" ht="15" hidden="1" customHeight="1" x14ac:dyDescent="0.25">
      <c r="C15524" s="158" t="s">
        <v>549</v>
      </c>
      <c r="D15524" s="159">
        <v>832.08</v>
      </c>
    </row>
    <row r="15525" spans="3:4" ht="15" hidden="1" customHeight="1" x14ac:dyDescent="0.25">
      <c r="C15525" s="160" t="s">
        <v>551</v>
      </c>
      <c r="D15525" s="161">
        <v>1016.22</v>
      </c>
    </row>
    <row r="15526" spans="3:4" ht="15" hidden="1" customHeight="1" x14ac:dyDescent="0.25">
      <c r="C15526" s="158" t="s">
        <v>549</v>
      </c>
      <c r="D15526" s="159">
        <v>754.87</v>
      </c>
    </row>
    <row r="15527" spans="3:4" ht="15" hidden="1" customHeight="1" x14ac:dyDescent="0.25">
      <c r="C15527" s="160" t="s">
        <v>553</v>
      </c>
      <c r="D15527" s="161">
        <v>91.7</v>
      </c>
    </row>
    <row r="15528" spans="3:4" ht="15" hidden="1" customHeight="1" x14ac:dyDescent="0.25">
      <c r="C15528" s="158" t="s">
        <v>546</v>
      </c>
      <c r="D15528" s="159">
        <v>836.7</v>
      </c>
    </row>
    <row r="15529" spans="3:4" ht="15" hidden="1" customHeight="1" x14ac:dyDescent="0.25">
      <c r="C15529" s="160" t="s">
        <v>551</v>
      </c>
      <c r="D15529" s="161">
        <v>932.49</v>
      </c>
    </row>
    <row r="15530" spans="3:4" ht="15" hidden="1" customHeight="1" x14ac:dyDescent="0.25">
      <c r="C15530" s="158" t="s">
        <v>556</v>
      </c>
      <c r="D15530" s="159">
        <v>818.84</v>
      </c>
    </row>
    <row r="15531" spans="3:4" ht="15" hidden="1" customHeight="1" x14ac:dyDescent="0.25">
      <c r="C15531" s="160" t="s">
        <v>540</v>
      </c>
      <c r="D15531" s="161">
        <v>594.92999999999995</v>
      </c>
    </row>
    <row r="15532" spans="3:4" ht="15" hidden="1" customHeight="1" x14ac:dyDescent="0.25">
      <c r="C15532" s="158" t="s">
        <v>543</v>
      </c>
      <c r="D15532" s="159">
        <v>865.78</v>
      </c>
    </row>
    <row r="15533" spans="3:4" ht="15" hidden="1" customHeight="1" x14ac:dyDescent="0.25">
      <c r="C15533" s="160" t="s">
        <v>307</v>
      </c>
      <c r="D15533" s="161">
        <v>511.98</v>
      </c>
    </row>
    <row r="15534" spans="3:4" ht="15" hidden="1" customHeight="1" x14ac:dyDescent="0.25">
      <c r="C15534" s="158" t="s">
        <v>544</v>
      </c>
      <c r="D15534" s="159">
        <v>411.94</v>
      </c>
    </row>
    <row r="15535" spans="3:4" ht="15" hidden="1" customHeight="1" x14ac:dyDescent="0.25">
      <c r="C15535" s="160" t="s">
        <v>543</v>
      </c>
      <c r="D15535" s="161">
        <v>591.34</v>
      </c>
    </row>
    <row r="15536" spans="3:4" ht="15" hidden="1" customHeight="1" x14ac:dyDescent="0.25">
      <c r="C15536" s="158" t="s">
        <v>548</v>
      </c>
      <c r="D15536" s="159">
        <v>1107.43</v>
      </c>
    </row>
    <row r="15537" spans="3:4" ht="15" hidden="1" customHeight="1" x14ac:dyDescent="0.25">
      <c r="C15537" s="160" t="s">
        <v>554</v>
      </c>
      <c r="D15537" s="161">
        <v>78.959999999999994</v>
      </c>
    </row>
    <row r="15538" spans="3:4" ht="15" hidden="1" customHeight="1" x14ac:dyDescent="0.25">
      <c r="C15538" s="158" t="s">
        <v>551</v>
      </c>
      <c r="D15538" s="159">
        <v>994.45</v>
      </c>
    </row>
    <row r="15539" spans="3:4" ht="15" hidden="1" customHeight="1" x14ac:dyDescent="0.25">
      <c r="C15539" s="160" t="s">
        <v>549</v>
      </c>
      <c r="D15539" s="161">
        <v>315.87</v>
      </c>
    </row>
    <row r="15540" spans="3:4" ht="15" hidden="1" customHeight="1" x14ac:dyDescent="0.25">
      <c r="C15540" s="158" t="s">
        <v>548</v>
      </c>
      <c r="D15540" s="159">
        <v>1097.45</v>
      </c>
    </row>
    <row r="15541" spans="3:4" ht="15" hidden="1" customHeight="1" x14ac:dyDescent="0.25">
      <c r="C15541" s="160" t="s">
        <v>309</v>
      </c>
      <c r="D15541" s="161">
        <v>630.04999999999995</v>
      </c>
    </row>
    <row r="15542" spans="3:4" ht="15" hidden="1" customHeight="1" x14ac:dyDescent="0.25">
      <c r="C15542" s="158" t="s">
        <v>557</v>
      </c>
      <c r="D15542" s="159">
        <v>747.2</v>
      </c>
    </row>
    <row r="15543" spans="3:4" ht="15" hidden="1" customHeight="1" x14ac:dyDescent="0.25">
      <c r="C15543" s="160" t="s">
        <v>547</v>
      </c>
      <c r="D15543" s="161">
        <v>125.64</v>
      </c>
    </row>
    <row r="15544" spans="3:4" ht="15" hidden="1" customHeight="1" x14ac:dyDescent="0.25">
      <c r="C15544" s="158" t="s">
        <v>543</v>
      </c>
      <c r="D15544" s="159">
        <v>978.89</v>
      </c>
    </row>
    <row r="15545" spans="3:4" ht="15" hidden="1" customHeight="1" x14ac:dyDescent="0.25">
      <c r="C15545" s="160" t="s">
        <v>539</v>
      </c>
      <c r="D15545" s="161">
        <v>413.57</v>
      </c>
    </row>
    <row r="15546" spans="3:4" ht="15" hidden="1" customHeight="1" x14ac:dyDescent="0.25">
      <c r="C15546" s="158" t="s">
        <v>546</v>
      </c>
      <c r="D15546" s="159">
        <v>773.28</v>
      </c>
    </row>
    <row r="15547" spans="3:4" ht="15" hidden="1" customHeight="1" x14ac:dyDescent="0.25">
      <c r="C15547" s="160" t="s">
        <v>539</v>
      </c>
      <c r="D15547" s="161">
        <v>1103.8699999999999</v>
      </c>
    </row>
    <row r="15548" spans="3:4" ht="15" hidden="1" customHeight="1" x14ac:dyDescent="0.25">
      <c r="C15548" s="158" t="s">
        <v>555</v>
      </c>
      <c r="D15548" s="159">
        <v>740.71</v>
      </c>
    </row>
    <row r="15549" spans="3:4" ht="15" hidden="1" customHeight="1" x14ac:dyDescent="0.25">
      <c r="C15549" s="160" t="s">
        <v>308</v>
      </c>
      <c r="D15549" s="161">
        <v>702.75</v>
      </c>
    </row>
    <row r="15550" spans="3:4" ht="15" hidden="1" customHeight="1" x14ac:dyDescent="0.25">
      <c r="C15550" s="158" t="s">
        <v>552</v>
      </c>
      <c r="D15550" s="159">
        <v>333.88</v>
      </c>
    </row>
    <row r="15551" spans="3:4" ht="15" hidden="1" customHeight="1" x14ac:dyDescent="0.25">
      <c r="C15551" s="160" t="s">
        <v>551</v>
      </c>
      <c r="D15551" s="161">
        <v>969.3</v>
      </c>
    </row>
    <row r="15552" spans="3:4" ht="15" hidden="1" customHeight="1" x14ac:dyDescent="0.25">
      <c r="C15552" s="158" t="s">
        <v>543</v>
      </c>
      <c r="D15552" s="159">
        <v>553.04</v>
      </c>
    </row>
    <row r="15553" spans="3:4" ht="15" hidden="1" customHeight="1" x14ac:dyDescent="0.25">
      <c r="C15553" s="160" t="s">
        <v>540</v>
      </c>
      <c r="D15553" s="161">
        <v>1065.9100000000001</v>
      </c>
    </row>
    <row r="15554" spans="3:4" ht="15" hidden="1" customHeight="1" x14ac:dyDescent="0.25">
      <c r="C15554" s="158" t="s">
        <v>312</v>
      </c>
      <c r="D15554" s="159">
        <v>1176.52</v>
      </c>
    </row>
    <row r="15555" spans="3:4" ht="15" hidden="1" customHeight="1" x14ac:dyDescent="0.25">
      <c r="C15555" s="160" t="s">
        <v>312</v>
      </c>
      <c r="D15555" s="161">
        <v>901.99</v>
      </c>
    </row>
    <row r="15556" spans="3:4" ht="15" hidden="1" customHeight="1" x14ac:dyDescent="0.25">
      <c r="C15556" s="158" t="s">
        <v>546</v>
      </c>
      <c r="D15556" s="159">
        <v>767.63</v>
      </c>
    </row>
    <row r="15557" spans="3:4" ht="15" hidden="1" customHeight="1" x14ac:dyDescent="0.25">
      <c r="C15557" s="160" t="s">
        <v>309</v>
      </c>
      <c r="D15557" s="161">
        <v>207.28</v>
      </c>
    </row>
    <row r="15558" spans="3:4" ht="15" hidden="1" customHeight="1" x14ac:dyDescent="0.25">
      <c r="C15558" s="158" t="s">
        <v>545</v>
      </c>
      <c r="D15558" s="159">
        <v>876.49</v>
      </c>
    </row>
    <row r="15559" spans="3:4" ht="15" hidden="1" customHeight="1" x14ac:dyDescent="0.25">
      <c r="C15559" s="160" t="s">
        <v>309</v>
      </c>
      <c r="D15559" s="161">
        <v>671.34</v>
      </c>
    </row>
    <row r="15560" spans="3:4" ht="15" hidden="1" customHeight="1" x14ac:dyDescent="0.25">
      <c r="C15560" s="158" t="s">
        <v>541</v>
      </c>
      <c r="D15560" s="159">
        <v>663.51</v>
      </c>
    </row>
    <row r="15561" spans="3:4" ht="15" hidden="1" customHeight="1" x14ac:dyDescent="0.25">
      <c r="C15561" s="160" t="s">
        <v>550</v>
      </c>
      <c r="D15561" s="161">
        <v>83.69</v>
      </c>
    </row>
    <row r="15562" spans="3:4" ht="15" hidden="1" customHeight="1" x14ac:dyDescent="0.25">
      <c r="C15562" s="158" t="s">
        <v>308</v>
      </c>
      <c r="D15562" s="159">
        <v>470.91</v>
      </c>
    </row>
    <row r="15563" spans="3:4" ht="15" hidden="1" customHeight="1" x14ac:dyDescent="0.25">
      <c r="C15563" s="160" t="s">
        <v>548</v>
      </c>
      <c r="D15563" s="161">
        <v>557.58000000000004</v>
      </c>
    </row>
    <row r="15564" spans="3:4" ht="15" hidden="1" customHeight="1" x14ac:dyDescent="0.25">
      <c r="C15564" s="158" t="s">
        <v>543</v>
      </c>
      <c r="D15564" s="159">
        <v>556.95000000000005</v>
      </c>
    </row>
    <row r="15565" spans="3:4" ht="15" hidden="1" customHeight="1" x14ac:dyDescent="0.25">
      <c r="C15565" s="160" t="s">
        <v>539</v>
      </c>
      <c r="D15565" s="161">
        <v>61.98</v>
      </c>
    </row>
    <row r="15566" spans="3:4" ht="15" hidden="1" customHeight="1" x14ac:dyDescent="0.25">
      <c r="C15566" s="158" t="s">
        <v>308</v>
      </c>
      <c r="D15566" s="159">
        <v>655.46</v>
      </c>
    </row>
    <row r="15567" spans="3:4" ht="15" hidden="1" customHeight="1" x14ac:dyDescent="0.25">
      <c r="C15567" s="160" t="s">
        <v>308</v>
      </c>
      <c r="D15567" s="161">
        <v>166.14</v>
      </c>
    </row>
    <row r="15568" spans="3:4" ht="15" hidden="1" customHeight="1" x14ac:dyDescent="0.25">
      <c r="C15568" s="158" t="s">
        <v>549</v>
      </c>
      <c r="D15568" s="159">
        <v>1108.5899999999999</v>
      </c>
    </row>
    <row r="15569" spans="3:4" ht="15" hidden="1" customHeight="1" x14ac:dyDescent="0.25">
      <c r="C15569" s="160" t="s">
        <v>307</v>
      </c>
      <c r="D15569" s="161">
        <v>788.18</v>
      </c>
    </row>
    <row r="15570" spans="3:4" ht="15" hidden="1" customHeight="1" x14ac:dyDescent="0.25">
      <c r="C15570" s="158" t="s">
        <v>312</v>
      </c>
      <c r="D15570" s="159">
        <v>683.56</v>
      </c>
    </row>
    <row r="15571" spans="3:4" ht="15" hidden="1" customHeight="1" x14ac:dyDescent="0.25">
      <c r="C15571" s="160" t="s">
        <v>545</v>
      </c>
      <c r="D15571" s="161">
        <v>738.42</v>
      </c>
    </row>
    <row r="15572" spans="3:4" ht="15" hidden="1" customHeight="1" x14ac:dyDescent="0.25">
      <c r="C15572" s="158" t="s">
        <v>307</v>
      </c>
      <c r="D15572" s="159">
        <v>979.37</v>
      </c>
    </row>
    <row r="15573" spans="3:4" ht="15" hidden="1" customHeight="1" x14ac:dyDescent="0.25">
      <c r="C15573" s="160" t="s">
        <v>553</v>
      </c>
      <c r="D15573" s="161">
        <v>600.62</v>
      </c>
    </row>
    <row r="15574" spans="3:4" ht="15" hidden="1" customHeight="1" x14ac:dyDescent="0.25">
      <c r="C15574" s="158" t="s">
        <v>545</v>
      </c>
      <c r="D15574" s="159">
        <v>1169.28</v>
      </c>
    </row>
    <row r="15575" spans="3:4" ht="15" hidden="1" customHeight="1" x14ac:dyDescent="0.25">
      <c r="C15575" s="160" t="s">
        <v>558</v>
      </c>
      <c r="D15575" s="161">
        <v>453.84</v>
      </c>
    </row>
    <row r="15576" spans="3:4" ht="15" hidden="1" customHeight="1" x14ac:dyDescent="0.25">
      <c r="C15576" s="158" t="s">
        <v>554</v>
      </c>
      <c r="D15576" s="159">
        <v>198.51</v>
      </c>
    </row>
    <row r="15577" spans="3:4" ht="15" hidden="1" customHeight="1" x14ac:dyDescent="0.25">
      <c r="C15577" s="160" t="s">
        <v>542</v>
      </c>
      <c r="D15577" s="161">
        <v>126.16</v>
      </c>
    </row>
    <row r="15578" spans="3:4" ht="15" hidden="1" customHeight="1" x14ac:dyDescent="0.25">
      <c r="C15578" s="158" t="s">
        <v>308</v>
      </c>
      <c r="D15578" s="159">
        <v>538.95000000000005</v>
      </c>
    </row>
    <row r="15579" spans="3:4" ht="15" hidden="1" customHeight="1" x14ac:dyDescent="0.25">
      <c r="C15579" s="160" t="s">
        <v>545</v>
      </c>
      <c r="D15579" s="161">
        <v>1128.75</v>
      </c>
    </row>
    <row r="15580" spans="3:4" ht="15" hidden="1" customHeight="1" x14ac:dyDescent="0.25">
      <c r="C15580" s="158" t="s">
        <v>556</v>
      </c>
      <c r="D15580" s="159">
        <v>135.77000000000001</v>
      </c>
    </row>
    <row r="15581" spans="3:4" ht="15" hidden="1" customHeight="1" x14ac:dyDescent="0.25">
      <c r="C15581" s="160" t="s">
        <v>555</v>
      </c>
      <c r="D15581" s="161">
        <v>1222.42</v>
      </c>
    </row>
    <row r="15582" spans="3:4" ht="15" hidden="1" customHeight="1" x14ac:dyDescent="0.25">
      <c r="C15582" s="158" t="s">
        <v>545</v>
      </c>
      <c r="D15582" s="159">
        <v>295.62</v>
      </c>
    </row>
    <row r="15583" spans="3:4" ht="15" hidden="1" customHeight="1" x14ac:dyDescent="0.25">
      <c r="C15583" s="160" t="s">
        <v>307</v>
      </c>
      <c r="D15583" s="161">
        <v>1155.76</v>
      </c>
    </row>
    <row r="15584" spans="3:4" ht="15" hidden="1" customHeight="1" x14ac:dyDescent="0.25">
      <c r="C15584" s="158" t="s">
        <v>545</v>
      </c>
      <c r="D15584" s="159">
        <v>43.23</v>
      </c>
    </row>
    <row r="15585" spans="3:4" ht="15" hidden="1" customHeight="1" x14ac:dyDescent="0.25">
      <c r="C15585" s="160" t="s">
        <v>553</v>
      </c>
      <c r="D15585" s="161">
        <v>282.08999999999997</v>
      </c>
    </row>
    <row r="15586" spans="3:4" ht="15" hidden="1" customHeight="1" x14ac:dyDescent="0.25">
      <c r="C15586" s="158" t="s">
        <v>540</v>
      </c>
      <c r="D15586" s="159">
        <v>131.36000000000001</v>
      </c>
    </row>
    <row r="15587" spans="3:4" ht="15" hidden="1" customHeight="1" x14ac:dyDescent="0.25">
      <c r="C15587" s="160" t="s">
        <v>312</v>
      </c>
      <c r="D15587" s="161">
        <v>59.61</v>
      </c>
    </row>
    <row r="15588" spans="3:4" ht="15" hidden="1" customHeight="1" x14ac:dyDescent="0.25">
      <c r="C15588" s="158" t="s">
        <v>551</v>
      </c>
      <c r="D15588" s="159">
        <v>1151.73</v>
      </c>
    </row>
    <row r="15589" spans="3:4" ht="15" hidden="1" customHeight="1" x14ac:dyDescent="0.25">
      <c r="C15589" s="160" t="s">
        <v>307</v>
      </c>
      <c r="D15589" s="161">
        <v>1251.71</v>
      </c>
    </row>
    <row r="15590" spans="3:4" ht="15" hidden="1" customHeight="1" x14ac:dyDescent="0.25">
      <c r="C15590" s="158" t="s">
        <v>558</v>
      </c>
      <c r="D15590" s="159">
        <v>411.97</v>
      </c>
    </row>
    <row r="15591" spans="3:4" ht="15" hidden="1" customHeight="1" x14ac:dyDescent="0.25">
      <c r="C15591" s="160" t="s">
        <v>549</v>
      </c>
      <c r="D15591" s="161">
        <v>338.19</v>
      </c>
    </row>
    <row r="15592" spans="3:4" ht="15" hidden="1" customHeight="1" x14ac:dyDescent="0.25">
      <c r="C15592" s="158" t="s">
        <v>545</v>
      </c>
      <c r="D15592" s="159">
        <v>341.68</v>
      </c>
    </row>
    <row r="15593" spans="3:4" ht="15" hidden="1" customHeight="1" x14ac:dyDescent="0.25">
      <c r="C15593" s="160" t="s">
        <v>545</v>
      </c>
      <c r="D15593" s="161">
        <v>929.1</v>
      </c>
    </row>
    <row r="15594" spans="3:4" ht="15" hidden="1" customHeight="1" x14ac:dyDescent="0.25">
      <c r="C15594" s="158" t="s">
        <v>546</v>
      </c>
      <c r="D15594" s="159">
        <v>603.47</v>
      </c>
    </row>
    <row r="15595" spans="3:4" ht="15" hidden="1" customHeight="1" x14ac:dyDescent="0.25">
      <c r="C15595" s="160" t="s">
        <v>540</v>
      </c>
      <c r="D15595" s="161">
        <v>330.09</v>
      </c>
    </row>
    <row r="15596" spans="3:4" ht="15" hidden="1" customHeight="1" x14ac:dyDescent="0.25">
      <c r="C15596" s="158" t="s">
        <v>549</v>
      </c>
      <c r="D15596" s="159">
        <v>258.92</v>
      </c>
    </row>
    <row r="15597" spans="3:4" ht="15" hidden="1" customHeight="1" x14ac:dyDescent="0.25">
      <c r="C15597" s="160" t="s">
        <v>542</v>
      </c>
      <c r="D15597" s="161">
        <v>317.01</v>
      </c>
    </row>
    <row r="15598" spans="3:4" ht="15" hidden="1" customHeight="1" x14ac:dyDescent="0.25">
      <c r="C15598" s="158" t="s">
        <v>307</v>
      </c>
      <c r="D15598" s="159">
        <v>488.86</v>
      </c>
    </row>
    <row r="15599" spans="3:4" ht="15" hidden="1" customHeight="1" x14ac:dyDescent="0.25">
      <c r="C15599" s="160" t="s">
        <v>540</v>
      </c>
      <c r="D15599" s="161">
        <v>968.54</v>
      </c>
    </row>
    <row r="15600" spans="3:4" ht="15" hidden="1" customHeight="1" x14ac:dyDescent="0.25">
      <c r="C15600" s="158" t="s">
        <v>308</v>
      </c>
      <c r="D15600" s="159">
        <v>156.52000000000001</v>
      </c>
    </row>
    <row r="15601" spans="3:4" ht="15" hidden="1" customHeight="1" x14ac:dyDescent="0.25">
      <c r="C15601" s="160" t="s">
        <v>307</v>
      </c>
      <c r="D15601" s="161">
        <v>1195.18</v>
      </c>
    </row>
    <row r="15602" spans="3:4" ht="15" hidden="1" customHeight="1" x14ac:dyDescent="0.25">
      <c r="C15602" s="158" t="s">
        <v>540</v>
      </c>
      <c r="D15602" s="159">
        <v>466.99</v>
      </c>
    </row>
    <row r="15603" spans="3:4" ht="15" hidden="1" customHeight="1" x14ac:dyDescent="0.25">
      <c r="C15603" s="160" t="s">
        <v>549</v>
      </c>
      <c r="D15603" s="161">
        <v>1003.64</v>
      </c>
    </row>
    <row r="15604" spans="3:4" ht="15" hidden="1" customHeight="1" x14ac:dyDescent="0.25">
      <c r="C15604" s="158" t="s">
        <v>543</v>
      </c>
      <c r="D15604" s="159">
        <v>706.14</v>
      </c>
    </row>
    <row r="15605" spans="3:4" ht="15" hidden="1" customHeight="1" x14ac:dyDescent="0.25">
      <c r="C15605" s="160" t="s">
        <v>552</v>
      </c>
      <c r="D15605" s="161">
        <v>116.5</v>
      </c>
    </row>
    <row r="15606" spans="3:4" ht="15" hidden="1" customHeight="1" x14ac:dyDescent="0.25">
      <c r="C15606" s="158" t="s">
        <v>307</v>
      </c>
      <c r="D15606" s="159">
        <v>941.3</v>
      </c>
    </row>
    <row r="15607" spans="3:4" ht="15" hidden="1" customHeight="1" x14ac:dyDescent="0.25">
      <c r="C15607" s="160" t="s">
        <v>555</v>
      </c>
      <c r="D15607" s="161">
        <v>765.68</v>
      </c>
    </row>
    <row r="15608" spans="3:4" ht="15" hidden="1" customHeight="1" x14ac:dyDescent="0.25">
      <c r="C15608" s="158" t="s">
        <v>309</v>
      </c>
      <c r="D15608" s="159">
        <v>376.18</v>
      </c>
    </row>
    <row r="15609" spans="3:4" ht="15" hidden="1" customHeight="1" x14ac:dyDescent="0.25">
      <c r="C15609" s="160" t="s">
        <v>551</v>
      </c>
      <c r="D15609" s="161">
        <v>355.87</v>
      </c>
    </row>
    <row r="15610" spans="3:4" ht="15" hidden="1" customHeight="1" x14ac:dyDescent="0.25">
      <c r="C15610" s="158" t="s">
        <v>545</v>
      </c>
      <c r="D15610" s="159">
        <v>505.9</v>
      </c>
    </row>
    <row r="15611" spans="3:4" ht="15" hidden="1" customHeight="1" x14ac:dyDescent="0.25">
      <c r="C15611" s="160" t="s">
        <v>309</v>
      </c>
      <c r="D15611" s="161">
        <v>704.93</v>
      </c>
    </row>
    <row r="15612" spans="3:4" ht="15" hidden="1" customHeight="1" x14ac:dyDescent="0.25">
      <c r="C15612" s="158" t="s">
        <v>546</v>
      </c>
      <c r="D15612" s="159">
        <v>11.17</v>
      </c>
    </row>
    <row r="15613" spans="3:4" ht="15" hidden="1" customHeight="1" x14ac:dyDescent="0.25">
      <c r="C15613" s="160" t="s">
        <v>557</v>
      </c>
      <c r="D15613" s="161">
        <v>688.74</v>
      </c>
    </row>
    <row r="15614" spans="3:4" ht="15" hidden="1" customHeight="1" x14ac:dyDescent="0.25">
      <c r="C15614" s="158" t="s">
        <v>551</v>
      </c>
      <c r="D15614" s="159">
        <v>700.12</v>
      </c>
    </row>
    <row r="15615" spans="3:4" ht="15" hidden="1" customHeight="1" x14ac:dyDescent="0.25">
      <c r="C15615" s="160" t="s">
        <v>540</v>
      </c>
      <c r="D15615" s="161">
        <v>105.29</v>
      </c>
    </row>
    <row r="15616" spans="3:4" ht="15" hidden="1" customHeight="1" x14ac:dyDescent="0.25">
      <c r="C15616" s="158" t="s">
        <v>544</v>
      </c>
      <c r="D15616" s="159">
        <v>980.44</v>
      </c>
    </row>
    <row r="15617" spans="3:4" ht="15" hidden="1" customHeight="1" x14ac:dyDescent="0.25">
      <c r="C15617" s="160" t="s">
        <v>545</v>
      </c>
      <c r="D15617" s="161">
        <v>982.48</v>
      </c>
    </row>
    <row r="15618" spans="3:4" ht="15" hidden="1" customHeight="1" x14ac:dyDescent="0.25">
      <c r="C15618" s="158" t="s">
        <v>307</v>
      </c>
      <c r="D15618" s="159">
        <v>178.68</v>
      </c>
    </row>
    <row r="15619" spans="3:4" ht="15" hidden="1" customHeight="1" x14ac:dyDescent="0.25">
      <c r="C15619" s="160" t="s">
        <v>307</v>
      </c>
      <c r="D15619" s="161">
        <v>1232.78</v>
      </c>
    </row>
    <row r="15620" spans="3:4" ht="15" hidden="1" customHeight="1" x14ac:dyDescent="0.25">
      <c r="C15620" s="158" t="s">
        <v>555</v>
      </c>
      <c r="D15620" s="159">
        <v>236.25</v>
      </c>
    </row>
    <row r="15621" spans="3:4" ht="15" hidden="1" customHeight="1" x14ac:dyDescent="0.25">
      <c r="C15621" s="160" t="s">
        <v>312</v>
      </c>
      <c r="D15621" s="161">
        <v>283.38</v>
      </c>
    </row>
    <row r="15622" spans="3:4" ht="15" hidden="1" customHeight="1" x14ac:dyDescent="0.25">
      <c r="C15622" s="158" t="s">
        <v>554</v>
      </c>
      <c r="D15622" s="159">
        <v>715.71</v>
      </c>
    </row>
    <row r="15623" spans="3:4" ht="15" hidden="1" customHeight="1" x14ac:dyDescent="0.25">
      <c r="C15623" s="160" t="s">
        <v>551</v>
      </c>
      <c r="D15623" s="161">
        <v>189.01</v>
      </c>
    </row>
    <row r="15624" spans="3:4" ht="15" hidden="1" customHeight="1" x14ac:dyDescent="0.25">
      <c r="C15624" s="158" t="s">
        <v>551</v>
      </c>
      <c r="D15624" s="159">
        <v>273.64</v>
      </c>
    </row>
    <row r="15625" spans="3:4" ht="15" hidden="1" customHeight="1" x14ac:dyDescent="0.25">
      <c r="C15625" s="160" t="s">
        <v>556</v>
      </c>
      <c r="D15625" s="161">
        <v>255.9</v>
      </c>
    </row>
    <row r="15626" spans="3:4" ht="15" hidden="1" customHeight="1" x14ac:dyDescent="0.25">
      <c r="C15626" s="158" t="s">
        <v>550</v>
      </c>
      <c r="D15626" s="159">
        <v>73.62</v>
      </c>
    </row>
    <row r="15627" spans="3:4" ht="15" hidden="1" customHeight="1" x14ac:dyDescent="0.25">
      <c r="C15627" s="160" t="s">
        <v>550</v>
      </c>
      <c r="D15627" s="161">
        <v>1245.04</v>
      </c>
    </row>
    <row r="15628" spans="3:4" ht="15" hidden="1" customHeight="1" x14ac:dyDescent="0.25">
      <c r="C15628" s="158" t="s">
        <v>552</v>
      </c>
      <c r="D15628" s="159">
        <v>1244.07</v>
      </c>
    </row>
    <row r="15629" spans="3:4" ht="15" hidden="1" customHeight="1" x14ac:dyDescent="0.25">
      <c r="C15629" s="160" t="s">
        <v>312</v>
      </c>
      <c r="D15629" s="161">
        <v>806.8</v>
      </c>
    </row>
    <row r="15630" spans="3:4" ht="15" hidden="1" customHeight="1" x14ac:dyDescent="0.25">
      <c r="C15630" s="158" t="s">
        <v>308</v>
      </c>
      <c r="D15630" s="159">
        <v>978.66</v>
      </c>
    </row>
    <row r="15631" spans="3:4" ht="15" hidden="1" customHeight="1" x14ac:dyDescent="0.25">
      <c r="C15631" s="160" t="s">
        <v>312</v>
      </c>
      <c r="D15631" s="161">
        <v>655.15</v>
      </c>
    </row>
    <row r="15632" spans="3:4" ht="15" hidden="1" customHeight="1" x14ac:dyDescent="0.25">
      <c r="C15632" s="158" t="s">
        <v>551</v>
      </c>
      <c r="D15632" s="159">
        <v>632.13</v>
      </c>
    </row>
    <row r="15633" spans="3:4" ht="15" hidden="1" customHeight="1" x14ac:dyDescent="0.25">
      <c r="C15633" s="160" t="s">
        <v>552</v>
      </c>
      <c r="D15633" s="161">
        <v>680.03</v>
      </c>
    </row>
    <row r="15634" spans="3:4" ht="15" hidden="1" customHeight="1" x14ac:dyDescent="0.25">
      <c r="C15634" s="158" t="s">
        <v>539</v>
      </c>
      <c r="D15634" s="159">
        <v>258.16000000000003</v>
      </c>
    </row>
    <row r="15635" spans="3:4" ht="15" hidden="1" customHeight="1" x14ac:dyDescent="0.25">
      <c r="C15635" s="160" t="s">
        <v>549</v>
      </c>
      <c r="D15635" s="161">
        <v>305.14999999999998</v>
      </c>
    </row>
    <row r="15636" spans="3:4" ht="15" hidden="1" customHeight="1" x14ac:dyDescent="0.25">
      <c r="C15636" s="158" t="s">
        <v>308</v>
      </c>
      <c r="D15636" s="159">
        <v>577.92999999999995</v>
      </c>
    </row>
    <row r="15637" spans="3:4" ht="15" hidden="1" customHeight="1" x14ac:dyDescent="0.25">
      <c r="C15637" s="160" t="s">
        <v>558</v>
      </c>
      <c r="D15637" s="161">
        <v>554.01</v>
      </c>
    </row>
    <row r="15638" spans="3:4" ht="15" hidden="1" customHeight="1" x14ac:dyDescent="0.25">
      <c r="C15638" s="158" t="s">
        <v>545</v>
      </c>
      <c r="D15638" s="159">
        <v>1085.75</v>
      </c>
    </row>
    <row r="15639" spans="3:4" ht="15" hidden="1" customHeight="1" x14ac:dyDescent="0.25">
      <c r="C15639" s="160" t="s">
        <v>312</v>
      </c>
      <c r="D15639" s="161">
        <v>650.51</v>
      </c>
    </row>
    <row r="15640" spans="3:4" ht="15" hidden="1" customHeight="1" x14ac:dyDescent="0.25">
      <c r="C15640" s="158" t="s">
        <v>308</v>
      </c>
      <c r="D15640" s="159">
        <v>703.84</v>
      </c>
    </row>
    <row r="15641" spans="3:4" ht="15" hidden="1" customHeight="1" x14ac:dyDescent="0.25">
      <c r="C15641" s="160" t="s">
        <v>546</v>
      </c>
      <c r="D15641" s="161">
        <v>830.72</v>
      </c>
    </row>
    <row r="15642" spans="3:4" ht="15" hidden="1" customHeight="1" x14ac:dyDescent="0.25">
      <c r="C15642" s="158" t="s">
        <v>542</v>
      </c>
      <c r="D15642" s="159">
        <v>245.42</v>
      </c>
    </row>
    <row r="15643" spans="3:4" ht="15" hidden="1" customHeight="1" x14ac:dyDescent="0.25">
      <c r="C15643" s="160" t="s">
        <v>312</v>
      </c>
      <c r="D15643" s="161">
        <v>1139.1099999999999</v>
      </c>
    </row>
    <row r="15644" spans="3:4" ht="15" hidden="1" customHeight="1" x14ac:dyDescent="0.25">
      <c r="C15644" s="158" t="s">
        <v>545</v>
      </c>
      <c r="D15644" s="159">
        <v>989.44</v>
      </c>
    </row>
    <row r="15645" spans="3:4" ht="15" hidden="1" customHeight="1" x14ac:dyDescent="0.25">
      <c r="C15645" s="160" t="s">
        <v>307</v>
      </c>
      <c r="D15645" s="161">
        <v>353.33</v>
      </c>
    </row>
    <row r="15646" spans="3:4" ht="15" hidden="1" customHeight="1" x14ac:dyDescent="0.25">
      <c r="C15646" s="158" t="s">
        <v>545</v>
      </c>
      <c r="D15646" s="159">
        <v>1257.07</v>
      </c>
    </row>
    <row r="15647" spans="3:4" ht="15" hidden="1" customHeight="1" x14ac:dyDescent="0.25">
      <c r="C15647" s="160" t="s">
        <v>543</v>
      </c>
      <c r="D15647" s="161">
        <v>86.03</v>
      </c>
    </row>
    <row r="15648" spans="3:4" ht="15" hidden="1" customHeight="1" x14ac:dyDescent="0.25">
      <c r="C15648" s="158" t="s">
        <v>307</v>
      </c>
      <c r="D15648" s="159">
        <v>72.12</v>
      </c>
    </row>
    <row r="15649" spans="3:4" ht="15" hidden="1" customHeight="1" x14ac:dyDescent="0.25">
      <c r="C15649" s="160" t="s">
        <v>554</v>
      </c>
      <c r="D15649" s="161">
        <v>696.47</v>
      </c>
    </row>
    <row r="15650" spans="3:4" ht="15" hidden="1" customHeight="1" x14ac:dyDescent="0.25">
      <c r="C15650" s="158" t="s">
        <v>539</v>
      </c>
      <c r="D15650" s="159">
        <v>1178.3499999999999</v>
      </c>
    </row>
    <row r="15651" spans="3:4" ht="15" hidden="1" customHeight="1" x14ac:dyDescent="0.25">
      <c r="C15651" s="160" t="s">
        <v>550</v>
      </c>
      <c r="D15651" s="161">
        <v>917.57</v>
      </c>
    </row>
    <row r="15652" spans="3:4" ht="15" hidden="1" customHeight="1" x14ac:dyDescent="0.25">
      <c r="C15652" s="158" t="s">
        <v>542</v>
      </c>
      <c r="D15652" s="159">
        <v>939.95</v>
      </c>
    </row>
    <row r="15653" spans="3:4" ht="15" hidden="1" customHeight="1" x14ac:dyDescent="0.25">
      <c r="C15653" s="160" t="s">
        <v>547</v>
      </c>
      <c r="D15653" s="161">
        <v>545.41999999999996</v>
      </c>
    </row>
    <row r="15654" spans="3:4" ht="15" hidden="1" customHeight="1" x14ac:dyDescent="0.25">
      <c r="C15654" s="158" t="s">
        <v>542</v>
      </c>
      <c r="D15654" s="159">
        <v>291.64999999999998</v>
      </c>
    </row>
    <row r="15655" spans="3:4" ht="15" hidden="1" customHeight="1" x14ac:dyDescent="0.25">
      <c r="C15655" s="160" t="s">
        <v>542</v>
      </c>
      <c r="D15655" s="161">
        <v>897.6</v>
      </c>
    </row>
    <row r="15656" spans="3:4" ht="15" hidden="1" customHeight="1" x14ac:dyDescent="0.25">
      <c r="C15656" s="158" t="s">
        <v>307</v>
      </c>
      <c r="D15656" s="159">
        <v>622.4</v>
      </c>
    </row>
    <row r="15657" spans="3:4" ht="15" hidden="1" customHeight="1" x14ac:dyDescent="0.25">
      <c r="C15657" s="160" t="s">
        <v>540</v>
      </c>
      <c r="D15657" s="161">
        <v>384.61</v>
      </c>
    </row>
    <row r="15658" spans="3:4" ht="15" hidden="1" customHeight="1" x14ac:dyDescent="0.25">
      <c r="C15658" s="158" t="s">
        <v>540</v>
      </c>
      <c r="D15658" s="159">
        <v>631.29</v>
      </c>
    </row>
    <row r="15659" spans="3:4" ht="15" hidden="1" customHeight="1" x14ac:dyDescent="0.25">
      <c r="C15659" s="160" t="s">
        <v>540</v>
      </c>
      <c r="D15659" s="161">
        <v>480.52</v>
      </c>
    </row>
    <row r="15660" spans="3:4" ht="15" hidden="1" customHeight="1" x14ac:dyDescent="0.25">
      <c r="C15660" s="158" t="s">
        <v>549</v>
      </c>
      <c r="D15660" s="159">
        <v>33.619999999999997</v>
      </c>
    </row>
    <row r="15661" spans="3:4" ht="15" hidden="1" customHeight="1" x14ac:dyDescent="0.25">
      <c r="C15661" s="160" t="s">
        <v>540</v>
      </c>
      <c r="D15661" s="161">
        <v>563.69000000000005</v>
      </c>
    </row>
    <row r="15662" spans="3:4" ht="15" hidden="1" customHeight="1" x14ac:dyDescent="0.25">
      <c r="C15662" s="158" t="s">
        <v>555</v>
      </c>
      <c r="D15662" s="159">
        <v>1056.74</v>
      </c>
    </row>
    <row r="15663" spans="3:4" ht="15" hidden="1" customHeight="1" x14ac:dyDescent="0.25">
      <c r="C15663" s="160" t="s">
        <v>553</v>
      </c>
      <c r="D15663" s="161">
        <v>531.45000000000005</v>
      </c>
    </row>
    <row r="15664" spans="3:4" ht="15" hidden="1" customHeight="1" x14ac:dyDescent="0.25">
      <c r="C15664" s="158" t="s">
        <v>547</v>
      </c>
      <c r="D15664" s="159">
        <v>1143.8900000000001</v>
      </c>
    </row>
    <row r="15665" spans="3:4" ht="15" hidden="1" customHeight="1" x14ac:dyDescent="0.25">
      <c r="C15665" s="160" t="s">
        <v>546</v>
      </c>
      <c r="D15665" s="161">
        <v>78.819999999999993</v>
      </c>
    </row>
    <row r="15666" spans="3:4" ht="15" hidden="1" customHeight="1" x14ac:dyDescent="0.25">
      <c r="C15666" s="158" t="s">
        <v>542</v>
      </c>
      <c r="D15666" s="159">
        <v>495.83</v>
      </c>
    </row>
    <row r="15667" spans="3:4" ht="15" hidden="1" customHeight="1" x14ac:dyDescent="0.25">
      <c r="C15667" s="160" t="s">
        <v>556</v>
      </c>
      <c r="D15667" s="161">
        <v>462.48</v>
      </c>
    </row>
    <row r="15668" spans="3:4" ht="15" hidden="1" customHeight="1" x14ac:dyDescent="0.25">
      <c r="C15668" s="158" t="s">
        <v>551</v>
      </c>
      <c r="D15668" s="159">
        <v>1013.77</v>
      </c>
    </row>
    <row r="15669" spans="3:4" ht="15" hidden="1" customHeight="1" x14ac:dyDescent="0.25">
      <c r="C15669" s="160" t="s">
        <v>546</v>
      </c>
      <c r="D15669" s="161">
        <v>1265.9000000000001</v>
      </c>
    </row>
    <row r="15670" spans="3:4" ht="15" hidden="1" customHeight="1" x14ac:dyDescent="0.25">
      <c r="C15670" s="158" t="s">
        <v>543</v>
      </c>
      <c r="D15670" s="159">
        <v>1016.9</v>
      </c>
    </row>
    <row r="15671" spans="3:4" ht="15" hidden="1" customHeight="1" x14ac:dyDescent="0.25">
      <c r="C15671" s="160" t="s">
        <v>539</v>
      </c>
      <c r="D15671" s="161">
        <v>1258.17</v>
      </c>
    </row>
    <row r="15672" spans="3:4" ht="15" hidden="1" customHeight="1" x14ac:dyDescent="0.25">
      <c r="C15672" s="158" t="s">
        <v>549</v>
      </c>
      <c r="D15672" s="159">
        <v>1066.58</v>
      </c>
    </row>
    <row r="15673" spans="3:4" ht="15" hidden="1" customHeight="1" x14ac:dyDescent="0.25">
      <c r="C15673" s="160" t="s">
        <v>551</v>
      </c>
      <c r="D15673" s="161">
        <v>711.74</v>
      </c>
    </row>
    <row r="15674" spans="3:4" ht="15" hidden="1" customHeight="1" x14ac:dyDescent="0.25">
      <c r="C15674" s="158" t="s">
        <v>551</v>
      </c>
      <c r="D15674" s="159">
        <v>808.17</v>
      </c>
    </row>
    <row r="15675" spans="3:4" ht="15" hidden="1" customHeight="1" x14ac:dyDescent="0.25">
      <c r="C15675" s="160" t="s">
        <v>312</v>
      </c>
      <c r="D15675" s="161">
        <v>1124.1300000000001</v>
      </c>
    </row>
    <row r="15676" spans="3:4" ht="15" hidden="1" customHeight="1" x14ac:dyDescent="0.25">
      <c r="C15676" s="158" t="s">
        <v>553</v>
      </c>
      <c r="D15676" s="159">
        <v>709.4</v>
      </c>
    </row>
    <row r="15677" spans="3:4" ht="15" hidden="1" customHeight="1" x14ac:dyDescent="0.25">
      <c r="C15677" s="160" t="s">
        <v>543</v>
      </c>
      <c r="D15677" s="161">
        <v>672.91</v>
      </c>
    </row>
    <row r="15678" spans="3:4" ht="15" hidden="1" customHeight="1" x14ac:dyDescent="0.25">
      <c r="C15678" s="158" t="s">
        <v>545</v>
      </c>
      <c r="D15678" s="159">
        <v>729.34</v>
      </c>
    </row>
    <row r="15679" spans="3:4" ht="15" hidden="1" customHeight="1" x14ac:dyDescent="0.25">
      <c r="C15679" s="160" t="s">
        <v>309</v>
      </c>
      <c r="D15679" s="161">
        <v>759.04</v>
      </c>
    </row>
    <row r="15680" spans="3:4" ht="15" hidden="1" customHeight="1" x14ac:dyDescent="0.25">
      <c r="C15680" s="158" t="s">
        <v>553</v>
      </c>
      <c r="D15680" s="159">
        <v>491.36</v>
      </c>
    </row>
    <row r="15681" spans="3:4" ht="15" hidden="1" customHeight="1" x14ac:dyDescent="0.25">
      <c r="C15681" s="160" t="s">
        <v>549</v>
      </c>
      <c r="D15681" s="161">
        <v>617.91999999999996</v>
      </c>
    </row>
    <row r="15682" spans="3:4" ht="15" hidden="1" customHeight="1" x14ac:dyDescent="0.25">
      <c r="C15682" s="158" t="s">
        <v>549</v>
      </c>
      <c r="D15682" s="159">
        <v>72.849999999999994</v>
      </c>
    </row>
    <row r="15683" spans="3:4" ht="15" hidden="1" customHeight="1" x14ac:dyDescent="0.25">
      <c r="C15683" s="160" t="s">
        <v>552</v>
      </c>
      <c r="D15683" s="161">
        <v>398.14</v>
      </c>
    </row>
    <row r="15684" spans="3:4" ht="15" hidden="1" customHeight="1" x14ac:dyDescent="0.25">
      <c r="C15684" s="158" t="s">
        <v>312</v>
      </c>
      <c r="D15684" s="159">
        <v>639.17999999999995</v>
      </c>
    </row>
    <row r="15685" spans="3:4" ht="15" hidden="1" customHeight="1" x14ac:dyDescent="0.25">
      <c r="C15685" s="160" t="s">
        <v>553</v>
      </c>
      <c r="D15685" s="161">
        <v>836.61</v>
      </c>
    </row>
    <row r="15686" spans="3:4" ht="15" hidden="1" customHeight="1" x14ac:dyDescent="0.25">
      <c r="C15686" s="158" t="s">
        <v>539</v>
      </c>
      <c r="D15686" s="159">
        <v>635.41</v>
      </c>
    </row>
    <row r="15687" spans="3:4" ht="15" hidden="1" customHeight="1" x14ac:dyDescent="0.25">
      <c r="C15687" s="160" t="s">
        <v>546</v>
      </c>
      <c r="D15687" s="161">
        <v>572.95000000000005</v>
      </c>
    </row>
    <row r="15688" spans="3:4" ht="15" hidden="1" customHeight="1" x14ac:dyDescent="0.25">
      <c r="C15688" s="158" t="s">
        <v>551</v>
      </c>
      <c r="D15688" s="159">
        <v>479.21</v>
      </c>
    </row>
    <row r="15689" spans="3:4" ht="15" hidden="1" customHeight="1" x14ac:dyDescent="0.25">
      <c r="C15689" s="160" t="s">
        <v>552</v>
      </c>
      <c r="D15689" s="161">
        <v>750.04</v>
      </c>
    </row>
    <row r="15690" spans="3:4" ht="15" hidden="1" customHeight="1" x14ac:dyDescent="0.25">
      <c r="C15690" s="158" t="s">
        <v>539</v>
      </c>
      <c r="D15690" s="159">
        <v>270.45999999999998</v>
      </c>
    </row>
    <row r="15691" spans="3:4" ht="15" hidden="1" customHeight="1" x14ac:dyDescent="0.25">
      <c r="C15691" s="160" t="s">
        <v>309</v>
      </c>
      <c r="D15691" s="161">
        <v>763.92</v>
      </c>
    </row>
    <row r="15692" spans="3:4" ht="15" hidden="1" customHeight="1" x14ac:dyDescent="0.25">
      <c r="C15692" s="158" t="s">
        <v>543</v>
      </c>
      <c r="D15692" s="159">
        <v>1035.3399999999999</v>
      </c>
    </row>
    <row r="15693" spans="3:4" ht="15" hidden="1" customHeight="1" x14ac:dyDescent="0.25">
      <c r="C15693" s="160" t="s">
        <v>545</v>
      </c>
      <c r="D15693" s="161">
        <v>536.65</v>
      </c>
    </row>
    <row r="15694" spans="3:4" ht="15" hidden="1" customHeight="1" x14ac:dyDescent="0.25">
      <c r="C15694" s="158" t="s">
        <v>558</v>
      </c>
      <c r="D15694" s="159">
        <v>1203.25</v>
      </c>
    </row>
    <row r="15695" spans="3:4" ht="15" hidden="1" customHeight="1" x14ac:dyDescent="0.25">
      <c r="C15695" s="160" t="s">
        <v>544</v>
      </c>
      <c r="D15695" s="161">
        <v>569.53</v>
      </c>
    </row>
    <row r="15696" spans="3:4" ht="15" hidden="1" customHeight="1" x14ac:dyDescent="0.25">
      <c r="C15696" s="158" t="s">
        <v>557</v>
      </c>
      <c r="D15696" s="159">
        <v>960.88</v>
      </c>
    </row>
    <row r="15697" spans="3:4" ht="15" hidden="1" customHeight="1" x14ac:dyDescent="0.25">
      <c r="C15697" s="160" t="s">
        <v>544</v>
      </c>
      <c r="D15697" s="161">
        <v>879.37</v>
      </c>
    </row>
    <row r="15698" spans="3:4" ht="15" hidden="1" customHeight="1" x14ac:dyDescent="0.25">
      <c r="C15698" s="158" t="s">
        <v>308</v>
      </c>
      <c r="D15698" s="159">
        <v>349.57</v>
      </c>
    </row>
    <row r="15699" spans="3:4" ht="15" hidden="1" customHeight="1" x14ac:dyDescent="0.25">
      <c r="C15699" s="160" t="s">
        <v>544</v>
      </c>
      <c r="D15699" s="161">
        <v>553.29999999999995</v>
      </c>
    </row>
    <row r="15700" spans="3:4" ht="15" hidden="1" customHeight="1" x14ac:dyDescent="0.25">
      <c r="C15700" s="158" t="s">
        <v>308</v>
      </c>
      <c r="D15700" s="159">
        <v>385.55</v>
      </c>
    </row>
    <row r="15701" spans="3:4" ht="15" hidden="1" customHeight="1" x14ac:dyDescent="0.25">
      <c r="C15701" s="160" t="s">
        <v>539</v>
      </c>
      <c r="D15701" s="161">
        <v>539.61</v>
      </c>
    </row>
    <row r="15702" spans="3:4" ht="15" hidden="1" customHeight="1" x14ac:dyDescent="0.25">
      <c r="C15702" s="158" t="s">
        <v>549</v>
      </c>
      <c r="D15702" s="159">
        <v>965.62</v>
      </c>
    </row>
    <row r="15703" spans="3:4" ht="15" hidden="1" customHeight="1" x14ac:dyDescent="0.25">
      <c r="C15703" s="160" t="s">
        <v>546</v>
      </c>
      <c r="D15703" s="161">
        <v>135.51</v>
      </c>
    </row>
    <row r="15704" spans="3:4" ht="15" hidden="1" customHeight="1" x14ac:dyDescent="0.25">
      <c r="C15704" s="158" t="s">
        <v>545</v>
      </c>
      <c r="D15704" s="159">
        <v>997.46</v>
      </c>
    </row>
    <row r="15705" spans="3:4" ht="15" hidden="1" customHeight="1" x14ac:dyDescent="0.25">
      <c r="C15705" s="160" t="s">
        <v>552</v>
      </c>
      <c r="D15705" s="161">
        <v>412.33</v>
      </c>
    </row>
    <row r="15706" spans="3:4" ht="15" hidden="1" customHeight="1" x14ac:dyDescent="0.25">
      <c r="C15706" s="158" t="s">
        <v>312</v>
      </c>
      <c r="D15706" s="159">
        <v>851.46</v>
      </c>
    </row>
    <row r="15707" spans="3:4" ht="15" hidden="1" customHeight="1" x14ac:dyDescent="0.25">
      <c r="C15707" s="160" t="s">
        <v>307</v>
      </c>
      <c r="D15707" s="161">
        <v>626.1</v>
      </c>
    </row>
    <row r="15708" spans="3:4" ht="15" hidden="1" customHeight="1" x14ac:dyDescent="0.25">
      <c r="C15708" s="158" t="s">
        <v>540</v>
      </c>
      <c r="D15708" s="159">
        <v>191.08</v>
      </c>
    </row>
    <row r="15709" spans="3:4" ht="15" hidden="1" customHeight="1" x14ac:dyDescent="0.25">
      <c r="C15709" s="160" t="s">
        <v>552</v>
      </c>
      <c r="D15709" s="161">
        <v>158.55000000000001</v>
      </c>
    </row>
    <row r="15710" spans="3:4" ht="15" hidden="1" customHeight="1" x14ac:dyDescent="0.25">
      <c r="C15710" s="158" t="s">
        <v>312</v>
      </c>
      <c r="D15710" s="159">
        <v>1134.54</v>
      </c>
    </row>
    <row r="15711" spans="3:4" ht="15" hidden="1" customHeight="1" x14ac:dyDescent="0.25">
      <c r="C15711" s="160" t="s">
        <v>309</v>
      </c>
      <c r="D15711" s="161">
        <v>691.55</v>
      </c>
    </row>
    <row r="15712" spans="3:4" ht="15" hidden="1" customHeight="1" x14ac:dyDescent="0.25">
      <c r="C15712" s="158" t="s">
        <v>539</v>
      </c>
      <c r="D15712" s="159">
        <v>163.52000000000001</v>
      </c>
    </row>
    <row r="15713" spans="3:4" ht="15" hidden="1" customHeight="1" x14ac:dyDescent="0.25">
      <c r="C15713" s="160" t="s">
        <v>309</v>
      </c>
      <c r="D15713" s="161">
        <v>290.99</v>
      </c>
    </row>
    <row r="15714" spans="3:4" ht="15" hidden="1" customHeight="1" x14ac:dyDescent="0.25">
      <c r="C15714" s="158" t="s">
        <v>549</v>
      </c>
      <c r="D15714" s="159">
        <v>294.73</v>
      </c>
    </row>
    <row r="15715" spans="3:4" ht="15" hidden="1" customHeight="1" x14ac:dyDescent="0.25">
      <c r="C15715" s="160" t="s">
        <v>553</v>
      </c>
      <c r="D15715" s="161">
        <v>667.2</v>
      </c>
    </row>
    <row r="15716" spans="3:4" ht="15" hidden="1" customHeight="1" x14ac:dyDescent="0.25">
      <c r="C15716" s="158" t="s">
        <v>556</v>
      </c>
      <c r="D15716" s="159">
        <v>989.83</v>
      </c>
    </row>
    <row r="15717" spans="3:4" ht="15" hidden="1" customHeight="1" x14ac:dyDescent="0.25">
      <c r="C15717" s="160" t="s">
        <v>540</v>
      </c>
      <c r="D15717" s="161">
        <v>838.37</v>
      </c>
    </row>
    <row r="15718" spans="3:4" ht="15" hidden="1" customHeight="1" x14ac:dyDescent="0.25">
      <c r="C15718" s="158" t="s">
        <v>552</v>
      </c>
      <c r="D15718" s="159">
        <v>483.15</v>
      </c>
    </row>
    <row r="15719" spans="3:4" ht="15" hidden="1" customHeight="1" x14ac:dyDescent="0.25">
      <c r="C15719" s="160" t="s">
        <v>552</v>
      </c>
      <c r="D15719" s="161">
        <v>955.43</v>
      </c>
    </row>
    <row r="15720" spans="3:4" ht="15" hidden="1" customHeight="1" x14ac:dyDescent="0.25">
      <c r="C15720" s="158" t="s">
        <v>545</v>
      </c>
      <c r="D15720" s="159">
        <v>974.17</v>
      </c>
    </row>
    <row r="15721" spans="3:4" ht="15" hidden="1" customHeight="1" x14ac:dyDescent="0.25">
      <c r="C15721" s="160" t="s">
        <v>312</v>
      </c>
      <c r="D15721" s="161">
        <v>662.64</v>
      </c>
    </row>
    <row r="15722" spans="3:4" ht="15" hidden="1" customHeight="1" x14ac:dyDescent="0.25">
      <c r="C15722" s="158" t="s">
        <v>308</v>
      </c>
      <c r="D15722" s="159">
        <v>420.43</v>
      </c>
    </row>
    <row r="15723" spans="3:4" ht="15" hidden="1" customHeight="1" x14ac:dyDescent="0.25">
      <c r="C15723" s="160" t="s">
        <v>542</v>
      </c>
      <c r="D15723" s="161">
        <v>313.74</v>
      </c>
    </row>
    <row r="15724" spans="3:4" ht="15" hidden="1" customHeight="1" x14ac:dyDescent="0.25">
      <c r="C15724" s="158" t="s">
        <v>552</v>
      </c>
      <c r="D15724" s="159">
        <v>915.37</v>
      </c>
    </row>
    <row r="15725" spans="3:4" ht="15" hidden="1" customHeight="1" x14ac:dyDescent="0.25">
      <c r="C15725" s="160" t="s">
        <v>312</v>
      </c>
      <c r="D15725" s="161">
        <v>430.93</v>
      </c>
    </row>
    <row r="15726" spans="3:4" ht="15" hidden="1" customHeight="1" x14ac:dyDescent="0.25">
      <c r="C15726" s="158" t="s">
        <v>312</v>
      </c>
      <c r="D15726" s="159">
        <v>16.079999999999998</v>
      </c>
    </row>
    <row r="15727" spans="3:4" ht="15" hidden="1" customHeight="1" x14ac:dyDescent="0.25">
      <c r="C15727" s="160" t="s">
        <v>547</v>
      </c>
      <c r="D15727" s="161">
        <v>427.73</v>
      </c>
    </row>
    <row r="15728" spans="3:4" ht="15" hidden="1" customHeight="1" x14ac:dyDescent="0.25">
      <c r="C15728" s="158" t="s">
        <v>545</v>
      </c>
      <c r="D15728" s="159">
        <v>23.5</v>
      </c>
    </row>
    <row r="15729" spans="3:4" ht="15" hidden="1" customHeight="1" x14ac:dyDescent="0.25">
      <c r="C15729" s="160" t="s">
        <v>551</v>
      </c>
      <c r="D15729" s="161">
        <v>738.43</v>
      </c>
    </row>
    <row r="15730" spans="3:4" ht="15" hidden="1" customHeight="1" x14ac:dyDescent="0.25">
      <c r="C15730" s="158" t="s">
        <v>307</v>
      </c>
      <c r="D15730" s="159">
        <v>956.62</v>
      </c>
    </row>
    <row r="15731" spans="3:4" ht="15" hidden="1" customHeight="1" x14ac:dyDescent="0.25">
      <c r="C15731" s="160" t="s">
        <v>545</v>
      </c>
      <c r="D15731" s="161">
        <v>1194.6500000000001</v>
      </c>
    </row>
    <row r="15732" spans="3:4" ht="15" hidden="1" customHeight="1" x14ac:dyDescent="0.25">
      <c r="C15732" s="158" t="s">
        <v>542</v>
      </c>
      <c r="D15732" s="159">
        <v>110.78</v>
      </c>
    </row>
    <row r="15733" spans="3:4" ht="15" hidden="1" customHeight="1" x14ac:dyDescent="0.25">
      <c r="C15733" s="160" t="s">
        <v>547</v>
      </c>
      <c r="D15733" s="161">
        <v>336.81</v>
      </c>
    </row>
    <row r="15734" spans="3:4" ht="15" hidden="1" customHeight="1" x14ac:dyDescent="0.25">
      <c r="C15734" s="158" t="s">
        <v>543</v>
      </c>
      <c r="D15734" s="159">
        <v>1069.56</v>
      </c>
    </row>
    <row r="15735" spans="3:4" ht="15" hidden="1" customHeight="1" x14ac:dyDescent="0.25">
      <c r="C15735" s="160" t="s">
        <v>543</v>
      </c>
      <c r="D15735" s="161">
        <v>854.21</v>
      </c>
    </row>
    <row r="15736" spans="3:4" ht="15" hidden="1" customHeight="1" x14ac:dyDescent="0.25">
      <c r="C15736" s="158" t="s">
        <v>552</v>
      </c>
      <c r="D15736" s="159">
        <v>82.42</v>
      </c>
    </row>
    <row r="15737" spans="3:4" ht="15" hidden="1" customHeight="1" x14ac:dyDescent="0.25">
      <c r="C15737" s="160" t="s">
        <v>542</v>
      </c>
      <c r="D15737" s="161">
        <v>992.12</v>
      </c>
    </row>
    <row r="15738" spans="3:4" ht="15" hidden="1" customHeight="1" x14ac:dyDescent="0.25">
      <c r="C15738" s="158" t="s">
        <v>551</v>
      </c>
      <c r="D15738" s="159">
        <v>595.01</v>
      </c>
    </row>
    <row r="15739" spans="3:4" ht="15" hidden="1" customHeight="1" x14ac:dyDescent="0.25">
      <c r="C15739" s="160" t="s">
        <v>547</v>
      </c>
      <c r="D15739" s="161">
        <v>130.41</v>
      </c>
    </row>
    <row r="15740" spans="3:4" ht="15" hidden="1" customHeight="1" x14ac:dyDescent="0.25">
      <c r="C15740" s="158" t="s">
        <v>312</v>
      </c>
      <c r="D15740" s="159">
        <v>533.39</v>
      </c>
    </row>
    <row r="15741" spans="3:4" ht="15" hidden="1" customHeight="1" x14ac:dyDescent="0.25">
      <c r="C15741" s="160" t="s">
        <v>554</v>
      </c>
      <c r="D15741" s="161">
        <v>799.33</v>
      </c>
    </row>
    <row r="15742" spans="3:4" ht="15" hidden="1" customHeight="1" x14ac:dyDescent="0.25">
      <c r="C15742" s="158" t="s">
        <v>547</v>
      </c>
      <c r="D15742" s="159">
        <v>282.41000000000003</v>
      </c>
    </row>
    <row r="15743" spans="3:4" ht="15" hidden="1" customHeight="1" x14ac:dyDescent="0.25">
      <c r="C15743" s="160" t="s">
        <v>539</v>
      </c>
      <c r="D15743" s="161">
        <v>567.92999999999995</v>
      </c>
    </row>
    <row r="15744" spans="3:4" ht="15" hidden="1" customHeight="1" x14ac:dyDescent="0.25">
      <c r="C15744" s="158" t="s">
        <v>550</v>
      </c>
      <c r="D15744" s="159">
        <v>560.46</v>
      </c>
    </row>
    <row r="15745" spans="3:4" ht="15" hidden="1" customHeight="1" x14ac:dyDescent="0.25">
      <c r="C15745" s="160" t="s">
        <v>547</v>
      </c>
      <c r="D15745" s="161">
        <v>329.33</v>
      </c>
    </row>
    <row r="15746" spans="3:4" ht="15" hidden="1" customHeight="1" x14ac:dyDescent="0.25">
      <c r="C15746" s="158" t="s">
        <v>309</v>
      </c>
      <c r="D15746" s="159">
        <v>959.74</v>
      </c>
    </row>
    <row r="15747" spans="3:4" ht="15" hidden="1" customHeight="1" x14ac:dyDescent="0.25">
      <c r="C15747" s="160" t="s">
        <v>556</v>
      </c>
      <c r="D15747" s="161">
        <v>527.97</v>
      </c>
    </row>
    <row r="15748" spans="3:4" ht="15" hidden="1" customHeight="1" x14ac:dyDescent="0.25">
      <c r="C15748" s="158" t="s">
        <v>553</v>
      </c>
      <c r="D15748" s="159">
        <v>645.57000000000005</v>
      </c>
    </row>
    <row r="15749" spans="3:4" ht="15" hidden="1" customHeight="1" x14ac:dyDescent="0.25">
      <c r="C15749" s="160" t="s">
        <v>309</v>
      </c>
      <c r="D15749" s="161">
        <v>486.39</v>
      </c>
    </row>
    <row r="15750" spans="3:4" ht="15" hidden="1" customHeight="1" x14ac:dyDescent="0.25">
      <c r="C15750" s="158" t="s">
        <v>547</v>
      </c>
      <c r="D15750" s="159">
        <v>996.46</v>
      </c>
    </row>
    <row r="15751" spans="3:4" ht="15" hidden="1" customHeight="1" x14ac:dyDescent="0.25">
      <c r="C15751" s="160" t="s">
        <v>553</v>
      </c>
      <c r="D15751" s="161">
        <v>642.46</v>
      </c>
    </row>
    <row r="15752" spans="3:4" ht="15" hidden="1" customHeight="1" x14ac:dyDescent="0.25">
      <c r="C15752" s="158" t="s">
        <v>546</v>
      </c>
      <c r="D15752" s="159">
        <v>415.01</v>
      </c>
    </row>
    <row r="15753" spans="3:4" ht="15" hidden="1" customHeight="1" x14ac:dyDescent="0.25">
      <c r="C15753" s="160" t="s">
        <v>555</v>
      </c>
      <c r="D15753" s="161">
        <v>75.23</v>
      </c>
    </row>
    <row r="15754" spans="3:4" ht="15" hidden="1" customHeight="1" x14ac:dyDescent="0.25">
      <c r="C15754" s="158" t="s">
        <v>307</v>
      </c>
      <c r="D15754" s="159">
        <v>1213.92</v>
      </c>
    </row>
    <row r="15755" spans="3:4" ht="15" hidden="1" customHeight="1" x14ac:dyDescent="0.25">
      <c r="C15755" s="160" t="s">
        <v>307</v>
      </c>
      <c r="D15755" s="161">
        <v>993.6</v>
      </c>
    </row>
    <row r="15756" spans="3:4" ht="15" hidden="1" customHeight="1" x14ac:dyDescent="0.25">
      <c r="C15756" s="158" t="s">
        <v>552</v>
      </c>
      <c r="D15756" s="159">
        <v>1113.8399999999999</v>
      </c>
    </row>
    <row r="15757" spans="3:4" ht="15" hidden="1" customHeight="1" x14ac:dyDescent="0.25">
      <c r="C15757" s="160" t="s">
        <v>553</v>
      </c>
      <c r="D15757" s="161">
        <v>306.83</v>
      </c>
    </row>
    <row r="15758" spans="3:4" ht="15" hidden="1" customHeight="1" x14ac:dyDescent="0.25">
      <c r="C15758" s="158" t="s">
        <v>312</v>
      </c>
      <c r="D15758" s="159">
        <v>784.44</v>
      </c>
    </row>
    <row r="15759" spans="3:4" ht="15" hidden="1" customHeight="1" x14ac:dyDescent="0.25">
      <c r="C15759" s="160" t="s">
        <v>543</v>
      </c>
      <c r="D15759" s="161">
        <v>1080.58</v>
      </c>
    </row>
    <row r="15760" spans="3:4" ht="15" hidden="1" customHeight="1" x14ac:dyDescent="0.25">
      <c r="C15760" s="158" t="s">
        <v>544</v>
      </c>
      <c r="D15760" s="159">
        <v>1248.42</v>
      </c>
    </row>
    <row r="15761" spans="3:4" ht="15" hidden="1" customHeight="1" x14ac:dyDescent="0.25">
      <c r="C15761" s="160" t="s">
        <v>309</v>
      </c>
      <c r="D15761" s="161">
        <v>1037.57</v>
      </c>
    </row>
    <row r="15762" spans="3:4" ht="15" hidden="1" customHeight="1" x14ac:dyDescent="0.25">
      <c r="C15762" s="158" t="s">
        <v>539</v>
      </c>
      <c r="D15762" s="159">
        <v>440.32</v>
      </c>
    </row>
    <row r="15763" spans="3:4" ht="15" hidden="1" customHeight="1" x14ac:dyDescent="0.25">
      <c r="C15763" s="160" t="s">
        <v>546</v>
      </c>
      <c r="D15763" s="161">
        <v>149.79</v>
      </c>
    </row>
    <row r="15764" spans="3:4" ht="15" hidden="1" customHeight="1" x14ac:dyDescent="0.25">
      <c r="C15764" s="158" t="s">
        <v>308</v>
      </c>
      <c r="D15764" s="159">
        <v>438.95</v>
      </c>
    </row>
    <row r="15765" spans="3:4" ht="15" hidden="1" customHeight="1" x14ac:dyDescent="0.25">
      <c r="C15765" s="160" t="s">
        <v>309</v>
      </c>
      <c r="D15765" s="161">
        <v>1249.51</v>
      </c>
    </row>
    <row r="15766" spans="3:4" ht="15" hidden="1" customHeight="1" x14ac:dyDescent="0.25">
      <c r="C15766" s="158" t="s">
        <v>308</v>
      </c>
      <c r="D15766" s="159">
        <v>374.65</v>
      </c>
    </row>
    <row r="15767" spans="3:4" ht="15" hidden="1" customHeight="1" x14ac:dyDescent="0.25">
      <c r="C15767" s="160" t="s">
        <v>549</v>
      </c>
      <c r="D15767" s="161">
        <v>567.04999999999995</v>
      </c>
    </row>
    <row r="15768" spans="3:4" ht="15" hidden="1" customHeight="1" x14ac:dyDescent="0.25">
      <c r="C15768" s="158" t="s">
        <v>552</v>
      </c>
      <c r="D15768" s="159">
        <v>398.18</v>
      </c>
    </row>
    <row r="15769" spans="3:4" ht="15" hidden="1" customHeight="1" x14ac:dyDescent="0.25">
      <c r="C15769" s="160" t="s">
        <v>546</v>
      </c>
      <c r="D15769" s="161">
        <v>945.55</v>
      </c>
    </row>
    <row r="15770" spans="3:4" ht="15" hidden="1" customHeight="1" x14ac:dyDescent="0.25">
      <c r="C15770" s="158" t="s">
        <v>546</v>
      </c>
      <c r="D15770" s="159">
        <v>426.49</v>
      </c>
    </row>
    <row r="15771" spans="3:4" ht="15" hidden="1" customHeight="1" x14ac:dyDescent="0.25">
      <c r="C15771" s="160" t="s">
        <v>554</v>
      </c>
      <c r="D15771" s="161">
        <v>531.58000000000004</v>
      </c>
    </row>
    <row r="15772" spans="3:4" ht="15" hidden="1" customHeight="1" x14ac:dyDescent="0.25">
      <c r="C15772" s="158" t="s">
        <v>542</v>
      </c>
      <c r="D15772" s="159">
        <v>940.32</v>
      </c>
    </row>
    <row r="15773" spans="3:4" ht="15" hidden="1" customHeight="1" x14ac:dyDescent="0.25">
      <c r="C15773" s="160" t="s">
        <v>307</v>
      </c>
      <c r="D15773" s="161">
        <v>1121.44</v>
      </c>
    </row>
    <row r="15774" spans="3:4" ht="15" hidden="1" customHeight="1" x14ac:dyDescent="0.25">
      <c r="C15774" s="158" t="s">
        <v>545</v>
      </c>
      <c r="D15774" s="159">
        <v>64.040000000000006</v>
      </c>
    </row>
    <row r="15775" spans="3:4" ht="15" hidden="1" customHeight="1" x14ac:dyDescent="0.25">
      <c r="C15775" s="160" t="s">
        <v>554</v>
      </c>
      <c r="D15775" s="161">
        <v>1141.1199999999999</v>
      </c>
    </row>
    <row r="15776" spans="3:4" ht="15" hidden="1" customHeight="1" x14ac:dyDescent="0.25">
      <c r="C15776" s="158" t="s">
        <v>554</v>
      </c>
      <c r="D15776" s="159">
        <v>546.02</v>
      </c>
    </row>
    <row r="15777" spans="3:4" ht="15" hidden="1" customHeight="1" x14ac:dyDescent="0.25">
      <c r="C15777" s="160" t="s">
        <v>545</v>
      </c>
      <c r="D15777" s="161">
        <v>672.15</v>
      </c>
    </row>
    <row r="15778" spans="3:4" ht="15" hidden="1" customHeight="1" x14ac:dyDescent="0.25">
      <c r="C15778" s="158" t="s">
        <v>545</v>
      </c>
      <c r="D15778" s="159">
        <v>756.65</v>
      </c>
    </row>
    <row r="15779" spans="3:4" ht="15" hidden="1" customHeight="1" x14ac:dyDescent="0.25">
      <c r="C15779" s="160" t="s">
        <v>312</v>
      </c>
      <c r="D15779" s="161">
        <v>508.11</v>
      </c>
    </row>
    <row r="15780" spans="3:4" ht="15" hidden="1" customHeight="1" x14ac:dyDescent="0.25">
      <c r="C15780" s="158" t="s">
        <v>549</v>
      </c>
      <c r="D15780" s="159">
        <v>173.22</v>
      </c>
    </row>
    <row r="15781" spans="3:4" ht="15" hidden="1" customHeight="1" x14ac:dyDescent="0.25">
      <c r="C15781" s="160" t="s">
        <v>309</v>
      </c>
      <c r="D15781" s="161">
        <v>258.32</v>
      </c>
    </row>
    <row r="15782" spans="3:4" ht="15" hidden="1" customHeight="1" x14ac:dyDescent="0.25">
      <c r="C15782" s="158" t="s">
        <v>308</v>
      </c>
      <c r="D15782" s="159">
        <v>747.62</v>
      </c>
    </row>
    <row r="15783" spans="3:4" ht="15" hidden="1" customHeight="1" x14ac:dyDescent="0.25">
      <c r="C15783" s="160" t="s">
        <v>558</v>
      </c>
      <c r="D15783" s="161">
        <v>1112.3399999999999</v>
      </c>
    </row>
    <row r="15784" spans="3:4" ht="15" hidden="1" customHeight="1" x14ac:dyDescent="0.25">
      <c r="C15784" s="158" t="s">
        <v>308</v>
      </c>
      <c r="D15784" s="159">
        <v>914.16</v>
      </c>
    </row>
    <row r="15785" spans="3:4" ht="15" hidden="1" customHeight="1" x14ac:dyDescent="0.25">
      <c r="C15785" s="160" t="s">
        <v>551</v>
      </c>
      <c r="D15785" s="161">
        <v>680.23</v>
      </c>
    </row>
    <row r="15786" spans="3:4" ht="15" hidden="1" customHeight="1" x14ac:dyDescent="0.25">
      <c r="C15786" s="158" t="s">
        <v>544</v>
      </c>
      <c r="D15786" s="159">
        <v>334.12</v>
      </c>
    </row>
    <row r="15787" spans="3:4" ht="15" hidden="1" customHeight="1" x14ac:dyDescent="0.25">
      <c r="C15787" s="160" t="s">
        <v>552</v>
      </c>
      <c r="D15787" s="161">
        <v>382.47</v>
      </c>
    </row>
    <row r="15788" spans="3:4" ht="15" hidden="1" customHeight="1" x14ac:dyDescent="0.25">
      <c r="C15788" s="158" t="s">
        <v>553</v>
      </c>
      <c r="D15788" s="159">
        <v>432.56</v>
      </c>
    </row>
    <row r="15789" spans="3:4" ht="15" hidden="1" customHeight="1" x14ac:dyDescent="0.25">
      <c r="C15789" s="160" t="s">
        <v>542</v>
      </c>
      <c r="D15789" s="161">
        <v>112.83</v>
      </c>
    </row>
    <row r="15790" spans="3:4" ht="15" hidden="1" customHeight="1" x14ac:dyDescent="0.25">
      <c r="C15790" s="158" t="s">
        <v>555</v>
      </c>
      <c r="D15790" s="159">
        <v>10.85</v>
      </c>
    </row>
    <row r="15791" spans="3:4" ht="15" hidden="1" customHeight="1" x14ac:dyDescent="0.25">
      <c r="C15791" s="160" t="s">
        <v>539</v>
      </c>
      <c r="D15791" s="161">
        <v>663.29</v>
      </c>
    </row>
    <row r="15792" spans="3:4" ht="15" hidden="1" customHeight="1" x14ac:dyDescent="0.25">
      <c r="C15792" s="158" t="s">
        <v>553</v>
      </c>
      <c r="D15792" s="159">
        <v>489.94</v>
      </c>
    </row>
    <row r="15793" spans="3:4" ht="15" hidden="1" customHeight="1" x14ac:dyDescent="0.25">
      <c r="C15793" s="160" t="s">
        <v>308</v>
      </c>
      <c r="D15793" s="161">
        <v>386.03</v>
      </c>
    </row>
    <row r="15794" spans="3:4" ht="15" hidden="1" customHeight="1" x14ac:dyDescent="0.25">
      <c r="C15794" s="158" t="s">
        <v>551</v>
      </c>
      <c r="D15794" s="159">
        <v>1083.3900000000001</v>
      </c>
    </row>
    <row r="15795" spans="3:4" ht="15" hidden="1" customHeight="1" x14ac:dyDescent="0.25">
      <c r="C15795" s="160" t="s">
        <v>546</v>
      </c>
      <c r="D15795" s="161">
        <v>1058.23</v>
      </c>
    </row>
    <row r="15796" spans="3:4" ht="15" hidden="1" customHeight="1" x14ac:dyDescent="0.25">
      <c r="C15796" s="158" t="s">
        <v>550</v>
      </c>
      <c r="D15796" s="159">
        <v>722.4</v>
      </c>
    </row>
    <row r="15797" spans="3:4" ht="15" hidden="1" customHeight="1" x14ac:dyDescent="0.25">
      <c r="C15797" s="160" t="s">
        <v>540</v>
      </c>
      <c r="D15797" s="161">
        <v>890.17</v>
      </c>
    </row>
    <row r="15798" spans="3:4" ht="15" hidden="1" customHeight="1" x14ac:dyDescent="0.25">
      <c r="C15798" s="158" t="s">
        <v>550</v>
      </c>
      <c r="D15798" s="159">
        <v>378.71</v>
      </c>
    </row>
    <row r="15799" spans="3:4" ht="15" hidden="1" customHeight="1" x14ac:dyDescent="0.25">
      <c r="C15799" s="160" t="s">
        <v>554</v>
      </c>
      <c r="D15799" s="161">
        <v>337.96</v>
      </c>
    </row>
    <row r="15800" spans="3:4" ht="15" hidden="1" customHeight="1" x14ac:dyDescent="0.25">
      <c r="C15800" s="158" t="s">
        <v>540</v>
      </c>
      <c r="D15800" s="159">
        <v>121.61</v>
      </c>
    </row>
    <row r="15801" spans="3:4" ht="15" hidden="1" customHeight="1" x14ac:dyDescent="0.25">
      <c r="C15801" s="160" t="s">
        <v>309</v>
      </c>
      <c r="D15801" s="161">
        <v>962.3</v>
      </c>
    </row>
    <row r="15802" spans="3:4" ht="15" hidden="1" customHeight="1" x14ac:dyDescent="0.25">
      <c r="C15802" s="158" t="s">
        <v>550</v>
      </c>
      <c r="D15802" s="159">
        <v>53.76</v>
      </c>
    </row>
    <row r="15803" spans="3:4" ht="15" hidden="1" customHeight="1" x14ac:dyDescent="0.25">
      <c r="C15803" s="160" t="s">
        <v>546</v>
      </c>
      <c r="D15803" s="161">
        <v>517.75</v>
      </c>
    </row>
    <row r="15804" spans="3:4" ht="15" hidden="1" customHeight="1" x14ac:dyDescent="0.25">
      <c r="C15804" s="158" t="s">
        <v>557</v>
      </c>
      <c r="D15804" s="159">
        <v>97.18</v>
      </c>
    </row>
    <row r="15805" spans="3:4" ht="15" hidden="1" customHeight="1" x14ac:dyDescent="0.25">
      <c r="C15805" s="160" t="s">
        <v>547</v>
      </c>
      <c r="D15805" s="161">
        <v>1205.06</v>
      </c>
    </row>
    <row r="15806" spans="3:4" ht="15" hidden="1" customHeight="1" x14ac:dyDescent="0.25">
      <c r="C15806" s="158" t="s">
        <v>557</v>
      </c>
      <c r="D15806" s="159">
        <v>228.15</v>
      </c>
    </row>
    <row r="15807" spans="3:4" ht="15" hidden="1" customHeight="1" x14ac:dyDescent="0.25">
      <c r="C15807" s="160" t="s">
        <v>550</v>
      </c>
      <c r="D15807" s="161">
        <v>885.42</v>
      </c>
    </row>
    <row r="15808" spans="3:4" ht="15" hidden="1" customHeight="1" x14ac:dyDescent="0.25">
      <c r="C15808" s="158" t="s">
        <v>548</v>
      </c>
      <c r="D15808" s="159">
        <v>283.38</v>
      </c>
    </row>
    <row r="15809" spans="3:4" ht="15" hidden="1" customHeight="1" x14ac:dyDescent="0.25">
      <c r="C15809" s="160" t="s">
        <v>309</v>
      </c>
      <c r="D15809" s="161">
        <v>664.14</v>
      </c>
    </row>
    <row r="15810" spans="3:4" ht="15" hidden="1" customHeight="1" x14ac:dyDescent="0.25">
      <c r="C15810" s="158" t="s">
        <v>308</v>
      </c>
      <c r="D15810" s="159">
        <v>651.86</v>
      </c>
    </row>
    <row r="15811" spans="3:4" ht="15" hidden="1" customHeight="1" x14ac:dyDescent="0.25">
      <c r="C15811" s="160" t="s">
        <v>307</v>
      </c>
      <c r="D15811" s="161">
        <v>1261.53</v>
      </c>
    </row>
    <row r="15812" spans="3:4" ht="15" hidden="1" customHeight="1" x14ac:dyDescent="0.25">
      <c r="C15812" s="158" t="s">
        <v>307</v>
      </c>
      <c r="D15812" s="159">
        <v>395.94</v>
      </c>
    </row>
    <row r="15813" spans="3:4" ht="15" hidden="1" customHeight="1" x14ac:dyDescent="0.25">
      <c r="C15813" s="160" t="s">
        <v>547</v>
      </c>
      <c r="D15813" s="161">
        <v>1299.93</v>
      </c>
    </row>
    <row r="15814" spans="3:4" ht="15" hidden="1" customHeight="1" x14ac:dyDescent="0.25">
      <c r="C15814" s="158" t="s">
        <v>546</v>
      </c>
      <c r="D15814" s="159">
        <v>303.39</v>
      </c>
    </row>
    <row r="15815" spans="3:4" ht="15" hidden="1" customHeight="1" x14ac:dyDescent="0.25">
      <c r="C15815" s="160" t="s">
        <v>557</v>
      </c>
      <c r="D15815" s="161">
        <v>527.70000000000005</v>
      </c>
    </row>
    <row r="15816" spans="3:4" ht="15" hidden="1" customHeight="1" x14ac:dyDescent="0.25">
      <c r="C15816" s="158" t="s">
        <v>308</v>
      </c>
      <c r="D15816" s="159">
        <v>1284.93</v>
      </c>
    </row>
    <row r="15817" spans="3:4" ht="15" hidden="1" customHeight="1" x14ac:dyDescent="0.25">
      <c r="C15817" s="160" t="s">
        <v>539</v>
      </c>
      <c r="D15817" s="161">
        <v>707.76</v>
      </c>
    </row>
    <row r="15818" spans="3:4" ht="15" hidden="1" customHeight="1" x14ac:dyDescent="0.25">
      <c r="C15818" s="158" t="s">
        <v>308</v>
      </c>
      <c r="D15818" s="159">
        <v>288.51</v>
      </c>
    </row>
    <row r="15819" spans="3:4" ht="15" hidden="1" customHeight="1" x14ac:dyDescent="0.25">
      <c r="C15819" s="160" t="s">
        <v>549</v>
      </c>
      <c r="D15819" s="161">
        <v>913.09</v>
      </c>
    </row>
    <row r="15820" spans="3:4" ht="15" hidden="1" customHeight="1" x14ac:dyDescent="0.25">
      <c r="C15820" s="158" t="s">
        <v>548</v>
      </c>
      <c r="D15820" s="159">
        <v>426.02</v>
      </c>
    </row>
    <row r="15821" spans="3:4" ht="15" hidden="1" customHeight="1" x14ac:dyDescent="0.25">
      <c r="C15821" s="160" t="s">
        <v>312</v>
      </c>
      <c r="D15821" s="161">
        <v>1048.56</v>
      </c>
    </row>
    <row r="15822" spans="3:4" ht="15" hidden="1" customHeight="1" x14ac:dyDescent="0.25">
      <c r="C15822" s="158" t="s">
        <v>549</v>
      </c>
      <c r="D15822" s="159">
        <v>378.23</v>
      </c>
    </row>
    <row r="15823" spans="3:4" ht="15" hidden="1" customHeight="1" x14ac:dyDescent="0.25">
      <c r="C15823" s="160" t="s">
        <v>307</v>
      </c>
      <c r="D15823" s="161">
        <v>600.48</v>
      </c>
    </row>
    <row r="15824" spans="3:4" ht="15" hidden="1" customHeight="1" x14ac:dyDescent="0.25">
      <c r="C15824" s="158" t="s">
        <v>554</v>
      </c>
      <c r="D15824" s="159">
        <v>931.14</v>
      </c>
    </row>
    <row r="15825" spans="3:4" ht="15" hidden="1" customHeight="1" x14ac:dyDescent="0.25">
      <c r="C15825" s="160" t="s">
        <v>552</v>
      </c>
      <c r="D15825" s="161">
        <v>1043.49</v>
      </c>
    </row>
    <row r="15826" spans="3:4" ht="15" hidden="1" customHeight="1" x14ac:dyDescent="0.25">
      <c r="C15826" s="158" t="s">
        <v>542</v>
      </c>
      <c r="D15826" s="159">
        <v>529.04</v>
      </c>
    </row>
    <row r="15827" spans="3:4" ht="15" hidden="1" customHeight="1" x14ac:dyDescent="0.25">
      <c r="C15827" s="160" t="s">
        <v>545</v>
      </c>
      <c r="D15827" s="161">
        <v>197.01</v>
      </c>
    </row>
    <row r="15828" spans="3:4" ht="15" hidden="1" customHeight="1" x14ac:dyDescent="0.25">
      <c r="C15828" s="158" t="s">
        <v>539</v>
      </c>
      <c r="D15828" s="159">
        <v>445.02</v>
      </c>
    </row>
    <row r="15829" spans="3:4" ht="15" hidden="1" customHeight="1" x14ac:dyDescent="0.25">
      <c r="C15829" s="160" t="s">
        <v>546</v>
      </c>
      <c r="D15829" s="161">
        <v>396.32</v>
      </c>
    </row>
    <row r="15830" spans="3:4" ht="15" hidden="1" customHeight="1" x14ac:dyDescent="0.25">
      <c r="C15830" s="158" t="s">
        <v>551</v>
      </c>
      <c r="D15830" s="159">
        <v>1225.9100000000001</v>
      </c>
    </row>
    <row r="15831" spans="3:4" ht="15" hidden="1" customHeight="1" x14ac:dyDescent="0.25">
      <c r="C15831" s="160" t="s">
        <v>312</v>
      </c>
      <c r="D15831" s="161">
        <v>689.79</v>
      </c>
    </row>
    <row r="15832" spans="3:4" ht="15" hidden="1" customHeight="1" x14ac:dyDescent="0.25">
      <c r="C15832" s="158" t="s">
        <v>540</v>
      </c>
      <c r="D15832" s="159">
        <v>1232.56</v>
      </c>
    </row>
    <row r="15833" spans="3:4" ht="15" hidden="1" customHeight="1" x14ac:dyDescent="0.25">
      <c r="C15833" s="160" t="s">
        <v>540</v>
      </c>
      <c r="D15833" s="161">
        <v>1111.19</v>
      </c>
    </row>
    <row r="15834" spans="3:4" ht="15" hidden="1" customHeight="1" x14ac:dyDescent="0.25">
      <c r="C15834" s="158" t="s">
        <v>550</v>
      </c>
      <c r="D15834" s="159">
        <v>336.24</v>
      </c>
    </row>
    <row r="15835" spans="3:4" ht="15" hidden="1" customHeight="1" x14ac:dyDescent="0.25">
      <c r="C15835" s="160" t="s">
        <v>556</v>
      </c>
      <c r="D15835" s="161">
        <v>1117.58</v>
      </c>
    </row>
    <row r="15836" spans="3:4" ht="15" hidden="1" customHeight="1" x14ac:dyDescent="0.25">
      <c r="C15836" s="158" t="s">
        <v>554</v>
      </c>
      <c r="D15836" s="159">
        <v>538.41</v>
      </c>
    </row>
    <row r="15837" spans="3:4" ht="15" hidden="1" customHeight="1" x14ac:dyDescent="0.25">
      <c r="C15837" s="160" t="s">
        <v>309</v>
      </c>
      <c r="D15837" s="161">
        <v>555.37</v>
      </c>
    </row>
    <row r="15838" spans="3:4" ht="15" hidden="1" customHeight="1" x14ac:dyDescent="0.25">
      <c r="C15838" s="158" t="s">
        <v>312</v>
      </c>
      <c r="D15838" s="159">
        <v>900.99</v>
      </c>
    </row>
    <row r="15839" spans="3:4" ht="15" hidden="1" customHeight="1" x14ac:dyDescent="0.25">
      <c r="C15839" s="160" t="s">
        <v>546</v>
      </c>
      <c r="D15839" s="161">
        <v>1219.53</v>
      </c>
    </row>
    <row r="15840" spans="3:4" ht="15" hidden="1" customHeight="1" x14ac:dyDescent="0.25">
      <c r="C15840" s="158" t="s">
        <v>309</v>
      </c>
      <c r="D15840" s="159">
        <v>1175.8699999999999</v>
      </c>
    </row>
    <row r="15841" spans="3:4" ht="15" hidden="1" customHeight="1" x14ac:dyDescent="0.25">
      <c r="C15841" s="160" t="s">
        <v>540</v>
      </c>
      <c r="D15841" s="161">
        <v>597.30999999999995</v>
      </c>
    </row>
    <row r="15842" spans="3:4" ht="15" hidden="1" customHeight="1" x14ac:dyDescent="0.25">
      <c r="C15842" s="158" t="s">
        <v>552</v>
      </c>
      <c r="D15842" s="159">
        <v>638.33000000000004</v>
      </c>
    </row>
    <row r="15843" spans="3:4" ht="15" hidden="1" customHeight="1" x14ac:dyDescent="0.25">
      <c r="C15843" s="160" t="s">
        <v>307</v>
      </c>
      <c r="D15843" s="161">
        <v>648.14</v>
      </c>
    </row>
    <row r="15844" spans="3:4" ht="15" hidden="1" customHeight="1" x14ac:dyDescent="0.25">
      <c r="C15844" s="158" t="s">
        <v>539</v>
      </c>
      <c r="D15844" s="159">
        <v>90.52</v>
      </c>
    </row>
    <row r="15845" spans="3:4" ht="15" hidden="1" customHeight="1" x14ac:dyDescent="0.25">
      <c r="C15845" s="160" t="s">
        <v>539</v>
      </c>
      <c r="D15845" s="161">
        <v>518.11</v>
      </c>
    </row>
    <row r="15846" spans="3:4" ht="15" hidden="1" customHeight="1" x14ac:dyDescent="0.25">
      <c r="C15846" s="158" t="s">
        <v>558</v>
      </c>
      <c r="D15846" s="159">
        <v>1245.25</v>
      </c>
    </row>
    <row r="15847" spans="3:4" ht="15" hidden="1" customHeight="1" x14ac:dyDescent="0.25">
      <c r="C15847" s="160" t="s">
        <v>547</v>
      </c>
      <c r="D15847" s="161">
        <v>1036.5</v>
      </c>
    </row>
    <row r="15848" spans="3:4" ht="15" hidden="1" customHeight="1" x14ac:dyDescent="0.25">
      <c r="C15848" s="158" t="s">
        <v>539</v>
      </c>
      <c r="D15848" s="159">
        <v>72.47</v>
      </c>
    </row>
    <row r="15849" spans="3:4" ht="15" hidden="1" customHeight="1" x14ac:dyDescent="0.25">
      <c r="C15849" s="160" t="s">
        <v>552</v>
      </c>
      <c r="D15849" s="161">
        <v>289.39</v>
      </c>
    </row>
    <row r="15850" spans="3:4" ht="15" hidden="1" customHeight="1" x14ac:dyDescent="0.25">
      <c r="C15850" s="158" t="s">
        <v>543</v>
      </c>
      <c r="D15850" s="159">
        <v>981.95</v>
      </c>
    </row>
    <row r="15851" spans="3:4" ht="15" hidden="1" customHeight="1" x14ac:dyDescent="0.25">
      <c r="C15851" s="160" t="s">
        <v>312</v>
      </c>
      <c r="D15851" s="161">
        <v>523.79999999999995</v>
      </c>
    </row>
    <row r="15852" spans="3:4" ht="15" hidden="1" customHeight="1" x14ac:dyDescent="0.25">
      <c r="C15852" s="158" t="s">
        <v>544</v>
      </c>
      <c r="D15852" s="159">
        <v>350.05</v>
      </c>
    </row>
    <row r="15853" spans="3:4" ht="15" hidden="1" customHeight="1" x14ac:dyDescent="0.25">
      <c r="C15853" s="160" t="s">
        <v>547</v>
      </c>
      <c r="D15853" s="161">
        <v>181.65</v>
      </c>
    </row>
    <row r="15854" spans="3:4" ht="15" hidden="1" customHeight="1" x14ac:dyDescent="0.25">
      <c r="C15854" s="158" t="s">
        <v>556</v>
      </c>
      <c r="D15854" s="159">
        <v>1056.8800000000001</v>
      </c>
    </row>
    <row r="15855" spans="3:4" ht="15" hidden="1" customHeight="1" x14ac:dyDescent="0.25">
      <c r="C15855" s="160" t="s">
        <v>539</v>
      </c>
      <c r="D15855" s="161">
        <v>483.67</v>
      </c>
    </row>
    <row r="15856" spans="3:4" ht="15" hidden="1" customHeight="1" x14ac:dyDescent="0.25">
      <c r="C15856" s="158" t="s">
        <v>551</v>
      </c>
      <c r="D15856" s="159">
        <v>608.27</v>
      </c>
    </row>
    <row r="15857" spans="3:4" ht="15" hidden="1" customHeight="1" x14ac:dyDescent="0.25">
      <c r="C15857" s="160" t="s">
        <v>547</v>
      </c>
      <c r="D15857" s="161">
        <v>516.73</v>
      </c>
    </row>
    <row r="15858" spans="3:4" ht="15" hidden="1" customHeight="1" x14ac:dyDescent="0.25">
      <c r="C15858" s="158" t="s">
        <v>552</v>
      </c>
      <c r="D15858" s="159">
        <v>1229.7</v>
      </c>
    </row>
    <row r="15859" spans="3:4" ht="15" hidden="1" customHeight="1" x14ac:dyDescent="0.25">
      <c r="C15859" s="160" t="s">
        <v>308</v>
      </c>
      <c r="D15859" s="161">
        <v>875.02</v>
      </c>
    </row>
    <row r="15860" spans="3:4" ht="15" hidden="1" customHeight="1" x14ac:dyDescent="0.25">
      <c r="C15860" s="158" t="s">
        <v>309</v>
      </c>
      <c r="D15860" s="159">
        <v>290.27999999999997</v>
      </c>
    </row>
    <row r="15861" spans="3:4" ht="15" hidden="1" customHeight="1" x14ac:dyDescent="0.25">
      <c r="C15861" s="160" t="s">
        <v>309</v>
      </c>
      <c r="D15861" s="161">
        <v>278.10000000000002</v>
      </c>
    </row>
    <row r="15862" spans="3:4" ht="15" hidden="1" customHeight="1" x14ac:dyDescent="0.25">
      <c r="C15862" s="158" t="s">
        <v>542</v>
      </c>
      <c r="D15862" s="159">
        <v>864.3</v>
      </c>
    </row>
    <row r="15863" spans="3:4" ht="15" hidden="1" customHeight="1" x14ac:dyDescent="0.25">
      <c r="C15863" s="160" t="s">
        <v>547</v>
      </c>
      <c r="D15863" s="161">
        <v>712.06</v>
      </c>
    </row>
    <row r="15864" spans="3:4" ht="15" hidden="1" customHeight="1" x14ac:dyDescent="0.25">
      <c r="C15864" s="158" t="s">
        <v>309</v>
      </c>
      <c r="D15864" s="159">
        <v>656.74</v>
      </c>
    </row>
    <row r="15865" spans="3:4" ht="15" hidden="1" customHeight="1" x14ac:dyDescent="0.25">
      <c r="C15865" s="160" t="s">
        <v>307</v>
      </c>
      <c r="D15865" s="161">
        <v>716.13</v>
      </c>
    </row>
    <row r="15866" spans="3:4" ht="15" hidden="1" customHeight="1" x14ac:dyDescent="0.25">
      <c r="C15866" s="158" t="s">
        <v>540</v>
      </c>
      <c r="D15866" s="159">
        <v>36.58</v>
      </c>
    </row>
    <row r="15867" spans="3:4" ht="15" hidden="1" customHeight="1" x14ac:dyDescent="0.25">
      <c r="C15867" s="160" t="s">
        <v>539</v>
      </c>
      <c r="D15867" s="161">
        <v>459.62</v>
      </c>
    </row>
    <row r="15868" spans="3:4" ht="15" hidden="1" customHeight="1" x14ac:dyDescent="0.25">
      <c r="C15868" s="158" t="s">
        <v>312</v>
      </c>
      <c r="D15868" s="159">
        <v>182.64</v>
      </c>
    </row>
    <row r="15869" spans="3:4" ht="15" hidden="1" customHeight="1" x14ac:dyDescent="0.25">
      <c r="C15869" s="160" t="s">
        <v>558</v>
      </c>
      <c r="D15869" s="161">
        <v>300.66000000000003</v>
      </c>
    </row>
    <row r="15870" spans="3:4" ht="15" hidden="1" customHeight="1" x14ac:dyDescent="0.25">
      <c r="C15870" s="158" t="s">
        <v>553</v>
      </c>
      <c r="D15870" s="159">
        <v>953.44</v>
      </c>
    </row>
    <row r="15871" spans="3:4" ht="15" hidden="1" customHeight="1" x14ac:dyDescent="0.25">
      <c r="C15871" s="160" t="s">
        <v>553</v>
      </c>
      <c r="D15871" s="161">
        <v>1291.93</v>
      </c>
    </row>
    <row r="15872" spans="3:4" ht="15" hidden="1" customHeight="1" x14ac:dyDescent="0.25">
      <c r="C15872" s="158" t="s">
        <v>546</v>
      </c>
      <c r="D15872" s="159">
        <v>477.38</v>
      </c>
    </row>
    <row r="15873" spans="3:4" ht="15" hidden="1" customHeight="1" x14ac:dyDescent="0.25">
      <c r="C15873" s="160" t="s">
        <v>552</v>
      </c>
      <c r="D15873" s="161">
        <v>882.28</v>
      </c>
    </row>
    <row r="15874" spans="3:4" ht="15" hidden="1" customHeight="1" x14ac:dyDescent="0.25">
      <c r="C15874" s="158" t="s">
        <v>309</v>
      </c>
      <c r="D15874" s="159">
        <v>749.22</v>
      </c>
    </row>
    <row r="15875" spans="3:4" ht="15" hidden="1" customHeight="1" x14ac:dyDescent="0.25">
      <c r="C15875" s="160" t="s">
        <v>547</v>
      </c>
      <c r="D15875" s="161">
        <v>774.62</v>
      </c>
    </row>
    <row r="15876" spans="3:4" ht="15" hidden="1" customHeight="1" x14ac:dyDescent="0.25">
      <c r="C15876" s="158" t="s">
        <v>552</v>
      </c>
      <c r="D15876" s="159">
        <v>276.63</v>
      </c>
    </row>
    <row r="15877" spans="3:4" ht="15" hidden="1" customHeight="1" x14ac:dyDescent="0.25">
      <c r="C15877" s="160" t="s">
        <v>546</v>
      </c>
      <c r="D15877" s="161">
        <v>70.27</v>
      </c>
    </row>
    <row r="15878" spans="3:4" ht="15" hidden="1" customHeight="1" x14ac:dyDescent="0.25">
      <c r="C15878" s="158" t="s">
        <v>541</v>
      </c>
      <c r="D15878" s="159">
        <v>314.25</v>
      </c>
    </row>
    <row r="15879" spans="3:4" ht="15" hidden="1" customHeight="1" x14ac:dyDescent="0.25">
      <c r="C15879" s="160" t="s">
        <v>545</v>
      </c>
      <c r="D15879" s="161">
        <v>763.05</v>
      </c>
    </row>
    <row r="15880" spans="3:4" ht="15" hidden="1" customHeight="1" x14ac:dyDescent="0.25">
      <c r="C15880" s="158" t="s">
        <v>539</v>
      </c>
      <c r="D15880" s="159">
        <v>389.05</v>
      </c>
    </row>
    <row r="15881" spans="3:4" ht="15" hidden="1" customHeight="1" x14ac:dyDescent="0.25">
      <c r="C15881" s="160" t="s">
        <v>558</v>
      </c>
      <c r="D15881" s="161">
        <v>531.59</v>
      </c>
    </row>
    <row r="15882" spans="3:4" ht="15" hidden="1" customHeight="1" x14ac:dyDescent="0.25">
      <c r="C15882" s="158" t="s">
        <v>546</v>
      </c>
      <c r="D15882" s="159">
        <v>602.12</v>
      </c>
    </row>
    <row r="15883" spans="3:4" ht="15" hidden="1" customHeight="1" x14ac:dyDescent="0.25">
      <c r="C15883" s="160" t="s">
        <v>552</v>
      </c>
      <c r="D15883" s="161">
        <v>1065.75</v>
      </c>
    </row>
    <row r="15884" spans="3:4" ht="15" hidden="1" customHeight="1" x14ac:dyDescent="0.25">
      <c r="C15884" s="158" t="s">
        <v>545</v>
      </c>
      <c r="D15884" s="159">
        <v>183.55</v>
      </c>
    </row>
    <row r="15885" spans="3:4" ht="15" hidden="1" customHeight="1" x14ac:dyDescent="0.25">
      <c r="C15885" s="160" t="s">
        <v>554</v>
      </c>
      <c r="D15885" s="161">
        <v>635.54</v>
      </c>
    </row>
    <row r="15886" spans="3:4" ht="15" hidden="1" customHeight="1" x14ac:dyDescent="0.25">
      <c r="C15886" s="158" t="s">
        <v>552</v>
      </c>
      <c r="D15886" s="159">
        <v>943.15</v>
      </c>
    </row>
    <row r="15887" spans="3:4" ht="15" hidden="1" customHeight="1" x14ac:dyDescent="0.25">
      <c r="C15887" s="160" t="s">
        <v>546</v>
      </c>
      <c r="D15887" s="161">
        <v>479.5</v>
      </c>
    </row>
    <row r="15888" spans="3:4" ht="15" hidden="1" customHeight="1" x14ac:dyDescent="0.25">
      <c r="C15888" s="158" t="s">
        <v>553</v>
      </c>
      <c r="D15888" s="159">
        <v>666.34</v>
      </c>
    </row>
    <row r="15889" spans="3:4" ht="15" hidden="1" customHeight="1" x14ac:dyDescent="0.25">
      <c r="C15889" s="160" t="s">
        <v>549</v>
      </c>
      <c r="D15889" s="161">
        <v>131.25</v>
      </c>
    </row>
    <row r="15890" spans="3:4" ht="15" hidden="1" customHeight="1" x14ac:dyDescent="0.25">
      <c r="C15890" s="158" t="s">
        <v>307</v>
      </c>
      <c r="D15890" s="159">
        <v>909.7</v>
      </c>
    </row>
    <row r="15891" spans="3:4" ht="15" hidden="1" customHeight="1" x14ac:dyDescent="0.25">
      <c r="C15891" s="160" t="s">
        <v>545</v>
      </c>
      <c r="D15891" s="161">
        <v>695.4</v>
      </c>
    </row>
    <row r="15892" spans="3:4" ht="15" hidden="1" customHeight="1" x14ac:dyDescent="0.25">
      <c r="C15892" s="158" t="s">
        <v>550</v>
      </c>
      <c r="D15892" s="159">
        <v>500.16</v>
      </c>
    </row>
    <row r="15893" spans="3:4" ht="15" hidden="1" customHeight="1" x14ac:dyDescent="0.25">
      <c r="C15893" s="160" t="s">
        <v>540</v>
      </c>
      <c r="D15893" s="161">
        <v>585.36</v>
      </c>
    </row>
    <row r="15894" spans="3:4" ht="15" hidden="1" customHeight="1" x14ac:dyDescent="0.25">
      <c r="C15894" s="158" t="s">
        <v>541</v>
      </c>
      <c r="D15894" s="159">
        <v>865.01</v>
      </c>
    </row>
    <row r="15895" spans="3:4" ht="15" hidden="1" customHeight="1" x14ac:dyDescent="0.25">
      <c r="C15895" s="160" t="s">
        <v>540</v>
      </c>
      <c r="D15895" s="161">
        <v>1281.04</v>
      </c>
    </row>
    <row r="15896" spans="3:4" ht="15" hidden="1" customHeight="1" x14ac:dyDescent="0.25">
      <c r="C15896" s="158" t="s">
        <v>309</v>
      </c>
      <c r="D15896" s="159">
        <v>855.98</v>
      </c>
    </row>
    <row r="15897" spans="3:4" ht="15" hidden="1" customHeight="1" x14ac:dyDescent="0.25">
      <c r="C15897" s="160" t="s">
        <v>545</v>
      </c>
      <c r="D15897" s="161">
        <v>40.840000000000003</v>
      </c>
    </row>
    <row r="15898" spans="3:4" ht="15" hidden="1" customHeight="1" x14ac:dyDescent="0.25">
      <c r="C15898" s="158" t="s">
        <v>544</v>
      </c>
      <c r="D15898" s="159">
        <v>732.32</v>
      </c>
    </row>
    <row r="15899" spans="3:4" ht="15" hidden="1" customHeight="1" x14ac:dyDescent="0.25">
      <c r="C15899" s="160" t="s">
        <v>546</v>
      </c>
      <c r="D15899" s="161">
        <v>328.52</v>
      </c>
    </row>
    <row r="15900" spans="3:4" ht="15" hidden="1" customHeight="1" x14ac:dyDescent="0.25">
      <c r="C15900" s="158" t="s">
        <v>558</v>
      </c>
      <c r="D15900" s="159">
        <v>1073.77</v>
      </c>
    </row>
    <row r="15901" spans="3:4" ht="15" hidden="1" customHeight="1" x14ac:dyDescent="0.25">
      <c r="C15901" s="160" t="s">
        <v>553</v>
      </c>
      <c r="D15901" s="161">
        <v>505.69</v>
      </c>
    </row>
    <row r="15902" spans="3:4" ht="15" hidden="1" customHeight="1" x14ac:dyDescent="0.25">
      <c r="C15902" s="158" t="s">
        <v>546</v>
      </c>
      <c r="D15902" s="159">
        <v>1022.44</v>
      </c>
    </row>
    <row r="15903" spans="3:4" ht="15" hidden="1" customHeight="1" x14ac:dyDescent="0.25">
      <c r="C15903" s="160" t="s">
        <v>546</v>
      </c>
      <c r="D15903" s="161">
        <v>264.86</v>
      </c>
    </row>
    <row r="15904" spans="3:4" ht="15" hidden="1" customHeight="1" x14ac:dyDescent="0.25">
      <c r="C15904" s="158" t="s">
        <v>539</v>
      </c>
      <c r="D15904" s="159">
        <v>620.41999999999996</v>
      </c>
    </row>
    <row r="15905" spans="3:4" ht="15" hidden="1" customHeight="1" x14ac:dyDescent="0.25">
      <c r="C15905" s="160" t="s">
        <v>307</v>
      </c>
      <c r="D15905" s="161">
        <v>471.64</v>
      </c>
    </row>
    <row r="15906" spans="3:4" ht="15" hidden="1" customHeight="1" x14ac:dyDescent="0.25">
      <c r="C15906" s="158" t="s">
        <v>546</v>
      </c>
      <c r="D15906" s="159">
        <v>691.54</v>
      </c>
    </row>
    <row r="15907" spans="3:4" ht="15" hidden="1" customHeight="1" x14ac:dyDescent="0.25">
      <c r="C15907" s="160" t="s">
        <v>539</v>
      </c>
      <c r="D15907" s="161">
        <v>634.05999999999995</v>
      </c>
    </row>
    <row r="15908" spans="3:4" ht="15" hidden="1" customHeight="1" x14ac:dyDescent="0.25">
      <c r="C15908" s="158" t="s">
        <v>546</v>
      </c>
      <c r="D15908" s="159">
        <v>784.89</v>
      </c>
    </row>
    <row r="15909" spans="3:4" ht="15" hidden="1" customHeight="1" x14ac:dyDescent="0.25">
      <c r="C15909" s="160" t="s">
        <v>308</v>
      </c>
      <c r="D15909" s="161">
        <v>209.25</v>
      </c>
    </row>
    <row r="15910" spans="3:4" ht="15" hidden="1" customHeight="1" x14ac:dyDescent="0.25">
      <c r="C15910" s="158" t="s">
        <v>547</v>
      </c>
      <c r="D15910" s="159">
        <v>1151.93</v>
      </c>
    </row>
    <row r="15911" spans="3:4" ht="15" hidden="1" customHeight="1" x14ac:dyDescent="0.25">
      <c r="C15911" s="160" t="s">
        <v>550</v>
      </c>
      <c r="D15911" s="161">
        <v>1228.24</v>
      </c>
    </row>
    <row r="15912" spans="3:4" ht="15" hidden="1" customHeight="1" x14ac:dyDescent="0.25">
      <c r="C15912" s="158" t="s">
        <v>544</v>
      </c>
      <c r="D15912" s="159">
        <v>861.43</v>
      </c>
    </row>
    <row r="15913" spans="3:4" ht="15" hidden="1" customHeight="1" x14ac:dyDescent="0.25">
      <c r="C15913" s="160" t="s">
        <v>553</v>
      </c>
      <c r="D15913" s="161">
        <v>137.62</v>
      </c>
    </row>
    <row r="15914" spans="3:4" ht="15" hidden="1" customHeight="1" x14ac:dyDescent="0.25">
      <c r="C15914" s="158" t="s">
        <v>552</v>
      </c>
      <c r="D15914" s="159">
        <v>956.66</v>
      </c>
    </row>
    <row r="15915" spans="3:4" ht="15" hidden="1" customHeight="1" x14ac:dyDescent="0.25">
      <c r="C15915" s="160" t="s">
        <v>548</v>
      </c>
      <c r="D15915" s="161">
        <v>895.53</v>
      </c>
    </row>
    <row r="15916" spans="3:4" ht="15" hidden="1" customHeight="1" x14ac:dyDescent="0.25">
      <c r="C15916" s="158" t="s">
        <v>553</v>
      </c>
      <c r="D15916" s="159">
        <v>897.76</v>
      </c>
    </row>
    <row r="15917" spans="3:4" ht="15" hidden="1" customHeight="1" x14ac:dyDescent="0.25">
      <c r="C15917" s="160" t="s">
        <v>546</v>
      </c>
      <c r="D15917" s="161">
        <v>369.48</v>
      </c>
    </row>
    <row r="15918" spans="3:4" ht="15" hidden="1" customHeight="1" x14ac:dyDescent="0.25">
      <c r="C15918" s="158" t="s">
        <v>307</v>
      </c>
      <c r="D15918" s="159">
        <v>68.44</v>
      </c>
    </row>
    <row r="15919" spans="3:4" ht="15" hidden="1" customHeight="1" x14ac:dyDescent="0.25">
      <c r="C15919" s="160" t="s">
        <v>549</v>
      </c>
      <c r="D15919" s="161">
        <v>378.36</v>
      </c>
    </row>
    <row r="15920" spans="3:4" ht="15" hidden="1" customHeight="1" x14ac:dyDescent="0.25">
      <c r="C15920" s="158" t="s">
        <v>308</v>
      </c>
      <c r="D15920" s="159">
        <v>613.24</v>
      </c>
    </row>
    <row r="15921" spans="3:4" ht="15" hidden="1" customHeight="1" x14ac:dyDescent="0.25">
      <c r="C15921" s="160" t="s">
        <v>540</v>
      </c>
      <c r="D15921" s="161">
        <v>442.43</v>
      </c>
    </row>
    <row r="15922" spans="3:4" ht="15" hidden="1" customHeight="1" x14ac:dyDescent="0.25">
      <c r="C15922" s="158" t="s">
        <v>547</v>
      </c>
      <c r="D15922" s="159">
        <v>267.67</v>
      </c>
    </row>
    <row r="15923" spans="3:4" ht="15" hidden="1" customHeight="1" x14ac:dyDescent="0.25">
      <c r="C15923" s="160" t="s">
        <v>540</v>
      </c>
      <c r="D15923" s="161">
        <v>238.16</v>
      </c>
    </row>
    <row r="15924" spans="3:4" ht="15" hidden="1" customHeight="1" x14ac:dyDescent="0.25">
      <c r="C15924" s="158" t="s">
        <v>541</v>
      </c>
      <c r="D15924" s="159">
        <v>262.38</v>
      </c>
    </row>
    <row r="15925" spans="3:4" ht="15" hidden="1" customHeight="1" x14ac:dyDescent="0.25">
      <c r="C15925" s="160" t="s">
        <v>543</v>
      </c>
      <c r="D15925" s="161">
        <v>92.71</v>
      </c>
    </row>
    <row r="15926" spans="3:4" ht="15" hidden="1" customHeight="1" x14ac:dyDescent="0.25">
      <c r="C15926" s="158" t="s">
        <v>549</v>
      </c>
      <c r="D15926" s="159">
        <v>628.99</v>
      </c>
    </row>
    <row r="15927" spans="3:4" ht="15" hidden="1" customHeight="1" x14ac:dyDescent="0.25">
      <c r="C15927" s="160" t="s">
        <v>544</v>
      </c>
      <c r="D15927" s="161">
        <v>862.51</v>
      </c>
    </row>
    <row r="15928" spans="3:4" ht="15" hidden="1" customHeight="1" x14ac:dyDescent="0.25">
      <c r="C15928" s="158" t="s">
        <v>312</v>
      </c>
      <c r="D15928" s="159">
        <v>1177.0899999999999</v>
      </c>
    </row>
    <row r="15929" spans="3:4" ht="15" hidden="1" customHeight="1" x14ac:dyDescent="0.25">
      <c r="C15929" s="160" t="s">
        <v>540</v>
      </c>
      <c r="D15929" s="161">
        <v>1219.69</v>
      </c>
    </row>
    <row r="15930" spans="3:4" ht="15" hidden="1" customHeight="1" x14ac:dyDescent="0.25">
      <c r="C15930" s="158" t="s">
        <v>309</v>
      </c>
      <c r="D15930" s="159">
        <v>969.37</v>
      </c>
    </row>
    <row r="15931" spans="3:4" ht="15" hidden="1" customHeight="1" x14ac:dyDescent="0.25">
      <c r="C15931" s="160" t="s">
        <v>542</v>
      </c>
      <c r="D15931" s="161">
        <v>498.37</v>
      </c>
    </row>
    <row r="15932" spans="3:4" ht="15" hidden="1" customHeight="1" x14ac:dyDescent="0.25">
      <c r="C15932" s="158" t="s">
        <v>544</v>
      </c>
      <c r="D15932" s="159">
        <v>1256.98</v>
      </c>
    </row>
    <row r="15933" spans="3:4" ht="15" hidden="1" customHeight="1" x14ac:dyDescent="0.25">
      <c r="C15933" s="160" t="s">
        <v>552</v>
      </c>
      <c r="D15933" s="161">
        <v>202.54</v>
      </c>
    </row>
    <row r="15934" spans="3:4" ht="15" hidden="1" customHeight="1" x14ac:dyDescent="0.25">
      <c r="C15934" s="158" t="s">
        <v>554</v>
      </c>
      <c r="D15934" s="159">
        <v>1220.98</v>
      </c>
    </row>
    <row r="15935" spans="3:4" ht="15" hidden="1" customHeight="1" x14ac:dyDescent="0.25">
      <c r="C15935" s="160" t="s">
        <v>545</v>
      </c>
      <c r="D15935" s="161">
        <v>838.61</v>
      </c>
    </row>
    <row r="15936" spans="3:4" ht="15" hidden="1" customHeight="1" x14ac:dyDescent="0.25">
      <c r="C15936" s="158" t="s">
        <v>551</v>
      </c>
      <c r="D15936" s="159">
        <v>747.62</v>
      </c>
    </row>
    <row r="15937" spans="3:4" ht="15" hidden="1" customHeight="1" x14ac:dyDescent="0.25">
      <c r="C15937" s="160" t="s">
        <v>544</v>
      </c>
      <c r="D15937" s="161">
        <v>1104.1199999999999</v>
      </c>
    </row>
    <row r="15938" spans="3:4" ht="15" hidden="1" customHeight="1" x14ac:dyDescent="0.25">
      <c r="C15938" s="158" t="s">
        <v>546</v>
      </c>
      <c r="D15938" s="159">
        <v>382.72</v>
      </c>
    </row>
    <row r="15939" spans="3:4" ht="15" hidden="1" customHeight="1" x14ac:dyDescent="0.25">
      <c r="C15939" s="160" t="s">
        <v>555</v>
      </c>
      <c r="D15939" s="161">
        <v>538.34</v>
      </c>
    </row>
    <row r="15940" spans="3:4" ht="15" hidden="1" customHeight="1" x14ac:dyDescent="0.25">
      <c r="C15940" s="158" t="s">
        <v>548</v>
      </c>
      <c r="D15940" s="159">
        <v>552.97</v>
      </c>
    </row>
    <row r="15941" spans="3:4" ht="15" hidden="1" customHeight="1" x14ac:dyDescent="0.25">
      <c r="C15941" s="160" t="s">
        <v>551</v>
      </c>
      <c r="D15941" s="161">
        <v>711.35</v>
      </c>
    </row>
    <row r="15942" spans="3:4" ht="15" hidden="1" customHeight="1" x14ac:dyDescent="0.25">
      <c r="C15942" s="158" t="s">
        <v>312</v>
      </c>
      <c r="D15942" s="159">
        <v>62.41</v>
      </c>
    </row>
    <row r="15943" spans="3:4" ht="15" hidden="1" customHeight="1" x14ac:dyDescent="0.25">
      <c r="C15943" s="160" t="s">
        <v>540</v>
      </c>
      <c r="D15943" s="161">
        <v>629.76</v>
      </c>
    </row>
    <row r="15944" spans="3:4" ht="15" hidden="1" customHeight="1" x14ac:dyDescent="0.25">
      <c r="C15944" s="158" t="s">
        <v>541</v>
      </c>
      <c r="D15944" s="159">
        <v>759</v>
      </c>
    </row>
    <row r="15945" spans="3:4" ht="15" hidden="1" customHeight="1" x14ac:dyDescent="0.25">
      <c r="C15945" s="160" t="s">
        <v>546</v>
      </c>
      <c r="D15945" s="161">
        <v>664.5</v>
      </c>
    </row>
    <row r="15946" spans="3:4" ht="15" hidden="1" customHeight="1" x14ac:dyDescent="0.25">
      <c r="C15946" s="158" t="s">
        <v>307</v>
      </c>
      <c r="D15946" s="159">
        <v>1238.28</v>
      </c>
    </row>
    <row r="15947" spans="3:4" ht="15" hidden="1" customHeight="1" x14ac:dyDescent="0.25">
      <c r="C15947" s="160" t="s">
        <v>545</v>
      </c>
      <c r="D15947" s="161">
        <v>188.24</v>
      </c>
    </row>
    <row r="15948" spans="3:4" ht="15" hidden="1" customHeight="1" x14ac:dyDescent="0.25">
      <c r="C15948" s="158" t="s">
        <v>558</v>
      </c>
      <c r="D15948" s="159">
        <v>629.78</v>
      </c>
    </row>
    <row r="15949" spans="3:4" ht="15" hidden="1" customHeight="1" x14ac:dyDescent="0.25">
      <c r="C15949" s="160" t="s">
        <v>308</v>
      </c>
      <c r="D15949" s="161">
        <v>367.32</v>
      </c>
    </row>
    <row r="15950" spans="3:4" ht="15" hidden="1" customHeight="1" x14ac:dyDescent="0.25">
      <c r="C15950" s="158" t="s">
        <v>557</v>
      </c>
      <c r="D15950" s="159">
        <v>481.55</v>
      </c>
    </row>
    <row r="15951" spans="3:4" ht="15" hidden="1" customHeight="1" x14ac:dyDescent="0.25">
      <c r="C15951" s="160" t="s">
        <v>312</v>
      </c>
      <c r="D15951" s="161">
        <v>885.85</v>
      </c>
    </row>
    <row r="15952" spans="3:4" ht="15" hidden="1" customHeight="1" x14ac:dyDescent="0.25">
      <c r="C15952" s="158" t="s">
        <v>307</v>
      </c>
      <c r="D15952" s="159">
        <v>885.06</v>
      </c>
    </row>
    <row r="15953" spans="3:4" ht="15" hidden="1" customHeight="1" x14ac:dyDescent="0.25">
      <c r="C15953" s="160" t="s">
        <v>307</v>
      </c>
      <c r="D15953" s="161">
        <v>707.95</v>
      </c>
    </row>
    <row r="15954" spans="3:4" ht="15" hidden="1" customHeight="1" x14ac:dyDescent="0.25">
      <c r="C15954" s="158" t="s">
        <v>546</v>
      </c>
      <c r="D15954" s="159">
        <v>417.68</v>
      </c>
    </row>
    <row r="15955" spans="3:4" ht="15" hidden="1" customHeight="1" x14ac:dyDescent="0.25">
      <c r="C15955" s="160" t="s">
        <v>542</v>
      </c>
      <c r="D15955" s="161">
        <v>1111.04</v>
      </c>
    </row>
    <row r="15956" spans="3:4" ht="15" hidden="1" customHeight="1" x14ac:dyDescent="0.25">
      <c r="C15956" s="158" t="s">
        <v>542</v>
      </c>
      <c r="D15956" s="159">
        <v>1245.31</v>
      </c>
    </row>
    <row r="15957" spans="3:4" ht="15" hidden="1" customHeight="1" x14ac:dyDescent="0.25">
      <c r="C15957" s="160" t="s">
        <v>545</v>
      </c>
      <c r="D15957" s="161">
        <v>716.04</v>
      </c>
    </row>
    <row r="15958" spans="3:4" ht="15" hidden="1" customHeight="1" x14ac:dyDescent="0.25">
      <c r="C15958" s="158" t="s">
        <v>308</v>
      </c>
      <c r="D15958" s="159">
        <v>1281.02</v>
      </c>
    </row>
    <row r="15959" spans="3:4" ht="15" hidden="1" customHeight="1" x14ac:dyDescent="0.25">
      <c r="C15959" s="160" t="s">
        <v>553</v>
      </c>
      <c r="D15959" s="161">
        <v>286.82</v>
      </c>
    </row>
    <row r="15960" spans="3:4" ht="15" hidden="1" customHeight="1" x14ac:dyDescent="0.25">
      <c r="C15960" s="158" t="s">
        <v>540</v>
      </c>
      <c r="D15960" s="159">
        <v>426.9</v>
      </c>
    </row>
    <row r="15961" spans="3:4" ht="15" hidden="1" customHeight="1" x14ac:dyDescent="0.25">
      <c r="C15961" s="160" t="s">
        <v>547</v>
      </c>
      <c r="D15961" s="161">
        <v>730.18</v>
      </c>
    </row>
    <row r="15962" spans="3:4" ht="15" hidden="1" customHeight="1" x14ac:dyDescent="0.25">
      <c r="C15962" s="158" t="s">
        <v>553</v>
      </c>
      <c r="D15962" s="159">
        <v>795.16</v>
      </c>
    </row>
    <row r="15963" spans="3:4" ht="15" hidden="1" customHeight="1" x14ac:dyDescent="0.25">
      <c r="C15963" s="160" t="s">
        <v>551</v>
      </c>
      <c r="D15963" s="161">
        <v>681.23</v>
      </c>
    </row>
    <row r="15964" spans="3:4" ht="15" hidden="1" customHeight="1" x14ac:dyDescent="0.25">
      <c r="C15964" s="158" t="s">
        <v>545</v>
      </c>
      <c r="D15964" s="159">
        <v>705.86</v>
      </c>
    </row>
    <row r="15965" spans="3:4" ht="15" hidden="1" customHeight="1" x14ac:dyDescent="0.25">
      <c r="C15965" s="160" t="s">
        <v>551</v>
      </c>
      <c r="D15965" s="161">
        <v>708.14</v>
      </c>
    </row>
    <row r="15966" spans="3:4" ht="15" hidden="1" customHeight="1" x14ac:dyDescent="0.25">
      <c r="C15966" s="158" t="s">
        <v>308</v>
      </c>
      <c r="D15966" s="159">
        <v>1164.01</v>
      </c>
    </row>
    <row r="15967" spans="3:4" ht="15" hidden="1" customHeight="1" x14ac:dyDescent="0.25">
      <c r="C15967" s="160" t="s">
        <v>307</v>
      </c>
      <c r="D15967" s="161">
        <v>792.68</v>
      </c>
    </row>
    <row r="15968" spans="3:4" ht="15" hidden="1" customHeight="1" x14ac:dyDescent="0.25">
      <c r="C15968" s="158" t="s">
        <v>556</v>
      </c>
      <c r="D15968" s="159">
        <v>884.96</v>
      </c>
    </row>
    <row r="15969" spans="3:4" ht="15" hidden="1" customHeight="1" x14ac:dyDescent="0.25">
      <c r="C15969" s="160" t="s">
        <v>553</v>
      </c>
      <c r="D15969" s="161">
        <v>475.67</v>
      </c>
    </row>
    <row r="15970" spans="3:4" ht="15" hidden="1" customHeight="1" x14ac:dyDescent="0.25">
      <c r="C15970" s="158" t="s">
        <v>307</v>
      </c>
      <c r="D15970" s="159">
        <v>315.14999999999998</v>
      </c>
    </row>
    <row r="15971" spans="3:4" ht="15" hidden="1" customHeight="1" x14ac:dyDescent="0.25">
      <c r="C15971" s="160" t="s">
        <v>553</v>
      </c>
      <c r="D15971" s="161">
        <v>664.94</v>
      </c>
    </row>
    <row r="15972" spans="3:4" ht="15" hidden="1" customHeight="1" x14ac:dyDescent="0.25">
      <c r="C15972" s="158" t="s">
        <v>552</v>
      </c>
      <c r="D15972" s="159">
        <v>43.37</v>
      </c>
    </row>
    <row r="15973" spans="3:4" ht="15" hidden="1" customHeight="1" x14ac:dyDescent="0.25">
      <c r="C15973" s="160" t="s">
        <v>551</v>
      </c>
      <c r="D15973" s="161">
        <v>722.23</v>
      </c>
    </row>
    <row r="15974" spans="3:4" ht="15" hidden="1" customHeight="1" x14ac:dyDescent="0.25">
      <c r="C15974" s="158" t="s">
        <v>554</v>
      </c>
      <c r="D15974" s="159">
        <v>1116.79</v>
      </c>
    </row>
    <row r="15975" spans="3:4" ht="15" hidden="1" customHeight="1" x14ac:dyDescent="0.25">
      <c r="C15975" s="160" t="s">
        <v>546</v>
      </c>
      <c r="D15975" s="161">
        <v>842.98</v>
      </c>
    </row>
    <row r="15976" spans="3:4" ht="15" hidden="1" customHeight="1" x14ac:dyDescent="0.25">
      <c r="C15976" s="158" t="s">
        <v>546</v>
      </c>
      <c r="D15976" s="159">
        <v>1290.8699999999999</v>
      </c>
    </row>
    <row r="15977" spans="3:4" ht="15" hidden="1" customHeight="1" x14ac:dyDescent="0.25">
      <c r="C15977" s="160" t="s">
        <v>547</v>
      </c>
      <c r="D15977" s="161">
        <v>573.66999999999996</v>
      </c>
    </row>
    <row r="15978" spans="3:4" ht="15" hidden="1" customHeight="1" x14ac:dyDescent="0.25">
      <c r="C15978" s="158" t="s">
        <v>545</v>
      </c>
      <c r="D15978" s="159">
        <v>305.16000000000003</v>
      </c>
    </row>
    <row r="15979" spans="3:4" ht="15" hidden="1" customHeight="1" x14ac:dyDescent="0.25">
      <c r="C15979" s="160" t="s">
        <v>552</v>
      </c>
      <c r="D15979" s="161">
        <v>1194.8900000000001</v>
      </c>
    </row>
    <row r="15980" spans="3:4" ht="15" hidden="1" customHeight="1" x14ac:dyDescent="0.25">
      <c r="C15980" s="158" t="s">
        <v>309</v>
      </c>
      <c r="D15980" s="159">
        <v>1242.21</v>
      </c>
    </row>
    <row r="15981" spans="3:4" ht="15" hidden="1" customHeight="1" x14ac:dyDescent="0.25">
      <c r="C15981" s="160" t="s">
        <v>539</v>
      </c>
      <c r="D15981" s="161">
        <v>329.99</v>
      </c>
    </row>
    <row r="15982" spans="3:4" ht="15" hidden="1" customHeight="1" x14ac:dyDescent="0.25">
      <c r="C15982" s="158" t="s">
        <v>541</v>
      </c>
      <c r="D15982" s="159">
        <v>249.37</v>
      </c>
    </row>
    <row r="15983" spans="3:4" ht="15" hidden="1" customHeight="1" x14ac:dyDescent="0.25">
      <c r="C15983" s="160" t="s">
        <v>546</v>
      </c>
      <c r="D15983" s="161">
        <v>1299.25</v>
      </c>
    </row>
    <row r="15984" spans="3:4" ht="15" hidden="1" customHeight="1" x14ac:dyDescent="0.25">
      <c r="C15984" s="158" t="s">
        <v>312</v>
      </c>
      <c r="D15984" s="159">
        <v>652.41999999999996</v>
      </c>
    </row>
    <row r="15985" spans="3:4" ht="15" hidden="1" customHeight="1" x14ac:dyDescent="0.25">
      <c r="C15985" s="160" t="s">
        <v>551</v>
      </c>
      <c r="D15985" s="161">
        <v>766.98</v>
      </c>
    </row>
    <row r="15986" spans="3:4" ht="15" hidden="1" customHeight="1" x14ac:dyDescent="0.25">
      <c r="C15986" s="158" t="s">
        <v>307</v>
      </c>
      <c r="D15986" s="159">
        <v>843.82</v>
      </c>
    </row>
    <row r="15987" spans="3:4" ht="15" hidden="1" customHeight="1" x14ac:dyDescent="0.25">
      <c r="C15987" s="160" t="s">
        <v>552</v>
      </c>
      <c r="D15987" s="161">
        <v>79.31</v>
      </c>
    </row>
    <row r="15988" spans="3:4" ht="15" hidden="1" customHeight="1" x14ac:dyDescent="0.25">
      <c r="C15988" s="158" t="s">
        <v>309</v>
      </c>
      <c r="D15988" s="159">
        <v>483.25</v>
      </c>
    </row>
    <row r="15989" spans="3:4" ht="15" hidden="1" customHeight="1" x14ac:dyDescent="0.25">
      <c r="C15989" s="160" t="s">
        <v>546</v>
      </c>
      <c r="D15989" s="161">
        <v>630.05999999999995</v>
      </c>
    </row>
    <row r="15990" spans="3:4" ht="15" hidden="1" customHeight="1" x14ac:dyDescent="0.25">
      <c r="C15990" s="158" t="s">
        <v>550</v>
      </c>
      <c r="D15990" s="159">
        <v>740.3</v>
      </c>
    </row>
    <row r="15991" spans="3:4" ht="15" hidden="1" customHeight="1" x14ac:dyDescent="0.25">
      <c r="C15991" s="160" t="s">
        <v>307</v>
      </c>
      <c r="D15991" s="161">
        <v>605.91999999999996</v>
      </c>
    </row>
    <row r="15992" spans="3:4" ht="15" hidden="1" customHeight="1" x14ac:dyDescent="0.25">
      <c r="C15992" s="158" t="s">
        <v>542</v>
      </c>
      <c r="D15992" s="159">
        <v>883.78</v>
      </c>
    </row>
    <row r="15993" spans="3:4" ht="15" hidden="1" customHeight="1" x14ac:dyDescent="0.25">
      <c r="C15993" s="160" t="s">
        <v>543</v>
      </c>
      <c r="D15993" s="161">
        <v>1152.3399999999999</v>
      </c>
    </row>
    <row r="15994" spans="3:4" ht="15" hidden="1" customHeight="1" x14ac:dyDescent="0.25">
      <c r="C15994" s="158" t="s">
        <v>549</v>
      </c>
      <c r="D15994" s="159">
        <v>602.66</v>
      </c>
    </row>
    <row r="15995" spans="3:4" ht="15" hidden="1" customHeight="1" x14ac:dyDescent="0.25">
      <c r="C15995" s="160" t="s">
        <v>309</v>
      </c>
      <c r="D15995" s="161">
        <v>399.57</v>
      </c>
    </row>
    <row r="15996" spans="3:4" ht="15" hidden="1" customHeight="1" x14ac:dyDescent="0.25">
      <c r="C15996" s="158" t="s">
        <v>308</v>
      </c>
      <c r="D15996" s="159">
        <v>383.79</v>
      </c>
    </row>
    <row r="15997" spans="3:4" ht="15" hidden="1" customHeight="1" x14ac:dyDescent="0.25">
      <c r="C15997" s="160" t="s">
        <v>547</v>
      </c>
      <c r="D15997" s="161">
        <v>1000.43</v>
      </c>
    </row>
    <row r="15998" spans="3:4" ht="15" hidden="1" customHeight="1" x14ac:dyDescent="0.25">
      <c r="C15998" s="158" t="s">
        <v>540</v>
      </c>
      <c r="D15998" s="159">
        <v>442.25</v>
      </c>
    </row>
    <row r="15999" spans="3:4" ht="15" hidden="1" customHeight="1" x14ac:dyDescent="0.25">
      <c r="C15999" s="160" t="s">
        <v>542</v>
      </c>
      <c r="D15999" s="161">
        <v>1001.33</v>
      </c>
    </row>
    <row r="16000" spans="3:4" ht="15" hidden="1" customHeight="1" x14ac:dyDescent="0.25">
      <c r="C16000" s="158" t="s">
        <v>540</v>
      </c>
      <c r="D16000" s="159">
        <v>218.51</v>
      </c>
    </row>
    <row r="16001" spans="3:4" ht="15" hidden="1" customHeight="1" x14ac:dyDescent="0.25">
      <c r="C16001" s="160" t="s">
        <v>549</v>
      </c>
      <c r="D16001" s="161">
        <v>271.26</v>
      </c>
    </row>
    <row r="16002" spans="3:4" ht="15" hidden="1" customHeight="1" x14ac:dyDescent="0.25">
      <c r="C16002" s="158" t="s">
        <v>548</v>
      </c>
      <c r="D16002" s="159">
        <v>116.69</v>
      </c>
    </row>
    <row r="16003" spans="3:4" ht="15" hidden="1" customHeight="1" x14ac:dyDescent="0.25">
      <c r="C16003" s="160" t="s">
        <v>312</v>
      </c>
      <c r="D16003" s="161">
        <v>332.91</v>
      </c>
    </row>
    <row r="16004" spans="3:4" ht="15" hidden="1" customHeight="1" x14ac:dyDescent="0.25">
      <c r="C16004" s="158" t="s">
        <v>544</v>
      </c>
      <c r="D16004" s="159">
        <v>911.41</v>
      </c>
    </row>
    <row r="16005" spans="3:4" ht="15" hidden="1" customHeight="1" x14ac:dyDescent="0.25">
      <c r="C16005" s="160" t="s">
        <v>539</v>
      </c>
      <c r="D16005" s="161">
        <v>399.3</v>
      </c>
    </row>
    <row r="16006" spans="3:4" ht="15" hidden="1" customHeight="1" x14ac:dyDescent="0.25">
      <c r="C16006" s="158" t="s">
        <v>549</v>
      </c>
      <c r="D16006" s="159">
        <v>602.9</v>
      </c>
    </row>
    <row r="16007" spans="3:4" ht="15" hidden="1" customHeight="1" x14ac:dyDescent="0.25">
      <c r="C16007" s="160" t="s">
        <v>308</v>
      </c>
      <c r="D16007" s="161">
        <v>668.25</v>
      </c>
    </row>
    <row r="16008" spans="3:4" ht="15" hidden="1" customHeight="1" x14ac:dyDescent="0.25">
      <c r="C16008" s="158" t="s">
        <v>553</v>
      </c>
      <c r="D16008" s="159">
        <v>134.31</v>
      </c>
    </row>
    <row r="16009" spans="3:4" ht="15" hidden="1" customHeight="1" x14ac:dyDescent="0.25">
      <c r="C16009" s="160" t="s">
        <v>558</v>
      </c>
      <c r="D16009" s="161">
        <v>403.85</v>
      </c>
    </row>
    <row r="16010" spans="3:4" ht="15" hidden="1" customHeight="1" x14ac:dyDescent="0.25">
      <c r="C16010" s="158" t="s">
        <v>312</v>
      </c>
      <c r="D16010" s="159">
        <v>983.99</v>
      </c>
    </row>
    <row r="16011" spans="3:4" ht="15" hidden="1" customHeight="1" x14ac:dyDescent="0.25">
      <c r="C16011" s="160" t="s">
        <v>553</v>
      </c>
      <c r="D16011" s="161">
        <v>815.82</v>
      </c>
    </row>
    <row r="16012" spans="3:4" ht="15" hidden="1" customHeight="1" x14ac:dyDescent="0.25">
      <c r="C16012" s="158" t="s">
        <v>547</v>
      </c>
      <c r="D16012" s="159">
        <v>1195.57</v>
      </c>
    </row>
    <row r="16013" spans="3:4" ht="15" hidden="1" customHeight="1" x14ac:dyDescent="0.25">
      <c r="C16013" s="160" t="s">
        <v>551</v>
      </c>
      <c r="D16013" s="161">
        <v>1247.58</v>
      </c>
    </row>
    <row r="16014" spans="3:4" ht="15" hidden="1" customHeight="1" x14ac:dyDescent="0.25">
      <c r="C16014" s="158" t="s">
        <v>551</v>
      </c>
      <c r="D16014" s="159">
        <v>134.78</v>
      </c>
    </row>
    <row r="16015" spans="3:4" ht="15" hidden="1" customHeight="1" x14ac:dyDescent="0.25">
      <c r="C16015" s="160" t="s">
        <v>542</v>
      </c>
      <c r="D16015" s="161">
        <v>187.33</v>
      </c>
    </row>
    <row r="16016" spans="3:4" ht="15" hidden="1" customHeight="1" x14ac:dyDescent="0.25">
      <c r="C16016" s="158" t="s">
        <v>540</v>
      </c>
      <c r="D16016" s="159">
        <v>1085.08</v>
      </c>
    </row>
    <row r="16017" spans="3:4" ht="15" hidden="1" customHeight="1" x14ac:dyDescent="0.25">
      <c r="C16017" s="160" t="s">
        <v>548</v>
      </c>
      <c r="D16017" s="161">
        <v>364.82</v>
      </c>
    </row>
    <row r="16018" spans="3:4" ht="15" hidden="1" customHeight="1" x14ac:dyDescent="0.25">
      <c r="C16018" s="158" t="s">
        <v>308</v>
      </c>
      <c r="D16018" s="159">
        <v>511.27</v>
      </c>
    </row>
    <row r="16019" spans="3:4" ht="15" hidden="1" customHeight="1" x14ac:dyDescent="0.25">
      <c r="C16019" s="160" t="s">
        <v>308</v>
      </c>
      <c r="D16019" s="161">
        <v>670.24</v>
      </c>
    </row>
    <row r="16020" spans="3:4" ht="15" hidden="1" customHeight="1" x14ac:dyDescent="0.25">
      <c r="C16020" s="158" t="s">
        <v>547</v>
      </c>
      <c r="D16020" s="159">
        <v>522.36</v>
      </c>
    </row>
    <row r="16021" spans="3:4" ht="15" hidden="1" customHeight="1" x14ac:dyDescent="0.25">
      <c r="C16021" s="160" t="s">
        <v>552</v>
      </c>
      <c r="D16021" s="161">
        <v>765.91</v>
      </c>
    </row>
    <row r="16022" spans="3:4" ht="15" hidden="1" customHeight="1" x14ac:dyDescent="0.25">
      <c r="C16022" s="158" t="s">
        <v>554</v>
      </c>
      <c r="D16022" s="159">
        <v>680.92</v>
      </c>
    </row>
    <row r="16023" spans="3:4" ht="15" hidden="1" customHeight="1" x14ac:dyDescent="0.25">
      <c r="C16023" s="160" t="s">
        <v>557</v>
      </c>
      <c r="D16023" s="161">
        <v>507.5</v>
      </c>
    </row>
    <row r="16024" spans="3:4" ht="15" hidden="1" customHeight="1" x14ac:dyDescent="0.25">
      <c r="C16024" s="158" t="s">
        <v>547</v>
      </c>
      <c r="D16024" s="159">
        <v>705.33</v>
      </c>
    </row>
    <row r="16025" spans="3:4" ht="15" hidden="1" customHeight="1" x14ac:dyDescent="0.25">
      <c r="C16025" s="160" t="s">
        <v>555</v>
      </c>
      <c r="D16025" s="161">
        <v>582.20000000000005</v>
      </c>
    </row>
    <row r="16026" spans="3:4" ht="15" hidden="1" customHeight="1" x14ac:dyDescent="0.25">
      <c r="C16026" s="158" t="s">
        <v>552</v>
      </c>
      <c r="D16026" s="159">
        <v>428.18</v>
      </c>
    </row>
    <row r="16027" spans="3:4" ht="15" hidden="1" customHeight="1" x14ac:dyDescent="0.25">
      <c r="C16027" s="160" t="s">
        <v>546</v>
      </c>
      <c r="D16027" s="161">
        <v>68.900000000000006</v>
      </c>
    </row>
    <row r="16028" spans="3:4" ht="15" hidden="1" customHeight="1" x14ac:dyDescent="0.25">
      <c r="C16028" s="158" t="s">
        <v>553</v>
      </c>
      <c r="D16028" s="159">
        <v>1048.3399999999999</v>
      </c>
    </row>
    <row r="16029" spans="3:4" ht="15" hidden="1" customHeight="1" x14ac:dyDescent="0.25">
      <c r="C16029" s="160" t="s">
        <v>553</v>
      </c>
      <c r="D16029" s="161">
        <v>643.64</v>
      </c>
    </row>
    <row r="16030" spans="3:4" ht="15" hidden="1" customHeight="1" x14ac:dyDescent="0.25">
      <c r="C16030" s="158" t="s">
        <v>549</v>
      </c>
      <c r="D16030" s="159">
        <v>74.23</v>
      </c>
    </row>
    <row r="16031" spans="3:4" ht="15" hidden="1" customHeight="1" x14ac:dyDescent="0.25">
      <c r="C16031" s="160" t="s">
        <v>308</v>
      </c>
      <c r="D16031" s="161">
        <v>798.34</v>
      </c>
    </row>
    <row r="16032" spans="3:4" ht="15" hidden="1" customHeight="1" x14ac:dyDescent="0.25">
      <c r="C16032" s="158" t="s">
        <v>551</v>
      </c>
      <c r="D16032" s="159">
        <v>1051.75</v>
      </c>
    </row>
    <row r="16033" spans="3:4" ht="15" hidden="1" customHeight="1" x14ac:dyDescent="0.25">
      <c r="C16033" s="160" t="s">
        <v>547</v>
      </c>
      <c r="D16033" s="161">
        <v>453.37</v>
      </c>
    </row>
    <row r="16034" spans="3:4" ht="15" hidden="1" customHeight="1" x14ac:dyDescent="0.25">
      <c r="C16034" s="158" t="s">
        <v>539</v>
      </c>
      <c r="D16034" s="159">
        <v>38.9</v>
      </c>
    </row>
    <row r="16035" spans="3:4" ht="15" hidden="1" customHeight="1" x14ac:dyDescent="0.25">
      <c r="C16035" s="160" t="s">
        <v>551</v>
      </c>
      <c r="D16035" s="161">
        <v>1017.27</v>
      </c>
    </row>
    <row r="16036" spans="3:4" ht="15" hidden="1" customHeight="1" x14ac:dyDescent="0.25">
      <c r="C16036" s="158" t="s">
        <v>308</v>
      </c>
      <c r="D16036" s="159">
        <v>1006.55</v>
      </c>
    </row>
    <row r="16037" spans="3:4" ht="15" hidden="1" customHeight="1" x14ac:dyDescent="0.25">
      <c r="C16037" s="160" t="s">
        <v>551</v>
      </c>
      <c r="D16037" s="161">
        <v>1036.29</v>
      </c>
    </row>
    <row r="16038" spans="3:4" ht="15" hidden="1" customHeight="1" x14ac:dyDescent="0.25">
      <c r="C16038" s="158" t="s">
        <v>544</v>
      </c>
      <c r="D16038" s="159">
        <v>514.91999999999996</v>
      </c>
    </row>
    <row r="16039" spans="3:4" ht="15" hidden="1" customHeight="1" x14ac:dyDescent="0.25">
      <c r="C16039" s="160" t="s">
        <v>553</v>
      </c>
      <c r="D16039" s="161">
        <v>477.18</v>
      </c>
    </row>
    <row r="16040" spans="3:4" ht="15" hidden="1" customHeight="1" x14ac:dyDescent="0.25">
      <c r="C16040" s="158" t="s">
        <v>540</v>
      </c>
      <c r="D16040" s="159">
        <v>275.99</v>
      </c>
    </row>
    <row r="16041" spans="3:4" ht="15" hidden="1" customHeight="1" x14ac:dyDescent="0.25">
      <c r="C16041" s="160" t="s">
        <v>308</v>
      </c>
      <c r="D16041" s="161">
        <v>509.08</v>
      </c>
    </row>
    <row r="16042" spans="3:4" ht="15" hidden="1" customHeight="1" x14ac:dyDescent="0.25">
      <c r="C16042" s="158" t="s">
        <v>542</v>
      </c>
      <c r="D16042" s="159">
        <v>189.59</v>
      </c>
    </row>
    <row r="16043" spans="3:4" ht="15" hidden="1" customHeight="1" x14ac:dyDescent="0.25">
      <c r="C16043" s="160" t="s">
        <v>312</v>
      </c>
      <c r="D16043" s="161">
        <v>767.38</v>
      </c>
    </row>
    <row r="16044" spans="3:4" ht="15" hidden="1" customHeight="1" x14ac:dyDescent="0.25">
      <c r="C16044" s="158" t="s">
        <v>558</v>
      </c>
      <c r="D16044" s="159">
        <v>415.8</v>
      </c>
    </row>
    <row r="16045" spans="3:4" ht="15" hidden="1" customHeight="1" x14ac:dyDescent="0.25">
      <c r="C16045" s="160" t="s">
        <v>545</v>
      </c>
      <c r="D16045" s="161">
        <v>169.91</v>
      </c>
    </row>
    <row r="16046" spans="3:4" ht="15" hidden="1" customHeight="1" x14ac:dyDescent="0.25">
      <c r="C16046" s="158" t="s">
        <v>309</v>
      </c>
      <c r="D16046" s="159">
        <v>862.05</v>
      </c>
    </row>
    <row r="16047" spans="3:4" ht="15" hidden="1" customHeight="1" x14ac:dyDescent="0.25">
      <c r="C16047" s="160" t="s">
        <v>541</v>
      </c>
      <c r="D16047" s="161">
        <v>1131.92</v>
      </c>
    </row>
    <row r="16048" spans="3:4" ht="15" hidden="1" customHeight="1" x14ac:dyDescent="0.25">
      <c r="C16048" s="158" t="s">
        <v>312</v>
      </c>
      <c r="D16048" s="159">
        <v>669.16</v>
      </c>
    </row>
    <row r="16049" spans="3:4" ht="15" hidden="1" customHeight="1" x14ac:dyDescent="0.25">
      <c r="C16049" s="160" t="s">
        <v>545</v>
      </c>
      <c r="D16049" s="161">
        <v>1145.1199999999999</v>
      </c>
    </row>
    <row r="16050" spans="3:4" ht="15" hidden="1" customHeight="1" x14ac:dyDescent="0.25">
      <c r="C16050" s="158" t="s">
        <v>556</v>
      </c>
      <c r="D16050" s="159">
        <v>148.13999999999999</v>
      </c>
    </row>
    <row r="16051" spans="3:4" ht="15" hidden="1" customHeight="1" x14ac:dyDescent="0.25">
      <c r="C16051" s="160" t="s">
        <v>552</v>
      </c>
      <c r="D16051" s="161">
        <v>68.52</v>
      </c>
    </row>
    <row r="16052" spans="3:4" ht="15" hidden="1" customHeight="1" x14ac:dyDescent="0.25">
      <c r="C16052" s="158" t="s">
        <v>552</v>
      </c>
      <c r="D16052" s="159">
        <v>127.1</v>
      </c>
    </row>
    <row r="16053" spans="3:4" ht="15" hidden="1" customHeight="1" x14ac:dyDescent="0.25">
      <c r="C16053" s="160" t="s">
        <v>546</v>
      </c>
      <c r="D16053" s="161">
        <v>372.04</v>
      </c>
    </row>
    <row r="16054" spans="3:4" ht="15" hidden="1" customHeight="1" x14ac:dyDescent="0.25">
      <c r="C16054" s="158" t="s">
        <v>549</v>
      </c>
      <c r="D16054" s="159">
        <v>1154</v>
      </c>
    </row>
    <row r="16055" spans="3:4" ht="15" hidden="1" customHeight="1" x14ac:dyDescent="0.25">
      <c r="C16055" s="160" t="s">
        <v>547</v>
      </c>
      <c r="D16055" s="161">
        <v>466.35</v>
      </c>
    </row>
    <row r="16056" spans="3:4" ht="15" hidden="1" customHeight="1" x14ac:dyDescent="0.25">
      <c r="C16056" s="158" t="s">
        <v>547</v>
      </c>
      <c r="D16056" s="159">
        <v>710.46</v>
      </c>
    </row>
    <row r="16057" spans="3:4" ht="15" hidden="1" customHeight="1" x14ac:dyDescent="0.25">
      <c r="C16057" s="160" t="s">
        <v>542</v>
      </c>
      <c r="D16057" s="161">
        <v>1283.8900000000001</v>
      </c>
    </row>
    <row r="16058" spans="3:4" ht="15" hidden="1" customHeight="1" x14ac:dyDescent="0.25">
      <c r="C16058" s="158" t="s">
        <v>552</v>
      </c>
      <c r="D16058" s="159">
        <v>480.31</v>
      </c>
    </row>
    <row r="16059" spans="3:4" ht="15" hidden="1" customHeight="1" x14ac:dyDescent="0.25">
      <c r="C16059" s="160" t="s">
        <v>309</v>
      </c>
      <c r="D16059" s="161">
        <v>783.96</v>
      </c>
    </row>
    <row r="16060" spans="3:4" ht="15" hidden="1" customHeight="1" x14ac:dyDescent="0.25">
      <c r="C16060" s="158" t="s">
        <v>307</v>
      </c>
      <c r="D16060" s="159">
        <v>201.17</v>
      </c>
    </row>
    <row r="16061" spans="3:4" ht="15" hidden="1" customHeight="1" x14ac:dyDescent="0.25">
      <c r="C16061" s="160" t="s">
        <v>552</v>
      </c>
      <c r="D16061" s="161">
        <v>880.63</v>
      </c>
    </row>
    <row r="16062" spans="3:4" ht="15" hidden="1" customHeight="1" x14ac:dyDescent="0.25">
      <c r="C16062" s="158" t="s">
        <v>547</v>
      </c>
      <c r="D16062" s="159">
        <v>1037.4100000000001</v>
      </c>
    </row>
    <row r="16063" spans="3:4" ht="15" hidden="1" customHeight="1" x14ac:dyDescent="0.25">
      <c r="C16063" s="160" t="s">
        <v>558</v>
      </c>
      <c r="D16063" s="161">
        <v>196.56</v>
      </c>
    </row>
    <row r="16064" spans="3:4" ht="15" hidden="1" customHeight="1" x14ac:dyDescent="0.25">
      <c r="C16064" s="158" t="s">
        <v>550</v>
      </c>
      <c r="D16064" s="159">
        <v>920.97</v>
      </c>
    </row>
    <row r="16065" spans="3:4" ht="15" hidden="1" customHeight="1" x14ac:dyDescent="0.25">
      <c r="C16065" s="160" t="s">
        <v>539</v>
      </c>
      <c r="D16065" s="161">
        <v>1129.21</v>
      </c>
    </row>
    <row r="16066" spans="3:4" ht="15" hidden="1" customHeight="1" x14ac:dyDescent="0.25">
      <c r="C16066" s="158" t="s">
        <v>544</v>
      </c>
      <c r="D16066" s="159">
        <v>1106.1300000000001</v>
      </c>
    </row>
    <row r="16067" spans="3:4" ht="15" hidden="1" customHeight="1" x14ac:dyDescent="0.25">
      <c r="C16067" s="160" t="s">
        <v>541</v>
      </c>
      <c r="D16067" s="161">
        <v>733.98</v>
      </c>
    </row>
    <row r="16068" spans="3:4" ht="15" hidden="1" customHeight="1" x14ac:dyDescent="0.25">
      <c r="C16068" s="158" t="s">
        <v>309</v>
      </c>
      <c r="D16068" s="159">
        <v>546.73</v>
      </c>
    </row>
    <row r="16069" spans="3:4" ht="15" hidden="1" customHeight="1" x14ac:dyDescent="0.25">
      <c r="C16069" s="160" t="s">
        <v>553</v>
      </c>
      <c r="D16069" s="161">
        <v>816.4</v>
      </c>
    </row>
    <row r="16070" spans="3:4" ht="15" hidden="1" customHeight="1" x14ac:dyDescent="0.25">
      <c r="C16070" s="158" t="s">
        <v>308</v>
      </c>
      <c r="D16070" s="159">
        <v>107.94</v>
      </c>
    </row>
    <row r="16071" spans="3:4" ht="15" hidden="1" customHeight="1" x14ac:dyDescent="0.25">
      <c r="C16071" s="160" t="s">
        <v>553</v>
      </c>
      <c r="D16071" s="161">
        <v>72.33</v>
      </c>
    </row>
    <row r="16072" spans="3:4" ht="15" hidden="1" customHeight="1" x14ac:dyDescent="0.25">
      <c r="C16072" s="158" t="s">
        <v>551</v>
      </c>
      <c r="D16072" s="159">
        <v>466.7</v>
      </c>
    </row>
    <row r="16073" spans="3:4" ht="15" hidden="1" customHeight="1" x14ac:dyDescent="0.25">
      <c r="C16073" s="160" t="s">
        <v>540</v>
      </c>
      <c r="D16073" s="161">
        <v>942.57</v>
      </c>
    </row>
    <row r="16074" spans="3:4" ht="15" hidden="1" customHeight="1" x14ac:dyDescent="0.25">
      <c r="C16074" s="158" t="s">
        <v>547</v>
      </c>
      <c r="D16074" s="159">
        <v>629.16999999999996</v>
      </c>
    </row>
    <row r="16075" spans="3:4" ht="15" hidden="1" customHeight="1" x14ac:dyDescent="0.25">
      <c r="C16075" s="160" t="s">
        <v>548</v>
      </c>
      <c r="D16075" s="161">
        <v>621.22</v>
      </c>
    </row>
    <row r="16076" spans="3:4" ht="15" hidden="1" customHeight="1" x14ac:dyDescent="0.25">
      <c r="C16076" s="158" t="s">
        <v>546</v>
      </c>
      <c r="D16076" s="159">
        <v>750.35</v>
      </c>
    </row>
    <row r="16077" spans="3:4" ht="15" hidden="1" customHeight="1" x14ac:dyDescent="0.25">
      <c r="C16077" s="160" t="s">
        <v>552</v>
      </c>
      <c r="D16077" s="161">
        <v>941.6</v>
      </c>
    </row>
    <row r="16078" spans="3:4" ht="15" hidden="1" customHeight="1" x14ac:dyDescent="0.25">
      <c r="C16078" s="158" t="s">
        <v>553</v>
      </c>
      <c r="D16078" s="159">
        <v>561.96</v>
      </c>
    </row>
    <row r="16079" spans="3:4" ht="15" hidden="1" customHeight="1" x14ac:dyDescent="0.25">
      <c r="C16079" s="160" t="s">
        <v>551</v>
      </c>
      <c r="D16079" s="161">
        <v>959.7</v>
      </c>
    </row>
    <row r="16080" spans="3:4" ht="15" hidden="1" customHeight="1" x14ac:dyDescent="0.25">
      <c r="C16080" s="158" t="s">
        <v>558</v>
      </c>
      <c r="D16080" s="159">
        <v>137.24</v>
      </c>
    </row>
    <row r="16081" spans="3:4" ht="15" hidden="1" customHeight="1" x14ac:dyDescent="0.25">
      <c r="C16081" s="160" t="s">
        <v>549</v>
      </c>
      <c r="D16081" s="161">
        <v>437.93</v>
      </c>
    </row>
    <row r="16082" spans="3:4" ht="15" hidden="1" customHeight="1" x14ac:dyDescent="0.25">
      <c r="C16082" s="158" t="s">
        <v>545</v>
      </c>
      <c r="D16082" s="159">
        <v>653.82000000000005</v>
      </c>
    </row>
    <row r="16083" spans="3:4" ht="15" hidden="1" customHeight="1" x14ac:dyDescent="0.25">
      <c r="C16083" s="160" t="s">
        <v>544</v>
      </c>
      <c r="D16083" s="161">
        <v>272.49</v>
      </c>
    </row>
    <row r="16084" spans="3:4" ht="15" hidden="1" customHeight="1" x14ac:dyDescent="0.25">
      <c r="C16084" s="158" t="s">
        <v>307</v>
      </c>
      <c r="D16084" s="159">
        <v>35.54</v>
      </c>
    </row>
    <row r="16085" spans="3:4" ht="15" hidden="1" customHeight="1" x14ac:dyDescent="0.25">
      <c r="C16085" s="160" t="s">
        <v>551</v>
      </c>
      <c r="D16085" s="161">
        <v>201.8</v>
      </c>
    </row>
    <row r="16086" spans="3:4" ht="15" hidden="1" customHeight="1" x14ac:dyDescent="0.25">
      <c r="C16086" s="158" t="s">
        <v>550</v>
      </c>
      <c r="D16086" s="159">
        <v>393.76</v>
      </c>
    </row>
    <row r="16087" spans="3:4" ht="15" hidden="1" customHeight="1" x14ac:dyDescent="0.25">
      <c r="C16087" s="160" t="s">
        <v>540</v>
      </c>
      <c r="D16087" s="161">
        <v>1246.75</v>
      </c>
    </row>
    <row r="16088" spans="3:4" ht="15" hidden="1" customHeight="1" x14ac:dyDescent="0.25">
      <c r="C16088" s="158" t="s">
        <v>551</v>
      </c>
      <c r="D16088" s="159">
        <v>567.04</v>
      </c>
    </row>
    <row r="16089" spans="3:4" ht="15" hidden="1" customHeight="1" x14ac:dyDescent="0.25">
      <c r="C16089" s="160" t="s">
        <v>544</v>
      </c>
      <c r="D16089" s="161">
        <v>1231.58</v>
      </c>
    </row>
    <row r="16090" spans="3:4" ht="15" hidden="1" customHeight="1" x14ac:dyDescent="0.25">
      <c r="C16090" s="158" t="s">
        <v>552</v>
      </c>
      <c r="D16090" s="159">
        <v>1145.9100000000001</v>
      </c>
    </row>
    <row r="16091" spans="3:4" ht="15" hidden="1" customHeight="1" x14ac:dyDescent="0.25">
      <c r="C16091" s="160" t="s">
        <v>546</v>
      </c>
      <c r="D16091" s="161">
        <v>968.12</v>
      </c>
    </row>
    <row r="16092" spans="3:4" ht="15" hidden="1" customHeight="1" x14ac:dyDescent="0.25">
      <c r="C16092" s="158" t="s">
        <v>545</v>
      </c>
      <c r="D16092" s="159">
        <v>326.17</v>
      </c>
    </row>
    <row r="16093" spans="3:4" ht="15" hidden="1" customHeight="1" x14ac:dyDescent="0.25">
      <c r="C16093" s="160" t="s">
        <v>547</v>
      </c>
      <c r="D16093" s="161">
        <v>498.5</v>
      </c>
    </row>
    <row r="16094" spans="3:4" ht="15" hidden="1" customHeight="1" x14ac:dyDescent="0.25">
      <c r="C16094" s="158" t="s">
        <v>541</v>
      </c>
      <c r="D16094" s="159">
        <v>155.4</v>
      </c>
    </row>
    <row r="16095" spans="3:4" ht="15" hidden="1" customHeight="1" x14ac:dyDescent="0.25">
      <c r="C16095" s="160" t="s">
        <v>557</v>
      </c>
      <c r="D16095" s="161">
        <v>614.96</v>
      </c>
    </row>
    <row r="16096" spans="3:4" ht="15" hidden="1" customHeight="1" x14ac:dyDescent="0.25">
      <c r="C16096" s="158" t="s">
        <v>553</v>
      </c>
      <c r="D16096" s="159">
        <v>547.1</v>
      </c>
    </row>
    <row r="16097" spans="3:4" ht="15" hidden="1" customHeight="1" x14ac:dyDescent="0.25">
      <c r="C16097" s="160" t="s">
        <v>545</v>
      </c>
      <c r="D16097" s="161">
        <v>734.05</v>
      </c>
    </row>
    <row r="16098" spans="3:4" ht="15" hidden="1" customHeight="1" x14ac:dyDescent="0.25">
      <c r="C16098" s="158" t="s">
        <v>307</v>
      </c>
      <c r="D16098" s="159">
        <v>610.42999999999995</v>
      </c>
    </row>
    <row r="16099" spans="3:4" ht="15" hidden="1" customHeight="1" x14ac:dyDescent="0.25">
      <c r="C16099" s="160" t="s">
        <v>309</v>
      </c>
      <c r="D16099" s="161">
        <v>784</v>
      </c>
    </row>
    <row r="16100" spans="3:4" ht="15" hidden="1" customHeight="1" x14ac:dyDescent="0.25">
      <c r="C16100" s="158" t="s">
        <v>548</v>
      </c>
      <c r="D16100" s="159">
        <v>173.58</v>
      </c>
    </row>
    <row r="16101" spans="3:4" ht="15" hidden="1" customHeight="1" x14ac:dyDescent="0.25">
      <c r="C16101" s="160" t="s">
        <v>549</v>
      </c>
      <c r="D16101" s="161">
        <v>385.84</v>
      </c>
    </row>
    <row r="16102" spans="3:4" ht="15" hidden="1" customHeight="1" x14ac:dyDescent="0.25">
      <c r="C16102" s="158" t="s">
        <v>549</v>
      </c>
      <c r="D16102" s="159">
        <v>216.36</v>
      </c>
    </row>
    <row r="16103" spans="3:4" ht="15" hidden="1" customHeight="1" x14ac:dyDescent="0.25">
      <c r="C16103" s="160" t="s">
        <v>549</v>
      </c>
      <c r="D16103" s="161">
        <v>427.18</v>
      </c>
    </row>
    <row r="16104" spans="3:4" ht="15" hidden="1" customHeight="1" x14ac:dyDescent="0.25">
      <c r="C16104" s="158" t="s">
        <v>558</v>
      </c>
      <c r="D16104" s="159">
        <v>360.87</v>
      </c>
    </row>
    <row r="16105" spans="3:4" ht="15" hidden="1" customHeight="1" x14ac:dyDescent="0.25">
      <c r="C16105" s="160" t="s">
        <v>545</v>
      </c>
      <c r="D16105" s="161">
        <v>545.46</v>
      </c>
    </row>
    <row r="16106" spans="3:4" ht="15" hidden="1" customHeight="1" x14ac:dyDescent="0.25">
      <c r="C16106" s="158" t="s">
        <v>547</v>
      </c>
      <c r="D16106" s="159">
        <v>537.66</v>
      </c>
    </row>
    <row r="16107" spans="3:4" ht="15" hidden="1" customHeight="1" x14ac:dyDescent="0.25">
      <c r="C16107" s="160" t="s">
        <v>543</v>
      </c>
      <c r="D16107" s="161">
        <v>1068.55</v>
      </c>
    </row>
    <row r="16108" spans="3:4" ht="15" hidden="1" customHeight="1" x14ac:dyDescent="0.25">
      <c r="C16108" s="158" t="s">
        <v>308</v>
      </c>
      <c r="D16108" s="159">
        <v>1217.3699999999999</v>
      </c>
    </row>
    <row r="16109" spans="3:4" ht="15" hidden="1" customHeight="1" x14ac:dyDescent="0.25">
      <c r="C16109" s="160" t="s">
        <v>557</v>
      </c>
      <c r="D16109" s="161">
        <v>11.28</v>
      </c>
    </row>
    <row r="16110" spans="3:4" ht="15" hidden="1" customHeight="1" x14ac:dyDescent="0.25">
      <c r="C16110" s="158" t="s">
        <v>307</v>
      </c>
      <c r="D16110" s="159">
        <v>550.28</v>
      </c>
    </row>
    <row r="16111" spans="3:4" ht="15" hidden="1" customHeight="1" x14ac:dyDescent="0.25">
      <c r="C16111" s="160" t="s">
        <v>539</v>
      </c>
      <c r="D16111" s="161">
        <v>730.33</v>
      </c>
    </row>
    <row r="16112" spans="3:4" ht="15" hidden="1" customHeight="1" x14ac:dyDescent="0.25">
      <c r="C16112" s="158" t="s">
        <v>546</v>
      </c>
      <c r="D16112" s="159">
        <v>1298.42</v>
      </c>
    </row>
    <row r="16113" spans="3:4" ht="15" hidden="1" customHeight="1" x14ac:dyDescent="0.25">
      <c r="C16113" s="160" t="s">
        <v>553</v>
      </c>
      <c r="D16113" s="161">
        <v>424.25</v>
      </c>
    </row>
    <row r="16114" spans="3:4" ht="15" hidden="1" customHeight="1" x14ac:dyDescent="0.25">
      <c r="C16114" s="158" t="s">
        <v>553</v>
      </c>
      <c r="D16114" s="159">
        <v>1068.8599999999999</v>
      </c>
    </row>
    <row r="16115" spans="3:4" ht="15" hidden="1" customHeight="1" x14ac:dyDescent="0.25">
      <c r="C16115" s="160" t="s">
        <v>552</v>
      </c>
      <c r="D16115" s="161">
        <v>323.76</v>
      </c>
    </row>
    <row r="16116" spans="3:4" ht="15" hidden="1" customHeight="1" x14ac:dyDescent="0.25">
      <c r="C16116" s="158" t="s">
        <v>541</v>
      </c>
      <c r="D16116" s="159">
        <v>213.19</v>
      </c>
    </row>
    <row r="16117" spans="3:4" ht="15" hidden="1" customHeight="1" x14ac:dyDescent="0.25">
      <c r="C16117" s="160" t="s">
        <v>309</v>
      </c>
      <c r="D16117" s="161">
        <v>79.52</v>
      </c>
    </row>
    <row r="16118" spans="3:4" ht="15" hidden="1" customHeight="1" x14ac:dyDescent="0.25">
      <c r="C16118" s="158" t="s">
        <v>307</v>
      </c>
      <c r="D16118" s="159">
        <v>215.43</v>
      </c>
    </row>
    <row r="16119" spans="3:4" ht="15" hidden="1" customHeight="1" x14ac:dyDescent="0.25">
      <c r="C16119" s="160" t="s">
        <v>549</v>
      </c>
      <c r="D16119" s="161">
        <v>499.04</v>
      </c>
    </row>
    <row r="16120" spans="3:4" ht="15" hidden="1" customHeight="1" x14ac:dyDescent="0.25">
      <c r="C16120" s="158" t="s">
        <v>308</v>
      </c>
      <c r="D16120" s="159">
        <v>1217.6099999999999</v>
      </c>
    </row>
    <row r="16121" spans="3:4" ht="15" hidden="1" customHeight="1" x14ac:dyDescent="0.25">
      <c r="C16121" s="160" t="s">
        <v>551</v>
      </c>
      <c r="D16121" s="161">
        <v>608.62</v>
      </c>
    </row>
    <row r="16122" spans="3:4" ht="15" hidden="1" customHeight="1" x14ac:dyDescent="0.25">
      <c r="C16122" s="158" t="s">
        <v>555</v>
      </c>
      <c r="D16122" s="159">
        <v>1224.3399999999999</v>
      </c>
    </row>
    <row r="16123" spans="3:4" ht="15" hidden="1" customHeight="1" x14ac:dyDescent="0.25">
      <c r="C16123" s="160" t="s">
        <v>543</v>
      </c>
      <c r="D16123" s="161">
        <v>164.54</v>
      </c>
    </row>
    <row r="16124" spans="3:4" ht="15" hidden="1" customHeight="1" x14ac:dyDescent="0.25">
      <c r="C16124" s="158" t="s">
        <v>307</v>
      </c>
      <c r="D16124" s="159">
        <v>842.37</v>
      </c>
    </row>
    <row r="16125" spans="3:4" ht="15" hidden="1" customHeight="1" x14ac:dyDescent="0.25">
      <c r="C16125" s="160" t="s">
        <v>542</v>
      </c>
      <c r="D16125" s="161">
        <v>1035.46</v>
      </c>
    </row>
    <row r="16126" spans="3:4" ht="15" hidden="1" customHeight="1" x14ac:dyDescent="0.25">
      <c r="C16126" s="158" t="s">
        <v>553</v>
      </c>
      <c r="D16126" s="159">
        <v>585.67999999999995</v>
      </c>
    </row>
    <row r="16127" spans="3:4" ht="15" hidden="1" customHeight="1" x14ac:dyDescent="0.25">
      <c r="C16127" s="160" t="s">
        <v>546</v>
      </c>
      <c r="D16127" s="161">
        <v>979.26</v>
      </c>
    </row>
    <row r="16128" spans="3:4" ht="15" hidden="1" customHeight="1" x14ac:dyDescent="0.25">
      <c r="C16128" s="158" t="s">
        <v>543</v>
      </c>
      <c r="D16128" s="159">
        <v>550.13</v>
      </c>
    </row>
    <row r="16129" spans="3:4" ht="15" hidden="1" customHeight="1" x14ac:dyDescent="0.25">
      <c r="C16129" s="160" t="s">
        <v>553</v>
      </c>
      <c r="D16129" s="161">
        <v>699.2</v>
      </c>
    </row>
    <row r="16130" spans="3:4" ht="15" hidden="1" customHeight="1" x14ac:dyDescent="0.25">
      <c r="C16130" s="158" t="s">
        <v>555</v>
      </c>
      <c r="D16130" s="159">
        <v>198.02</v>
      </c>
    </row>
    <row r="16131" spans="3:4" ht="15" hidden="1" customHeight="1" x14ac:dyDescent="0.25">
      <c r="C16131" s="160" t="s">
        <v>308</v>
      </c>
      <c r="D16131" s="161">
        <v>1056.55</v>
      </c>
    </row>
    <row r="16132" spans="3:4" ht="15" hidden="1" customHeight="1" x14ac:dyDescent="0.25">
      <c r="C16132" s="158" t="s">
        <v>554</v>
      </c>
      <c r="D16132" s="159">
        <v>441.53</v>
      </c>
    </row>
    <row r="16133" spans="3:4" ht="15" hidden="1" customHeight="1" x14ac:dyDescent="0.25">
      <c r="C16133" s="160" t="s">
        <v>546</v>
      </c>
      <c r="D16133" s="161">
        <v>46.08</v>
      </c>
    </row>
    <row r="16134" spans="3:4" ht="15" hidden="1" customHeight="1" x14ac:dyDescent="0.25">
      <c r="C16134" s="158" t="s">
        <v>557</v>
      </c>
      <c r="D16134" s="159">
        <v>818.27</v>
      </c>
    </row>
    <row r="16135" spans="3:4" ht="15" hidden="1" customHeight="1" x14ac:dyDescent="0.25">
      <c r="C16135" s="160" t="s">
        <v>544</v>
      </c>
      <c r="D16135" s="161">
        <v>314.48</v>
      </c>
    </row>
    <row r="16136" spans="3:4" ht="15" hidden="1" customHeight="1" x14ac:dyDescent="0.25">
      <c r="C16136" s="158" t="s">
        <v>552</v>
      </c>
      <c r="D16136" s="159">
        <v>520.53</v>
      </c>
    </row>
    <row r="16137" spans="3:4" ht="15" hidden="1" customHeight="1" x14ac:dyDescent="0.25">
      <c r="C16137" s="160" t="s">
        <v>551</v>
      </c>
      <c r="D16137" s="161">
        <v>366.93</v>
      </c>
    </row>
    <row r="16138" spans="3:4" ht="15" hidden="1" customHeight="1" x14ac:dyDescent="0.25">
      <c r="C16138" s="158" t="s">
        <v>549</v>
      </c>
      <c r="D16138" s="159">
        <v>191.47</v>
      </c>
    </row>
    <row r="16139" spans="3:4" ht="15" hidden="1" customHeight="1" x14ac:dyDescent="0.25">
      <c r="C16139" s="160" t="s">
        <v>551</v>
      </c>
      <c r="D16139" s="161">
        <v>881.45</v>
      </c>
    </row>
    <row r="16140" spans="3:4" ht="15" hidden="1" customHeight="1" x14ac:dyDescent="0.25">
      <c r="C16140" s="158" t="s">
        <v>542</v>
      </c>
      <c r="D16140" s="159">
        <v>1096.79</v>
      </c>
    </row>
    <row r="16141" spans="3:4" ht="15" hidden="1" customHeight="1" x14ac:dyDescent="0.25">
      <c r="C16141" s="160" t="s">
        <v>307</v>
      </c>
      <c r="D16141" s="161">
        <v>692.21</v>
      </c>
    </row>
    <row r="16142" spans="3:4" ht="15" hidden="1" customHeight="1" x14ac:dyDescent="0.25">
      <c r="C16142" s="158" t="s">
        <v>540</v>
      </c>
      <c r="D16142" s="159">
        <v>480.86</v>
      </c>
    </row>
    <row r="16143" spans="3:4" ht="15" hidden="1" customHeight="1" x14ac:dyDescent="0.25">
      <c r="C16143" s="160" t="s">
        <v>551</v>
      </c>
      <c r="D16143" s="161">
        <v>574.07000000000005</v>
      </c>
    </row>
    <row r="16144" spans="3:4" ht="15" hidden="1" customHeight="1" x14ac:dyDescent="0.25">
      <c r="C16144" s="158" t="s">
        <v>549</v>
      </c>
      <c r="D16144" s="159">
        <v>676.86</v>
      </c>
    </row>
    <row r="16145" spans="3:4" ht="15" hidden="1" customHeight="1" x14ac:dyDescent="0.25">
      <c r="C16145" s="160" t="s">
        <v>544</v>
      </c>
      <c r="D16145" s="161">
        <v>499.94</v>
      </c>
    </row>
    <row r="16146" spans="3:4" ht="15" hidden="1" customHeight="1" x14ac:dyDescent="0.25">
      <c r="C16146" s="158" t="s">
        <v>550</v>
      </c>
      <c r="D16146" s="159">
        <v>1207.6099999999999</v>
      </c>
    </row>
    <row r="16147" spans="3:4" ht="15" hidden="1" customHeight="1" x14ac:dyDescent="0.25">
      <c r="C16147" s="160" t="s">
        <v>312</v>
      </c>
      <c r="D16147" s="161">
        <v>276.86</v>
      </c>
    </row>
    <row r="16148" spans="3:4" ht="15" hidden="1" customHeight="1" x14ac:dyDescent="0.25">
      <c r="C16148" s="158" t="s">
        <v>545</v>
      </c>
      <c r="D16148" s="159">
        <v>279.2</v>
      </c>
    </row>
    <row r="16149" spans="3:4" ht="15" hidden="1" customHeight="1" x14ac:dyDescent="0.25">
      <c r="C16149" s="160" t="s">
        <v>312</v>
      </c>
      <c r="D16149" s="161">
        <v>567.70000000000005</v>
      </c>
    </row>
    <row r="16150" spans="3:4" ht="15" hidden="1" customHeight="1" x14ac:dyDescent="0.25">
      <c r="C16150" s="158" t="s">
        <v>555</v>
      </c>
      <c r="D16150" s="159">
        <v>221.37</v>
      </c>
    </row>
    <row r="16151" spans="3:4" ht="15" hidden="1" customHeight="1" x14ac:dyDescent="0.25">
      <c r="C16151" s="160" t="s">
        <v>541</v>
      </c>
      <c r="D16151" s="161">
        <v>296.3</v>
      </c>
    </row>
    <row r="16152" spans="3:4" ht="15" hidden="1" customHeight="1" x14ac:dyDescent="0.25">
      <c r="C16152" s="158" t="s">
        <v>545</v>
      </c>
      <c r="D16152" s="159">
        <v>1086.7</v>
      </c>
    </row>
    <row r="16153" spans="3:4" ht="15" hidden="1" customHeight="1" x14ac:dyDescent="0.25">
      <c r="C16153" s="160" t="s">
        <v>547</v>
      </c>
      <c r="D16153" s="161">
        <v>811.7</v>
      </c>
    </row>
    <row r="16154" spans="3:4" ht="15" hidden="1" customHeight="1" x14ac:dyDescent="0.25">
      <c r="C16154" s="158" t="s">
        <v>552</v>
      </c>
      <c r="D16154" s="159">
        <v>812.82</v>
      </c>
    </row>
    <row r="16155" spans="3:4" ht="15" hidden="1" customHeight="1" x14ac:dyDescent="0.25">
      <c r="C16155" s="160" t="s">
        <v>312</v>
      </c>
      <c r="D16155" s="161">
        <v>259.17</v>
      </c>
    </row>
    <row r="16156" spans="3:4" ht="15" hidden="1" customHeight="1" x14ac:dyDescent="0.25">
      <c r="C16156" s="158" t="s">
        <v>309</v>
      </c>
      <c r="D16156" s="159">
        <v>960.5</v>
      </c>
    </row>
    <row r="16157" spans="3:4" ht="15" hidden="1" customHeight="1" x14ac:dyDescent="0.25">
      <c r="C16157" s="160" t="s">
        <v>549</v>
      </c>
      <c r="D16157" s="161">
        <v>622.71</v>
      </c>
    </row>
    <row r="16158" spans="3:4" ht="15" hidden="1" customHeight="1" x14ac:dyDescent="0.25">
      <c r="C16158" s="158" t="s">
        <v>307</v>
      </c>
      <c r="D16158" s="159">
        <v>491.05</v>
      </c>
    </row>
    <row r="16159" spans="3:4" ht="15" hidden="1" customHeight="1" x14ac:dyDescent="0.25">
      <c r="C16159" s="160" t="s">
        <v>553</v>
      </c>
      <c r="D16159" s="161">
        <v>916.96</v>
      </c>
    </row>
    <row r="16160" spans="3:4" ht="15" hidden="1" customHeight="1" x14ac:dyDescent="0.25">
      <c r="C16160" s="158" t="s">
        <v>557</v>
      </c>
      <c r="D16160" s="159">
        <v>1244.68</v>
      </c>
    </row>
    <row r="16161" spans="3:4" ht="15" hidden="1" customHeight="1" x14ac:dyDescent="0.25">
      <c r="C16161" s="160" t="s">
        <v>546</v>
      </c>
      <c r="D16161" s="161">
        <v>332.24</v>
      </c>
    </row>
    <row r="16162" spans="3:4" ht="15" hidden="1" customHeight="1" x14ac:dyDescent="0.25">
      <c r="C16162" s="158" t="s">
        <v>550</v>
      </c>
      <c r="D16162" s="159">
        <v>719.05</v>
      </c>
    </row>
    <row r="16163" spans="3:4" ht="15" hidden="1" customHeight="1" x14ac:dyDescent="0.25">
      <c r="C16163" s="160" t="s">
        <v>553</v>
      </c>
      <c r="D16163" s="161">
        <v>534.91999999999996</v>
      </c>
    </row>
    <row r="16164" spans="3:4" ht="15" hidden="1" customHeight="1" x14ac:dyDescent="0.25">
      <c r="C16164" s="158" t="s">
        <v>542</v>
      </c>
      <c r="D16164" s="159">
        <v>1067.8599999999999</v>
      </c>
    </row>
    <row r="16165" spans="3:4" ht="15" hidden="1" customHeight="1" x14ac:dyDescent="0.25">
      <c r="C16165" s="160" t="s">
        <v>558</v>
      </c>
      <c r="D16165" s="161">
        <v>831.67</v>
      </c>
    </row>
    <row r="16166" spans="3:4" ht="15" hidden="1" customHeight="1" x14ac:dyDescent="0.25">
      <c r="C16166" s="158" t="s">
        <v>546</v>
      </c>
      <c r="D16166" s="159">
        <v>1004.52</v>
      </c>
    </row>
    <row r="16167" spans="3:4" ht="15" hidden="1" customHeight="1" x14ac:dyDescent="0.25">
      <c r="C16167" s="160" t="s">
        <v>545</v>
      </c>
      <c r="D16167" s="161">
        <v>527.04999999999995</v>
      </c>
    </row>
    <row r="16168" spans="3:4" ht="15" hidden="1" customHeight="1" x14ac:dyDescent="0.25">
      <c r="C16168" s="158" t="s">
        <v>539</v>
      </c>
      <c r="D16168" s="159">
        <v>798.56</v>
      </c>
    </row>
    <row r="16169" spans="3:4" ht="15" hidden="1" customHeight="1" x14ac:dyDescent="0.25">
      <c r="C16169" s="160" t="s">
        <v>553</v>
      </c>
      <c r="D16169" s="161">
        <v>64.55</v>
      </c>
    </row>
    <row r="16170" spans="3:4" ht="15" hidden="1" customHeight="1" x14ac:dyDescent="0.25">
      <c r="C16170" s="158" t="s">
        <v>554</v>
      </c>
      <c r="D16170" s="159">
        <v>803.1</v>
      </c>
    </row>
    <row r="16171" spans="3:4" ht="15" hidden="1" customHeight="1" x14ac:dyDescent="0.25">
      <c r="C16171" s="160" t="s">
        <v>553</v>
      </c>
      <c r="D16171" s="161">
        <v>27.52</v>
      </c>
    </row>
    <row r="16172" spans="3:4" ht="15" hidden="1" customHeight="1" x14ac:dyDescent="0.25">
      <c r="C16172" s="158" t="s">
        <v>307</v>
      </c>
      <c r="D16172" s="159">
        <v>672.92</v>
      </c>
    </row>
    <row r="16173" spans="3:4" ht="15" hidden="1" customHeight="1" x14ac:dyDescent="0.25">
      <c r="C16173" s="160" t="s">
        <v>309</v>
      </c>
      <c r="D16173" s="161">
        <v>918.69</v>
      </c>
    </row>
    <row r="16174" spans="3:4" ht="15" hidden="1" customHeight="1" x14ac:dyDescent="0.25">
      <c r="C16174" s="158" t="s">
        <v>312</v>
      </c>
      <c r="D16174" s="159">
        <v>449.8</v>
      </c>
    </row>
    <row r="16175" spans="3:4" ht="15" hidden="1" customHeight="1" x14ac:dyDescent="0.25">
      <c r="C16175" s="160" t="s">
        <v>555</v>
      </c>
      <c r="D16175" s="161">
        <v>906.12</v>
      </c>
    </row>
    <row r="16176" spans="3:4" ht="15" hidden="1" customHeight="1" x14ac:dyDescent="0.25">
      <c r="C16176" s="158" t="s">
        <v>540</v>
      </c>
      <c r="D16176" s="159">
        <v>1220.44</v>
      </c>
    </row>
    <row r="16177" spans="3:4" ht="15" hidden="1" customHeight="1" x14ac:dyDescent="0.25">
      <c r="C16177" s="160" t="s">
        <v>553</v>
      </c>
      <c r="D16177" s="161">
        <v>1278.08</v>
      </c>
    </row>
    <row r="16178" spans="3:4" ht="15" hidden="1" customHeight="1" x14ac:dyDescent="0.25">
      <c r="C16178" s="158" t="s">
        <v>558</v>
      </c>
      <c r="D16178" s="159">
        <v>804.69</v>
      </c>
    </row>
    <row r="16179" spans="3:4" ht="15" hidden="1" customHeight="1" x14ac:dyDescent="0.25">
      <c r="C16179" s="160" t="s">
        <v>539</v>
      </c>
      <c r="D16179" s="161">
        <v>494.14</v>
      </c>
    </row>
    <row r="16180" spans="3:4" ht="15" hidden="1" customHeight="1" x14ac:dyDescent="0.25">
      <c r="C16180" s="158" t="s">
        <v>555</v>
      </c>
      <c r="D16180" s="159">
        <v>183.61</v>
      </c>
    </row>
    <row r="16181" spans="3:4" ht="15" hidden="1" customHeight="1" x14ac:dyDescent="0.25">
      <c r="C16181" s="160" t="s">
        <v>558</v>
      </c>
      <c r="D16181" s="161">
        <v>655.78</v>
      </c>
    </row>
    <row r="16182" spans="3:4" ht="15" hidden="1" customHeight="1" x14ac:dyDescent="0.25">
      <c r="C16182" s="158" t="s">
        <v>541</v>
      </c>
      <c r="D16182" s="159">
        <v>518.36</v>
      </c>
    </row>
    <row r="16183" spans="3:4" ht="15" hidden="1" customHeight="1" x14ac:dyDescent="0.25">
      <c r="C16183" s="160" t="s">
        <v>539</v>
      </c>
      <c r="D16183" s="161">
        <v>1281.53</v>
      </c>
    </row>
    <row r="16184" spans="3:4" ht="15" hidden="1" customHeight="1" x14ac:dyDescent="0.25">
      <c r="C16184" s="158" t="s">
        <v>553</v>
      </c>
      <c r="D16184" s="159">
        <v>984.59</v>
      </c>
    </row>
    <row r="16185" spans="3:4" ht="15" hidden="1" customHeight="1" x14ac:dyDescent="0.25">
      <c r="C16185" s="160" t="s">
        <v>540</v>
      </c>
      <c r="D16185" s="161">
        <v>1124.0899999999999</v>
      </c>
    </row>
    <row r="16186" spans="3:4" ht="15" hidden="1" customHeight="1" x14ac:dyDescent="0.25">
      <c r="C16186" s="158" t="s">
        <v>554</v>
      </c>
      <c r="D16186" s="159">
        <v>1274.77</v>
      </c>
    </row>
    <row r="16187" spans="3:4" ht="15" hidden="1" customHeight="1" x14ac:dyDescent="0.25">
      <c r="C16187" s="160" t="s">
        <v>307</v>
      </c>
      <c r="D16187" s="161">
        <v>762.39</v>
      </c>
    </row>
    <row r="16188" spans="3:4" ht="15" hidden="1" customHeight="1" x14ac:dyDescent="0.25">
      <c r="C16188" s="158" t="s">
        <v>307</v>
      </c>
      <c r="D16188" s="159">
        <v>1199.69</v>
      </c>
    </row>
    <row r="16189" spans="3:4" ht="15" hidden="1" customHeight="1" x14ac:dyDescent="0.25">
      <c r="C16189" s="160" t="s">
        <v>556</v>
      </c>
      <c r="D16189" s="161">
        <v>745.23</v>
      </c>
    </row>
    <row r="16190" spans="3:4" ht="15" hidden="1" customHeight="1" x14ac:dyDescent="0.25">
      <c r="C16190" s="158" t="s">
        <v>539</v>
      </c>
      <c r="D16190" s="159">
        <v>1110.1400000000001</v>
      </c>
    </row>
    <row r="16191" spans="3:4" ht="15" hidden="1" customHeight="1" x14ac:dyDescent="0.25">
      <c r="C16191" s="160" t="s">
        <v>312</v>
      </c>
      <c r="D16191" s="161">
        <v>1072.6199999999999</v>
      </c>
    </row>
    <row r="16192" spans="3:4" ht="15" hidden="1" customHeight="1" x14ac:dyDescent="0.25">
      <c r="C16192" s="158" t="s">
        <v>553</v>
      </c>
      <c r="D16192" s="159">
        <v>80.760000000000005</v>
      </c>
    </row>
    <row r="16193" spans="3:4" ht="15" hidden="1" customHeight="1" x14ac:dyDescent="0.25">
      <c r="C16193" s="160" t="s">
        <v>543</v>
      </c>
      <c r="D16193" s="161">
        <v>367.27</v>
      </c>
    </row>
    <row r="16194" spans="3:4" ht="15" hidden="1" customHeight="1" x14ac:dyDescent="0.25">
      <c r="C16194" s="158" t="s">
        <v>556</v>
      </c>
      <c r="D16194" s="159">
        <v>1195.3699999999999</v>
      </c>
    </row>
    <row r="16195" spans="3:4" ht="15" hidden="1" customHeight="1" x14ac:dyDescent="0.25">
      <c r="C16195" s="160" t="s">
        <v>545</v>
      </c>
      <c r="D16195" s="161">
        <v>1201.42</v>
      </c>
    </row>
    <row r="16196" spans="3:4" ht="15" hidden="1" customHeight="1" x14ac:dyDescent="0.25">
      <c r="C16196" s="158" t="s">
        <v>547</v>
      </c>
      <c r="D16196" s="159">
        <v>663.65</v>
      </c>
    </row>
    <row r="16197" spans="3:4" ht="15" hidden="1" customHeight="1" x14ac:dyDescent="0.25">
      <c r="C16197" s="160" t="s">
        <v>541</v>
      </c>
      <c r="D16197" s="161">
        <v>681.96</v>
      </c>
    </row>
    <row r="16198" spans="3:4" ht="15" hidden="1" customHeight="1" x14ac:dyDescent="0.25">
      <c r="C16198" s="158" t="s">
        <v>542</v>
      </c>
      <c r="D16198" s="159">
        <v>739.19</v>
      </c>
    </row>
    <row r="16199" spans="3:4" ht="15" hidden="1" customHeight="1" x14ac:dyDescent="0.25">
      <c r="C16199" s="160" t="s">
        <v>542</v>
      </c>
      <c r="D16199" s="161">
        <v>762.56</v>
      </c>
    </row>
    <row r="16200" spans="3:4" ht="15" hidden="1" customHeight="1" x14ac:dyDescent="0.25">
      <c r="C16200" s="158" t="s">
        <v>552</v>
      </c>
      <c r="D16200" s="159">
        <v>850.48</v>
      </c>
    </row>
    <row r="16201" spans="3:4" ht="15" hidden="1" customHeight="1" x14ac:dyDescent="0.25">
      <c r="C16201" s="160" t="s">
        <v>555</v>
      </c>
      <c r="D16201" s="161">
        <v>390.67</v>
      </c>
    </row>
    <row r="16202" spans="3:4" ht="15" hidden="1" customHeight="1" x14ac:dyDescent="0.25">
      <c r="C16202" s="158" t="s">
        <v>312</v>
      </c>
      <c r="D16202" s="159">
        <v>138.03</v>
      </c>
    </row>
    <row r="16203" spans="3:4" ht="15" hidden="1" customHeight="1" x14ac:dyDescent="0.25">
      <c r="C16203" s="160" t="s">
        <v>308</v>
      </c>
      <c r="D16203" s="161">
        <v>440.28</v>
      </c>
    </row>
    <row r="16204" spans="3:4" ht="15" hidden="1" customHeight="1" x14ac:dyDescent="0.25">
      <c r="C16204" s="158" t="s">
        <v>549</v>
      </c>
      <c r="D16204" s="159">
        <v>1223.51</v>
      </c>
    </row>
    <row r="16205" spans="3:4" ht="15" hidden="1" customHeight="1" x14ac:dyDescent="0.25">
      <c r="C16205" s="160" t="s">
        <v>554</v>
      </c>
      <c r="D16205" s="161">
        <v>533.34</v>
      </c>
    </row>
    <row r="16206" spans="3:4" ht="15" hidden="1" customHeight="1" x14ac:dyDescent="0.25">
      <c r="C16206" s="158" t="s">
        <v>312</v>
      </c>
      <c r="D16206" s="159">
        <v>1294.52</v>
      </c>
    </row>
    <row r="16207" spans="3:4" ht="15" hidden="1" customHeight="1" x14ac:dyDescent="0.25">
      <c r="C16207" s="160" t="s">
        <v>542</v>
      </c>
      <c r="D16207" s="161">
        <v>277.75</v>
      </c>
    </row>
    <row r="16208" spans="3:4" ht="15" hidden="1" customHeight="1" x14ac:dyDescent="0.25">
      <c r="C16208" s="158" t="s">
        <v>555</v>
      </c>
      <c r="D16208" s="159">
        <v>614.5</v>
      </c>
    </row>
    <row r="16209" spans="3:4" ht="15" hidden="1" customHeight="1" x14ac:dyDescent="0.25">
      <c r="C16209" s="160" t="s">
        <v>308</v>
      </c>
      <c r="D16209" s="161">
        <v>220.09</v>
      </c>
    </row>
    <row r="16210" spans="3:4" ht="15" hidden="1" customHeight="1" x14ac:dyDescent="0.25">
      <c r="C16210" s="158" t="s">
        <v>547</v>
      </c>
      <c r="D16210" s="159">
        <v>693.94</v>
      </c>
    </row>
    <row r="16211" spans="3:4" ht="15" hidden="1" customHeight="1" x14ac:dyDescent="0.25">
      <c r="C16211" s="160" t="s">
        <v>543</v>
      </c>
      <c r="D16211" s="161">
        <v>802.09</v>
      </c>
    </row>
    <row r="16212" spans="3:4" ht="15" hidden="1" customHeight="1" x14ac:dyDescent="0.25">
      <c r="C16212" s="158" t="s">
        <v>542</v>
      </c>
      <c r="D16212" s="159">
        <v>849.41</v>
      </c>
    </row>
    <row r="16213" spans="3:4" ht="15" hidden="1" customHeight="1" x14ac:dyDescent="0.25">
      <c r="C16213" s="160" t="s">
        <v>547</v>
      </c>
      <c r="D16213" s="161">
        <v>802.23</v>
      </c>
    </row>
    <row r="16214" spans="3:4" ht="15" hidden="1" customHeight="1" x14ac:dyDescent="0.25">
      <c r="C16214" s="158" t="s">
        <v>556</v>
      </c>
      <c r="D16214" s="159">
        <v>919.09</v>
      </c>
    </row>
    <row r="16215" spans="3:4" ht="15" hidden="1" customHeight="1" x14ac:dyDescent="0.25">
      <c r="C16215" s="160" t="s">
        <v>553</v>
      </c>
      <c r="D16215" s="161">
        <v>743.04</v>
      </c>
    </row>
    <row r="16216" spans="3:4" ht="15" hidden="1" customHeight="1" x14ac:dyDescent="0.25">
      <c r="C16216" s="158" t="s">
        <v>547</v>
      </c>
      <c r="D16216" s="159">
        <v>467.02</v>
      </c>
    </row>
    <row r="16217" spans="3:4" ht="15" hidden="1" customHeight="1" x14ac:dyDescent="0.25">
      <c r="C16217" s="160" t="s">
        <v>307</v>
      </c>
      <c r="D16217" s="161">
        <v>1215.6199999999999</v>
      </c>
    </row>
    <row r="16218" spans="3:4" ht="15" hidden="1" customHeight="1" x14ac:dyDescent="0.25">
      <c r="C16218" s="158" t="s">
        <v>548</v>
      </c>
      <c r="D16218" s="159">
        <v>1266.3399999999999</v>
      </c>
    </row>
    <row r="16219" spans="3:4" ht="15" hidden="1" customHeight="1" x14ac:dyDescent="0.25">
      <c r="C16219" s="160" t="s">
        <v>541</v>
      </c>
      <c r="D16219" s="161">
        <v>510.25</v>
      </c>
    </row>
    <row r="16220" spans="3:4" ht="15" hidden="1" customHeight="1" x14ac:dyDescent="0.25">
      <c r="C16220" s="158" t="s">
        <v>554</v>
      </c>
      <c r="D16220" s="159">
        <v>145.30000000000001</v>
      </c>
    </row>
    <row r="16221" spans="3:4" ht="15" hidden="1" customHeight="1" x14ac:dyDescent="0.25">
      <c r="C16221" s="160" t="s">
        <v>555</v>
      </c>
      <c r="D16221" s="161">
        <v>905.7</v>
      </c>
    </row>
    <row r="16222" spans="3:4" ht="15" hidden="1" customHeight="1" x14ac:dyDescent="0.25">
      <c r="C16222" s="158" t="s">
        <v>307</v>
      </c>
      <c r="D16222" s="159">
        <v>722.8</v>
      </c>
    </row>
    <row r="16223" spans="3:4" ht="15" hidden="1" customHeight="1" x14ac:dyDescent="0.25">
      <c r="C16223" s="160" t="s">
        <v>551</v>
      </c>
      <c r="D16223" s="161">
        <v>128.62</v>
      </c>
    </row>
    <row r="16224" spans="3:4" ht="15" hidden="1" customHeight="1" x14ac:dyDescent="0.25">
      <c r="C16224" s="158" t="s">
        <v>548</v>
      </c>
      <c r="D16224" s="159">
        <v>843.99</v>
      </c>
    </row>
    <row r="16225" spans="3:4" ht="15" hidden="1" customHeight="1" x14ac:dyDescent="0.25">
      <c r="C16225" s="160" t="s">
        <v>556</v>
      </c>
      <c r="D16225" s="161">
        <v>271.95</v>
      </c>
    </row>
    <row r="16226" spans="3:4" ht="15" hidden="1" customHeight="1" x14ac:dyDescent="0.25">
      <c r="C16226" s="158" t="s">
        <v>542</v>
      </c>
      <c r="D16226" s="159">
        <v>1143.8</v>
      </c>
    </row>
    <row r="16227" spans="3:4" ht="15" hidden="1" customHeight="1" x14ac:dyDescent="0.25">
      <c r="C16227" s="160" t="s">
        <v>540</v>
      </c>
      <c r="D16227" s="161">
        <v>1193.46</v>
      </c>
    </row>
    <row r="16228" spans="3:4" ht="15" hidden="1" customHeight="1" x14ac:dyDescent="0.25">
      <c r="C16228" s="158" t="s">
        <v>548</v>
      </c>
      <c r="D16228" s="159">
        <v>254.42</v>
      </c>
    </row>
    <row r="16229" spans="3:4" ht="15" hidden="1" customHeight="1" x14ac:dyDescent="0.25">
      <c r="C16229" s="160" t="s">
        <v>553</v>
      </c>
      <c r="D16229" s="161">
        <v>442.09</v>
      </c>
    </row>
    <row r="16230" spans="3:4" ht="15" hidden="1" customHeight="1" x14ac:dyDescent="0.25">
      <c r="C16230" s="158" t="s">
        <v>540</v>
      </c>
      <c r="D16230" s="159">
        <v>553.04999999999995</v>
      </c>
    </row>
    <row r="16231" spans="3:4" ht="15" hidden="1" customHeight="1" x14ac:dyDescent="0.25">
      <c r="C16231" s="160" t="s">
        <v>546</v>
      </c>
      <c r="D16231" s="161">
        <v>746.54</v>
      </c>
    </row>
    <row r="16232" spans="3:4" ht="15" hidden="1" customHeight="1" x14ac:dyDescent="0.25">
      <c r="C16232" s="158" t="s">
        <v>547</v>
      </c>
      <c r="D16232" s="159">
        <v>403.19</v>
      </c>
    </row>
    <row r="16233" spans="3:4" ht="15" hidden="1" customHeight="1" x14ac:dyDescent="0.25">
      <c r="C16233" s="160" t="s">
        <v>544</v>
      </c>
      <c r="D16233" s="161">
        <v>280.87</v>
      </c>
    </row>
    <row r="16234" spans="3:4" ht="15" hidden="1" customHeight="1" x14ac:dyDescent="0.25">
      <c r="C16234" s="158" t="s">
        <v>309</v>
      </c>
      <c r="D16234" s="159">
        <v>266.94</v>
      </c>
    </row>
    <row r="16235" spans="3:4" ht="15" hidden="1" customHeight="1" x14ac:dyDescent="0.25">
      <c r="C16235" s="160" t="s">
        <v>312</v>
      </c>
      <c r="D16235" s="161">
        <v>399.76</v>
      </c>
    </row>
    <row r="16236" spans="3:4" ht="15" hidden="1" customHeight="1" x14ac:dyDescent="0.25">
      <c r="C16236" s="158" t="s">
        <v>548</v>
      </c>
      <c r="D16236" s="159">
        <v>1193.82</v>
      </c>
    </row>
    <row r="16237" spans="3:4" ht="15" hidden="1" customHeight="1" x14ac:dyDescent="0.25">
      <c r="C16237" s="160" t="s">
        <v>546</v>
      </c>
      <c r="D16237" s="161">
        <v>399.88</v>
      </c>
    </row>
    <row r="16238" spans="3:4" ht="15" hidden="1" customHeight="1" x14ac:dyDescent="0.25">
      <c r="C16238" s="158" t="s">
        <v>308</v>
      </c>
      <c r="D16238" s="159">
        <v>826.36</v>
      </c>
    </row>
    <row r="16239" spans="3:4" ht="15" hidden="1" customHeight="1" x14ac:dyDescent="0.25">
      <c r="C16239" s="160" t="s">
        <v>551</v>
      </c>
      <c r="D16239" s="161">
        <v>378.33</v>
      </c>
    </row>
    <row r="16240" spans="3:4" ht="15" hidden="1" customHeight="1" x14ac:dyDescent="0.25">
      <c r="C16240" s="158" t="s">
        <v>551</v>
      </c>
      <c r="D16240" s="159">
        <v>170.71</v>
      </c>
    </row>
    <row r="16241" spans="3:4" ht="15" hidden="1" customHeight="1" x14ac:dyDescent="0.25">
      <c r="C16241" s="160" t="s">
        <v>539</v>
      </c>
      <c r="D16241" s="161">
        <v>911.93</v>
      </c>
    </row>
    <row r="16242" spans="3:4" ht="15" hidden="1" customHeight="1" x14ac:dyDescent="0.25">
      <c r="C16242" s="158" t="s">
        <v>307</v>
      </c>
      <c r="D16242" s="159">
        <v>819.69</v>
      </c>
    </row>
    <row r="16243" spans="3:4" ht="15" hidden="1" customHeight="1" x14ac:dyDescent="0.25">
      <c r="C16243" s="160" t="s">
        <v>547</v>
      </c>
      <c r="D16243" s="161">
        <v>747.72</v>
      </c>
    </row>
    <row r="16244" spans="3:4" ht="15" hidden="1" customHeight="1" x14ac:dyDescent="0.25">
      <c r="C16244" s="158" t="s">
        <v>312</v>
      </c>
      <c r="D16244" s="159">
        <v>363.55</v>
      </c>
    </row>
    <row r="16245" spans="3:4" ht="15" hidden="1" customHeight="1" x14ac:dyDescent="0.25">
      <c r="C16245" s="160" t="s">
        <v>543</v>
      </c>
      <c r="D16245" s="161">
        <v>926.84</v>
      </c>
    </row>
    <row r="16246" spans="3:4" ht="15" hidden="1" customHeight="1" x14ac:dyDescent="0.25">
      <c r="C16246" s="158" t="s">
        <v>554</v>
      </c>
      <c r="D16246" s="159">
        <v>1189.9000000000001</v>
      </c>
    </row>
    <row r="16247" spans="3:4" ht="15" hidden="1" customHeight="1" x14ac:dyDescent="0.25">
      <c r="C16247" s="160" t="s">
        <v>553</v>
      </c>
      <c r="D16247" s="161">
        <v>1242.72</v>
      </c>
    </row>
    <row r="16248" spans="3:4" ht="15" hidden="1" customHeight="1" x14ac:dyDescent="0.25">
      <c r="C16248" s="158" t="s">
        <v>309</v>
      </c>
      <c r="D16248" s="159">
        <v>1151.05</v>
      </c>
    </row>
    <row r="16249" spans="3:4" ht="15" hidden="1" customHeight="1" x14ac:dyDescent="0.25">
      <c r="C16249" s="160" t="s">
        <v>553</v>
      </c>
      <c r="D16249" s="161">
        <v>188.92</v>
      </c>
    </row>
    <row r="16250" spans="3:4" ht="15" hidden="1" customHeight="1" x14ac:dyDescent="0.25">
      <c r="C16250" s="158" t="s">
        <v>546</v>
      </c>
      <c r="D16250" s="159">
        <v>437.42</v>
      </c>
    </row>
    <row r="16251" spans="3:4" ht="15" hidden="1" customHeight="1" x14ac:dyDescent="0.25">
      <c r="C16251" s="160" t="s">
        <v>309</v>
      </c>
      <c r="D16251" s="161">
        <v>829.09</v>
      </c>
    </row>
    <row r="16252" spans="3:4" ht="15" hidden="1" customHeight="1" x14ac:dyDescent="0.25">
      <c r="C16252" s="158" t="s">
        <v>542</v>
      </c>
      <c r="D16252" s="159">
        <v>1198.76</v>
      </c>
    </row>
    <row r="16253" spans="3:4" ht="15" hidden="1" customHeight="1" x14ac:dyDescent="0.25">
      <c r="C16253" s="160" t="s">
        <v>556</v>
      </c>
      <c r="D16253" s="161">
        <v>424.08</v>
      </c>
    </row>
    <row r="16254" spans="3:4" ht="15" hidden="1" customHeight="1" x14ac:dyDescent="0.25">
      <c r="C16254" s="158" t="s">
        <v>543</v>
      </c>
      <c r="D16254" s="159">
        <v>198.57</v>
      </c>
    </row>
    <row r="16255" spans="3:4" ht="15" hidden="1" customHeight="1" x14ac:dyDescent="0.25">
      <c r="C16255" s="160" t="s">
        <v>540</v>
      </c>
      <c r="D16255" s="161">
        <v>290.77999999999997</v>
      </c>
    </row>
    <row r="16256" spans="3:4" ht="15" hidden="1" customHeight="1" x14ac:dyDescent="0.25">
      <c r="C16256" s="158" t="s">
        <v>543</v>
      </c>
      <c r="D16256" s="159">
        <v>39.51</v>
      </c>
    </row>
    <row r="16257" spans="3:4" ht="15" hidden="1" customHeight="1" x14ac:dyDescent="0.25">
      <c r="C16257" s="160" t="s">
        <v>553</v>
      </c>
      <c r="D16257" s="161">
        <v>770.7</v>
      </c>
    </row>
    <row r="16258" spans="3:4" ht="15" hidden="1" customHeight="1" x14ac:dyDescent="0.25">
      <c r="C16258" s="158" t="s">
        <v>307</v>
      </c>
      <c r="D16258" s="159">
        <v>1177.6600000000001</v>
      </c>
    </row>
    <row r="16259" spans="3:4" ht="15" hidden="1" customHeight="1" x14ac:dyDescent="0.25">
      <c r="C16259" s="160" t="s">
        <v>540</v>
      </c>
      <c r="D16259" s="161">
        <v>846.42</v>
      </c>
    </row>
    <row r="16260" spans="3:4" ht="15" hidden="1" customHeight="1" x14ac:dyDescent="0.25">
      <c r="C16260" s="158" t="s">
        <v>546</v>
      </c>
      <c r="D16260" s="159">
        <v>967.93</v>
      </c>
    </row>
    <row r="16261" spans="3:4" ht="15" hidden="1" customHeight="1" x14ac:dyDescent="0.25">
      <c r="C16261" s="160" t="s">
        <v>553</v>
      </c>
      <c r="D16261" s="161">
        <v>1297.99</v>
      </c>
    </row>
    <row r="16262" spans="3:4" ht="15" hidden="1" customHeight="1" x14ac:dyDescent="0.25">
      <c r="C16262" s="158" t="s">
        <v>552</v>
      </c>
      <c r="D16262" s="159">
        <v>480.61</v>
      </c>
    </row>
    <row r="16263" spans="3:4" ht="15" hidden="1" customHeight="1" x14ac:dyDescent="0.25">
      <c r="C16263" s="160" t="s">
        <v>545</v>
      </c>
      <c r="D16263" s="161">
        <v>906.2</v>
      </c>
    </row>
    <row r="16264" spans="3:4" ht="15" hidden="1" customHeight="1" x14ac:dyDescent="0.25">
      <c r="C16264" s="158" t="s">
        <v>557</v>
      </c>
      <c r="D16264" s="159">
        <v>370.69</v>
      </c>
    </row>
    <row r="16265" spans="3:4" ht="15" hidden="1" customHeight="1" x14ac:dyDescent="0.25">
      <c r="C16265" s="160" t="s">
        <v>552</v>
      </c>
      <c r="D16265" s="161">
        <v>807.05</v>
      </c>
    </row>
    <row r="16266" spans="3:4" ht="15" hidden="1" customHeight="1" x14ac:dyDescent="0.25">
      <c r="C16266" s="158" t="s">
        <v>556</v>
      </c>
      <c r="D16266" s="159">
        <v>681.44</v>
      </c>
    </row>
    <row r="16267" spans="3:4" ht="15" hidden="1" customHeight="1" x14ac:dyDescent="0.25">
      <c r="C16267" s="160" t="s">
        <v>546</v>
      </c>
      <c r="D16267" s="161">
        <v>346.53</v>
      </c>
    </row>
    <row r="16268" spans="3:4" ht="15" hidden="1" customHeight="1" x14ac:dyDescent="0.25">
      <c r="C16268" s="158" t="s">
        <v>550</v>
      </c>
      <c r="D16268" s="159">
        <v>448.66</v>
      </c>
    </row>
    <row r="16269" spans="3:4" ht="15" hidden="1" customHeight="1" x14ac:dyDescent="0.25">
      <c r="C16269" s="160" t="s">
        <v>312</v>
      </c>
      <c r="D16269" s="161">
        <v>883.62</v>
      </c>
    </row>
    <row r="16270" spans="3:4" ht="15" hidden="1" customHeight="1" x14ac:dyDescent="0.25">
      <c r="C16270" s="158" t="s">
        <v>307</v>
      </c>
      <c r="D16270" s="159">
        <v>1064.3399999999999</v>
      </c>
    </row>
    <row r="16271" spans="3:4" ht="15" hidden="1" customHeight="1" x14ac:dyDescent="0.25">
      <c r="C16271" s="160" t="s">
        <v>549</v>
      </c>
      <c r="D16271" s="161">
        <v>931.53</v>
      </c>
    </row>
    <row r="16272" spans="3:4" ht="15" hidden="1" customHeight="1" x14ac:dyDescent="0.25">
      <c r="C16272" s="158" t="s">
        <v>543</v>
      </c>
      <c r="D16272" s="159">
        <v>721.98</v>
      </c>
    </row>
    <row r="16273" spans="3:4" ht="15" hidden="1" customHeight="1" x14ac:dyDescent="0.25">
      <c r="C16273" s="160" t="s">
        <v>546</v>
      </c>
      <c r="D16273" s="161">
        <v>472.39</v>
      </c>
    </row>
    <row r="16274" spans="3:4" ht="15" hidden="1" customHeight="1" x14ac:dyDescent="0.25">
      <c r="C16274" s="158" t="s">
        <v>558</v>
      </c>
      <c r="D16274" s="159">
        <v>1274.6600000000001</v>
      </c>
    </row>
    <row r="16275" spans="3:4" ht="15" hidden="1" customHeight="1" x14ac:dyDescent="0.25">
      <c r="C16275" s="160" t="s">
        <v>552</v>
      </c>
      <c r="D16275" s="161">
        <v>756.23</v>
      </c>
    </row>
    <row r="16276" spans="3:4" ht="15" hidden="1" customHeight="1" x14ac:dyDescent="0.25">
      <c r="C16276" s="158" t="s">
        <v>557</v>
      </c>
      <c r="D16276" s="159">
        <v>17.62</v>
      </c>
    </row>
    <row r="16277" spans="3:4" ht="15" hidden="1" customHeight="1" x14ac:dyDescent="0.25">
      <c r="C16277" s="160" t="s">
        <v>542</v>
      </c>
      <c r="D16277" s="161">
        <v>1014.89</v>
      </c>
    </row>
    <row r="16278" spans="3:4" ht="15" hidden="1" customHeight="1" x14ac:dyDescent="0.25">
      <c r="C16278" s="158" t="s">
        <v>546</v>
      </c>
      <c r="D16278" s="159">
        <v>691</v>
      </c>
    </row>
    <row r="16279" spans="3:4" ht="15" hidden="1" customHeight="1" x14ac:dyDescent="0.25">
      <c r="C16279" s="160" t="s">
        <v>309</v>
      </c>
      <c r="D16279" s="161">
        <v>521.45000000000005</v>
      </c>
    </row>
    <row r="16280" spans="3:4" ht="15" hidden="1" customHeight="1" x14ac:dyDescent="0.25">
      <c r="C16280" s="158" t="s">
        <v>312</v>
      </c>
      <c r="D16280" s="159">
        <v>1107.48</v>
      </c>
    </row>
    <row r="16281" spans="3:4" ht="15" hidden="1" customHeight="1" x14ac:dyDescent="0.25">
      <c r="C16281" s="160" t="s">
        <v>545</v>
      </c>
      <c r="D16281" s="161">
        <v>545.14</v>
      </c>
    </row>
    <row r="16282" spans="3:4" ht="15" hidden="1" customHeight="1" x14ac:dyDescent="0.25">
      <c r="C16282" s="158" t="s">
        <v>546</v>
      </c>
      <c r="D16282" s="159">
        <v>344.73</v>
      </c>
    </row>
    <row r="16283" spans="3:4" ht="15" hidden="1" customHeight="1" x14ac:dyDescent="0.25">
      <c r="C16283" s="160" t="s">
        <v>553</v>
      </c>
      <c r="D16283" s="161">
        <v>1290.1199999999999</v>
      </c>
    </row>
    <row r="16284" spans="3:4" ht="15" hidden="1" customHeight="1" x14ac:dyDescent="0.25">
      <c r="C16284" s="158" t="s">
        <v>309</v>
      </c>
      <c r="D16284" s="159">
        <v>559.86</v>
      </c>
    </row>
    <row r="16285" spans="3:4" ht="15" hidden="1" customHeight="1" x14ac:dyDescent="0.25">
      <c r="C16285" s="160" t="s">
        <v>547</v>
      </c>
      <c r="D16285" s="161">
        <v>166.57</v>
      </c>
    </row>
    <row r="16286" spans="3:4" ht="15" hidden="1" customHeight="1" x14ac:dyDescent="0.25">
      <c r="C16286" s="158" t="s">
        <v>552</v>
      </c>
      <c r="D16286" s="159">
        <v>1248.6400000000001</v>
      </c>
    </row>
    <row r="16287" spans="3:4" ht="15" hidden="1" customHeight="1" x14ac:dyDescent="0.25">
      <c r="C16287" s="160" t="s">
        <v>557</v>
      </c>
      <c r="D16287" s="161">
        <v>1115.81</v>
      </c>
    </row>
    <row r="16288" spans="3:4" ht="15" hidden="1" customHeight="1" x14ac:dyDescent="0.25">
      <c r="C16288" s="158" t="s">
        <v>555</v>
      </c>
      <c r="D16288" s="159">
        <v>576.75</v>
      </c>
    </row>
    <row r="16289" spans="3:4" ht="15" hidden="1" customHeight="1" x14ac:dyDescent="0.25">
      <c r="C16289" s="160" t="s">
        <v>547</v>
      </c>
      <c r="D16289" s="161">
        <v>320.54000000000002</v>
      </c>
    </row>
    <row r="16290" spans="3:4" ht="15" hidden="1" customHeight="1" x14ac:dyDescent="0.25">
      <c r="C16290" s="158" t="s">
        <v>542</v>
      </c>
      <c r="D16290" s="159">
        <v>1083.9100000000001</v>
      </c>
    </row>
    <row r="16291" spans="3:4" ht="15" hidden="1" customHeight="1" x14ac:dyDescent="0.25">
      <c r="C16291" s="160" t="s">
        <v>543</v>
      </c>
      <c r="D16291" s="161">
        <v>1233.1300000000001</v>
      </c>
    </row>
    <row r="16292" spans="3:4" ht="15" hidden="1" customHeight="1" x14ac:dyDescent="0.25">
      <c r="C16292" s="158" t="s">
        <v>542</v>
      </c>
      <c r="D16292" s="159">
        <v>467.35</v>
      </c>
    </row>
    <row r="16293" spans="3:4" ht="15" hidden="1" customHeight="1" x14ac:dyDescent="0.25">
      <c r="C16293" s="160" t="s">
        <v>550</v>
      </c>
      <c r="D16293" s="161">
        <v>496.55</v>
      </c>
    </row>
    <row r="16294" spans="3:4" ht="15" hidden="1" customHeight="1" x14ac:dyDescent="0.25">
      <c r="C16294" s="158" t="s">
        <v>307</v>
      </c>
      <c r="D16294" s="159">
        <v>227.4</v>
      </c>
    </row>
    <row r="16295" spans="3:4" ht="15" hidden="1" customHeight="1" x14ac:dyDescent="0.25">
      <c r="C16295" s="160" t="s">
        <v>551</v>
      </c>
      <c r="D16295" s="161">
        <v>1043.5899999999999</v>
      </c>
    </row>
    <row r="16296" spans="3:4" ht="15" hidden="1" customHeight="1" x14ac:dyDescent="0.25">
      <c r="C16296" s="158" t="s">
        <v>540</v>
      </c>
      <c r="D16296" s="159">
        <v>1210.7</v>
      </c>
    </row>
    <row r="16297" spans="3:4" ht="15" hidden="1" customHeight="1" x14ac:dyDescent="0.25">
      <c r="C16297" s="160" t="s">
        <v>548</v>
      </c>
      <c r="D16297" s="161">
        <v>756.84</v>
      </c>
    </row>
    <row r="16298" spans="3:4" ht="15" hidden="1" customHeight="1" x14ac:dyDescent="0.25">
      <c r="C16298" s="158" t="s">
        <v>552</v>
      </c>
      <c r="D16298" s="159">
        <v>1082.06</v>
      </c>
    </row>
    <row r="16299" spans="3:4" ht="15" hidden="1" customHeight="1" x14ac:dyDescent="0.25">
      <c r="C16299" s="160" t="s">
        <v>544</v>
      </c>
      <c r="D16299" s="161">
        <v>1243.74</v>
      </c>
    </row>
    <row r="16300" spans="3:4" ht="15" hidden="1" customHeight="1" x14ac:dyDescent="0.25">
      <c r="C16300" s="158" t="s">
        <v>553</v>
      </c>
      <c r="D16300" s="159">
        <v>830.82</v>
      </c>
    </row>
    <row r="16301" spans="3:4" ht="15" hidden="1" customHeight="1" x14ac:dyDescent="0.25">
      <c r="C16301" s="160" t="s">
        <v>309</v>
      </c>
      <c r="D16301" s="161">
        <v>775.85</v>
      </c>
    </row>
    <row r="16302" spans="3:4" ht="15" hidden="1" customHeight="1" x14ac:dyDescent="0.25">
      <c r="C16302" s="158" t="s">
        <v>547</v>
      </c>
      <c r="D16302" s="159">
        <v>441.46</v>
      </c>
    </row>
    <row r="16303" spans="3:4" ht="15" hidden="1" customHeight="1" x14ac:dyDescent="0.25">
      <c r="C16303" s="160" t="s">
        <v>542</v>
      </c>
      <c r="D16303" s="161">
        <v>830.26</v>
      </c>
    </row>
    <row r="16304" spans="3:4" ht="15" hidden="1" customHeight="1" x14ac:dyDescent="0.25">
      <c r="C16304" s="158" t="s">
        <v>546</v>
      </c>
      <c r="D16304" s="159">
        <v>495.61</v>
      </c>
    </row>
    <row r="16305" spans="3:4" ht="15" hidden="1" customHeight="1" x14ac:dyDescent="0.25">
      <c r="C16305" s="160" t="s">
        <v>312</v>
      </c>
      <c r="D16305" s="161">
        <v>835.48</v>
      </c>
    </row>
    <row r="16306" spans="3:4" ht="15" hidden="1" customHeight="1" x14ac:dyDescent="0.25">
      <c r="C16306" s="158" t="s">
        <v>539</v>
      </c>
      <c r="D16306" s="159">
        <v>1035.32</v>
      </c>
    </row>
    <row r="16307" spans="3:4" ht="15" hidden="1" customHeight="1" x14ac:dyDescent="0.25">
      <c r="C16307" s="160" t="s">
        <v>545</v>
      </c>
      <c r="D16307" s="161">
        <v>448.45</v>
      </c>
    </row>
    <row r="16308" spans="3:4" ht="15" hidden="1" customHeight="1" x14ac:dyDescent="0.25">
      <c r="C16308" s="158" t="s">
        <v>545</v>
      </c>
      <c r="D16308" s="159">
        <v>711.27</v>
      </c>
    </row>
    <row r="16309" spans="3:4" ht="15" hidden="1" customHeight="1" x14ac:dyDescent="0.25">
      <c r="C16309" s="160" t="s">
        <v>556</v>
      </c>
      <c r="D16309" s="161">
        <v>1285.8599999999999</v>
      </c>
    </row>
    <row r="16310" spans="3:4" ht="15" hidden="1" customHeight="1" x14ac:dyDescent="0.25">
      <c r="C16310" s="158" t="s">
        <v>307</v>
      </c>
      <c r="D16310" s="159">
        <v>628.41999999999996</v>
      </c>
    </row>
    <row r="16311" spans="3:4" ht="15" hidden="1" customHeight="1" x14ac:dyDescent="0.25">
      <c r="C16311" s="160" t="s">
        <v>543</v>
      </c>
      <c r="D16311" s="161">
        <v>899.54</v>
      </c>
    </row>
    <row r="16312" spans="3:4" ht="15" hidden="1" customHeight="1" x14ac:dyDescent="0.25">
      <c r="C16312" s="158" t="s">
        <v>542</v>
      </c>
      <c r="D16312" s="159">
        <v>1224.0899999999999</v>
      </c>
    </row>
    <row r="16313" spans="3:4" ht="15" hidden="1" customHeight="1" x14ac:dyDescent="0.25">
      <c r="C16313" s="160" t="s">
        <v>307</v>
      </c>
      <c r="D16313" s="161">
        <v>54.39</v>
      </c>
    </row>
    <row r="16314" spans="3:4" ht="15" hidden="1" customHeight="1" x14ac:dyDescent="0.25">
      <c r="C16314" s="158" t="s">
        <v>551</v>
      </c>
      <c r="D16314" s="159">
        <v>758.53</v>
      </c>
    </row>
    <row r="16315" spans="3:4" ht="15" hidden="1" customHeight="1" x14ac:dyDescent="0.25">
      <c r="C16315" s="160" t="s">
        <v>549</v>
      </c>
      <c r="D16315" s="161">
        <v>1066.04</v>
      </c>
    </row>
    <row r="16316" spans="3:4" ht="15" hidden="1" customHeight="1" x14ac:dyDescent="0.25">
      <c r="C16316" s="158" t="s">
        <v>545</v>
      </c>
      <c r="D16316" s="159">
        <v>817.82</v>
      </c>
    </row>
    <row r="16317" spans="3:4" ht="15" hidden="1" customHeight="1" x14ac:dyDescent="0.25">
      <c r="C16317" s="160" t="s">
        <v>309</v>
      </c>
      <c r="D16317" s="161">
        <v>84.71</v>
      </c>
    </row>
    <row r="16318" spans="3:4" ht="15" hidden="1" customHeight="1" x14ac:dyDescent="0.25">
      <c r="C16318" s="158" t="s">
        <v>545</v>
      </c>
      <c r="D16318" s="159">
        <v>938.44</v>
      </c>
    </row>
    <row r="16319" spans="3:4" ht="15" hidden="1" customHeight="1" x14ac:dyDescent="0.25">
      <c r="C16319" s="160" t="s">
        <v>558</v>
      </c>
      <c r="D16319" s="161">
        <v>599.79999999999995</v>
      </c>
    </row>
    <row r="16320" spans="3:4" ht="15" hidden="1" customHeight="1" x14ac:dyDescent="0.25">
      <c r="C16320" s="158" t="s">
        <v>309</v>
      </c>
      <c r="D16320" s="159">
        <v>707.62</v>
      </c>
    </row>
    <row r="16321" spans="3:4" ht="15" hidden="1" customHeight="1" x14ac:dyDescent="0.25">
      <c r="C16321" s="160" t="s">
        <v>554</v>
      </c>
      <c r="D16321" s="161">
        <v>754.32</v>
      </c>
    </row>
    <row r="16322" spans="3:4" ht="15" hidden="1" customHeight="1" x14ac:dyDescent="0.25">
      <c r="C16322" s="158" t="s">
        <v>540</v>
      </c>
      <c r="D16322" s="159">
        <v>592.16999999999996</v>
      </c>
    </row>
    <row r="16323" spans="3:4" ht="15" hidden="1" customHeight="1" x14ac:dyDescent="0.25">
      <c r="C16323" s="160" t="s">
        <v>308</v>
      </c>
      <c r="D16323" s="161">
        <v>1060.77</v>
      </c>
    </row>
    <row r="16324" spans="3:4" ht="15" hidden="1" customHeight="1" x14ac:dyDescent="0.25">
      <c r="C16324" s="158" t="s">
        <v>548</v>
      </c>
      <c r="D16324" s="159">
        <v>679.67</v>
      </c>
    </row>
    <row r="16325" spans="3:4" ht="15" hidden="1" customHeight="1" x14ac:dyDescent="0.25">
      <c r="C16325" s="160" t="s">
        <v>547</v>
      </c>
      <c r="D16325" s="161">
        <v>349.51</v>
      </c>
    </row>
    <row r="16326" spans="3:4" ht="15" hidden="1" customHeight="1" x14ac:dyDescent="0.25">
      <c r="C16326" s="158" t="s">
        <v>542</v>
      </c>
      <c r="D16326" s="159">
        <v>276.33</v>
      </c>
    </row>
    <row r="16327" spans="3:4" ht="15" hidden="1" customHeight="1" x14ac:dyDescent="0.25">
      <c r="C16327" s="160" t="s">
        <v>545</v>
      </c>
      <c r="D16327" s="161">
        <v>613.35</v>
      </c>
    </row>
    <row r="16328" spans="3:4" ht="15" hidden="1" customHeight="1" x14ac:dyDescent="0.25">
      <c r="C16328" s="158" t="s">
        <v>539</v>
      </c>
      <c r="D16328" s="159">
        <v>389.85</v>
      </c>
    </row>
    <row r="16329" spans="3:4" ht="15" hidden="1" customHeight="1" x14ac:dyDescent="0.25">
      <c r="C16329" s="160" t="s">
        <v>308</v>
      </c>
      <c r="D16329" s="161">
        <v>1081.22</v>
      </c>
    </row>
    <row r="16330" spans="3:4" ht="15" hidden="1" customHeight="1" x14ac:dyDescent="0.25">
      <c r="C16330" s="158" t="s">
        <v>545</v>
      </c>
      <c r="D16330" s="159">
        <v>277.95</v>
      </c>
    </row>
    <row r="16331" spans="3:4" ht="15" hidden="1" customHeight="1" x14ac:dyDescent="0.25">
      <c r="C16331" s="160" t="s">
        <v>553</v>
      </c>
      <c r="D16331" s="161">
        <v>24.53</v>
      </c>
    </row>
    <row r="16332" spans="3:4" ht="15" hidden="1" customHeight="1" x14ac:dyDescent="0.25">
      <c r="C16332" s="158" t="s">
        <v>551</v>
      </c>
      <c r="D16332" s="159">
        <v>556.04999999999995</v>
      </c>
    </row>
    <row r="16333" spans="3:4" ht="15" hidden="1" customHeight="1" x14ac:dyDescent="0.25">
      <c r="C16333" s="160" t="s">
        <v>552</v>
      </c>
      <c r="D16333" s="161">
        <v>489.75</v>
      </c>
    </row>
    <row r="16334" spans="3:4" ht="15" hidden="1" customHeight="1" x14ac:dyDescent="0.25">
      <c r="C16334" s="158" t="s">
        <v>309</v>
      </c>
      <c r="D16334" s="159">
        <v>1088.1099999999999</v>
      </c>
    </row>
    <row r="16335" spans="3:4" ht="15" hidden="1" customHeight="1" x14ac:dyDescent="0.25">
      <c r="C16335" s="160" t="s">
        <v>541</v>
      </c>
      <c r="D16335" s="161">
        <v>460.38</v>
      </c>
    </row>
    <row r="16336" spans="3:4" ht="15" hidden="1" customHeight="1" x14ac:dyDescent="0.25">
      <c r="C16336" s="158" t="s">
        <v>547</v>
      </c>
      <c r="D16336" s="159">
        <v>609.33000000000004</v>
      </c>
    </row>
    <row r="16337" spans="3:4" ht="15" hidden="1" customHeight="1" x14ac:dyDescent="0.25">
      <c r="C16337" s="160" t="s">
        <v>308</v>
      </c>
      <c r="D16337" s="161">
        <v>612.26</v>
      </c>
    </row>
    <row r="16338" spans="3:4" ht="15" hidden="1" customHeight="1" x14ac:dyDescent="0.25">
      <c r="C16338" s="158" t="s">
        <v>558</v>
      </c>
      <c r="D16338" s="159">
        <v>959.39</v>
      </c>
    </row>
    <row r="16339" spans="3:4" ht="15" hidden="1" customHeight="1" x14ac:dyDescent="0.25">
      <c r="C16339" s="160" t="s">
        <v>312</v>
      </c>
      <c r="D16339" s="161">
        <v>1238.8599999999999</v>
      </c>
    </row>
    <row r="16340" spans="3:4" ht="15" hidden="1" customHeight="1" x14ac:dyDescent="0.25">
      <c r="C16340" s="158" t="s">
        <v>552</v>
      </c>
      <c r="D16340" s="159">
        <v>391.34</v>
      </c>
    </row>
    <row r="16341" spans="3:4" ht="15" hidden="1" customHeight="1" x14ac:dyDescent="0.25">
      <c r="C16341" s="160" t="s">
        <v>540</v>
      </c>
      <c r="D16341" s="161">
        <v>944.49</v>
      </c>
    </row>
    <row r="16342" spans="3:4" ht="15" hidden="1" customHeight="1" x14ac:dyDescent="0.25">
      <c r="C16342" s="158" t="s">
        <v>547</v>
      </c>
      <c r="D16342" s="159">
        <v>381.71</v>
      </c>
    </row>
    <row r="16343" spans="3:4" ht="15" hidden="1" customHeight="1" x14ac:dyDescent="0.25">
      <c r="C16343" s="160" t="s">
        <v>312</v>
      </c>
      <c r="D16343" s="161">
        <v>134</v>
      </c>
    </row>
    <row r="16344" spans="3:4" ht="15" hidden="1" customHeight="1" x14ac:dyDescent="0.25">
      <c r="C16344" s="158" t="s">
        <v>552</v>
      </c>
      <c r="D16344" s="159">
        <v>778.19</v>
      </c>
    </row>
    <row r="16345" spans="3:4" ht="15" hidden="1" customHeight="1" x14ac:dyDescent="0.25">
      <c r="C16345" s="160" t="s">
        <v>542</v>
      </c>
      <c r="D16345" s="161">
        <v>649.46</v>
      </c>
    </row>
    <row r="16346" spans="3:4" ht="15" hidden="1" customHeight="1" x14ac:dyDescent="0.25">
      <c r="C16346" s="158" t="s">
        <v>307</v>
      </c>
      <c r="D16346" s="159">
        <v>939.71</v>
      </c>
    </row>
    <row r="16347" spans="3:4" ht="15" hidden="1" customHeight="1" x14ac:dyDescent="0.25">
      <c r="C16347" s="160" t="s">
        <v>546</v>
      </c>
      <c r="D16347" s="161">
        <v>402.37</v>
      </c>
    </row>
    <row r="16348" spans="3:4" ht="15" hidden="1" customHeight="1" x14ac:dyDescent="0.25">
      <c r="C16348" s="158" t="s">
        <v>549</v>
      </c>
      <c r="D16348" s="159">
        <v>937.66</v>
      </c>
    </row>
    <row r="16349" spans="3:4" ht="15" hidden="1" customHeight="1" x14ac:dyDescent="0.25">
      <c r="C16349" s="160" t="s">
        <v>539</v>
      </c>
      <c r="D16349" s="161">
        <v>361.6</v>
      </c>
    </row>
    <row r="16350" spans="3:4" ht="15" hidden="1" customHeight="1" x14ac:dyDescent="0.25">
      <c r="C16350" s="158" t="s">
        <v>543</v>
      </c>
      <c r="D16350" s="159">
        <v>381.72</v>
      </c>
    </row>
    <row r="16351" spans="3:4" ht="15" hidden="1" customHeight="1" x14ac:dyDescent="0.25">
      <c r="C16351" s="160" t="s">
        <v>558</v>
      </c>
      <c r="D16351" s="161">
        <v>52.73</v>
      </c>
    </row>
    <row r="16352" spans="3:4" ht="15" hidden="1" customHeight="1" x14ac:dyDescent="0.25">
      <c r="C16352" s="158" t="s">
        <v>544</v>
      </c>
      <c r="D16352" s="159">
        <v>659.53</v>
      </c>
    </row>
    <row r="16353" spans="3:4" ht="15" hidden="1" customHeight="1" x14ac:dyDescent="0.25">
      <c r="C16353" s="160" t="s">
        <v>547</v>
      </c>
      <c r="D16353" s="161">
        <v>686.03</v>
      </c>
    </row>
    <row r="16354" spans="3:4" ht="15" hidden="1" customHeight="1" x14ac:dyDescent="0.25">
      <c r="C16354" s="158" t="s">
        <v>555</v>
      </c>
      <c r="D16354" s="159">
        <v>1035.06</v>
      </c>
    </row>
    <row r="16355" spans="3:4" ht="15" hidden="1" customHeight="1" x14ac:dyDescent="0.25">
      <c r="C16355" s="160" t="s">
        <v>543</v>
      </c>
      <c r="D16355" s="161">
        <v>732.18</v>
      </c>
    </row>
    <row r="16356" spans="3:4" ht="15" hidden="1" customHeight="1" x14ac:dyDescent="0.25">
      <c r="C16356" s="158" t="s">
        <v>546</v>
      </c>
      <c r="D16356" s="159">
        <v>99.92</v>
      </c>
    </row>
    <row r="16357" spans="3:4" ht="15" hidden="1" customHeight="1" x14ac:dyDescent="0.25">
      <c r="C16357" s="160" t="s">
        <v>540</v>
      </c>
      <c r="D16357" s="161">
        <v>717.83</v>
      </c>
    </row>
    <row r="16358" spans="3:4" ht="15" hidden="1" customHeight="1" x14ac:dyDescent="0.25">
      <c r="C16358" s="158" t="s">
        <v>539</v>
      </c>
      <c r="D16358" s="159">
        <v>772.3</v>
      </c>
    </row>
    <row r="16359" spans="3:4" ht="15" hidden="1" customHeight="1" x14ac:dyDescent="0.25">
      <c r="C16359" s="160" t="s">
        <v>308</v>
      </c>
      <c r="D16359" s="161">
        <v>1165.3</v>
      </c>
    </row>
    <row r="16360" spans="3:4" ht="15" hidden="1" customHeight="1" x14ac:dyDescent="0.25">
      <c r="C16360" s="158" t="s">
        <v>553</v>
      </c>
      <c r="D16360" s="159">
        <v>441.12</v>
      </c>
    </row>
    <row r="16361" spans="3:4" ht="15" hidden="1" customHeight="1" x14ac:dyDescent="0.25">
      <c r="C16361" s="160" t="s">
        <v>542</v>
      </c>
      <c r="D16361" s="161">
        <v>751.87</v>
      </c>
    </row>
    <row r="16362" spans="3:4" ht="15" hidden="1" customHeight="1" x14ac:dyDescent="0.25">
      <c r="C16362" s="158" t="s">
        <v>548</v>
      </c>
      <c r="D16362" s="159">
        <v>618.71</v>
      </c>
    </row>
    <row r="16363" spans="3:4" ht="15" hidden="1" customHeight="1" x14ac:dyDescent="0.25">
      <c r="C16363" s="160" t="s">
        <v>312</v>
      </c>
      <c r="D16363" s="161">
        <v>473.49</v>
      </c>
    </row>
    <row r="16364" spans="3:4" ht="15" hidden="1" customHeight="1" x14ac:dyDescent="0.25">
      <c r="C16364" s="158" t="s">
        <v>546</v>
      </c>
      <c r="D16364" s="159">
        <v>946.22</v>
      </c>
    </row>
    <row r="16365" spans="3:4" ht="15" hidden="1" customHeight="1" x14ac:dyDescent="0.25">
      <c r="C16365" s="160" t="s">
        <v>542</v>
      </c>
      <c r="D16365" s="161">
        <v>811.08</v>
      </c>
    </row>
    <row r="16366" spans="3:4" ht="15" hidden="1" customHeight="1" x14ac:dyDescent="0.25">
      <c r="C16366" s="158" t="s">
        <v>552</v>
      </c>
      <c r="D16366" s="159">
        <v>1261.31</v>
      </c>
    </row>
    <row r="16367" spans="3:4" ht="15" hidden="1" customHeight="1" x14ac:dyDescent="0.25">
      <c r="C16367" s="160" t="s">
        <v>550</v>
      </c>
      <c r="D16367" s="161">
        <v>942.75</v>
      </c>
    </row>
    <row r="16368" spans="3:4" ht="15" hidden="1" customHeight="1" x14ac:dyDescent="0.25">
      <c r="C16368" s="158" t="s">
        <v>549</v>
      </c>
      <c r="D16368" s="159">
        <v>1273.55</v>
      </c>
    </row>
    <row r="16369" spans="3:4" ht="15" hidden="1" customHeight="1" x14ac:dyDescent="0.25">
      <c r="C16369" s="160" t="s">
        <v>308</v>
      </c>
      <c r="D16369" s="161">
        <v>774.1</v>
      </c>
    </row>
    <row r="16370" spans="3:4" ht="15" hidden="1" customHeight="1" x14ac:dyDescent="0.25">
      <c r="C16370" s="158" t="s">
        <v>546</v>
      </c>
      <c r="D16370" s="159">
        <v>282.85000000000002</v>
      </c>
    </row>
    <row r="16371" spans="3:4" ht="15" hidden="1" customHeight="1" x14ac:dyDescent="0.25">
      <c r="C16371" s="160" t="s">
        <v>547</v>
      </c>
      <c r="D16371" s="161">
        <v>623.85</v>
      </c>
    </row>
    <row r="16372" spans="3:4" ht="15" hidden="1" customHeight="1" x14ac:dyDescent="0.25">
      <c r="C16372" s="158" t="s">
        <v>551</v>
      </c>
      <c r="D16372" s="159">
        <v>227.78</v>
      </c>
    </row>
    <row r="16373" spans="3:4" ht="15" hidden="1" customHeight="1" x14ac:dyDescent="0.25">
      <c r="C16373" s="160" t="s">
        <v>539</v>
      </c>
      <c r="D16373" s="161">
        <v>931.19</v>
      </c>
    </row>
    <row r="16374" spans="3:4" ht="15" hidden="1" customHeight="1" x14ac:dyDescent="0.25">
      <c r="C16374" s="158" t="s">
        <v>540</v>
      </c>
      <c r="D16374" s="159">
        <v>416.46</v>
      </c>
    </row>
    <row r="16375" spans="3:4" ht="15" hidden="1" customHeight="1" x14ac:dyDescent="0.25">
      <c r="C16375" s="160" t="s">
        <v>547</v>
      </c>
      <c r="D16375" s="161">
        <v>566.03</v>
      </c>
    </row>
    <row r="16376" spans="3:4" ht="15" hidden="1" customHeight="1" x14ac:dyDescent="0.25">
      <c r="C16376" s="158" t="s">
        <v>312</v>
      </c>
      <c r="D16376" s="159">
        <v>479.29</v>
      </c>
    </row>
    <row r="16377" spans="3:4" ht="15" hidden="1" customHeight="1" x14ac:dyDescent="0.25">
      <c r="C16377" s="160" t="s">
        <v>543</v>
      </c>
      <c r="D16377" s="161">
        <v>241.16</v>
      </c>
    </row>
    <row r="16378" spans="3:4" ht="15" hidden="1" customHeight="1" x14ac:dyDescent="0.25">
      <c r="C16378" s="158" t="s">
        <v>540</v>
      </c>
      <c r="D16378" s="159">
        <v>621.88</v>
      </c>
    </row>
    <row r="16379" spans="3:4" ht="15" hidden="1" customHeight="1" x14ac:dyDescent="0.25">
      <c r="C16379" s="160" t="s">
        <v>540</v>
      </c>
      <c r="D16379" s="161">
        <v>558.44000000000005</v>
      </c>
    </row>
    <row r="16380" spans="3:4" ht="15" hidden="1" customHeight="1" x14ac:dyDescent="0.25">
      <c r="C16380" s="158" t="s">
        <v>541</v>
      </c>
      <c r="D16380" s="159">
        <v>672.39</v>
      </c>
    </row>
    <row r="16381" spans="3:4" ht="15" hidden="1" customHeight="1" x14ac:dyDescent="0.25">
      <c r="C16381" s="160" t="s">
        <v>557</v>
      </c>
      <c r="D16381" s="161">
        <v>734.32</v>
      </c>
    </row>
    <row r="16382" spans="3:4" ht="15" hidden="1" customHeight="1" x14ac:dyDescent="0.25">
      <c r="C16382" s="158" t="s">
        <v>307</v>
      </c>
      <c r="D16382" s="159">
        <v>961.31</v>
      </c>
    </row>
    <row r="16383" spans="3:4" ht="15" hidden="1" customHeight="1" x14ac:dyDescent="0.25">
      <c r="C16383" s="160" t="s">
        <v>307</v>
      </c>
      <c r="D16383" s="161">
        <v>1289.6199999999999</v>
      </c>
    </row>
    <row r="16384" spans="3:4" ht="15" hidden="1" customHeight="1" x14ac:dyDescent="0.25">
      <c r="C16384" s="158" t="s">
        <v>551</v>
      </c>
      <c r="D16384" s="159">
        <v>1008.16</v>
      </c>
    </row>
    <row r="16385" spans="3:4" ht="15" hidden="1" customHeight="1" x14ac:dyDescent="0.25">
      <c r="C16385" s="160" t="s">
        <v>309</v>
      </c>
      <c r="D16385" s="161">
        <v>514.80999999999995</v>
      </c>
    </row>
    <row r="16386" spans="3:4" ht="15" hidden="1" customHeight="1" x14ac:dyDescent="0.25">
      <c r="C16386" s="158" t="s">
        <v>553</v>
      </c>
      <c r="D16386" s="159">
        <v>180.98</v>
      </c>
    </row>
    <row r="16387" spans="3:4" ht="15" hidden="1" customHeight="1" x14ac:dyDescent="0.25">
      <c r="C16387" s="160" t="s">
        <v>312</v>
      </c>
      <c r="D16387" s="161">
        <v>1230.26</v>
      </c>
    </row>
    <row r="16388" spans="3:4" ht="15" hidden="1" customHeight="1" x14ac:dyDescent="0.25">
      <c r="C16388" s="158" t="s">
        <v>548</v>
      </c>
      <c r="D16388" s="159">
        <v>575.97</v>
      </c>
    </row>
    <row r="16389" spans="3:4" ht="15" hidden="1" customHeight="1" x14ac:dyDescent="0.25">
      <c r="C16389" s="160" t="s">
        <v>542</v>
      </c>
      <c r="D16389" s="161">
        <v>497.59</v>
      </c>
    </row>
    <row r="16390" spans="3:4" ht="15" hidden="1" customHeight="1" x14ac:dyDescent="0.25">
      <c r="C16390" s="158" t="s">
        <v>552</v>
      </c>
      <c r="D16390" s="159">
        <v>472.12</v>
      </c>
    </row>
    <row r="16391" spans="3:4" ht="15" hidden="1" customHeight="1" x14ac:dyDescent="0.25">
      <c r="C16391" s="160" t="s">
        <v>548</v>
      </c>
      <c r="D16391" s="161">
        <v>1259.3</v>
      </c>
    </row>
    <row r="16392" spans="3:4" ht="15" hidden="1" customHeight="1" x14ac:dyDescent="0.25">
      <c r="C16392" s="158" t="s">
        <v>547</v>
      </c>
      <c r="D16392" s="159">
        <v>1193.82</v>
      </c>
    </row>
    <row r="16393" spans="3:4" ht="15" hidden="1" customHeight="1" x14ac:dyDescent="0.25">
      <c r="C16393" s="160" t="s">
        <v>309</v>
      </c>
      <c r="D16393" s="161">
        <v>571.79</v>
      </c>
    </row>
    <row r="16394" spans="3:4" ht="15" hidden="1" customHeight="1" x14ac:dyDescent="0.25">
      <c r="C16394" s="158" t="s">
        <v>549</v>
      </c>
      <c r="D16394" s="159">
        <v>559.11</v>
      </c>
    </row>
    <row r="16395" spans="3:4" ht="15" hidden="1" customHeight="1" x14ac:dyDescent="0.25">
      <c r="C16395" s="160" t="s">
        <v>547</v>
      </c>
      <c r="D16395" s="161">
        <v>486.13</v>
      </c>
    </row>
    <row r="16396" spans="3:4" ht="15" hidden="1" customHeight="1" x14ac:dyDescent="0.25">
      <c r="C16396" s="158" t="s">
        <v>545</v>
      </c>
      <c r="D16396" s="159">
        <v>758.33</v>
      </c>
    </row>
    <row r="16397" spans="3:4" ht="15" hidden="1" customHeight="1" x14ac:dyDescent="0.25">
      <c r="C16397" s="160" t="s">
        <v>308</v>
      </c>
      <c r="D16397" s="161">
        <v>615.45000000000005</v>
      </c>
    </row>
    <row r="16398" spans="3:4" ht="15" hidden="1" customHeight="1" x14ac:dyDescent="0.25">
      <c r="C16398" s="158" t="s">
        <v>553</v>
      </c>
      <c r="D16398" s="159">
        <v>670.54</v>
      </c>
    </row>
    <row r="16399" spans="3:4" ht="15" hidden="1" customHeight="1" x14ac:dyDescent="0.25">
      <c r="C16399" s="160" t="s">
        <v>548</v>
      </c>
      <c r="D16399" s="161">
        <v>787.34</v>
      </c>
    </row>
    <row r="16400" spans="3:4" ht="15" hidden="1" customHeight="1" x14ac:dyDescent="0.25">
      <c r="C16400" s="158" t="s">
        <v>309</v>
      </c>
      <c r="D16400" s="159">
        <v>741.48</v>
      </c>
    </row>
    <row r="16401" spans="3:4" ht="15" hidden="1" customHeight="1" x14ac:dyDescent="0.25">
      <c r="C16401" s="160" t="s">
        <v>550</v>
      </c>
      <c r="D16401" s="161">
        <v>481.93</v>
      </c>
    </row>
    <row r="16402" spans="3:4" ht="15" hidden="1" customHeight="1" x14ac:dyDescent="0.25">
      <c r="C16402" s="158" t="s">
        <v>549</v>
      </c>
      <c r="D16402" s="159">
        <v>129.28</v>
      </c>
    </row>
    <row r="16403" spans="3:4" ht="15" hidden="1" customHeight="1" x14ac:dyDescent="0.25">
      <c r="C16403" s="160" t="s">
        <v>547</v>
      </c>
      <c r="D16403" s="161">
        <v>516.16999999999996</v>
      </c>
    </row>
    <row r="16404" spans="3:4" ht="15" hidden="1" customHeight="1" x14ac:dyDescent="0.25">
      <c r="C16404" s="158" t="s">
        <v>557</v>
      </c>
      <c r="D16404" s="159">
        <v>511.53</v>
      </c>
    </row>
    <row r="16405" spans="3:4" ht="15" hidden="1" customHeight="1" x14ac:dyDescent="0.25">
      <c r="C16405" s="160" t="s">
        <v>546</v>
      </c>
      <c r="D16405" s="161">
        <v>640.45000000000005</v>
      </c>
    </row>
    <row r="16406" spans="3:4" ht="15" hidden="1" customHeight="1" x14ac:dyDescent="0.25">
      <c r="C16406" s="158" t="s">
        <v>544</v>
      </c>
      <c r="D16406" s="159">
        <v>363.8</v>
      </c>
    </row>
    <row r="16407" spans="3:4" ht="15" hidden="1" customHeight="1" x14ac:dyDescent="0.25">
      <c r="C16407" s="160" t="s">
        <v>546</v>
      </c>
      <c r="D16407" s="161">
        <v>821.9</v>
      </c>
    </row>
    <row r="16408" spans="3:4" ht="15" hidden="1" customHeight="1" x14ac:dyDescent="0.25">
      <c r="C16408" s="158" t="s">
        <v>308</v>
      </c>
      <c r="D16408" s="159">
        <v>457.21</v>
      </c>
    </row>
    <row r="16409" spans="3:4" ht="15" hidden="1" customHeight="1" x14ac:dyDescent="0.25">
      <c r="C16409" s="160" t="s">
        <v>308</v>
      </c>
      <c r="D16409" s="161">
        <v>442.25</v>
      </c>
    </row>
    <row r="16410" spans="3:4" ht="15" hidden="1" customHeight="1" x14ac:dyDescent="0.25">
      <c r="C16410" s="158" t="s">
        <v>549</v>
      </c>
      <c r="D16410" s="159">
        <v>979.64</v>
      </c>
    </row>
    <row r="16411" spans="3:4" ht="15" hidden="1" customHeight="1" x14ac:dyDescent="0.25">
      <c r="C16411" s="160" t="s">
        <v>549</v>
      </c>
      <c r="D16411" s="161">
        <v>349.93</v>
      </c>
    </row>
    <row r="16412" spans="3:4" ht="15" hidden="1" customHeight="1" x14ac:dyDescent="0.25">
      <c r="C16412" s="158" t="s">
        <v>540</v>
      </c>
      <c r="D16412" s="159">
        <v>392.82</v>
      </c>
    </row>
    <row r="16413" spans="3:4" ht="15" hidden="1" customHeight="1" x14ac:dyDescent="0.25">
      <c r="C16413" s="160" t="s">
        <v>307</v>
      </c>
      <c r="D16413" s="161">
        <v>982.92</v>
      </c>
    </row>
    <row r="16414" spans="3:4" ht="15" hidden="1" customHeight="1" x14ac:dyDescent="0.25">
      <c r="C16414" s="158" t="s">
        <v>540</v>
      </c>
      <c r="D16414" s="159">
        <v>408.43</v>
      </c>
    </row>
    <row r="16415" spans="3:4" ht="15" hidden="1" customHeight="1" x14ac:dyDescent="0.25">
      <c r="C16415" s="160" t="s">
        <v>542</v>
      </c>
      <c r="D16415" s="161">
        <v>365.35</v>
      </c>
    </row>
    <row r="16416" spans="3:4" ht="15" hidden="1" customHeight="1" x14ac:dyDescent="0.25">
      <c r="C16416" s="158" t="s">
        <v>309</v>
      </c>
      <c r="D16416" s="159">
        <v>185.2</v>
      </c>
    </row>
    <row r="16417" spans="3:4" ht="15" hidden="1" customHeight="1" x14ac:dyDescent="0.25">
      <c r="C16417" s="160" t="s">
        <v>556</v>
      </c>
      <c r="D16417" s="161">
        <v>487.85</v>
      </c>
    </row>
    <row r="16418" spans="3:4" ht="15" hidden="1" customHeight="1" x14ac:dyDescent="0.25">
      <c r="C16418" s="158" t="s">
        <v>552</v>
      </c>
      <c r="D16418" s="159">
        <v>808.45</v>
      </c>
    </row>
    <row r="16419" spans="3:4" ht="15" hidden="1" customHeight="1" x14ac:dyDescent="0.25">
      <c r="C16419" s="160" t="s">
        <v>545</v>
      </c>
      <c r="D16419" s="161">
        <v>1025.93</v>
      </c>
    </row>
    <row r="16420" spans="3:4" ht="15" hidden="1" customHeight="1" x14ac:dyDescent="0.25">
      <c r="C16420" s="158" t="s">
        <v>307</v>
      </c>
      <c r="D16420" s="159">
        <v>636.29</v>
      </c>
    </row>
    <row r="16421" spans="3:4" ht="15" hidden="1" customHeight="1" x14ac:dyDescent="0.25">
      <c r="C16421" s="160" t="s">
        <v>543</v>
      </c>
      <c r="D16421" s="161">
        <v>633.25</v>
      </c>
    </row>
    <row r="16422" spans="3:4" ht="15" hidden="1" customHeight="1" x14ac:dyDescent="0.25">
      <c r="C16422" s="158" t="s">
        <v>551</v>
      </c>
      <c r="D16422" s="159">
        <v>741.98</v>
      </c>
    </row>
    <row r="16423" spans="3:4" ht="15" hidden="1" customHeight="1" x14ac:dyDescent="0.25">
      <c r="C16423" s="160" t="s">
        <v>547</v>
      </c>
      <c r="D16423" s="161">
        <v>242.02</v>
      </c>
    </row>
    <row r="16424" spans="3:4" ht="15" hidden="1" customHeight="1" x14ac:dyDescent="0.25">
      <c r="C16424" s="158" t="s">
        <v>540</v>
      </c>
      <c r="D16424" s="159">
        <v>1116.5899999999999</v>
      </c>
    </row>
    <row r="16425" spans="3:4" ht="15" hidden="1" customHeight="1" x14ac:dyDescent="0.25">
      <c r="C16425" s="160" t="s">
        <v>549</v>
      </c>
      <c r="D16425" s="161">
        <v>890.93</v>
      </c>
    </row>
    <row r="16426" spans="3:4" ht="15" hidden="1" customHeight="1" x14ac:dyDescent="0.25">
      <c r="C16426" s="158" t="s">
        <v>540</v>
      </c>
      <c r="D16426" s="159">
        <v>858.79</v>
      </c>
    </row>
    <row r="16427" spans="3:4" ht="15" hidden="1" customHeight="1" x14ac:dyDescent="0.25">
      <c r="C16427" s="160" t="s">
        <v>543</v>
      </c>
      <c r="D16427" s="161">
        <v>1000.63</v>
      </c>
    </row>
    <row r="16428" spans="3:4" ht="15" hidden="1" customHeight="1" x14ac:dyDescent="0.25">
      <c r="C16428" s="158" t="s">
        <v>307</v>
      </c>
      <c r="D16428" s="159">
        <v>1089.71</v>
      </c>
    </row>
    <row r="16429" spans="3:4" ht="15" hidden="1" customHeight="1" x14ac:dyDescent="0.25">
      <c r="C16429" s="160" t="s">
        <v>551</v>
      </c>
      <c r="D16429" s="161">
        <v>1180.76</v>
      </c>
    </row>
    <row r="16430" spans="3:4" ht="15" hidden="1" customHeight="1" x14ac:dyDescent="0.25">
      <c r="C16430" s="158" t="s">
        <v>545</v>
      </c>
      <c r="D16430" s="159">
        <v>622.79999999999995</v>
      </c>
    </row>
    <row r="16431" spans="3:4" ht="15" hidden="1" customHeight="1" x14ac:dyDescent="0.25">
      <c r="C16431" s="160" t="s">
        <v>312</v>
      </c>
      <c r="D16431" s="161">
        <v>543.89</v>
      </c>
    </row>
    <row r="16432" spans="3:4" ht="15" hidden="1" customHeight="1" x14ac:dyDescent="0.25">
      <c r="C16432" s="158" t="s">
        <v>309</v>
      </c>
      <c r="D16432" s="159">
        <v>817.96</v>
      </c>
    </row>
    <row r="16433" spans="3:4" ht="15" hidden="1" customHeight="1" x14ac:dyDescent="0.25">
      <c r="C16433" s="160" t="s">
        <v>552</v>
      </c>
      <c r="D16433" s="161">
        <v>835.47</v>
      </c>
    </row>
    <row r="16434" spans="3:4" ht="15" hidden="1" customHeight="1" x14ac:dyDescent="0.25">
      <c r="C16434" s="158" t="s">
        <v>540</v>
      </c>
      <c r="D16434" s="159">
        <v>516.87</v>
      </c>
    </row>
    <row r="16435" spans="3:4" ht="15" hidden="1" customHeight="1" x14ac:dyDescent="0.25">
      <c r="C16435" s="160" t="s">
        <v>540</v>
      </c>
      <c r="D16435" s="161">
        <v>537.26</v>
      </c>
    </row>
    <row r="16436" spans="3:4" ht="15" hidden="1" customHeight="1" x14ac:dyDescent="0.25">
      <c r="C16436" s="158" t="s">
        <v>548</v>
      </c>
      <c r="D16436" s="159">
        <v>783.12</v>
      </c>
    </row>
    <row r="16437" spans="3:4" ht="15" hidden="1" customHeight="1" x14ac:dyDescent="0.25">
      <c r="C16437" s="160" t="s">
        <v>556</v>
      </c>
      <c r="D16437" s="161">
        <v>354.38</v>
      </c>
    </row>
    <row r="16438" spans="3:4" ht="15" hidden="1" customHeight="1" x14ac:dyDescent="0.25">
      <c r="C16438" s="158" t="s">
        <v>546</v>
      </c>
      <c r="D16438" s="159">
        <v>44.53</v>
      </c>
    </row>
    <row r="16439" spans="3:4" ht="15" hidden="1" customHeight="1" x14ac:dyDescent="0.25">
      <c r="C16439" s="160" t="s">
        <v>545</v>
      </c>
      <c r="D16439" s="161">
        <v>706.17</v>
      </c>
    </row>
    <row r="16440" spans="3:4" ht="15" hidden="1" customHeight="1" x14ac:dyDescent="0.25">
      <c r="C16440" s="158" t="s">
        <v>545</v>
      </c>
      <c r="D16440" s="159">
        <v>1214.81</v>
      </c>
    </row>
    <row r="16441" spans="3:4" ht="15" hidden="1" customHeight="1" x14ac:dyDescent="0.25">
      <c r="C16441" s="160" t="s">
        <v>556</v>
      </c>
      <c r="D16441" s="161">
        <v>509.92</v>
      </c>
    </row>
    <row r="16442" spans="3:4" ht="15" hidden="1" customHeight="1" x14ac:dyDescent="0.25">
      <c r="C16442" s="158" t="s">
        <v>546</v>
      </c>
      <c r="D16442" s="159">
        <v>934.24</v>
      </c>
    </row>
    <row r="16443" spans="3:4" ht="15" hidden="1" customHeight="1" x14ac:dyDescent="0.25">
      <c r="C16443" s="160" t="s">
        <v>545</v>
      </c>
      <c r="D16443" s="161">
        <v>1237.72</v>
      </c>
    </row>
    <row r="16444" spans="3:4" ht="15" hidden="1" customHeight="1" x14ac:dyDescent="0.25">
      <c r="C16444" s="158" t="s">
        <v>553</v>
      </c>
      <c r="D16444" s="159">
        <v>224.98</v>
      </c>
    </row>
    <row r="16445" spans="3:4" ht="15" hidden="1" customHeight="1" x14ac:dyDescent="0.25">
      <c r="C16445" s="160" t="s">
        <v>548</v>
      </c>
      <c r="D16445" s="161">
        <v>778.17</v>
      </c>
    </row>
    <row r="16446" spans="3:4" ht="15" hidden="1" customHeight="1" x14ac:dyDescent="0.25">
      <c r="C16446" s="158" t="s">
        <v>549</v>
      </c>
      <c r="D16446" s="159">
        <v>1252.51</v>
      </c>
    </row>
    <row r="16447" spans="3:4" ht="15" hidden="1" customHeight="1" x14ac:dyDescent="0.25">
      <c r="C16447" s="160" t="s">
        <v>543</v>
      </c>
      <c r="D16447" s="161">
        <v>263.67</v>
      </c>
    </row>
    <row r="16448" spans="3:4" ht="15" hidden="1" customHeight="1" x14ac:dyDescent="0.25">
      <c r="C16448" s="158" t="s">
        <v>545</v>
      </c>
      <c r="D16448" s="159">
        <v>497.41</v>
      </c>
    </row>
    <row r="16449" spans="3:4" ht="15" hidden="1" customHeight="1" x14ac:dyDescent="0.25">
      <c r="C16449" s="160" t="s">
        <v>309</v>
      </c>
      <c r="D16449" s="161">
        <v>442.98</v>
      </c>
    </row>
    <row r="16450" spans="3:4" ht="15" hidden="1" customHeight="1" x14ac:dyDescent="0.25">
      <c r="C16450" s="158" t="s">
        <v>553</v>
      </c>
      <c r="D16450" s="159">
        <v>1145.08</v>
      </c>
    </row>
    <row r="16451" spans="3:4" ht="15" hidden="1" customHeight="1" x14ac:dyDescent="0.25">
      <c r="C16451" s="160" t="s">
        <v>553</v>
      </c>
      <c r="D16451" s="161">
        <v>125.92</v>
      </c>
    </row>
    <row r="16452" spans="3:4" ht="15" hidden="1" customHeight="1" x14ac:dyDescent="0.25">
      <c r="C16452" s="158" t="s">
        <v>312</v>
      </c>
      <c r="D16452" s="159">
        <v>1132.77</v>
      </c>
    </row>
    <row r="16453" spans="3:4" ht="15" hidden="1" customHeight="1" x14ac:dyDescent="0.25">
      <c r="C16453" s="160" t="s">
        <v>545</v>
      </c>
      <c r="D16453" s="161">
        <v>642.71</v>
      </c>
    </row>
    <row r="16454" spans="3:4" ht="15" hidden="1" customHeight="1" x14ac:dyDescent="0.25">
      <c r="C16454" s="158" t="s">
        <v>307</v>
      </c>
      <c r="D16454" s="159">
        <v>787.17</v>
      </c>
    </row>
    <row r="16455" spans="3:4" ht="15" hidden="1" customHeight="1" x14ac:dyDescent="0.25">
      <c r="C16455" s="160" t="s">
        <v>547</v>
      </c>
      <c r="D16455" s="161">
        <v>98.13</v>
      </c>
    </row>
    <row r="16456" spans="3:4" ht="15" hidden="1" customHeight="1" x14ac:dyDescent="0.25">
      <c r="C16456" s="158" t="s">
        <v>308</v>
      </c>
      <c r="D16456" s="159">
        <v>902.09</v>
      </c>
    </row>
    <row r="16457" spans="3:4" ht="15" hidden="1" customHeight="1" x14ac:dyDescent="0.25">
      <c r="C16457" s="160" t="s">
        <v>558</v>
      </c>
      <c r="D16457" s="161">
        <v>1178.6099999999999</v>
      </c>
    </row>
    <row r="16458" spans="3:4" ht="15" hidden="1" customHeight="1" x14ac:dyDescent="0.25">
      <c r="C16458" s="158" t="s">
        <v>309</v>
      </c>
      <c r="D16458" s="159">
        <v>721.95</v>
      </c>
    </row>
    <row r="16459" spans="3:4" ht="15" hidden="1" customHeight="1" x14ac:dyDescent="0.25">
      <c r="C16459" s="160" t="s">
        <v>542</v>
      </c>
      <c r="D16459" s="161">
        <v>884.25</v>
      </c>
    </row>
    <row r="16460" spans="3:4" ht="15" hidden="1" customHeight="1" x14ac:dyDescent="0.25">
      <c r="C16460" s="158" t="s">
        <v>551</v>
      </c>
      <c r="D16460" s="159">
        <v>1288.8399999999999</v>
      </c>
    </row>
    <row r="16461" spans="3:4" ht="15" hidden="1" customHeight="1" x14ac:dyDescent="0.25">
      <c r="C16461" s="160" t="s">
        <v>545</v>
      </c>
      <c r="D16461" s="161">
        <v>640.71</v>
      </c>
    </row>
    <row r="16462" spans="3:4" ht="15" hidden="1" customHeight="1" x14ac:dyDescent="0.25">
      <c r="C16462" s="158" t="s">
        <v>542</v>
      </c>
      <c r="D16462" s="159">
        <v>950.2</v>
      </c>
    </row>
    <row r="16463" spans="3:4" ht="15" hidden="1" customHeight="1" x14ac:dyDescent="0.25">
      <c r="C16463" s="160" t="s">
        <v>553</v>
      </c>
      <c r="D16463" s="161">
        <v>250.84</v>
      </c>
    </row>
    <row r="16464" spans="3:4" ht="15" hidden="1" customHeight="1" x14ac:dyDescent="0.25">
      <c r="C16464" s="158" t="s">
        <v>309</v>
      </c>
      <c r="D16464" s="159">
        <v>556.67999999999995</v>
      </c>
    </row>
    <row r="16465" spans="3:4" ht="15" hidden="1" customHeight="1" x14ac:dyDescent="0.25">
      <c r="C16465" s="160" t="s">
        <v>307</v>
      </c>
      <c r="D16465" s="161">
        <v>480.37</v>
      </c>
    </row>
    <row r="16466" spans="3:4" ht="15" hidden="1" customHeight="1" x14ac:dyDescent="0.25">
      <c r="C16466" s="158" t="s">
        <v>551</v>
      </c>
      <c r="D16466" s="159">
        <v>232.6</v>
      </c>
    </row>
    <row r="16467" spans="3:4" ht="15" hidden="1" customHeight="1" x14ac:dyDescent="0.25">
      <c r="C16467" s="160" t="s">
        <v>539</v>
      </c>
      <c r="D16467" s="161">
        <v>668.19</v>
      </c>
    </row>
    <row r="16468" spans="3:4" ht="15" hidden="1" customHeight="1" x14ac:dyDescent="0.25">
      <c r="C16468" s="158" t="s">
        <v>546</v>
      </c>
      <c r="D16468" s="159">
        <v>588.15</v>
      </c>
    </row>
    <row r="16469" spans="3:4" ht="15" hidden="1" customHeight="1" x14ac:dyDescent="0.25">
      <c r="C16469" s="160" t="s">
        <v>545</v>
      </c>
      <c r="D16469" s="161">
        <v>1025.1400000000001</v>
      </c>
    </row>
    <row r="16470" spans="3:4" ht="15" hidden="1" customHeight="1" x14ac:dyDescent="0.25">
      <c r="C16470" s="158" t="s">
        <v>544</v>
      </c>
      <c r="D16470" s="159">
        <v>824.24</v>
      </c>
    </row>
    <row r="16471" spans="3:4" ht="15" hidden="1" customHeight="1" x14ac:dyDescent="0.25">
      <c r="C16471" s="160" t="s">
        <v>558</v>
      </c>
      <c r="D16471" s="161">
        <v>670.92</v>
      </c>
    </row>
    <row r="16472" spans="3:4" ht="15" hidden="1" customHeight="1" x14ac:dyDescent="0.25">
      <c r="C16472" s="158" t="s">
        <v>555</v>
      </c>
      <c r="D16472" s="159">
        <v>603.54999999999995</v>
      </c>
    </row>
    <row r="16473" spans="3:4" ht="15" hidden="1" customHeight="1" x14ac:dyDescent="0.25">
      <c r="C16473" s="160" t="s">
        <v>541</v>
      </c>
      <c r="D16473" s="161">
        <v>1218.9100000000001</v>
      </c>
    </row>
    <row r="16474" spans="3:4" ht="15" hidden="1" customHeight="1" x14ac:dyDescent="0.25">
      <c r="C16474" s="158" t="s">
        <v>542</v>
      </c>
      <c r="D16474" s="159">
        <v>1326.23</v>
      </c>
    </row>
    <row r="16475" spans="3:4" ht="15" hidden="1" customHeight="1" x14ac:dyDescent="0.25">
      <c r="C16475" s="160" t="s">
        <v>552</v>
      </c>
      <c r="D16475" s="161">
        <v>564.92999999999995</v>
      </c>
    </row>
    <row r="16476" spans="3:4" ht="15" hidden="1" customHeight="1" x14ac:dyDescent="0.25">
      <c r="C16476" s="158" t="s">
        <v>547</v>
      </c>
      <c r="D16476" s="159">
        <v>132.58000000000001</v>
      </c>
    </row>
    <row r="16477" spans="3:4" ht="15" hidden="1" customHeight="1" x14ac:dyDescent="0.25">
      <c r="C16477" s="160" t="s">
        <v>550</v>
      </c>
      <c r="D16477" s="161">
        <v>1232.1500000000001</v>
      </c>
    </row>
    <row r="16478" spans="3:4" ht="15" hidden="1" customHeight="1" x14ac:dyDescent="0.25">
      <c r="C16478" s="158" t="s">
        <v>307</v>
      </c>
      <c r="D16478" s="159">
        <v>513.16</v>
      </c>
    </row>
    <row r="16479" spans="3:4" ht="15" hidden="1" customHeight="1" x14ac:dyDescent="0.25">
      <c r="C16479" s="160" t="s">
        <v>312</v>
      </c>
      <c r="D16479" s="161">
        <v>154.75</v>
      </c>
    </row>
    <row r="16480" spans="3:4" ht="15" hidden="1" customHeight="1" x14ac:dyDescent="0.25">
      <c r="C16480" s="158" t="s">
        <v>549</v>
      </c>
      <c r="D16480" s="159">
        <v>552.14</v>
      </c>
    </row>
    <row r="16481" spans="3:4" ht="15" hidden="1" customHeight="1" x14ac:dyDescent="0.25">
      <c r="C16481" s="160" t="s">
        <v>551</v>
      </c>
      <c r="D16481" s="161">
        <v>488.28</v>
      </c>
    </row>
    <row r="16482" spans="3:4" ht="15" hidden="1" customHeight="1" x14ac:dyDescent="0.25">
      <c r="C16482" s="158" t="s">
        <v>546</v>
      </c>
      <c r="D16482" s="159">
        <v>206.52</v>
      </c>
    </row>
    <row r="16483" spans="3:4" ht="15" hidden="1" customHeight="1" x14ac:dyDescent="0.25">
      <c r="C16483" s="160" t="s">
        <v>546</v>
      </c>
      <c r="D16483" s="161">
        <v>1140.72</v>
      </c>
    </row>
    <row r="16484" spans="3:4" ht="15" hidden="1" customHeight="1" x14ac:dyDescent="0.25">
      <c r="C16484" s="158" t="s">
        <v>545</v>
      </c>
      <c r="D16484" s="159">
        <v>110.31</v>
      </c>
    </row>
    <row r="16485" spans="3:4" ht="15" hidden="1" customHeight="1" x14ac:dyDescent="0.25">
      <c r="C16485" s="160" t="s">
        <v>547</v>
      </c>
      <c r="D16485" s="161">
        <v>572.99</v>
      </c>
    </row>
    <row r="16486" spans="3:4" ht="15" hidden="1" customHeight="1" x14ac:dyDescent="0.25">
      <c r="C16486" s="158" t="s">
        <v>542</v>
      </c>
      <c r="D16486" s="159">
        <v>444.3</v>
      </c>
    </row>
    <row r="16487" spans="3:4" ht="15" hidden="1" customHeight="1" x14ac:dyDescent="0.25">
      <c r="C16487" s="160" t="s">
        <v>541</v>
      </c>
      <c r="D16487" s="161">
        <v>219.28</v>
      </c>
    </row>
    <row r="16488" spans="3:4" ht="15" hidden="1" customHeight="1" x14ac:dyDescent="0.25">
      <c r="C16488" s="158" t="s">
        <v>551</v>
      </c>
      <c r="D16488" s="159">
        <v>694.5</v>
      </c>
    </row>
    <row r="16489" spans="3:4" ht="15" hidden="1" customHeight="1" x14ac:dyDescent="0.25">
      <c r="C16489" s="160" t="s">
        <v>550</v>
      </c>
      <c r="D16489" s="161">
        <v>376</v>
      </c>
    </row>
    <row r="16490" spans="3:4" ht="15" hidden="1" customHeight="1" x14ac:dyDescent="0.25">
      <c r="C16490" s="158" t="s">
        <v>558</v>
      </c>
      <c r="D16490" s="159">
        <v>445.29</v>
      </c>
    </row>
    <row r="16491" spans="3:4" ht="15" hidden="1" customHeight="1" x14ac:dyDescent="0.25">
      <c r="C16491" s="160" t="s">
        <v>308</v>
      </c>
      <c r="D16491" s="161">
        <v>270.13</v>
      </c>
    </row>
    <row r="16492" spans="3:4" ht="15" hidden="1" customHeight="1" x14ac:dyDescent="0.25">
      <c r="C16492" s="158" t="s">
        <v>540</v>
      </c>
      <c r="D16492" s="159">
        <v>1236.8599999999999</v>
      </c>
    </row>
    <row r="16493" spans="3:4" ht="15" hidden="1" customHeight="1" x14ac:dyDescent="0.25">
      <c r="C16493" s="160" t="s">
        <v>540</v>
      </c>
      <c r="D16493" s="161">
        <v>497.37</v>
      </c>
    </row>
    <row r="16494" spans="3:4" ht="15" hidden="1" customHeight="1" x14ac:dyDescent="0.25">
      <c r="C16494" s="158" t="s">
        <v>309</v>
      </c>
      <c r="D16494" s="159">
        <v>550.25</v>
      </c>
    </row>
    <row r="16495" spans="3:4" ht="15" hidden="1" customHeight="1" x14ac:dyDescent="0.25">
      <c r="C16495" s="160" t="s">
        <v>551</v>
      </c>
      <c r="D16495" s="161">
        <v>537.82000000000005</v>
      </c>
    </row>
    <row r="16496" spans="3:4" ht="15" hidden="1" customHeight="1" x14ac:dyDescent="0.25">
      <c r="C16496" s="158" t="s">
        <v>553</v>
      </c>
      <c r="D16496" s="159">
        <v>655.56</v>
      </c>
    </row>
    <row r="16497" spans="3:4" ht="15" hidden="1" customHeight="1" x14ac:dyDescent="0.25">
      <c r="C16497" s="160" t="s">
        <v>540</v>
      </c>
      <c r="D16497" s="161">
        <v>1095.25</v>
      </c>
    </row>
    <row r="16498" spans="3:4" ht="15" hidden="1" customHeight="1" x14ac:dyDescent="0.25">
      <c r="C16498" s="158" t="s">
        <v>554</v>
      </c>
      <c r="D16498" s="159">
        <v>794.39</v>
      </c>
    </row>
    <row r="16499" spans="3:4" ht="15" hidden="1" customHeight="1" x14ac:dyDescent="0.25">
      <c r="C16499" s="160" t="s">
        <v>547</v>
      </c>
      <c r="D16499" s="161">
        <v>366.04</v>
      </c>
    </row>
    <row r="16500" spans="3:4" ht="15" hidden="1" customHeight="1" x14ac:dyDescent="0.25">
      <c r="C16500" s="158" t="s">
        <v>549</v>
      </c>
      <c r="D16500" s="159">
        <v>510.95</v>
      </c>
    </row>
    <row r="16501" spans="3:4" ht="15" hidden="1" customHeight="1" x14ac:dyDescent="0.25">
      <c r="C16501" s="160" t="s">
        <v>555</v>
      </c>
      <c r="D16501" s="161">
        <v>861.05</v>
      </c>
    </row>
    <row r="16502" spans="3:4" ht="15" hidden="1" customHeight="1" x14ac:dyDescent="0.25">
      <c r="C16502" s="158" t="s">
        <v>309</v>
      </c>
      <c r="D16502" s="159">
        <v>60.66</v>
      </c>
    </row>
    <row r="16503" spans="3:4" ht="15" hidden="1" customHeight="1" x14ac:dyDescent="0.25">
      <c r="C16503" s="160" t="s">
        <v>308</v>
      </c>
      <c r="D16503" s="161">
        <v>778.74</v>
      </c>
    </row>
    <row r="16504" spans="3:4" ht="15" hidden="1" customHeight="1" x14ac:dyDescent="0.25">
      <c r="C16504" s="158" t="s">
        <v>552</v>
      </c>
      <c r="D16504" s="159">
        <v>1106.57</v>
      </c>
    </row>
    <row r="16505" spans="3:4" ht="15" hidden="1" customHeight="1" x14ac:dyDescent="0.25">
      <c r="C16505" s="160" t="s">
        <v>549</v>
      </c>
      <c r="D16505" s="161">
        <v>725.49</v>
      </c>
    </row>
    <row r="16506" spans="3:4" ht="15" hidden="1" customHeight="1" x14ac:dyDescent="0.25">
      <c r="C16506" s="158" t="s">
        <v>542</v>
      </c>
      <c r="D16506" s="159">
        <v>1207.78</v>
      </c>
    </row>
    <row r="16507" spans="3:4" ht="15" hidden="1" customHeight="1" x14ac:dyDescent="0.25">
      <c r="C16507" s="160" t="s">
        <v>539</v>
      </c>
      <c r="D16507" s="161">
        <v>1145</v>
      </c>
    </row>
    <row r="16508" spans="3:4" ht="15" hidden="1" customHeight="1" x14ac:dyDescent="0.25">
      <c r="C16508" s="158" t="s">
        <v>551</v>
      </c>
      <c r="D16508" s="159">
        <v>1006.16</v>
      </c>
    </row>
    <row r="16509" spans="3:4" ht="15" hidden="1" customHeight="1" x14ac:dyDescent="0.25">
      <c r="C16509" s="160" t="s">
        <v>312</v>
      </c>
      <c r="D16509" s="161">
        <v>433.2</v>
      </c>
    </row>
    <row r="16510" spans="3:4" ht="15" hidden="1" customHeight="1" x14ac:dyDescent="0.25">
      <c r="C16510" s="158" t="s">
        <v>541</v>
      </c>
      <c r="D16510" s="159">
        <v>630.49</v>
      </c>
    </row>
    <row r="16511" spans="3:4" ht="15" hidden="1" customHeight="1" x14ac:dyDescent="0.25">
      <c r="C16511" s="160" t="s">
        <v>312</v>
      </c>
      <c r="D16511" s="161">
        <v>230.06</v>
      </c>
    </row>
    <row r="16512" spans="3:4" ht="15" hidden="1" customHeight="1" x14ac:dyDescent="0.25">
      <c r="C16512" s="158" t="s">
        <v>312</v>
      </c>
      <c r="D16512" s="159">
        <v>428.76</v>
      </c>
    </row>
    <row r="16513" spans="3:4" ht="15" hidden="1" customHeight="1" x14ac:dyDescent="0.25">
      <c r="C16513" s="160" t="s">
        <v>545</v>
      </c>
      <c r="D16513" s="161">
        <v>788.09</v>
      </c>
    </row>
    <row r="16514" spans="3:4" ht="15" hidden="1" customHeight="1" x14ac:dyDescent="0.25">
      <c r="C16514" s="158" t="s">
        <v>309</v>
      </c>
      <c r="D16514" s="159">
        <v>319.27</v>
      </c>
    </row>
    <row r="16515" spans="3:4" ht="15" hidden="1" customHeight="1" x14ac:dyDescent="0.25">
      <c r="C16515" s="160" t="s">
        <v>557</v>
      </c>
      <c r="D16515" s="161">
        <v>97.49</v>
      </c>
    </row>
    <row r="16516" spans="3:4" ht="15" hidden="1" customHeight="1" x14ac:dyDescent="0.25">
      <c r="C16516" s="158" t="s">
        <v>308</v>
      </c>
      <c r="D16516" s="159">
        <v>25.54</v>
      </c>
    </row>
    <row r="16517" spans="3:4" ht="15" hidden="1" customHeight="1" x14ac:dyDescent="0.25">
      <c r="C16517" s="160" t="s">
        <v>539</v>
      </c>
      <c r="D16517" s="161">
        <v>618.15</v>
      </c>
    </row>
    <row r="16518" spans="3:4" ht="15" hidden="1" customHeight="1" x14ac:dyDescent="0.25">
      <c r="C16518" s="158" t="s">
        <v>543</v>
      </c>
      <c r="D16518" s="159">
        <v>657.13</v>
      </c>
    </row>
    <row r="16519" spans="3:4" ht="15" hidden="1" customHeight="1" x14ac:dyDescent="0.25">
      <c r="C16519" s="160" t="s">
        <v>554</v>
      </c>
      <c r="D16519" s="161">
        <v>1148.72</v>
      </c>
    </row>
    <row r="16520" spans="3:4" ht="15" hidden="1" customHeight="1" x14ac:dyDescent="0.25">
      <c r="C16520" s="158" t="s">
        <v>544</v>
      </c>
      <c r="D16520" s="159">
        <v>680.04</v>
      </c>
    </row>
    <row r="16521" spans="3:4" ht="15" hidden="1" customHeight="1" x14ac:dyDescent="0.25">
      <c r="C16521" s="160" t="s">
        <v>543</v>
      </c>
      <c r="D16521" s="161">
        <v>689.3</v>
      </c>
    </row>
    <row r="16522" spans="3:4" ht="15" hidden="1" customHeight="1" x14ac:dyDescent="0.25">
      <c r="C16522" s="158" t="s">
        <v>553</v>
      </c>
      <c r="D16522" s="159">
        <v>410.7</v>
      </c>
    </row>
    <row r="16523" spans="3:4" ht="15" hidden="1" customHeight="1" x14ac:dyDescent="0.25">
      <c r="C16523" s="160" t="s">
        <v>555</v>
      </c>
      <c r="D16523" s="161">
        <v>241.87</v>
      </c>
    </row>
    <row r="16524" spans="3:4" ht="15" hidden="1" customHeight="1" x14ac:dyDescent="0.25">
      <c r="C16524" s="158" t="s">
        <v>553</v>
      </c>
      <c r="D16524" s="159">
        <v>890.67</v>
      </c>
    </row>
    <row r="16525" spans="3:4" ht="15" hidden="1" customHeight="1" x14ac:dyDescent="0.25">
      <c r="C16525" s="160" t="s">
        <v>557</v>
      </c>
      <c r="D16525" s="161">
        <v>88.09</v>
      </c>
    </row>
    <row r="16526" spans="3:4" ht="15" hidden="1" customHeight="1" x14ac:dyDescent="0.25">
      <c r="C16526" s="158" t="s">
        <v>548</v>
      </c>
      <c r="D16526" s="159">
        <v>374.69</v>
      </c>
    </row>
    <row r="16527" spans="3:4" ht="15" hidden="1" customHeight="1" x14ac:dyDescent="0.25">
      <c r="C16527" s="160" t="s">
        <v>551</v>
      </c>
      <c r="D16527" s="161">
        <v>152.6</v>
      </c>
    </row>
    <row r="16528" spans="3:4" ht="15" hidden="1" customHeight="1" x14ac:dyDescent="0.25">
      <c r="C16528" s="158" t="s">
        <v>540</v>
      </c>
      <c r="D16528" s="159">
        <v>432.02</v>
      </c>
    </row>
    <row r="16529" spans="3:4" ht="15" hidden="1" customHeight="1" x14ac:dyDescent="0.25">
      <c r="C16529" s="160" t="s">
        <v>540</v>
      </c>
      <c r="D16529" s="161">
        <v>586.02</v>
      </c>
    </row>
    <row r="16530" spans="3:4" ht="15" hidden="1" customHeight="1" x14ac:dyDescent="0.25">
      <c r="C16530" s="158" t="s">
        <v>553</v>
      </c>
      <c r="D16530" s="159">
        <v>643.19000000000005</v>
      </c>
    </row>
    <row r="16531" spans="3:4" ht="15" hidden="1" customHeight="1" x14ac:dyDescent="0.25">
      <c r="C16531" s="160" t="s">
        <v>552</v>
      </c>
      <c r="D16531" s="161">
        <v>929</v>
      </c>
    </row>
    <row r="16532" spans="3:4" ht="15" hidden="1" customHeight="1" x14ac:dyDescent="0.25">
      <c r="C16532" s="158" t="s">
        <v>547</v>
      </c>
      <c r="D16532" s="159">
        <v>707.94</v>
      </c>
    </row>
    <row r="16533" spans="3:4" ht="15" hidden="1" customHeight="1" x14ac:dyDescent="0.25">
      <c r="C16533" s="160" t="s">
        <v>555</v>
      </c>
      <c r="D16533" s="161">
        <v>490.53</v>
      </c>
    </row>
    <row r="16534" spans="3:4" ht="15" hidden="1" customHeight="1" x14ac:dyDescent="0.25">
      <c r="C16534" s="158" t="s">
        <v>542</v>
      </c>
      <c r="D16534" s="159">
        <v>45.33</v>
      </c>
    </row>
    <row r="16535" spans="3:4" ht="15" hidden="1" customHeight="1" x14ac:dyDescent="0.25">
      <c r="C16535" s="160" t="s">
        <v>549</v>
      </c>
      <c r="D16535" s="161">
        <v>570.41</v>
      </c>
    </row>
    <row r="16536" spans="3:4" ht="15" hidden="1" customHeight="1" x14ac:dyDescent="0.25">
      <c r="C16536" s="158" t="s">
        <v>555</v>
      </c>
      <c r="D16536" s="159">
        <v>826.09</v>
      </c>
    </row>
    <row r="16537" spans="3:4" ht="15" hidden="1" customHeight="1" x14ac:dyDescent="0.25">
      <c r="C16537" s="160" t="s">
        <v>539</v>
      </c>
      <c r="D16537" s="161">
        <v>627.77</v>
      </c>
    </row>
    <row r="16538" spans="3:4" ht="15" hidden="1" customHeight="1" x14ac:dyDescent="0.25">
      <c r="C16538" s="158" t="s">
        <v>556</v>
      </c>
      <c r="D16538" s="159">
        <v>606.04999999999995</v>
      </c>
    </row>
    <row r="16539" spans="3:4" ht="15" hidden="1" customHeight="1" x14ac:dyDescent="0.25">
      <c r="C16539" s="160" t="s">
        <v>309</v>
      </c>
      <c r="D16539" s="161">
        <v>640.78</v>
      </c>
    </row>
    <row r="16540" spans="3:4" ht="15" hidden="1" customHeight="1" x14ac:dyDescent="0.25">
      <c r="C16540" s="158" t="s">
        <v>546</v>
      </c>
      <c r="D16540" s="159">
        <v>668.99</v>
      </c>
    </row>
    <row r="16541" spans="3:4" ht="15" hidden="1" customHeight="1" x14ac:dyDescent="0.25">
      <c r="C16541" s="160" t="s">
        <v>543</v>
      </c>
      <c r="D16541" s="161">
        <v>1110.6400000000001</v>
      </c>
    </row>
    <row r="16542" spans="3:4" ht="15" hidden="1" customHeight="1" x14ac:dyDescent="0.25">
      <c r="C16542" s="158" t="s">
        <v>555</v>
      </c>
      <c r="D16542" s="159">
        <v>1008.96</v>
      </c>
    </row>
    <row r="16543" spans="3:4" ht="15" hidden="1" customHeight="1" x14ac:dyDescent="0.25">
      <c r="C16543" s="160" t="s">
        <v>545</v>
      </c>
      <c r="D16543" s="161">
        <v>447.01</v>
      </c>
    </row>
    <row r="16544" spans="3:4" ht="15" hidden="1" customHeight="1" x14ac:dyDescent="0.25">
      <c r="C16544" s="158" t="s">
        <v>307</v>
      </c>
      <c r="D16544" s="159">
        <v>1259.17</v>
      </c>
    </row>
    <row r="16545" spans="3:4" ht="15" hidden="1" customHeight="1" x14ac:dyDescent="0.25">
      <c r="C16545" s="160" t="s">
        <v>309</v>
      </c>
      <c r="D16545" s="161">
        <v>1025.8800000000001</v>
      </c>
    </row>
    <row r="16546" spans="3:4" ht="15" hidden="1" customHeight="1" x14ac:dyDescent="0.25">
      <c r="C16546" s="158" t="s">
        <v>554</v>
      </c>
      <c r="D16546" s="159">
        <v>475.86</v>
      </c>
    </row>
    <row r="16547" spans="3:4" ht="15" hidden="1" customHeight="1" x14ac:dyDescent="0.25">
      <c r="C16547" s="160" t="s">
        <v>546</v>
      </c>
      <c r="D16547" s="161">
        <v>804.66</v>
      </c>
    </row>
    <row r="16548" spans="3:4" ht="15" hidden="1" customHeight="1" x14ac:dyDescent="0.25">
      <c r="C16548" s="158" t="s">
        <v>556</v>
      </c>
      <c r="D16548" s="159">
        <v>655.04</v>
      </c>
    </row>
    <row r="16549" spans="3:4" ht="15" hidden="1" customHeight="1" x14ac:dyDescent="0.25">
      <c r="C16549" s="160" t="s">
        <v>552</v>
      </c>
      <c r="D16549" s="161">
        <v>735.71</v>
      </c>
    </row>
    <row r="16550" spans="3:4" ht="15" hidden="1" customHeight="1" x14ac:dyDescent="0.25">
      <c r="C16550" s="158" t="s">
        <v>545</v>
      </c>
      <c r="D16550" s="159">
        <v>951.95</v>
      </c>
    </row>
    <row r="16551" spans="3:4" ht="15" hidden="1" customHeight="1" x14ac:dyDescent="0.25">
      <c r="C16551" s="160" t="s">
        <v>308</v>
      </c>
      <c r="D16551" s="161">
        <v>1250.5999999999999</v>
      </c>
    </row>
    <row r="16552" spans="3:4" ht="15" hidden="1" customHeight="1" x14ac:dyDescent="0.25">
      <c r="C16552" s="158" t="s">
        <v>544</v>
      </c>
      <c r="D16552" s="159">
        <v>350.39</v>
      </c>
    </row>
    <row r="16553" spans="3:4" ht="15" hidden="1" customHeight="1" x14ac:dyDescent="0.25">
      <c r="C16553" s="160" t="s">
        <v>544</v>
      </c>
      <c r="D16553" s="161">
        <v>679.25</v>
      </c>
    </row>
    <row r="16554" spans="3:4" ht="15" hidden="1" customHeight="1" x14ac:dyDescent="0.25">
      <c r="C16554" s="158" t="s">
        <v>542</v>
      </c>
      <c r="D16554" s="159">
        <v>1263.6500000000001</v>
      </c>
    </row>
    <row r="16555" spans="3:4" ht="15" hidden="1" customHeight="1" x14ac:dyDescent="0.25">
      <c r="C16555" s="160" t="s">
        <v>551</v>
      </c>
      <c r="D16555" s="161">
        <v>1229.74</v>
      </c>
    </row>
    <row r="16556" spans="3:4" ht="15" hidden="1" customHeight="1" x14ac:dyDescent="0.25">
      <c r="C16556" s="158" t="s">
        <v>546</v>
      </c>
      <c r="D16556" s="159">
        <v>392.21</v>
      </c>
    </row>
    <row r="16557" spans="3:4" ht="15" hidden="1" customHeight="1" x14ac:dyDescent="0.25">
      <c r="C16557" s="160" t="s">
        <v>549</v>
      </c>
      <c r="D16557" s="161">
        <v>10.43</v>
      </c>
    </row>
    <row r="16558" spans="3:4" ht="15" hidden="1" customHeight="1" x14ac:dyDescent="0.25">
      <c r="C16558" s="158" t="s">
        <v>551</v>
      </c>
      <c r="D16558" s="159">
        <v>432.76</v>
      </c>
    </row>
    <row r="16559" spans="3:4" ht="15" hidden="1" customHeight="1" x14ac:dyDescent="0.25">
      <c r="C16559" s="160" t="s">
        <v>554</v>
      </c>
      <c r="D16559" s="161">
        <v>765.49</v>
      </c>
    </row>
    <row r="16560" spans="3:4" ht="15" hidden="1" customHeight="1" x14ac:dyDescent="0.25">
      <c r="C16560" s="158" t="s">
        <v>308</v>
      </c>
      <c r="D16560" s="159">
        <v>572.16</v>
      </c>
    </row>
    <row r="16561" spans="3:4" ht="15" hidden="1" customHeight="1" x14ac:dyDescent="0.25">
      <c r="C16561" s="160" t="s">
        <v>545</v>
      </c>
      <c r="D16561" s="161">
        <v>752.96</v>
      </c>
    </row>
    <row r="16562" spans="3:4" ht="15" hidden="1" customHeight="1" x14ac:dyDescent="0.25">
      <c r="C16562" s="158" t="s">
        <v>546</v>
      </c>
      <c r="D16562" s="159">
        <v>729.65</v>
      </c>
    </row>
    <row r="16563" spans="3:4" ht="15" hidden="1" customHeight="1" x14ac:dyDescent="0.25">
      <c r="C16563" s="160" t="s">
        <v>307</v>
      </c>
      <c r="D16563" s="161">
        <v>93.16</v>
      </c>
    </row>
    <row r="16564" spans="3:4" ht="15" hidden="1" customHeight="1" x14ac:dyDescent="0.25">
      <c r="C16564" s="158" t="s">
        <v>539</v>
      </c>
      <c r="D16564" s="159">
        <v>667.73</v>
      </c>
    </row>
    <row r="16565" spans="3:4" ht="15" hidden="1" customHeight="1" x14ac:dyDescent="0.25">
      <c r="C16565" s="160" t="s">
        <v>545</v>
      </c>
      <c r="D16565" s="161">
        <v>1198.51</v>
      </c>
    </row>
    <row r="16566" spans="3:4" ht="15" hidden="1" customHeight="1" x14ac:dyDescent="0.25">
      <c r="C16566" s="158" t="s">
        <v>558</v>
      </c>
      <c r="D16566" s="159">
        <v>185.53</v>
      </c>
    </row>
    <row r="16567" spans="3:4" ht="15" hidden="1" customHeight="1" x14ac:dyDescent="0.25">
      <c r="C16567" s="160" t="s">
        <v>542</v>
      </c>
      <c r="D16567" s="161">
        <v>836.46</v>
      </c>
    </row>
    <row r="16568" spans="3:4" ht="15" hidden="1" customHeight="1" x14ac:dyDescent="0.25">
      <c r="C16568" s="158" t="s">
        <v>312</v>
      </c>
      <c r="D16568" s="159">
        <v>824.43</v>
      </c>
    </row>
    <row r="16569" spans="3:4" ht="15" hidden="1" customHeight="1" x14ac:dyDescent="0.25">
      <c r="C16569" s="160" t="s">
        <v>312</v>
      </c>
      <c r="D16569" s="161">
        <v>1041.57</v>
      </c>
    </row>
    <row r="16570" spans="3:4" ht="15" hidden="1" customHeight="1" x14ac:dyDescent="0.25">
      <c r="C16570" s="158" t="s">
        <v>548</v>
      </c>
      <c r="D16570" s="159">
        <v>126.02</v>
      </c>
    </row>
    <row r="16571" spans="3:4" ht="15" hidden="1" customHeight="1" x14ac:dyDescent="0.25">
      <c r="C16571" s="160" t="s">
        <v>551</v>
      </c>
      <c r="D16571" s="161">
        <v>854.81</v>
      </c>
    </row>
    <row r="16572" spans="3:4" ht="15" hidden="1" customHeight="1" x14ac:dyDescent="0.25">
      <c r="C16572" s="158" t="s">
        <v>544</v>
      </c>
      <c r="D16572" s="159">
        <v>634.91999999999996</v>
      </c>
    </row>
    <row r="16573" spans="3:4" ht="15" hidden="1" customHeight="1" x14ac:dyDescent="0.25">
      <c r="C16573" s="160" t="s">
        <v>541</v>
      </c>
      <c r="D16573" s="161">
        <v>572.75</v>
      </c>
    </row>
    <row r="16574" spans="3:4" ht="15" hidden="1" customHeight="1" x14ac:dyDescent="0.25">
      <c r="C16574" s="158" t="s">
        <v>552</v>
      </c>
      <c r="D16574" s="159">
        <v>577.15</v>
      </c>
    </row>
    <row r="16575" spans="3:4" ht="15" hidden="1" customHeight="1" x14ac:dyDescent="0.25">
      <c r="C16575" s="160" t="s">
        <v>546</v>
      </c>
      <c r="D16575" s="161">
        <v>532.35</v>
      </c>
    </row>
    <row r="16576" spans="3:4" ht="15" hidden="1" customHeight="1" x14ac:dyDescent="0.25">
      <c r="C16576" s="158" t="s">
        <v>549</v>
      </c>
      <c r="D16576" s="159">
        <v>467.98</v>
      </c>
    </row>
    <row r="16577" spans="3:4" ht="15" hidden="1" customHeight="1" x14ac:dyDescent="0.25">
      <c r="C16577" s="160" t="s">
        <v>552</v>
      </c>
      <c r="D16577" s="161">
        <v>1199.05</v>
      </c>
    </row>
    <row r="16578" spans="3:4" ht="15" hidden="1" customHeight="1" x14ac:dyDescent="0.25">
      <c r="C16578" s="158" t="s">
        <v>307</v>
      </c>
      <c r="D16578" s="159">
        <v>1231.28</v>
      </c>
    </row>
    <row r="16579" spans="3:4" ht="15" hidden="1" customHeight="1" x14ac:dyDescent="0.25">
      <c r="C16579" s="160" t="s">
        <v>546</v>
      </c>
      <c r="D16579" s="161">
        <v>1102.82</v>
      </c>
    </row>
    <row r="16580" spans="3:4" ht="15" hidden="1" customHeight="1" x14ac:dyDescent="0.25">
      <c r="C16580" s="158" t="s">
        <v>542</v>
      </c>
      <c r="D16580" s="159">
        <v>981.26</v>
      </c>
    </row>
    <row r="16581" spans="3:4" ht="15" hidden="1" customHeight="1" x14ac:dyDescent="0.25">
      <c r="C16581" s="160" t="s">
        <v>551</v>
      </c>
      <c r="D16581" s="161">
        <v>468</v>
      </c>
    </row>
    <row r="16582" spans="3:4" ht="15" hidden="1" customHeight="1" x14ac:dyDescent="0.25">
      <c r="C16582" s="158" t="s">
        <v>539</v>
      </c>
      <c r="D16582" s="159">
        <v>704.34</v>
      </c>
    </row>
    <row r="16583" spans="3:4" ht="15" hidden="1" customHeight="1" x14ac:dyDescent="0.25">
      <c r="C16583" s="160" t="s">
        <v>551</v>
      </c>
      <c r="D16583" s="161">
        <v>835.32</v>
      </c>
    </row>
    <row r="16584" spans="3:4" ht="15" hidden="1" customHeight="1" x14ac:dyDescent="0.25">
      <c r="C16584" s="158" t="s">
        <v>552</v>
      </c>
      <c r="D16584" s="159">
        <v>642.42999999999995</v>
      </c>
    </row>
    <row r="16585" spans="3:4" ht="15" hidden="1" customHeight="1" x14ac:dyDescent="0.25">
      <c r="C16585" s="160" t="s">
        <v>555</v>
      </c>
      <c r="D16585" s="161">
        <v>827.1</v>
      </c>
    </row>
    <row r="16586" spans="3:4" ht="15" hidden="1" customHeight="1" x14ac:dyDescent="0.25">
      <c r="C16586" s="158" t="s">
        <v>547</v>
      </c>
      <c r="D16586" s="159">
        <v>878.46</v>
      </c>
    </row>
    <row r="16587" spans="3:4" ht="15" hidden="1" customHeight="1" x14ac:dyDescent="0.25">
      <c r="C16587" s="160" t="s">
        <v>542</v>
      </c>
      <c r="D16587" s="161">
        <v>205.5</v>
      </c>
    </row>
    <row r="16588" spans="3:4" ht="15" hidden="1" customHeight="1" x14ac:dyDescent="0.25">
      <c r="C16588" s="158" t="s">
        <v>307</v>
      </c>
      <c r="D16588" s="159">
        <v>137.97</v>
      </c>
    </row>
    <row r="16589" spans="3:4" ht="15" hidden="1" customHeight="1" x14ac:dyDescent="0.25">
      <c r="C16589" s="160" t="s">
        <v>308</v>
      </c>
      <c r="D16589" s="161">
        <v>772.77</v>
      </c>
    </row>
    <row r="16590" spans="3:4" ht="15" hidden="1" customHeight="1" x14ac:dyDescent="0.25">
      <c r="C16590" s="158" t="s">
        <v>558</v>
      </c>
      <c r="D16590" s="159">
        <v>405.2</v>
      </c>
    </row>
    <row r="16591" spans="3:4" ht="15" hidden="1" customHeight="1" x14ac:dyDescent="0.25">
      <c r="C16591" s="160" t="s">
        <v>546</v>
      </c>
      <c r="D16591" s="161">
        <v>1018.43</v>
      </c>
    </row>
    <row r="16592" spans="3:4" ht="15" hidden="1" customHeight="1" x14ac:dyDescent="0.25">
      <c r="C16592" s="158" t="s">
        <v>307</v>
      </c>
      <c r="D16592" s="159">
        <v>169.41</v>
      </c>
    </row>
    <row r="16593" spans="3:4" ht="15" hidden="1" customHeight="1" x14ac:dyDescent="0.25">
      <c r="C16593" s="160" t="s">
        <v>555</v>
      </c>
      <c r="D16593" s="161">
        <v>351.24</v>
      </c>
    </row>
    <row r="16594" spans="3:4" ht="15" hidden="1" customHeight="1" x14ac:dyDescent="0.25">
      <c r="C16594" s="158" t="s">
        <v>545</v>
      </c>
      <c r="D16594" s="159">
        <v>1061.4000000000001</v>
      </c>
    </row>
    <row r="16595" spans="3:4" ht="15" hidden="1" customHeight="1" x14ac:dyDescent="0.25">
      <c r="C16595" s="160" t="s">
        <v>547</v>
      </c>
      <c r="D16595" s="161">
        <v>799.79</v>
      </c>
    </row>
    <row r="16596" spans="3:4" ht="15" hidden="1" customHeight="1" x14ac:dyDescent="0.25">
      <c r="C16596" s="158" t="s">
        <v>549</v>
      </c>
      <c r="D16596" s="159">
        <v>773.09</v>
      </c>
    </row>
    <row r="16597" spans="3:4" ht="15" hidden="1" customHeight="1" x14ac:dyDescent="0.25">
      <c r="C16597" s="160" t="s">
        <v>548</v>
      </c>
      <c r="D16597" s="161">
        <v>412.33</v>
      </c>
    </row>
    <row r="16598" spans="3:4" ht="15" hidden="1" customHeight="1" x14ac:dyDescent="0.25">
      <c r="C16598" s="158" t="s">
        <v>548</v>
      </c>
      <c r="D16598" s="159">
        <v>1019.64</v>
      </c>
    </row>
    <row r="16599" spans="3:4" ht="15" hidden="1" customHeight="1" x14ac:dyDescent="0.25">
      <c r="C16599" s="160" t="s">
        <v>539</v>
      </c>
      <c r="D16599" s="161">
        <v>1284.45</v>
      </c>
    </row>
    <row r="16600" spans="3:4" ht="15" hidden="1" customHeight="1" x14ac:dyDescent="0.25">
      <c r="C16600" s="158" t="s">
        <v>308</v>
      </c>
      <c r="D16600" s="159">
        <v>836.9</v>
      </c>
    </row>
    <row r="16601" spans="3:4" ht="15" hidden="1" customHeight="1" x14ac:dyDescent="0.25">
      <c r="C16601" s="160" t="s">
        <v>540</v>
      </c>
      <c r="D16601" s="161">
        <v>452.81</v>
      </c>
    </row>
    <row r="16602" spans="3:4" ht="15" hidden="1" customHeight="1" x14ac:dyDescent="0.25">
      <c r="C16602" s="158" t="s">
        <v>556</v>
      </c>
      <c r="D16602" s="159">
        <v>486.39</v>
      </c>
    </row>
    <row r="16603" spans="3:4" ht="15" hidden="1" customHeight="1" x14ac:dyDescent="0.25">
      <c r="C16603" s="160" t="s">
        <v>556</v>
      </c>
      <c r="D16603" s="161">
        <v>938.43</v>
      </c>
    </row>
    <row r="16604" spans="3:4" ht="15" hidden="1" customHeight="1" x14ac:dyDescent="0.25">
      <c r="C16604" s="158" t="s">
        <v>546</v>
      </c>
      <c r="D16604" s="159">
        <v>807.22</v>
      </c>
    </row>
    <row r="16605" spans="3:4" ht="15" hidden="1" customHeight="1" x14ac:dyDescent="0.25">
      <c r="C16605" s="160" t="s">
        <v>542</v>
      </c>
      <c r="D16605" s="161">
        <v>957.49</v>
      </c>
    </row>
    <row r="16606" spans="3:4" ht="15" hidden="1" customHeight="1" x14ac:dyDescent="0.25">
      <c r="C16606" s="158" t="s">
        <v>549</v>
      </c>
      <c r="D16606" s="159">
        <v>343.46</v>
      </c>
    </row>
    <row r="16607" spans="3:4" ht="15" hidden="1" customHeight="1" x14ac:dyDescent="0.25">
      <c r="C16607" s="160" t="s">
        <v>308</v>
      </c>
      <c r="D16607" s="161">
        <v>438.08</v>
      </c>
    </row>
    <row r="16608" spans="3:4" ht="15" hidden="1" customHeight="1" x14ac:dyDescent="0.25">
      <c r="C16608" s="158" t="s">
        <v>308</v>
      </c>
      <c r="D16608" s="159">
        <v>1110.1600000000001</v>
      </c>
    </row>
    <row r="16609" spans="3:4" ht="15" hidden="1" customHeight="1" x14ac:dyDescent="0.25">
      <c r="C16609" s="160" t="s">
        <v>540</v>
      </c>
      <c r="D16609" s="161">
        <v>796.08</v>
      </c>
    </row>
    <row r="16610" spans="3:4" ht="15" hidden="1" customHeight="1" x14ac:dyDescent="0.25">
      <c r="C16610" s="158" t="s">
        <v>545</v>
      </c>
      <c r="D16610" s="159">
        <v>57.32</v>
      </c>
    </row>
    <row r="16611" spans="3:4" ht="15" hidden="1" customHeight="1" x14ac:dyDescent="0.25">
      <c r="C16611" s="160" t="s">
        <v>554</v>
      </c>
      <c r="D16611" s="161">
        <v>610.26</v>
      </c>
    </row>
    <row r="16612" spans="3:4" ht="15" hidden="1" customHeight="1" x14ac:dyDescent="0.25">
      <c r="C16612" s="158" t="s">
        <v>543</v>
      </c>
      <c r="D16612" s="159">
        <v>513.25</v>
      </c>
    </row>
    <row r="16613" spans="3:4" ht="15" hidden="1" customHeight="1" x14ac:dyDescent="0.25">
      <c r="C16613" s="160" t="s">
        <v>548</v>
      </c>
      <c r="D16613" s="161">
        <v>540.07000000000005</v>
      </c>
    </row>
    <row r="16614" spans="3:4" ht="15" hidden="1" customHeight="1" x14ac:dyDescent="0.25">
      <c r="C16614" s="158" t="s">
        <v>557</v>
      </c>
      <c r="D16614" s="159">
        <v>656.3</v>
      </c>
    </row>
    <row r="16615" spans="3:4" ht="15" hidden="1" customHeight="1" x14ac:dyDescent="0.25">
      <c r="C16615" s="160" t="s">
        <v>549</v>
      </c>
      <c r="D16615" s="161">
        <v>801.68</v>
      </c>
    </row>
    <row r="16616" spans="3:4" ht="15" hidden="1" customHeight="1" x14ac:dyDescent="0.25">
      <c r="C16616" s="158" t="s">
        <v>549</v>
      </c>
      <c r="D16616" s="159">
        <v>656.77</v>
      </c>
    </row>
    <row r="16617" spans="3:4" ht="15" hidden="1" customHeight="1" x14ac:dyDescent="0.25">
      <c r="C16617" s="160" t="s">
        <v>543</v>
      </c>
      <c r="D16617" s="161">
        <v>1296.68</v>
      </c>
    </row>
    <row r="16618" spans="3:4" ht="15" hidden="1" customHeight="1" x14ac:dyDescent="0.25">
      <c r="C16618" s="158" t="s">
        <v>554</v>
      </c>
      <c r="D16618" s="159">
        <v>684.12</v>
      </c>
    </row>
    <row r="16619" spans="3:4" ht="15" hidden="1" customHeight="1" x14ac:dyDescent="0.25">
      <c r="C16619" s="160" t="s">
        <v>539</v>
      </c>
      <c r="D16619" s="161">
        <v>1163.44</v>
      </c>
    </row>
    <row r="16620" spans="3:4" ht="15" hidden="1" customHeight="1" x14ac:dyDescent="0.25">
      <c r="C16620" s="158" t="s">
        <v>554</v>
      </c>
      <c r="D16620" s="159">
        <v>1282.27</v>
      </c>
    </row>
    <row r="16621" spans="3:4" ht="15" hidden="1" customHeight="1" x14ac:dyDescent="0.25">
      <c r="C16621" s="160" t="s">
        <v>539</v>
      </c>
      <c r="D16621" s="161">
        <v>125.68</v>
      </c>
    </row>
    <row r="16622" spans="3:4" ht="15" hidden="1" customHeight="1" x14ac:dyDescent="0.25">
      <c r="C16622" s="158" t="s">
        <v>543</v>
      </c>
      <c r="D16622" s="159">
        <v>672.89</v>
      </c>
    </row>
    <row r="16623" spans="3:4" ht="15" hidden="1" customHeight="1" x14ac:dyDescent="0.25">
      <c r="C16623" s="160" t="s">
        <v>551</v>
      </c>
      <c r="D16623" s="161">
        <v>474.14</v>
      </c>
    </row>
    <row r="16624" spans="3:4" ht="15" hidden="1" customHeight="1" x14ac:dyDescent="0.25">
      <c r="C16624" s="158" t="s">
        <v>558</v>
      </c>
      <c r="D16624" s="159">
        <v>1237.19</v>
      </c>
    </row>
    <row r="16625" spans="3:4" ht="15" hidden="1" customHeight="1" x14ac:dyDescent="0.25">
      <c r="C16625" s="160" t="s">
        <v>547</v>
      </c>
      <c r="D16625" s="161">
        <v>491.05</v>
      </c>
    </row>
    <row r="16626" spans="3:4" ht="15" hidden="1" customHeight="1" x14ac:dyDescent="0.25">
      <c r="C16626" s="158" t="s">
        <v>555</v>
      </c>
      <c r="D16626" s="159">
        <v>990.71</v>
      </c>
    </row>
    <row r="16627" spans="3:4" ht="15" hidden="1" customHeight="1" x14ac:dyDescent="0.25">
      <c r="C16627" s="160" t="s">
        <v>552</v>
      </c>
      <c r="D16627" s="161">
        <v>779.19</v>
      </c>
    </row>
    <row r="16628" spans="3:4" ht="15" hidden="1" customHeight="1" x14ac:dyDescent="0.25">
      <c r="C16628" s="158" t="s">
        <v>551</v>
      </c>
      <c r="D16628" s="159">
        <v>612.94000000000005</v>
      </c>
    </row>
    <row r="16629" spans="3:4" ht="15" hidden="1" customHeight="1" x14ac:dyDescent="0.25">
      <c r="C16629" s="160" t="s">
        <v>309</v>
      </c>
      <c r="D16629" s="161">
        <v>1203.8599999999999</v>
      </c>
    </row>
    <row r="16630" spans="3:4" ht="15" hidden="1" customHeight="1" x14ac:dyDescent="0.25">
      <c r="C16630" s="158" t="s">
        <v>552</v>
      </c>
      <c r="D16630" s="159">
        <v>602.95000000000005</v>
      </c>
    </row>
    <row r="16631" spans="3:4" ht="15" hidden="1" customHeight="1" x14ac:dyDescent="0.25">
      <c r="C16631" s="160" t="s">
        <v>550</v>
      </c>
      <c r="D16631" s="161">
        <v>928.91</v>
      </c>
    </row>
    <row r="16632" spans="3:4" ht="15" hidden="1" customHeight="1" x14ac:dyDescent="0.25">
      <c r="C16632" s="158" t="s">
        <v>551</v>
      </c>
      <c r="D16632" s="159">
        <v>517.05999999999995</v>
      </c>
    </row>
    <row r="16633" spans="3:4" ht="15" hidden="1" customHeight="1" x14ac:dyDescent="0.25">
      <c r="C16633" s="160" t="s">
        <v>546</v>
      </c>
      <c r="D16633" s="161">
        <v>678.96</v>
      </c>
    </row>
    <row r="16634" spans="3:4" ht="15" hidden="1" customHeight="1" x14ac:dyDescent="0.25">
      <c r="C16634" s="158" t="s">
        <v>312</v>
      </c>
      <c r="D16634" s="159">
        <v>994.86</v>
      </c>
    </row>
    <row r="16635" spans="3:4" ht="15" hidden="1" customHeight="1" x14ac:dyDescent="0.25">
      <c r="C16635" s="160" t="s">
        <v>553</v>
      </c>
      <c r="D16635" s="161">
        <v>52.84</v>
      </c>
    </row>
    <row r="16636" spans="3:4" ht="15" hidden="1" customHeight="1" x14ac:dyDescent="0.25">
      <c r="C16636" s="158" t="s">
        <v>547</v>
      </c>
      <c r="D16636" s="159">
        <v>650.70000000000005</v>
      </c>
    </row>
    <row r="16637" spans="3:4" ht="15" hidden="1" customHeight="1" x14ac:dyDescent="0.25">
      <c r="C16637" s="160" t="s">
        <v>558</v>
      </c>
      <c r="D16637" s="161">
        <v>1254.94</v>
      </c>
    </row>
    <row r="16638" spans="3:4" ht="15" hidden="1" customHeight="1" x14ac:dyDescent="0.25">
      <c r="C16638" s="158" t="s">
        <v>546</v>
      </c>
      <c r="D16638" s="159">
        <v>348.24</v>
      </c>
    </row>
    <row r="16639" spans="3:4" ht="15" hidden="1" customHeight="1" x14ac:dyDescent="0.25">
      <c r="C16639" s="160" t="s">
        <v>541</v>
      </c>
      <c r="D16639" s="161">
        <v>548.5</v>
      </c>
    </row>
    <row r="16640" spans="3:4" ht="15" hidden="1" customHeight="1" x14ac:dyDescent="0.25">
      <c r="C16640" s="158" t="s">
        <v>551</v>
      </c>
      <c r="D16640" s="159">
        <v>1074.7</v>
      </c>
    </row>
    <row r="16641" spans="3:4" ht="15" hidden="1" customHeight="1" x14ac:dyDescent="0.25">
      <c r="C16641" s="160" t="s">
        <v>308</v>
      </c>
      <c r="D16641" s="161">
        <v>1239.73</v>
      </c>
    </row>
    <row r="16642" spans="3:4" ht="15" hidden="1" customHeight="1" x14ac:dyDescent="0.25">
      <c r="C16642" s="158" t="s">
        <v>546</v>
      </c>
      <c r="D16642" s="159">
        <v>111.61</v>
      </c>
    </row>
    <row r="16643" spans="3:4" ht="15" hidden="1" customHeight="1" x14ac:dyDescent="0.25">
      <c r="C16643" s="160" t="s">
        <v>312</v>
      </c>
      <c r="D16643" s="161">
        <v>867.45</v>
      </c>
    </row>
    <row r="16644" spans="3:4" ht="15" hidden="1" customHeight="1" x14ac:dyDescent="0.25">
      <c r="C16644" s="158" t="s">
        <v>554</v>
      </c>
      <c r="D16644" s="159">
        <v>940.01</v>
      </c>
    </row>
    <row r="16645" spans="3:4" ht="15" hidden="1" customHeight="1" x14ac:dyDescent="0.25">
      <c r="C16645" s="160" t="s">
        <v>542</v>
      </c>
      <c r="D16645" s="161">
        <v>318.70999999999998</v>
      </c>
    </row>
    <row r="16646" spans="3:4" ht="15" hidden="1" customHeight="1" x14ac:dyDescent="0.25">
      <c r="C16646" s="158" t="s">
        <v>539</v>
      </c>
      <c r="D16646" s="159">
        <v>1077.77</v>
      </c>
    </row>
    <row r="16647" spans="3:4" ht="15" hidden="1" customHeight="1" x14ac:dyDescent="0.25">
      <c r="C16647" s="160" t="s">
        <v>312</v>
      </c>
      <c r="D16647" s="161">
        <v>51.44</v>
      </c>
    </row>
    <row r="16648" spans="3:4" ht="15" hidden="1" customHeight="1" x14ac:dyDescent="0.25">
      <c r="C16648" s="158" t="s">
        <v>307</v>
      </c>
      <c r="D16648" s="159">
        <v>561.16</v>
      </c>
    </row>
    <row r="16649" spans="3:4" ht="15" hidden="1" customHeight="1" x14ac:dyDescent="0.25">
      <c r="C16649" s="160" t="s">
        <v>309</v>
      </c>
      <c r="D16649" s="161">
        <v>676.19</v>
      </c>
    </row>
    <row r="16650" spans="3:4" ht="15" hidden="1" customHeight="1" x14ac:dyDescent="0.25">
      <c r="C16650" s="158" t="s">
        <v>312</v>
      </c>
      <c r="D16650" s="159">
        <v>1053.93</v>
      </c>
    </row>
    <row r="16651" spans="3:4" ht="15" hidden="1" customHeight="1" x14ac:dyDescent="0.25">
      <c r="C16651" s="160" t="s">
        <v>547</v>
      </c>
      <c r="D16651" s="161">
        <v>326.11</v>
      </c>
    </row>
    <row r="16652" spans="3:4" ht="15" hidden="1" customHeight="1" x14ac:dyDescent="0.25">
      <c r="C16652" s="158" t="s">
        <v>543</v>
      </c>
      <c r="D16652" s="159">
        <v>563.53</v>
      </c>
    </row>
    <row r="16653" spans="3:4" ht="15" hidden="1" customHeight="1" x14ac:dyDescent="0.25">
      <c r="C16653" s="160" t="s">
        <v>544</v>
      </c>
      <c r="D16653" s="161">
        <v>59.4</v>
      </c>
    </row>
    <row r="16654" spans="3:4" ht="15" hidden="1" customHeight="1" x14ac:dyDescent="0.25">
      <c r="C16654" s="158" t="s">
        <v>549</v>
      </c>
      <c r="D16654" s="159">
        <v>801.68</v>
      </c>
    </row>
    <row r="16655" spans="3:4" ht="15" hidden="1" customHeight="1" x14ac:dyDescent="0.25">
      <c r="C16655" s="160" t="s">
        <v>555</v>
      </c>
      <c r="D16655" s="161">
        <v>1067.5999999999999</v>
      </c>
    </row>
    <row r="16656" spans="3:4" ht="15" hidden="1" customHeight="1" x14ac:dyDescent="0.25">
      <c r="C16656" s="158" t="s">
        <v>540</v>
      </c>
      <c r="D16656" s="159">
        <v>384.3</v>
      </c>
    </row>
    <row r="16657" spans="3:4" ht="15" hidden="1" customHeight="1" x14ac:dyDescent="0.25">
      <c r="C16657" s="160" t="s">
        <v>555</v>
      </c>
      <c r="D16657" s="161">
        <v>750.54</v>
      </c>
    </row>
    <row r="16658" spans="3:4" ht="15" hidden="1" customHeight="1" x14ac:dyDescent="0.25">
      <c r="C16658" s="158" t="s">
        <v>553</v>
      </c>
      <c r="D16658" s="159">
        <v>924.65</v>
      </c>
    </row>
    <row r="16659" spans="3:4" ht="15" hidden="1" customHeight="1" x14ac:dyDescent="0.25">
      <c r="C16659" s="160" t="s">
        <v>550</v>
      </c>
      <c r="D16659" s="161">
        <v>212.18</v>
      </c>
    </row>
    <row r="16660" spans="3:4" ht="15" hidden="1" customHeight="1" x14ac:dyDescent="0.25">
      <c r="C16660" s="158" t="s">
        <v>546</v>
      </c>
      <c r="D16660" s="159">
        <v>505.87</v>
      </c>
    </row>
    <row r="16661" spans="3:4" ht="15" hidden="1" customHeight="1" x14ac:dyDescent="0.25">
      <c r="C16661" s="160" t="s">
        <v>308</v>
      </c>
      <c r="D16661" s="161">
        <v>1079.33</v>
      </c>
    </row>
    <row r="16662" spans="3:4" ht="15" hidden="1" customHeight="1" x14ac:dyDescent="0.25">
      <c r="C16662" s="158" t="s">
        <v>540</v>
      </c>
      <c r="D16662" s="159">
        <v>479.33</v>
      </c>
    </row>
    <row r="16663" spans="3:4" ht="15" hidden="1" customHeight="1" x14ac:dyDescent="0.25">
      <c r="C16663" s="160" t="s">
        <v>541</v>
      </c>
      <c r="D16663" s="161">
        <v>633.42999999999995</v>
      </c>
    </row>
    <row r="16664" spans="3:4" ht="15" hidden="1" customHeight="1" x14ac:dyDescent="0.25">
      <c r="C16664" s="158" t="s">
        <v>549</v>
      </c>
      <c r="D16664" s="159">
        <v>258.91000000000003</v>
      </c>
    </row>
    <row r="16665" spans="3:4" ht="15" hidden="1" customHeight="1" x14ac:dyDescent="0.25">
      <c r="C16665" s="160" t="s">
        <v>551</v>
      </c>
      <c r="D16665" s="161">
        <v>474.89</v>
      </c>
    </row>
    <row r="16666" spans="3:4" ht="15" hidden="1" customHeight="1" x14ac:dyDescent="0.25">
      <c r="C16666" s="158" t="s">
        <v>546</v>
      </c>
      <c r="D16666" s="159">
        <v>750.14</v>
      </c>
    </row>
    <row r="16667" spans="3:4" ht="15" hidden="1" customHeight="1" x14ac:dyDescent="0.25">
      <c r="C16667" s="160" t="s">
        <v>549</v>
      </c>
      <c r="D16667" s="161">
        <v>532.94000000000005</v>
      </c>
    </row>
    <row r="16668" spans="3:4" ht="15" hidden="1" customHeight="1" x14ac:dyDescent="0.25">
      <c r="C16668" s="158" t="s">
        <v>552</v>
      </c>
      <c r="D16668" s="159">
        <v>975.2</v>
      </c>
    </row>
    <row r="16669" spans="3:4" ht="15" hidden="1" customHeight="1" x14ac:dyDescent="0.25">
      <c r="C16669" s="160" t="s">
        <v>545</v>
      </c>
      <c r="D16669" s="161">
        <v>813.88</v>
      </c>
    </row>
    <row r="16670" spans="3:4" ht="15" hidden="1" customHeight="1" x14ac:dyDescent="0.25">
      <c r="C16670" s="158" t="s">
        <v>555</v>
      </c>
      <c r="D16670" s="159">
        <v>118.7</v>
      </c>
    </row>
    <row r="16671" spans="3:4" ht="15" hidden="1" customHeight="1" x14ac:dyDescent="0.25">
      <c r="C16671" s="160" t="s">
        <v>539</v>
      </c>
      <c r="D16671" s="161">
        <v>414.16</v>
      </c>
    </row>
    <row r="16672" spans="3:4" ht="15" hidden="1" customHeight="1" x14ac:dyDescent="0.25">
      <c r="C16672" s="158" t="s">
        <v>312</v>
      </c>
      <c r="D16672" s="159">
        <v>1264.26</v>
      </c>
    </row>
    <row r="16673" spans="3:4" ht="15" hidden="1" customHeight="1" x14ac:dyDescent="0.25">
      <c r="C16673" s="160" t="s">
        <v>550</v>
      </c>
      <c r="D16673" s="161">
        <v>482.81</v>
      </c>
    </row>
    <row r="16674" spans="3:4" ht="15" hidden="1" customHeight="1" x14ac:dyDescent="0.25">
      <c r="C16674" s="158" t="s">
        <v>540</v>
      </c>
      <c r="D16674" s="159">
        <v>549.61</v>
      </c>
    </row>
    <row r="16675" spans="3:4" ht="15" hidden="1" customHeight="1" x14ac:dyDescent="0.25">
      <c r="C16675" s="160" t="s">
        <v>545</v>
      </c>
      <c r="D16675" s="161">
        <v>888.93</v>
      </c>
    </row>
    <row r="16676" spans="3:4" ht="15" hidden="1" customHeight="1" x14ac:dyDescent="0.25">
      <c r="C16676" s="158" t="s">
        <v>549</v>
      </c>
      <c r="D16676" s="159">
        <v>923.34</v>
      </c>
    </row>
    <row r="16677" spans="3:4" ht="15" hidden="1" customHeight="1" x14ac:dyDescent="0.25">
      <c r="C16677" s="160" t="s">
        <v>309</v>
      </c>
      <c r="D16677" s="161">
        <v>637.75</v>
      </c>
    </row>
    <row r="16678" spans="3:4" ht="15" hidden="1" customHeight="1" x14ac:dyDescent="0.25">
      <c r="C16678" s="158" t="s">
        <v>557</v>
      </c>
      <c r="D16678" s="159">
        <v>812.76</v>
      </c>
    </row>
    <row r="16679" spans="3:4" ht="15" hidden="1" customHeight="1" x14ac:dyDescent="0.25">
      <c r="C16679" s="160" t="s">
        <v>552</v>
      </c>
      <c r="D16679" s="161">
        <v>1153.06</v>
      </c>
    </row>
    <row r="16680" spans="3:4" ht="15" hidden="1" customHeight="1" x14ac:dyDescent="0.25">
      <c r="C16680" s="158" t="s">
        <v>542</v>
      </c>
      <c r="D16680" s="159">
        <v>978.92</v>
      </c>
    </row>
    <row r="16681" spans="3:4" ht="15" hidden="1" customHeight="1" x14ac:dyDescent="0.25">
      <c r="C16681" s="160" t="s">
        <v>551</v>
      </c>
      <c r="D16681" s="161">
        <v>731.15</v>
      </c>
    </row>
    <row r="16682" spans="3:4" ht="15" hidden="1" customHeight="1" x14ac:dyDescent="0.25">
      <c r="C16682" s="158" t="s">
        <v>554</v>
      </c>
      <c r="D16682" s="159">
        <v>29.86</v>
      </c>
    </row>
    <row r="16683" spans="3:4" ht="15" hidden="1" customHeight="1" x14ac:dyDescent="0.25">
      <c r="C16683" s="160" t="s">
        <v>539</v>
      </c>
      <c r="D16683" s="161">
        <v>502.39</v>
      </c>
    </row>
    <row r="16684" spans="3:4" ht="15" hidden="1" customHeight="1" x14ac:dyDescent="0.25">
      <c r="C16684" s="158" t="s">
        <v>545</v>
      </c>
      <c r="D16684" s="159">
        <v>897.72</v>
      </c>
    </row>
    <row r="16685" spans="3:4" ht="15" hidden="1" customHeight="1" x14ac:dyDescent="0.25">
      <c r="C16685" s="160" t="s">
        <v>549</v>
      </c>
      <c r="D16685" s="161">
        <v>151.41999999999999</v>
      </c>
    </row>
    <row r="16686" spans="3:4" ht="15" hidden="1" customHeight="1" x14ac:dyDescent="0.25">
      <c r="C16686" s="158" t="s">
        <v>554</v>
      </c>
      <c r="D16686" s="159">
        <v>910.78</v>
      </c>
    </row>
    <row r="16687" spans="3:4" ht="15" hidden="1" customHeight="1" x14ac:dyDescent="0.25">
      <c r="C16687" s="160" t="s">
        <v>558</v>
      </c>
      <c r="D16687" s="161">
        <v>441.81</v>
      </c>
    </row>
    <row r="16688" spans="3:4" ht="15" hidden="1" customHeight="1" x14ac:dyDescent="0.25">
      <c r="C16688" s="158" t="s">
        <v>309</v>
      </c>
      <c r="D16688" s="159">
        <v>49.5</v>
      </c>
    </row>
    <row r="16689" spans="3:4" ht="15" hidden="1" customHeight="1" x14ac:dyDescent="0.25">
      <c r="C16689" s="160" t="s">
        <v>539</v>
      </c>
      <c r="D16689" s="161">
        <v>1196.79</v>
      </c>
    </row>
    <row r="16690" spans="3:4" ht="15" hidden="1" customHeight="1" x14ac:dyDescent="0.25">
      <c r="C16690" s="158" t="s">
        <v>309</v>
      </c>
      <c r="D16690" s="159">
        <v>643.45000000000005</v>
      </c>
    </row>
    <row r="16691" spans="3:4" ht="15" hidden="1" customHeight="1" x14ac:dyDescent="0.25">
      <c r="C16691" s="160" t="s">
        <v>308</v>
      </c>
      <c r="D16691" s="161">
        <v>1201.98</v>
      </c>
    </row>
    <row r="16692" spans="3:4" ht="15" hidden="1" customHeight="1" x14ac:dyDescent="0.25">
      <c r="C16692" s="158" t="s">
        <v>549</v>
      </c>
      <c r="D16692" s="159">
        <v>60.22</v>
      </c>
    </row>
    <row r="16693" spans="3:4" ht="15" hidden="1" customHeight="1" x14ac:dyDescent="0.25">
      <c r="C16693" s="160" t="s">
        <v>543</v>
      </c>
      <c r="D16693" s="161">
        <v>966.75</v>
      </c>
    </row>
    <row r="16694" spans="3:4" ht="15" hidden="1" customHeight="1" x14ac:dyDescent="0.25">
      <c r="C16694" s="158" t="s">
        <v>540</v>
      </c>
      <c r="D16694" s="159">
        <v>768.35</v>
      </c>
    </row>
    <row r="16695" spans="3:4" ht="15" hidden="1" customHeight="1" x14ac:dyDescent="0.25">
      <c r="C16695" s="160" t="s">
        <v>555</v>
      </c>
      <c r="D16695" s="161">
        <v>1078.6300000000001</v>
      </c>
    </row>
    <row r="16696" spans="3:4" ht="15" hidden="1" customHeight="1" x14ac:dyDescent="0.25">
      <c r="C16696" s="158" t="s">
        <v>549</v>
      </c>
      <c r="D16696" s="159">
        <v>685.46</v>
      </c>
    </row>
    <row r="16697" spans="3:4" ht="15" hidden="1" customHeight="1" x14ac:dyDescent="0.25">
      <c r="C16697" s="160" t="s">
        <v>539</v>
      </c>
      <c r="D16697" s="161">
        <v>320.29000000000002</v>
      </c>
    </row>
    <row r="16698" spans="3:4" ht="15" hidden="1" customHeight="1" x14ac:dyDescent="0.25">
      <c r="C16698" s="158" t="s">
        <v>548</v>
      </c>
      <c r="D16698" s="159">
        <v>174.34</v>
      </c>
    </row>
    <row r="16699" spans="3:4" ht="15" hidden="1" customHeight="1" x14ac:dyDescent="0.25">
      <c r="C16699" s="160" t="s">
        <v>544</v>
      </c>
      <c r="D16699" s="161">
        <v>478.75</v>
      </c>
    </row>
    <row r="16700" spans="3:4" ht="15" hidden="1" customHeight="1" x14ac:dyDescent="0.25">
      <c r="C16700" s="158" t="s">
        <v>543</v>
      </c>
      <c r="D16700" s="159">
        <v>480.45</v>
      </c>
    </row>
    <row r="16701" spans="3:4" ht="15" hidden="1" customHeight="1" x14ac:dyDescent="0.25">
      <c r="C16701" s="160" t="s">
        <v>547</v>
      </c>
      <c r="D16701" s="161">
        <v>670.22</v>
      </c>
    </row>
    <row r="16702" spans="3:4" ht="15" hidden="1" customHeight="1" x14ac:dyDescent="0.25">
      <c r="C16702" s="158" t="s">
        <v>545</v>
      </c>
      <c r="D16702" s="159">
        <v>116.82</v>
      </c>
    </row>
    <row r="16703" spans="3:4" ht="15" hidden="1" customHeight="1" x14ac:dyDescent="0.25">
      <c r="C16703" s="160" t="s">
        <v>547</v>
      </c>
      <c r="D16703" s="161">
        <v>358.47</v>
      </c>
    </row>
    <row r="16704" spans="3:4" ht="15" hidden="1" customHeight="1" x14ac:dyDescent="0.25">
      <c r="C16704" s="158" t="s">
        <v>551</v>
      </c>
      <c r="D16704" s="159">
        <v>1214.48</v>
      </c>
    </row>
    <row r="16705" spans="3:4" ht="15" hidden="1" customHeight="1" x14ac:dyDescent="0.25">
      <c r="C16705" s="160" t="s">
        <v>541</v>
      </c>
      <c r="D16705" s="161">
        <v>383.33</v>
      </c>
    </row>
    <row r="16706" spans="3:4" ht="15" hidden="1" customHeight="1" x14ac:dyDescent="0.25">
      <c r="C16706" s="158" t="s">
        <v>546</v>
      </c>
      <c r="D16706" s="159">
        <v>637.78</v>
      </c>
    </row>
    <row r="16707" spans="3:4" ht="15" hidden="1" customHeight="1" x14ac:dyDescent="0.25">
      <c r="C16707" s="160" t="s">
        <v>548</v>
      </c>
      <c r="D16707" s="161">
        <v>863.91</v>
      </c>
    </row>
    <row r="16708" spans="3:4" ht="15" hidden="1" customHeight="1" x14ac:dyDescent="0.25">
      <c r="C16708" s="158" t="s">
        <v>542</v>
      </c>
      <c r="D16708" s="159">
        <v>916.95</v>
      </c>
    </row>
    <row r="16709" spans="3:4" ht="15" hidden="1" customHeight="1" x14ac:dyDescent="0.25">
      <c r="C16709" s="160" t="s">
        <v>545</v>
      </c>
      <c r="D16709" s="161">
        <v>340.94</v>
      </c>
    </row>
    <row r="16710" spans="3:4" ht="15" hidden="1" customHeight="1" x14ac:dyDescent="0.25">
      <c r="C16710" s="158" t="s">
        <v>543</v>
      </c>
      <c r="D16710" s="159">
        <v>609.54999999999995</v>
      </c>
    </row>
    <row r="16711" spans="3:4" ht="15" hidden="1" customHeight="1" x14ac:dyDescent="0.25">
      <c r="C16711" s="160" t="s">
        <v>540</v>
      </c>
      <c r="D16711" s="161">
        <v>706.51</v>
      </c>
    </row>
    <row r="16712" spans="3:4" ht="15" hidden="1" customHeight="1" x14ac:dyDescent="0.25">
      <c r="C16712" s="158" t="s">
        <v>312</v>
      </c>
      <c r="D16712" s="159">
        <v>837.8</v>
      </c>
    </row>
    <row r="16713" spans="3:4" ht="15" hidden="1" customHeight="1" x14ac:dyDescent="0.25">
      <c r="C16713" s="160" t="s">
        <v>545</v>
      </c>
      <c r="D16713" s="161">
        <v>1067.08</v>
      </c>
    </row>
    <row r="16714" spans="3:4" ht="15" hidden="1" customHeight="1" x14ac:dyDescent="0.25">
      <c r="C16714" s="158" t="s">
        <v>539</v>
      </c>
      <c r="D16714" s="159">
        <v>1083.3699999999999</v>
      </c>
    </row>
    <row r="16715" spans="3:4" ht="15" hidden="1" customHeight="1" x14ac:dyDescent="0.25">
      <c r="C16715" s="160" t="s">
        <v>547</v>
      </c>
      <c r="D16715" s="161">
        <v>85.49</v>
      </c>
    </row>
    <row r="16716" spans="3:4" ht="15" hidden="1" customHeight="1" x14ac:dyDescent="0.25">
      <c r="C16716" s="158" t="s">
        <v>308</v>
      </c>
      <c r="D16716" s="159">
        <v>120.09</v>
      </c>
    </row>
    <row r="16717" spans="3:4" ht="15" hidden="1" customHeight="1" x14ac:dyDescent="0.25">
      <c r="C16717" s="160" t="s">
        <v>308</v>
      </c>
      <c r="D16717" s="161">
        <v>261.45999999999998</v>
      </c>
    </row>
    <row r="16718" spans="3:4" ht="15" hidden="1" customHeight="1" x14ac:dyDescent="0.25">
      <c r="C16718" s="158" t="s">
        <v>548</v>
      </c>
      <c r="D16718" s="159">
        <v>782.61</v>
      </c>
    </row>
    <row r="16719" spans="3:4" ht="15" hidden="1" customHeight="1" x14ac:dyDescent="0.25">
      <c r="C16719" s="160" t="s">
        <v>542</v>
      </c>
      <c r="D16719" s="161">
        <v>1004.78</v>
      </c>
    </row>
    <row r="16720" spans="3:4" ht="15" hidden="1" customHeight="1" x14ac:dyDescent="0.25">
      <c r="C16720" s="158" t="s">
        <v>545</v>
      </c>
      <c r="D16720" s="159">
        <v>765.58</v>
      </c>
    </row>
    <row r="16721" spans="3:4" ht="15" hidden="1" customHeight="1" x14ac:dyDescent="0.25">
      <c r="C16721" s="160" t="s">
        <v>307</v>
      </c>
      <c r="D16721" s="161">
        <v>1214.8399999999999</v>
      </c>
    </row>
    <row r="16722" spans="3:4" ht="15" hidden="1" customHeight="1" x14ac:dyDescent="0.25">
      <c r="C16722" s="158" t="s">
        <v>539</v>
      </c>
      <c r="D16722" s="159">
        <v>200.31</v>
      </c>
    </row>
    <row r="16723" spans="3:4" ht="15" hidden="1" customHeight="1" x14ac:dyDescent="0.25">
      <c r="C16723" s="160" t="s">
        <v>308</v>
      </c>
      <c r="D16723" s="161">
        <v>352.23</v>
      </c>
    </row>
    <row r="16724" spans="3:4" ht="15" hidden="1" customHeight="1" x14ac:dyDescent="0.25">
      <c r="C16724" s="158" t="s">
        <v>558</v>
      </c>
      <c r="D16724" s="159">
        <v>897.07</v>
      </c>
    </row>
    <row r="16725" spans="3:4" ht="15" hidden="1" customHeight="1" x14ac:dyDescent="0.25">
      <c r="C16725" s="160" t="s">
        <v>547</v>
      </c>
      <c r="D16725" s="161">
        <v>1205.8699999999999</v>
      </c>
    </row>
    <row r="16726" spans="3:4" ht="15" hidden="1" customHeight="1" x14ac:dyDescent="0.25">
      <c r="C16726" s="158" t="s">
        <v>547</v>
      </c>
      <c r="D16726" s="159">
        <v>467.53</v>
      </c>
    </row>
    <row r="16727" spans="3:4" ht="15" hidden="1" customHeight="1" x14ac:dyDescent="0.25">
      <c r="C16727" s="160" t="s">
        <v>545</v>
      </c>
      <c r="D16727" s="161">
        <v>566.9</v>
      </c>
    </row>
    <row r="16728" spans="3:4" ht="15" hidden="1" customHeight="1" x14ac:dyDescent="0.25">
      <c r="C16728" s="158" t="s">
        <v>546</v>
      </c>
      <c r="D16728" s="159">
        <v>432.65</v>
      </c>
    </row>
    <row r="16729" spans="3:4" ht="15" hidden="1" customHeight="1" x14ac:dyDescent="0.25">
      <c r="C16729" s="160" t="s">
        <v>308</v>
      </c>
      <c r="D16729" s="161">
        <v>213.09</v>
      </c>
    </row>
    <row r="16730" spans="3:4" ht="15" hidden="1" customHeight="1" x14ac:dyDescent="0.25">
      <c r="C16730" s="158" t="s">
        <v>549</v>
      </c>
      <c r="D16730" s="159">
        <v>748.8</v>
      </c>
    </row>
    <row r="16731" spans="3:4" ht="15" hidden="1" customHeight="1" x14ac:dyDescent="0.25">
      <c r="C16731" s="160" t="s">
        <v>549</v>
      </c>
      <c r="D16731" s="161">
        <v>468.81</v>
      </c>
    </row>
    <row r="16732" spans="3:4" ht="15" hidden="1" customHeight="1" x14ac:dyDescent="0.25">
      <c r="C16732" s="158" t="s">
        <v>544</v>
      </c>
      <c r="D16732" s="159">
        <v>610.91</v>
      </c>
    </row>
    <row r="16733" spans="3:4" ht="15" hidden="1" customHeight="1" x14ac:dyDescent="0.25">
      <c r="C16733" s="160" t="s">
        <v>540</v>
      </c>
      <c r="D16733" s="161">
        <v>448.23</v>
      </c>
    </row>
    <row r="16734" spans="3:4" ht="15" hidden="1" customHeight="1" x14ac:dyDescent="0.25">
      <c r="C16734" s="158" t="s">
        <v>554</v>
      </c>
      <c r="D16734" s="159">
        <v>628.76</v>
      </c>
    </row>
    <row r="16735" spans="3:4" ht="15" hidden="1" customHeight="1" x14ac:dyDescent="0.25">
      <c r="C16735" s="160" t="s">
        <v>553</v>
      </c>
      <c r="D16735" s="161">
        <v>554.69000000000005</v>
      </c>
    </row>
    <row r="16736" spans="3:4" ht="15" hidden="1" customHeight="1" x14ac:dyDescent="0.25">
      <c r="C16736" s="158" t="s">
        <v>553</v>
      </c>
      <c r="D16736" s="159">
        <v>345.63</v>
      </c>
    </row>
    <row r="16737" spans="3:4" ht="15" hidden="1" customHeight="1" x14ac:dyDescent="0.25">
      <c r="C16737" s="160" t="s">
        <v>549</v>
      </c>
      <c r="D16737" s="161">
        <v>1059.29</v>
      </c>
    </row>
    <row r="16738" spans="3:4" ht="15" hidden="1" customHeight="1" x14ac:dyDescent="0.25">
      <c r="C16738" s="158" t="s">
        <v>539</v>
      </c>
      <c r="D16738" s="159">
        <v>1230.02</v>
      </c>
    </row>
    <row r="16739" spans="3:4" ht="15" hidden="1" customHeight="1" x14ac:dyDescent="0.25">
      <c r="C16739" s="160" t="s">
        <v>545</v>
      </c>
      <c r="D16739" s="161">
        <v>834.32</v>
      </c>
    </row>
    <row r="16740" spans="3:4" ht="15" hidden="1" customHeight="1" x14ac:dyDescent="0.25">
      <c r="C16740" s="158" t="s">
        <v>555</v>
      </c>
      <c r="D16740" s="159">
        <v>540.75</v>
      </c>
    </row>
    <row r="16741" spans="3:4" ht="15" hidden="1" customHeight="1" x14ac:dyDescent="0.25">
      <c r="C16741" s="160" t="s">
        <v>549</v>
      </c>
      <c r="D16741" s="161">
        <v>501</v>
      </c>
    </row>
    <row r="16742" spans="3:4" ht="15" hidden="1" customHeight="1" x14ac:dyDescent="0.25">
      <c r="C16742" s="158" t="s">
        <v>545</v>
      </c>
      <c r="D16742" s="159">
        <v>686.24</v>
      </c>
    </row>
    <row r="16743" spans="3:4" ht="15" hidden="1" customHeight="1" x14ac:dyDescent="0.25">
      <c r="C16743" s="160" t="s">
        <v>557</v>
      </c>
      <c r="D16743" s="161">
        <v>857.9</v>
      </c>
    </row>
    <row r="16744" spans="3:4" ht="15" hidden="1" customHeight="1" x14ac:dyDescent="0.25">
      <c r="C16744" s="158" t="s">
        <v>547</v>
      </c>
      <c r="D16744" s="159">
        <v>980.41</v>
      </c>
    </row>
    <row r="16745" spans="3:4" ht="15" hidden="1" customHeight="1" x14ac:dyDescent="0.25">
      <c r="C16745" s="160" t="s">
        <v>540</v>
      </c>
      <c r="D16745" s="161">
        <v>880.52</v>
      </c>
    </row>
    <row r="16746" spans="3:4" ht="15" hidden="1" customHeight="1" x14ac:dyDescent="0.25">
      <c r="C16746" s="158" t="s">
        <v>312</v>
      </c>
      <c r="D16746" s="159">
        <v>1236.53</v>
      </c>
    </row>
    <row r="16747" spans="3:4" ht="15" hidden="1" customHeight="1" x14ac:dyDescent="0.25">
      <c r="C16747" s="160" t="s">
        <v>552</v>
      </c>
      <c r="D16747" s="161">
        <v>659.72</v>
      </c>
    </row>
    <row r="16748" spans="3:4" ht="15" hidden="1" customHeight="1" x14ac:dyDescent="0.25">
      <c r="C16748" s="158" t="s">
        <v>544</v>
      </c>
      <c r="D16748" s="159">
        <v>46.35</v>
      </c>
    </row>
    <row r="16749" spans="3:4" ht="15" hidden="1" customHeight="1" x14ac:dyDescent="0.25">
      <c r="C16749" s="160" t="s">
        <v>312</v>
      </c>
      <c r="D16749" s="161">
        <v>194.75</v>
      </c>
    </row>
    <row r="16750" spans="3:4" ht="15" hidden="1" customHeight="1" x14ac:dyDescent="0.25">
      <c r="C16750" s="158" t="s">
        <v>542</v>
      </c>
      <c r="D16750" s="159">
        <v>806.13</v>
      </c>
    </row>
    <row r="16751" spans="3:4" ht="15" hidden="1" customHeight="1" x14ac:dyDescent="0.25">
      <c r="C16751" s="160" t="s">
        <v>539</v>
      </c>
      <c r="D16751" s="161">
        <v>1094.2</v>
      </c>
    </row>
    <row r="16752" spans="3:4" ht="15" hidden="1" customHeight="1" x14ac:dyDescent="0.25">
      <c r="C16752" s="158" t="s">
        <v>546</v>
      </c>
      <c r="D16752" s="159">
        <v>499.04</v>
      </c>
    </row>
    <row r="16753" spans="3:4" ht="15" hidden="1" customHeight="1" x14ac:dyDescent="0.25">
      <c r="C16753" s="160" t="s">
        <v>540</v>
      </c>
      <c r="D16753" s="161">
        <v>121.8</v>
      </c>
    </row>
    <row r="16754" spans="3:4" ht="15" hidden="1" customHeight="1" x14ac:dyDescent="0.25">
      <c r="C16754" s="158" t="s">
        <v>549</v>
      </c>
      <c r="D16754" s="159">
        <v>307.68</v>
      </c>
    </row>
    <row r="16755" spans="3:4" ht="15" hidden="1" customHeight="1" x14ac:dyDescent="0.25">
      <c r="C16755" s="160" t="s">
        <v>542</v>
      </c>
      <c r="D16755" s="161">
        <v>902.84</v>
      </c>
    </row>
    <row r="16756" spans="3:4" ht="15" hidden="1" customHeight="1" x14ac:dyDescent="0.25">
      <c r="C16756" s="158" t="s">
        <v>544</v>
      </c>
      <c r="D16756" s="159">
        <v>1095.8699999999999</v>
      </c>
    </row>
    <row r="16757" spans="3:4" ht="15" hidden="1" customHeight="1" x14ac:dyDescent="0.25">
      <c r="C16757" s="160" t="s">
        <v>312</v>
      </c>
      <c r="D16757" s="161">
        <v>540.71</v>
      </c>
    </row>
    <row r="16758" spans="3:4" ht="15" hidden="1" customHeight="1" x14ac:dyDescent="0.25">
      <c r="C16758" s="158" t="s">
        <v>541</v>
      </c>
      <c r="D16758" s="159">
        <v>488.32</v>
      </c>
    </row>
    <row r="16759" spans="3:4" ht="15" hidden="1" customHeight="1" x14ac:dyDescent="0.25">
      <c r="C16759" s="160" t="s">
        <v>543</v>
      </c>
      <c r="D16759" s="161">
        <v>1123.6500000000001</v>
      </c>
    </row>
    <row r="16760" spans="3:4" ht="15" hidden="1" customHeight="1" x14ac:dyDescent="0.25">
      <c r="C16760" s="158" t="s">
        <v>553</v>
      </c>
      <c r="D16760" s="159">
        <v>571.92999999999995</v>
      </c>
    </row>
    <row r="16761" spans="3:4" ht="15" hidden="1" customHeight="1" x14ac:dyDescent="0.25">
      <c r="C16761" s="160" t="s">
        <v>547</v>
      </c>
      <c r="D16761" s="161">
        <v>473.18</v>
      </c>
    </row>
    <row r="16762" spans="3:4" ht="15" hidden="1" customHeight="1" x14ac:dyDescent="0.25">
      <c r="C16762" s="158" t="s">
        <v>553</v>
      </c>
      <c r="D16762" s="159">
        <v>1176.07</v>
      </c>
    </row>
    <row r="16763" spans="3:4" ht="15" hidden="1" customHeight="1" x14ac:dyDescent="0.25">
      <c r="C16763" s="160" t="s">
        <v>558</v>
      </c>
      <c r="D16763" s="161">
        <v>128.57</v>
      </c>
    </row>
    <row r="16764" spans="3:4" ht="15" hidden="1" customHeight="1" x14ac:dyDescent="0.25">
      <c r="C16764" s="158" t="s">
        <v>551</v>
      </c>
      <c r="D16764" s="159">
        <v>1143.81</v>
      </c>
    </row>
    <row r="16765" spans="3:4" ht="15" hidden="1" customHeight="1" x14ac:dyDescent="0.25">
      <c r="C16765" s="160" t="s">
        <v>540</v>
      </c>
      <c r="D16765" s="161">
        <v>715.05</v>
      </c>
    </row>
    <row r="16766" spans="3:4" ht="15" hidden="1" customHeight="1" x14ac:dyDescent="0.25">
      <c r="C16766" s="158" t="s">
        <v>312</v>
      </c>
      <c r="D16766" s="159">
        <v>553.70000000000005</v>
      </c>
    </row>
    <row r="16767" spans="3:4" ht="15" hidden="1" customHeight="1" x14ac:dyDescent="0.25">
      <c r="C16767" s="160" t="s">
        <v>308</v>
      </c>
      <c r="D16767" s="161">
        <v>292.48</v>
      </c>
    </row>
    <row r="16768" spans="3:4" ht="15" hidden="1" customHeight="1" x14ac:dyDescent="0.25">
      <c r="C16768" s="158" t="s">
        <v>549</v>
      </c>
      <c r="D16768" s="159">
        <v>472</v>
      </c>
    </row>
    <row r="16769" spans="3:4" ht="15" hidden="1" customHeight="1" x14ac:dyDescent="0.25">
      <c r="C16769" s="160" t="s">
        <v>553</v>
      </c>
      <c r="D16769" s="161">
        <v>316.79000000000002</v>
      </c>
    </row>
    <row r="16770" spans="3:4" ht="15" hidden="1" customHeight="1" x14ac:dyDescent="0.25">
      <c r="C16770" s="158" t="s">
        <v>307</v>
      </c>
      <c r="D16770" s="159">
        <v>902.61</v>
      </c>
    </row>
    <row r="16771" spans="3:4" ht="15" hidden="1" customHeight="1" x14ac:dyDescent="0.25">
      <c r="C16771" s="160" t="s">
        <v>552</v>
      </c>
      <c r="D16771" s="161">
        <v>448.21</v>
      </c>
    </row>
    <row r="16772" spans="3:4" ht="15" hidden="1" customHeight="1" x14ac:dyDescent="0.25">
      <c r="C16772" s="158" t="s">
        <v>308</v>
      </c>
      <c r="D16772" s="159">
        <v>480.46</v>
      </c>
    </row>
    <row r="16773" spans="3:4" ht="15" hidden="1" customHeight="1" x14ac:dyDescent="0.25">
      <c r="C16773" s="160" t="s">
        <v>540</v>
      </c>
      <c r="D16773" s="161">
        <v>711.62</v>
      </c>
    </row>
    <row r="16774" spans="3:4" ht="15" hidden="1" customHeight="1" x14ac:dyDescent="0.25">
      <c r="C16774" s="158" t="s">
        <v>553</v>
      </c>
      <c r="D16774" s="159">
        <v>952.63</v>
      </c>
    </row>
    <row r="16775" spans="3:4" ht="15" hidden="1" customHeight="1" x14ac:dyDescent="0.25">
      <c r="C16775" s="160" t="s">
        <v>539</v>
      </c>
      <c r="D16775" s="161">
        <v>12.25</v>
      </c>
    </row>
    <row r="16776" spans="3:4" ht="15" hidden="1" customHeight="1" x14ac:dyDescent="0.25">
      <c r="C16776" s="158" t="s">
        <v>555</v>
      </c>
      <c r="D16776" s="159">
        <v>457.07</v>
      </c>
    </row>
    <row r="16777" spans="3:4" ht="15" hidden="1" customHeight="1" x14ac:dyDescent="0.25">
      <c r="C16777" s="160" t="s">
        <v>557</v>
      </c>
      <c r="D16777" s="161">
        <v>432.33</v>
      </c>
    </row>
    <row r="16778" spans="3:4" ht="15" hidden="1" customHeight="1" x14ac:dyDescent="0.25">
      <c r="C16778" s="158" t="s">
        <v>309</v>
      </c>
      <c r="D16778" s="159">
        <v>80.459999999999994</v>
      </c>
    </row>
    <row r="16779" spans="3:4" ht="15" hidden="1" customHeight="1" x14ac:dyDescent="0.25">
      <c r="C16779" s="160" t="s">
        <v>547</v>
      </c>
      <c r="D16779" s="161">
        <v>671.57</v>
      </c>
    </row>
    <row r="16780" spans="3:4" ht="15" hidden="1" customHeight="1" x14ac:dyDescent="0.25">
      <c r="C16780" s="158" t="s">
        <v>553</v>
      </c>
      <c r="D16780" s="159">
        <v>699.32</v>
      </c>
    </row>
    <row r="16781" spans="3:4" ht="15" hidden="1" customHeight="1" x14ac:dyDescent="0.25">
      <c r="C16781" s="160" t="s">
        <v>307</v>
      </c>
      <c r="D16781" s="161">
        <v>831.93</v>
      </c>
    </row>
    <row r="16782" spans="3:4" ht="15" hidden="1" customHeight="1" x14ac:dyDescent="0.25">
      <c r="C16782" s="158" t="s">
        <v>542</v>
      </c>
      <c r="D16782" s="159">
        <v>950.07</v>
      </c>
    </row>
    <row r="16783" spans="3:4" ht="15" hidden="1" customHeight="1" x14ac:dyDescent="0.25">
      <c r="C16783" s="160" t="s">
        <v>546</v>
      </c>
      <c r="D16783" s="161">
        <v>396.26</v>
      </c>
    </row>
    <row r="16784" spans="3:4" ht="15" hidden="1" customHeight="1" x14ac:dyDescent="0.25">
      <c r="C16784" s="158" t="s">
        <v>309</v>
      </c>
      <c r="D16784" s="159">
        <v>728.37</v>
      </c>
    </row>
    <row r="16785" spans="3:4" ht="15" hidden="1" customHeight="1" x14ac:dyDescent="0.25">
      <c r="C16785" s="160" t="s">
        <v>308</v>
      </c>
      <c r="D16785" s="161">
        <v>1147.93</v>
      </c>
    </row>
    <row r="16786" spans="3:4" ht="15" hidden="1" customHeight="1" x14ac:dyDescent="0.25">
      <c r="C16786" s="158" t="s">
        <v>550</v>
      </c>
      <c r="D16786" s="159">
        <v>727.28</v>
      </c>
    </row>
    <row r="16787" spans="3:4" ht="15" hidden="1" customHeight="1" x14ac:dyDescent="0.25">
      <c r="C16787" s="160" t="s">
        <v>547</v>
      </c>
      <c r="D16787" s="161">
        <v>452.7</v>
      </c>
    </row>
    <row r="16788" spans="3:4" ht="15" hidden="1" customHeight="1" x14ac:dyDescent="0.25">
      <c r="C16788" s="158" t="s">
        <v>551</v>
      </c>
      <c r="D16788" s="159">
        <v>219.14</v>
      </c>
    </row>
    <row r="16789" spans="3:4" ht="15" hidden="1" customHeight="1" x14ac:dyDescent="0.25">
      <c r="C16789" s="160" t="s">
        <v>549</v>
      </c>
      <c r="D16789" s="161">
        <v>686.1</v>
      </c>
    </row>
    <row r="16790" spans="3:4" ht="15" hidden="1" customHeight="1" x14ac:dyDescent="0.25">
      <c r="C16790" s="158" t="s">
        <v>555</v>
      </c>
      <c r="D16790" s="159">
        <v>768.31</v>
      </c>
    </row>
    <row r="16791" spans="3:4" ht="15" hidden="1" customHeight="1" x14ac:dyDescent="0.25">
      <c r="C16791" s="160" t="s">
        <v>307</v>
      </c>
      <c r="D16791" s="161">
        <v>705.25</v>
      </c>
    </row>
    <row r="16792" spans="3:4" ht="15" hidden="1" customHeight="1" x14ac:dyDescent="0.25">
      <c r="C16792" s="158" t="s">
        <v>307</v>
      </c>
      <c r="D16792" s="159">
        <v>1078.6400000000001</v>
      </c>
    </row>
    <row r="16793" spans="3:4" ht="15" hidden="1" customHeight="1" x14ac:dyDescent="0.25">
      <c r="C16793" s="160" t="s">
        <v>542</v>
      </c>
      <c r="D16793" s="161">
        <v>502.91</v>
      </c>
    </row>
    <row r="16794" spans="3:4" ht="15" hidden="1" customHeight="1" x14ac:dyDescent="0.25">
      <c r="C16794" s="158" t="s">
        <v>543</v>
      </c>
      <c r="D16794" s="159">
        <v>511.91</v>
      </c>
    </row>
    <row r="16795" spans="3:4" ht="15" hidden="1" customHeight="1" x14ac:dyDescent="0.25">
      <c r="C16795" s="160" t="s">
        <v>552</v>
      </c>
      <c r="D16795" s="161">
        <v>607.59</v>
      </c>
    </row>
    <row r="16796" spans="3:4" ht="15" hidden="1" customHeight="1" x14ac:dyDescent="0.25">
      <c r="C16796" s="158" t="s">
        <v>546</v>
      </c>
      <c r="D16796" s="159">
        <v>629.15</v>
      </c>
    </row>
    <row r="16797" spans="3:4" ht="15" hidden="1" customHeight="1" x14ac:dyDescent="0.25">
      <c r="C16797" s="160" t="s">
        <v>541</v>
      </c>
      <c r="D16797" s="161">
        <v>467.01</v>
      </c>
    </row>
    <row r="16798" spans="3:4" ht="15" hidden="1" customHeight="1" x14ac:dyDescent="0.25">
      <c r="C16798" s="158" t="s">
        <v>539</v>
      </c>
      <c r="D16798" s="159">
        <v>1216.67</v>
      </c>
    </row>
    <row r="16799" spans="3:4" ht="15" hidden="1" customHeight="1" x14ac:dyDescent="0.25">
      <c r="C16799" s="160" t="s">
        <v>552</v>
      </c>
      <c r="D16799" s="161">
        <v>490.18</v>
      </c>
    </row>
    <row r="16800" spans="3:4" ht="15" hidden="1" customHeight="1" x14ac:dyDescent="0.25">
      <c r="C16800" s="158" t="s">
        <v>308</v>
      </c>
      <c r="D16800" s="159">
        <v>1245.5899999999999</v>
      </c>
    </row>
    <row r="16801" spans="3:4" ht="15" hidden="1" customHeight="1" x14ac:dyDescent="0.25">
      <c r="C16801" s="160" t="s">
        <v>545</v>
      </c>
      <c r="D16801" s="161">
        <v>52.79</v>
      </c>
    </row>
    <row r="16802" spans="3:4" ht="15" hidden="1" customHeight="1" x14ac:dyDescent="0.25">
      <c r="C16802" s="158" t="s">
        <v>547</v>
      </c>
      <c r="D16802" s="159">
        <v>949.45</v>
      </c>
    </row>
    <row r="16803" spans="3:4" ht="15" hidden="1" customHeight="1" x14ac:dyDescent="0.25">
      <c r="C16803" s="160" t="s">
        <v>549</v>
      </c>
      <c r="D16803" s="161">
        <v>943.9</v>
      </c>
    </row>
    <row r="16804" spans="3:4" ht="15" hidden="1" customHeight="1" x14ac:dyDescent="0.25">
      <c r="C16804" s="158" t="s">
        <v>551</v>
      </c>
      <c r="D16804" s="159">
        <v>376.78</v>
      </c>
    </row>
    <row r="16805" spans="3:4" ht="15" hidden="1" customHeight="1" x14ac:dyDescent="0.25">
      <c r="C16805" s="160" t="s">
        <v>309</v>
      </c>
      <c r="D16805" s="161">
        <v>586.1</v>
      </c>
    </row>
    <row r="16806" spans="3:4" ht="15" hidden="1" customHeight="1" x14ac:dyDescent="0.25">
      <c r="C16806" s="158" t="s">
        <v>551</v>
      </c>
      <c r="D16806" s="159">
        <v>306.74</v>
      </c>
    </row>
    <row r="16807" spans="3:4" ht="15" hidden="1" customHeight="1" x14ac:dyDescent="0.25">
      <c r="C16807" s="160" t="s">
        <v>307</v>
      </c>
      <c r="D16807" s="161">
        <v>32.11</v>
      </c>
    </row>
    <row r="16808" spans="3:4" ht="15" hidden="1" customHeight="1" x14ac:dyDescent="0.25">
      <c r="C16808" s="158" t="s">
        <v>540</v>
      </c>
      <c r="D16808" s="159">
        <v>564.72</v>
      </c>
    </row>
    <row r="16809" spans="3:4" ht="15" hidden="1" customHeight="1" x14ac:dyDescent="0.25">
      <c r="C16809" s="160" t="s">
        <v>307</v>
      </c>
      <c r="D16809" s="161">
        <v>1281.3499999999999</v>
      </c>
    </row>
    <row r="16810" spans="3:4" ht="15" hidden="1" customHeight="1" x14ac:dyDescent="0.25">
      <c r="C16810" s="158" t="s">
        <v>545</v>
      </c>
      <c r="D16810" s="159">
        <v>1276.77</v>
      </c>
    </row>
    <row r="16811" spans="3:4" ht="15" hidden="1" customHeight="1" x14ac:dyDescent="0.25">
      <c r="C16811" s="160" t="s">
        <v>539</v>
      </c>
      <c r="D16811" s="161">
        <v>300.64999999999998</v>
      </c>
    </row>
    <row r="16812" spans="3:4" ht="15" hidden="1" customHeight="1" x14ac:dyDescent="0.25">
      <c r="C16812" s="158" t="s">
        <v>309</v>
      </c>
      <c r="D16812" s="159">
        <v>596.72</v>
      </c>
    </row>
    <row r="16813" spans="3:4" ht="15" hidden="1" customHeight="1" x14ac:dyDescent="0.25">
      <c r="C16813" s="160" t="s">
        <v>553</v>
      </c>
      <c r="D16813" s="161">
        <v>127.02</v>
      </c>
    </row>
    <row r="16814" spans="3:4" ht="15" hidden="1" customHeight="1" x14ac:dyDescent="0.25">
      <c r="C16814" s="158" t="s">
        <v>544</v>
      </c>
      <c r="D16814" s="159">
        <v>1031.51</v>
      </c>
    </row>
    <row r="16815" spans="3:4" ht="15" hidden="1" customHeight="1" x14ac:dyDescent="0.25">
      <c r="C16815" s="160" t="s">
        <v>539</v>
      </c>
      <c r="D16815" s="161">
        <v>208.18</v>
      </c>
    </row>
    <row r="16816" spans="3:4" ht="15" hidden="1" customHeight="1" x14ac:dyDescent="0.25">
      <c r="C16816" s="158" t="s">
        <v>549</v>
      </c>
      <c r="D16816" s="159">
        <v>1248.28</v>
      </c>
    </row>
    <row r="16817" spans="3:4" ht="15" hidden="1" customHeight="1" x14ac:dyDescent="0.25">
      <c r="C16817" s="160" t="s">
        <v>557</v>
      </c>
      <c r="D16817" s="161">
        <v>1090.44</v>
      </c>
    </row>
    <row r="16818" spans="3:4" ht="15" hidden="1" customHeight="1" x14ac:dyDescent="0.25">
      <c r="C16818" s="158" t="s">
        <v>539</v>
      </c>
      <c r="D16818" s="159">
        <v>735.84</v>
      </c>
    </row>
    <row r="16819" spans="3:4" ht="15" hidden="1" customHeight="1" x14ac:dyDescent="0.25">
      <c r="C16819" s="160" t="s">
        <v>548</v>
      </c>
      <c r="D16819" s="161">
        <v>292.11</v>
      </c>
    </row>
    <row r="16820" spans="3:4" ht="15" hidden="1" customHeight="1" x14ac:dyDescent="0.25">
      <c r="C16820" s="158" t="s">
        <v>546</v>
      </c>
      <c r="D16820" s="159">
        <v>400.54</v>
      </c>
    </row>
    <row r="16821" spans="3:4" ht="15" hidden="1" customHeight="1" x14ac:dyDescent="0.25">
      <c r="C16821" s="160" t="s">
        <v>539</v>
      </c>
      <c r="D16821" s="161">
        <v>876.71</v>
      </c>
    </row>
    <row r="16822" spans="3:4" ht="15" hidden="1" customHeight="1" x14ac:dyDescent="0.25">
      <c r="C16822" s="158" t="s">
        <v>540</v>
      </c>
      <c r="D16822" s="159">
        <v>1249.98</v>
      </c>
    </row>
    <row r="16823" spans="3:4" ht="15" hidden="1" customHeight="1" x14ac:dyDescent="0.25">
      <c r="C16823" s="160" t="s">
        <v>539</v>
      </c>
      <c r="D16823" s="161">
        <v>326.7</v>
      </c>
    </row>
    <row r="16824" spans="3:4" ht="15" hidden="1" customHeight="1" x14ac:dyDescent="0.25">
      <c r="C16824" s="158" t="s">
        <v>307</v>
      </c>
      <c r="D16824" s="159">
        <v>354.36</v>
      </c>
    </row>
    <row r="16825" spans="3:4" ht="15" hidden="1" customHeight="1" x14ac:dyDescent="0.25">
      <c r="C16825" s="160" t="s">
        <v>547</v>
      </c>
      <c r="D16825" s="161">
        <v>624.91</v>
      </c>
    </row>
    <row r="16826" spans="3:4" ht="15" hidden="1" customHeight="1" x14ac:dyDescent="0.25">
      <c r="C16826" s="158" t="s">
        <v>540</v>
      </c>
      <c r="D16826" s="159">
        <v>1201.43</v>
      </c>
    </row>
    <row r="16827" spans="3:4" ht="15" hidden="1" customHeight="1" x14ac:dyDescent="0.25">
      <c r="C16827" s="160" t="s">
        <v>308</v>
      </c>
      <c r="D16827" s="161">
        <v>653</v>
      </c>
    </row>
    <row r="16828" spans="3:4" ht="15" hidden="1" customHeight="1" x14ac:dyDescent="0.25">
      <c r="C16828" s="158" t="s">
        <v>546</v>
      </c>
      <c r="D16828" s="159">
        <v>608.71</v>
      </c>
    </row>
    <row r="16829" spans="3:4" ht="15" hidden="1" customHeight="1" x14ac:dyDescent="0.25">
      <c r="C16829" s="160" t="s">
        <v>548</v>
      </c>
      <c r="D16829" s="161">
        <v>1298.28</v>
      </c>
    </row>
    <row r="16830" spans="3:4" ht="15" hidden="1" customHeight="1" x14ac:dyDescent="0.25">
      <c r="C16830" s="158" t="s">
        <v>548</v>
      </c>
      <c r="D16830" s="159">
        <v>252.66</v>
      </c>
    </row>
    <row r="16831" spans="3:4" ht="15" hidden="1" customHeight="1" x14ac:dyDescent="0.25">
      <c r="C16831" s="160" t="s">
        <v>312</v>
      </c>
      <c r="D16831" s="161">
        <v>78.790000000000006</v>
      </c>
    </row>
    <row r="16832" spans="3:4" ht="15" hidden="1" customHeight="1" x14ac:dyDescent="0.25">
      <c r="C16832" s="158" t="s">
        <v>308</v>
      </c>
      <c r="D16832" s="159">
        <v>497.86</v>
      </c>
    </row>
    <row r="16833" spans="3:4" ht="15" hidden="1" customHeight="1" x14ac:dyDescent="0.25">
      <c r="C16833" s="160" t="s">
        <v>312</v>
      </c>
      <c r="D16833" s="161">
        <v>208.89</v>
      </c>
    </row>
    <row r="16834" spans="3:4" ht="15" hidden="1" customHeight="1" x14ac:dyDescent="0.25">
      <c r="C16834" s="158" t="s">
        <v>552</v>
      </c>
      <c r="D16834" s="159">
        <v>363.54</v>
      </c>
    </row>
    <row r="16835" spans="3:4" ht="15" hidden="1" customHeight="1" x14ac:dyDescent="0.25">
      <c r="C16835" s="160" t="s">
        <v>541</v>
      </c>
      <c r="D16835" s="161">
        <v>658</v>
      </c>
    </row>
    <row r="16836" spans="3:4" ht="15" hidden="1" customHeight="1" x14ac:dyDescent="0.25">
      <c r="C16836" s="158" t="s">
        <v>309</v>
      </c>
      <c r="D16836" s="159">
        <v>677.53</v>
      </c>
    </row>
    <row r="16837" spans="3:4" ht="15" hidden="1" customHeight="1" x14ac:dyDescent="0.25">
      <c r="C16837" s="160" t="s">
        <v>539</v>
      </c>
      <c r="D16837" s="161">
        <v>871.52</v>
      </c>
    </row>
    <row r="16838" spans="3:4" ht="15" hidden="1" customHeight="1" x14ac:dyDescent="0.25">
      <c r="C16838" s="158" t="s">
        <v>547</v>
      </c>
      <c r="D16838" s="159">
        <v>1247.4100000000001</v>
      </c>
    </row>
    <row r="16839" spans="3:4" ht="15" hidden="1" customHeight="1" x14ac:dyDescent="0.25">
      <c r="C16839" s="160" t="s">
        <v>543</v>
      </c>
      <c r="D16839" s="161">
        <v>190.7</v>
      </c>
    </row>
    <row r="16840" spans="3:4" ht="15" hidden="1" customHeight="1" x14ac:dyDescent="0.25">
      <c r="C16840" s="158" t="s">
        <v>543</v>
      </c>
      <c r="D16840" s="159">
        <v>437.87</v>
      </c>
    </row>
    <row r="16841" spans="3:4" ht="15" hidden="1" customHeight="1" x14ac:dyDescent="0.25">
      <c r="C16841" s="160" t="s">
        <v>556</v>
      </c>
      <c r="D16841" s="161">
        <v>939.73</v>
      </c>
    </row>
    <row r="16842" spans="3:4" ht="15" hidden="1" customHeight="1" x14ac:dyDescent="0.25">
      <c r="C16842" s="158" t="s">
        <v>545</v>
      </c>
      <c r="D16842" s="159">
        <v>970.76</v>
      </c>
    </row>
    <row r="16843" spans="3:4" ht="15" hidden="1" customHeight="1" x14ac:dyDescent="0.25">
      <c r="C16843" s="160" t="s">
        <v>545</v>
      </c>
      <c r="D16843" s="161">
        <v>1103.97</v>
      </c>
    </row>
    <row r="16844" spans="3:4" ht="15" hidden="1" customHeight="1" x14ac:dyDescent="0.25">
      <c r="C16844" s="158" t="s">
        <v>540</v>
      </c>
      <c r="D16844" s="159">
        <v>234.88</v>
      </c>
    </row>
    <row r="16845" spans="3:4" ht="15" hidden="1" customHeight="1" x14ac:dyDescent="0.25">
      <c r="C16845" s="160" t="s">
        <v>546</v>
      </c>
      <c r="D16845" s="161">
        <v>642.64</v>
      </c>
    </row>
    <row r="16846" spans="3:4" ht="15" hidden="1" customHeight="1" x14ac:dyDescent="0.25">
      <c r="C16846" s="158" t="s">
        <v>553</v>
      </c>
      <c r="D16846" s="159">
        <v>624.12</v>
      </c>
    </row>
    <row r="16847" spans="3:4" ht="15" hidden="1" customHeight="1" x14ac:dyDescent="0.25">
      <c r="C16847" s="160" t="s">
        <v>545</v>
      </c>
      <c r="D16847" s="161">
        <v>993.57</v>
      </c>
    </row>
    <row r="16848" spans="3:4" ht="15" hidden="1" customHeight="1" x14ac:dyDescent="0.25">
      <c r="C16848" s="158" t="s">
        <v>309</v>
      </c>
      <c r="D16848" s="159">
        <v>695.72</v>
      </c>
    </row>
    <row r="16849" spans="3:4" ht="15" hidden="1" customHeight="1" x14ac:dyDescent="0.25">
      <c r="C16849" s="160" t="s">
        <v>312</v>
      </c>
      <c r="D16849" s="161">
        <v>764.59</v>
      </c>
    </row>
    <row r="16850" spans="3:4" ht="15" hidden="1" customHeight="1" x14ac:dyDescent="0.25">
      <c r="C16850" s="158" t="s">
        <v>542</v>
      </c>
      <c r="D16850" s="159">
        <v>1118.98</v>
      </c>
    </row>
    <row r="16851" spans="3:4" ht="15" hidden="1" customHeight="1" x14ac:dyDescent="0.25">
      <c r="C16851" s="160" t="s">
        <v>542</v>
      </c>
      <c r="D16851" s="161">
        <v>697.46</v>
      </c>
    </row>
    <row r="16852" spans="3:4" ht="15" hidden="1" customHeight="1" x14ac:dyDescent="0.25">
      <c r="C16852" s="158" t="s">
        <v>543</v>
      </c>
      <c r="D16852" s="159">
        <v>636.48</v>
      </c>
    </row>
    <row r="16853" spans="3:4" ht="15" hidden="1" customHeight="1" x14ac:dyDescent="0.25">
      <c r="C16853" s="160" t="s">
        <v>539</v>
      </c>
      <c r="D16853" s="161">
        <v>537.83000000000004</v>
      </c>
    </row>
    <row r="16854" spans="3:4" ht="15" hidden="1" customHeight="1" x14ac:dyDescent="0.25">
      <c r="C16854" s="158" t="s">
        <v>558</v>
      </c>
      <c r="D16854" s="159">
        <v>1104.6099999999999</v>
      </c>
    </row>
    <row r="16855" spans="3:4" ht="15" hidden="1" customHeight="1" x14ac:dyDescent="0.25">
      <c r="C16855" s="160" t="s">
        <v>549</v>
      </c>
      <c r="D16855" s="161">
        <v>891.12</v>
      </c>
    </row>
    <row r="16856" spans="3:4" ht="15" hidden="1" customHeight="1" x14ac:dyDescent="0.25">
      <c r="C16856" s="158" t="s">
        <v>543</v>
      </c>
      <c r="D16856" s="159">
        <v>557.88</v>
      </c>
    </row>
    <row r="16857" spans="3:4" ht="15" hidden="1" customHeight="1" x14ac:dyDescent="0.25">
      <c r="C16857" s="160" t="s">
        <v>540</v>
      </c>
      <c r="D16857" s="161">
        <v>174.94</v>
      </c>
    </row>
    <row r="16858" spans="3:4" ht="15" hidden="1" customHeight="1" x14ac:dyDescent="0.25">
      <c r="C16858" s="158" t="s">
        <v>541</v>
      </c>
      <c r="D16858" s="159">
        <v>968.73</v>
      </c>
    </row>
    <row r="16859" spans="3:4" ht="15" hidden="1" customHeight="1" x14ac:dyDescent="0.25">
      <c r="C16859" s="160" t="s">
        <v>556</v>
      </c>
      <c r="D16859" s="161">
        <v>1295.3699999999999</v>
      </c>
    </row>
    <row r="16860" spans="3:4" ht="15" hidden="1" customHeight="1" x14ac:dyDescent="0.25">
      <c r="C16860" s="158" t="s">
        <v>539</v>
      </c>
      <c r="D16860" s="159">
        <v>1274.94</v>
      </c>
    </row>
    <row r="16861" spans="3:4" ht="15" hidden="1" customHeight="1" x14ac:dyDescent="0.25">
      <c r="C16861" s="160" t="s">
        <v>557</v>
      </c>
      <c r="D16861" s="161">
        <v>699.47</v>
      </c>
    </row>
    <row r="16862" spans="3:4" ht="15" hidden="1" customHeight="1" x14ac:dyDescent="0.25">
      <c r="C16862" s="158" t="s">
        <v>546</v>
      </c>
      <c r="D16862" s="159">
        <v>220.05</v>
      </c>
    </row>
    <row r="16863" spans="3:4" ht="15" hidden="1" customHeight="1" x14ac:dyDescent="0.25">
      <c r="C16863" s="160" t="s">
        <v>554</v>
      </c>
      <c r="D16863" s="161">
        <v>780.57</v>
      </c>
    </row>
    <row r="16864" spans="3:4" ht="15" hidden="1" customHeight="1" x14ac:dyDescent="0.25">
      <c r="C16864" s="158" t="s">
        <v>542</v>
      </c>
      <c r="D16864" s="159">
        <v>727.05</v>
      </c>
    </row>
    <row r="16865" spans="3:4" ht="15" hidden="1" customHeight="1" x14ac:dyDescent="0.25">
      <c r="C16865" s="160" t="s">
        <v>542</v>
      </c>
      <c r="D16865" s="161">
        <v>703.65</v>
      </c>
    </row>
    <row r="16866" spans="3:4" ht="15" hidden="1" customHeight="1" x14ac:dyDescent="0.25">
      <c r="C16866" s="158" t="s">
        <v>557</v>
      </c>
      <c r="D16866" s="159">
        <v>427.59</v>
      </c>
    </row>
    <row r="16867" spans="3:4" ht="15" hidden="1" customHeight="1" x14ac:dyDescent="0.25">
      <c r="C16867" s="160" t="s">
        <v>553</v>
      </c>
      <c r="D16867" s="161">
        <v>544.39</v>
      </c>
    </row>
    <row r="16868" spans="3:4" ht="15" hidden="1" customHeight="1" x14ac:dyDescent="0.25">
      <c r="C16868" s="158" t="s">
        <v>312</v>
      </c>
      <c r="D16868" s="159">
        <v>513.21</v>
      </c>
    </row>
    <row r="16869" spans="3:4" ht="15" hidden="1" customHeight="1" x14ac:dyDescent="0.25">
      <c r="C16869" s="160" t="s">
        <v>312</v>
      </c>
      <c r="D16869" s="161">
        <v>541.80999999999995</v>
      </c>
    </row>
    <row r="16870" spans="3:4" ht="15" hidden="1" customHeight="1" x14ac:dyDescent="0.25">
      <c r="C16870" s="158" t="s">
        <v>548</v>
      </c>
      <c r="D16870" s="159">
        <v>551.76</v>
      </c>
    </row>
    <row r="16871" spans="3:4" ht="15" hidden="1" customHeight="1" x14ac:dyDescent="0.25">
      <c r="C16871" s="160" t="s">
        <v>312</v>
      </c>
      <c r="D16871" s="161">
        <v>672.65</v>
      </c>
    </row>
    <row r="16872" spans="3:4" ht="15" hidden="1" customHeight="1" x14ac:dyDescent="0.25">
      <c r="C16872" s="158" t="s">
        <v>551</v>
      </c>
      <c r="D16872" s="159">
        <v>1079.26</v>
      </c>
    </row>
    <row r="16873" spans="3:4" ht="15" hidden="1" customHeight="1" x14ac:dyDescent="0.25">
      <c r="C16873" s="160" t="s">
        <v>542</v>
      </c>
      <c r="D16873" s="161">
        <v>1232.55</v>
      </c>
    </row>
    <row r="16874" spans="3:4" ht="15" hidden="1" customHeight="1" x14ac:dyDescent="0.25">
      <c r="C16874" s="158" t="s">
        <v>554</v>
      </c>
      <c r="D16874" s="159">
        <v>1088.04</v>
      </c>
    </row>
    <row r="16875" spans="3:4" ht="15" hidden="1" customHeight="1" x14ac:dyDescent="0.25">
      <c r="C16875" s="160" t="s">
        <v>542</v>
      </c>
      <c r="D16875" s="161">
        <v>774.97</v>
      </c>
    </row>
    <row r="16876" spans="3:4" ht="15" hidden="1" customHeight="1" x14ac:dyDescent="0.25">
      <c r="C16876" s="158" t="s">
        <v>553</v>
      </c>
      <c r="D16876" s="159">
        <v>575.02</v>
      </c>
    </row>
    <row r="16877" spans="3:4" ht="15" hidden="1" customHeight="1" x14ac:dyDescent="0.25">
      <c r="C16877" s="160" t="s">
        <v>558</v>
      </c>
      <c r="D16877" s="161">
        <v>801.72</v>
      </c>
    </row>
    <row r="16878" spans="3:4" ht="15" hidden="1" customHeight="1" x14ac:dyDescent="0.25">
      <c r="C16878" s="158" t="s">
        <v>540</v>
      </c>
      <c r="D16878" s="159">
        <v>1230.92</v>
      </c>
    </row>
    <row r="16879" spans="3:4" ht="15" hidden="1" customHeight="1" x14ac:dyDescent="0.25">
      <c r="C16879" s="160" t="s">
        <v>554</v>
      </c>
      <c r="D16879" s="161">
        <v>609.59</v>
      </c>
    </row>
    <row r="16880" spans="3:4" ht="15" hidden="1" customHeight="1" x14ac:dyDescent="0.25">
      <c r="C16880" s="158" t="s">
        <v>540</v>
      </c>
      <c r="D16880" s="159">
        <v>729.72</v>
      </c>
    </row>
    <row r="16881" spans="3:4" ht="15" hidden="1" customHeight="1" x14ac:dyDescent="0.25">
      <c r="C16881" s="160" t="s">
        <v>545</v>
      </c>
      <c r="D16881" s="161">
        <v>359.6</v>
      </c>
    </row>
    <row r="16882" spans="3:4" ht="15" hidden="1" customHeight="1" x14ac:dyDescent="0.25">
      <c r="C16882" s="158" t="s">
        <v>542</v>
      </c>
      <c r="D16882" s="159">
        <v>919.31</v>
      </c>
    </row>
    <row r="16883" spans="3:4" ht="15" hidden="1" customHeight="1" x14ac:dyDescent="0.25">
      <c r="C16883" s="160" t="s">
        <v>312</v>
      </c>
      <c r="D16883" s="161">
        <v>649.84</v>
      </c>
    </row>
    <row r="16884" spans="3:4" ht="15" hidden="1" customHeight="1" x14ac:dyDescent="0.25">
      <c r="C16884" s="158" t="s">
        <v>309</v>
      </c>
      <c r="D16884" s="159">
        <v>362.58</v>
      </c>
    </row>
    <row r="16885" spans="3:4" ht="15" hidden="1" customHeight="1" x14ac:dyDescent="0.25">
      <c r="C16885" s="160" t="s">
        <v>540</v>
      </c>
      <c r="D16885" s="161">
        <v>1243.3599999999999</v>
      </c>
    </row>
    <row r="16886" spans="3:4" ht="15" hidden="1" customHeight="1" x14ac:dyDescent="0.25">
      <c r="C16886" s="158" t="s">
        <v>553</v>
      </c>
      <c r="D16886" s="159">
        <v>14.32</v>
      </c>
    </row>
    <row r="16887" spans="3:4" ht="15" hidden="1" customHeight="1" x14ac:dyDescent="0.25">
      <c r="C16887" s="160" t="s">
        <v>549</v>
      </c>
      <c r="D16887" s="161">
        <v>307.06</v>
      </c>
    </row>
    <row r="16888" spans="3:4" ht="15" hidden="1" customHeight="1" x14ac:dyDescent="0.25">
      <c r="C16888" s="158" t="s">
        <v>551</v>
      </c>
      <c r="D16888" s="159">
        <v>499.02</v>
      </c>
    </row>
    <row r="16889" spans="3:4" ht="15" hidden="1" customHeight="1" x14ac:dyDescent="0.25">
      <c r="C16889" s="160" t="s">
        <v>543</v>
      </c>
      <c r="D16889" s="161">
        <v>268</v>
      </c>
    </row>
    <row r="16890" spans="3:4" ht="15" hidden="1" customHeight="1" x14ac:dyDescent="0.25">
      <c r="C16890" s="158" t="s">
        <v>547</v>
      </c>
      <c r="D16890" s="159">
        <v>658.92</v>
      </c>
    </row>
    <row r="16891" spans="3:4" ht="15" hidden="1" customHeight="1" x14ac:dyDescent="0.25">
      <c r="C16891" s="160" t="s">
        <v>307</v>
      </c>
      <c r="D16891" s="161">
        <v>966.02</v>
      </c>
    </row>
    <row r="16892" spans="3:4" ht="15" hidden="1" customHeight="1" x14ac:dyDescent="0.25">
      <c r="C16892" s="158" t="s">
        <v>551</v>
      </c>
      <c r="D16892" s="159">
        <v>365.81</v>
      </c>
    </row>
    <row r="16893" spans="3:4" ht="15" hidden="1" customHeight="1" x14ac:dyDescent="0.25">
      <c r="C16893" s="160" t="s">
        <v>308</v>
      </c>
      <c r="D16893" s="161">
        <v>355.97</v>
      </c>
    </row>
    <row r="16894" spans="3:4" ht="15" hidden="1" customHeight="1" x14ac:dyDescent="0.25">
      <c r="C16894" s="158" t="s">
        <v>543</v>
      </c>
      <c r="D16894" s="159">
        <v>659.72</v>
      </c>
    </row>
    <row r="16895" spans="3:4" ht="15" hidden="1" customHeight="1" x14ac:dyDescent="0.25">
      <c r="C16895" s="160" t="s">
        <v>544</v>
      </c>
      <c r="D16895" s="161">
        <v>622.96</v>
      </c>
    </row>
    <row r="16896" spans="3:4" ht="15" hidden="1" customHeight="1" x14ac:dyDescent="0.25">
      <c r="C16896" s="158" t="s">
        <v>553</v>
      </c>
      <c r="D16896" s="159">
        <v>580.65</v>
      </c>
    </row>
    <row r="16897" spans="3:4" ht="15" hidden="1" customHeight="1" x14ac:dyDescent="0.25">
      <c r="C16897" s="160" t="s">
        <v>307</v>
      </c>
      <c r="D16897" s="161">
        <v>1299.51</v>
      </c>
    </row>
    <row r="16898" spans="3:4" ht="15" hidden="1" customHeight="1" x14ac:dyDescent="0.25">
      <c r="C16898" s="158" t="s">
        <v>556</v>
      </c>
      <c r="D16898" s="159">
        <v>602.45000000000005</v>
      </c>
    </row>
    <row r="16899" spans="3:4" ht="15" hidden="1" customHeight="1" x14ac:dyDescent="0.25">
      <c r="C16899" s="160" t="s">
        <v>543</v>
      </c>
      <c r="D16899" s="161">
        <v>1087.06</v>
      </c>
    </row>
    <row r="16900" spans="3:4" ht="15" hidden="1" customHeight="1" x14ac:dyDescent="0.25">
      <c r="C16900" s="158" t="s">
        <v>543</v>
      </c>
      <c r="D16900" s="159">
        <v>326.14999999999998</v>
      </c>
    </row>
    <row r="16901" spans="3:4" ht="15" hidden="1" customHeight="1" x14ac:dyDescent="0.25">
      <c r="C16901" s="160" t="s">
        <v>308</v>
      </c>
      <c r="D16901" s="161">
        <v>1188.96</v>
      </c>
    </row>
    <row r="16902" spans="3:4" ht="15" hidden="1" customHeight="1" x14ac:dyDescent="0.25">
      <c r="C16902" s="158" t="s">
        <v>539</v>
      </c>
      <c r="D16902" s="159">
        <v>520.32000000000005</v>
      </c>
    </row>
    <row r="16903" spans="3:4" ht="15" hidden="1" customHeight="1" x14ac:dyDescent="0.25">
      <c r="C16903" s="160" t="s">
        <v>540</v>
      </c>
      <c r="D16903" s="161">
        <v>60.44</v>
      </c>
    </row>
    <row r="16904" spans="3:4" ht="15" hidden="1" customHeight="1" x14ac:dyDescent="0.25">
      <c r="C16904" s="158" t="s">
        <v>544</v>
      </c>
      <c r="D16904" s="159">
        <v>642.41</v>
      </c>
    </row>
    <row r="16905" spans="3:4" ht="15" hidden="1" customHeight="1" x14ac:dyDescent="0.25">
      <c r="C16905" s="160" t="s">
        <v>554</v>
      </c>
      <c r="D16905" s="161">
        <v>802.52</v>
      </c>
    </row>
    <row r="16906" spans="3:4" ht="15" hidden="1" customHeight="1" x14ac:dyDescent="0.25">
      <c r="C16906" s="158" t="s">
        <v>552</v>
      </c>
      <c r="D16906" s="159">
        <v>220.52</v>
      </c>
    </row>
    <row r="16907" spans="3:4" ht="15" hidden="1" customHeight="1" x14ac:dyDescent="0.25">
      <c r="C16907" s="160" t="s">
        <v>551</v>
      </c>
      <c r="D16907" s="161">
        <v>764.42</v>
      </c>
    </row>
    <row r="16908" spans="3:4" ht="15" hidden="1" customHeight="1" x14ac:dyDescent="0.25">
      <c r="C16908" s="158" t="s">
        <v>540</v>
      </c>
      <c r="D16908" s="159">
        <v>166.48</v>
      </c>
    </row>
    <row r="16909" spans="3:4" ht="15" hidden="1" customHeight="1" x14ac:dyDescent="0.25">
      <c r="C16909" s="160" t="s">
        <v>553</v>
      </c>
      <c r="D16909" s="161">
        <v>629.03</v>
      </c>
    </row>
    <row r="16910" spans="3:4" ht="15" hidden="1" customHeight="1" x14ac:dyDescent="0.25">
      <c r="C16910" s="158" t="s">
        <v>547</v>
      </c>
      <c r="D16910" s="159">
        <v>380.39</v>
      </c>
    </row>
    <row r="16911" spans="3:4" ht="15" hidden="1" customHeight="1" x14ac:dyDescent="0.25">
      <c r="C16911" s="160" t="s">
        <v>539</v>
      </c>
      <c r="D16911" s="161">
        <v>870.07</v>
      </c>
    </row>
    <row r="16912" spans="3:4" ht="15" hidden="1" customHeight="1" x14ac:dyDescent="0.25">
      <c r="C16912" s="158" t="s">
        <v>551</v>
      </c>
      <c r="D16912" s="159">
        <v>153.08000000000001</v>
      </c>
    </row>
    <row r="16913" spans="3:4" ht="15" hidden="1" customHeight="1" x14ac:dyDescent="0.25">
      <c r="C16913" s="160" t="s">
        <v>543</v>
      </c>
      <c r="D16913" s="161">
        <v>461.24</v>
      </c>
    </row>
    <row r="16914" spans="3:4" ht="15" hidden="1" customHeight="1" x14ac:dyDescent="0.25">
      <c r="C16914" s="158" t="s">
        <v>545</v>
      </c>
      <c r="D16914" s="159">
        <v>343.24</v>
      </c>
    </row>
    <row r="16915" spans="3:4" ht="15" hidden="1" customHeight="1" x14ac:dyDescent="0.25">
      <c r="C16915" s="160" t="s">
        <v>549</v>
      </c>
      <c r="D16915" s="161">
        <v>205.41</v>
      </c>
    </row>
    <row r="16916" spans="3:4" ht="15" hidden="1" customHeight="1" x14ac:dyDescent="0.25">
      <c r="C16916" s="158" t="s">
        <v>540</v>
      </c>
      <c r="D16916" s="159">
        <v>592.95000000000005</v>
      </c>
    </row>
    <row r="16917" spans="3:4" ht="15" hidden="1" customHeight="1" x14ac:dyDescent="0.25">
      <c r="C16917" s="160" t="s">
        <v>542</v>
      </c>
      <c r="D16917" s="161">
        <v>294.63</v>
      </c>
    </row>
    <row r="16918" spans="3:4" ht="15" hidden="1" customHeight="1" x14ac:dyDescent="0.25">
      <c r="C16918" s="158" t="s">
        <v>549</v>
      </c>
      <c r="D16918" s="159">
        <v>869.79</v>
      </c>
    </row>
    <row r="16919" spans="3:4" ht="15" hidden="1" customHeight="1" x14ac:dyDescent="0.25">
      <c r="C16919" s="160" t="s">
        <v>307</v>
      </c>
      <c r="D16919" s="161">
        <v>574.76</v>
      </c>
    </row>
    <row r="16920" spans="3:4" ht="15" hidden="1" customHeight="1" x14ac:dyDescent="0.25">
      <c r="C16920" s="158" t="s">
        <v>556</v>
      </c>
      <c r="D16920" s="159">
        <v>403.33</v>
      </c>
    </row>
    <row r="16921" spans="3:4" ht="15" hidden="1" customHeight="1" x14ac:dyDescent="0.25">
      <c r="C16921" s="160" t="s">
        <v>308</v>
      </c>
      <c r="D16921" s="161">
        <v>616.86</v>
      </c>
    </row>
    <row r="16922" spans="3:4" ht="15" hidden="1" customHeight="1" x14ac:dyDescent="0.25">
      <c r="C16922" s="158" t="s">
        <v>309</v>
      </c>
      <c r="D16922" s="159">
        <v>1114.4100000000001</v>
      </c>
    </row>
    <row r="16923" spans="3:4" ht="15" hidden="1" customHeight="1" x14ac:dyDescent="0.25">
      <c r="C16923" s="160" t="s">
        <v>558</v>
      </c>
      <c r="D16923" s="161">
        <v>116.02</v>
      </c>
    </row>
    <row r="16924" spans="3:4" ht="15" hidden="1" customHeight="1" x14ac:dyDescent="0.25">
      <c r="C16924" s="158" t="s">
        <v>543</v>
      </c>
      <c r="D16924" s="159">
        <v>1024.71</v>
      </c>
    </row>
    <row r="16925" spans="3:4" ht="15" hidden="1" customHeight="1" x14ac:dyDescent="0.25">
      <c r="C16925" s="160" t="s">
        <v>539</v>
      </c>
      <c r="D16925" s="161">
        <v>1262.82</v>
      </c>
    </row>
    <row r="16926" spans="3:4" ht="15" hidden="1" customHeight="1" x14ac:dyDescent="0.25">
      <c r="C16926" s="158" t="s">
        <v>544</v>
      </c>
      <c r="D16926" s="159">
        <v>506.32</v>
      </c>
    </row>
    <row r="16927" spans="3:4" ht="15" hidden="1" customHeight="1" x14ac:dyDescent="0.25">
      <c r="C16927" s="160" t="s">
        <v>543</v>
      </c>
      <c r="D16927" s="161">
        <v>924.47</v>
      </c>
    </row>
    <row r="16928" spans="3:4" ht="15" hidden="1" customHeight="1" x14ac:dyDescent="0.25">
      <c r="C16928" s="158" t="s">
        <v>541</v>
      </c>
      <c r="D16928" s="159">
        <v>364.69</v>
      </c>
    </row>
    <row r="16929" spans="3:4" ht="15" hidden="1" customHeight="1" x14ac:dyDescent="0.25">
      <c r="C16929" s="160" t="s">
        <v>542</v>
      </c>
      <c r="D16929" s="161">
        <v>810.45</v>
      </c>
    </row>
    <row r="16930" spans="3:4" ht="15" hidden="1" customHeight="1" x14ac:dyDescent="0.25">
      <c r="C16930" s="158" t="s">
        <v>307</v>
      </c>
      <c r="D16930" s="159">
        <v>596.19000000000005</v>
      </c>
    </row>
    <row r="16931" spans="3:4" ht="15" hidden="1" customHeight="1" x14ac:dyDescent="0.25">
      <c r="C16931" s="160" t="s">
        <v>553</v>
      </c>
      <c r="D16931" s="161">
        <v>806.73</v>
      </c>
    </row>
    <row r="16932" spans="3:4" ht="15" hidden="1" customHeight="1" x14ac:dyDescent="0.25">
      <c r="C16932" s="158" t="s">
        <v>543</v>
      </c>
      <c r="D16932" s="159">
        <v>209.04</v>
      </c>
    </row>
    <row r="16933" spans="3:4" ht="15" hidden="1" customHeight="1" x14ac:dyDescent="0.25">
      <c r="C16933" s="160" t="s">
        <v>552</v>
      </c>
      <c r="D16933" s="161">
        <v>1279.05</v>
      </c>
    </row>
    <row r="16934" spans="3:4" ht="15" hidden="1" customHeight="1" x14ac:dyDescent="0.25">
      <c r="C16934" s="158" t="s">
        <v>545</v>
      </c>
      <c r="D16934" s="159">
        <v>595.57000000000005</v>
      </c>
    </row>
    <row r="16935" spans="3:4" ht="15" hidden="1" customHeight="1" x14ac:dyDescent="0.25">
      <c r="C16935" s="160" t="s">
        <v>309</v>
      </c>
      <c r="D16935" s="161">
        <v>14.02</v>
      </c>
    </row>
    <row r="16936" spans="3:4" ht="15" hidden="1" customHeight="1" x14ac:dyDescent="0.25">
      <c r="C16936" s="158" t="s">
        <v>546</v>
      </c>
      <c r="D16936" s="159">
        <v>1269.06</v>
      </c>
    </row>
    <row r="16937" spans="3:4" ht="15" hidden="1" customHeight="1" x14ac:dyDescent="0.25">
      <c r="C16937" s="160" t="s">
        <v>543</v>
      </c>
      <c r="D16937" s="161">
        <v>144.91999999999999</v>
      </c>
    </row>
    <row r="16938" spans="3:4" ht="15" hidden="1" customHeight="1" x14ac:dyDescent="0.25">
      <c r="C16938" s="158" t="s">
        <v>551</v>
      </c>
      <c r="D16938" s="159">
        <v>910.04</v>
      </c>
    </row>
    <row r="16939" spans="3:4" ht="15" hidden="1" customHeight="1" x14ac:dyDescent="0.25">
      <c r="C16939" s="160" t="s">
        <v>549</v>
      </c>
      <c r="D16939" s="161">
        <v>546.29</v>
      </c>
    </row>
    <row r="16940" spans="3:4" ht="15" hidden="1" customHeight="1" x14ac:dyDescent="0.25">
      <c r="C16940" s="158" t="s">
        <v>308</v>
      </c>
      <c r="D16940" s="159">
        <v>1130.7</v>
      </c>
    </row>
    <row r="16941" spans="3:4" ht="15" hidden="1" customHeight="1" x14ac:dyDescent="0.25">
      <c r="C16941" s="160" t="s">
        <v>309</v>
      </c>
      <c r="D16941" s="161">
        <v>1234.1199999999999</v>
      </c>
    </row>
    <row r="16942" spans="3:4" ht="15" hidden="1" customHeight="1" x14ac:dyDescent="0.25">
      <c r="C16942" s="158" t="s">
        <v>549</v>
      </c>
      <c r="D16942" s="159">
        <v>10.28</v>
      </c>
    </row>
    <row r="16943" spans="3:4" ht="15" hidden="1" customHeight="1" x14ac:dyDescent="0.25">
      <c r="C16943" s="160" t="s">
        <v>542</v>
      </c>
      <c r="D16943" s="161">
        <v>1196.03</v>
      </c>
    </row>
    <row r="16944" spans="3:4" ht="15" hidden="1" customHeight="1" x14ac:dyDescent="0.25">
      <c r="C16944" s="158" t="s">
        <v>554</v>
      </c>
      <c r="D16944" s="159">
        <v>318.11</v>
      </c>
    </row>
    <row r="16945" spans="3:4" ht="15" hidden="1" customHeight="1" x14ac:dyDescent="0.25">
      <c r="C16945" s="160" t="s">
        <v>551</v>
      </c>
      <c r="D16945" s="161">
        <v>492.97</v>
      </c>
    </row>
    <row r="16946" spans="3:4" ht="15" hidden="1" customHeight="1" x14ac:dyDescent="0.25">
      <c r="C16946" s="158" t="s">
        <v>542</v>
      </c>
      <c r="D16946" s="159">
        <v>1216.43</v>
      </c>
    </row>
    <row r="16947" spans="3:4" ht="15" hidden="1" customHeight="1" x14ac:dyDescent="0.25">
      <c r="C16947" s="160" t="s">
        <v>543</v>
      </c>
      <c r="D16947" s="161">
        <v>255.24</v>
      </c>
    </row>
    <row r="16948" spans="3:4" ht="15" hidden="1" customHeight="1" x14ac:dyDescent="0.25">
      <c r="C16948" s="158" t="s">
        <v>552</v>
      </c>
      <c r="D16948" s="159">
        <v>518.75</v>
      </c>
    </row>
    <row r="16949" spans="3:4" ht="15" hidden="1" customHeight="1" x14ac:dyDescent="0.25">
      <c r="C16949" s="160" t="s">
        <v>553</v>
      </c>
      <c r="D16949" s="161">
        <v>520.44000000000005</v>
      </c>
    </row>
    <row r="16950" spans="3:4" ht="15" hidden="1" customHeight="1" x14ac:dyDescent="0.25">
      <c r="C16950" s="158" t="s">
        <v>542</v>
      </c>
      <c r="D16950" s="159">
        <v>648.77</v>
      </c>
    </row>
    <row r="16951" spans="3:4" ht="15" hidden="1" customHeight="1" x14ac:dyDescent="0.25">
      <c r="C16951" s="160" t="s">
        <v>547</v>
      </c>
      <c r="D16951" s="161">
        <v>812.09</v>
      </c>
    </row>
    <row r="16952" spans="3:4" ht="15" hidden="1" customHeight="1" x14ac:dyDescent="0.25">
      <c r="C16952" s="158" t="s">
        <v>307</v>
      </c>
      <c r="D16952" s="159">
        <v>943.18</v>
      </c>
    </row>
    <row r="16953" spans="3:4" ht="15" hidden="1" customHeight="1" x14ac:dyDescent="0.25">
      <c r="C16953" s="160" t="s">
        <v>309</v>
      </c>
      <c r="D16953" s="161">
        <v>912.45</v>
      </c>
    </row>
    <row r="16954" spans="3:4" ht="15" hidden="1" customHeight="1" x14ac:dyDescent="0.25">
      <c r="C16954" s="158" t="s">
        <v>552</v>
      </c>
      <c r="D16954" s="159">
        <v>410.87</v>
      </c>
    </row>
    <row r="16955" spans="3:4" ht="15" hidden="1" customHeight="1" x14ac:dyDescent="0.25">
      <c r="C16955" s="160" t="s">
        <v>308</v>
      </c>
      <c r="D16955" s="161">
        <v>429.76</v>
      </c>
    </row>
    <row r="16956" spans="3:4" ht="15" hidden="1" customHeight="1" x14ac:dyDescent="0.25">
      <c r="C16956" s="158" t="s">
        <v>553</v>
      </c>
      <c r="D16956" s="159">
        <v>523.80999999999995</v>
      </c>
    </row>
    <row r="16957" spans="3:4" ht="15" hidden="1" customHeight="1" x14ac:dyDescent="0.25">
      <c r="C16957" s="160" t="s">
        <v>547</v>
      </c>
      <c r="D16957" s="161">
        <v>400.81</v>
      </c>
    </row>
    <row r="16958" spans="3:4" ht="15" hidden="1" customHeight="1" x14ac:dyDescent="0.25">
      <c r="C16958" s="158" t="s">
        <v>546</v>
      </c>
      <c r="D16958" s="159">
        <v>469.6</v>
      </c>
    </row>
    <row r="16959" spans="3:4" ht="15" hidden="1" customHeight="1" x14ac:dyDescent="0.25">
      <c r="C16959" s="160" t="s">
        <v>557</v>
      </c>
      <c r="D16959" s="161">
        <v>927.73</v>
      </c>
    </row>
    <row r="16960" spans="3:4" ht="15" hidden="1" customHeight="1" x14ac:dyDescent="0.25">
      <c r="C16960" s="158" t="s">
        <v>547</v>
      </c>
      <c r="D16960" s="159">
        <v>982.96</v>
      </c>
    </row>
    <row r="16961" spans="3:4" ht="15" hidden="1" customHeight="1" x14ac:dyDescent="0.25">
      <c r="C16961" s="160" t="s">
        <v>539</v>
      </c>
      <c r="D16961" s="161">
        <v>933.9</v>
      </c>
    </row>
    <row r="16962" spans="3:4" ht="15" hidden="1" customHeight="1" x14ac:dyDescent="0.25">
      <c r="C16962" s="158" t="s">
        <v>550</v>
      </c>
      <c r="D16962" s="159">
        <v>644.04999999999995</v>
      </c>
    </row>
    <row r="16963" spans="3:4" ht="15" hidden="1" customHeight="1" x14ac:dyDescent="0.25">
      <c r="C16963" s="160" t="s">
        <v>548</v>
      </c>
      <c r="D16963" s="161">
        <v>176.67</v>
      </c>
    </row>
    <row r="16964" spans="3:4" ht="15" hidden="1" customHeight="1" x14ac:dyDescent="0.25">
      <c r="C16964" s="158" t="s">
        <v>540</v>
      </c>
      <c r="D16964" s="159">
        <v>338.87</v>
      </c>
    </row>
    <row r="16965" spans="3:4" ht="15" hidden="1" customHeight="1" x14ac:dyDescent="0.25">
      <c r="C16965" s="160" t="s">
        <v>309</v>
      </c>
      <c r="D16965" s="161">
        <v>1150.98</v>
      </c>
    </row>
    <row r="16966" spans="3:4" ht="15" hidden="1" customHeight="1" x14ac:dyDescent="0.25">
      <c r="C16966" s="158" t="s">
        <v>554</v>
      </c>
      <c r="D16966" s="159">
        <v>477.33</v>
      </c>
    </row>
    <row r="16967" spans="3:4" ht="15" hidden="1" customHeight="1" x14ac:dyDescent="0.25">
      <c r="C16967" s="160" t="s">
        <v>551</v>
      </c>
      <c r="D16967" s="161">
        <v>110.81</v>
      </c>
    </row>
    <row r="16968" spans="3:4" ht="15" hidden="1" customHeight="1" x14ac:dyDescent="0.25">
      <c r="C16968" s="158" t="s">
        <v>542</v>
      </c>
      <c r="D16968" s="159">
        <v>73.150000000000006</v>
      </c>
    </row>
    <row r="16969" spans="3:4" ht="15" hidden="1" customHeight="1" x14ac:dyDescent="0.25">
      <c r="C16969" s="160" t="s">
        <v>309</v>
      </c>
      <c r="D16969" s="161">
        <v>657.22</v>
      </c>
    </row>
    <row r="16970" spans="3:4" ht="15" hidden="1" customHeight="1" x14ac:dyDescent="0.25">
      <c r="C16970" s="158" t="s">
        <v>558</v>
      </c>
      <c r="D16970" s="159">
        <v>597.85</v>
      </c>
    </row>
    <row r="16971" spans="3:4" ht="15" hidden="1" customHeight="1" x14ac:dyDescent="0.25">
      <c r="C16971" s="160" t="s">
        <v>546</v>
      </c>
      <c r="D16971" s="161">
        <v>152.49</v>
      </c>
    </row>
    <row r="16972" spans="3:4" ht="15" hidden="1" customHeight="1" x14ac:dyDescent="0.25">
      <c r="C16972" s="158" t="s">
        <v>553</v>
      </c>
      <c r="D16972" s="159">
        <v>614</v>
      </c>
    </row>
    <row r="16973" spans="3:4" ht="15" hidden="1" customHeight="1" x14ac:dyDescent="0.25">
      <c r="C16973" s="160" t="s">
        <v>555</v>
      </c>
      <c r="D16973" s="161">
        <v>527.98</v>
      </c>
    </row>
    <row r="16974" spans="3:4" ht="15" hidden="1" customHeight="1" x14ac:dyDescent="0.25">
      <c r="C16974" s="158" t="s">
        <v>540</v>
      </c>
      <c r="D16974" s="159">
        <v>597.04999999999995</v>
      </c>
    </row>
    <row r="16975" spans="3:4" ht="15" hidden="1" customHeight="1" x14ac:dyDescent="0.25">
      <c r="C16975" s="160" t="s">
        <v>545</v>
      </c>
      <c r="D16975" s="161">
        <v>1057.96</v>
      </c>
    </row>
    <row r="16976" spans="3:4" ht="15" hidden="1" customHeight="1" x14ac:dyDescent="0.25">
      <c r="C16976" s="158" t="s">
        <v>546</v>
      </c>
      <c r="D16976" s="159">
        <v>89.46</v>
      </c>
    </row>
    <row r="16977" spans="3:4" ht="15" hidden="1" customHeight="1" x14ac:dyDescent="0.25">
      <c r="C16977" s="160" t="s">
        <v>307</v>
      </c>
      <c r="D16977" s="161">
        <v>817.55</v>
      </c>
    </row>
    <row r="16978" spans="3:4" ht="15" hidden="1" customHeight="1" x14ac:dyDescent="0.25">
      <c r="C16978" s="158" t="s">
        <v>540</v>
      </c>
      <c r="D16978" s="159">
        <v>681.55</v>
      </c>
    </row>
    <row r="16979" spans="3:4" ht="15" hidden="1" customHeight="1" x14ac:dyDescent="0.25">
      <c r="C16979" s="160" t="s">
        <v>539</v>
      </c>
      <c r="D16979" s="161">
        <v>267.98</v>
      </c>
    </row>
    <row r="16980" spans="3:4" ht="15" hidden="1" customHeight="1" x14ac:dyDescent="0.25">
      <c r="C16980" s="158" t="s">
        <v>307</v>
      </c>
      <c r="D16980" s="159">
        <v>971.47</v>
      </c>
    </row>
    <row r="16981" spans="3:4" ht="15" hidden="1" customHeight="1" x14ac:dyDescent="0.25">
      <c r="C16981" s="160" t="s">
        <v>312</v>
      </c>
      <c r="D16981" s="161">
        <v>223.04</v>
      </c>
    </row>
    <row r="16982" spans="3:4" ht="15" hidden="1" customHeight="1" x14ac:dyDescent="0.25">
      <c r="C16982" s="158" t="s">
        <v>307</v>
      </c>
      <c r="D16982" s="159">
        <v>794.31</v>
      </c>
    </row>
    <row r="16983" spans="3:4" ht="15" hidden="1" customHeight="1" x14ac:dyDescent="0.25">
      <c r="C16983" s="160" t="s">
        <v>556</v>
      </c>
      <c r="D16983" s="161">
        <v>932.79</v>
      </c>
    </row>
    <row r="16984" spans="3:4" ht="15" hidden="1" customHeight="1" x14ac:dyDescent="0.25">
      <c r="C16984" s="158" t="s">
        <v>554</v>
      </c>
      <c r="D16984" s="159">
        <v>528.24</v>
      </c>
    </row>
    <row r="16985" spans="3:4" ht="15" hidden="1" customHeight="1" x14ac:dyDescent="0.25">
      <c r="C16985" s="160" t="s">
        <v>550</v>
      </c>
      <c r="D16985" s="161">
        <v>718.34</v>
      </c>
    </row>
    <row r="16986" spans="3:4" ht="15" hidden="1" customHeight="1" x14ac:dyDescent="0.25">
      <c r="C16986" s="158" t="s">
        <v>546</v>
      </c>
      <c r="D16986" s="159">
        <v>835.06</v>
      </c>
    </row>
    <row r="16987" spans="3:4" ht="15" hidden="1" customHeight="1" x14ac:dyDescent="0.25">
      <c r="C16987" s="160" t="s">
        <v>307</v>
      </c>
      <c r="D16987" s="161">
        <v>1118.8699999999999</v>
      </c>
    </row>
    <row r="16988" spans="3:4" ht="15" hidden="1" customHeight="1" x14ac:dyDescent="0.25">
      <c r="C16988" s="158" t="s">
        <v>309</v>
      </c>
      <c r="D16988" s="159">
        <v>306.81</v>
      </c>
    </row>
    <row r="16989" spans="3:4" ht="15" hidden="1" customHeight="1" x14ac:dyDescent="0.25">
      <c r="C16989" s="160" t="s">
        <v>545</v>
      </c>
      <c r="D16989" s="161">
        <v>1029.0999999999999</v>
      </c>
    </row>
    <row r="16990" spans="3:4" ht="15" hidden="1" customHeight="1" x14ac:dyDescent="0.25">
      <c r="C16990" s="158" t="s">
        <v>307</v>
      </c>
      <c r="D16990" s="159">
        <v>665.09</v>
      </c>
    </row>
    <row r="16991" spans="3:4" ht="15" hidden="1" customHeight="1" x14ac:dyDescent="0.25">
      <c r="C16991" s="160" t="s">
        <v>544</v>
      </c>
      <c r="D16991" s="161">
        <v>629.34</v>
      </c>
    </row>
    <row r="16992" spans="3:4" ht="15" hidden="1" customHeight="1" x14ac:dyDescent="0.25">
      <c r="C16992" s="158" t="s">
        <v>551</v>
      </c>
      <c r="D16992" s="159">
        <v>908.02</v>
      </c>
    </row>
    <row r="16993" spans="3:4" ht="15" hidden="1" customHeight="1" x14ac:dyDescent="0.25">
      <c r="C16993" s="160" t="s">
        <v>539</v>
      </c>
      <c r="D16993" s="161">
        <v>625.99</v>
      </c>
    </row>
    <row r="16994" spans="3:4" ht="15" hidden="1" customHeight="1" x14ac:dyDescent="0.25">
      <c r="C16994" s="158" t="s">
        <v>555</v>
      </c>
      <c r="D16994" s="159">
        <v>75.23</v>
      </c>
    </row>
    <row r="16995" spans="3:4" ht="15" hidden="1" customHeight="1" x14ac:dyDescent="0.25">
      <c r="C16995" s="160" t="s">
        <v>553</v>
      </c>
      <c r="D16995" s="161">
        <v>560.30999999999995</v>
      </c>
    </row>
    <row r="16996" spans="3:4" ht="15" hidden="1" customHeight="1" x14ac:dyDescent="0.25">
      <c r="C16996" s="158" t="s">
        <v>312</v>
      </c>
      <c r="D16996" s="159">
        <v>750.63</v>
      </c>
    </row>
    <row r="16997" spans="3:4" ht="15" hidden="1" customHeight="1" x14ac:dyDescent="0.25">
      <c r="C16997" s="160" t="s">
        <v>547</v>
      </c>
      <c r="D16997" s="161">
        <v>296.75</v>
      </c>
    </row>
    <row r="16998" spans="3:4" ht="15" hidden="1" customHeight="1" x14ac:dyDescent="0.25">
      <c r="C16998" s="158" t="s">
        <v>545</v>
      </c>
      <c r="D16998" s="159">
        <v>139.94999999999999</v>
      </c>
    </row>
    <row r="16999" spans="3:4" ht="15" hidden="1" customHeight="1" x14ac:dyDescent="0.25">
      <c r="C16999" s="160" t="s">
        <v>554</v>
      </c>
      <c r="D16999" s="161">
        <v>714.17</v>
      </c>
    </row>
    <row r="17000" spans="3:4" ht="15" hidden="1" customHeight="1" x14ac:dyDescent="0.25">
      <c r="C17000" s="158" t="s">
        <v>548</v>
      </c>
      <c r="D17000" s="159">
        <v>372.12</v>
      </c>
    </row>
    <row r="17001" spans="3:4" ht="15" hidden="1" customHeight="1" x14ac:dyDescent="0.25">
      <c r="C17001" s="160" t="s">
        <v>541</v>
      </c>
      <c r="D17001" s="161">
        <v>595.46</v>
      </c>
    </row>
    <row r="17002" spans="3:4" ht="15" hidden="1" customHeight="1" x14ac:dyDescent="0.25">
      <c r="C17002" s="158" t="s">
        <v>552</v>
      </c>
      <c r="D17002" s="159">
        <v>660.4</v>
      </c>
    </row>
    <row r="17003" spans="3:4" ht="15" hidden="1" customHeight="1" x14ac:dyDescent="0.25">
      <c r="C17003" s="160" t="s">
        <v>558</v>
      </c>
      <c r="D17003" s="161">
        <v>629.61</v>
      </c>
    </row>
    <row r="17004" spans="3:4" ht="15" hidden="1" customHeight="1" x14ac:dyDescent="0.25">
      <c r="C17004" s="158" t="s">
        <v>549</v>
      </c>
      <c r="D17004" s="159">
        <v>1129.96</v>
      </c>
    </row>
    <row r="17005" spans="3:4" ht="15" hidden="1" customHeight="1" x14ac:dyDescent="0.25">
      <c r="C17005" s="160" t="s">
        <v>552</v>
      </c>
      <c r="D17005" s="161">
        <v>640.65</v>
      </c>
    </row>
    <row r="17006" spans="3:4" ht="15" hidden="1" customHeight="1" x14ac:dyDescent="0.25">
      <c r="C17006" s="158" t="s">
        <v>539</v>
      </c>
      <c r="D17006" s="159">
        <v>621.6</v>
      </c>
    </row>
    <row r="17007" spans="3:4" ht="15" hidden="1" customHeight="1" x14ac:dyDescent="0.25">
      <c r="C17007" s="160" t="s">
        <v>546</v>
      </c>
      <c r="D17007" s="161">
        <v>909.65</v>
      </c>
    </row>
    <row r="17008" spans="3:4" ht="15" hidden="1" customHeight="1" x14ac:dyDescent="0.25">
      <c r="C17008" s="158" t="s">
        <v>542</v>
      </c>
      <c r="D17008" s="159">
        <v>963.82</v>
      </c>
    </row>
    <row r="17009" spans="3:4" ht="15" hidden="1" customHeight="1" x14ac:dyDescent="0.25">
      <c r="C17009" s="160" t="s">
        <v>553</v>
      </c>
      <c r="D17009" s="161">
        <v>82.98</v>
      </c>
    </row>
    <row r="17010" spans="3:4" ht="15" hidden="1" customHeight="1" x14ac:dyDescent="0.25">
      <c r="C17010" s="158" t="s">
        <v>552</v>
      </c>
      <c r="D17010" s="159">
        <v>234.83</v>
      </c>
    </row>
    <row r="17011" spans="3:4" ht="15" hidden="1" customHeight="1" x14ac:dyDescent="0.25">
      <c r="C17011" s="160" t="s">
        <v>552</v>
      </c>
      <c r="D17011" s="161">
        <v>1255.3699999999999</v>
      </c>
    </row>
    <row r="17012" spans="3:4" ht="15" hidden="1" customHeight="1" x14ac:dyDescent="0.25">
      <c r="C17012" s="158" t="s">
        <v>540</v>
      </c>
      <c r="D17012" s="159">
        <v>345.49</v>
      </c>
    </row>
    <row r="17013" spans="3:4" ht="15" hidden="1" customHeight="1" x14ac:dyDescent="0.25">
      <c r="C17013" s="160" t="s">
        <v>540</v>
      </c>
      <c r="D17013" s="161">
        <v>262.26</v>
      </c>
    </row>
    <row r="17014" spans="3:4" ht="15" hidden="1" customHeight="1" x14ac:dyDescent="0.25">
      <c r="C17014" s="158" t="s">
        <v>558</v>
      </c>
      <c r="D17014" s="159">
        <v>1297.73</v>
      </c>
    </row>
    <row r="17015" spans="3:4" ht="15" hidden="1" customHeight="1" x14ac:dyDescent="0.25">
      <c r="C17015" s="160" t="s">
        <v>549</v>
      </c>
      <c r="D17015" s="161">
        <v>518.16999999999996</v>
      </c>
    </row>
    <row r="17016" spans="3:4" ht="15" hidden="1" customHeight="1" x14ac:dyDescent="0.25">
      <c r="C17016" s="158" t="s">
        <v>542</v>
      </c>
      <c r="D17016" s="159">
        <v>740.68</v>
      </c>
    </row>
    <row r="17017" spans="3:4" ht="15" hidden="1" customHeight="1" x14ac:dyDescent="0.25">
      <c r="C17017" s="160" t="s">
        <v>547</v>
      </c>
      <c r="D17017" s="161">
        <v>1291.2</v>
      </c>
    </row>
    <row r="17018" spans="3:4" ht="15" hidden="1" customHeight="1" x14ac:dyDescent="0.25">
      <c r="C17018" s="158" t="s">
        <v>552</v>
      </c>
      <c r="D17018" s="159">
        <v>407.76</v>
      </c>
    </row>
    <row r="17019" spans="3:4" ht="15" hidden="1" customHeight="1" x14ac:dyDescent="0.25">
      <c r="C17019" s="160" t="s">
        <v>309</v>
      </c>
      <c r="D17019" s="161">
        <v>1000.3</v>
      </c>
    </row>
    <row r="17020" spans="3:4" ht="15" hidden="1" customHeight="1" x14ac:dyDescent="0.25">
      <c r="C17020" s="158" t="s">
        <v>545</v>
      </c>
      <c r="D17020" s="159">
        <v>88.07</v>
      </c>
    </row>
    <row r="17021" spans="3:4" ht="15" hidden="1" customHeight="1" x14ac:dyDescent="0.25">
      <c r="C17021" s="160" t="s">
        <v>309</v>
      </c>
      <c r="D17021" s="161">
        <v>707.38</v>
      </c>
    </row>
    <row r="17022" spans="3:4" ht="15" hidden="1" customHeight="1" x14ac:dyDescent="0.25">
      <c r="C17022" s="158" t="s">
        <v>555</v>
      </c>
      <c r="D17022" s="159">
        <v>34.18</v>
      </c>
    </row>
    <row r="17023" spans="3:4" ht="15" hidden="1" customHeight="1" x14ac:dyDescent="0.25">
      <c r="C17023" s="160" t="s">
        <v>308</v>
      </c>
      <c r="D17023" s="161">
        <v>762.36</v>
      </c>
    </row>
    <row r="17024" spans="3:4" ht="15" hidden="1" customHeight="1" x14ac:dyDescent="0.25">
      <c r="C17024" s="158" t="s">
        <v>551</v>
      </c>
      <c r="D17024" s="159">
        <v>932.38</v>
      </c>
    </row>
    <row r="17025" spans="3:4" ht="15" hidden="1" customHeight="1" x14ac:dyDescent="0.25">
      <c r="C17025" s="160" t="s">
        <v>547</v>
      </c>
      <c r="D17025" s="161">
        <v>896.89</v>
      </c>
    </row>
    <row r="17026" spans="3:4" ht="15" hidden="1" customHeight="1" x14ac:dyDescent="0.25">
      <c r="C17026" s="158" t="s">
        <v>309</v>
      </c>
      <c r="D17026" s="159">
        <v>436.28</v>
      </c>
    </row>
    <row r="17027" spans="3:4" ht="15" hidden="1" customHeight="1" x14ac:dyDescent="0.25">
      <c r="C17027" s="160" t="s">
        <v>555</v>
      </c>
      <c r="D17027" s="161">
        <v>362.19</v>
      </c>
    </row>
    <row r="17028" spans="3:4" ht="15" hidden="1" customHeight="1" x14ac:dyDescent="0.25">
      <c r="C17028" s="158" t="s">
        <v>545</v>
      </c>
      <c r="D17028" s="159">
        <v>323.95999999999998</v>
      </c>
    </row>
    <row r="17029" spans="3:4" ht="15" hidden="1" customHeight="1" x14ac:dyDescent="0.25">
      <c r="C17029" s="160" t="s">
        <v>552</v>
      </c>
      <c r="D17029" s="161">
        <v>1273.6400000000001</v>
      </c>
    </row>
    <row r="17030" spans="3:4" ht="15" hidden="1" customHeight="1" x14ac:dyDescent="0.25">
      <c r="C17030" s="158" t="s">
        <v>555</v>
      </c>
      <c r="D17030" s="159">
        <v>653.64</v>
      </c>
    </row>
    <row r="17031" spans="3:4" ht="15" hidden="1" customHeight="1" x14ac:dyDescent="0.25">
      <c r="C17031" s="160" t="s">
        <v>553</v>
      </c>
      <c r="D17031" s="161">
        <v>522.12</v>
      </c>
    </row>
    <row r="17032" spans="3:4" ht="15" hidden="1" customHeight="1" x14ac:dyDescent="0.25">
      <c r="C17032" s="158" t="s">
        <v>543</v>
      </c>
      <c r="D17032" s="159">
        <v>705.31</v>
      </c>
    </row>
    <row r="17033" spans="3:4" ht="15" hidden="1" customHeight="1" x14ac:dyDescent="0.25">
      <c r="C17033" s="160" t="s">
        <v>308</v>
      </c>
      <c r="D17033" s="161">
        <v>1071.3499999999999</v>
      </c>
    </row>
    <row r="17034" spans="3:4" ht="15" hidden="1" customHeight="1" x14ac:dyDescent="0.25">
      <c r="C17034" s="158" t="s">
        <v>546</v>
      </c>
      <c r="D17034" s="159">
        <v>272.13</v>
      </c>
    </row>
    <row r="17035" spans="3:4" ht="15" hidden="1" customHeight="1" x14ac:dyDescent="0.25">
      <c r="C17035" s="160" t="s">
        <v>539</v>
      </c>
      <c r="D17035" s="161">
        <v>539.70000000000005</v>
      </c>
    </row>
    <row r="17036" spans="3:4" ht="15" hidden="1" customHeight="1" x14ac:dyDescent="0.25">
      <c r="C17036" s="158" t="s">
        <v>312</v>
      </c>
      <c r="D17036" s="159">
        <v>1163.78</v>
      </c>
    </row>
    <row r="17037" spans="3:4" ht="15" hidden="1" customHeight="1" x14ac:dyDescent="0.25">
      <c r="C17037" s="160" t="s">
        <v>539</v>
      </c>
      <c r="D17037" s="161">
        <v>385.77</v>
      </c>
    </row>
    <row r="17038" spans="3:4" ht="15" hidden="1" customHeight="1" x14ac:dyDescent="0.25">
      <c r="C17038" s="158" t="s">
        <v>309</v>
      </c>
      <c r="D17038" s="159">
        <v>1133.1600000000001</v>
      </c>
    </row>
    <row r="17039" spans="3:4" ht="15" hidden="1" customHeight="1" x14ac:dyDescent="0.25">
      <c r="C17039" s="160" t="s">
        <v>547</v>
      </c>
      <c r="D17039" s="161">
        <v>66.209999999999994</v>
      </c>
    </row>
    <row r="17040" spans="3:4" ht="15" hidden="1" customHeight="1" x14ac:dyDescent="0.25">
      <c r="C17040" s="158" t="s">
        <v>543</v>
      </c>
      <c r="D17040" s="159">
        <v>68.349999999999994</v>
      </c>
    </row>
    <row r="17041" spans="3:4" ht="15" hidden="1" customHeight="1" x14ac:dyDescent="0.25">
      <c r="C17041" s="160" t="s">
        <v>553</v>
      </c>
      <c r="D17041" s="161">
        <v>646.24</v>
      </c>
    </row>
    <row r="17042" spans="3:4" ht="15" hidden="1" customHeight="1" x14ac:dyDescent="0.25">
      <c r="C17042" s="158" t="s">
        <v>557</v>
      </c>
      <c r="D17042" s="159">
        <v>1201.79</v>
      </c>
    </row>
    <row r="17043" spans="3:4" ht="15" hidden="1" customHeight="1" x14ac:dyDescent="0.25">
      <c r="C17043" s="160" t="s">
        <v>547</v>
      </c>
      <c r="D17043" s="161">
        <v>648.76</v>
      </c>
    </row>
    <row r="17044" spans="3:4" ht="15" hidden="1" customHeight="1" x14ac:dyDescent="0.25">
      <c r="C17044" s="158" t="s">
        <v>540</v>
      </c>
      <c r="D17044" s="159">
        <v>1226.8399999999999</v>
      </c>
    </row>
    <row r="17045" spans="3:4" ht="15" hidden="1" customHeight="1" x14ac:dyDescent="0.25">
      <c r="C17045" s="160" t="s">
        <v>550</v>
      </c>
      <c r="D17045" s="161">
        <v>350.05</v>
      </c>
    </row>
    <row r="17046" spans="3:4" ht="15" hidden="1" customHeight="1" x14ac:dyDescent="0.25">
      <c r="C17046" s="158" t="s">
        <v>553</v>
      </c>
      <c r="D17046" s="159">
        <v>632.25</v>
      </c>
    </row>
    <row r="17047" spans="3:4" ht="15" hidden="1" customHeight="1" x14ac:dyDescent="0.25">
      <c r="C17047" s="160" t="s">
        <v>546</v>
      </c>
      <c r="D17047" s="161">
        <v>512.91999999999996</v>
      </c>
    </row>
    <row r="17048" spans="3:4" ht="15" hidden="1" customHeight="1" x14ac:dyDescent="0.25">
      <c r="C17048" s="158" t="s">
        <v>543</v>
      </c>
      <c r="D17048" s="159">
        <v>802.02</v>
      </c>
    </row>
    <row r="17049" spans="3:4" ht="15" hidden="1" customHeight="1" x14ac:dyDescent="0.25">
      <c r="C17049" s="160" t="s">
        <v>307</v>
      </c>
      <c r="D17049" s="161">
        <v>360.2</v>
      </c>
    </row>
    <row r="17050" spans="3:4" ht="15" hidden="1" customHeight="1" x14ac:dyDescent="0.25">
      <c r="C17050" s="158" t="s">
        <v>540</v>
      </c>
      <c r="D17050" s="159">
        <v>1278.68</v>
      </c>
    </row>
    <row r="17051" spans="3:4" ht="15" hidden="1" customHeight="1" x14ac:dyDescent="0.25">
      <c r="C17051" s="160" t="s">
        <v>307</v>
      </c>
      <c r="D17051" s="161">
        <v>955.34</v>
      </c>
    </row>
    <row r="17052" spans="3:4" ht="15" hidden="1" customHeight="1" x14ac:dyDescent="0.25">
      <c r="C17052" s="158" t="s">
        <v>542</v>
      </c>
      <c r="D17052" s="159">
        <v>725.46</v>
      </c>
    </row>
    <row r="17053" spans="3:4" ht="15" hidden="1" customHeight="1" x14ac:dyDescent="0.25">
      <c r="C17053" s="160" t="s">
        <v>547</v>
      </c>
      <c r="D17053" s="161">
        <v>1122.72</v>
      </c>
    </row>
    <row r="17054" spans="3:4" ht="15" hidden="1" customHeight="1" x14ac:dyDescent="0.25">
      <c r="C17054" s="158" t="s">
        <v>551</v>
      </c>
      <c r="D17054" s="159">
        <v>609.54999999999995</v>
      </c>
    </row>
    <row r="17055" spans="3:4" ht="15" hidden="1" customHeight="1" x14ac:dyDescent="0.25">
      <c r="C17055" s="160" t="s">
        <v>553</v>
      </c>
      <c r="D17055" s="161">
        <v>1067.1400000000001</v>
      </c>
    </row>
    <row r="17056" spans="3:4" ht="15" hidden="1" customHeight="1" x14ac:dyDescent="0.25">
      <c r="C17056" s="158" t="s">
        <v>541</v>
      </c>
      <c r="D17056" s="159">
        <v>205.14</v>
      </c>
    </row>
    <row r="17057" spans="3:4" ht="15" hidden="1" customHeight="1" x14ac:dyDescent="0.25">
      <c r="C17057" s="160" t="s">
        <v>308</v>
      </c>
      <c r="D17057" s="161">
        <v>981.47</v>
      </c>
    </row>
    <row r="17058" spans="3:4" ht="15" hidden="1" customHeight="1" x14ac:dyDescent="0.25">
      <c r="C17058" s="158" t="s">
        <v>307</v>
      </c>
      <c r="D17058" s="159">
        <v>1272.26</v>
      </c>
    </row>
    <row r="17059" spans="3:4" ht="15" hidden="1" customHeight="1" x14ac:dyDescent="0.25">
      <c r="C17059" s="160" t="s">
        <v>552</v>
      </c>
      <c r="D17059" s="161">
        <v>427.39</v>
      </c>
    </row>
    <row r="17060" spans="3:4" ht="15" hidden="1" customHeight="1" x14ac:dyDescent="0.25">
      <c r="C17060" s="158" t="s">
        <v>309</v>
      </c>
      <c r="D17060" s="159">
        <v>899.49</v>
      </c>
    </row>
    <row r="17061" spans="3:4" ht="15" hidden="1" customHeight="1" x14ac:dyDescent="0.25">
      <c r="C17061" s="160" t="s">
        <v>558</v>
      </c>
      <c r="D17061" s="161">
        <v>524.23</v>
      </c>
    </row>
    <row r="17062" spans="3:4" ht="15" hidden="1" customHeight="1" x14ac:dyDescent="0.25">
      <c r="C17062" s="158" t="s">
        <v>542</v>
      </c>
      <c r="D17062" s="159">
        <v>783.11</v>
      </c>
    </row>
    <row r="17063" spans="3:4" ht="15" hidden="1" customHeight="1" x14ac:dyDescent="0.25">
      <c r="C17063" s="160" t="s">
        <v>312</v>
      </c>
      <c r="D17063" s="161">
        <v>165.03</v>
      </c>
    </row>
    <row r="17064" spans="3:4" ht="15" hidden="1" customHeight="1" x14ac:dyDescent="0.25">
      <c r="C17064" s="158" t="s">
        <v>307</v>
      </c>
      <c r="D17064" s="159">
        <v>877.59</v>
      </c>
    </row>
    <row r="17065" spans="3:4" ht="15" hidden="1" customHeight="1" x14ac:dyDescent="0.25">
      <c r="C17065" s="160" t="s">
        <v>552</v>
      </c>
      <c r="D17065" s="161">
        <v>1042.57</v>
      </c>
    </row>
    <row r="17066" spans="3:4" ht="15" hidden="1" customHeight="1" x14ac:dyDescent="0.25">
      <c r="C17066" s="158" t="s">
        <v>552</v>
      </c>
      <c r="D17066" s="159">
        <v>1019.07</v>
      </c>
    </row>
    <row r="17067" spans="3:4" ht="15" hidden="1" customHeight="1" x14ac:dyDescent="0.25">
      <c r="C17067" s="160" t="s">
        <v>542</v>
      </c>
      <c r="D17067" s="161">
        <v>52.95</v>
      </c>
    </row>
    <row r="17068" spans="3:4" ht="15" hidden="1" customHeight="1" x14ac:dyDescent="0.25">
      <c r="C17068" s="158" t="s">
        <v>309</v>
      </c>
      <c r="D17068" s="159">
        <v>380.83</v>
      </c>
    </row>
    <row r="17069" spans="3:4" ht="15" hidden="1" customHeight="1" x14ac:dyDescent="0.25">
      <c r="C17069" s="160" t="s">
        <v>557</v>
      </c>
      <c r="D17069" s="161">
        <v>31.41</v>
      </c>
    </row>
    <row r="17070" spans="3:4" ht="15" hidden="1" customHeight="1" x14ac:dyDescent="0.25">
      <c r="C17070" s="158" t="s">
        <v>308</v>
      </c>
      <c r="D17070" s="159">
        <v>324.95999999999998</v>
      </c>
    </row>
    <row r="17071" spans="3:4" ht="15" hidden="1" customHeight="1" x14ac:dyDescent="0.25">
      <c r="C17071" s="160" t="s">
        <v>551</v>
      </c>
      <c r="D17071" s="161">
        <v>755.51</v>
      </c>
    </row>
    <row r="17072" spans="3:4" ht="15" hidden="1" customHeight="1" x14ac:dyDescent="0.25">
      <c r="C17072" s="158" t="s">
        <v>542</v>
      </c>
      <c r="D17072" s="159">
        <v>785.97</v>
      </c>
    </row>
    <row r="17073" spans="3:4" ht="15" hidden="1" customHeight="1" x14ac:dyDescent="0.25">
      <c r="C17073" s="160" t="s">
        <v>541</v>
      </c>
      <c r="D17073" s="161">
        <v>687.96</v>
      </c>
    </row>
    <row r="17074" spans="3:4" ht="15" hidden="1" customHeight="1" x14ac:dyDescent="0.25">
      <c r="C17074" s="158" t="s">
        <v>542</v>
      </c>
      <c r="D17074" s="159">
        <v>1039.07</v>
      </c>
    </row>
    <row r="17075" spans="3:4" ht="15" hidden="1" customHeight="1" x14ac:dyDescent="0.25">
      <c r="C17075" s="160" t="s">
        <v>308</v>
      </c>
      <c r="D17075" s="161">
        <v>1169.0999999999999</v>
      </c>
    </row>
    <row r="17076" spans="3:4" ht="15" hidden="1" customHeight="1" x14ac:dyDescent="0.25">
      <c r="C17076" s="158" t="s">
        <v>558</v>
      </c>
      <c r="D17076" s="159">
        <v>1296.7</v>
      </c>
    </row>
    <row r="17077" spans="3:4" ht="15" hidden="1" customHeight="1" x14ac:dyDescent="0.25">
      <c r="C17077" s="160" t="s">
        <v>549</v>
      </c>
      <c r="D17077" s="161">
        <v>294.06</v>
      </c>
    </row>
    <row r="17078" spans="3:4" ht="15" hidden="1" customHeight="1" x14ac:dyDescent="0.25">
      <c r="C17078" s="158" t="s">
        <v>544</v>
      </c>
      <c r="D17078" s="159">
        <v>669.7</v>
      </c>
    </row>
    <row r="17079" spans="3:4" ht="15" hidden="1" customHeight="1" x14ac:dyDescent="0.25">
      <c r="C17079" s="160" t="s">
        <v>555</v>
      </c>
      <c r="D17079" s="161">
        <v>411.78</v>
      </c>
    </row>
    <row r="17080" spans="3:4" ht="15" hidden="1" customHeight="1" x14ac:dyDescent="0.25">
      <c r="C17080" s="158" t="s">
        <v>540</v>
      </c>
      <c r="D17080" s="159">
        <v>842.87</v>
      </c>
    </row>
    <row r="17081" spans="3:4" ht="15" hidden="1" customHeight="1" x14ac:dyDescent="0.25">
      <c r="C17081" s="160" t="s">
        <v>546</v>
      </c>
      <c r="D17081" s="161">
        <v>681.3</v>
      </c>
    </row>
    <row r="17082" spans="3:4" ht="15" hidden="1" customHeight="1" x14ac:dyDescent="0.25">
      <c r="C17082" s="158" t="s">
        <v>550</v>
      </c>
      <c r="D17082" s="159">
        <v>213</v>
      </c>
    </row>
    <row r="17083" spans="3:4" ht="15" hidden="1" customHeight="1" x14ac:dyDescent="0.25">
      <c r="C17083" s="160" t="s">
        <v>539</v>
      </c>
      <c r="D17083" s="161">
        <v>502.36</v>
      </c>
    </row>
    <row r="17084" spans="3:4" ht="15" hidden="1" customHeight="1" x14ac:dyDescent="0.25">
      <c r="C17084" s="158" t="s">
        <v>309</v>
      </c>
      <c r="D17084" s="159">
        <v>310.8</v>
      </c>
    </row>
    <row r="17085" spans="3:4" ht="15" hidden="1" customHeight="1" x14ac:dyDescent="0.25">
      <c r="C17085" s="160" t="s">
        <v>309</v>
      </c>
      <c r="D17085" s="161">
        <v>588.86</v>
      </c>
    </row>
    <row r="17086" spans="3:4" ht="15" hidden="1" customHeight="1" x14ac:dyDescent="0.25">
      <c r="C17086" s="158" t="s">
        <v>312</v>
      </c>
      <c r="D17086" s="159">
        <v>887.41</v>
      </c>
    </row>
    <row r="17087" spans="3:4" ht="15" hidden="1" customHeight="1" x14ac:dyDescent="0.25">
      <c r="C17087" s="160" t="s">
        <v>546</v>
      </c>
      <c r="D17087" s="161">
        <v>877.33</v>
      </c>
    </row>
    <row r="17088" spans="3:4" ht="15" hidden="1" customHeight="1" x14ac:dyDescent="0.25">
      <c r="C17088" s="158" t="s">
        <v>552</v>
      </c>
      <c r="D17088" s="159">
        <v>737.38</v>
      </c>
    </row>
    <row r="17089" spans="3:4" ht="15" hidden="1" customHeight="1" x14ac:dyDescent="0.25">
      <c r="C17089" s="160" t="s">
        <v>557</v>
      </c>
      <c r="D17089" s="161">
        <v>624.21</v>
      </c>
    </row>
    <row r="17090" spans="3:4" ht="15" hidden="1" customHeight="1" x14ac:dyDescent="0.25">
      <c r="C17090" s="158" t="s">
        <v>543</v>
      </c>
      <c r="D17090" s="159">
        <v>361.65</v>
      </c>
    </row>
    <row r="17091" spans="3:4" ht="15" hidden="1" customHeight="1" x14ac:dyDescent="0.25">
      <c r="C17091" s="160" t="s">
        <v>549</v>
      </c>
      <c r="D17091" s="161">
        <v>35.93</v>
      </c>
    </row>
    <row r="17092" spans="3:4" ht="15" hidden="1" customHeight="1" x14ac:dyDescent="0.25">
      <c r="C17092" s="158" t="s">
        <v>312</v>
      </c>
      <c r="D17092" s="159">
        <v>1165.5</v>
      </c>
    </row>
    <row r="17093" spans="3:4" ht="15" hidden="1" customHeight="1" x14ac:dyDescent="0.25">
      <c r="C17093" s="160" t="s">
        <v>549</v>
      </c>
      <c r="D17093" s="161">
        <v>749.85</v>
      </c>
    </row>
    <row r="17094" spans="3:4" ht="15" hidden="1" customHeight="1" x14ac:dyDescent="0.25">
      <c r="C17094" s="158" t="s">
        <v>541</v>
      </c>
      <c r="D17094" s="159">
        <v>580.96</v>
      </c>
    </row>
    <row r="17095" spans="3:4" ht="15" hidden="1" customHeight="1" x14ac:dyDescent="0.25">
      <c r="C17095" s="160" t="s">
        <v>312</v>
      </c>
      <c r="D17095" s="161">
        <v>565.14</v>
      </c>
    </row>
    <row r="17096" spans="3:4" ht="15" hidden="1" customHeight="1" x14ac:dyDescent="0.25">
      <c r="C17096" s="158" t="s">
        <v>308</v>
      </c>
      <c r="D17096" s="159">
        <v>1052.81</v>
      </c>
    </row>
    <row r="17097" spans="3:4" ht="15" hidden="1" customHeight="1" x14ac:dyDescent="0.25">
      <c r="C17097" s="160" t="s">
        <v>312</v>
      </c>
      <c r="D17097" s="161">
        <v>1132.0999999999999</v>
      </c>
    </row>
    <row r="17098" spans="3:4" ht="15" hidden="1" customHeight="1" x14ac:dyDescent="0.25">
      <c r="C17098" s="158" t="s">
        <v>540</v>
      </c>
      <c r="D17098" s="159">
        <v>613.42999999999995</v>
      </c>
    </row>
    <row r="17099" spans="3:4" ht="15" hidden="1" customHeight="1" x14ac:dyDescent="0.25">
      <c r="C17099" s="160" t="s">
        <v>542</v>
      </c>
      <c r="D17099" s="161">
        <v>618.04</v>
      </c>
    </row>
    <row r="17100" spans="3:4" ht="15" hidden="1" customHeight="1" x14ac:dyDescent="0.25">
      <c r="C17100" s="158" t="s">
        <v>312</v>
      </c>
      <c r="D17100" s="159">
        <v>593.69000000000005</v>
      </c>
    </row>
    <row r="17101" spans="3:4" ht="15" hidden="1" customHeight="1" x14ac:dyDescent="0.25">
      <c r="C17101" s="160" t="s">
        <v>547</v>
      </c>
      <c r="D17101" s="161">
        <v>557.96</v>
      </c>
    </row>
    <row r="17102" spans="3:4" ht="15" hidden="1" customHeight="1" x14ac:dyDescent="0.25">
      <c r="C17102" s="158" t="s">
        <v>541</v>
      </c>
      <c r="D17102" s="159">
        <v>569.95000000000005</v>
      </c>
    </row>
    <row r="17103" spans="3:4" ht="15" hidden="1" customHeight="1" x14ac:dyDescent="0.25">
      <c r="C17103" s="160" t="s">
        <v>553</v>
      </c>
      <c r="D17103" s="161">
        <v>670</v>
      </c>
    </row>
    <row r="17104" spans="3:4" ht="15" hidden="1" customHeight="1" x14ac:dyDescent="0.25">
      <c r="C17104" s="158" t="s">
        <v>544</v>
      </c>
      <c r="D17104" s="159">
        <v>211.79</v>
      </c>
    </row>
    <row r="17105" spans="3:4" ht="15" hidden="1" customHeight="1" x14ac:dyDescent="0.25">
      <c r="C17105" s="160" t="s">
        <v>553</v>
      </c>
      <c r="D17105" s="161">
        <v>1260.47</v>
      </c>
    </row>
    <row r="17106" spans="3:4" ht="15" hidden="1" customHeight="1" x14ac:dyDescent="0.25">
      <c r="C17106" s="158" t="s">
        <v>552</v>
      </c>
      <c r="D17106" s="159">
        <v>1299.6500000000001</v>
      </c>
    </row>
    <row r="17107" spans="3:4" ht="15" hidden="1" customHeight="1" x14ac:dyDescent="0.25">
      <c r="C17107" s="160" t="s">
        <v>308</v>
      </c>
      <c r="D17107" s="161">
        <v>821.52</v>
      </c>
    </row>
    <row r="17108" spans="3:4" ht="15" hidden="1" customHeight="1" x14ac:dyDescent="0.25">
      <c r="C17108" s="158" t="s">
        <v>555</v>
      </c>
      <c r="D17108" s="159">
        <v>77.11</v>
      </c>
    </row>
    <row r="17109" spans="3:4" ht="15" hidden="1" customHeight="1" x14ac:dyDescent="0.25">
      <c r="C17109" s="160" t="s">
        <v>545</v>
      </c>
      <c r="D17109" s="161">
        <v>367.36</v>
      </c>
    </row>
    <row r="17110" spans="3:4" ht="15" hidden="1" customHeight="1" x14ac:dyDescent="0.25">
      <c r="C17110" s="158" t="s">
        <v>309</v>
      </c>
      <c r="D17110" s="159">
        <v>1289.01</v>
      </c>
    </row>
    <row r="17111" spans="3:4" ht="15" hidden="1" customHeight="1" x14ac:dyDescent="0.25">
      <c r="C17111" s="160" t="s">
        <v>307</v>
      </c>
      <c r="D17111" s="161">
        <v>680.53</v>
      </c>
    </row>
    <row r="17112" spans="3:4" ht="15" hidden="1" customHeight="1" x14ac:dyDescent="0.25">
      <c r="C17112" s="158" t="s">
        <v>554</v>
      </c>
      <c r="D17112" s="159">
        <v>106.5</v>
      </c>
    </row>
    <row r="17113" spans="3:4" ht="15" hidden="1" customHeight="1" x14ac:dyDescent="0.25">
      <c r="C17113" s="160" t="s">
        <v>547</v>
      </c>
      <c r="D17113" s="161">
        <v>1063.47</v>
      </c>
    </row>
    <row r="17114" spans="3:4" ht="15" hidden="1" customHeight="1" x14ac:dyDescent="0.25">
      <c r="C17114" s="158" t="s">
        <v>309</v>
      </c>
      <c r="D17114" s="159">
        <v>559.65</v>
      </c>
    </row>
    <row r="17115" spans="3:4" ht="15" hidden="1" customHeight="1" x14ac:dyDescent="0.25">
      <c r="C17115" s="160" t="s">
        <v>309</v>
      </c>
      <c r="D17115" s="161">
        <v>450.38</v>
      </c>
    </row>
    <row r="17116" spans="3:4" ht="15" hidden="1" customHeight="1" x14ac:dyDescent="0.25">
      <c r="C17116" s="158" t="s">
        <v>308</v>
      </c>
      <c r="D17116" s="159">
        <v>1112.44</v>
      </c>
    </row>
    <row r="17117" spans="3:4" ht="15" hidden="1" customHeight="1" x14ac:dyDescent="0.25">
      <c r="C17117" s="160" t="s">
        <v>542</v>
      </c>
      <c r="D17117" s="161">
        <v>858.75</v>
      </c>
    </row>
    <row r="17118" spans="3:4" ht="15" hidden="1" customHeight="1" x14ac:dyDescent="0.25">
      <c r="C17118" s="158" t="s">
        <v>552</v>
      </c>
      <c r="D17118" s="159">
        <v>787.6</v>
      </c>
    </row>
    <row r="17119" spans="3:4" ht="15" hidden="1" customHeight="1" x14ac:dyDescent="0.25">
      <c r="C17119" s="160" t="s">
        <v>540</v>
      </c>
      <c r="D17119" s="161">
        <v>1093.8</v>
      </c>
    </row>
    <row r="17120" spans="3:4" ht="15" hidden="1" customHeight="1" x14ac:dyDescent="0.25">
      <c r="C17120" s="158" t="s">
        <v>547</v>
      </c>
      <c r="D17120" s="159">
        <v>625.96</v>
      </c>
    </row>
    <row r="17121" spans="3:4" ht="15" hidden="1" customHeight="1" x14ac:dyDescent="0.25">
      <c r="C17121" s="160" t="s">
        <v>312</v>
      </c>
      <c r="D17121" s="161">
        <v>200.93</v>
      </c>
    </row>
    <row r="17122" spans="3:4" ht="15" hidden="1" customHeight="1" x14ac:dyDescent="0.25">
      <c r="C17122" s="158" t="s">
        <v>312</v>
      </c>
      <c r="D17122" s="159">
        <v>534.71</v>
      </c>
    </row>
    <row r="17123" spans="3:4" ht="15" hidden="1" customHeight="1" x14ac:dyDescent="0.25">
      <c r="C17123" s="160" t="s">
        <v>546</v>
      </c>
      <c r="D17123" s="161">
        <v>343.47</v>
      </c>
    </row>
    <row r="17124" spans="3:4" ht="15" hidden="1" customHeight="1" x14ac:dyDescent="0.25">
      <c r="C17124" s="158" t="s">
        <v>557</v>
      </c>
      <c r="D17124" s="159">
        <v>965.9</v>
      </c>
    </row>
    <row r="17125" spans="3:4" ht="15" hidden="1" customHeight="1" x14ac:dyDescent="0.25">
      <c r="C17125" s="160" t="s">
        <v>539</v>
      </c>
      <c r="D17125" s="161">
        <v>1021.95</v>
      </c>
    </row>
    <row r="17126" spans="3:4" ht="15" hidden="1" customHeight="1" x14ac:dyDescent="0.25">
      <c r="C17126" s="158" t="s">
        <v>312</v>
      </c>
      <c r="D17126" s="159">
        <v>632.01</v>
      </c>
    </row>
    <row r="17127" spans="3:4" ht="15" hidden="1" customHeight="1" x14ac:dyDescent="0.25">
      <c r="C17127" s="160" t="s">
        <v>308</v>
      </c>
      <c r="D17127" s="161">
        <v>507.77</v>
      </c>
    </row>
    <row r="17128" spans="3:4" ht="15" hidden="1" customHeight="1" x14ac:dyDescent="0.25">
      <c r="C17128" s="158" t="s">
        <v>539</v>
      </c>
      <c r="D17128" s="159">
        <v>945.75</v>
      </c>
    </row>
    <row r="17129" spans="3:4" ht="15" hidden="1" customHeight="1" x14ac:dyDescent="0.25">
      <c r="C17129" s="160" t="s">
        <v>548</v>
      </c>
      <c r="D17129" s="161">
        <v>827.97</v>
      </c>
    </row>
    <row r="17130" spans="3:4" ht="15" hidden="1" customHeight="1" x14ac:dyDescent="0.25">
      <c r="C17130" s="158" t="s">
        <v>550</v>
      </c>
      <c r="D17130" s="159">
        <v>1219.68</v>
      </c>
    </row>
    <row r="17131" spans="3:4" ht="15" hidden="1" customHeight="1" x14ac:dyDescent="0.25">
      <c r="C17131" s="160" t="s">
        <v>546</v>
      </c>
      <c r="D17131" s="161">
        <v>247.33</v>
      </c>
    </row>
    <row r="17132" spans="3:4" ht="15" hidden="1" customHeight="1" x14ac:dyDescent="0.25">
      <c r="C17132" s="158" t="s">
        <v>545</v>
      </c>
      <c r="D17132" s="159">
        <v>101.73</v>
      </c>
    </row>
    <row r="17133" spans="3:4" ht="15" hidden="1" customHeight="1" x14ac:dyDescent="0.25">
      <c r="C17133" s="160" t="s">
        <v>549</v>
      </c>
      <c r="D17133" s="161">
        <v>1127.57</v>
      </c>
    </row>
    <row r="17134" spans="3:4" ht="15" hidden="1" customHeight="1" x14ac:dyDescent="0.25">
      <c r="C17134" s="158" t="s">
        <v>547</v>
      </c>
      <c r="D17134" s="159">
        <v>699.76</v>
      </c>
    </row>
    <row r="17135" spans="3:4" ht="15" hidden="1" customHeight="1" x14ac:dyDescent="0.25">
      <c r="C17135" s="160" t="s">
        <v>545</v>
      </c>
      <c r="D17135" s="161">
        <v>429.98</v>
      </c>
    </row>
    <row r="17136" spans="3:4" ht="15" hidden="1" customHeight="1" x14ac:dyDescent="0.25">
      <c r="C17136" s="158" t="s">
        <v>545</v>
      </c>
      <c r="D17136" s="159">
        <v>530.59</v>
      </c>
    </row>
    <row r="17137" spans="3:4" ht="15" hidden="1" customHeight="1" x14ac:dyDescent="0.25">
      <c r="C17137" s="160" t="s">
        <v>549</v>
      </c>
      <c r="D17137" s="161">
        <v>857.66</v>
      </c>
    </row>
    <row r="17138" spans="3:4" ht="15" hidden="1" customHeight="1" x14ac:dyDescent="0.25">
      <c r="C17138" s="158" t="s">
        <v>308</v>
      </c>
      <c r="D17138" s="159">
        <v>535.30999999999995</v>
      </c>
    </row>
    <row r="17139" spans="3:4" ht="15" hidden="1" customHeight="1" x14ac:dyDescent="0.25">
      <c r="C17139" s="160" t="s">
        <v>552</v>
      </c>
      <c r="D17139" s="161">
        <v>389.23</v>
      </c>
    </row>
    <row r="17140" spans="3:4" ht="15" hidden="1" customHeight="1" x14ac:dyDescent="0.25">
      <c r="C17140" s="158" t="s">
        <v>539</v>
      </c>
      <c r="D17140" s="159">
        <v>298.32</v>
      </c>
    </row>
    <row r="17141" spans="3:4" ht="15" hidden="1" customHeight="1" x14ac:dyDescent="0.25">
      <c r="C17141" s="160" t="s">
        <v>546</v>
      </c>
      <c r="D17141" s="161">
        <v>649.4</v>
      </c>
    </row>
    <row r="17142" spans="3:4" ht="15" hidden="1" customHeight="1" x14ac:dyDescent="0.25">
      <c r="C17142" s="158" t="s">
        <v>545</v>
      </c>
      <c r="D17142" s="159">
        <v>706.58</v>
      </c>
    </row>
    <row r="17143" spans="3:4" ht="15" hidden="1" customHeight="1" x14ac:dyDescent="0.25">
      <c r="C17143" s="160" t="s">
        <v>540</v>
      </c>
      <c r="D17143" s="161">
        <v>571.66</v>
      </c>
    </row>
    <row r="17144" spans="3:4" ht="15" hidden="1" customHeight="1" x14ac:dyDescent="0.25">
      <c r="C17144" s="158" t="s">
        <v>308</v>
      </c>
      <c r="D17144" s="159">
        <v>1092.9100000000001</v>
      </c>
    </row>
    <row r="17145" spans="3:4" ht="15" hidden="1" customHeight="1" x14ac:dyDescent="0.25">
      <c r="C17145" s="160" t="s">
        <v>308</v>
      </c>
      <c r="D17145" s="161">
        <v>308.38</v>
      </c>
    </row>
    <row r="17146" spans="3:4" ht="15" hidden="1" customHeight="1" x14ac:dyDescent="0.25">
      <c r="C17146" s="158" t="s">
        <v>547</v>
      </c>
      <c r="D17146" s="159">
        <v>770.06</v>
      </c>
    </row>
    <row r="17147" spans="3:4" ht="15" hidden="1" customHeight="1" x14ac:dyDescent="0.25">
      <c r="C17147" s="160" t="s">
        <v>543</v>
      </c>
      <c r="D17147" s="161">
        <v>1240.8800000000001</v>
      </c>
    </row>
    <row r="17148" spans="3:4" ht="15" hidden="1" customHeight="1" x14ac:dyDescent="0.25">
      <c r="C17148" s="158" t="s">
        <v>551</v>
      </c>
      <c r="D17148" s="159">
        <v>592.12</v>
      </c>
    </row>
    <row r="17149" spans="3:4" ht="15" hidden="1" customHeight="1" x14ac:dyDescent="0.25">
      <c r="C17149" s="160" t="s">
        <v>312</v>
      </c>
      <c r="D17149" s="161">
        <v>117.81</v>
      </c>
    </row>
    <row r="17150" spans="3:4" ht="15" hidden="1" customHeight="1" x14ac:dyDescent="0.25">
      <c r="C17150" s="158" t="s">
        <v>540</v>
      </c>
      <c r="D17150" s="159">
        <v>893.28</v>
      </c>
    </row>
    <row r="17151" spans="3:4" ht="15" hidden="1" customHeight="1" x14ac:dyDescent="0.25">
      <c r="C17151" s="160" t="s">
        <v>557</v>
      </c>
      <c r="D17151" s="161">
        <v>1149.05</v>
      </c>
    </row>
    <row r="17152" spans="3:4" ht="15" hidden="1" customHeight="1" x14ac:dyDescent="0.25">
      <c r="C17152" s="158" t="s">
        <v>307</v>
      </c>
      <c r="D17152" s="159">
        <v>73.2</v>
      </c>
    </row>
    <row r="17153" spans="3:4" ht="15" hidden="1" customHeight="1" x14ac:dyDescent="0.25">
      <c r="C17153" s="160" t="s">
        <v>540</v>
      </c>
      <c r="D17153" s="161">
        <v>929.41</v>
      </c>
    </row>
    <row r="17154" spans="3:4" ht="15" hidden="1" customHeight="1" x14ac:dyDescent="0.25">
      <c r="C17154" s="158" t="s">
        <v>539</v>
      </c>
      <c r="D17154" s="159">
        <v>721.94</v>
      </c>
    </row>
    <row r="17155" spans="3:4" ht="15" hidden="1" customHeight="1" x14ac:dyDescent="0.25">
      <c r="C17155" s="160" t="s">
        <v>551</v>
      </c>
      <c r="D17155" s="161">
        <v>948.13</v>
      </c>
    </row>
    <row r="17156" spans="3:4" ht="15" hidden="1" customHeight="1" x14ac:dyDescent="0.25">
      <c r="C17156" s="158" t="s">
        <v>552</v>
      </c>
      <c r="D17156" s="159">
        <v>1284.73</v>
      </c>
    </row>
    <row r="17157" spans="3:4" ht="15" hidden="1" customHeight="1" x14ac:dyDescent="0.25">
      <c r="C17157" s="160" t="s">
        <v>545</v>
      </c>
      <c r="D17157" s="161">
        <v>761.75</v>
      </c>
    </row>
    <row r="17158" spans="3:4" ht="15" hidden="1" customHeight="1" x14ac:dyDescent="0.25">
      <c r="C17158" s="158" t="s">
        <v>309</v>
      </c>
      <c r="D17158" s="159">
        <v>1061.6199999999999</v>
      </c>
    </row>
    <row r="17159" spans="3:4" ht="15" hidden="1" customHeight="1" x14ac:dyDescent="0.25">
      <c r="C17159" s="160" t="s">
        <v>312</v>
      </c>
      <c r="D17159" s="161">
        <v>596.09</v>
      </c>
    </row>
    <row r="17160" spans="3:4" ht="15" hidden="1" customHeight="1" x14ac:dyDescent="0.25">
      <c r="C17160" s="158" t="s">
        <v>557</v>
      </c>
      <c r="D17160" s="159">
        <v>438.84</v>
      </c>
    </row>
    <row r="17161" spans="3:4" ht="15" hidden="1" customHeight="1" x14ac:dyDescent="0.25">
      <c r="C17161" s="160" t="s">
        <v>551</v>
      </c>
      <c r="D17161" s="161">
        <v>829.59</v>
      </c>
    </row>
    <row r="17162" spans="3:4" ht="15" hidden="1" customHeight="1" x14ac:dyDescent="0.25">
      <c r="C17162" s="158" t="s">
        <v>308</v>
      </c>
      <c r="D17162" s="159">
        <v>341.45</v>
      </c>
    </row>
    <row r="17163" spans="3:4" ht="15" hidden="1" customHeight="1" x14ac:dyDescent="0.25">
      <c r="C17163" s="160" t="s">
        <v>547</v>
      </c>
      <c r="D17163" s="161">
        <v>1029.04</v>
      </c>
    </row>
    <row r="17164" spans="3:4" ht="15" hidden="1" customHeight="1" x14ac:dyDescent="0.25">
      <c r="C17164" s="158" t="s">
        <v>556</v>
      </c>
      <c r="D17164" s="159">
        <v>1023.69</v>
      </c>
    </row>
    <row r="17165" spans="3:4" ht="15" hidden="1" customHeight="1" x14ac:dyDescent="0.25">
      <c r="C17165" s="160" t="s">
        <v>553</v>
      </c>
      <c r="D17165" s="161">
        <v>765.74</v>
      </c>
    </row>
    <row r="17166" spans="3:4" ht="15" hidden="1" customHeight="1" x14ac:dyDescent="0.25">
      <c r="C17166" s="158" t="s">
        <v>307</v>
      </c>
      <c r="D17166" s="159">
        <v>665.6</v>
      </c>
    </row>
    <row r="17167" spans="3:4" ht="15" hidden="1" customHeight="1" x14ac:dyDescent="0.25">
      <c r="C17167" s="160" t="s">
        <v>551</v>
      </c>
      <c r="D17167" s="161">
        <v>671.19</v>
      </c>
    </row>
    <row r="17168" spans="3:4" ht="15" hidden="1" customHeight="1" x14ac:dyDescent="0.25">
      <c r="C17168" s="158" t="s">
        <v>543</v>
      </c>
      <c r="D17168" s="159">
        <v>866.86</v>
      </c>
    </row>
    <row r="17169" spans="3:4" ht="15" hidden="1" customHeight="1" x14ac:dyDescent="0.25">
      <c r="C17169" s="160" t="s">
        <v>309</v>
      </c>
      <c r="D17169" s="161">
        <v>414.87</v>
      </c>
    </row>
    <row r="17170" spans="3:4" ht="15" hidden="1" customHeight="1" x14ac:dyDescent="0.25">
      <c r="C17170" s="158" t="s">
        <v>549</v>
      </c>
      <c r="D17170" s="159">
        <v>306.32</v>
      </c>
    </row>
    <row r="17171" spans="3:4" ht="15" hidden="1" customHeight="1" x14ac:dyDescent="0.25">
      <c r="C17171" s="160" t="s">
        <v>552</v>
      </c>
      <c r="D17171" s="161">
        <v>390.21</v>
      </c>
    </row>
    <row r="17172" spans="3:4" ht="15" hidden="1" customHeight="1" x14ac:dyDescent="0.25">
      <c r="C17172" s="158" t="s">
        <v>557</v>
      </c>
      <c r="D17172" s="159">
        <v>1165.71</v>
      </c>
    </row>
    <row r="17173" spans="3:4" ht="15" hidden="1" customHeight="1" x14ac:dyDescent="0.25">
      <c r="C17173" s="160" t="s">
        <v>312</v>
      </c>
      <c r="D17173" s="161">
        <v>493.89</v>
      </c>
    </row>
    <row r="17174" spans="3:4" ht="15" hidden="1" customHeight="1" x14ac:dyDescent="0.25">
      <c r="C17174" s="158" t="s">
        <v>312</v>
      </c>
      <c r="D17174" s="159">
        <v>682.39</v>
      </c>
    </row>
    <row r="17175" spans="3:4" ht="15" hidden="1" customHeight="1" x14ac:dyDescent="0.25">
      <c r="C17175" s="160" t="s">
        <v>542</v>
      </c>
      <c r="D17175" s="161">
        <v>226.89</v>
      </c>
    </row>
    <row r="17176" spans="3:4" ht="15" hidden="1" customHeight="1" x14ac:dyDescent="0.25">
      <c r="C17176" s="158" t="s">
        <v>543</v>
      </c>
      <c r="D17176" s="159">
        <v>1161.08</v>
      </c>
    </row>
    <row r="17177" spans="3:4" ht="15" hidden="1" customHeight="1" x14ac:dyDescent="0.25">
      <c r="C17177" s="160" t="s">
        <v>539</v>
      </c>
      <c r="D17177" s="161">
        <v>346.23</v>
      </c>
    </row>
    <row r="17178" spans="3:4" ht="15" hidden="1" customHeight="1" x14ac:dyDescent="0.25">
      <c r="C17178" s="158" t="s">
        <v>541</v>
      </c>
      <c r="D17178" s="159">
        <v>840.48</v>
      </c>
    </row>
    <row r="17179" spans="3:4" ht="15" hidden="1" customHeight="1" x14ac:dyDescent="0.25">
      <c r="C17179" s="160" t="s">
        <v>552</v>
      </c>
      <c r="D17179" s="161">
        <v>517.46</v>
      </c>
    </row>
    <row r="17180" spans="3:4" ht="15" hidden="1" customHeight="1" x14ac:dyDescent="0.25">
      <c r="C17180" s="158" t="s">
        <v>312</v>
      </c>
      <c r="D17180" s="159">
        <v>795.33</v>
      </c>
    </row>
    <row r="17181" spans="3:4" ht="15" hidden="1" customHeight="1" x14ac:dyDescent="0.25">
      <c r="C17181" s="160" t="s">
        <v>307</v>
      </c>
      <c r="D17181" s="161">
        <v>381.27</v>
      </c>
    </row>
    <row r="17182" spans="3:4" ht="15" hidden="1" customHeight="1" x14ac:dyDescent="0.25">
      <c r="C17182" s="158" t="s">
        <v>539</v>
      </c>
      <c r="D17182" s="159">
        <v>101.15</v>
      </c>
    </row>
    <row r="17183" spans="3:4" ht="15" hidden="1" customHeight="1" x14ac:dyDescent="0.25">
      <c r="C17183" s="160" t="s">
        <v>307</v>
      </c>
      <c r="D17183" s="161">
        <v>98.6</v>
      </c>
    </row>
    <row r="17184" spans="3:4" ht="15" hidden="1" customHeight="1" x14ac:dyDescent="0.25">
      <c r="C17184" s="158" t="s">
        <v>540</v>
      </c>
      <c r="D17184" s="159">
        <v>356.71</v>
      </c>
    </row>
    <row r="17185" spans="3:4" ht="15" hidden="1" customHeight="1" x14ac:dyDescent="0.25">
      <c r="C17185" s="160" t="s">
        <v>541</v>
      </c>
      <c r="D17185" s="161">
        <v>688.08</v>
      </c>
    </row>
    <row r="17186" spans="3:4" ht="15" hidden="1" customHeight="1" x14ac:dyDescent="0.25">
      <c r="C17186" s="158" t="s">
        <v>545</v>
      </c>
      <c r="D17186" s="159">
        <v>960.5</v>
      </c>
    </row>
    <row r="17187" spans="3:4" ht="15" hidden="1" customHeight="1" x14ac:dyDescent="0.25">
      <c r="C17187" s="160" t="s">
        <v>544</v>
      </c>
      <c r="D17187" s="161">
        <v>482.25</v>
      </c>
    </row>
    <row r="17188" spans="3:4" ht="15" hidden="1" customHeight="1" x14ac:dyDescent="0.25">
      <c r="C17188" s="158" t="s">
        <v>539</v>
      </c>
      <c r="D17188" s="159">
        <v>486.65</v>
      </c>
    </row>
    <row r="17189" spans="3:4" ht="15" hidden="1" customHeight="1" x14ac:dyDescent="0.25">
      <c r="C17189" s="160" t="s">
        <v>552</v>
      </c>
      <c r="D17189" s="161">
        <v>1202.68</v>
      </c>
    </row>
    <row r="17190" spans="3:4" ht="15" hidden="1" customHeight="1" x14ac:dyDescent="0.25">
      <c r="C17190" s="158" t="s">
        <v>545</v>
      </c>
      <c r="D17190" s="159">
        <v>571.55999999999995</v>
      </c>
    </row>
    <row r="17191" spans="3:4" ht="15" hidden="1" customHeight="1" x14ac:dyDescent="0.25">
      <c r="C17191" s="160" t="s">
        <v>547</v>
      </c>
      <c r="D17191" s="161">
        <v>1279.81</v>
      </c>
    </row>
    <row r="17192" spans="3:4" ht="15" hidden="1" customHeight="1" x14ac:dyDescent="0.25">
      <c r="C17192" s="158" t="s">
        <v>551</v>
      </c>
      <c r="D17192" s="159">
        <v>450.51</v>
      </c>
    </row>
    <row r="17193" spans="3:4" ht="15" hidden="1" customHeight="1" x14ac:dyDescent="0.25">
      <c r="C17193" s="160" t="s">
        <v>557</v>
      </c>
      <c r="D17193" s="161">
        <v>618.9</v>
      </c>
    </row>
    <row r="17194" spans="3:4" ht="15" hidden="1" customHeight="1" x14ac:dyDescent="0.25">
      <c r="C17194" s="158" t="s">
        <v>557</v>
      </c>
      <c r="D17194" s="159">
        <v>76.16</v>
      </c>
    </row>
    <row r="17195" spans="3:4" ht="15" hidden="1" customHeight="1" x14ac:dyDescent="0.25">
      <c r="C17195" s="160" t="s">
        <v>549</v>
      </c>
      <c r="D17195" s="161">
        <v>25.86</v>
      </c>
    </row>
    <row r="17196" spans="3:4" ht="15" hidden="1" customHeight="1" x14ac:dyDescent="0.25">
      <c r="C17196" s="158" t="s">
        <v>553</v>
      </c>
      <c r="D17196" s="159">
        <v>932.4</v>
      </c>
    </row>
    <row r="17197" spans="3:4" ht="15" hidden="1" customHeight="1" x14ac:dyDescent="0.25">
      <c r="C17197" s="160" t="s">
        <v>557</v>
      </c>
      <c r="D17197" s="161">
        <v>340.74</v>
      </c>
    </row>
    <row r="17198" spans="3:4" ht="15" hidden="1" customHeight="1" x14ac:dyDescent="0.25">
      <c r="C17198" s="158" t="s">
        <v>539</v>
      </c>
      <c r="D17198" s="159">
        <v>1123.07</v>
      </c>
    </row>
    <row r="17199" spans="3:4" ht="15" hidden="1" customHeight="1" x14ac:dyDescent="0.25">
      <c r="C17199" s="160" t="s">
        <v>552</v>
      </c>
      <c r="D17199" s="161">
        <v>1056.9000000000001</v>
      </c>
    </row>
    <row r="17200" spans="3:4" ht="15" hidden="1" customHeight="1" x14ac:dyDescent="0.25">
      <c r="C17200" s="158" t="s">
        <v>549</v>
      </c>
      <c r="D17200" s="159">
        <v>380.73</v>
      </c>
    </row>
    <row r="17201" spans="3:4" ht="15" hidden="1" customHeight="1" x14ac:dyDescent="0.25">
      <c r="C17201" s="160" t="s">
        <v>542</v>
      </c>
      <c r="D17201" s="161">
        <v>136.38999999999999</v>
      </c>
    </row>
    <row r="17202" spans="3:4" ht="15" hidden="1" customHeight="1" x14ac:dyDescent="0.25">
      <c r="C17202" s="158" t="s">
        <v>539</v>
      </c>
      <c r="D17202" s="159">
        <v>446.7</v>
      </c>
    </row>
    <row r="17203" spans="3:4" ht="15" hidden="1" customHeight="1" x14ac:dyDescent="0.25">
      <c r="C17203" s="160" t="s">
        <v>549</v>
      </c>
      <c r="D17203" s="161">
        <v>598.41999999999996</v>
      </c>
    </row>
    <row r="17204" spans="3:4" ht="15" hidden="1" customHeight="1" x14ac:dyDescent="0.25">
      <c r="C17204" s="158" t="s">
        <v>547</v>
      </c>
      <c r="D17204" s="159">
        <v>1004.54</v>
      </c>
    </row>
    <row r="17205" spans="3:4" ht="15" hidden="1" customHeight="1" x14ac:dyDescent="0.25">
      <c r="C17205" s="160" t="s">
        <v>549</v>
      </c>
      <c r="D17205" s="161">
        <v>242.56</v>
      </c>
    </row>
    <row r="17206" spans="3:4" ht="15" hidden="1" customHeight="1" x14ac:dyDescent="0.25">
      <c r="C17206" s="158" t="s">
        <v>551</v>
      </c>
      <c r="D17206" s="159">
        <v>843.74</v>
      </c>
    </row>
    <row r="17207" spans="3:4" ht="15" hidden="1" customHeight="1" x14ac:dyDescent="0.25">
      <c r="C17207" s="160" t="s">
        <v>539</v>
      </c>
      <c r="D17207" s="161">
        <v>1297.24</v>
      </c>
    </row>
    <row r="17208" spans="3:4" ht="15" hidden="1" customHeight="1" x14ac:dyDescent="0.25">
      <c r="C17208" s="158" t="s">
        <v>552</v>
      </c>
      <c r="D17208" s="159">
        <v>530.78</v>
      </c>
    </row>
    <row r="17209" spans="3:4" ht="15" hidden="1" customHeight="1" x14ac:dyDescent="0.25">
      <c r="C17209" s="160" t="s">
        <v>553</v>
      </c>
      <c r="D17209" s="161">
        <v>416.63</v>
      </c>
    </row>
    <row r="17210" spans="3:4" ht="15" hidden="1" customHeight="1" x14ac:dyDescent="0.25">
      <c r="C17210" s="158" t="s">
        <v>547</v>
      </c>
      <c r="D17210" s="159">
        <v>694.34</v>
      </c>
    </row>
    <row r="17211" spans="3:4" ht="15" hidden="1" customHeight="1" x14ac:dyDescent="0.25">
      <c r="C17211" s="160" t="s">
        <v>539</v>
      </c>
      <c r="D17211" s="161">
        <v>97.3</v>
      </c>
    </row>
    <row r="17212" spans="3:4" ht="15" hidden="1" customHeight="1" x14ac:dyDescent="0.25">
      <c r="C17212" s="158" t="s">
        <v>549</v>
      </c>
      <c r="D17212" s="159">
        <v>1046.3499999999999</v>
      </c>
    </row>
    <row r="17213" spans="3:4" ht="15" hidden="1" customHeight="1" x14ac:dyDescent="0.25">
      <c r="C17213" s="160" t="s">
        <v>544</v>
      </c>
      <c r="D17213" s="161">
        <v>450.96</v>
      </c>
    </row>
    <row r="17214" spans="3:4" ht="15" hidden="1" customHeight="1" x14ac:dyDescent="0.25">
      <c r="C17214" s="158" t="s">
        <v>557</v>
      </c>
      <c r="D17214" s="159">
        <v>240.27</v>
      </c>
    </row>
    <row r="17215" spans="3:4" ht="15" hidden="1" customHeight="1" x14ac:dyDescent="0.25">
      <c r="C17215" s="160" t="s">
        <v>542</v>
      </c>
      <c r="D17215" s="161">
        <v>762.9</v>
      </c>
    </row>
    <row r="17216" spans="3:4" ht="15" hidden="1" customHeight="1" x14ac:dyDescent="0.25">
      <c r="C17216" s="158" t="s">
        <v>553</v>
      </c>
      <c r="D17216" s="159">
        <v>207.54</v>
      </c>
    </row>
    <row r="17217" spans="3:4" ht="15" hidden="1" customHeight="1" x14ac:dyDescent="0.25">
      <c r="C17217" s="160" t="s">
        <v>543</v>
      </c>
      <c r="D17217" s="161">
        <v>484.49</v>
      </c>
    </row>
    <row r="17218" spans="3:4" ht="15" hidden="1" customHeight="1" x14ac:dyDescent="0.25">
      <c r="C17218" s="158" t="s">
        <v>554</v>
      </c>
      <c r="D17218" s="159">
        <v>413.25</v>
      </c>
    </row>
    <row r="17219" spans="3:4" ht="15" hidden="1" customHeight="1" x14ac:dyDescent="0.25">
      <c r="C17219" s="160" t="s">
        <v>312</v>
      </c>
      <c r="D17219" s="161">
        <v>699.12</v>
      </c>
    </row>
    <row r="17220" spans="3:4" ht="15" hidden="1" customHeight="1" x14ac:dyDescent="0.25">
      <c r="C17220" s="158" t="s">
        <v>309</v>
      </c>
      <c r="D17220" s="159">
        <v>1080.99</v>
      </c>
    </row>
    <row r="17221" spans="3:4" ht="15" hidden="1" customHeight="1" x14ac:dyDescent="0.25">
      <c r="C17221" s="160" t="s">
        <v>553</v>
      </c>
      <c r="D17221" s="161">
        <v>707.6</v>
      </c>
    </row>
    <row r="17222" spans="3:4" ht="15" hidden="1" customHeight="1" x14ac:dyDescent="0.25">
      <c r="C17222" s="158" t="s">
        <v>308</v>
      </c>
      <c r="D17222" s="159">
        <v>386.81</v>
      </c>
    </row>
    <row r="17223" spans="3:4" ht="15" hidden="1" customHeight="1" x14ac:dyDescent="0.25">
      <c r="C17223" s="160" t="s">
        <v>548</v>
      </c>
      <c r="D17223" s="161">
        <v>173.7</v>
      </c>
    </row>
    <row r="17224" spans="3:4" ht="15" hidden="1" customHeight="1" x14ac:dyDescent="0.25">
      <c r="C17224" s="158" t="s">
        <v>547</v>
      </c>
      <c r="D17224" s="159">
        <v>382.56</v>
      </c>
    </row>
    <row r="17225" spans="3:4" ht="15" hidden="1" customHeight="1" x14ac:dyDescent="0.25">
      <c r="C17225" s="160" t="s">
        <v>551</v>
      </c>
      <c r="D17225" s="161">
        <v>1245.92</v>
      </c>
    </row>
    <row r="17226" spans="3:4" ht="15" hidden="1" customHeight="1" x14ac:dyDescent="0.25">
      <c r="C17226" s="158" t="s">
        <v>312</v>
      </c>
      <c r="D17226" s="159">
        <v>326.8</v>
      </c>
    </row>
    <row r="17227" spans="3:4" ht="15" hidden="1" customHeight="1" x14ac:dyDescent="0.25">
      <c r="C17227" s="160" t="s">
        <v>551</v>
      </c>
      <c r="D17227" s="161">
        <v>523.53</v>
      </c>
    </row>
    <row r="17228" spans="3:4" ht="15" hidden="1" customHeight="1" x14ac:dyDescent="0.25">
      <c r="C17228" s="158" t="s">
        <v>558</v>
      </c>
      <c r="D17228" s="159">
        <v>286.44</v>
      </c>
    </row>
    <row r="17229" spans="3:4" ht="15" hidden="1" customHeight="1" x14ac:dyDescent="0.25">
      <c r="C17229" s="160" t="s">
        <v>551</v>
      </c>
      <c r="D17229" s="161">
        <v>1063.79</v>
      </c>
    </row>
    <row r="17230" spans="3:4" ht="15" hidden="1" customHeight="1" x14ac:dyDescent="0.25">
      <c r="C17230" s="158" t="s">
        <v>543</v>
      </c>
      <c r="D17230" s="159">
        <v>1034.98</v>
      </c>
    </row>
    <row r="17231" spans="3:4" ht="15" hidden="1" customHeight="1" x14ac:dyDescent="0.25">
      <c r="C17231" s="160" t="s">
        <v>547</v>
      </c>
      <c r="D17231" s="161">
        <v>851.84</v>
      </c>
    </row>
    <row r="17232" spans="3:4" ht="15" hidden="1" customHeight="1" x14ac:dyDescent="0.25">
      <c r="C17232" s="158" t="s">
        <v>308</v>
      </c>
      <c r="D17232" s="159">
        <v>1076.3900000000001</v>
      </c>
    </row>
    <row r="17233" spans="3:4" ht="15" hidden="1" customHeight="1" x14ac:dyDescent="0.25">
      <c r="C17233" s="160" t="s">
        <v>552</v>
      </c>
      <c r="D17233" s="161">
        <v>1081.69</v>
      </c>
    </row>
    <row r="17234" spans="3:4" ht="15" hidden="1" customHeight="1" x14ac:dyDescent="0.25">
      <c r="C17234" s="158" t="s">
        <v>539</v>
      </c>
      <c r="D17234" s="159">
        <v>925.35</v>
      </c>
    </row>
    <row r="17235" spans="3:4" ht="15" hidden="1" customHeight="1" x14ac:dyDescent="0.25">
      <c r="C17235" s="160" t="s">
        <v>553</v>
      </c>
      <c r="D17235" s="161">
        <v>1079.27</v>
      </c>
    </row>
    <row r="17236" spans="3:4" ht="15" hidden="1" customHeight="1" x14ac:dyDescent="0.25">
      <c r="C17236" s="158" t="s">
        <v>308</v>
      </c>
      <c r="D17236" s="159">
        <v>132.02000000000001</v>
      </c>
    </row>
    <row r="17237" spans="3:4" ht="15" hidden="1" customHeight="1" x14ac:dyDescent="0.25">
      <c r="C17237" s="160" t="s">
        <v>545</v>
      </c>
      <c r="D17237" s="161">
        <v>814.42</v>
      </c>
    </row>
    <row r="17238" spans="3:4" ht="15" hidden="1" customHeight="1" x14ac:dyDescent="0.25">
      <c r="C17238" s="158" t="s">
        <v>546</v>
      </c>
      <c r="D17238" s="159">
        <v>1140.81</v>
      </c>
    </row>
    <row r="17239" spans="3:4" ht="15" hidden="1" customHeight="1" x14ac:dyDescent="0.25">
      <c r="C17239" s="160" t="s">
        <v>553</v>
      </c>
      <c r="D17239" s="161">
        <v>544.53</v>
      </c>
    </row>
    <row r="17240" spans="3:4" ht="15" hidden="1" customHeight="1" x14ac:dyDescent="0.25">
      <c r="C17240" s="158" t="s">
        <v>553</v>
      </c>
      <c r="D17240" s="159">
        <v>426.07</v>
      </c>
    </row>
    <row r="17241" spans="3:4" ht="15" hidden="1" customHeight="1" x14ac:dyDescent="0.25">
      <c r="C17241" s="160" t="s">
        <v>552</v>
      </c>
      <c r="D17241" s="161">
        <v>1058.55</v>
      </c>
    </row>
    <row r="17242" spans="3:4" ht="15" hidden="1" customHeight="1" x14ac:dyDescent="0.25">
      <c r="C17242" s="158" t="s">
        <v>539</v>
      </c>
      <c r="D17242" s="159">
        <v>457.79</v>
      </c>
    </row>
    <row r="17243" spans="3:4" ht="15" hidden="1" customHeight="1" x14ac:dyDescent="0.25">
      <c r="C17243" s="160" t="s">
        <v>540</v>
      </c>
      <c r="D17243" s="161">
        <v>774.02</v>
      </c>
    </row>
    <row r="17244" spans="3:4" ht="15" hidden="1" customHeight="1" x14ac:dyDescent="0.25">
      <c r="C17244" s="158" t="s">
        <v>549</v>
      </c>
      <c r="D17244" s="159">
        <v>265.98</v>
      </c>
    </row>
    <row r="17245" spans="3:4" ht="15" hidden="1" customHeight="1" x14ac:dyDescent="0.25">
      <c r="C17245" s="160" t="s">
        <v>540</v>
      </c>
      <c r="D17245" s="161">
        <v>501.92</v>
      </c>
    </row>
    <row r="17246" spans="3:4" ht="15" hidden="1" customHeight="1" x14ac:dyDescent="0.25">
      <c r="C17246" s="158" t="s">
        <v>539</v>
      </c>
      <c r="D17246" s="159">
        <v>586.83000000000004</v>
      </c>
    </row>
    <row r="17247" spans="3:4" ht="15" hidden="1" customHeight="1" x14ac:dyDescent="0.25">
      <c r="C17247" s="160" t="s">
        <v>542</v>
      </c>
      <c r="D17247" s="161">
        <v>1094.45</v>
      </c>
    </row>
    <row r="17248" spans="3:4" ht="15" hidden="1" customHeight="1" x14ac:dyDescent="0.25">
      <c r="C17248" s="158" t="s">
        <v>547</v>
      </c>
      <c r="D17248" s="159">
        <v>183.88</v>
      </c>
    </row>
    <row r="17249" spans="3:4" ht="15" hidden="1" customHeight="1" x14ac:dyDescent="0.25">
      <c r="C17249" s="160" t="s">
        <v>554</v>
      </c>
      <c r="D17249" s="161">
        <v>659.79</v>
      </c>
    </row>
    <row r="17250" spans="3:4" ht="15" hidden="1" customHeight="1" x14ac:dyDescent="0.25">
      <c r="C17250" s="158" t="s">
        <v>542</v>
      </c>
      <c r="D17250" s="159">
        <v>658.32</v>
      </c>
    </row>
    <row r="17251" spans="3:4" ht="15" hidden="1" customHeight="1" x14ac:dyDescent="0.25">
      <c r="C17251" s="160" t="s">
        <v>312</v>
      </c>
      <c r="D17251" s="161">
        <v>1258.6600000000001</v>
      </c>
    </row>
    <row r="17252" spans="3:4" ht="15" hidden="1" customHeight="1" x14ac:dyDescent="0.25">
      <c r="C17252" s="158" t="s">
        <v>546</v>
      </c>
      <c r="D17252" s="159">
        <v>400.86</v>
      </c>
    </row>
    <row r="17253" spans="3:4" ht="15" hidden="1" customHeight="1" x14ac:dyDescent="0.25">
      <c r="C17253" s="160" t="s">
        <v>546</v>
      </c>
      <c r="D17253" s="161">
        <v>744.28</v>
      </c>
    </row>
    <row r="17254" spans="3:4" ht="15" hidden="1" customHeight="1" x14ac:dyDescent="0.25">
      <c r="C17254" s="158" t="s">
        <v>542</v>
      </c>
      <c r="D17254" s="159">
        <v>183.63</v>
      </c>
    </row>
    <row r="17255" spans="3:4" ht="15" hidden="1" customHeight="1" x14ac:dyDescent="0.25">
      <c r="C17255" s="160" t="s">
        <v>540</v>
      </c>
      <c r="D17255" s="161">
        <v>762.98</v>
      </c>
    </row>
    <row r="17256" spans="3:4" ht="15" hidden="1" customHeight="1" x14ac:dyDescent="0.25">
      <c r="C17256" s="158" t="s">
        <v>309</v>
      </c>
      <c r="D17256" s="159">
        <v>666.71</v>
      </c>
    </row>
    <row r="17257" spans="3:4" ht="15" hidden="1" customHeight="1" x14ac:dyDescent="0.25">
      <c r="C17257" s="160" t="s">
        <v>543</v>
      </c>
      <c r="D17257" s="161">
        <v>791.57</v>
      </c>
    </row>
    <row r="17258" spans="3:4" ht="15" hidden="1" customHeight="1" x14ac:dyDescent="0.25">
      <c r="C17258" s="158" t="s">
        <v>546</v>
      </c>
      <c r="D17258" s="159">
        <v>1183.19</v>
      </c>
    </row>
    <row r="17259" spans="3:4" ht="15" hidden="1" customHeight="1" x14ac:dyDescent="0.25">
      <c r="C17259" s="160" t="s">
        <v>556</v>
      </c>
      <c r="D17259" s="161">
        <v>600.34</v>
      </c>
    </row>
    <row r="17260" spans="3:4" ht="15" hidden="1" customHeight="1" x14ac:dyDescent="0.25">
      <c r="C17260" s="158" t="s">
        <v>547</v>
      </c>
      <c r="D17260" s="159">
        <v>463.2</v>
      </c>
    </row>
    <row r="17261" spans="3:4" ht="15" hidden="1" customHeight="1" x14ac:dyDescent="0.25">
      <c r="C17261" s="160" t="s">
        <v>308</v>
      </c>
      <c r="D17261" s="161">
        <v>318.27999999999997</v>
      </c>
    </row>
    <row r="17262" spans="3:4" ht="15" hidden="1" customHeight="1" x14ac:dyDescent="0.25">
      <c r="C17262" s="158" t="s">
        <v>542</v>
      </c>
      <c r="D17262" s="159">
        <v>297.17</v>
      </c>
    </row>
    <row r="17263" spans="3:4" ht="15" hidden="1" customHeight="1" x14ac:dyDescent="0.25">
      <c r="C17263" s="160" t="s">
        <v>308</v>
      </c>
      <c r="D17263" s="161">
        <v>347.61</v>
      </c>
    </row>
    <row r="17264" spans="3:4" ht="15" hidden="1" customHeight="1" x14ac:dyDescent="0.25">
      <c r="C17264" s="158" t="s">
        <v>547</v>
      </c>
      <c r="D17264" s="159">
        <v>442.2</v>
      </c>
    </row>
    <row r="17265" spans="3:4" ht="15" hidden="1" customHeight="1" x14ac:dyDescent="0.25">
      <c r="C17265" s="160" t="s">
        <v>546</v>
      </c>
      <c r="D17265" s="161">
        <v>544.04999999999995</v>
      </c>
    </row>
    <row r="17266" spans="3:4" ht="15" hidden="1" customHeight="1" x14ac:dyDescent="0.25">
      <c r="C17266" s="158" t="s">
        <v>557</v>
      </c>
      <c r="D17266" s="159">
        <v>1261.6400000000001</v>
      </c>
    </row>
    <row r="17267" spans="3:4" ht="15" hidden="1" customHeight="1" x14ac:dyDescent="0.25">
      <c r="C17267" s="160" t="s">
        <v>547</v>
      </c>
      <c r="D17267" s="161">
        <v>363.2</v>
      </c>
    </row>
    <row r="17268" spans="3:4" ht="15" hidden="1" customHeight="1" x14ac:dyDescent="0.25">
      <c r="C17268" s="158" t="s">
        <v>541</v>
      </c>
      <c r="D17268" s="159">
        <v>659.49</v>
      </c>
    </row>
    <row r="17269" spans="3:4" ht="15" hidden="1" customHeight="1" x14ac:dyDescent="0.25">
      <c r="C17269" s="160" t="s">
        <v>549</v>
      </c>
      <c r="D17269" s="161">
        <v>636.41999999999996</v>
      </c>
    </row>
    <row r="17270" spans="3:4" ht="15" hidden="1" customHeight="1" x14ac:dyDescent="0.25">
      <c r="C17270" s="158" t="s">
        <v>547</v>
      </c>
      <c r="D17270" s="159">
        <v>485.36</v>
      </c>
    </row>
    <row r="17271" spans="3:4" ht="15" hidden="1" customHeight="1" x14ac:dyDescent="0.25">
      <c r="C17271" s="160" t="s">
        <v>312</v>
      </c>
      <c r="D17271" s="161">
        <v>178.53</v>
      </c>
    </row>
    <row r="17272" spans="3:4" ht="15" hidden="1" customHeight="1" x14ac:dyDescent="0.25">
      <c r="C17272" s="158" t="s">
        <v>548</v>
      </c>
      <c r="D17272" s="159">
        <v>11.47</v>
      </c>
    </row>
    <row r="17273" spans="3:4" ht="15" hidden="1" customHeight="1" x14ac:dyDescent="0.25">
      <c r="C17273" s="160" t="s">
        <v>551</v>
      </c>
      <c r="D17273" s="161">
        <v>208.87</v>
      </c>
    </row>
    <row r="17274" spans="3:4" ht="15" hidden="1" customHeight="1" x14ac:dyDescent="0.25">
      <c r="C17274" s="158" t="s">
        <v>540</v>
      </c>
      <c r="D17274" s="159">
        <v>683.51</v>
      </c>
    </row>
    <row r="17275" spans="3:4" ht="15" hidden="1" customHeight="1" x14ac:dyDescent="0.25">
      <c r="C17275" s="160" t="s">
        <v>551</v>
      </c>
      <c r="D17275" s="161">
        <v>131.16</v>
      </c>
    </row>
    <row r="17276" spans="3:4" ht="15" hidden="1" customHeight="1" x14ac:dyDescent="0.25">
      <c r="C17276" s="158" t="s">
        <v>557</v>
      </c>
      <c r="D17276" s="159">
        <v>531.80999999999995</v>
      </c>
    </row>
    <row r="17277" spans="3:4" ht="15" hidden="1" customHeight="1" x14ac:dyDescent="0.25">
      <c r="C17277" s="160" t="s">
        <v>551</v>
      </c>
      <c r="D17277" s="161">
        <v>608.58000000000004</v>
      </c>
    </row>
    <row r="17278" spans="3:4" ht="15" hidden="1" customHeight="1" x14ac:dyDescent="0.25">
      <c r="C17278" s="158" t="s">
        <v>540</v>
      </c>
      <c r="D17278" s="159">
        <v>99.84</v>
      </c>
    </row>
    <row r="17279" spans="3:4" ht="15" hidden="1" customHeight="1" x14ac:dyDescent="0.25">
      <c r="C17279" s="160" t="s">
        <v>547</v>
      </c>
      <c r="D17279" s="161">
        <v>743.93</v>
      </c>
    </row>
    <row r="17280" spans="3:4" ht="15" hidden="1" customHeight="1" x14ac:dyDescent="0.25">
      <c r="C17280" s="158" t="s">
        <v>553</v>
      </c>
      <c r="D17280" s="159">
        <v>655.56</v>
      </c>
    </row>
    <row r="17281" spans="3:4" ht="15" hidden="1" customHeight="1" x14ac:dyDescent="0.25">
      <c r="C17281" s="160" t="s">
        <v>552</v>
      </c>
      <c r="D17281" s="161">
        <v>229.97</v>
      </c>
    </row>
    <row r="17282" spans="3:4" ht="15" hidden="1" customHeight="1" x14ac:dyDescent="0.25">
      <c r="C17282" s="158" t="s">
        <v>540</v>
      </c>
      <c r="D17282" s="159">
        <v>876.71</v>
      </c>
    </row>
    <row r="17283" spans="3:4" ht="15" hidden="1" customHeight="1" x14ac:dyDescent="0.25">
      <c r="C17283" s="160" t="s">
        <v>540</v>
      </c>
      <c r="D17283" s="161">
        <v>806.15</v>
      </c>
    </row>
    <row r="17284" spans="3:4" ht="15" hidden="1" customHeight="1" x14ac:dyDescent="0.25">
      <c r="C17284" s="158" t="s">
        <v>539</v>
      </c>
      <c r="D17284" s="159">
        <v>572.13</v>
      </c>
    </row>
    <row r="17285" spans="3:4" ht="15" hidden="1" customHeight="1" x14ac:dyDescent="0.25">
      <c r="C17285" s="160" t="s">
        <v>308</v>
      </c>
      <c r="D17285" s="161">
        <v>448.74</v>
      </c>
    </row>
    <row r="17286" spans="3:4" ht="15" hidden="1" customHeight="1" x14ac:dyDescent="0.25">
      <c r="C17286" s="158" t="s">
        <v>551</v>
      </c>
      <c r="D17286" s="159">
        <v>1029.52</v>
      </c>
    </row>
    <row r="17287" spans="3:4" ht="15" hidden="1" customHeight="1" x14ac:dyDescent="0.25">
      <c r="C17287" s="160" t="s">
        <v>553</v>
      </c>
      <c r="D17287" s="161">
        <v>597.23</v>
      </c>
    </row>
    <row r="17288" spans="3:4" ht="15" hidden="1" customHeight="1" x14ac:dyDescent="0.25">
      <c r="C17288" s="158" t="s">
        <v>550</v>
      </c>
      <c r="D17288" s="159">
        <v>365.54</v>
      </c>
    </row>
    <row r="17289" spans="3:4" ht="15" hidden="1" customHeight="1" x14ac:dyDescent="0.25">
      <c r="C17289" s="160" t="s">
        <v>541</v>
      </c>
      <c r="D17289" s="161">
        <v>904.79</v>
      </c>
    </row>
    <row r="17290" spans="3:4" ht="15" hidden="1" customHeight="1" x14ac:dyDescent="0.25">
      <c r="C17290" s="158" t="s">
        <v>556</v>
      </c>
      <c r="D17290" s="159">
        <v>1074.5</v>
      </c>
    </row>
    <row r="17291" spans="3:4" ht="15" hidden="1" customHeight="1" x14ac:dyDescent="0.25">
      <c r="C17291" s="160" t="s">
        <v>542</v>
      </c>
      <c r="D17291" s="161">
        <v>1004.03</v>
      </c>
    </row>
    <row r="17292" spans="3:4" ht="15" hidden="1" customHeight="1" x14ac:dyDescent="0.25">
      <c r="C17292" s="158" t="s">
        <v>312</v>
      </c>
      <c r="D17292" s="159">
        <v>1216.99</v>
      </c>
    </row>
    <row r="17293" spans="3:4" ht="15" hidden="1" customHeight="1" x14ac:dyDescent="0.25">
      <c r="C17293" s="160" t="s">
        <v>541</v>
      </c>
      <c r="D17293" s="161">
        <v>447.55</v>
      </c>
    </row>
    <row r="17294" spans="3:4" ht="15" hidden="1" customHeight="1" x14ac:dyDescent="0.25">
      <c r="C17294" s="158" t="s">
        <v>557</v>
      </c>
      <c r="D17294" s="159">
        <v>23.77</v>
      </c>
    </row>
    <row r="17295" spans="3:4" ht="15" hidden="1" customHeight="1" x14ac:dyDescent="0.25">
      <c r="C17295" s="160" t="s">
        <v>540</v>
      </c>
      <c r="D17295" s="161">
        <v>447.56</v>
      </c>
    </row>
    <row r="17296" spans="3:4" ht="15" hidden="1" customHeight="1" x14ac:dyDescent="0.25">
      <c r="C17296" s="158" t="s">
        <v>550</v>
      </c>
      <c r="D17296" s="159">
        <v>702.48</v>
      </c>
    </row>
    <row r="17297" spans="3:4" ht="15" hidden="1" customHeight="1" x14ac:dyDescent="0.25">
      <c r="C17297" s="160" t="s">
        <v>308</v>
      </c>
      <c r="D17297" s="161">
        <v>305.64999999999998</v>
      </c>
    </row>
    <row r="17298" spans="3:4" ht="15" hidden="1" customHeight="1" x14ac:dyDescent="0.25">
      <c r="C17298" s="158" t="s">
        <v>553</v>
      </c>
      <c r="D17298" s="159">
        <v>1031.47</v>
      </c>
    </row>
    <row r="17299" spans="3:4" ht="15" hidden="1" customHeight="1" x14ac:dyDescent="0.25">
      <c r="C17299" s="160" t="s">
        <v>309</v>
      </c>
      <c r="D17299" s="161">
        <v>299</v>
      </c>
    </row>
    <row r="17300" spans="3:4" ht="15" hidden="1" customHeight="1" x14ac:dyDescent="0.25">
      <c r="C17300" s="158" t="s">
        <v>540</v>
      </c>
      <c r="D17300" s="159">
        <v>1030.28</v>
      </c>
    </row>
    <row r="17301" spans="3:4" ht="15" hidden="1" customHeight="1" x14ac:dyDescent="0.25">
      <c r="C17301" s="160" t="s">
        <v>556</v>
      </c>
      <c r="D17301" s="161">
        <v>1127.08</v>
      </c>
    </row>
    <row r="17302" spans="3:4" ht="15" hidden="1" customHeight="1" x14ac:dyDescent="0.25">
      <c r="C17302" s="158" t="s">
        <v>307</v>
      </c>
      <c r="D17302" s="159">
        <v>614.04</v>
      </c>
    </row>
    <row r="17303" spans="3:4" ht="15" hidden="1" customHeight="1" x14ac:dyDescent="0.25">
      <c r="C17303" s="160" t="s">
        <v>309</v>
      </c>
      <c r="D17303" s="161">
        <v>367.92</v>
      </c>
    </row>
    <row r="17304" spans="3:4" ht="15" hidden="1" customHeight="1" x14ac:dyDescent="0.25">
      <c r="C17304" s="158" t="s">
        <v>547</v>
      </c>
      <c r="D17304" s="159">
        <v>1062.07</v>
      </c>
    </row>
    <row r="17305" spans="3:4" ht="15" hidden="1" customHeight="1" x14ac:dyDescent="0.25">
      <c r="C17305" s="160" t="s">
        <v>557</v>
      </c>
      <c r="D17305" s="161">
        <v>861.18</v>
      </c>
    </row>
    <row r="17306" spans="3:4" ht="15" hidden="1" customHeight="1" x14ac:dyDescent="0.25">
      <c r="C17306" s="158" t="s">
        <v>546</v>
      </c>
      <c r="D17306" s="159">
        <v>447.04</v>
      </c>
    </row>
    <row r="17307" spans="3:4" ht="15" hidden="1" customHeight="1" x14ac:dyDescent="0.25">
      <c r="C17307" s="160" t="s">
        <v>545</v>
      </c>
      <c r="D17307" s="161">
        <v>702.98</v>
      </c>
    </row>
    <row r="17308" spans="3:4" ht="15" hidden="1" customHeight="1" x14ac:dyDescent="0.25">
      <c r="C17308" s="158" t="s">
        <v>549</v>
      </c>
      <c r="D17308" s="159">
        <v>1003.97</v>
      </c>
    </row>
    <row r="17309" spans="3:4" ht="15" hidden="1" customHeight="1" x14ac:dyDescent="0.25">
      <c r="C17309" s="160" t="s">
        <v>542</v>
      </c>
      <c r="D17309" s="161">
        <v>1015.53</v>
      </c>
    </row>
    <row r="17310" spans="3:4" ht="15" hidden="1" customHeight="1" x14ac:dyDescent="0.25">
      <c r="C17310" s="158" t="s">
        <v>542</v>
      </c>
      <c r="D17310" s="159">
        <v>1141.29</v>
      </c>
    </row>
    <row r="17311" spans="3:4" ht="15" hidden="1" customHeight="1" x14ac:dyDescent="0.25">
      <c r="C17311" s="160" t="s">
        <v>539</v>
      </c>
      <c r="D17311" s="161">
        <v>1108.23</v>
      </c>
    </row>
    <row r="17312" spans="3:4" ht="15" hidden="1" customHeight="1" x14ac:dyDescent="0.25">
      <c r="C17312" s="158" t="s">
        <v>547</v>
      </c>
      <c r="D17312" s="159">
        <v>372.53</v>
      </c>
    </row>
    <row r="17313" spans="3:4" ht="15" hidden="1" customHeight="1" x14ac:dyDescent="0.25">
      <c r="C17313" s="160" t="s">
        <v>549</v>
      </c>
      <c r="D17313" s="161">
        <v>780.01</v>
      </c>
    </row>
    <row r="17314" spans="3:4" ht="15" hidden="1" customHeight="1" x14ac:dyDescent="0.25">
      <c r="C17314" s="158" t="s">
        <v>549</v>
      </c>
      <c r="D17314" s="159">
        <v>332.75</v>
      </c>
    </row>
    <row r="17315" spans="3:4" ht="15" hidden="1" customHeight="1" x14ac:dyDescent="0.25">
      <c r="C17315" s="160" t="s">
        <v>549</v>
      </c>
      <c r="D17315" s="161">
        <v>723.9</v>
      </c>
    </row>
    <row r="17316" spans="3:4" ht="15" hidden="1" customHeight="1" x14ac:dyDescent="0.25">
      <c r="C17316" s="158" t="s">
        <v>547</v>
      </c>
      <c r="D17316" s="159">
        <v>284.57</v>
      </c>
    </row>
    <row r="17317" spans="3:4" ht="15" hidden="1" customHeight="1" x14ac:dyDescent="0.25">
      <c r="C17317" s="160" t="s">
        <v>543</v>
      </c>
      <c r="D17317" s="161">
        <v>736.53</v>
      </c>
    </row>
    <row r="17318" spans="3:4" ht="15" hidden="1" customHeight="1" x14ac:dyDescent="0.25">
      <c r="C17318" s="158" t="s">
        <v>546</v>
      </c>
      <c r="D17318" s="159">
        <v>977.96</v>
      </c>
    </row>
    <row r="17319" spans="3:4" ht="15" hidden="1" customHeight="1" x14ac:dyDescent="0.25">
      <c r="C17319" s="160" t="s">
        <v>551</v>
      </c>
      <c r="D17319" s="161">
        <v>272.55</v>
      </c>
    </row>
    <row r="17320" spans="3:4" ht="15" hidden="1" customHeight="1" x14ac:dyDescent="0.25">
      <c r="C17320" s="158" t="s">
        <v>546</v>
      </c>
      <c r="D17320" s="159">
        <v>771.21</v>
      </c>
    </row>
    <row r="17321" spans="3:4" ht="15" hidden="1" customHeight="1" x14ac:dyDescent="0.25">
      <c r="C17321" s="160" t="s">
        <v>545</v>
      </c>
      <c r="D17321" s="161">
        <v>407.13</v>
      </c>
    </row>
    <row r="17322" spans="3:4" ht="15" hidden="1" customHeight="1" x14ac:dyDescent="0.25">
      <c r="C17322" s="158" t="s">
        <v>555</v>
      </c>
      <c r="D17322" s="159">
        <v>477.49</v>
      </c>
    </row>
    <row r="17323" spans="3:4" ht="15" hidden="1" customHeight="1" x14ac:dyDescent="0.25">
      <c r="C17323" s="160" t="s">
        <v>556</v>
      </c>
      <c r="D17323" s="161">
        <v>47.96</v>
      </c>
    </row>
    <row r="17324" spans="3:4" ht="15" hidden="1" customHeight="1" x14ac:dyDescent="0.25">
      <c r="C17324" s="158" t="s">
        <v>542</v>
      </c>
      <c r="D17324" s="159">
        <v>1213.5</v>
      </c>
    </row>
    <row r="17325" spans="3:4" ht="15" hidden="1" customHeight="1" x14ac:dyDescent="0.25">
      <c r="C17325" s="160" t="s">
        <v>539</v>
      </c>
      <c r="D17325" s="161">
        <v>646.17999999999995</v>
      </c>
    </row>
    <row r="17326" spans="3:4" ht="15" hidden="1" customHeight="1" x14ac:dyDescent="0.25">
      <c r="C17326" s="158" t="s">
        <v>548</v>
      </c>
      <c r="D17326" s="159">
        <v>792.99</v>
      </c>
    </row>
    <row r="17327" spans="3:4" ht="15" hidden="1" customHeight="1" x14ac:dyDescent="0.25">
      <c r="C17327" s="160" t="s">
        <v>542</v>
      </c>
      <c r="D17327" s="161">
        <v>665.33</v>
      </c>
    </row>
    <row r="17328" spans="3:4" ht="15" hidden="1" customHeight="1" x14ac:dyDescent="0.25">
      <c r="C17328" s="158" t="s">
        <v>554</v>
      </c>
      <c r="D17328" s="159">
        <v>81.64</v>
      </c>
    </row>
    <row r="17329" spans="3:4" ht="15" hidden="1" customHeight="1" x14ac:dyDescent="0.25">
      <c r="C17329" s="160" t="s">
        <v>312</v>
      </c>
      <c r="D17329" s="161">
        <v>394.65</v>
      </c>
    </row>
    <row r="17330" spans="3:4" ht="15" hidden="1" customHeight="1" x14ac:dyDescent="0.25">
      <c r="C17330" s="158" t="s">
        <v>541</v>
      </c>
      <c r="D17330" s="159">
        <v>1125.57</v>
      </c>
    </row>
    <row r="17331" spans="3:4" ht="15" hidden="1" customHeight="1" x14ac:dyDescent="0.25">
      <c r="C17331" s="160" t="s">
        <v>542</v>
      </c>
      <c r="D17331" s="161">
        <v>300.60000000000002</v>
      </c>
    </row>
    <row r="17332" spans="3:4" ht="15" hidden="1" customHeight="1" x14ac:dyDescent="0.25">
      <c r="C17332" s="158" t="s">
        <v>309</v>
      </c>
      <c r="D17332" s="159">
        <v>403.36</v>
      </c>
    </row>
    <row r="17333" spans="3:4" ht="15" hidden="1" customHeight="1" x14ac:dyDescent="0.25">
      <c r="C17333" s="160" t="s">
        <v>543</v>
      </c>
      <c r="D17333" s="161">
        <v>833.22</v>
      </c>
    </row>
    <row r="17334" spans="3:4" ht="15" hidden="1" customHeight="1" x14ac:dyDescent="0.25">
      <c r="C17334" s="158" t="s">
        <v>542</v>
      </c>
      <c r="D17334" s="159">
        <v>851.43</v>
      </c>
    </row>
    <row r="17335" spans="3:4" ht="15" hidden="1" customHeight="1" x14ac:dyDescent="0.25">
      <c r="C17335" s="160" t="s">
        <v>549</v>
      </c>
      <c r="D17335" s="161">
        <v>1193.01</v>
      </c>
    </row>
    <row r="17336" spans="3:4" ht="15" hidden="1" customHeight="1" x14ac:dyDescent="0.25">
      <c r="C17336" s="158" t="s">
        <v>550</v>
      </c>
      <c r="D17336" s="159">
        <v>288.87</v>
      </c>
    </row>
    <row r="17337" spans="3:4" ht="15" hidden="1" customHeight="1" x14ac:dyDescent="0.25">
      <c r="C17337" s="160" t="s">
        <v>308</v>
      </c>
      <c r="D17337" s="161">
        <v>1135.17</v>
      </c>
    </row>
    <row r="17338" spans="3:4" ht="15" hidden="1" customHeight="1" x14ac:dyDescent="0.25">
      <c r="C17338" s="158" t="s">
        <v>543</v>
      </c>
      <c r="D17338" s="159">
        <v>781.73</v>
      </c>
    </row>
    <row r="17339" spans="3:4" ht="15" hidden="1" customHeight="1" x14ac:dyDescent="0.25">
      <c r="C17339" s="160" t="s">
        <v>309</v>
      </c>
      <c r="D17339" s="161">
        <v>431.2</v>
      </c>
    </row>
    <row r="17340" spans="3:4" ht="15" hidden="1" customHeight="1" x14ac:dyDescent="0.25">
      <c r="C17340" s="158" t="s">
        <v>545</v>
      </c>
      <c r="D17340" s="159">
        <v>970.08</v>
      </c>
    </row>
    <row r="17341" spans="3:4" ht="15" hidden="1" customHeight="1" x14ac:dyDescent="0.25">
      <c r="C17341" s="160" t="s">
        <v>553</v>
      </c>
      <c r="D17341" s="161">
        <v>279.95999999999998</v>
      </c>
    </row>
    <row r="17342" spans="3:4" ht="15" hidden="1" customHeight="1" x14ac:dyDescent="0.25">
      <c r="C17342" s="158" t="s">
        <v>308</v>
      </c>
      <c r="D17342" s="159">
        <v>573.38</v>
      </c>
    </row>
    <row r="17343" spans="3:4" ht="15" hidden="1" customHeight="1" x14ac:dyDescent="0.25">
      <c r="C17343" s="160" t="s">
        <v>543</v>
      </c>
      <c r="D17343" s="161">
        <v>752.03</v>
      </c>
    </row>
    <row r="17344" spans="3:4" ht="15" hidden="1" customHeight="1" x14ac:dyDescent="0.25">
      <c r="C17344" s="158" t="s">
        <v>544</v>
      </c>
      <c r="D17344" s="159">
        <v>592.55999999999995</v>
      </c>
    </row>
    <row r="17345" spans="3:4" ht="15" hidden="1" customHeight="1" x14ac:dyDescent="0.25">
      <c r="C17345" s="160" t="s">
        <v>553</v>
      </c>
      <c r="D17345" s="161">
        <v>565.91</v>
      </c>
    </row>
    <row r="17346" spans="3:4" ht="15" hidden="1" customHeight="1" x14ac:dyDescent="0.25">
      <c r="C17346" s="158" t="s">
        <v>308</v>
      </c>
      <c r="D17346" s="159">
        <v>404.15</v>
      </c>
    </row>
    <row r="17347" spans="3:4" ht="15" hidden="1" customHeight="1" x14ac:dyDescent="0.25">
      <c r="C17347" s="160" t="s">
        <v>540</v>
      </c>
      <c r="D17347" s="161">
        <v>388.85</v>
      </c>
    </row>
    <row r="17348" spans="3:4" ht="15" hidden="1" customHeight="1" x14ac:dyDescent="0.25">
      <c r="C17348" s="158" t="s">
        <v>553</v>
      </c>
      <c r="D17348" s="159">
        <v>690.1</v>
      </c>
    </row>
    <row r="17349" spans="3:4" ht="15" hidden="1" customHeight="1" x14ac:dyDescent="0.25">
      <c r="C17349" s="160" t="s">
        <v>545</v>
      </c>
      <c r="D17349" s="161">
        <v>940.48</v>
      </c>
    </row>
    <row r="17350" spans="3:4" ht="15" hidden="1" customHeight="1" x14ac:dyDescent="0.25">
      <c r="C17350" s="158" t="s">
        <v>307</v>
      </c>
      <c r="D17350" s="159">
        <v>879.78</v>
      </c>
    </row>
    <row r="17351" spans="3:4" ht="15" hidden="1" customHeight="1" x14ac:dyDescent="0.25">
      <c r="C17351" s="160" t="s">
        <v>549</v>
      </c>
      <c r="D17351" s="161">
        <v>408.46</v>
      </c>
    </row>
    <row r="17352" spans="3:4" ht="15" hidden="1" customHeight="1" x14ac:dyDescent="0.25">
      <c r="C17352" s="158" t="s">
        <v>539</v>
      </c>
      <c r="D17352" s="159">
        <v>758.58</v>
      </c>
    </row>
    <row r="17353" spans="3:4" ht="15" hidden="1" customHeight="1" x14ac:dyDescent="0.25">
      <c r="C17353" s="160" t="s">
        <v>552</v>
      </c>
      <c r="D17353" s="161">
        <v>786.52</v>
      </c>
    </row>
    <row r="17354" spans="3:4" ht="15" hidden="1" customHeight="1" x14ac:dyDescent="0.25">
      <c r="C17354" s="158" t="s">
        <v>553</v>
      </c>
      <c r="D17354" s="159">
        <v>467.46</v>
      </c>
    </row>
    <row r="17355" spans="3:4" ht="15" hidden="1" customHeight="1" x14ac:dyDescent="0.25">
      <c r="C17355" s="160" t="s">
        <v>558</v>
      </c>
      <c r="D17355" s="161">
        <v>747.38</v>
      </c>
    </row>
    <row r="17356" spans="3:4" ht="15" hidden="1" customHeight="1" x14ac:dyDescent="0.25">
      <c r="C17356" s="158" t="s">
        <v>550</v>
      </c>
      <c r="D17356" s="159">
        <v>751.02</v>
      </c>
    </row>
    <row r="17357" spans="3:4" ht="15" hidden="1" customHeight="1" x14ac:dyDescent="0.25">
      <c r="C17357" s="160" t="s">
        <v>308</v>
      </c>
      <c r="D17357" s="161">
        <v>691.9</v>
      </c>
    </row>
    <row r="17358" spans="3:4" ht="15" hidden="1" customHeight="1" x14ac:dyDescent="0.25">
      <c r="C17358" s="158" t="s">
        <v>545</v>
      </c>
      <c r="D17358" s="159">
        <v>791.62</v>
      </c>
    </row>
    <row r="17359" spans="3:4" ht="15" hidden="1" customHeight="1" x14ac:dyDescent="0.25">
      <c r="C17359" s="160" t="s">
        <v>552</v>
      </c>
      <c r="D17359" s="161">
        <v>23.74</v>
      </c>
    </row>
    <row r="17360" spans="3:4" ht="15" hidden="1" customHeight="1" x14ac:dyDescent="0.25">
      <c r="C17360" s="158" t="s">
        <v>539</v>
      </c>
      <c r="D17360" s="159">
        <v>92.02</v>
      </c>
    </row>
    <row r="17361" spans="3:4" ht="15" hidden="1" customHeight="1" x14ac:dyDescent="0.25">
      <c r="C17361" s="160" t="s">
        <v>308</v>
      </c>
      <c r="D17361" s="161">
        <v>241.79</v>
      </c>
    </row>
    <row r="17362" spans="3:4" ht="15" hidden="1" customHeight="1" x14ac:dyDescent="0.25">
      <c r="C17362" s="158" t="s">
        <v>542</v>
      </c>
      <c r="D17362" s="159">
        <v>820.16</v>
      </c>
    </row>
    <row r="17363" spans="3:4" ht="15" hidden="1" customHeight="1" x14ac:dyDescent="0.25">
      <c r="C17363" s="160" t="s">
        <v>308</v>
      </c>
      <c r="D17363" s="161">
        <v>810.59</v>
      </c>
    </row>
    <row r="17364" spans="3:4" ht="15" hidden="1" customHeight="1" x14ac:dyDescent="0.25">
      <c r="C17364" s="158" t="s">
        <v>554</v>
      </c>
      <c r="D17364" s="159">
        <v>146.12</v>
      </c>
    </row>
    <row r="17365" spans="3:4" ht="15" hidden="1" customHeight="1" x14ac:dyDescent="0.25">
      <c r="C17365" s="160" t="s">
        <v>540</v>
      </c>
      <c r="D17365" s="161">
        <v>1088.5999999999999</v>
      </c>
    </row>
    <row r="17366" spans="3:4" ht="15" hidden="1" customHeight="1" x14ac:dyDescent="0.25">
      <c r="C17366" s="158" t="s">
        <v>546</v>
      </c>
      <c r="D17366" s="159">
        <v>355.87</v>
      </c>
    </row>
    <row r="17367" spans="3:4" ht="15" hidden="1" customHeight="1" x14ac:dyDescent="0.25">
      <c r="C17367" s="160" t="s">
        <v>546</v>
      </c>
      <c r="D17367" s="161">
        <v>742.9</v>
      </c>
    </row>
    <row r="17368" spans="3:4" ht="15" hidden="1" customHeight="1" x14ac:dyDescent="0.25">
      <c r="C17368" s="158" t="s">
        <v>540</v>
      </c>
      <c r="D17368" s="159">
        <v>504.35</v>
      </c>
    </row>
    <row r="17369" spans="3:4" ht="15" hidden="1" customHeight="1" x14ac:dyDescent="0.25">
      <c r="C17369" s="160" t="s">
        <v>309</v>
      </c>
      <c r="D17369" s="161">
        <v>751.18</v>
      </c>
    </row>
    <row r="17370" spans="3:4" ht="15" hidden="1" customHeight="1" x14ac:dyDescent="0.25">
      <c r="C17370" s="158" t="s">
        <v>543</v>
      </c>
      <c r="D17370" s="159">
        <v>1090.8800000000001</v>
      </c>
    </row>
    <row r="17371" spans="3:4" ht="15" hidden="1" customHeight="1" x14ac:dyDescent="0.25">
      <c r="C17371" s="160" t="s">
        <v>545</v>
      </c>
      <c r="D17371" s="161">
        <v>1083.44</v>
      </c>
    </row>
    <row r="17372" spans="3:4" ht="15" hidden="1" customHeight="1" x14ac:dyDescent="0.25">
      <c r="C17372" s="158" t="s">
        <v>542</v>
      </c>
      <c r="D17372" s="159">
        <v>758.46</v>
      </c>
    </row>
    <row r="17373" spans="3:4" ht="15" hidden="1" customHeight="1" x14ac:dyDescent="0.25">
      <c r="C17373" s="160" t="s">
        <v>540</v>
      </c>
      <c r="D17373" s="161">
        <v>298.32</v>
      </c>
    </row>
    <row r="17374" spans="3:4" ht="15" hidden="1" customHeight="1" x14ac:dyDescent="0.25">
      <c r="C17374" s="158" t="s">
        <v>552</v>
      </c>
      <c r="D17374" s="159">
        <v>563.35</v>
      </c>
    </row>
    <row r="17375" spans="3:4" ht="15" hidden="1" customHeight="1" x14ac:dyDescent="0.25">
      <c r="C17375" s="160" t="s">
        <v>540</v>
      </c>
      <c r="D17375" s="161">
        <v>1026.3900000000001</v>
      </c>
    </row>
    <row r="17376" spans="3:4" ht="15" hidden="1" customHeight="1" x14ac:dyDescent="0.25">
      <c r="C17376" s="158" t="s">
        <v>540</v>
      </c>
      <c r="D17376" s="159">
        <v>827.8</v>
      </c>
    </row>
    <row r="17377" spans="3:4" ht="15" hidden="1" customHeight="1" x14ac:dyDescent="0.25">
      <c r="C17377" s="160" t="s">
        <v>546</v>
      </c>
      <c r="D17377" s="161">
        <v>1289.03</v>
      </c>
    </row>
    <row r="17378" spans="3:4" ht="15" hidden="1" customHeight="1" x14ac:dyDescent="0.25">
      <c r="C17378" s="158" t="s">
        <v>307</v>
      </c>
      <c r="D17378" s="159">
        <v>813.17</v>
      </c>
    </row>
    <row r="17379" spans="3:4" ht="15" hidden="1" customHeight="1" x14ac:dyDescent="0.25">
      <c r="C17379" s="160" t="s">
        <v>307</v>
      </c>
      <c r="D17379" s="161">
        <v>490.43</v>
      </c>
    </row>
    <row r="17380" spans="3:4" ht="15" hidden="1" customHeight="1" x14ac:dyDescent="0.25">
      <c r="C17380" s="158" t="s">
        <v>552</v>
      </c>
      <c r="D17380" s="159">
        <v>455.4</v>
      </c>
    </row>
    <row r="17381" spans="3:4" ht="15" hidden="1" customHeight="1" x14ac:dyDescent="0.25">
      <c r="C17381" s="160" t="s">
        <v>557</v>
      </c>
      <c r="D17381" s="161">
        <v>832.84</v>
      </c>
    </row>
    <row r="17382" spans="3:4" ht="15" hidden="1" customHeight="1" x14ac:dyDescent="0.25">
      <c r="C17382" s="158" t="s">
        <v>547</v>
      </c>
      <c r="D17382" s="159">
        <v>592.17999999999995</v>
      </c>
    </row>
    <row r="17383" spans="3:4" ht="15" hidden="1" customHeight="1" x14ac:dyDescent="0.25">
      <c r="C17383" s="160" t="s">
        <v>543</v>
      </c>
      <c r="D17383" s="161">
        <v>100.73</v>
      </c>
    </row>
    <row r="17384" spans="3:4" ht="15" hidden="1" customHeight="1" x14ac:dyDescent="0.25">
      <c r="C17384" s="158" t="s">
        <v>549</v>
      </c>
      <c r="D17384" s="159">
        <v>572.57000000000005</v>
      </c>
    </row>
    <row r="17385" spans="3:4" ht="15" hidden="1" customHeight="1" x14ac:dyDescent="0.25">
      <c r="C17385" s="160" t="s">
        <v>308</v>
      </c>
      <c r="D17385" s="161">
        <v>333.23</v>
      </c>
    </row>
    <row r="17386" spans="3:4" ht="15" hidden="1" customHeight="1" x14ac:dyDescent="0.25">
      <c r="C17386" s="158" t="s">
        <v>542</v>
      </c>
      <c r="D17386" s="159">
        <v>966.07</v>
      </c>
    </row>
    <row r="17387" spans="3:4" ht="15" hidden="1" customHeight="1" x14ac:dyDescent="0.25">
      <c r="C17387" s="160" t="s">
        <v>309</v>
      </c>
      <c r="D17387" s="161">
        <v>421.83</v>
      </c>
    </row>
    <row r="17388" spans="3:4" ht="15" hidden="1" customHeight="1" x14ac:dyDescent="0.25">
      <c r="C17388" s="158" t="s">
        <v>557</v>
      </c>
      <c r="D17388" s="159">
        <v>800.78</v>
      </c>
    </row>
    <row r="17389" spans="3:4" ht="15" hidden="1" customHeight="1" x14ac:dyDescent="0.25">
      <c r="C17389" s="160" t="s">
        <v>542</v>
      </c>
      <c r="D17389" s="161">
        <v>1164.04</v>
      </c>
    </row>
    <row r="17390" spans="3:4" ht="15" hidden="1" customHeight="1" x14ac:dyDescent="0.25">
      <c r="C17390" s="158" t="s">
        <v>553</v>
      </c>
      <c r="D17390" s="159">
        <v>857.45</v>
      </c>
    </row>
    <row r="17391" spans="3:4" ht="15" hidden="1" customHeight="1" x14ac:dyDescent="0.25">
      <c r="C17391" s="160" t="s">
        <v>540</v>
      </c>
      <c r="D17391" s="161">
        <v>640</v>
      </c>
    </row>
    <row r="17392" spans="3:4" ht="15" hidden="1" customHeight="1" x14ac:dyDescent="0.25">
      <c r="C17392" s="158" t="s">
        <v>308</v>
      </c>
      <c r="D17392" s="159">
        <v>92.84</v>
      </c>
    </row>
    <row r="17393" spans="3:4" ht="15" hidden="1" customHeight="1" x14ac:dyDescent="0.25">
      <c r="C17393" s="160" t="s">
        <v>312</v>
      </c>
      <c r="D17393" s="161">
        <v>683.22</v>
      </c>
    </row>
    <row r="17394" spans="3:4" ht="15" hidden="1" customHeight="1" x14ac:dyDescent="0.25">
      <c r="C17394" s="158" t="s">
        <v>555</v>
      </c>
      <c r="D17394" s="159">
        <v>718.08</v>
      </c>
    </row>
    <row r="17395" spans="3:4" ht="15" hidden="1" customHeight="1" x14ac:dyDescent="0.25">
      <c r="C17395" s="160" t="s">
        <v>539</v>
      </c>
      <c r="D17395" s="161">
        <v>1105.98</v>
      </c>
    </row>
    <row r="17396" spans="3:4" ht="15" hidden="1" customHeight="1" x14ac:dyDescent="0.25">
      <c r="C17396" s="158" t="s">
        <v>542</v>
      </c>
      <c r="D17396" s="159">
        <v>49.39</v>
      </c>
    </row>
    <row r="17397" spans="3:4" ht="15" hidden="1" customHeight="1" x14ac:dyDescent="0.25">
      <c r="C17397" s="160" t="s">
        <v>549</v>
      </c>
      <c r="D17397" s="161">
        <v>533.91</v>
      </c>
    </row>
    <row r="17398" spans="3:4" ht="15" hidden="1" customHeight="1" x14ac:dyDescent="0.25">
      <c r="C17398" s="158" t="s">
        <v>552</v>
      </c>
      <c r="D17398" s="159">
        <v>128.61000000000001</v>
      </c>
    </row>
    <row r="17399" spans="3:4" ht="15" hidden="1" customHeight="1" x14ac:dyDescent="0.25">
      <c r="C17399" s="160" t="s">
        <v>543</v>
      </c>
      <c r="D17399" s="161">
        <v>165.57</v>
      </c>
    </row>
    <row r="17400" spans="3:4" ht="15" hidden="1" customHeight="1" x14ac:dyDescent="0.25">
      <c r="C17400" s="158" t="s">
        <v>308</v>
      </c>
      <c r="D17400" s="159">
        <v>772.77</v>
      </c>
    </row>
    <row r="17401" spans="3:4" ht="15" hidden="1" customHeight="1" x14ac:dyDescent="0.25">
      <c r="C17401" s="160" t="s">
        <v>551</v>
      </c>
      <c r="D17401" s="161">
        <v>726.47</v>
      </c>
    </row>
    <row r="17402" spans="3:4" ht="15" hidden="1" customHeight="1" x14ac:dyDescent="0.25">
      <c r="C17402" s="158" t="s">
        <v>547</v>
      </c>
      <c r="D17402" s="159">
        <v>261.35000000000002</v>
      </c>
    </row>
    <row r="17403" spans="3:4" ht="15" hidden="1" customHeight="1" x14ac:dyDescent="0.25">
      <c r="C17403" s="160" t="s">
        <v>308</v>
      </c>
      <c r="D17403" s="161">
        <v>661.95</v>
      </c>
    </row>
    <row r="17404" spans="3:4" ht="15" hidden="1" customHeight="1" x14ac:dyDescent="0.25">
      <c r="C17404" s="158" t="s">
        <v>542</v>
      </c>
      <c r="D17404" s="159">
        <v>304.60000000000002</v>
      </c>
    </row>
    <row r="17405" spans="3:4" ht="15" hidden="1" customHeight="1" x14ac:dyDescent="0.25">
      <c r="C17405" s="160" t="s">
        <v>308</v>
      </c>
      <c r="D17405" s="161">
        <v>283.95</v>
      </c>
    </row>
    <row r="17406" spans="3:4" ht="15" hidden="1" customHeight="1" x14ac:dyDescent="0.25">
      <c r="C17406" s="158" t="s">
        <v>552</v>
      </c>
      <c r="D17406" s="159">
        <v>925.18</v>
      </c>
    </row>
    <row r="17407" spans="3:4" ht="15" hidden="1" customHeight="1" x14ac:dyDescent="0.25">
      <c r="C17407" s="160" t="s">
        <v>539</v>
      </c>
      <c r="D17407" s="161">
        <v>372.41</v>
      </c>
    </row>
    <row r="17408" spans="3:4" ht="15" hidden="1" customHeight="1" x14ac:dyDescent="0.25">
      <c r="C17408" s="158" t="s">
        <v>539</v>
      </c>
      <c r="D17408" s="159">
        <v>906.17</v>
      </c>
    </row>
    <row r="17409" spans="3:4" ht="15" hidden="1" customHeight="1" x14ac:dyDescent="0.25">
      <c r="C17409" s="160" t="s">
        <v>545</v>
      </c>
      <c r="D17409" s="161">
        <v>822.07</v>
      </c>
    </row>
    <row r="17410" spans="3:4" ht="15" hidden="1" customHeight="1" x14ac:dyDescent="0.25">
      <c r="C17410" s="158" t="s">
        <v>547</v>
      </c>
      <c r="D17410" s="159">
        <v>686.47</v>
      </c>
    </row>
    <row r="17411" spans="3:4" ht="15" hidden="1" customHeight="1" x14ac:dyDescent="0.25">
      <c r="C17411" s="160" t="s">
        <v>545</v>
      </c>
      <c r="D17411" s="161">
        <v>959.61</v>
      </c>
    </row>
    <row r="17412" spans="3:4" ht="15" hidden="1" customHeight="1" x14ac:dyDescent="0.25">
      <c r="C17412" s="158" t="s">
        <v>312</v>
      </c>
      <c r="D17412" s="159">
        <v>100.71</v>
      </c>
    </row>
    <row r="17413" spans="3:4" ht="15" hidden="1" customHeight="1" x14ac:dyDescent="0.25">
      <c r="C17413" s="160" t="s">
        <v>308</v>
      </c>
      <c r="D17413" s="161">
        <v>502.29</v>
      </c>
    </row>
    <row r="17414" spans="3:4" ht="15" hidden="1" customHeight="1" x14ac:dyDescent="0.25">
      <c r="C17414" s="158" t="s">
        <v>312</v>
      </c>
      <c r="D17414" s="159">
        <v>308.32</v>
      </c>
    </row>
    <row r="17415" spans="3:4" ht="15" hidden="1" customHeight="1" x14ac:dyDescent="0.25">
      <c r="C17415" s="160" t="s">
        <v>540</v>
      </c>
      <c r="D17415" s="161">
        <v>581.64</v>
      </c>
    </row>
    <row r="17416" spans="3:4" ht="15" hidden="1" customHeight="1" x14ac:dyDescent="0.25">
      <c r="C17416" s="158" t="s">
        <v>553</v>
      </c>
      <c r="D17416" s="159">
        <v>102.72</v>
      </c>
    </row>
    <row r="17417" spans="3:4" ht="15" hidden="1" customHeight="1" x14ac:dyDescent="0.25">
      <c r="C17417" s="160" t="s">
        <v>550</v>
      </c>
      <c r="D17417" s="161">
        <v>1229.52</v>
      </c>
    </row>
    <row r="17418" spans="3:4" ht="15" hidden="1" customHeight="1" x14ac:dyDescent="0.25">
      <c r="C17418" s="158" t="s">
        <v>542</v>
      </c>
      <c r="D17418" s="159">
        <v>695.23</v>
      </c>
    </row>
    <row r="17419" spans="3:4" ht="15" hidden="1" customHeight="1" x14ac:dyDescent="0.25">
      <c r="C17419" s="160" t="s">
        <v>555</v>
      </c>
      <c r="D17419" s="161">
        <v>680.24</v>
      </c>
    </row>
    <row r="17420" spans="3:4" ht="15" hidden="1" customHeight="1" x14ac:dyDescent="0.25">
      <c r="C17420" s="158" t="s">
        <v>554</v>
      </c>
      <c r="D17420" s="159">
        <v>256.49</v>
      </c>
    </row>
    <row r="17421" spans="3:4" ht="15" hidden="1" customHeight="1" x14ac:dyDescent="0.25">
      <c r="C17421" s="160" t="s">
        <v>542</v>
      </c>
      <c r="D17421" s="161">
        <v>983.89</v>
      </c>
    </row>
    <row r="17422" spans="3:4" ht="15" hidden="1" customHeight="1" x14ac:dyDescent="0.25">
      <c r="C17422" s="158" t="s">
        <v>540</v>
      </c>
      <c r="D17422" s="159">
        <v>536.91999999999996</v>
      </c>
    </row>
    <row r="17423" spans="3:4" ht="15" hidden="1" customHeight="1" x14ac:dyDescent="0.25">
      <c r="C17423" s="160" t="s">
        <v>312</v>
      </c>
      <c r="D17423" s="161">
        <v>445.85</v>
      </c>
    </row>
    <row r="17424" spans="3:4" ht="15" hidden="1" customHeight="1" x14ac:dyDescent="0.25">
      <c r="C17424" s="158" t="s">
        <v>539</v>
      </c>
      <c r="D17424" s="159">
        <v>271.44</v>
      </c>
    </row>
    <row r="17425" spans="3:4" ht="15" hidden="1" customHeight="1" x14ac:dyDescent="0.25">
      <c r="C17425" s="160" t="s">
        <v>307</v>
      </c>
      <c r="D17425" s="161">
        <v>627.88</v>
      </c>
    </row>
    <row r="17426" spans="3:4" ht="15" hidden="1" customHeight="1" x14ac:dyDescent="0.25">
      <c r="C17426" s="158" t="s">
        <v>542</v>
      </c>
      <c r="D17426" s="159">
        <v>1129.3900000000001</v>
      </c>
    </row>
    <row r="17427" spans="3:4" ht="15" hidden="1" customHeight="1" x14ac:dyDescent="0.25">
      <c r="C17427" s="160" t="s">
        <v>309</v>
      </c>
      <c r="D17427" s="161">
        <v>494.08</v>
      </c>
    </row>
    <row r="17428" spans="3:4" ht="15" hidden="1" customHeight="1" x14ac:dyDescent="0.25">
      <c r="C17428" s="158" t="s">
        <v>543</v>
      </c>
      <c r="D17428" s="159">
        <v>1291.42</v>
      </c>
    </row>
    <row r="17429" spans="3:4" ht="15" hidden="1" customHeight="1" x14ac:dyDescent="0.25">
      <c r="C17429" s="160" t="s">
        <v>551</v>
      </c>
      <c r="D17429" s="161">
        <v>412.68</v>
      </c>
    </row>
    <row r="17430" spans="3:4" ht="15" hidden="1" customHeight="1" x14ac:dyDescent="0.25">
      <c r="C17430" s="158" t="s">
        <v>542</v>
      </c>
      <c r="D17430" s="159">
        <v>946.15</v>
      </c>
    </row>
    <row r="17431" spans="3:4" ht="15" hidden="1" customHeight="1" x14ac:dyDescent="0.25">
      <c r="C17431" s="160" t="s">
        <v>539</v>
      </c>
      <c r="D17431" s="161">
        <v>685.57</v>
      </c>
    </row>
    <row r="17432" spans="3:4" ht="15" hidden="1" customHeight="1" x14ac:dyDescent="0.25">
      <c r="C17432" s="158" t="s">
        <v>552</v>
      </c>
      <c r="D17432" s="159">
        <v>436.45</v>
      </c>
    </row>
    <row r="17433" spans="3:4" ht="15" hidden="1" customHeight="1" x14ac:dyDescent="0.25">
      <c r="C17433" s="160" t="s">
        <v>545</v>
      </c>
      <c r="D17433" s="161">
        <v>734.11</v>
      </c>
    </row>
    <row r="17434" spans="3:4" ht="15" hidden="1" customHeight="1" x14ac:dyDescent="0.25">
      <c r="C17434" s="158" t="s">
        <v>547</v>
      </c>
      <c r="D17434" s="159">
        <v>923.11</v>
      </c>
    </row>
    <row r="17435" spans="3:4" ht="15" hidden="1" customHeight="1" x14ac:dyDescent="0.25">
      <c r="C17435" s="160" t="s">
        <v>543</v>
      </c>
      <c r="D17435" s="161">
        <v>659</v>
      </c>
    </row>
    <row r="17436" spans="3:4" ht="15" hidden="1" customHeight="1" x14ac:dyDescent="0.25">
      <c r="C17436" s="158" t="s">
        <v>547</v>
      </c>
      <c r="D17436" s="159">
        <v>399.33</v>
      </c>
    </row>
    <row r="17437" spans="3:4" ht="15" hidden="1" customHeight="1" x14ac:dyDescent="0.25">
      <c r="C17437" s="160" t="s">
        <v>309</v>
      </c>
      <c r="D17437" s="161">
        <v>1209.07</v>
      </c>
    </row>
    <row r="17438" spans="3:4" ht="15" hidden="1" customHeight="1" x14ac:dyDescent="0.25">
      <c r="C17438" s="158" t="s">
        <v>548</v>
      </c>
      <c r="D17438" s="159">
        <v>979.78</v>
      </c>
    </row>
    <row r="17439" spans="3:4" ht="15" hidden="1" customHeight="1" x14ac:dyDescent="0.25">
      <c r="C17439" s="160" t="s">
        <v>307</v>
      </c>
      <c r="D17439" s="161">
        <v>611.62</v>
      </c>
    </row>
    <row r="17440" spans="3:4" ht="15" hidden="1" customHeight="1" x14ac:dyDescent="0.25">
      <c r="C17440" s="158" t="s">
        <v>542</v>
      </c>
      <c r="D17440" s="159">
        <v>443.81</v>
      </c>
    </row>
    <row r="17441" spans="3:4" ht="15" hidden="1" customHeight="1" x14ac:dyDescent="0.25">
      <c r="C17441" s="160" t="s">
        <v>558</v>
      </c>
      <c r="D17441" s="161">
        <v>117.25</v>
      </c>
    </row>
    <row r="17442" spans="3:4" ht="15" hidden="1" customHeight="1" x14ac:dyDescent="0.25">
      <c r="C17442" s="158" t="s">
        <v>545</v>
      </c>
      <c r="D17442" s="159">
        <v>782.75</v>
      </c>
    </row>
    <row r="17443" spans="3:4" ht="15" hidden="1" customHeight="1" x14ac:dyDescent="0.25">
      <c r="C17443" s="160" t="s">
        <v>540</v>
      </c>
      <c r="D17443" s="161">
        <v>930.96</v>
      </c>
    </row>
    <row r="17444" spans="3:4" ht="15" hidden="1" customHeight="1" x14ac:dyDescent="0.25">
      <c r="C17444" s="158" t="s">
        <v>551</v>
      </c>
      <c r="D17444" s="159">
        <v>815.37</v>
      </c>
    </row>
    <row r="17445" spans="3:4" ht="15" hidden="1" customHeight="1" x14ac:dyDescent="0.25">
      <c r="C17445" s="160" t="s">
        <v>309</v>
      </c>
      <c r="D17445" s="161">
        <v>643.79</v>
      </c>
    </row>
    <row r="17446" spans="3:4" ht="15" hidden="1" customHeight="1" x14ac:dyDescent="0.25">
      <c r="C17446" s="158" t="s">
        <v>308</v>
      </c>
      <c r="D17446" s="159">
        <v>899.81</v>
      </c>
    </row>
    <row r="17447" spans="3:4" ht="15" hidden="1" customHeight="1" x14ac:dyDescent="0.25">
      <c r="C17447" s="160" t="s">
        <v>555</v>
      </c>
      <c r="D17447" s="161">
        <v>159.43</v>
      </c>
    </row>
    <row r="17448" spans="3:4" ht="15" hidden="1" customHeight="1" x14ac:dyDescent="0.25">
      <c r="C17448" s="158" t="s">
        <v>556</v>
      </c>
      <c r="D17448" s="159">
        <v>1298.28</v>
      </c>
    </row>
    <row r="17449" spans="3:4" ht="15" hidden="1" customHeight="1" x14ac:dyDescent="0.25">
      <c r="C17449" s="160" t="s">
        <v>309</v>
      </c>
      <c r="D17449" s="161">
        <v>336.81</v>
      </c>
    </row>
    <row r="17450" spans="3:4" ht="15" hidden="1" customHeight="1" x14ac:dyDescent="0.25">
      <c r="C17450" s="158" t="s">
        <v>542</v>
      </c>
      <c r="D17450" s="159">
        <v>128.34</v>
      </c>
    </row>
    <row r="17451" spans="3:4" ht="15" hidden="1" customHeight="1" x14ac:dyDescent="0.25">
      <c r="C17451" s="160" t="s">
        <v>545</v>
      </c>
      <c r="D17451" s="161">
        <v>118.07</v>
      </c>
    </row>
    <row r="17452" spans="3:4" ht="15" hidden="1" customHeight="1" x14ac:dyDescent="0.25">
      <c r="C17452" s="158" t="s">
        <v>309</v>
      </c>
      <c r="D17452" s="159">
        <v>588.39</v>
      </c>
    </row>
    <row r="17453" spans="3:4" ht="15" hidden="1" customHeight="1" x14ac:dyDescent="0.25">
      <c r="C17453" s="160" t="s">
        <v>557</v>
      </c>
      <c r="D17453" s="161">
        <v>445.45</v>
      </c>
    </row>
    <row r="17454" spans="3:4" ht="15" hidden="1" customHeight="1" x14ac:dyDescent="0.25">
      <c r="C17454" s="158" t="s">
        <v>547</v>
      </c>
      <c r="D17454" s="159">
        <v>277.45999999999998</v>
      </c>
    </row>
    <row r="17455" spans="3:4" ht="15" hidden="1" customHeight="1" x14ac:dyDescent="0.25">
      <c r="C17455" s="160" t="s">
        <v>545</v>
      </c>
      <c r="D17455" s="161">
        <v>20.99</v>
      </c>
    </row>
    <row r="17456" spans="3:4" ht="15" hidden="1" customHeight="1" x14ac:dyDescent="0.25">
      <c r="C17456" s="158" t="s">
        <v>308</v>
      </c>
      <c r="D17456" s="159">
        <v>906.26</v>
      </c>
    </row>
    <row r="17457" spans="3:4" ht="15" hidden="1" customHeight="1" x14ac:dyDescent="0.25">
      <c r="C17457" s="160" t="s">
        <v>558</v>
      </c>
      <c r="D17457" s="161">
        <v>529.70000000000005</v>
      </c>
    </row>
    <row r="17458" spans="3:4" ht="15" hidden="1" customHeight="1" x14ac:dyDescent="0.25">
      <c r="C17458" s="158" t="s">
        <v>543</v>
      </c>
      <c r="D17458" s="159">
        <v>256.52</v>
      </c>
    </row>
    <row r="17459" spans="3:4" ht="15" hidden="1" customHeight="1" x14ac:dyDescent="0.25">
      <c r="C17459" s="160" t="s">
        <v>547</v>
      </c>
      <c r="D17459" s="161">
        <v>516.39</v>
      </c>
    </row>
    <row r="17460" spans="3:4" ht="15" hidden="1" customHeight="1" x14ac:dyDescent="0.25">
      <c r="C17460" s="158" t="s">
        <v>543</v>
      </c>
      <c r="D17460" s="159">
        <v>802.95</v>
      </c>
    </row>
    <row r="17461" spans="3:4" ht="15" hidden="1" customHeight="1" x14ac:dyDescent="0.25">
      <c r="C17461" s="160" t="s">
        <v>546</v>
      </c>
      <c r="D17461" s="161">
        <v>1047.4100000000001</v>
      </c>
    </row>
    <row r="17462" spans="3:4" ht="15" hidden="1" customHeight="1" x14ac:dyDescent="0.25">
      <c r="C17462" s="158" t="s">
        <v>539</v>
      </c>
      <c r="D17462" s="159">
        <v>187.72</v>
      </c>
    </row>
    <row r="17463" spans="3:4" ht="15" hidden="1" customHeight="1" x14ac:dyDescent="0.25">
      <c r="C17463" s="160" t="s">
        <v>549</v>
      </c>
      <c r="D17463" s="161">
        <v>91.88</v>
      </c>
    </row>
    <row r="17464" spans="3:4" ht="15" hidden="1" customHeight="1" x14ac:dyDescent="0.25">
      <c r="C17464" s="158" t="s">
        <v>552</v>
      </c>
      <c r="D17464" s="159">
        <v>754.06</v>
      </c>
    </row>
    <row r="17465" spans="3:4" ht="15" hidden="1" customHeight="1" x14ac:dyDescent="0.25">
      <c r="C17465" s="160" t="s">
        <v>312</v>
      </c>
      <c r="D17465" s="161">
        <v>1134.08</v>
      </c>
    </row>
    <row r="17466" spans="3:4" ht="15" hidden="1" customHeight="1" x14ac:dyDescent="0.25">
      <c r="C17466" s="158" t="s">
        <v>543</v>
      </c>
      <c r="D17466" s="159">
        <v>144.94999999999999</v>
      </c>
    </row>
    <row r="17467" spans="3:4" ht="15" hidden="1" customHeight="1" x14ac:dyDescent="0.25">
      <c r="C17467" s="160" t="s">
        <v>549</v>
      </c>
      <c r="D17467" s="161">
        <v>1259.6300000000001</v>
      </c>
    </row>
    <row r="17468" spans="3:4" ht="15" hidden="1" customHeight="1" x14ac:dyDescent="0.25">
      <c r="C17468" s="158" t="s">
        <v>542</v>
      </c>
      <c r="D17468" s="159">
        <v>978.54</v>
      </c>
    </row>
    <row r="17469" spans="3:4" ht="15" hidden="1" customHeight="1" x14ac:dyDescent="0.25">
      <c r="C17469" s="160" t="s">
        <v>549</v>
      </c>
      <c r="D17469" s="161">
        <v>519.16999999999996</v>
      </c>
    </row>
    <row r="17470" spans="3:4" ht="15" hidden="1" customHeight="1" x14ac:dyDescent="0.25">
      <c r="C17470" s="158" t="s">
        <v>546</v>
      </c>
      <c r="D17470" s="159">
        <v>969.64</v>
      </c>
    </row>
    <row r="17471" spans="3:4" ht="15" hidden="1" customHeight="1" x14ac:dyDescent="0.25">
      <c r="C17471" s="160" t="s">
        <v>308</v>
      </c>
      <c r="D17471" s="161">
        <v>483.53</v>
      </c>
    </row>
    <row r="17472" spans="3:4" ht="15" hidden="1" customHeight="1" x14ac:dyDescent="0.25">
      <c r="C17472" s="158" t="s">
        <v>549</v>
      </c>
      <c r="D17472" s="159">
        <v>63.84</v>
      </c>
    </row>
    <row r="17473" spans="3:4" ht="15" hidden="1" customHeight="1" x14ac:dyDescent="0.25">
      <c r="C17473" s="160" t="s">
        <v>542</v>
      </c>
      <c r="D17473" s="161">
        <v>592.1</v>
      </c>
    </row>
    <row r="17474" spans="3:4" ht="15" hidden="1" customHeight="1" x14ac:dyDescent="0.25">
      <c r="C17474" s="158" t="s">
        <v>307</v>
      </c>
      <c r="D17474" s="159">
        <v>427.96</v>
      </c>
    </row>
    <row r="17475" spans="3:4" ht="15" hidden="1" customHeight="1" x14ac:dyDescent="0.25">
      <c r="C17475" s="160" t="s">
        <v>539</v>
      </c>
      <c r="D17475" s="161">
        <v>417.36</v>
      </c>
    </row>
    <row r="17476" spans="3:4" ht="15" hidden="1" customHeight="1" x14ac:dyDescent="0.25">
      <c r="C17476" s="158" t="s">
        <v>312</v>
      </c>
      <c r="D17476" s="159">
        <v>1165.23</v>
      </c>
    </row>
    <row r="17477" spans="3:4" ht="15" hidden="1" customHeight="1" x14ac:dyDescent="0.25">
      <c r="C17477" s="160" t="s">
        <v>540</v>
      </c>
      <c r="D17477" s="161">
        <v>630.87</v>
      </c>
    </row>
    <row r="17478" spans="3:4" ht="15" hidden="1" customHeight="1" x14ac:dyDescent="0.25">
      <c r="C17478" s="158" t="s">
        <v>552</v>
      </c>
      <c r="D17478" s="159">
        <v>890.1</v>
      </c>
    </row>
    <row r="17479" spans="3:4" ht="15" hidden="1" customHeight="1" x14ac:dyDescent="0.25">
      <c r="C17479" s="160" t="s">
        <v>539</v>
      </c>
      <c r="D17479" s="161">
        <v>464.45</v>
      </c>
    </row>
    <row r="17480" spans="3:4" ht="15" hidden="1" customHeight="1" x14ac:dyDescent="0.25">
      <c r="C17480" s="158" t="s">
        <v>549</v>
      </c>
      <c r="D17480" s="159">
        <v>633.80999999999995</v>
      </c>
    </row>
    <row r="17481" spans="3:4" ht="15" hidden="1" customHeight="1" x14ac:dyDescent="0.25">
      <c r="C17481" s="160" t="s">
        <v>308</v>
      </c>
      <c r="D17481" s="161">
        <v>170.93</v>
      </c>
    </row>
    <row r="17482" spans="3:4" ht="15" hidden="1" customHeight="1" x14ac:dyDescent="0.25">
      <c r="C17482" s="158" t="s">
        <v>541</v>
      </c>
      <c r="D17482" s="159">
        <v>587.99</v>
      </c>
    </row>
    <row r="17483" spans="3:4" ht="15" hidden="1" customHeight="1" x14ac:dyDescent="0.25">
      <c r="C17483" s="160" t="s">
        <v>544</v>
      </c>
      <c r="D17483" s="161">
        <v>791.5</v>
      </c>
    </row>
    <row r="17484" spans="3:4" ht="15" hidden="1" customHeight="1" x14ac:dyDescent="0.25">
      <c r="C17484" s="158" t="s">
        <v>545</v>
      </c>
      <c r="D17484" s="159">
        <v>40.61</v>
      </c>
    </row>
    <row r="17485" spans="3:4" ht="15" hidden="1" customHeight="1" x14ac:dyDescent="0.25">
      <c r="C17485" s="160" t="s">
        <v>553</v>
      </c>
      <c r="D17485" s="161">
        <v>402.49</v>
      </c>
    </row>
    <row r="17486" spans="3:4" ht="15" hidden="1" customHeight="1" x14ac:dyDescent="0.25">
      <c r="C17486" s="158" t="s">
        <v>312</v>
      </c>
      <c r="D17486" s="159">
        <v>411.49</v>
      </c>
    </row>
    <row r="17487" spans="3:4" ht="15" hidden="1" customHeight="1" x14ac:dyDescent="0.25">
      <c r="C17487" s="160" t="s">
        <v>308</v>
      </c>
      <c r="D17487" s="161">
        <v>963.14</v>
      </c>
    </row>
    <row r="17488" spans="3:4" ht="15" hidden="1" customHeight="1" x14ac:dyDescent="0.25">
      <c r="C17488" s="158" t="s">
        <v>539</v>
      </c>
      <c r="D17488" s="159">
        <v>969.74</v>
      </c>
    </row>
    <row r="17489" spans="3:4" ht="15" hidden="1" customHeight="1" x14ac:dyDescent="0.25">
      <c r="C17489" s="160" t="s">
        <v>545</v>
      </c>
      <c r="D17489" s="161">
        <v>116.37</v>
      </c>
    </row>
    <row r="17490" spans="3:4" ht="15" hidden="1" customHeight="1" x14ac:dyDescent="0.25">
      <c r="C17490" s="158" t="s">
        <v>552</v>
      </c>
      <c r="D17490" s="159">
        <v>560.24</v>
      </c>
    </row>
    <row r="17491" spans="3:4" ht="15" hidden="1" customHeight="1" x14ac:dyDescent="0.25">
      <c r="C17491" s="160" t="s">
        <v>309</v>
      </c>
      <c r="D17491" s="161">
        <v>1201.24</v>
      </c>
    </row>
    <row r="17492" spans="3:4" ht="15" hidden="1" customHeight="1" x14ac:dyDescent="0.25">
      <c r="C17492" s="158" t="s">
        <v>307</v>
      </c>
      <c r="D17492" s="159">
        <v>980.64</v>
      </c>
    </row>
    <row r="17493" spans="3:4" ht="15" hidden="1" customHeight="1" x14ac:dyDescent="0.25">
      <c r="C17493" s="160" t="s">
        <v>309</v>
      </c>
      <c r="D17493" s="161">
        <v>398.17</v>
      </c>
    </row>
    <row r="17494" spans="3:4" ht="15" hidden="1" customHeight="1" x14ac:dyDescent="0.25">
      <c r="C17494" s="158" t="s">
        <v>540</v>
      </c>
      <c r="D17494" s="159">
        <v>485.62</v>
      </c>
    </row>
    <row r="17495" spans="3:4" ht="15" hidden="1" customHeight="1" x14ac:dyDescent="0.25">
      <c r="C17495" s="160" t="s">
        <v>547</v>
      </c>
      <c r="D17495" s="161">
        <v>471.35</v>
      </c>
    </row>
    <row r="17496" spans="3:4" ht="15" hidden="1" customHeight="1" x14ac:dyDescent="0.25">
      <c r="C17496" s="158" t="s">
        <v>308</v>
      </c>
      <c r="D17496" s="159">
        <v>303.95</v>
      </c>
    </row>
    <row r="17497" spans="3:4" ht="15" hidden="1" customHeight="1" x14ac:dyDescent="0.25">
      <c r="C17497" s="160" t="s">
        <v>308</v>
      </c>
      <c r="D17497" s="161">
        <v>957.95</v>
      </c>
    </row>
    <row r="17498" spans="3:4" ht="15" hidden="1" customHeight="1" x14ac:dyDescent="0.25">
      <c r="C17498" s="158" t="s">
        <v>541</v>
      </c>
      <c r="D17498" s="159">
        <v>645.66</v>
      </c>
    </row>
    <row r="17499" spans="3:4" ht="15" hidden="1" customHeight="1" x14ac:dyDescent="0.25">
      <c r="C17499" s="160" t="s">
        <v>557</v>
      </c>
      <c r="D17499" s="161">
        <v>534.36</v>
      </c>
    </row>
    <row r="17500" spans="3:4" ht="15" hidden="1" customHeight="1" x14ac:dyDescent="0.25">
      <c r="C17500" s="158" t="s">
        <v>551</v>
      </c>
      <c r="D17500" s="159">
        <v>268.27999999999997</v>
      </c>
    </row>
    <row r="17501" spans="3:4" ht="15" hidden="1" customHeight="1" x14ac:dyDescent="0.25">
      <c r="C17501" s="160" t="s">
        <v>546</v>
      </c>
      <c r="D17501" s="161">
        <v>592.36</v>
      </c>
    </row>
    <row r="17502" spans="3:4" ht="15" hidden="1" customHeight="1" x14ac:dyDescent="0.25">
      <c r="C17502" s="158" t="s">
        <v>544</v>
      </c>
      <c r="D17502" s="159">
        <v>601.84</v>
      </c>
    </row>
    <row r="17503" spans="3:4" ht="15" hidden="1" customHeight="1" x14ac:dyDescent="0.25">
      <c r="C17503" s="160" t="s">
        <v>307</v>
      </c>
      <c r="D17503" s="161">
        <v>65.17</v>
      </c>
    </row>
    <row r="17504" spans="3:4" ht="15" hidden="1" customHeight="1" x14ac:dyDescent="0.25">
      <c r="C17504" s="158" t="s">
        <v>552</v>
      </c>
      <c r="D17504" s="159">
        <v>740.9</v>
      </c>
    </row>
    <row r="17505" spans="3:4" ht="15" hidden="1" customHeight="1" x14ac:dyDescent="0.25">
      <c r="C17505" s="160" t="s">
        <v>543</v>
      </c>
      <c r="D17505" s="161">
        <v>991.33</v>
      </c>
    </row>
    <row r="17506" spans="3:4" ht="15" hidden="1" customHeight="1" x14ac:dyDescent="0.25">
      <c r="C17506" s="158" t="s">
        <v>552</v>
      </c>
      <c r="D17506" s="159">
        <v>79.040000000000006</v>
      </c>
    </row>
    <row r="17507" spans="3:4" ht="15" hidden="1" customHeight="1" x14ac:dyDescent="0.25">
      <c r="C17507" s="160" t="s">
        <v>312</v>
      </c>
      <c r="D17507" s="161">
        <v>844.47</v>
      </c>
    </row>
    <row r="17508" spans="3:4" ht="15" hidden="1" customHeight="1" x14ac:dyDescent="0.25">
      <c r="C17508" s="158" t="s">
        <v>558</v>
      </c>
      <c r="D17508" s="159">
        <v>285.43</v>
      </c>
    </row>
    <row r="17509" spans="3:4" ht="15" hidden="1" customHeight="1" x14ac:dyDescent="0.25">
      <c r="C17509" s="160" t="s">
        <v>543</v>
      </c>
      <c r="D17509" s="161">
        <v>386.07</v>
      </c>
    </row>
    <row r="17510" spans="3:4" ht="15" hidden="1" customHeight="1" x14ac:dyDescent="0.25">
      <c r="C17510" s="158" t="s">
        <v>549</v>
      </c>
      <c r="D17510" s="159">
        <v>688.96</v>
      </c>
    </row>
    <row r="17511" spans="3:4" ht="15" hidden="1" customHeight="1" x14ac:dyDescent="0.25">
      <c r="C17511" s="160" t="s">
        <v>545</v>
      </c>
      <c r="D17511" s="161">
        <v>786.32</v>
      </c>
    </row>
    <row r="17512" spans="3:4" ht="15" hidden="1" customHeight="1" x14ac:dyDescent="0.25">
      <c r="C17512" s="158" t="s">
        <v>312</v>
      </c>
      <c r="D17512" s="159">
        <v>1205.8</v>
      </c>
    </row>
    <row r="17513" spans="3:4" ht="15" hidden="1" customHeight="1" x14ac:dyDescent="0.25">
      <c r="C17513" s="160" t="s">
        <v>544</v>
      </c>
      <c r="D17513" s="161">
        <v>1098.92</v>
      </c>
    </row>
    <row r="17514" spans="3:4" ht="15" hidden="1" customHeight="1" x14ac:dyDescent="0.25">
      <c r="C17514" s="158" t="s">
        <v>557</v>
      </c>
      <c r="D17514" s="159">
        <v>232.58</v>
      </c>
    </row>
    <row r="17515" spans="3:4" ht="15" hidden="1" customHeight="1" x14ac:dyDescent="0.25">
      <c r="C17515" s="160" t="s">
        <v>556</v>
      </c>
      <c r="D17515" s="161">
        <v>840.53</v>
      </c>
    </row>
    <row r="17516" spans="3:4" ht="15" hidden="1" customHeight="1" x14ac:dyDescent="0.25">
      <c r="C17516" s="158" t="s">
        <v>548</v>
      </c>
      <c r="D17516" s="159">
        <v>142.78</v>
      </c>
    </row>
    <row r="17517" spans="3:4" ht="15" hidden="1" customHeight="1" x14ac:dyDescent="0.25">
      <c r="C17517" s="160" t="s">
        <v>542</v>
      </c>
      <c r="D17517" s="161">
        <v>1024.27</v>
      </c>
    </row>
    <row r="17518" spans="3:4" ht="15" hidden="1" customHeight="1" x14ac:dyDescent="0.25">
      <c r="C17518" s="158" t="s">
        <v>546</v>
      </c>
      <c r="D17518" s="159">
        <v>889.48</v>
      </c>
    </row>
    <row r="17519" spans="3:4" ht="15" hidden="1" customHeight="1" x14ac:dyDescent="0.25">
      <c r="C17519" s="160" t="s">
        <v>549</v>
      </c>
      <c r="D17519" s="161">
        <v>142.29</v>
      </c>
    </row>
    <row r="17520" spans="3:4" ht="15" hidden="1" customHeight="1" x14ac:dyDescent="0.25">
      <c r="C17520" s="158" t="s">
        <v>553</v>
      </c>
      <c r="D17520" s="159">
        <v>629.66999999999996</v>
      </c>
    </row>
    <row r="17521" spans="3:4" ht="15" hidden="1" customHeight="1" x14ac:dyDescent="0.25">
      <c r="C17521" s="160" t="s">
        <v>553</v>
      </c>
      <c r="D17521" s="161">
        <v>46.93</v>
      </c>
    </row>
    <row r="17522" spans="3:4" ht="15" hidden="1" customHeight="1" x14ac:dyDescent="0.25">
      <c r="C17522" s="158" t="s">
        <v>553</v>
      </c>
      <c r="D17522" s="159">
        <v>1216.99</v>
      </c>
    </row>
    <row r="17523" spans="3:4" ht="15" hidden="1" customHeight="1" x14ac:dyDescent="0.25">
      <c r="C17523" s="160" t="s">
        <v>539</v>
      </c>
      <c r="D17523" s="161">
        <v>1022.26</v>
      </c>
    </row>
    <row r="17524" spans="3:4" ht="15" hidden="1" customHeight="1" x14ac:dyDescent="0.25">
      <c r="C17524" s="158" t="s">
        <v>307</v>
      </c>
      <c r="D17524" s="159">
        <v>1268.96</v>
      </c>
    </row>
    <row r="17525" spans="3:4" ht="15" hidden="1" customHeight="1" x14ac:dyDescent="0.25">
      <c r="C17525" s="160" t="s">
        <v>540</v>
      </c>
      <c r="D17525" s="161">
        <v>599.07000000000005</v>
      </c>
    </row>
    <row r="17526" spans="3:4" ht="15" hidden="1" customHeight="1" x14ac:dyDescent="0.25">
      <c r="C17526" s="158" t="s">
        <v>543</v>
      </c>
      <c r="D17526" s="159">
        <v>853.56</v>
      </c>
    </row>
    <row r="17527" spans="3:4" ht="15" hidden="1" customHeight="1" x14ac:dyDescent="0.25">
      <c r="C17527" s="160" t="s">
        <v>553</v>
      </c>
      <c r="D17527" s="161">
        <v>1299.48</v>
      </c>
    </row>
    <row r="17528" spans="3:4" ht="15" hidden="1" customHeight="1" x14ac:dyDescent="0.25">
      <c r="C17528" s="158" t="s">
        <v>540</v>
      </c>
      <c r="D17528" s="159">
        <v>405.51</v>
      </c>
    </row>
    <row r="17529" spans="3:4" ht="15" hidden="1" customHeight="1" x14ac:dyDescent="0.25">
      <c r="C17529" s="160" t="s">
        <v>552</v>
      </c>
      <c r="D17529" s="161">
        <v>451.41</v>
      </c>
    </row>
    <row r="17530" spans="3:4" ht="15" hidden="1" customHeight="1" x14ac:dyDescent="0.25">
      <c r="C17530" s="158" t="s">
        <v>547</v>
      </c>
      <c r="D17530" s="159">
        <v>618.58000000000004</v>
      </c>
    </row>
    <row r="17531" spans="3:4" ht="15" hidden="1" customHeight="1" x14ac:dyDescent="0.25">
      <c r="C17531" s="160" t="s">
        <v>557</v>
      </c>
      <c r="D17531" s="161">
        <v>861.84</v>
      </c>
    </row>
    <row r="17532" spans="3:4" ht="15" hidden="1" customHeight="1" x14ac:dyDescent="0.25">
      <c r="C17532" s="158" t="s">
        <v>548</v>
      </c>
      <c r="D17532" s="159">
        <v>814.45</v>
      </c>
    </row>
    <row r="17533" spans="3:4" ht="15" hidden="1" customHeight="1" x14ac:dyDescent="0.25">
      <c r="C17533" s="160" t="s">
        <v>545</v>
      </c>
      <c r="D17533" s="161">
        <v>971.09</v>
      </c>
    </row>
    <row r="17534" spans="3:4" ht="15" hidden="1" customHeight="1" x14ac:dyDescent="0.25">
      <c r="C17534" s="158" t="s">
        <v>547</v>
      </c>
      <c r="D17534" s="159">
        <v>588.04</v>
      </c>
    </row>
    <row r="17535" spans="3:4" ht="15" hidden="1" customHeight="1" x14ac:dyDescent="0.25">
      <c r="C17535" s="160" t="s">
        <v>307</v>
      </c>
      <c r="D17535" s="161">
        <v>1081.23</v>
      </c>
    </row>
    <row r="17536" spans="3:4" ht="15" hidden="1" customHeight="1" x14ac:dyDescent="0.25">
      <c r="C17536" s="158" t="s">
        <v>556</v>
      </c>
      <c r="D17536" s="159">
        <v>617.67999999999995</v>
      </c>
    </row>
    <row r="17537" spans="3:4" ht="15" hidden="1" customHeight="1" x14ac:dyDescent="0.25">
      <c r="C17537" s="160" t="s">
        <v>545</v>
      </c>
      <c r="D17537" s="161">
        <v>494.9</v>
      </c>
    </row>
    <row r="17538" spans="3:4" ht="15" hidden="1" customHeight="1" x14ac:dyDescent="0.25">
      <c r="C17538" s="158" t="s">
        <v>312</v>
      </c>
      <c r="D17538" s="159">
        <v>379.36</v>
      </c>
    </row>
    <row r="17539" spans="3:4" ht="15" hidden="1" customHeight="1" x14ac:dyDescent="0.25">
      <c r="C17539" s="160" t="s">
        <v>543</v>
      </c>
      <c r="D17539" s="161">
        <v>724.31</v>
      </c>
    </row>
    <row r="17540" spans="3:4" ht="15" hidden="1" customHeight="1" x14ac:dyDescent="0.25">
      <c r="C17540" s="158" t="s">
        <v>547</v>
      </c>
      <c r="D17540" s="159">
        <v>1022.51</v>
      </c>
    </row>
    <row r="17541" spans="3:4" ht="15" hidden="1" customHeight="1" x14ac:dyDescent="0.25">
      <c r="C17541" s="160" t="s">
        <v>541</v>
      </c>
      <c r="D17541" s="161">
        <v>1190.24</v>
      </c>
    </row>
    <row r="17542" spans="3:4" ht="15" hidden="1" customHeight="1" x14ac:dyDescent="0.25">
      <c r="C17542" s="158" t="s">
        <v>539</v>
      </c>
      <c r="D17542" s="159">
        <v>498.46</v>
      </c>
    </row>
    <row r="17543" spans="3:4" ht="15" hidden="1" customHeight="1" x14ac:dyDescent="0.25">
      <c r="C17543" s="160" t="s">
        <v>540</v>
      </c>
      <c r="D17543" s="161">
        <v>259.44</v>
      </c>
    </row>
    <row r="17544" spans="3:4" ht="15" hidden="1" customHeight="1" x14ac:dyDescent="0.25">
      <c r="C17544" s="158" t="s">
        <v>542</v>
      </c>
      <c r="D17544" s="159">
        <v>1266.26</v>
      </c>
    </row>
    <row r="17545" spans="3:4" ht="15" hidden="1" customHeight="1" x14ac:dyDescent="0.25">
      <c r="C17545" s="160" t="s">
        <v>553</v>
      </c>
      <c r="D17545" s="161">
        <v>1073.52</v>
      </c>
    </row>
    <row r="17546" spans="3:4" ht="15" hidden="1" customHeight="1" x14ac:dyDescent="0.25">
      <c r="C17546" s="158" t="s">
        <v>542</v>
      </c>
      <c r="D17546" s="159">
        <v>1000.98</v>
      </c>
    </row>
    <row r="17547" spans="3:4" ht="15" hidden="1" customHeight="1" x14ac:dyDescent="0.25">
      <c r="C17547" s="160" t="s">
        <v>549</v>
      </c>
      <c r="D17547" s="161">
        <v>398.53</v>
      </c>
    </row>
    <row r="17548" spans="3:4" ht="15" hidden="1" customHeight="1" x14ac:dyDescent="0.25">
      <c r="C17548" s="158" t="s">
        <v>553</v>
      </c>
      <c r="D17548" s="159">
        <v>1057.23</v>
      </c>
    </row>
    <row r="17549" spans="3:4" ht="15" hidden="1" customHeight="1" x14ac:dyDescent="0.25">
      <c r="C17549" s="160" t="s">
        <v>540</v>
      </c>
      <c r="D17549" s="161">
        <v>1180.1600000000001</v>
      </c>
    </row>
    <row r="17550" spans="3:4" ht="15" hidden="1" customHeight="1" x14ac:dyDescent="0.25">
      <c r="C17550" s="158" t="s">
        <v>551</v>
      </c>
      <c r="D17550" s="159">
        <v>232.76</v>
      </c>
    </row>
    <row r="17551" spans="3:4" ht="15" hidden="1" customHeight="1" x14ac:dyDescent="0.25">
      <c r="C17551" s="160" t="s">
        <v>552</v>
      </c>
      <c r="D17551" s="161">
        <v>507.07</v>
      </c>
    </row>
    <row r="17552" spans="3:4" ht="15" hidden="1" customHeight="1" x14ac:dyDescent="0.25">
      <c r="C17552" s="158" t="s">
        <v>542</v>
      </c>
      <c r="D17552" s="159">
        <v>1067.8399999999999</v>
      </c>
    </row>
    <row r="17553" spans="3:4" ht="15" hidden="1" customHeight="1" x14ac:dyDescent="0.25">
      <c r="C17553" s="160" t="s">
        <v>556</v>
      </c>
      <c r="D17553" s="161">
        <v>528.64</v>
      </c>
    </row>
    <row r="17554" spans="3:4" ht="15" hidden="1" customHeight="1" x14ac:dyDescent="0.25">
      <c r="C17554" s="158" t="s">
        <v>552</v>
      </c>
      <c r="D17554" s="159">
        <v>1029.96</v>
      </c>
    </row>
    <row r="17555" spans="3:4" ht="15" hidden="1" customHeight="1" x14ac:dyDescent="0.25">
      <c r="C17555" s="160" t="s">
        <v>308</v>
      </c>
      <c r="D17555" s="161">
        <v>309.95</v>
      </c>
    </row>
    <row r="17556" spans="3:4" ht="15" hidden="1" customHeight="1" x14ac:dyDescent="0.25">
      <c r="C17556" s="158" t="s">
        <v>309</v>
      </c>
      <c r="D17556" s="159">
        <v>1091.58</v>
      </c>
    </row>
    <row r="17557" spans="3:4" ht="15" hidden="1" customHeight="1" x14ac:dyDescent="0.25">
      <c r="C17557" s="160" t="s">
        <v>545</v>
      </c>
      <c r="D17557" s="161">
        <v>404.02</v>
      </c>
    </row>
    <row r="17558" spans="3:4" ht="15" hidden="1" customHeight="1" x14ac:dyDescent="0.25">
      <c r="C17558" s="158" t="s">
        <v>546</v>
      </c>
      <c r="D17558" s="159">
        <v>603.58000000000004</v>
      </c>
    </row>
    <row r="17559" spans="3:4" ht="15" hidden="1" customHeight="1" x14ac:dyDescent="0.25">
      <c r="C17559" s="160" t="s">
        <v>550</v>
      </c>
      <c r="D17559" s="161">
        <v>1202.71</v>
      </c>
    </row>
    <row r="17560" spans="3:4" ht="15" hidden="1" customHeight="1" x14ac:dyDescent="0.25">
      <c r="C17560" s="158" t="s">
        <v>554</v>
      </c>
      <c r="D17560" s="159">
        <v>75.599999999999994</v>
      </c>
    </row>
    <row r="17561" spans="3:4" ht="15" hidden="1" customHeight="1" x14ac:dyDescent="0.25">
      <c r="C17561" s="160" t="s">
        <v>547</v>
      </c>
      <c r="D17561" s="161">
        <v>426.22</v>
      </c>
    </row>
    <row r="17562" spans="3:4" ht="15" hidden="1" customHeight="1" x14ac:dyDescent="0.25">
      <c r="C17562" s="158" t="s">
        <v>540</v>
      </c>
      <c r="D17562" s="159">
        <v>473.05</v>
      </c>
    </row>
    <row r="17563" spans="3:4" ht="15" hidden="1" customHeight="1" x14ac:dyDescent="0.25">
      <c r="C17563" s="160" t="s">
        <v>312</v>
      </c>
      <c r="D17563" s="161">
        <v>1016.89</v>
      </c>
    </row>
    <row r="17564" spans="3:4" ht="15" hidden="1" customHeight="1" x14ac:dyDescent="0.25">
      <c r="C17564" s="158" t="s">
        <v>308</v>
      </c>
      <c r="D17564" s="159">
        <v>950.59</v>
      </c>
    </row>
    <row r="17565" spans="3:4" ht="15" hidden="1" customHeight="1" x14ac:dyDescent="0.25">
      <c r="C17565" s="160" t="s">
        <v>546</v>
      </c>
      <c r="D17565" s="161">
        <v>1283.1199999999999</v>
      </c>
    </row>
    <row r="17566" spans="3:4" ht="15" hidden="1" customHeight="1" x14ac:dyDescent="0.25">
      <c r="C17566" s="158" t="s">
        <v>546</v>
      </c>
      <c r="D17566" s="159">
        <v>962.49</v>
      </c>
    </row>
    <row r="17567" spans="3:4" ht="15" hidden="1" customHeight="1" x14ac:dyDescent="0.25">
      <c r="C17567" s="160" t="s">
        <v>543</v>
      </c>
      <c r="D17567" s="161">
        <v>151.56</v>
      </c>
    </row>
    <row r="17568" spans="3:4" ht="15" hidden="1" customHeight="1" x14ac:dyDescent="0.25">
      <c r="C17568" s="158" t="s">
        <v>555</v>
      </c>
      <c r="D17568" s="159">
        <v>910.53</v>
      </c>
    </row>
    <row r="17569" spans="3:4" ht="15" hidden="1" customHeight="1" x14ac:dyDescent="0.25">
      <c r="C17569" s="160" t="s">
        <v>543</v>
      </c>
      <c r="D17569" s="161">
        <v>317.39</v>
      </c>
    </row>
    <row r="17570" spans="3:4" ht="15" hidden="1" customHeight="1" x14ac:dyDescent="0.25">
      <c r="C17570" s="158" t="s">
        <v>308</v>
      </c>
      <c r="D17570" s="159">
        <v>351.07</v>
      </c>
    </row>
    <row r="17571" spans="3:4" ht="15" hidden="1" customHeight="1" x14ac:dyDescent="0.25">
      <c r="C17571" s="160" t="s">
        <v>546</v>
      </c>
      <c r="D17571" s="161">
        <v>227.12</v>
      </c>
    </row>
    <row r="17572" spans="3:4" ht="15" hidden="1" customHeight="1" x14ac:dyDescent="0.25">
      <c r="C17572" s="158" t="s">
        <v>542</v>
      </c>
      <c r="D17572" s="159">
        <v>640.01</v>
      </c>
    </row>
    <row r="17573" spans="3:4" ht="15" hidden="1" customHeight="1" x14ac:dyDescent="0.25">
      <c r="C17573" s="160" t="s">
        <v>546</v>
      </c>
      <c r="D17573" s="161">
        <v>1002.54</v>
      </c>
    </row>
    <row r="17574" spans="3:4" ht="15" hidden="1" customHeight="1" x14ac:dyDescent="0.25">
      <c r="C17574" s="158" t="s">
        <v>546</v>
      </c>
      <c r="D17574" s="159">
        <v>1183.33</v>
      </c>
    </row>
    <row r="17575" spans="3:4" ht="15" hidden="1" customHeight="1" x14ac:dyDescent="0.25">
      <c r="C17575" s="160" t="s">
        <v>308</v>
      </c>
      <c r="D17575" s="161">
        <v>631.32000000000005</v>
      </c>
    </row>
    <row r="17576" spans="3:4" ht="15" hidden="1" customHeight="1" x14ac:dyDescent="0.25">
      <c r="C17576" s="158" t="s">
        <v>546</v>
      </c>
      <c r="D17576" s="159">
        <v>1205.47</v>
      </c>
    </row>
    <row r="17577" spans="3:4" ht="15" hidden="1" customHeight="1" x14ac:dyDescent="0.25">
      <c r="C17577" s="160" t="s">
        <v>548</v>
      </c>
      <c r="D17577" s="161">
        <v>427.88</v>
      </c>
    </row>
    <row r="17578" spans="3:4" ht="15" hidden="1" customHeight="1" x14ac:dyDescent="0.25">
      <c r="C17578" s="158" t="s">
        <v>543</v>
      </c>
      <c r="D17578" s="159">
        <v>475.13</v>
      </c>
    </row>
    <row r="17579" spans="3:4" ht="15" hidden="1" customHeight="1" x14ac:dyDescent="0.25">
      <c r="C17579" s="160" t="s">
        <v>307</v>
      </c>
      <c r="D17579" s="161">
        <v>697.95</v>
      </c>
    </row>
    <row r="17580" spans="3:4" ht="15" hidden="1" customHeight="1" x14ac:dyDescent="0.25">
      <c r="C17580" s="158" t="s">
        <v>548</v>
      </c>
      <c r="D17580" s="159">
        <v>247.1</v>
      </c>
    </row>
    <row r="17581" spans="3:4" ht="15" hidden="1" customHeight="1" x14ac:dyDescent="0.25">
      <c r="C17581" s="160" t="s">
        <v>546</v>
      </c>
      <c r="D17581" s="161">
        <v>575.79</v>
      </c>
    </row>
    <row r="17582" spans="3:4" ht="15" hidden="1" customHeight="1" x14ac:dyDescent="0.25">
      <c r="C17582" s="158" t="s">
        <v>541</v>
      </c>
      <c r="D17582" s="159">
        <v>560.82000000000005</v>
      </c>
    </row>
    <row r="17583" spans="3:4" ht="15" hidden="1" customHeight="1" x14ac:dyDescent="0.25">
      <c r="C17583" s="160" t="s">
        <v>547</v>
      </c>
      <c r="D17583" s="161">
        <v>810.18</v>
      </c>
    </row>
    <row r="17584" spans="3:4" ht="15" hidden="1" customHeight="1" x14ac:dyDescent="0.25">
      <c r="C17584" s="158" t="s">
        <v>546</v>
      </c>
      <c r="D17584" s="159">
        <v>403.63</v>
      </c>
    </row>
    <row r="17585" spans="3:4" ht="15" hidden="1" customHeight="1" x14ac:dyDescent="0.25">
      <c r="C17585" s="160" t="s">
        <v>543</v>
      </c>
      <c r="D17585" s="161">
        <v>417.75</v>
      </c>
    </row>
    <row r="17586" spans="3:4" ht="15" hidden="1" customHeight="1" x14ac:dyDescent="0.25">
      <c r="C17586" s="158" t="s">
        <v>545</v>
      </c>
      <c r="D17586" s="159">
        <v>847.27</v>
      </c>
    </row>
    <row r="17587" spans="3:4" ht="15" hidden="1" customHeight="1" x14ac:dyDescent="0.25">
      <c r="C17587" s="160" t="s">
        <v>557</v>
      </c>
      <c r="D17587" s="161">
        <v>742.84</v>
      </c>
    </row>
    <row r="17588" spans="3:4" ht="15" hidden="1" customHeight="1" x14ac:dyDescent="0.25">
      <c r="C17588" s="158" t="s">
        <v>550</v>
      </c>
      <c r="D17588" s="159">
        <v>35.21</v>
      </c>
    </row>
    <row r="17589" spans="3:4" ht="15" hidden="1" customHeight="1" x14ac:dyDescent="0.25">
      <c r="C17589" s="160" t="s">
        <v>553</v>
      </c>
      <c r="D17589" s="161">
        <v>674.41</v>
      </c>
    </row>
    <row r="17590" spans="3:4" ht="15" hidden="1" customHeight="1" x14ac:dyDescent="0.25">
      <c r="C17590" s="158" t="s">
        <v>552</v>
      </c>
      <c r="D17590" s="159">
        <v>764.54</v>
      </c>
    </row>
    <row r="17591" spans="3:4" ht="15" hidden="1" customHeight="1" x14ac:dyDescent="0.25">
      <c r="C17591" s="160" t="s">
        <v>555</v>
      </c>
      <c r="D17591" s="161">
        <v>745.07</v>
      </c>
    </row>
    <row r="17592" spans="3:4" ht="15" hidden="1" customHeight="1" x14ac:dyDescent="0.25">
      <c r="C17592" s="158" t="s">
        <v>541</v>
      </c>
      <c r="D17592" s="159">
        <v>1061.3699999999999</v>
      </c>
    </row>
    <row r="17593" spans="3:4" ht="15" hidden="1" customHeight="1" x14ac:dyDescent="0.25">
      <c r="C17593" s="160" t="s">
        <v>545</v>
      </c>
      <c r="D17593" s="161">
        <v>548.74</v>
      </c>
    </row>
    <row r="17594" spans="3:4" ht="15" hidden="1" customHeight="1" x14ac:dyDescent="0.25">
      <c r="C17594" s="158" t="s">
        <v>545</v>
      </c>
      <c r="D17594" s="159">
        <v>958.89</v>
      </c>
    </row>
    <row r="17595" spans="3:4" ht="15" hidden="1" customHeight="1" x14ac:dyDescent="0.25">
      <c r="C17595" s="160" t="s">
        <v>551</v>
      </c>
      <c r="D17595" s="161">
        <v>662.67</v>
      </c>
    </row>
    <row r="17596" spans="3:4" ht="15" hidden="1" customHeight="1" x14ac:dyDescent="0.25">
      <c r="C17596" s="158" t="s">
        <v>539</v>
      </c>
      <c r="D17596" s="159">
        <v>509.82</v>
      </c>
    </row>
    <row r="17597" spans="3:4" ht="15" hidden="1" customHeight="1" x14ac:dyDescent="0.25">
      <c r="C17597" s="160" t="s">
        <v>308</v>
      </c>
      <c r="D17597" s="161">
        <v>463.58</v>
      </c>
    </row>
    <row r="17598" spans="3:4" ht="15" hidden="1" customHeight="1" x14ac:dyDescent="0.25">
      <c r="C17598" s="158" t="s">
        <v>554</v>
      </c>
      <c r="D17598" s="159">
        <v>148.97</v>
      </c>
    </row>
    <row r="17599" spans="3:4" ht="15" hidden="1" customHeight="1" x14ac:dyDescent="0.25">
      <c r="C17599" s="160" t="s">
        <v>309</v>
      </c>
      <c r="D17599" s="161">
        <v>789.92</v>
      </c>
    </row>
    <row r="17600" spans="3:4" ht="15" hidden="1" customHeight="1" x14ac:dyDescent="0.25">
      <c r="C17600" s="158" t="s">
        <v>551</v>
      </c>
      <c r="D17600" s="159">
        <v>442.48</v>
      </c>
    </row>
    <row r="17601" spans="3:4" ht="15" hidden="1" customHeight="1" x14ac:dyDescent="0.25">
      <c r="C17601" s="160" t="s">
        <v>545</v>
      </c>
      <c r="D17601" s="161">
        <v>1110.6600000000001</v>
      </c>
    </row>
    <row r="17602" spans="3:4" ht="15" hidden="1" customHeight="1" x14ac:dyDescent="0.25">
      <c r="C17602" s="158" t="s">
        <v>547</v>
      </c>
      <c r="D17602" s="159">
        <v>986.46</v>
      </c>
    </row>
    <row r="17603" spans="3:4" ht="15" hidden="1" customHeight="1" x14ac:dyDescent="0.25">
      <c r="C17603" s="160" t="s">
        <v>554</v>
      </c>
      <c r="D17603" s="161">
        <v>1112.8499999999999</v>
      </c>
    </row>
    <row r="17604" spans="3:4" ht="15" hidden="1" customHeight="1" x14ac:dyDescent="0.25">
      <c r="C17604" s="158" t="s">
        <v>551</v>
      </c>
      <c r="D17604" s="159">
        <v>675.1</v>
      </c>
    </row>
    <row r="17605" spans="3:4" ht="15" hidden="1" customHeight="1" x14ac:dyDescent="0.25">
      <c r="C17605" s="160" t="s">
        <v>312</v>
      </c>
      <c r="D17605" s="161">
        <v>648.39</v>
      </c>
    </row>
    <row r="17606" spans="3:4" ht="15" hidden="1" customHeight="1" x14ac:dyDescent="0.25">
      <c r="C17606" s="158" t="s">
        <v>545</v>
      </c>
      <c r="D17606" s="159">
        <v>841.63</v>
      </c>
    </row>
    <row r="17607" spans="3:4" ht="15" hidden="1" customHeight="1" x14ac:dyDescent="0.25">
      <c r="C17607" s="160" t="s">
        <v>309</v>
      </c>
      <c r="D17607" s="161">
        <v>651.04</v>
      </c>
    </row>
    <row r="17608" spans="3:4" ht="15" hidden="1" customHeight="1" x14ac:dyDescent="0.25">
      <c r="C17608" s="158" t="s">
        <v>541</v>
      </c>
      <c r="D17608" s="159">
        <v>759.12</v>
      </c>
    </row>
    <row r="17609" spans="3:4" ht="15" hidden="1" customHeight="1" x14ac:dyDescent="0.25">
      <c r="C17609" s="160" t="s">
        <v>550</v>
      </c>
      <c r="D17609" s="161">
        <v>698.78</v>
      </c>
    </row>
    <row r="17610" spans="3:4" ht="15" hidden="1" customHeight="1" x14ac:dyDescent="0.25">
      <c r="C17610" s="158" t="s">
        <v>308</v>
      </c>
      <c r="D17610" s="159">
        <v>995.76</v>
      </c>
    </row>
    <row r="17611" spans="3:4" ht="15" hidden="1" customHeight="1" x14ac:dyDescent="0.25">
      <c r="C17611" s="160" t="s">
        <v>552</v>
      </c>
      <c r="D17611" s="161">
        <v>1263.9100000000001</v>
      </c>
    </row>
    <row r="17612" spans="3:4" ht="15" hidden="1" customHeight="1" x14ac:dyDescent="0.25">
      <c r="C17612" s="158" t="s">
        <v>552</v>
      </c>
      <c r="D17612" s="159">
        <v>658.95</v>
      </c>
    </row>
    <row r="17613" spans="3:4" ht="15" hidden="1" customHeight="1" x14ac:dyDescent="0.25">
      <c r="C17613" s="160" t="s">
        <v>543</v>
      </c>
      <c r="D17613" s="161">
        <v>584.80999999999995</v>
      </c>
    </row>
    <row r="17614" spans="3:4" ht="15" hidden="1" customHeight="1" x14ac:dyDescent="0.25">
      <c r="C17614" s="158" t="s">
        <v>308</v>
      </c>
      <c r="D17614" s="159">
        <v>370.61</v>
      </c>
    </row>
    <row r="17615" spans="3:4" ht="15" hidden="1" customHeight="1" x14ac:dyDescent="0.25">
      <c r="C17615" s="160" t="s">
        <v>545</v>
      </c>
      <c r="D17615" s="161">
        <v>884.3</v>
      </c>
    </row>
    <row r="17616" spans="3:4" ht="15" hidden="1" customHeight="1" x14ac:dyDescent="0.25">
      <c r="C17616" s="158" t="s">
        <v>552</v>
      </c>
      <c r="D17616" s="159">
        <v>557.33000000000004</v>
      </c>
    </row>
    <row r="17617" spans="3:4" ht="15" hidden="1" customHeight="1" x14ac:dyDescent="0.25">
      <c r="C17617" s="160" t="s">
        <v>556</v>
      </c>
      <c r="D17617" s="161">
        <v>255.72</v>
      </c>
    </row>
    <row r="17618" spans="3:4" ht="15" hidden="1" customHeight="1" x14ac:dyDescent="0.25">
      <c r="C17618" s="158" t="s">
        <v>558</v>
      </c>
      <c r="D17618" s="159">
        <v>900.68</v>
      </c>
    </row>
    <row r="17619" spans="3:4" ht="15" hidden="1" customHeight="1" x14ac:dyDescent="0.25">
      <c r="C17619" s="160" t="s">
        <v>546</v>
      </c>
      <c r="D17619" s="161">
        <v>1187.24</v>
      </c>
    </row>
    <row r="17620" spans="3:4" ht="15" hidden="1" customHeight="1" x14ac:dyDescent="0.25">
      <c r="C17620" s="158" t="s">
        <v>307</v>
      </c>
      <c r="D17620" s="159">
        <v>587.21</v>
      </c>
    </row>
    <row r="17621" spans="3:4" ht="15" hidden="1" customHeight="1" x14ac:dyDescent="0.25">
      <c r="C17621" s="160" t="s">
        <v>307</v>
      </c>
      <c r="D17621" s="161">
        <v>1008.66</v>
      </c>
    </row>
    <row r="17622" spans="3:4" ht="15" hidden="1" customHeight="1" x14ac:dyDescent="0.25">
      <c r="C17622" s="158" t="s">
        <v>312</v>
      </c>
      <c r="D17622" s="159">
        <v>676.87</v>
      </c>
    </row>
    <row r="17623" spans="3:4" ht="15" hidden="1" customHeight="1" x14ac:dyDescent="0.25">
      <c r="C17623" s="160" t="s">
        <v>543</v>
      </c>
      <c r="D17623" s="161">
        <v>177.5</v>
      </c>
    </row>
    <row r="17624" spans="3:4" ht="15" hidden="1" customHeight="1" x14ac:dyDescent="0.25">
      <c r="C17624" s="158" t="s">
        <v>546</v>
      </c>
      <c r="D17624" s="159">
        <v>708.08</v>
      </c>
    </row>
    <row r="17625" spans="3:4" ht="15" hidden="1" customHeight="1" x14ac:dyDescent="0.25">
      <c r="C17625" s="160" t="s">
        <v>312</v>
      </c>
      <c r="D17625" s="161">
        <v>966.48</v>
      </c>
    </row>
    <row r="17626" spans="3:4" ht="15" hidden="1" customHeight="1" x14ac:dyDescent="0.25">
      <c r="C17626" s="158" t="s">
        <v>312</v>
      </c>
      <c r="D17626" s="159">
        <v>1292.28</v>
      </c>
    </row>
    <row r="17627" spans="3:4" ht="15" hidden="1" customHeight="1" x14ac:dyDescent="0.25">
      <c r="C17627" s="160" t="s">
        <v>551</v>
      </c>
      <c r="D17627" s="161">
        <v>1087.1400000000001</v>
      </c>
    </row>
    <row r="17628" spans="3:4" ht="15" hidden="1" customHeight="1" x14ac:dyDescent="0.25">
      <c r="C17628" s="158" t="s">
        <v>553</v>
      </c>
      <c r="D17628" s="159">
        <v>320.85000000000002</v>
      </c>
    </row>
    <row r="17629" spans="3:4" ht="15" hidden="1" customHeight="1" x14ac:dyDescent="0.25">
      <c r="C17629" s="160" t="s">
        <v>540</v>
      </c>
      <c r="D17629" s="161">
        <v>261.13</v>
      </c>
    </row>
    <row r="17630" spans="3:4" ht="15" hidden="1" customHeight="1" x14ac:dyDescent="0.25">
      <c r="C17630" s="158" t="s">
        <v>551</v>
      </c>
      <c r="D17630" s="159">
        <v>468.44</v>
      </c>
    </row>
    <row r="17631" spans="3:4" ht="15" hidden="1" customHeight="1" x14ac:dyDescent="0.25">
      <c r="C17631" s="160" t="s">
        <v>312</v>
      </c>
      <c r="D17631" s="161">
        <v>105.4</v>
      </c>
    </row>
    <row r="17632" spans="3:4" ht="15" hidden="1" customHeight="1" x14ac:dyDescent="0.25">
      <c r="C17632" s="158" t="s">
        <v>547</v>
      </c>
      <c r="D17632" s="159">
        <v>285.76</v>
      </c>
    </row>
    <row r="17633" spans="3:4" ht="15" hidden="1" customHeight="1" x14ac:dyDescent="0.25">
      <c r="C17633" s="160" t="s">
        <v>550</v>
      </c>
      <c r="D17633" s="161">
        <v>558.12</v>
      </c>
    </row>
    <row r="17634" spans="3:4" ht="15" hidden="1" customHeight="1" x14ac:dyDescent="0.25">
      <c r="C17634" s="158" t="s">
        <v>548</v>
      </c>
      <c r="D17634" s="159">
        <v>111.41</v>
      </c>
    </row>
    <row r="17635" spans="3:4" ht="15" hidden="1" customHeight="1" x14ac:dyDescent="0.25">
      <c r="C17635" s="160" t="s">
        <v>308</v>
      </c>
      <c r="D17635" s="161">
        <v>880.12</v>
      </c>
    </row>
    <row r="17636" spans="3:4" ht="15" hidden="1" customHeight="1" x14ac:dyDescent="0.25">
      <c r="C17636" s="158" t="s">
        <v>309</v>
      </c>
      <c r="D17636" s="159">
        <v>304.24</v>
      </c>
    </row>
    <row r="17637" spans="3:4" ht="15" hidden="1" customHeight="1" x14ac:dyDescent="0.25">
      <c r="C17637" s="160" t="s">
        <v>312</v>
      </c>
      <c r="D17637" s="161">
        <v>173.35</v>
      </c>
    </row>
    <row r="17638" spans="3:4" ht="15" hidden="1" customHeight="1" x14ac:dyDescent="0.25">
      <c r="C17638" s="158" t="s">
        <v>547</v>
      </c>
      <c r="D17638" s="159">
        <v>508.14</v>
      </c>
    </row>
    <row r="17639" spans="3:4" ht="15" hidden="1" customHeight="1" x14ac:dyDescent="0.25">
      <c r="C17639" s="160" t="s">
        <v>539</v>
      </c>
      <c r="D17639" s="161">
        <v>484.48</v>
      </c>
    </row>
    <row r="17640" spans="3:4" ht="15" hidden="1" customHeight="1" x14ac:dyDescent="0.25">
      <c r="C17640" s="158" t="s">
        <v>542</v>
      </c>
      <c r="D17640" s="159">
        <v>900.8</v>
      </c>
    </row>
    <row r="17641" spans="3:4" ht="15" hidden="1" customHeight="1" x14ac:dyDescent="0.25">
      <c r="C17641" s="160" t="s">
        <v>546</v>
      </c>
      <c r="D17641" s="161">
        <v>912.33</v>
      </c>
    </row>
    <row r="17642" spans="3:4" ht="15" hidden="1" customHeight="1" x14ac:dyDescent="0.25">
      <c r="C17642" s="158" t="s">
        <v>541</v>
      </c>
      <c r="D17642" s="159">
        <v>636.97</v>
      </c>
    </row>
    <row r="17643" spans="3:4" ht="15" hidden="1" customHeight="1" x14ac:dyDescent="0.25">
      <c r="C17643" s="160" t="s">
        <v>308</v>
      </c>
      <c r="D17643" s="161">
        <v>80.47</v>
      </c>
    </row>
    <row r="17644" spans="3:4" ht="15" hidden="1" customHeight="1" x14ac:dyDescent="0.25">
      <c r="C17644" s="158" t="s">
        <v>550</v>
      </c>
      <c r="D17644" s="159">
        <v>685.86</v>
      </c>
    </row>
    <row r="17645" spans="3:4" ht="15" hidden="1" customHeight="1" x14ac:dyDescent="0.25">
      <c r="C17645" s="160" t="s">
        <v>554</v>
      </c>
      <c r="D17645" s="161">
        <v>948.92</v>
      </c>
    </row>
    <row r="17646" spans="3:4" ht="15" hidden="1" customHeight="1" x14ac:dyDescent="0.25">
      <c r="C17646" s="158" t="s">
        <v>551</v>
      </c>
      <c r="D17646" s="159">
        <v>487.46</v>
      </c>
    </row>
    <row r="17647" spans="3:4" ht="15" hidden="1" customHeight="1" x14ac:dyDescent="0.25">
      <c r="C17647" s="160" t="s">
        <v>543</v>
      </c>
      <c r="D17647" s="161">
        <v>860.83</v>
      </c>
    </row>
    <row r="17648" spans="3:4" ht="15" hidden="1" customHeight="1" x14ac:dyDescent="0.25">
      <c r="C17648" s="158" t="s">
        <v>544</v>
      </c>
      <c r="D17648" s="159">
        <v>515.41999999999996</v>
      </c>
    </row>
    <row r="17649" spans="3:4" ht="15" hidden="1" customHeight="1" x14ac:dyDescent="0.25">
      <c r="C17649" s="160" t="s">
        <v>551</v>
      </c>
      <c r="D17649" s="161">
        <v>51.67</v>
      </c>
    </row>
    <row r="17650" spans="3:4" ht="15" hidden="1" customHeight="1" x14ac:dyDescent="0.25">
      <c r="C17650" s="158" t="s">
        <v>542</v>
      </c>
      <c r="D17650" s="159">
        <v>763.01</v>
      </c>
    </row>
    <row r="17651" spans="3:4" ht="15" hidden="1" customHeight="1" x14ac:dyDescent="0.25">
      <c r="C17651" s="160" t="s">
        <v>554</v>
      </c>
      <c r="D17651" s="161">
        <v>519.22</v>
      </c>
    </row>
    <row r="17652" spans="3:4" ht="15" hidden="1" customHeight="1" x14ac:dyDescent="0.25">
      <c r="C17652" s="158" t="s">
        <v>553</v>
      </c>
      <c r="D17652" s="159">
        <v>698.93</v>
      </c>
    </row>
    <row r="17653" spans="3:4" ht="15" hidden="1" customHeight="1" x14ac:dyDescent="0.25">
      <c r="C17653" s="160" t="s">
        <v>551</v>
      </c>
      <c r="D17653" s="161">
        <v>479.27</v>
      </c>
    </row>
    <row r="17654" spans="3:4" ht="15" hidden="1" customHeight="1" x14ac:dyDescent="0.25">
      <c r="C17654" s="158" t="s">
        <v>312</v>
      </c>
      <c r="D17654" s="159">
        <v>265.70999999999998</v>
      </c>
    </row>
    <row r="17655" spans="3:4" ht="15" hidden="1" customHeight="1" x14ac:dyDescent="0.25">
      <c r="C17655" s="160" t="s">
        <v>547</v>
      </c>
      <c r="D17655" s="161">
        <v>607.45000000000005</v>
      </c>
    </row>
    <row r="17656" spans="3:4" ht="15" hidden="1" customHeight="1" x14ac:dyDescent="0.25">
      <c r="C17656" s="158" t="s">
        <v>552</v>
      </c>
      <c r="D17656" s="159">
        <v>501.83</v>
      </c>
    </row>
    <row r="17657" spans="3:4" ht="15" hidden="1" customHeight="1" x14ac:dyDescent="0.25">
      <c r="C17657" s="160" t="s">
        <v>547</v>
      </c>
      <c r="D17657" s="161">
        <v>830.81</v>
      </c>
    </row>
    <row r="17658" spans="3:4" ht="15" hidden="1" customHeight="1" x14ac:dyDescent="0.25">
      <c r="C17658" s="158" t="s">
        <v>556</v>
      </c>
      <c r="D17658" s="159">
        <v>467.51</v>
      </c>
    </row>
    <row r="17659" spans="3:4" ht="15" hidden="1" customHeight="1" x14ac:dyDescent="0.25">
      <c r="C17659" s="160" t="s">
        <v>549</v>
      </c>
      <c r="D17659" s="161">
        <v>270</v>
      </c>
    </row>
    <row r="17660" spans="3:4" ht="15" hidden="1" customHeight="1" x14ac:dyDescent="0.25">
      <c r="C17660" s="158" t="s">
        <v>540</v>
      </c>
      <c r="D17660" s="159">
        <v>718.37</v>
      </c>
    </row>
    <row r="17661" spans="3:4" ht="15" hidden="1" customHeight="1" x14ac:dyDescent="0.25">
      <c r="C17661" s="160" t="s">
        <v>549</v>
      </c>
      <c r="D17661" s="161">
        <v>411.44</v>
      </c>
    </row>
    <row r="17662" spans="3:4" ht="15" hidden="1" customHeight="1" x14ac:dyDescent="0.25">
      <c r="C17662" s="158" t="s">
        <v>549</v>
      </c>
      <c r="D17662" s="159">
        <v>645.66999999999996</v>
      </c>
    </row>
    <row r="17663" spans="3:4" ht="15" hidden="1" customHeight="1" x14ac:dyDescent="0.25">
      <c r="C17663" s="160" t="s">
        <v>552</v>
      </c>
      <c r="D17663" s="161">
        <v>560.13</v>
      </c>
    </row>
    <row r="17664" spans="3:4" ht="15" hidden="1" customHeight="1" x14ac:dyDescent="0.25">
      <c r="C17664" s="158" t="s">
        <v>549</v>
      </c>
      <c r="D17664" s="159">
        <v>563.15</v>
      </c>
    </row>
    <row r="17665" spans="3:4" ht="15" hidden="1" customHeight="1" x14ac:dyDescent="0.25">
      <c r="C17665" s="160" t="s">
        <v>542</v>
      </c>
      <c r="D17665" s="161">
        <v>27.84</v>
      </c>
    </row>
    <row r="17666" spans="3:4" ht="15" hidden="1" customHeight="1" x14ac:dyDescent="0.25">
      <c r="C17666" s="158" t="s">
        <v>553</v>
      </c>
      <c r="D17666" s="159">
        <v>725.09</v>
      </c>
    </row>
    <row r="17667" spans="3:4" ht="15" hidden="1" customHeight="1" x14ac:dyDescent="0.25">
      <c r="C17667" s="160" t="s">
        <v>552</v>
      </c>
      <c r="D17667" s="161">
        <v>443.63</v>
      </c>
    </row>
    <row r="17668" spans="3:4" ht="15" hidden="1" customHeight="1" x14ac:dyDescent="0.25">
      <c r="C17668" s="158" t="s">
        <v>546</v>
      </c>
      <c r="D17668" s="159">
        <v>425.66</v>
      </c>
    </row>
    <row r="17669" spans="3:4" ht="15" hidden="1" customHeight="1" x14ac:dyDescent="0.25">
      <c r="C17669" s="160" t="s">
        <v>539</v>
      </c>
      <c r="D17669" s="161">
        <v>94.82</v>
      </c>
    </row>
    <row r="17670" spans="3:4" ht="15" hidden="1" customHeight="1" x14ac:dyDescent="0.25">
      <c r="C17670" s="158" t="s">
        <v>543</v>
      </c>
      <c r="D17670" s="159">
        <v>493.48</v>
      </c>
    </row>
    <row r="17671" spans="3:4" ht="15" hidden="1" customHeight="1" x14ac:dyDescent="0.25">
      <c r="C17671" s="160" t="s">
        <v>551</v>
      </c>
      <c r="D17671" s="161">
        <v>1094.23</v>
      </c>
    </row>
    <row r="17672" spans="3:4" ht="15" hidden="1" customHeight="1" x14ac:dyDescent="0.25">
      <c r="C17672" s="158" t="s">
        <v>543</v>
      </c>
      <c r="D17672" s="159">
        <v>1281.67</v>
      </c>
    </row>
    <row r="17673" spans="3:4" ht="15" hidden="1" customHeight="1" x14ac:dyDescent="0.25">
      <c r="C17673" s="160" t="s">
        <v>545</v>
      </c>
      <c r="D17673" s="161">
        <v>307.27999999999997</v>
      </c>
    </row>
    <row r="17674" spans="3:4" ht="15" hidden="1" customHeight="1" x14ac:dyDescent="0.25">
      <c r="C17674" s="158" t="s">
        <v>550</v>
      </c>
      <c r="D17674" s="159">
        <v>288.98</v>
      </c>
    </row>
    <row r="17675" spans="3:4" ht="15" hidden="1" customHeight="1" x14ac:dyDescent="0.25">
      <c r="C17675" s="160" t="s">
        <v>307</v>
      </c>
      <c r="D17675" s="161">
        <v>179.79</v>
      </c>
    </row>
    <row r="17676" spans="3:4" ht="15" hidden="1" customHeight="1" x14ac:dyDescent="0.25">
      <c r="C17676" s="158" t="s">
        <v>549</v>
      </c>
      <c r="D17676" s="159">
        <v>848.22</v>
      </c>
    </row>
    <row r="17677" spans="3:4" ht="15" hidden="1" customHeight="1" x14ac:dyDescent="0.25">
      <c r="C17677" s="160" t="s">
        <v>541</v>
      </c>
      <c r="D17677" s="161">
        <v>413.44</v>
      </c>
    </row>
    <row r="17678" spans="3:4" ht="15" hidden="1" customHeight="1" x14ac:dyDescent="0.25">
      <c r="C17678" s="158" t="s">
        <v>547</v>
      </c>
      <c r="D17678" s="159">
        <v>538.29999999999995</v>
      </c>
    </row>
    <row r="17679" spans="3:4" ht="15" hidden="1" customHeight="1" x14ac:dyDescent="0.25">
      <c r="C17679" s="160" t="s">
        <v>553</v>
      </c>
      <c r="D17679" s="161">
        <v>1100.78</v>
      </c>
    </row>
    <row r="17680" spans="3:4" ht="15" hidden="1" customHeight="1" x14ac:dyDescent="0.25">
      <c r="C17680" s="158" t="s">
        <v>543</v>
      </c>
      <c r="D17680" s="159">
        <v>126.01</v>
      </c>
    </row>
    <row r="17681" spans="3:4" ht="15" hidden="1" customHeight="1" x14ac:dyDescent="0.25">
      <c r="C17681" s="160" t="s">
        <v>546</v>
      </c>
      <c r="D17681" s="161">
        <v>157.72999999999999</v>
      </c>
    </row>
    <row r="17682" spans="3:4" ht="15" hidden="1" customHeight="1" x14ac:dyDescent="0.25">
      <c r="C17682" s="158" t="s">
        <v>546</v>
      </c>
      <c r="D17682" s="159">
        <v>670.56</v>
      </c>
    </row>
    <row r="17683" spans="3:4" ht="15" hidden="1" customHeight="1" x14ac:dyDescent="0.25">
      <c r="C17683" s="160" t="s">
        <v>547</v>
      </c>
      <c r="D17683" s="161">
        <v>540.38</v>
      </c>
    </row>
    <row r="17684" spans="3:4" ht="15" hidden="1" customHeight="1" x14ac:dyDescent="0.25">
      <c r="C17684" s="158" t="s">
        <v>309</v>
      </c>
      <c r="D17684" s="159">
        <v>1195.25</v>
      </c>
    </row>
    <row r="17685" spans="3:4" ht="15" hidden="1" customHeight="1" x14ac:dyDescent="0.25">
      <c r="C17685" s="160" t="s">
        <v>557</v>
      </c>
      <c r="D17685" s="161">
        <v>81.88</v>
      </c>
    </row>
    <row r="17686" spans="3:4" ht="15" hidden="1" customHeight="1" x14ac:dyDescent="0.25">
      <c r="C17686" s="158" t="s">
        <v>543</v>
      </c>
      <c r="D17686" s="159">
        <v>142.57</v>
      </c>
    </row>
    <row r="17687" spans="3:4" ht="15" hidden="1" customHeight="1" x14ac:dyDescent="0.25">
      <c r="C17687" s="160" t="s">
        <v>541</v>
      </c>
      <c r="D17687" s="161">
        <v>769.19</v>
      </c>
    </row>
    <row r="17688" spans="3:4" ht="15" hidden="1" customHeight="1" x14ac:dyDescent="0.25">
      <c r="C17688" s="158" t="s">
        <v>553</v>
      </c>
      <c r="D17688" s="159">
        <v>1112.27</v>
      </c>
    </row>
    <row r="17689" spans="3:4" ht="15" hidden="1" customHeight="1" x14ac:dyDescent="0.25">
      <c r="C17689" s="160" t="s">
        <v>307</v>
      </c>
      <c r="D17689" s="161">
        <v>843.95</v>
      </c>
    </row>
    <row r="17690" spans="3:4" ht="15" hidden="1" customHeight="1" x14ac:dyDescent="0.25">
      <c r="C17690" s="158" t="s">
        <v>543</v>
      </c>
      <c r="D17690" s="159">
        <v>504.48</v>
      </c>
    </row>
    <row r="17691" spans="3:4" ht="15" hidden="1" customHeight="1" x14ac:dyDescent="0.25">
      <c r="C17691" s="160" t="s">
        <v>312</v>
      </c>
      <c r="D17691" s="161">
        <v>847.35</v>
      </c>
    </row>
    <row r="17692" spans="3:4" ht="15" hidden="1" customHeight="1" x14ac:dyDescent="0.25">
      <c r="C17692" s="158" t="s">
        <v>308</v>
      </c>
      <c r="D17692" s="159">
        <v>1143.29</v>
      </c>
    </row>
    <row r="17693" spans="3:4" ht="15" hidden="1" customHeight="1" x14ac:dyDescent="0.25">
      <c r="C17693" s="160" t="s">
        <v>551</v>
      </c>
      <c r="D17693" s="161">
        <v>1007.07</v>
      </c>
    </row>
    <row r="17694" spans="3:4" ht="15" hidden="1" customHeight="1" x14ac:dyDescent="0.25">
      <c r="C17694" s="158" t="s">
        <v>543</v>
      </c>
      <c r="D17694" s="159">
        <v>513.07000000000005</v>
      </c>
    </row>
    <row r="17695" spans="3:4" ht="15" hidden="1" customHeight="1" x14ac:dyDescent="0.25">
      <c r="C17695" s="160" t="s">
        <v>540</v>
      </c>
      <c r="D17695" s="161">
        <v>810.98</v>
      </c>
    </row>
    <row r="17696" spans="3:4" ht="15" hidden="1" customHeight="1" x14ac:dyDescent="0.25">
      <c r="C17696" s="158" t="s">
        <v>546</v>
      </c>
      <c r="D17696" s="159">
        <v>1255.96</v>
      </c>
    </row>
    <row r="17697" spans="3:4" ht="15" hidden="1" customHeight="1" x14ac:dyDescent="0.25">
      <c r="C17697" s="160" t="s">
        <v>553</v>
      </c>
      <c r="D17697" s="161">
        <v>503.04</v>
      </c>
    </row>
    <row r="17698" spans="3:4" ht="15" hidden="1" customHeight="1" x14ac:dyDescent="0.25">
      <c r="C17698" s="158" t="s">
        <v>549</v>
      </c>
      <c r="D17698" s="159">
        <v>805.65</v>
      </c>
    </row>
    <row r="17699" spans="3:4" ht="15" hidden="1" customHeight="1" x14ac:dyDescent="0.25">
      <c r="C17699" s="160" t="s">
        <v>312</v>
      </c>
      <c r="D17699" s="161">
        <v>803.76</v>
      </c>
    </row>
    <row r="17700" spans="3:4" ht="15" hidden="1" customHeight="1" x14ac:dyDescent="0.25">
      <c r="C17700" s="158" t="s">
        <v>558</v>
      </c>
      <c r="D17700" s="159">
        <v>301.64</v>
      </c>
    </row>
    <row r="17701" spans="3:4" ht="15" hidden="1" customHeight="1" x14ac:dyDescent="0.25">
      <c r="C17701" s="160" t="s">
        <v>539</v>
      </c>
      <c r="D17701" s="161">
        <v>610.16999999999996</v>
      </c>
    </row>
    <row r="17702" spans="3:4" ht="15" hidden="1" customHeight="1" x14ac:dyDescent="0.25">
      <c r="C17702" s="158" t="s">
        <v>542</v>
      </c>
      <c r="D17702" s="159">
        <v>365.02</v>
      </c>
    </row>
    <row r="17703" spans="3:4" ht="15" hidden="1" customHeight="1" x14ac:dyDescent="0.25">
      <c r="C17703" s="160" t="s">
        <v>558</v>
      </c>
      <c r="D17703" s="161">
        <v>261.14999999999998</v>
      </c>
    </row>
    <row r="17704" spans="3:4" ht="15" hidden="1" customHeight="1" x14ac:dyDescent="0.25">
      <c r="C17704" s="158" t="s">
        <v>547</v>
      </c>
      <c r="D17704" s="159">
        <v>616.76</v>
      </c>
    </row>
    <row r="17705" spans="3:4" ht="15" hidden="1" customHeight="1" x14ac:dyDescent="0.25">
      <c r="C17705" s="160" t="s">
        <v>539</v>
      </c>
      <c r="D17705" s="161">
        <v>571.63</v>
      </c>
    </row>
    <row r="17706" spans="3:4" ht="15" hidden="1" customHeight="1" x14ac:dyDescent="0.25">
      <c r="C17706" s="158" t="s">
        <v>542</v>
      </c>
      <c r="D17706" s="159">
        <v>700.63</v>
      </c>
    </row>
    <row r="17707" spans="3:4" ht="15" hidden="1" customHeight="1" x14ac:dyDescent="0.25">
      <c r="C17707" s="160" t="s">
        <v>553</v>
      </c>
      <c r="D17707" s="161">
        <v>297.52</v>
      </c>
    </row>
    <row r="17708" spans="3:4" ht="15" hidden="1" customHeight="1" x14ac:dyDescent="0.25">
      <c r="C17708" s="158" t="s">
        <v>554</v>
      </c>
      <c r="D17708" s="159">
        <v>481.79</v>
      </c>
    </row>
    <row r="17709" spans="3:4" ht="15" hidden="1" customHeight="1" x14ac:dyDescent="0.25">
      <c r="C17709" s="160" t="s">
        <v>549</v>
      </c>
      <c r="D17709" s="161">
        <v>285.39</v>
      </c>
    </row>
    <row r="17710" spans="3:4" ht="15" hidden="1" customHeight="1" x14ac:dyDescent="0.25">
      <c r="C17710" s="158" t="s">
        <v>307</v>
      </c>
      <c r="D17710" s="159">
        <v>764.39</v>
      </c>
    </row>
    <row r="17711" spans="3:4" ht="15" hidden="1" customHeight="1" x14ac:dyDescent="0.25">
      <c r="C17711" s="160" t="s">
        <v>551</v>
      </c>
      <c r="D17711" s="161">
        <v>1042.6199999999999</v>
      </c>
    </row>
    <row r="17712" spans="3:4" ht="15" hidden="1" customHeight="1" x14ac:dyDescent="0.25">
      <c r="C17712" s="158" t="s">
        <v>557</v>
      </c>
      <c r="D17712" s="159">
        <v>113.75</v>
      </c>
    </row>
    <row r="17713" spans="3:4" ht="15" hidden="1" customHeight="1" x14ac:dyDescent="0.25">
      <c r="C17713" s="160" t="s">
        <v>543</v>
      </c>
      <c r="D17713" s="161">
        <v>480.73</v>
      </c>
    </row>
    <row r="17714" spans="3:4" ht="15" hidden="1" customHeight="1" x14ac:dyDescent="0.25">
      <c r="C17714" s="158" t="s">
        <v>552</v>
      </c>
      <c r="D17714" s="159">
        <v>196.58</v>
      </c>
    </row>
    <row r="17715" spans="3:4" ht="15" hidden="1" customHeight="1" x14ac:dyDescent="0.25">
      <c r="C17715" s="160" t="s">
        <v>539</v>
      </c>
      <c r="D17715" s="161">
        <v>704.17</v>
      </c>
    </row>
    <row r="17716" spans="3:4" ht="15" hidden="1" customHeight="1" x14ac:dyDescent="0.25">
      <c r="C17716" s="158" t="s">
        <v>545</v>
      </c>
      <c r="D17716" s="159">
        <v>1112.9000000000001</v>
      </c>
    </row>
    <row r="17717" spans="3:4" ht="15" hidden="1" customHeight="1" x14ac:dyDescent="0.25">
      <c r="C17717" s="160" t="s">
        <v>541</v>
      </c>
      <c r="D17717" s="161">
        <v>630.15</v>
      </c>
    </row>
    <row r="17718" spans="3:4" ht="15" hidden="1" customHeight="1" x14ac:dyDescent="0.25">
      <c r="C17718" s="158" t="s">
        <v>545</v>
      </c>
      <c r="D17718" s="159">
        <v>474.94</v>
      </c>
    </row>
    <row r="17719" spans="3:4" ht="15" hidden="1" customHeight="1" x14ac:dyDescent="0.25">
      <c r="C17719" s="160" t="s">
        <v>552</v>
      </c>
      <c r="D17719" s="161">
        <v>42.24</v>
      </c>
    </row>
    <row r="17720" spans="3:4" ht="15" hidden="1" customHeight="1" x14ac:dyDescent="0.25">
      <c r="C17720" s="158" t="s">
        <v>555</v>
      </c>
      <c r="D17720" s="159">
        <v>997.41</v>
      </c>
    </row>
    <row r="17721" spans="3:4" ht="15" hidden="1" customHeight="1" x14ac:dyDescent="0.25">
      <c r="C17721" s="160" t="s">
        <v>549</v>
      </c>
      <c r="D17721" s="161">
        <v>169.75</v>
      </c>
    </row>
    <row r="17722" spans="3:4" ht="15" hidden="1" customHeight="1" x14ac:dyDescent="0.25">
      <c r="C17722" s="158" t="s">
        <v>309</v>
      </c>
      <c r="D17722" s="159">
        <v>648.70000000000005</v>
      </c>
    </row>
    <row r="17723" spans="3:4" ht="15" hidden="1" customHeight="1" x14ac:dyDescent="0.25">
      <c r="C17723" s="160" t="s">
        <v>552</v>
      </c>
      <c r="D17723" s="161">
        <v>602.35</v>
      </c>
    </row>
    <row r="17724" spans="3:4" ht="15" hidden="1" customHeight="1" x14ac:dyDescent="0.25">
      <c r="C17724" s="158" t="s">
        <v>551</v>
      </c>
      <c r="D17724" s="159">
        <v>753.84</v>
      </c>
    </row>
    <row r="17725" spans="3:4" ht="15" hidden="1" customHeight="1" x14ac:dyDescent="0.25">
      <c r="C17725" s="160" t="s">
        <v>547</v>
      </c>
      <c r="D17725" s="161">
        <v>442.47</v>
      </c>
    </row>
    <row r="17726" spans="3:4" ht="15" hidden="1" customHeight="1" x14ac:dyDescent="0.25">
      <c r="C17726" s="158" t="s">
        <v>308</v>
      </c>
      <c r="D17726" s="159">
        <v>702.82</v>
      </c>
    </row>
    <row r="17727" spans="3:4" ht="15" hidden="1" customHeight="1" x14ac:dyDescent="0.25">
      <c r="C17727" s="160" t="s">
        <v>549</v>
      </c>
      <c r="D17727" s="161">
        <v>184.97</v>
      </c>
    </row>
    <row r="17728" spans="3:4" ht="15" hidden="1" customHeight="1" x14ac:dyDescent="0.25">
      <c r="C17728" s="158" t="s">
        <v>547</v>
      </c>
      <c r="D17728" s="159">
        <v>1031.43</v>
      </c>
    </row>
    <row r="17729" spans="3:4" ht="15" hidden="1" customHeight="1" x14ac:dyDescent="0.25">
      <c r="C17729" s="160" t="s">
        <v>546</v>
      </c>
      <c r="D17729" s="161">
        <v>364.33</v>
      </c>
    </row>
    <row r="17730" spans="3:4" ht="15" hidden="1" customHeight="1" x14ac:dyDescent="0.25">
      <c r="C17730" s="158" t="s">
        <v>551</v>
      </c>
      <c r="D17730" s="159">
        <v>378.13</v>
      </c>
    </row>
    <row r="17731" spans="3:4" ht="15" hidden="1" customHeight="1" x14ac:dyDescent="0.25">
      <c r="C17731" s="160" t="s">
        <v>550</v>
      </c>
      <c r="D17731" s="161">
        <v>130.76</v>
      </c>
    </row>
    <row r="17732" spans="3:4" ht="15" hidden="1" customHeight="1" x14ac:dyDescent="0.25">
      <c r="C17732" s="158" t="s">
        <v>550</v>
      </c>
      <c r="D17732" s="159">
        <v>399.13</v>
      </c>
    </row>
    <row r="17733" spans="3:4" ht="15" hidden="1" customHeight="1" x14ac:dyDescent="0.25">
      <c r="C17733" s="160" t="s">
        <v>539</v>
      </c>
      <c r="D17733" s="161">
        <v>519.4</v>
      </c>
    </row>
    <row r="17734" spans="3:4" ht="15" hidden="1" customHeight="1" x14ac:dyDescent="0.25">
      <c r="C17734" s="158" t="s">
        <v>546</v>
      </c>
      <c r="D17734" s="159">
        <v>515.42999999999995</v>
      </c>
    </row>
    <row r="17735" spans="3:4" ht="15" hidden="1" customHeight="1" x14ac:dyDescent="0.25">
      <c r="C17735" s="160" t="s">
        <v>307</v>
      </c>
      <c r="D17735" s="161">
        <v>140.77000000000001</v>
      </c>
    </row>
    <row r="17736" spans="3:4" ht="15" hidden="1" customHeight="1" x14ac:dyDescent="0.25">
      <c r="C17736" s="158" t="s">
        <v>542</v>
      </c>
      <c r="D17736" s="159">
        <v>1140.01</v>
      </c>
    </row>
    <row r="17737" spans="3:4" ht="15" hidden="1" customHeight="1" x14ac:dyDescent="0.25">
      <c r="C17737" s="160" t="s">
        <v>546</v>
      </c>
      <c r="D17737" s="161">
        <v>592.03</v>
      </c>
    </row>
    <row r="17738" spans="3:4" ht="15" hidden="1" customHeight="1" x14ac:dyDescent="0.25">
      <c r="C17738" s="158" t="s">
        <v>540</v>
      </c>
      <c r="D17738" s="159">
        <v>1170.2</v>
      </c>
    </row>
    <row r="17739" spans="3:4" ht="15" hidden="1" customHeight="1" x14ac:dyDescent="0.25">
      <c r="C17739" s="160" t="s">
        <v>312</v>
      </c>
      <c r="D17739" s="161">
        <v>1096.92</v>
      </c>
    </row>
    <row r="17740" spans="3:4" ht="15" hidden="1" customHeight="1" x14ac:dyDescent="0.25">
      <c r="C17740" s="158" t="s">
        <v>544</v>
      </c>
      <c r="D17740" s="159">
        <v>701.81</v>
      </c>
    </row>
    <row r="17741" spans="3:4" ht="15" hidden="1" customHeight="1" x14ac:dyDescent="0.25">
      <c r="C17741" s="160" t="s">
        <v>307</v>
      </c>
      <c r="D17741" s="161">
        <v>1231.33</v>
      </c>
    </row>
    <row r="17742" spans="3:4" ht="15" hidden="1" customHeight="1" x14ac:dyDescent="0.25">
      <c r="C17742" s="158" t="s">
        <v>544</v>
      </c>
      <c r="D17742" s="159">
        <v>733.38</v>
      </c>
    </row>
    <row r="17743" spans="3:4" ht="15" hidden="1" customHeight="1" x14ac:dyDescent="0.25">
      <c r="C17743" s="160" t="s">
        <v>552</v>
      </c>
      <c r="D17743" s="161">
        <v>664.81</v>
      </c>
    </row>
    <row r="17744" spans="3:4" ht="15" hidden="1" customHeight="1" x14ac:dyDescent="0.25">
      <c r="C17744" s="158" t="s">
        <v>307</v>
      </c>
      <c r="D17744" s="159">
        <v>764.6</v>
      </c>
    </row>
    <row r="17745" spans="3:4" ht="15" hidden="1" customHeight="1" x14ac:dyDescent="0.25">
      <c r="C17745" s="160" t="s">
        <v>546</v>
      </c>
      <c r="D17745" s="161">
        <v>241.87</v>
      </c>
    </row>
    <row r="17746" spans="3:4" ht="15" hidden="1" customHeight="1" x14ac:dyDescent="0.25">
      <c r="C17746" s="158" t="s">
        <v>539</v>
      </c>
      <c r="D17746" s="159">
        <v>1043.6500000000001</v>
      </c>
    </row>
    <row r="17747" spans="3:4" ht="15" hidden="1" customHeight="1" x14ac:dyDescent="0.25">
      <c r="C17747" s="160" t="s">
        <v>549</v>
      </c>
      <c r="D17747" s="161">
        <v>481.42</v>
      </c>
    </row>
    <row r="17748" spans="3:4" ht="15" hidden="1" customHeight="1" x14ac:dyDescent="0.25">
      <c r="C17748" s="158" t="s">
        <v>307</v>
      </c>
      <c r="D17748" s="159">
        <v>879.59</v>
      </c>
    </row>
    <row r="17749" spans="3:4" ht="15" hidden="1" customHeight="1" x14ac:dyDescent="0.25">
      <c r="C17749" s="160" t="s">
        <v>546</v>
      </c>
      <c r="D17749" s="161">
        <v>589.82000000000005</v>
      </c>
    </row>
    <row r="17750" spans="3:4" ht="15" hidden="1" customHeight="1" x14ac:dyDescent="0.25">
      <c r="C17750" s="158" t="s">
        <v>551</v>
      </c>
      <c r="D17750" s="159">
        <v>299.77</v>
      </c>
    </row>
    <row r="17751" spans="3:4" ht="15" hidden="1" customHeight="1" x14ac:dyDescent="0.25">
      <c r="C17751" s="160" t="s">
        <v>308</v>
      </c>
      <c r="D17751" s="161">
        <v>553.03</v>
      </c>
    </row>
    <row r="17752" spans="3:4" ht="15" hidden="1" customHeight="1" x14ac:dyDescent="0.25">
      <c r="C17752" s="158" t="s">
        <v>309</v>
      </c>
      <c r="D17752" s="159">
        <v>927.9</v>
      </c>
    </row>
    <row r="17753" spans="3:4" ht="15" hidden="1" customHeight="1" x14ac:dyDescent="0.25">
      <c r="C17753" s="160" t="s">
        <v>540</v>
      </c>
      <c r="D17753" s="161">
        <v>349.06</v>
      </c>
    </row>
    <row r="17754" spans="3:4" ht="15" hidden="1" customHeight="1" x14ac:dyDescent="0.25">
      <c r="C17754" s="158" t="s">
        <v>547</v>
      </c>
      <c r="D17754" s="159">
        <v>594.20000000000005</v>
      </c>
    </row>
    <row r="17755" spans="3:4" ht="15" hidden="1" customHeight="1" x14ac:dyDescent="0.25">
      <c r="C17755" s="160" t="s">
        <v>553</v>
      </c>
      <c r="D17755" s="161">
        <v>488.15</v>
      </c>
    </row>
    <row r="17756" spans="3:4" ht="15" hidden="1" customHeight="1" x14ac:dyDescent="0.25">
      <c r="C17756" s="158" t="s">
        <v>542</v>
      </c>
      <c r="D17756" s="159">
        <v>1266.99</v>
      </c>
    </row>
    <row r="17757" spans="3:4" ht="15" hidden="1" customHeight="1" x14ac:dyDescent="0.25">
      <c r="C17757" s="160" t="s">
        <v>556</v>
      </c>
      <c r="D17757" s="161">
        <v>325.22000000000003</v>
      </c>
    </row>
    <row r="17758" spans="3:4" ht="15" hidden="1" customHeight="1" x14ac:dyDescent="0.25">
      <c r="C17758" s="158" t="s">
        <v>552</v>
      </c>
      <c r="D17758" s="159">
        <v>222.51</v>
      </c>
    </row>
    <row r="17759" spans="3:4" ht="15" hidden="1" customHeight="1" x14ac:dyDescent="0.25">
      <c r="C17759" s="160" t="s">
        <v>549</v>
      </c>
      <c r="D17759" s="161">
        <v>567.5</v>
      </c>
    </row>
    <row r="17760" spans="3:4" ht="15" hidden="1" customHeight="1" x14ac:dyDescent="0.25">
      <c r="C17760" s="158" t="s">
        <v>550</v>
      </c>
      <c r="D17760" s="159">
        <v>916.34</v>
      </c>
    </row>
    <row r="17761" spans="3:4" ht="15" hidden="1" customHeight="1" x14ac:dyDescent="0.25">
      <c r="C17761" s="160" t="s">
        <v>544</v>
      </c>
      <c r="D17761" s="161">
        <v>1126.49</v>
      </c>
    </row>
    <row r="17762" spans="3:4" ht="15" hidden="1" customHeight="1" x14ac:dyDescent="0.25">
      <c r="C17762" s="158" t="s">
        <v>308</v>
      </c>
      <c r="D17762" s="159">
        <v>397.79</v>
      </c>
    </row>
    <row r="17763" spans="3:4" ht="15" hidden="1" customHeight="1" x14ac:dyDescent="0.25">
      <c r="C17763" s="160" t="s">
        <v>539</v>
      </c>
      <c r="D17763" s="161">
        <v>1263.7</v>
      </c>
    </row>
    <row r="17764" spans="3:4" ht="15" hidden="1" customHeight="1" x14ac:dyDescent="0.25">
      <c r="C17764" s="158" t="s">
        <v>549</v>
      </c>
      <c r="D17764" s="159">
        <v>886.33</v>
      </c>
    </row>
    <row r="17765" spans="3:4" ht="15" hidden="1" customHeight="1" x14ac:dyDescent="0.25">
      <c r="C17765" s="160" t="s">
        <v>542</v>
      </c>
      <c r="D17765" s="161">
        <v>208.55</v>
      </c>
    </row>
    <row r="17766" spans="3:4" ht="15" hidden="1" customHeight="1" x14ac:dyDescent="0.25">
      <c r="C17766" s="158" t="s">
        <v>558</v>
      </c>
      <c r="D17766" s="159">
        <v>537.99</v>
      </c>
    </row>
    <row r="17767" spans="3:4" ht="15" hidden="1" customHeight="1" x14ac:dyDescent="0.25">
      <c r="C17767" s="160" t="s">
        <v>539</v>
      </c>
      <c r="D17767" s="161">
        <v>828.92</v>
      </c>
    </row>
    <row r="17768" spans="3:4" ht="15" hidden="1" customHeight="1" x14ac:dyDescent="0.25">
      <c r="C17768" s="158" t="s">
        <v>547</v>
      </c>
      <c r="D17768" s="159">
        <v>384.16</v>
      </c>
    </row>
    <row r="17769" spans="3:4" ht="15" hidden="1" customHeight="1" x14ac:dyDescent="0.25">
      <c r="C17769" s="160" t="s">
        <v>555</v>
      </c>
      <c r="D17769" s="161">
        <v>273.83999999999997</v>
      </c>
    </row>
    <row r="17770" spans="3:4" ht="15" hidden="1" customHeight="1" x14ac:dyDescent="0.25">
      <c r="C17770" s="158" t="s">
        <v>542</v>
      </c>
      <c r="D17770" s="159">
        <v>994.51</v>
      </c>
    </row>
    <row r="17771" spans="3:4" ht="15" hidden="1" customHeight="1" x14ac:dyDescent="0.25">
      <c r="C17771" s="160" t="s">
        <v>548</v>
      </c>
      <c r="D17771" s="161">
        <v>811.11</v>
      </c>
    </row>
    <row r="17772" spans="3:4" ht="15" hidden="1" customHeight="1" x14ac:dyDescent="0.25">
      <c r="C17772" s="158" t="s">
        <v>543</v>
      </c>
      <c r="D17772" s="159">
        <v>721.78</v>
      </c>
    </row>
    <row r="17773" spans="3:4" ht="15" hidden="1" customHeight="1" x14ac:dyDescent="0.25">
      <c r="C17773" s="160" t="s">
        <v>308</v>
      </c>
      <c r="D17773" s="161">
        <v>733.34</v>
      </c>
    </row>
    <row r="17774" spans="3:4" ht="15" hidden="1" customHeight="1" x14ac:dyDescent="0.25">
      <c r="C17774" s="158" t="s">
        <v>540</v>
      </c>
      <c r="D17774" s="159">
        <v>976.01</v>
      </c>
    </row>
    <row r="17775" spans="3:4" ht="15" hidden="1" customHeight="1" x14ac:dyDescent="0.25">
      <c r="C17775" s="160" t="s">
        <v>548</v>
      </c>
      <c r="D17775" s="161">
        <v>374.93</v>
      </c>
    </row>
    <row r="17776" spans="3:4" ht="15" hidden="1" customHeight="1" x14ac:dyDescent="0.25">
      <c r="C17776" s="158" t="s">
        <v>551</v>
      </c>
      <c r="D17776" s="159">
        <v>1269.81</v>
      </c>
    </row>
    <row r="17777" spans="3:4" ht="15" hidden="1" customHeight="1" x14ac:dyDescent="0.25">
      <c r="C17777" s="160" t="s">
        <v>551</v>
      </c>
      <c r="D17777" s="161">
        <v>845.66</v>
      </c>
    </row>
    <row r="17778" spans="3:4" ht="15" hidden="1" customHeight="1" x14ac:dyDescent="0.25">
      <c r="C17778" s="158" t="s">
        <v>546</v>
      </c>
      <c r="D17778" s="159">
        <v>99.86</v>
      </c>
    </row>
    <row r="17779" spans="3:4" ht="15" hidden="1" customHeight="1" x14ac:dyDescent="0.25">
      <c r="C17779" s="160" t="s">
        <v>553</v>
      </c>
      <c r="D17779" s="161">
        <v>464.01</v>
      </c>
    </row>
    <row r="17780" spans="3:4" ht="15" hidden="1" customHeight="1" x14ac:dyDescent="0.25">
      <c r="C17780" s="158" t="s">
        <v>557</v>
      </c>
      <c r="D17780" s="159">
        <v>962.3</v>
      </c>
    </row>
    <row r="17781" spans="3:4" ht="15" hidden="1" customHeight="1" x14ac:dyDescent="0.25">
      <c r="C17781" s="160" t="s">
        <v>542</v>
      </c>
      <c r="D17781" s="161">
        <v>412.2</v>
      </c>
    </row>
    <row r="17782" spans="3:4" ht="15" hidden="1" customHeight="1" x14ac:dyDescent="0.25">
      <c r="C17782" s="158" t="s">
        <v>541</v>
      </c>
      <c r="D17782" s="159">
        <v>783.38</v>
      </c>
    </row>
    <row r="17783" spans="3:4" ht="15" hidden="1" customHeight="1" x14ac:dyDescent="0.25">
      <c r="C17783" s="160" t="s">
        <v>308</v>
      </c>
      <c r="D17783" s="161">
        <v>1077.58</v>
      </c>
    </row>
    <row r="17784" spans="3:4" ht="15" hidden="1" customHeight="1" x14ac:dyDescent="0.25">
      <c r="C17784" s="158" t="s">
        <v>553</v>
      </c>
      <c r="D17784" s="159">
        <v>1075.77</v>
      </c>
    </row>
    <row r="17785" spans="3:4" ht="15" hidden="1" customHeight="1" x14ac:dyDescent="0.25">
      <c r="C17785" s="160" t="s">
        <v>539</v>
      </c>
      <c r="D17785" s="161">
        <v>494.09</v>
      </c>
    </row>
    <row r="17786" spans="3:4" ht="15" hidden="1" customHeight="1" x14ac:dyDescent="0.25">
      <c r="C17786" s="158" t="s">
        <v>558</v>
      </c>
      <c r="D17786" s="159">
        <v>549.84</v>
      </c>
    </row>
    <row r="17787" spans="3:4" ht="15" hidden="1" customHeight="1" x14ac:dyDescent="0.25">
      <c r="C17787" s="160" t="s">
        <v>551</v>
      </c>
      <c r="D17787" s="161">
        <v>1132.9100000000001</v>
      </c>
    </row>
    <row r="17788" spans="3:4" ht="15" hidden="1" customHeight="1" x14ac:dyDescent="0.25">
      <c r="C17788" s="158" t="s">
        <v>312</v>
      </c>
      <c r="D17788" s="159">
        <v>1061.21</v>
      </c>
    </row>
    <row r="17789" spans="3:4" ht="15" hidden="1" customHeight="1" x14ac:dyDescent="0.25">
      <c r="C17789" s="160" t="s">
        <v>545</v>
      </c>
      <c r="D17789" s="161">
        <v>569.95000000000005</v>
      </c>
    </row>
    <row r="17790" spans="3:4" ht="15" hidden="1" customHeight="1" x14ac:dyDescent="0.25">
      <c r="C17790" s="158" t="s">
        <v>553</v>
      </c>
      <c r="D17790" s="159">
        <v>242.27</v>
      </c>
    </row>
    <row r="17791" spans="3:4" ht="15" hidden="1" customHeight="1" x14ac:dyDescent="0.25">
      <c r="C17791" s="160" t="s">
        <v>309</v>
      </c>
      <c r="D17791" s="161">
        <v>792.99</v>
      </c>
    </row>
    <row r="17792" spans="3:4" ht="15" hidden="1" customHeight="1" x14ac:dyDescent="0.25">
      <c r="C17792" s="158" t="s">
        <v>543</v>
      </c>
      <c r="D17792" s="159">
        <v>108.75</v>
      </c>
    </row>
    <row r="17793" spans="3:4" ht="15" hidden="1" customHeight="1" x14ac:dyDescent="0.25">
      <c r="C17793" s="160" t="s">
        <v>307</v>
      </c>
      <c r="D17793" s="161">
        <v>1204.22</v>
      </c>
    </row>
    <row r="17794" spans="3:4" ht="15" hidden="1" customHeight="1" x14ac:dyDescent="0.25">
      <c r="C17794" s="158" t="s">
        <v>541</v>
      </c>
      <c r="D17794" s="159">
        <v>1290.1300000000001</v>
      </c>
    </row>
    <row r="17795" spans="3:4" ht="15" hidden="1" customHeight="1" x14ac:dyDescent="0.25">
      <c r="C17795" s="160" t="s">
        <v>553</v>
      </c>
      <c r="D17795" s="161">
        <v>500.95</v>
      </c>
    </row>
    <row r="17796" spans="3:4" ht="15" hidden="1" customHeight="1" x14ac:dyDescent="0.25">
      <c r="C17796" s="158" t="s">
        <v>552</v>
      </c>
      <c r="D17796" s="159">
        <v>491.37</v>
      </c>
    </row>
    <row r="17797" spans="3:4" ht="15" hidden="1" customHeight="1" x14ac:dyDescent="0.25">
      <c r="C17797" s="160" t="s">
        <v>308</v>
      </c>
      <c r="D17797" s="161">
        <v>1255.8900000000001</v>
      </c>
    </row>
    <row r="17798" spans="3:4" ht="15" hidden="1" customHeight="1" x14ac:dyDescent="0.25">
      <c r="C17798" s="158" t="s">
        <v>548</v>
      </c>
      <c r="D17798" s="159">
        <v>142.46</v>
      </c>
    </row>
    <row r="17799" spans="3:4" ht="15" hidden="1" customHeight="1" x14ac:dyDescent="0.25">
      <c r="C17799" s="160" t="s">
        <v>539</v>
      </c>
      <c r="D17799" s="161">
        <v>16.14</v>
      </c>
    </row>
    <row r="17800" spans="3:4" ht="15" hidden="1" customHeight="1" x14ac:dyDescent="0.25">
      <c r="C17800" s="158" t="s">
        <v>307</v>
      </c>
      <c r="D17800" s="159">
        <v>1234.3900000000001</v>
      </c>
    </row>
    <row r="17801" spans="3:4" ht="15" hidden="1" customHeight="1" x14ac:dyDescent="0.25">
      <c r="C17801" s="160" t="s">
        <v>547</v>
      </c>
      <c r="D17801" s="161">
        <v>455.97</v>
      </c>
    </row>
    <row r="17802" spans="3:4" ht="15" hidden="1" customHeight="1" x14ac:dyDescent="0.25">
      <c r="C17802" s="158" t="s">
        <v>542</v>
      </c>
      <c r="D17802" s="159">
        <v>874.39</v>
      </c>
    </row>
    <row r="17803" spans="3:4" ht="15" hidden="1" customHeight="1" x14ac:dyDescent="0.25">
      <c r="C17803" s="160" t="s">
        <v>542</v>
      </c>
      <c r="D17803" s="161">
        <v>1214.29</v>
      </c>
    </row>
    <row r="17804" spans="3:4" ht="15" hidden="1" customHeight="1" x14ac:dyDescent="0.25">
      <c r="C17804" s="158" t="s">
        <v>558</v>
      </c>
      <c r="D17804" s="159">
        <v>819.47</v>
      </c>
    </row>
    <row r="17805" spans="3:4" ht="15" hidden="1" customHeight="1" x14ac:dyDescent="0.25">
      <c r="C17805" s="160" t="s">
        <v>553</v>
      </c>
      <c r="D17805" s="161">
        <v>904.33</v>
      </c>
    </row>
    <row r="17806" spans="3:4" ht="15" hidden="1" customHeight="1" x14ac:dyDescent="0.25">
      <c r="C17806" s="158" t="s">
        <v>542</v>
      </c>
      <c r="D17806" s="159">
        <v>988.78</v>
      </c>
    </row>
    <row r="17807" spans="3:4" ht="15" hidden="1" customHeight="1" x14ac:dyDescent="0.25">
      <c r="C17807" s="160" t="s">
        <v>546</v>
      </c>
      <c r="D17807" s="161">
        <v>526.89</v>
      </c>
    </row>
    <row r="17808" spans="3:4" ht="15" hidden="1" customHeight="1" x14ac:dyDescent="0.25">
      <c r="C17808" s="158" t="s">
        <v>308</v>
      </c>
      <c r="D17808" s="159">
        <v>611.72</v>
      </c>
    </row>
    <row r="17809" spans="3:4" ht="15" hidden="1" customHeight="1" x14ac:dyDescent="0.25">
      <c r="C17809" s="160" t="s">
        <v>551</v>
      </c>
      <c r="D17809" s="161">
        <v>370.91</v>
      </c>
    </row>
    <row r="17810" spans="3:4" ht="15" hidden="1" customHeight="1" x14ac:dyDescent="0.25">
      <c r="C17810" s="158" t="s">
        <v>552</v>
      </c>
      <c r="D17810" s="159">
        <v>573.54999999999995</v>
      </c>
    </row>
    <row r="17811" spans="3:4" ht="15" hidden="1" customHeight="1" x14ac:dyDescent="0.25">
      <c r="C17811" s="160" t="s">
        <v>542</v>
      </c>
      <c r="D17811" s="161">
        <v>849.17</v>
      </c>
    </row>
    <row r="17812" spans="3:4" ht="15" hidden="1" customHeight="1" x14ac:dyDescent="0.25">
      <c r="C17812" s="158" t="s">
        <v>540</v>
      </c>
      <c r="D17812" s="159">
        <v>915.78</v>
      </c>
    </row>
    <row r="17813" spans="3:4" ht="15" hidden="1" customHeight="1" x14ac:dyDescent="0.25">
      <c r="C17813" s="160" t="s">
        <v>555</v>
      </c>
      <c r="D17813" s="161">
        <v>707.17</v>
      </c>
    </row>
    <row r="17814" spans="3:4" ht="15" hidden="1" customHeight="1" x14ac:dyDescent="0.25">
      <c r="C17814" s="158" t="s">
        <v>553</v>
      </c>
      <c r="D17814" s="159">
        <v>132.76</v>
      </c>
    </row>
    <row r="17815" spans="3:4" ht="15" hidden="1" customHeight="1" x14ac:dyDescent="0.25">
      <c r="C17815" s="160" t="s">
        <v>548</v>
      </c>
      <c r="D17815" s="161">
        <v>873.14</v>
      </c>
    </row>
    <row r="17816" spans="3:4" ht="15" hidden="1" customHeight="1" x14ac:dyDescent="0.25">
      <c r="C17816" s="158" t="s">
        <v>546</v>
      </c>
      <c r="D17816" s="159">
        <v>1051.1500000000001</v>
      </c>
    </row>
    <row r="17817" spans="3:4" ht="15" hidden="1" customHeight="1" x14ac:dyDescent="0.25">
      <c r="C17817" s="160" t="s">
        <v>312</v>
      </c>
      <c r="D17817" s="161">
        <v>158.12</v>
      </c>
    </row>
    <row r="17818" spans="3:4" ht="15" hidden="1" customHeight="1" x14ac:dyDescent="0.25">
      <c r="C17818" s="158" t="s">
        <v>549</v>
      </c>
      <c r="D17818" s="159">
        <v>95.66</v>
      </c>
    </row>
    <row r="17819" spans="3:4" ht="15" hidden="1" customHeight="1" x14ac:dyDescent="0.25">
      <c r="C17819" s="160" t="s">
        <v>312</v>
      </c>
      <c r="D17819" s="161">
        <v>281.81</v>
      </c>
    </row>
    <row r="17820" spans="3:4" ht="15" hidden="1" customHeight="1" x14ac:dyDescent="0.25">
      <c r="C17820" s="158" t="s">
        <v>557</v>
      </c>
      <c r="D17820" s="159">
        <v>182.52</v>
      </c>
    </row>
    <row r="17821" spans="3:4" ht="15" hidden="1" customHeight="1" x14ac:dyDescent="0.25">
      <c r="C17821" s="160" t="s">
        <v>540</v>
      </c>
      <c r="D17821" s="161">
        <v>390.03</v>
      </c>
    </row>
    <row r="17822" spans="3:4" ht="15" hidden="1" customHeight="1" x14ac:dyDescent="0.25">
      <c r="C17822" s="158" t="s">
        <v>312</v>
      </c>
      <c r="D17822" s="159">
        <v>632.20000000000005</v>
      </c>
    </row>
    <row r="17823" spans="3:4" ht="15" hidden="1" customHeight="1" x14ac:dyDescent="0.25">
      <c r="C17823" s="160" t="s">
        <v>307</v>
      </c>
      <c r="D17823" s="161">
        <v>715.32</v>
      </c>
    </row>
    <row r="17824" spans="3:4" ht="15" hidden="1" customHeight="1" x14ac:dyDescent="0.25">
      <c r="C17824" s="158" t="s">
        <v>557</v>
      </c>
      <c r="D17824" s="159">
        <v>327.71</v>
      </c>
    </row>
    <row r="17825" spans="3:4" ht="15" hidden="1" customHeight="1" x14ac:dyDescent="0.25">
      <c r="C17825" s="160" t="s">
        <v>550</v>
      </c>
      <c r="D17825" s="161">
        <v>155.43</v>
      </c>
    </row>
    <row r="17826" spans="3:4" ht="15" hidden="1" customHeight="1" x14ac:dyDescent="0.25">
      <c r="C17826" s="158" t="s">
        <v>554</v>
      </c>
      <c r="D17826" s="159">
        <v>351.68</v>
      </c>
    </row>
    <row r="17827" spans="3:4" ht="15" hidden="1" customHeight="1" x14ac:dyDescent="0.25">
      <c r="C17827" s="160" t="s">
        <v>551</v>
      </c>
      <c r="D17827" s="161">
        <v>978.26</v>
      </c>
    </row>
    <row r="17828" spans="3:4" ht="15" hidden="1" customHeight="1" x14ac:dyDescent="0.25">
      <c r="C17828" s="158" t="s">
        <v>540</v>
      </c>
      <c r="D17828" s="159">
        <v>708.31</v>
      </c>
    </row>
    <row r="17829" spans="3:4" ht="15" hidden="1" customHeight="1" x14ac:dyDescent="0.25">
      <c r="C17829" s="160" t="s">
        <v>312</v>
      </c>
      <c r="D17829" s="161">
        <v>1237.26</v>
      </c>
    </row>
    <row r="17830" spans="3:4" ht="15" hidden="1" customHeight="1" x14ac:dyDescent="0.25">
      <c r="C17830" s="158" t="s">
        <v>549</v>
      </c>
      <c r="D17830" s="159">
        <v>637.72</v>
      </c>
    </row>
    <row r="17831" spans="3:4" ht="15" hidden="1" customHeight="1" x14ac:dyDescent="0.25">
      <c r="C17831" s="160" t="s">
        <v>556</v>
      </c>
      <c r="D17831" s="161">
        <v>794.02</v>
      </c>
    </row>
    <row r="17832" spans="3:4" ht="15" hidden="1" customHeight="1" x14ac:dyDescent="0.25">
      <c r="C17832" s="158" t="s">
        <v>543</v>
      </c>
      <c r="D17832" s="159">
        <v>1084.04</v>
      </c>
    </row>
    <row r="17833" spans="3:4" ht="15" hidden="1" customHeight="1" x14ac:dyDescent="0.25">
      <c r="C17833" s="160" t="s">
        <v>540</v>
      </c>
      <c r="D17833" s="161">
        <v>482.76</v>
      </c>
    </row>
    <row r="17834" spans="3:4" ht="15" hidden="1" customHeight="1" x14ac:dyDescent="0.25">
      <c r="C17834" s="158" t="s">
        <v>547</v>
      </c>
      <c r="D17834" s="159">
        <v>339.17</v>
      </c>
    </row>
    <row r="17835" spans="3:4" ht="15" hidden="1" customHeight="1" x14ac:dyDescent="0.25">
      <c r="C17835" s="160" t="s">
        <v>307</v>
      </c>
      <c r="D17835" s="161">
        <v>1004.25</v>
      </c>
    </row>
    <row r="17836" spans="3:4" ht="15" hidden="1" customHeight="1" x14ac:dyDescent="0.25">
      <c r="C17836" s="158" t="s">
        <v>307</v>
      </c>
      <c r="D17836" s="159">
        <v>791.41</v>
      </c>
    </row>
    <row r="17837" spans="3:4" ht="15" hidden="1" customHeight="1" x14ac:dyDescent="0.25">
      <c r="C17837" s="160" t="s">
        <v>540</v>
      </c>
      <c r="D17837" s="161">
        <v>722.63</v>
      </c>
    </row>
    <row r="17838" spans="3:4" ht="15" hidden="1" customHeight="1" x14ac:dyDescent="0.25">
      <c r="C17838" s="158" t="s">
        <v>540</v>
      </c>
      <c r="D17838" s="159">
        <v>319.38</v>
      </c>
    </row>
    <row r="17839" spans="3:4" ht="15" hidden="1" customHeight="1" x14ac:dyDescent="0.25">
      <c r="C17839" s="160" t="s">
        <v>553</v>
      </c>
      <c r="D17839" s="161">
        <v>692.87</v>
      </c>
    </row>
    <row r="17840" spans="3:4" ht="15" hidden="1" customHeight="1" x14ac:dyDescent="0.25">
      <c r="C17840" s="158" t="s">
        <v>549</v>
      </c>
      <c r="D17840" s="159">
        <v>802.48</v>
      </c>
    </row>
    <row r="17841" spans="3:4" ht="15" hidden="1" customHeight="1" x14ac:dyDescent="0.25">
      <c r="C17841" s="160" t="s">
        <v>309</v>
      </c>
      <c r="D17841" s="161">
        <v>1108.23</v>
      </c>
    </row>
    <row r="17842" spans="3:4" ht="15" hidden="1" customHeight="1" x14ac:dyDescent="0.25">
      <c r="C17842" s="158" t="s">
        <v>548</v>
      </c>
      <c r="D17842" s="159">
        <v>831.97</v>
      </c>
    </row>
    <row r="17843" spans="3:4" ht="15" hidden="1" customHeight="1" x14ac:dyDescent="0.25">
      <c r="C17843" s="160" t="s">
        <v>558</v>
      </c>
      <c r="D17843" s="161">
        <v>533.23</v>
      </c>
    </row>
    <row r="17844" spans="3:4" ht="15" hidden="1" customHeight="1" x14ac:dyDescent="0.25">
      <c r="C17844" s="158" t="s">
        <v>547</v>
      </c>
      <c r="D17844" s="159">
        <v>602.24</v>
      </c>
    </row>
    <row r="17845" spans="3:4" ht="15" hidden="1" customHeight="1" x14ac:dyDescent="0.25">
      <c r="C17845" s="160" t="s">
        <v>540</v>
      </c>
      <c r="D17845" s="161">
        <v>835.22</v>
      </c>
    </row>
    <row r="17846" spans="3:4" ht="15" hidden="1" customHeight="1" x14ac:dyDescent="0.25">
      <c r="C17846" s="158" t="s">
        <v>549</v>
      </c>
      <c r="D17846" s="159">
        <v>1032.96</v>
      </c>
    </row>
    <row r="17847" spans="3:4" ht="15" hidden="1" customHeight="1" x14ac:dyDescent="0.25">
      <c r="C17847" s="160" t="s">
        <v>556</v>
      </c>
      <c r="D17847" s="161">
        <v>114.03</v>
      </c>
    </row>
    <row r="17848" spans="3:4" ht="15" hidden="1" customHeight="1" x14ac:dyDescent="0.25">
      <c r="C17848" s="158" t="s">
        <v>551</v>
      </c>
      <c r="D17848" s="159">
        <v>1210.6500000000001</v>
      </c>
    </row>
    <row r="17849" spans="3:4" ht="15" hidden="1" customHeight="1" x14ac:dyDescent="0.25">
      <c r="C17849" s="160" t="s">
        <v>307</v>
      </c>
      <c r="D17849" s="161">
        <v>521.21</v>
      </c>
    </row>
    <row r="17850" spans="3:4" ht="15" hidden="1" customHeight="1" x14ac:dyDescent="0.25">
      <c r="C17850" s="158" t="s">
        <v>545</v>
      </c>
      <c r="D17850" s="159">
        <v>703.41</v>
      </c>
    </row>
    <row r="17851" spans="3:4" ht="15" hidden="1" customHeight="1" x14ac:dyDescent="0.25">
      <c r="C17851" s="160" t="s">
        <v>551</v>
      </c>
      <c r="D17851" s="161">
        <v>1152.75</v>
      </c>
    </row>
    <row r="17852" spans="3:4" ht="15" hidden="1" customHeight="1" x14ac:dyDescent="0.25">
      <c r="C17852" s="158" t="s">
        <v>541</v>
      </c>
      <c r="D17852" s="159">
        <v>319.85000000000002</v>
      </c>
    </row>
    <row r="17853" spans="3:4" ht="15" hidden="1" customHeight="1" x14ac:dyDescent="0.25">
      <c r="C17853" s="160" t="s">
        <v>552</v>
      </c>
      <c r="D17853" s="161">
        <v>220.73</v>
      </c>
    </row>
    <row r="17854" spans="3:4" ht="15" hidden="1" customHeight="1" x14ac:dyDescent="0.25">
      <c r="C17854" s="158" t="s">
        <v>548</v>
      </c>
      <c r="D17854" s="159">
        <v>32.979999999999997</v>
      </c>
    </row>
    <row r="17855" spans="3:4" ht="15" hidden="1" customHeight="1" x14ac:dyDescent="0.25">
      <c r="C17855" s="160" t="s">
        <v>553</v>
      </c>
      <c r="D17855" s="161">
        <v>859.71</v>
      </c>
    </row>
    <row r="17856" spans="3:4" ht="15" hidden="1" customHeight="1" x14ac:dyDescent="0.25">
      <c r="C17856" s="158" t="s">
        <v>312</v>
      </c>
      <c r="D17856" s="159">
        <v>789.61</v>
      </c>
    </row>
    <row r="17857" spans="3:4" ht="15" hidden="1" customHeight="1" x14ac:dyDescent="0.25">
      <c r="C17857" s="160" t="s">
        <v>543</v>
      </c>
      <c r="D17857" s="161">
        <v>427.83</v>
      </c>
    </row>
    <row r="17858" spans="3:4" ht="15" hidden="1" customHeight="1" x14ac:dyDescent="0.25">
      <c r="C17858" s="158" t="s">
        <v>312</v>
      </c>
      <c r="D17858" s="159">
        <v>1202.6099999999999</v>
      </c>
    </row>
    <row r="17859" spans="3:4" ht="15" hidden="1" customHeight="1" x14ac:dyDescent="0.25">
      <c r="C17859" s="160" t="s">
        <v>556</v>
      </c>
      <c r="D17859" s="161">
        <v>771.39</v>
      </c>
    </row>
    <row r="17860" spans="3:4" ht="15" hidden="1" customHeight="1" x14ac:dyDescent="0.25">
      <c r="C17860" s="158" t="s">
        <v>539</v>
      </c>
      <c r="D17860" s="159">
        <v>222.31</v>
      </c>
    </row>
    <row r="17861" spans="3:4" ht="15" hidden="1" customHeight="1" x14ac:dyDescent="0.25">
      <c r="C17861" s="160" t="s">
        <v>548</v>
      </c>
      <c r="D17861" s="161">
        <v>919.15</v>
      </c>
    </row>
    <row r="17862" spans="3:4" ht="15" hidden="1" customHeight="1" x14ac:dyDescent="0.25">
      <c r="C17862" s="158" t="s">
        <v>546</v>
      </c>
      <c r="D17862" s="159">
        <v>187.05</v>
      </c>
    </row>
    <row r="17863" spans="3:4" ht="15" hidden="1" customHeight="1" x14ac:dyDescent="0.25">
      <c r="C17863" s="160" t="s">
        <v>308</v>
      </c>
      <c r="D17863" s="161">
        <v>408.91</v>
      </c>
    </row>
    <row r="17864" spans="3:4" ht="15" hidden="1" customHeight="1" x14ac:dyDescent="0.25">
      <c r="C17864" s="158" t="s">
        <v>547</v>
      </c>
      <c r="D17864" s="159">
        <v>552.41999999999996</v>
      </c>
    </row>
    <row r="17865" spans="3:4" ht="15" hidden="1" customHeight="1" x14ac:dyDescent="0.25">
      <c r="C17865" s="160" t="s">
        <v>553</v>
      </c>
      <c r="D17865" s="161">
        <v>789.39</v>
      </c>
    </row>
    <row r="17866" spans="3:4" ht="15" hidden="1" customHeight="1" x14ac:dyDescent="0.25">
      <c r="C17866" s="158" t="s">
        <v>544</v>
      </c>
      <c r="D17866" s="159">
        <v>17.739999999999998</v>
      </c>
    </row>
    <row r="17867" spans="3:4" ht="15" hidden="1" customHeight="1" x14ac:dyDescent="0.25">
      <c r="C17867" s="160" t="s">
        <v>543</v>
      </c>
      <c r="D17867" s="161">
        <v>375.11</v>
      </c>
    </row>
    <row r="17868" spans="3:4" ht="15" hidden="1" customHeight="1" x14ac:dyDescent="0.25">
      <c r="C17868" s="158" t="s">
        <v>543</v>
      </c>
      <c r="D17868" s="159">
        <v>850.61</v>
      </c>
    </row>
    <row r="17869" spans="3:4" ht="15" hidden="1" customHeight="1" x14ac:dyDescent="0.25">
      <c r="C17869" s="160" t="s">
        <v>308</v>
      </c>
      <c r="D17869" s="161">
        <v>96.14</v>
      </c>
    </row>
    <row r="17870" spans="3:4" ht="15" hidden="1" customHeight="1" x14ac:dyDescent="0.25">
      <c r="C17870" s="158" t="s">
        <v>556</v>
      </c>
      <c r="D17870" s="159">
        <v>562.9</v>
      </c>
    </row>
    <row r="17871" spans="3:4" ht="15" hidden="1" customHeight="1" x14ac:dyDescent="0.25">
      <c r="C17871" s="160" t="s">
        <v>541</v>
      </c>
      <c r="D17871" s="161">
        <v>997.35</v>
      </c>
    </row>
    <row r="17872" spans="3:4" ht="15" hidden="1" customHeight="1" x14ac:dyDescent="0.25">
      <c r="C17872" s="158" t="s">
        <v>541</v>
      </c>
      <c r="D17872" s="159">
        <v>783.24</v>
      </c>
    </row>
    <row r="17873" spans="3:4" ht="15" hidden="1" customHeight="1" x14ac:dyDescent="0.25">
      <c r="C17873" s="160" t="s">
        <v>558</v>
      </c>
      <c r="D17873" s="161">
        <v>1129.8599999999999</v>
      </c>
    </row>
    <row r="17874" spans="3:4" ht="15" hidden="1" customHeight="1" x14ac:dyDescent="0.25">
      <c r="C17874" s="158" t="s">
        <v>539</v>
      </c>
      <c r="D17874" s="159">
        <v>674.84</v>
      </c>
    </row>
    <row r="17875" spans="3:4" ht="15" hidden="1" customHeight="1" x14ac:dyDescent="0.25">
      <c r="C17875" s="160" t="s">
        <v>308</v>
      </c>
      <c r="D17875" s="161">
        <v>359.07</v>
      </c>
    </row>
    <row r="17876" spans="3:4" ht="15" hidden="1" customHeight="1" x14ac:dyDescent="0.25">
      <c r="C17876" s="158" t="s">
        <v>551</v>
      </c>
      <c r="D17876" s="159">
        <v>107.33</v>
      </c>
    </row>
    <row r="17877" spans="3:4" ht="15" hidden="1" customHeight="1" x14ac:dyDescent="0.25">
      <c r="C17877" s="160" t="s">
        <v>553</v>
      </c>
      <c r="D17877" s="161">
        <v>48.06</v>
      </c>
    </row>
    <row r="17878" spans="3:4" ht="15" hidden="1" customHeight="1" x14ac:dyDescent="0.25">
      <c r="C17878" s="158" t="s">
        <v>545</v>
      </c>
      <c r="D17878" s="159">
        <v>673.78</v>
      </c>
    </row>
    <row r="17879" spans="3:4" ht="15" hidden="1" customHeight="1" x14ac:dyDescent="0.25">
      <c r="C17879" s="160" t="s">
        <v>546</v>
      </c>
      <c r="D17879" s="161">
        <v>687.93</v>
      </c>
    </row>
    <row r="17880" spans="3:4" ht="15" hidden="1" customHeight="1" x14ac:dyDescent="0.25">
      <c r="C17880" s="158" t="s">
        <v>547</v>
      </c>
      <c r="D17880" s="159">
        <v>74.94</v>
      </c>
    </row>
    <row r="17881" spans="3:4" ht="15" hidden="1" customHeight="1" x14ac:dyDescent="0.25">
      <c r="C17881" s="160" t="s">
        <v>550</v>
      </c>
      <c r="D17881" s="161">
        <v>136.21</v>
      </c>
    </row>
    <row r="17882" spans="3:4" ht="15" hidden="1" customHeight="1" x14ac:dyDescent="0.25">
      <c r="C17882" s="158" t="s">
        <v>555</v>
      </c>
      <c r="D17882" s="159">
        <v>491.85</v>
      </c>
    </row>
    <row r="17883" spans="3:4" ht="15" hidden="1" customHeight="1" x14ac:dyDescent="0.25">
      <c r="C17883" s="160" t="s">
        <v>309</v>
      </c>
      <c r="D17883" s="161">
        <v>981.92</v>
      </c>
    </row>
    <row r="17884" spans="3:4" ht="15" hidden="1" customHeight="1" x14ac:dyDescent="0.25">
      <c r="C17884" s="158" t="s">
        <v>548</v>
      </c>
      <c r="D17884" s="159">
        <v>1114.95</v>
      </c>
    </row>
    <row r="17885" spans="3:4" ht="15" hidden="1" customHeight="1" x14ac:dyDescent="0.25">
      <c r="C17885" s="160" t="s">
        <v>309</v>
      </c>
      <c r="D17885" s="161">
        <v>1000.39</v>
      </c>
    </row>
    <row r="17886" spans="3:4" ht="15" hidden="1" customHeight="1" x14ac:dyDescent="0.25">
      <c r="C17886" s="158" t="s">
        <v>544</v>
      </c>
      <c r="D17886" s="159">
        <v>721.87</v>
      </c>
    </row>
    <row r="17887" spans="3:4" ht="15" hidden="1" customHeight="1" x14ac:dyDescent="0.25">
      <c r="C17887" s="160" t="s">
        <v>540</v>
      </c>
      <c r="D17887" s="161">
        <v>606.44000000000005</v>
      </c>
    </row>
    <row r="17888" spans="3:4" ht="15" hidden="1" customHeight="1" x14ac:dyDescent="0.25">
      <c r="C17888" s="158" t="s">
        <v>551</v>
      </c>
      <c r="D17888" s="159">
        <v>724</v>
      </c>
    </row>
    <row r="17889" spans="3:4" ht="15" hidden="1" customHeight="1" x14ac:dyDescent="0.25">
      <c r="C17889" s="160" t="s">
        <v>550</v>
      </c>
      <c r="D17889" s="161">
        <v>209.27</v>
      </c>
    </row>
    <row r="17890" spans="3:4" ht="15" hidden="1" customHeight="1" x14ac:dyDescent="0.25">
      <c r="C17890" s="158" t="s">
        <v>549</v>
      </c>
      <c r="D17890" s="159">
        <v>917.6</v>
      </c>
    </row>
    <row r="17891" spans="3:4" ht="15" hidden="1" customHeight="1" x14ac:dyDescent="0.25">
      <c r="C17891" s="160" t="s">
        <v>546</v>
      </c>
      <c r="D17891" s="161">
        <v>160.88</v>
      </c>
    </row>
    <row r="17892" spans="3:4" ht="15" hidden="1" customHeight="1" x14ac:dyDescent="0.25">
      <c r="C17892" s="158" t="s">
        <v>549</v>
      </c>
      <c r="D17892" s="159">
        <v>131.76</v>
      </c>
    </row>
    <row r="17893" spans="3:4" ht="15" hidden="1" customHeight="1" x14ac:dyDescent="0.25">
      <c r="C17893" s="160" t="s">
        <v>548</v>
      </c>
      <c r="D17893" s="161">
        <v>745.39</v>
      </c>
    </row>
    <row r="17894" spans="3:4" ht="15" hidden="1" customHeight="1" x14ac:dyDescent="0.25">
      <c r="C17894" s="158" t="s">
        <v>553</v>
      </c>
      <c r="D17894" s="159">
        <v>529.34</v>
      </c>
    </row>
    <row r="17895" spans="3:4" ht="15" hidden="1" customHeight="1" x14ac:dyDescent="0.25">
      <c r="C17895" s="160" t="s">
        <v>546</v>
      </c>
      <c r="D17895" s="161">
        <v>767.57</v>
      </c>
    </row>
    <row r="17896" spans="3:4" ht="15" hidden="1" customHeight="1" x14ac:dyDescent="0.25">
      <c r="C17896" s="158" t="s">
        <v>309</v>
      </c>
      <c r="D17896" s="159">
        <v>1177.08</v>
      </c>
    </row>
    <row r="17897" spans="3:4" ht="15" hidden="1" customHeight="1" x14ac:dyDescent="0.25">
      <c r="C17897" s="160" t="s">
        <v>547</v>
      </c>
      <c r="D17897" s="161">
        <v>232.65</v>
      </c>
    </row>
    <row r="17898" spans="3:4" ht="15" hidden="1" customHeight="1" x14ac:dyDescent="0.25">
      <c r="C17898" s="158" t="s">
        <v>547</v>
      </c>
      <c r="D17898" s="159">
        <v>309.13</v>
      </c>
    </row>
    <row r="17899" spans="3:4" ht="15" hidden="1" customHeight="1" x14ac:dyDescent="0.25">
      <c r="C17899" s="160" t="s">
        <v>309</v>
      </c>
      <c r="D17899" s="161">
        <v>1031.57</v>
      </c>
    </row>
    <row r="17900" spans="3:4" ht="15" hidden="1" customHeight="1" x14ac:dyDescent="0.25">
      <c r="C17900" s="158" t="s">
        <v>550</v>
      </c>
      <c r="D17900" s="159">
        <v>1226.6300000000001</v>
      </c>
    </row>
    <row r="17901" spans="3:4" ht="15" hidden="1" customHeight="1" x14ac:dyDescent="0.25">
      <c r="C17901" s="160" t="s">
        <v>308</v>
      </c>
      <c r="D17901" s="161">
        <v>1052.95</v>
      </c>
    </row>
    <row r="17902" spans="3:4" ht="15" hidden="1" customHeight="1" x14ac:dyDescent="0.25">
      <c r="C17902" s="158" t="s">
        <v>539</v>
      </c>
      <c r="D17902" s="159">
        <v>526.78</v>
      </c>
    </row>
    <row r="17903" spans="3:4" ht="15" hidden="1" customHeight="1" x14ac:dyDescent="0.25">
      <c r="C17903" s="160" t="s">
        <v>552</v>
      </c>
      <c r="D17903" s="161">
        <v>511.1</v>
      </c>
    </row>
    <row r="17904" spans="3:4" ht="15" hidden="1" customHeight="1" x14ac:dyDescent="0.25">
      <c r="C17904" s="158" t="s">
        <v>551</v>
      </c>
      <c r="D17904" s="159">
        <v>1051.44</v>
      </c>
    </row>
    <row r="17905" spans="3:4" ht="15" hidden="1" customHeight="1" x14ac:dyDescent="0.25">
      <c r="C17905" s="160" t="s">
        <v>552</v>
      </c>
      <c r="D17905" s="161">
        <v>670.73</v>
      </c>
    </row>
    <row r="17906" spans="3:4" ht="15" hidden="1" customHeight="1" x14ac:dyDescent="0.25">
      <c r="C17906" s="158" t="s">
        <v>553</v>
      </c>
      <c r="D17906" s="159">
        <v>875.24</v>
      </c>
    </row>
    <row r="17907" spans="3:4" ht="15" hidden="1" customHeight="1" x14ac:dyDescent="0.25">
      <c r="C17907" s="160" t="s">
        <v>309</v>
      </c>
      <c r="D17907" s="161">
        <v>487.56</v>
      </c>
    </row>
    <row r="17908" spans="3:4" ht="15" hidden="1" customHeight="1" x14ac:dyDescent="0.25">
      <c r="C17908" s="158" t="s">
        <v>540</v>
      </c>
      <c r="D17908" s="159">
        <v>315.33999999999997</v>
      </c>
    </row>
    <row r="17909" spans="3:4" ht="15" hidden="1" customHeight="1" x14ac:dyDescent="0.25">
      <c r="C17909" s="160" t="s">
        <v>558</v>
      </c>
      <c r="D17909" s="161">
        <v>230.34</v>
      </c>
    </row>
    <row r="17910" spans="3:4" ht="15" hidden="1" customHeight="1" x14ac:dyDescent="0.25">
      <c r="C17910" s="158" t="s">
        <v>550</v>
      </c>
      <c r="D17910" s="159">
        <v>397.61</v>
      </c>
    </row>
    <row r="17911" spans="3:4" ht="15" hidden="1" customHeight="1" x14ac:dyDescent="0.25">
      <c r="C17911" s="160" t="s">
        <v>558</v>
      </c>
      <c r="D17911" s="161">
        <v>1280.4000000000001</v>
      </c>
    </row>
    <row r="17912" spans="3:4" ht="15" hidden="1" customHeight="1" x14ac:dyDescent="0.25">
      <c r="C17912" s="158" t="s">
        <v>557</v>
      </c>
      <c r="D17912" s="159">
        <v>1246.77</v>
      </c>
    </row>
    <row r="17913" spans="3:4" ht="15" hidden="1" customHeight="1" x14ac:dyDescent="0.25">
      <c r="C17913" s="160" t="s">
        <v>552</v>
      </c>
      <c r="D17913" s="161">
        <v>348.12</v>
      </c>
    </row>
    <row r="17914" spans="3:4" ht="15" hidden="1" customHeight="1" x14ac:dyDescent="0.25">
      <c r="C17914" s="158" t="s">
        <v>558</v>
      </c>
      <c r="D17914" s="159">
        <v>644.5</v>
      </c>
    </row>
    <row r="17915" spans="3:4" ht="15" hidden="1" customHeight="1" x14ac:dyDescent="0.25">
      <c r="C17915" s="160" t="s">
        <v>542</v>
      </c>
      <c r="D17915" s="161">
        <v>209.72</v>
      </c>
    </row>
    <row r="17916" spans="3:4" ht="15" hidden="1" customHeight="1" x14ac:dyDescent="0.25">
      <c r="C17916" s="158" t="s">
        <v>551</v>
      </c>
      <c r="D17916" s="159">
        <v>781.18</v>
      </c>
    </row>
    <row r="17917" spans="3:4" ht="15" hidden="1" customHeight="1" x14ac:dyDescent="0.25">
      <c r="C17917" s="160" t="s">
        <v>309</v>
      </c>
      <c r="D17917" s="161">
        <v>674.79</v>
      </c>
    </row>
    <row r="17918" spans="3:4" ht="15" hidden="1" customHeight="1" x14ac:dyDescent="0.25">
      <c r="C17918" s="158" t="s">
        <v>546</v>
      </c>
      <c r="D17918" s="159">
        <v>698.47</v>
      </c>
    </row>
    <row r="17919" spans="3:4" ht="15" hidden="1" customHeight="1" x14ac:dyDescent="0.25">
      <c r="C17919" s="160" t="s">
        <v>549</v>
      </c>
      <c r="D17919" s="161">
        <v>1108.53</v>
      </c>
    </row>
    <row r="17920" spans="3:4" ht="15" hidden="1" customHeight="1" x14ac:dyDescent="0.25">
      <c r="C17920" s="158" t="s">
        <v>542</v>
      </c>
      <c r="D17920" s="159">
        <v>1055.45</v>
      </c>
    </row>
    <row r="17921" spans="3:4" ht="15" hidden="1" customHeight="1" x14ac:dyDescent="0.25">
      <c r="C17921" s="160" t="s">
        <v>549</v>
      </c>
      <c r="D17921" s="161">
        <v>935.25</v>
      </c>
    </row>
    <row r="17922" spans="3:4" ht="15" hidden="1" customHeight="1" x14ac:dyDescent="0.25">
      <c r="C17922" s="158" t="s">
        <v>309</v>
      </c>
      <c r="D17922" s="159">
        <v>157.13</v>
      </c>
    </row>
    <row r="17923" spans="3:4" ht="15" hidden="1" customHeight="1" x14ac:dyDescent="0.25">
      <c r="C17923" s="160" t="s">
        <v>552</v>
      </c>
      <c r="D17923" s="161">
        <v>998.79</v>
      </c>
    </row>
    <row r="17924" spans="3:4" ht="15" hidden="1" customHeight="1" x14ac:dyDescent="0.25">
      <c r="C17924" s="158" t="s">
        <v>557</v>
      </c>
      <c r="D17924" s="159">
        <v>1016.96</v>
      </c>
    </row>
    <row r="17925" spans="3:4" ht="15" hidden="1" customHeight="1" x14ac:dyDescent="0.25">
      <c r="C17925" s="160" t="s">
        <v>307</v>
      </c>
      <c r="D17925" s="161">
        <v>71.14</v>
      </c>
    </row>
    <row r="17926" spans="3:4" ht="15" hidden="1" customHeight="1" x14ac:dyDescent="0.25">
      <c r="C17926" s="158" t="s">
        <v>541</v>
      </c>
      <c r="D17926" s="159">
        <v>468.68</v>
      </c>
    </row>
    <row r="17927" spans="3:4" ht="15" hidden="1" customHeight="1" x14ac:dyDescent="0.25">
      <c r="C17927" s="160" t="s">
        <v>539</v>
      </c>
      <c r="D17927" s="161">
        <v>915.77</v>
      </c>
    </row>
    <row r="17928" spans="3:4" ht="15" hidden="1" customHeight="1" x14ac:dyDescent="0.25">
      <c r="C17928" s="158" t="s">
        <v>545</v>
      </c>
      <c r="D17928" s="159">
        <v>645.4</v>
      </c>
    </row>
    <row r="17929" spans="3:4" ht="15" hidden="1" customHeight="1" x14ac:dyDescent="0.25">
      <c r="C17929" s="160" t="s">
        <v>539</v>
      </c>
      <c r="D17929" s="161">
        <v>530.57000000000005</v>
      </c>
    </row>
    <row r="17930" spans="3:4" ht="15" hidden="1" customHeight="1" x14ac:dyDescent="0.25">
      <c r="C17930" s="158" t="s">
        <v>551</v>
      </c>
      <c r="D17930" s="159">
        <v>470.38</v>
      </c>
    </row>
    <row r="17931" spans="3:4" ht="15" hidden="1" customHeight="1" x14ac:dyDescent="0.25">
      <c r="C17931" s="160" t="s">
        <v>550</v>
      </c>
      <c r="D17931" s="161">
        <v>258.45</v>
      </c>
    </row>
    <row r="17932" spans="3:4" ht="15" hidden="1" customHeight="1" x14ac:dyDescent="0.25">
      <c r="C17932" s="158" t="s">
        <v>552</v>
      </c>
      <c r="D17932" s="159">
        <v>482.74</v>
      </c>
    </row>
    <row r="17933" spans="3:4" ht="15" hidden="1" customHeight="1" x14ac:dyDescent="0.25">
      <c r="C17933" s="160" t="s">
        <v>542</v>
      </c>
      <c r="D17933" s="161">
        <v>997.32</v>
      </c>
    </row>
    <row r="17934" spans="3:4" ht="15" hidden="1" customHeight="1" x14ac:dyDescent="0.25">
      <c r="C17934" s="158" t="s">
        <v>309</v>
      </c>
      <c r="D17934" s="159">
        <v>1219.0999999999999</v>
      </c>
    </row>
    <row r="17935" spans="3:4" ht="15" hidden="1" customHeight="1" x14ac:dyDescent="0.25">
      <c r="C17935" s="160" t="s">
        <v>553</v>
      </c>
      <c r="D17935" s="161">
        <v>981.12</v>
      </c>
    </row>
    <row r="17936" spans="3:4" ht="15" hidden="1" customHeight="1" x14ac:dyDescent="0.25">
      <c r="C17936" s="158" t="s">
        <v>543</v>
      </c>
      <c r="D17936" s="159">
        <v>791.05</v>
      </c>
    </row>
    <row r="17937" spans="3:4" ht="15" hidden="1" customHeight="1" x14ac:dyDescent="0.25">
      <c r="C17937" s="160" t="s">
        <v>553</v>
      </c>
      <c r="D17937" s="161">
        <v>775.58</v>
      </c>
    </row>
    <row r="17938" spans="3:4" ht="15" hidden="1" customHeight="1" x14ac:dyDescent="0.25">
      <c r="C17938" s="158" t="s">
        <v>548</v>
      </c>
      <c r="D17938" s="159">
        <v>476.41</v>
      </c>
    </row>
    <row r="17939" spans="3:4" ht="15" hidden="1" customHeight="1" x14ac:dyDescent="0.25">
      <c r="C17939" s="160" t="s">
        <v>312</v>
      </c>
      <c r="D17939" s="161">
        <v>1187.42</v>
      </c>
    </row>
    <row r="17940" spans="3:4" ht="15" hidden="1" customHeight="1" x14ac:dyDescent="0.25">
      <c r="C17940" s="158" t="s">
        <v>552</v>
      </c>
      <c r="D17940" s="159">
        <v>1043.0899999999999</v>
      </c>
    </row>
    <row r="17941" spans="3:4" ht="15" hidden="1" customHeight="1" x14ac:dyDescent="0.25">
      <c r="C17941" s="160" t="s">
        <v>558</v>
      </c>
      <c r="D17941" s="161">
        <v>1150.68</v>
      </c>
    </row>
    <row r="17942" spans="3:4" ht="15" hidden="1" customHeight="1" x14ac:dyDescent="0.25">
      <c r="C17942" s="158" t="s">
        <v>307</v>
      </c>
      <c r="D17942" s="159">
        <v>90.15</v>
      </c>
    </row>
    <row r="17943" spans="3:4" ht="15" hidden="1" customHeight="1" x14ac:dyDescent="0.25">
      <c r="C17943" s="160" t="s">
        <v>551</v>
      </c>
      <c r="D17943" s="161">
        <v>185.94</v>
      </c>
    </row>
    <row r="17944" spans="3:4" ht="15" hidden="1" customHeight="1" x14ac:dyDescent="0.25">
      <c r="C17944" s="158" t="s">
        <v>308</v>
      </c>
      <c r="D17944" s="159">
        <v>237.74</v>
      </c>
    </row>
    <row r="17945" spans="3:4" ht="15" hidden="1" customHeight="1" x14ac:dyDescent="0.25">
      <c r="C17945" s="160" t="s">
        <v>555</v>
      </c>
      <c r="D17945" s="161">
        <v>963.92</v>
      </c>
    </row>
    <row r="17946" spans="3:4" ht="15" hidden="1" customHeight="1" x14ac:dyDescent="0.25">
      <c r="C17946" s="158" t="s">
        <v>539</v>
      </c>
      <c r="D17946" s="159">
        <v>636.57000000000005</v>
      </c>
    </row>
    <row r="17947" spans="3:4" ht="15" hidden="1" customHeight="1" x14ac:dyDescent="0.25">
      <c r="C17947" s="160" t="s">
        <v>309</v>
      </c>
      <c r="D17947" s="161">
        <v>485.81</v>
      </c>
    </row>
    <row r="17948" spans="3:4" ht="15" hidden="1" customHeight="1" x14ac:dyDescent="0.25">
      <c r="C17948" s="158" t="s">
        <v>547</v>
      </c>
      <c r="D17948" s="159">
        <v>1154.03</v>
      </c>
    </row>
    <row r="17949" spans="3:4" ht="15" hidden="1" customHeight="1" x14ac:dyDescent="0.25">
      <c r="C17949" s="160" t="s">
        <v>551</v>
      </c>
      <c r="D17949" s="161">
        <v>1194.32</v>
      </c>
    </row>
    <row r="17950" spans="3:4" ht="15" hidden="1" customHeight="1" x14ac:dyDescent="0.25">
      <c r="C17950" s="158" t="s">
        <v>539</v>
      </c>
      <c r="D17950" s="159">
        <v>535.09</v>
      </c>
    </row>
    <row r="17951" spans="3:4" ht="15" hidden="1" customHeight="1" x14ac:dyDescent="0.25">
      <c r="C17951" s="160" t="s">
        <v>307</v>
      </c>
      <c r="D17951" s="161">
        <v>1152.82</v>
      </c>
    </row>
    <row r="17952" spans="3:4" ht="15" hidden="1" customHeight="1" x14ac:dyDescent="0.25">
      <c r="C17952" s="158" t="s">
        <v>555</v>
      </c>
      <c r="D17952" s="159">
        <v>853.67</v>
      </c>
    </row>
    <row r="17953" spans="3:4" ht="15" hidden="1" customHeight="1" x14ac:dyDescent="0.25">
      <c r="C17953" s="160" t="s">
        <v>546</v>
      </c>
      <c r="D17953" s="161">
        <v>776.45</v>
      </c>
    </row>
    <row r="17954" spans="3:4" ht="15" hidden="1" customHeight="1" x14ac:dyDescent="0.25">
      <c r="C17954" s="158" t="s">
        <v>555</v>
      </c>
      <c r="D17954" s="159">
        <v>917.41</v>
      </c>
    </row>
    <row r="17955" spans="3:4" ht="15" hidden="1" customHeight="1" x14ac:dyDescent="0.25">
      <c r="C17955" s="160" t="s">
        <v>553</v>
      </c>
      <c r="D17955" s="161">
        <v>558.13</v>
      </c>
    </row>
    <row r="17956" spans="3:4" ht="15" hidden="1" customHeight="1" x14ac:dyDescent="0.25">
      <c r="C17956" s="158" t="s">
        <v>555</v>
      </c>
      <c r="D17956" s="159">
        <v>223.43</v>
      </c>
    </row>
    <row r="17957" spans="3:4" ht="15" hidden="1" customHeight="1" x14ac:dyDescent="0.25">
      <c r="C17957" s="160" t="s">
        <v>552</v>
      </c>
      <c r="D17957" s="161">
        <v>618.21</v>
      </c>
    </row>
    <row r="17958" spans="3:4" ht="15" hidden="1" customHeight="1" x14ac:dyDescent="0.25">
      <c r="C17958" s="158" t="s">
        <v>307</v>
      </c>
      <c r="D17958" s="159">
        <v>1026.69</v>
      </c>
    </row>
    <row r="17959" spans="3:4" ht="15" hidden="1" customHeight="1" x14ac:dyDescent="0.25">
      <c r="C17959" s="160" t="s">
        <v>541</v>
      </c>
      <c r="D17959" s="161">
        <v>425.36</v>
      </c>
    </row>
    <row r="17960" spans="3:4" ht="15" hidden="1" customHeight="1" x14ac:dyDescent="0.25">
      <c r="C17960" s="158" t="s">
        <v>551</v>
      </c>
      <c r="D17960" s="159">
        <v>1128.32</v>
      </c>
    </row>
    <row r="17961" spans="3:4" ht="15" hidden="1" customHeight="1" x14ac:dyDescent="0.25">
      <c r="C17961" s="160" t="s">
        <v>540</v>
      </c>
      <c r="D17961" s="161">
        <v>466.46</v>
      </c>
    </row>
    <row r="17962" spans="3:4" ht="15" hidden="1" customHeight="1" x14ac:dyDescent="0.25">
      <c r="C17962" s="158" t="s">
        <v>557</v>
      </c>
      <c r="D17962" s="159">
        <v>478.86</v>
      </c>
    </row>
    <row r="17963" spans="3:4" ht="15" hidden="1" customHeight="1" x14ac:dyDescent="0.25">
      <c r="C17963" s="160" t="s">
        <v>552</v>
      </c>
      <c r="D17963" s="161">
        <v>760.79</v>
      </c>
    </row>
    <row r="17964" spans="3:4" ht="15" hidden="1" customHeight="1" x14ac:dyDescent="0.25">
      <c r="C17964" s="158" t="s">
        <v>541</v>
      </c>
      <c r="D17964" s="159">
        <v>465.31</v>
      </c>
    </row>
    <row r="17965" spans="3:4" ht="15" hidden="1" customHeight="1" x14ac:dyDescent="0.25">
      <c r="C17965" s="160" t="s">
        <v>544</v>
      </c>
      <c r="D17965" s="161">
        <v>1072.08</v>
      </c>
    </row>
    <row r="17966" spans="3:4" ht="15" hidden="1" customHeight="1" x14ac:dyDescent="0.25">
      <c r="C17966" s="158" t="s">
        <v>549</v>
      </c>
      <c r="D17966" s="159">
        <v>251.56</v>
      </c>
    </row>
    <row r="17967" spans="3:4" ht="15" hidden="1" customHeight="1" x14ac:dyDescent="0.25">
      <c r="C17967" s="160" t="s">
        <v>558</v>
      </c>
      <c r="D17967" s="161">
        <v>410.4</v>
      </c>
    </row>
    <row r="17968" spans="3:4" ht="15" hidden="1" customHeight="1" x14ac:dyDescent="0.25">
      <c r="C17968" s="158" t="s">
        <v>557</v>
      </c>
      <c r="D17968" s="159">
        <v>835.47</v>
      </c>
    </row>
    <row r="17969" spans="3:4" ht="15" hidden="1" customHeight="1" x14ac:dyDescent="0.25">
      <c r="C17969" s="160" t="s">
        <v>540</v>
      </c>
      <c r="D17969" s="161">
        <v>189.7</v>
      </c>
    </row>
    <row r="17970" spans="3:4" ht="15" hidden="1" customHeight="1" x14ac:dyDescent="0.25">
      <c r="C17970" s="158" t="s">
        <v>555</v>
      </c>
      <c r="D17970" s="159">
        <v>809.46</v>
      </c>
    </row>
    <row r="17971" spans="3:4" ht="15" hidden="1" customHeight="1" x14ac:dyDescent="0.25">
      <c r="C17971" s="160" t="s">
        <v>308</v>
      </c>
      <c r="D17971" s="161">
        <v>977.4</v>
      </c>
    </row>
    <row r="17972" spans="3:4" ht="15" hidden="1" customHeight="1" x14ac:dyDescent="0.25">
      <c r="C17972" s="158" t="s">
        <v>542</v>
      </c>
      <c r="D17972" s="159">
        <v>1048.53</v>
      </c>
    </row>
    <row r="17973" spans="3:4" ht="15" hidden="1" customHeight="1" x14ac:dyDescent="0.25">
      <c r="C17973" s="160" t="s">
        <v>309</v>
      </c>
      <c r="D17973" s="161">
        <v>689.8</v>
      </c>
    </row>
    <row r="17974" spans="3:4" ht="15" hidden="1" customHeight="1" x14ac:dyDescent="0.25">
      <c r="C17974" s="158" t="s">
        <v>553</v>
      </c>
      <c r="D17974" s="159">
        <v>10</v>
      </c>
    </row>
    <row r="17975" spans="3:4" ht="15" hidden="1" customHeight="1" x14ac:dyDescent="0.25">
      <c r="C17975" s="160" t="s">
        <v>544</v>
      </c>
      <c r="D17975" s="161">
        <v>1233.49</v>
      </c>
    </row>
    <row r="17976" spans="3:4" ht="15" hidden="1" customHeight="1" x14ac:dyDescent="0.25">
      <c r="C17976" s="158" t="s">
        <v>546</v>
      </c>
      <c r="D17976" s="159">
        <v>527.91</v>
      </c>
    </row>
    <row r="17977" spans="3:4" ht="15" hidden="1" customHeight="1" x14ac:dyDescent="0.25">
      <c r="C17977" s="160" t="s">
        <v>552</v>
      </c>
      <c r="D17977" s="161">
        <v>551.37</v>
      </c>
    </row>
    <row r="17978" spans="3:4" ht="15" hidden="1" customHeight="1" x14ac:dyDescent="0.25">
      <c r="C17978" s="158" t="s">
        <v>539</v>
      </c>
      <c r="D17978" s="159">
        <v>888.24</v>
      </c>
    </row>
    <row r="17979" spans="3:4" ht="15" hidden="1" customHeight="1" x14ac:dyDescent="0.25">
      <c r="C17979" s="160" t="s">
        <v>555</v>
      </c>
      <c r="D17979" s="161">
        <v>330.44</v>
      </c>
    </row>
    <row r="17980" spans="3:4" ht="15" hidden="1" customHeight="1" x14ac:dyDescent="0.25">
      <c r="C17980" s="158" t="s">
        <v>309</v>
      </c>
      <c r="D17980" s="159">
        <v>698.02</v>
      </c>
    </row>
    <row r="17981" spans="3:4" ht="15" hidden="1" customHeight="1" x14ac:dyDescent="0.25">
      <c r="C17981" s="160" t="s">
        <v>539</v>
      </c>
      <c r="D17981" s="161">
        <v>564.66999999999996</v>
      </c>
    </row>
    <row r="17982" spans="3:4" ht="15" hidden="1" customHeight="1" x14ac:dyDescent="0.25">
      <c r="C17982" s="158" t="s">
        <v>542</v>
      </c>
      <c r="D17982" s="159">
        <v>1146.74</v>
      </c>
    </row>
    <row r="17983" spans="3:4" ht="15" hidden="1" customHeight="1" x14ac:dyDescent="0.25">
      <c r="C17983" s="160" t="s">
        <v>307</v>
      </c>
      <c r="D17983" s="161">
        <v>941.84</v>
      </c>
    </row>
    <row r="17984" spans="3:4" ht="15" hidden="1" customHeight="1" x14ac:dyDescent="0.25">
      <c r="C17984" s="158" t="s">
        <v>540</v>
      </c>
      <c r="D17984" s="159">
        <v>700.58</v>
      </c>
    </row>
    <row r="17985" spans="3:4" ht="15" hidden="1" customHeight="1" x14ac:dyDescent="0.25">
      <c r="C17985" s="160" t="s">
        <v>309</v>
      </c>
      <c r="D17985" s="161">
        <v>753.47</v>
      </c>
    </row>
    <row r="17986" spans="3:4" ht="15" hidden="1" customHeight="1" x14ac:dyDescent="0.25">
      <c r="C17986" s="158" t="s">
        <v>308</v>
      </c>
      <c r="D17986" s="159">
        <v>690.69</v>
      </c>
    </row>
    <row r="17987" spans="3:4" ht="15" hidden="1" customHeight="1" x14ac:dyDescent="0.25">
      <c r="C17987" s="160" t="s">
        <v>551</v>
      </c>
      <c r="D17987" s="161">
        <v>544.51</v>
      </c>
    </row>
    <row r="17988" spans="3:4" ht="15" hidden="1" customHeight="1" x14ac:dyDescent="0.25">
      <c r="C17988" s="158" t="s">
        <v>309</v>
      </c>
      <c r="D17988" s="159">
        <v>1141.8800000000001</v>
      </c>
    </row>
    <row r="17989" spans="3:4" ht="15" hidden="1" customHeight="1" x14ac:dyDescent="0.25">
      <c r="C17989" s="160" t="s">
        <v>557</v>
      </c>
      <c r="D17989" s="161">
        <v>420.53</v>
      </c>
    </row>
    <row r="17990" spans="3:4" ht="15" hidden="1" customHeight="1" x14ac:dyDescent="0.25">
      <c r="C17990" s="158" t="s">
        <v>308</v>
      </c>
      <c r="D17990" s="159">
        <v>590.71</v>
      </c>
    </row>
    <row r="17991" spans="3:4" ht="15" hidden="1" customHeight="1" x14ac:dyDescent="0.25">
      <c r="C17991" s="160" t="s">
        <v>309</v>
      </c>
      <c r="D17991" s="161">
        <v>511.42</v>
      </c>
    </row>
    <row r="17992" spans="3:4" ht="15" hidden="1" customHeight="1" x14ac:dyDescent="0.25">
      <c r="C17992" s="158" t="s">
        <v>553</v>
      </c>
      <c r="D17992" s="159">
        <v>760.5</v>
      </c>
    </row>
    <row r="17993" spans="3:4" ht="15" hidden="1" customHeight="1" x14ac:dyDescent="0.25">
      <c r="C17993" s="160" t="s">
        <v>539</v>
      </c>
      <c r="D17993" s="161">
        <v>661.49</v>
      </c>
    </row>
    <row r="17994" spans="3:4" ht="15" hidden="1" customHeight="1" x14ac:dyDescent="0.25">
      <c r="C17994" s="158" t="s">
        <v>553</v>
      </c>
      <c r="D17994" s="159">
        <v>734.61</v>
      </c>
    </row>
    <row r="17995" spans="3:4" ht="15" hidden="1" customHeight="1" x14ac:dyDescent="0.25">
      <c r="C17995" s="160" t="s">
        <v>309</v>
      </c>
      <c r="D17995" s="161">
        <v>553.75</v>
      </c>
    </row>
    <row r="17996" spans="3:4" ht="15" hidden="1" customHeight="1" x14ac:dyDescent="0.25">
      <c r="C17996" s="158" t="s">
        <v>552</v>
      </c>
      <c r="D17996" s="159">
        <v>286.99</v>
      </c>
    </row>
    <row r="17997" spans="3:4" ht="15" hidden="1" customHeight="1" x14ac:dyDescent="0.25">
      <c r="C17997" s="160" t="s">
        <v>550</v>
      </c>
      <c r="D17997" s="161">
        <v>611.85</v>
      </c>
    </row>
    <row r="17998" spans="3:4" ht="15" hidden="1" customHeight="1" x14ac:dyDescent="0.25">
      <c r="C17998" s="158" t="s">
        <v>551</v>
      </c>
      <c r="D17998" s="159">
        <v>314.70999999999998</v>
      </c>
    </row>
    <row r="17999" spans="3:4" ht="15" hidden="1" customHeight="1" x14ac:dyDescent="0.25">
      <c r="C17999" s="160" t="s">
        <v>551</v>
      </c>
      <c r="D17999" s="161">
        <v>814.3</v>
      </c>
    </row>
    <row r="18000" spans="3:4" ht="15" hidden="1" customHeight="1" x14ac:dyDescent="0.25">
      <c r="C18000" s="158" t="s">
        <v>307</v>
      </c>
      <c r="D18000" s="159">
        <v>314.13</v>
      </c>
    </row>
    <row r="18001" spans="3:4" ht="15" hidden="1" customHeight="1" x14ac:dyDescent="0.25">
      <c r="C18001" s="160" t="s">
        <v>309</v>
      </c>
      <c r="D18001" s="161">
        <v>1067.52</v>
      </c>
    </row>
    <row r="18002" spans="3:4" ht="15" hidden="1" customHeight="1" x14ac:dyDescent="0.25">
      <c r="C18002" s="158" t="s">
        <v>312</v>
      </c>
      <c r="D18002" s="159">
        <v>110.83</v>
      </c>
    </row>
    <row r="18003" spans="3:4" ht="15" hidden="1" customHeight="1" x14ac:dyDescent="0.25">
      <c r="C18003" s="160" t="s">
        <v>557</v>
      </c>
      <c r="D18003" s="161">
        <v>985.68</v>
      </c>
    </row>
    <row r="18004" spans="3:4" ht="15" hidden="1" customHeight="1" x14ac:dyDescent="0.25">
      <c r="C18004" s="158" t="s">
        <v>551</v>
      </c>
      <c r="D18004" s="159">
        <v>896.73</v>
      </c>
    </row>
    <row r="18005" spans="3:4" ht="15" hidden="1" customHeight="1" x14ac:dyDescent="0.25">
      <c r="C18005" s="160" t="s">
        <v>546</v>
      </c>
      <c r="D18005" s="161">
        <v>60.77</v>
      </c>
    </row>
    <row r="18006" spans="3:4" ht="15" hidden="1" customHeight="1" x14ac:dyDescent="0.25">
      <c r="C18006" s="158" t="s">
        <v>547</v>
      </c>
      <c r="D18006" s="159">
        <v>672.75</v>
      </c>
    </row>
    <row r="18007" spans="3:4" ht="15" hidden="1" customHeight="1" x14ac:dyDescent="0.25">
      <c r="C18007" s="160" t="s">
        <v>312</v>
      </c>
      <c r="D18007" s="161">
        <v>324.02</v>
      </c>
    </row>
    <row r="18008" spans="3:4" ht="15" hidden="1" customHeight="1" x14ac:dyDescent="0.25">
      <c r="C18008" s="158" t="s">
        <v>556</v>
      </c>
      <c r="D18008" s="159">
        <v>1102.07</v>
      </c>
    </row>
    <row r="18009" spans="3:4" ht="15" hidden="1" customHeight="1" x14ac:dyDescent="0.25">
      <c r="C18009" s="160" t="s">
        <v>553</v>
      </c>
      <c r="D18009" s="161">
        <v>1193.92</v>
      </c>
    </row>
    <row r="18010" spans="3:4" ht="15" hidden="1" customHeight="1" x14ac:dyDescent="0.25">
      <c r="C18010" s="158" t="s">
        <v>539</v>
      </c>
      <c r="D18010" s="159">
        <v>217.96</v>
      </c>
    </row>
    <row r="18011" spans="3:4" ht="15" hidden="1" customHeight="1" x14ac:dyDescent="0.25">
      <c r="C18011" s="160" t="s">
        <v>551</v>
      </c>
      <c r="D18011" s="161">
        <v>600.17999999999995</v>
      </c>
    </row>
    <row r="18012" spans="3:4" ht="15" hidden="1" customHeight="1" x14ac:dyDescent="0.25">
      <c r="C18012" s="158" t="s">
        <v>545</v>
      </c>
      <c r="D18012" s="159">
        <v>166.44</v>
      </c>
    </row>
    <row r="18013" spans="3:4" ht="15" hidden="1" customHeight="1" x14ac:dyDescent="0.25">
      <c r="C18013" s="160" t="s">
        <v>549</v>
      </c>
      <c r="D18013" s="161">
        <v>818.79</v>
      </c>
    </row>
    <row r="18014" spans="3:4" ht="15" hidden="1" customHeight="1" x14ac:dyDescent="0.25">
      <c r="C18014" s="158" t="s">
        <v>551</v>
      </c>
      <c r="D18014" s="159">
        <v>799.61</v>
      </c>
    </row>
    <row r="18015" spans="3:4" ht="15" hidden="1" customHeight="1" x14ac:dyDescent="0.25">
      <c r="C18015" s="160" t="s">
        <v>312</v>
      </c>
      <c r="D18015" s="161">
        <v>1271.45</v>
      </c>
    </row>
    <row r="18016" spans="3:4" ht="15" hidden="1" customHeight="1" x14ac:dyDescent="0.25">
      <c r="C18016" s="158" t="s">
        <v>551</v>
      </c>
      <c r="D18016" s="159">
        <v>841.74</v>
      </c>
    </row>
    <row r="18017" spans="3:4" ht="15" hidden="1" customHeight="1" x14ac:dyDescent="0.25">
      <c r="C18017" s="160" t="s">
        <v>548</v>
      </c>
      <c r="D18017" s="161">
        <v>432.67</v>
      </c>
    </row>
    <row r="18018" spans="3:4" ht="15" hidden="1" customHeight="1" x14ac:dyDescent="0.25">
      <c r="C18018" s="158" t="s">
        <v>307</v>
      </c>
      <c r="D18018" s="159">
        <v>644.55999999999995</v>
      </c>
    </row>
    <row r="18019" spans="3:4" ht="15" hidden="1" customHeight="1" x14ac:dyDescent="0.25">
      <c r="C18019" s="160" t="s">
        <v>307</v>
      </c>
      <c r="D18019" s="161">
        <v>173</v>
      </c>
    </row>
    <row r="18020" spans="3:4" ht="15" hidden="1" customHeight="1" x14ac:dyDescent="0.25">
      <c r="C18020" s="158" t="s">
        <v>558</v>
      </c>
      <c r="D18020" s="159">
        <v>632.17999999999995</v>
      </c>
    </row>
    <row r="18021" spans="3:4" ht="15" hidden="1" customHeight="1" x14ac:dyDescent="0.25">
      <c r="C18021" s="160" t="s">
        <v>547</v>
      </c>
      <c r="D18021" s="161">
        <v>440.09</v>
      </c>
    </row>
    <row r="18022" spans="3:4" ht="15" hidden="1" customHeight="1" x14ac:dyDescent="0.25">
      <c r="C18022" s="158" t="s">
        <v>312</v>
      </c>
      <c r="D18022" s="159">
        <v>996.51</v>
      </c>
    </row>
    <row r="18023" spans="3:4" ht="15" hidden="1" customHeight="1" x14ac:dyDescent="0.25">
      <c r="C18023" s="160" t="s">
        <v>308</v>
      </c>
      <c r="D18023" s="161">
        <v>637.33000000000004</v>
      </c>
    </row>
    <row r="18024" spans="3:4" ht="15" hidden="1" customHeight="1" x14ac:dyDescent="0.25">
      <c r="C18024" s="158" t="s">
        <v>307</v>
      </c>
      <c r="D18024" s="159">
        <v>246.84</v>
      </c>
    </row>
    <row r="18025" spans="3:4" ht="15" hidden="1" customHeight="1" x14ac:dyDescent="0.25">
      <c r="C18025" s="160" t="s">
        <v>555</v>
      </c>
      <c r="D18025" s="161">
        <v>991.82</v>
      </c>
    </row>
    <row r="18026" spans="3:4" ht="15" hidden="1" customHeight="1" x14ac:dyDescent="0.25">
      <c r="C18026" s="158" t="s">
        <v>541</v>
      </c>
      <c r="D18026" s="159">
        <v>356.96</v>
      </c>
    </row>
    <row r="18027" spans="3:4" ht="15" hidden="1" customHeight="1" x14ac:dyDescent="0.25">
      <c r="C18027" s="160" t="s">
        <v>540</v>
      </c>
      <c r="D18027" s="161">
        <v>1291.8699999999999</v>
      </c>
    </row>
    <row r="18028" spans="3:4" ht="15" hidden="1" customHeight="1" x14ac:dyDescent="0.25">
      <c r="C18028" s="158" t="s">
        <v>309</v>
      </c>
      <c r="D18028" s="159">
        <v>636.14</v>
      </c>
    </row>
    <row r="18029" spans="3:4" ht="15" hidden="1" customHeight="1" x14ac:dyDescent="0.25">
      <c r="C18029" s="160" t="s">
        <v>556</v>
      </c>
      <c r="D18029" s="161">
        <v>299.04000000000002</v>
      </c>
    </row>
    <row r="18030" spans="3:4" ht="15" hidden="1" customHeight="1" x14ac:dyDescent="0.25">
      <c r="C18030" s="158" t="s">
        <v>557</v>
      </c>
      <c r="D18030" s="159">
        <v>281.23</v>
      </c>
    </row>
    <row r="18031" spans="3:4" ht="15" hidden="1" customHeight="1" x14ac:dyDescent="0.25">
      <c r="C18031" s="160" t="s">
        <v>549</v>
      </c>
      <c r="D18031" s="161">
        <v>988.38</v>
      </c>
    </row>
    <row r="18032" spans="3:4" ht="15" hidden="1" customHeight="1" x14ac:dyDescent="0.25">
      <c r="C18032" s="158" t="s">
        <v>547</v>
      </c>
      <c r="D18032" s="159">
        <v>730.12</v>
      </c>
    </row>
    <row r="18033" spans="3:4" ht="15" hidden="1" customHeight="1" x14ac:dyDescent="0.25">
      <c r="C18033" s="160" t="s">
        <v>545</v>
      </c>
      <c r="D18033" s="161">
        <v>107.68</v>
      </c>
    </row>
    <row r="18034" spans="3:4" ht="15" hidden="1" customHeight="1" x14ac:dyDescent="0.25">
      <c r="C18034" s="158" t="s">
        <v>551</v>
      </c>
      <c r="D18034" s="159">
        <v>741.96</v>
      </c>
    </row>
    <row r="18035" spans="3:4" ht="15" hidden="1" customHeight="1" x14ac:dyDescent="0.25">
      <c r="C18035" s="160" t="s">
        <v>307</v>
      </c>
      <c r="D18035" s="161">
        <v>768.17</v>
      </c>
    </row>
    <row r="18036" spans="3:4" ht="15" hidden="1" customHeight="1" x14ac:dyDescent="0.25">
      <c r="C18036" s="158" t="s">
        <v>551</v>
      </c>
      <c r="D18036" s="159">
        <v>387.38</v>
      </c>
    </row>
    <row r="18037" spans="3:4" ht="15" hidden="1" customHeight="1" x14ac:dyDescent="0.25">
      <c r="C18037" s="160" t="s">
        <v>308</v>
      </c>
      <c r="D18037" s="161">
        <v>829.14</v>
      </c>
    </row>
    <row r="18038" spans="3:4" ht="15" hidden="1" customHeight="1" x14ac:dyDescent="0.25">
      <c r="C18038" s="158" t="s">
        <v>552</v>
      </c>
      <c r="D18038" s="159">
        <v>853.74</v>
      </c>
    </row>
    <row r="18039" spans="3:4" ht="15" hidden="1" customHeight="1" x14ac:dyDescent="0.25">
      <c r="C18039" s="160" t="s">
        <v>543</v>
      </c>
      <c r="D18039" s="161">
        <v>784.02</v>
      </c>
    </row>
    <row r="18040" spans="3:4" ht="15" hidden="1" customHeight="1" x14ac:dyDescent="0.25">
      <c r="C18040" s="158" t="s">
        <v>539</v>
      </c>
      <c r="D18040" s="159">
        <v>20.28</v>
      </c>
    </row>
    <row r="18041" spans="3:4" ht="15" hidden="1" customHeight="1" x14ac:dyDescent="0.25">
      <c r="C18041" s="160" t="s">
        <v>557</v>
      </c>
      <c r="D18041" s="161">
        <v>982.1</v>
      </c>
    </row>
    <row r="18042" spans="3:4" ht="15" hidden="1" customHeight="1" x14ac:dyDescent="0.25">
      <c r="C18042" s="158" t="s">
        <v>552</v>
      </c>
      <c r="D18042" s="159">
        <v>506.18</v>
      </c>
    </row>
    <row r="18043" spans="3:4" ht="15" hidden="1" customHeight="1" x14ac:dyDescent="0.25">
      <c r="C18043" s="160" t="s">
        <v>545</v>
      </c>
      <c r="D18043" s="161">
        <v>699.86</v>
      </c>
    </row>
    <row r="18044" spans="3:4" ht="15" hidden="1" customHeight="1" x14ac:dyDescent="0.25">
      <c r="C18044" s="158" t="s">
        <v>308</v>
      </c>
      <c r="D18044" s="159">
        <v>899.35</v>
      </c>
    </row>
    <row r="18045" spans="3:4" ht="15" hidden="1" customHeight="1" x14ac:dyDescent="0.25">
      <c r="C18045" s="160" t="s">
        <v>309</v>
      </c>
      <c r="D18045" s="161">
        <v>545.76</v>
      </c>
    </row>
    <row r="18046" spans="3:4" ht="15" hidden="1" customHeight="1" x14ac:dyDescent="0.25">
      <c r="C18046" s="158" t="s">
        <v>543</v>
      </c>
      <c r="D18046" s="159">
        <v>303.75</v>
      </c>
    </row>
    <row r="18047" spans="3:4" ht="15" hidden="1" customHeight="1" x14ac:dyDescent="0.25">
      <c r="C18047" s="160" t="s">
        <v>549</v>
      </c>
      <c r="D18047" s="161">
        <v>251.77</v>
      </c>
    </row>
    <row r="18048" spans="3:4" ht="15" hidden="1" customHeight="1" x14ac:dyDescent="0.25">
      <c r="C18048" s="158" t="s">
        <v>539</v>
      </c>
      <c r="D18048" s="159">
        <v>1237.19</v>
      </c>
    </row>
    <row r="18049" spans="3:4" ht="15" hidden="1" customHeight="1" x14ac:dyDescent="0.25">
      <c r="C18049" s="160" t="s">
        <v>558</v>
      </c>
      <c r="D18049" s="161">
        <v>233.06</v>
      </c>
    </row>
    <row r="18050" spans="3:4" ht="15" hidden="1" customHeight="1" x14ac:dyDescent="0.25">
      <c r="C18050" s="158" t="s">
        <v>546</v>
      </c>
      <c r="D18050" s="159">
        <v>229.08</v>
      </c>
    </row>
    <row r="18051" spans="3:4" ht="15" hidden="1" customHeight="1" x14ac:dyDescent="0.25">
      <c r="C18051" s="160" t="s">
        <v>543</v>
      </c>
      <c r="D18051" s="161">
        <v>645.48</v>
      </c>
    </row>
    <row r="18052" spans="3:4" ht="15" hidden="1" customHeight="1" x14ac:dyDescent="0.25">
      <c r="C18052" s="158" t="s">
        <v>558</v>
      </c>
      <c r="D18052" s="159">
        <v>834.11</v>
      </c>
    </row>
    <row r="18053" spans="3:4" ht="15" hidden="1" customHeight="1" x14ac:dyDescent="0.25">
      <c r="C18053" s="160" t="s">
        <v>546</v>
      </c>
      <c r="D18053" s="161">
        <v>1215.1099999999999</v>
      </c>
    </row>
    <row r="18054" spans="3:4" ht="15" hidden="1" customHeight="1" x14ac:dyDescent="0.25">
      <c r="C18054" s="158" t="s">
        <v>552</v>
      </c>
      <c r="D18054" s="159">
        <v>1136.69</v>
      </c>
    </row>
    <row r="18055" spans="3:4" ht="15" hidden="1" customHeight="1" x14ac:dyDescent="0.25">
      <c r="C18055" s="160" t="s">
        <v>542</v>
      </c>
      <c r="D18055" s="161">
        <v>736.94</v>
      </c>
    </row>
    <row r="18056" spans="3:4" ht="15" hidden="1" customHeight="1" x14ac:dyDescent="0.25">
      <c r="C18056" s="158" t="s">
        <v>543</v>
      </c>
      <c r="D18056" s="159">
        <v>929.9</v>
      </c>
    </row>
    <row r="18057" spans="3:4" ht="15" hidden="1" customHeight="1" x14ac:dyDescent="0.25">
      <c r="C18057" s="160" t="s">
        <v>541</v>
      </c>
      <c r="D18057" s="161">
        <v>549.05999999999995</v>
      </c>
    </row>
    <row r="18058" spans="3:4" ht="15" hidden="1" customHeight="1" x14ac:dyDescent="0.25">
      <c r="C18058" s="158" t="s">
        <v>540</v>
      </c>
      <c r="D18058" s="159">
        <v>733.28</v>
      </c>
    </row>
    <row r="18059" spans="3:4" ht="15" hidden="1" customHeight="1" x14ac:dyDescent="0.25">
      <c r="C18059" s="160" t="s">
        <v>548</v>
      </c>
      <c r="D18059" s="161">
        <v>471.14</v>
      </c>
    </row>
    <row r="18060" spans="3:4" ht="15" hidden="1" customHeight="1" x14ac:dyDescent="0.25">
      <c r="C18060" s="158" t="s">
        <v>308</v>
      </c>
      <c r="D18060" s="159">
        <v>163.13999999999999</v>
      </c>
    </row>
    <row r="18061" spans="3:4" ht="15" hidden="1" customHeight="1" x14ac:dyDescent="0.25">
      <c r="C18061" s="160" t="s">
        <v>312</v>
      </c>
      <c r="D18061" s="161">
        <v>655.57</v>
      </c>
    </row>
    <row r="18062" spans="3:4" ht="15" hidden="1" customHeight="1" x14ac:dyDescent="0.25">
      <c r="C18062" s="158" t="s">
        <v>309</v>
      </c>
      <c r="D18062" s="159">
        <v>556.51</v>
      </c>
    </row>
    <row r="18063" spans="3:4" ht="15" hidden="1" customHeight="1" x14ac:dyDescent="0.25">
      <c r="C18063" s="160" t="s">
        <v>540</v>
      </c>
      <c r="D18063" s="161">
        <v>477.94</v>
      </c>
    </row>
    <row r="18064" spans="3:4" ht="15" hidden="1" customHeight="1" x14ac:dyDescent="0.25">
      <c r="C18064" s="158" t="s">
        <v>549</v>
      </c>
      <c r="D18064" s="159">
        <v>670.85</v>
      </c>
    </row>
    <row r="18065" spans="3:4" ht="15" hidden="1" customHeight="1" x14ac:dyDescent="0.25">
      <c r="C18065" s="160" t="s">
        <v>551</v>
      </c>
      <c r="D18065" s="161">
        <v>753.18</v>
      </c>
    </row>
    <row r="18066" spans="3:4" ht="15" hidden="1" customHeight="1" x14ac:dyDescent="0.25">
      <c r="C18066" s="158" t="s">
        <v>551</v>
      </c>
      <c r="D18066" s="159">
        <v>387.46</v>
      </c>
    </row>
    <row r="18067" spans="3:4" ht="15" hidden="1" customHeight="1" x14ac:dyDescent="0.25">
      <c r="C18067" s="160" t="s">
        <v>547</v>
      </c>
      <c r="D18067" s="161">
        <v>527.6</v>
      </c>
    </row>
    <row r="18068" spans="3:4" ht="15" hidden="1" customHeight="1" x14ac:dyDescent="0.25">
      <c r="C18068" s="158" t="s">
        <v>558</v>
      </c>
      <c r="D18068" s="159">
        <v>1149.5</v>
      </c>
    </row>
    <row r="18069" spans="3:4" ht="15" hidden="1" customHeight="1" x14ac:dyDescent="0.25">
      <c r="C18069" s="160" t="s">
        <v>307</v>
      </c>
      <c r="D18069" s="161">
        <v>461.15</v>
      </c>
    </row>
    <row r="18070" spans="3:4" ht="15" hidden="1" customHeight="1" x14ac:dyDescent="0.25">
      <c r="C18070" s="158" t="s">
        <v>308</v>
      </c>
      <c r="D18070" s="159">
        <v>364.32</v>
      </c>
    </row>
    <row r="18071" spans="3:4" ht="15" hidden="1" customHeight="1" x14ac:dyDescent="0.25">
      <c r="C18071" s="160" t="s">
        <v>545</v>
      </c>
      <c r="D18071" s="161">
        <v>661.32</v>
      </c>
    </row>
    <row r="18072" spans="3:4" ht="15" hidden="1" customHeight="1" x14ac:dyDescent="0.25">
      <c r="C18072" s="158" t="s">
        <v>544</v>
      </c>
      <c r="D18072" s="159">
        <v>750.88</v>
      </c>
    </row>
    <row r="18073" spans="3:4" ht="15" hidden="1" customHeight="1" x14ac:dyDescent="0.25">
      <c r="C18073" s="160" t="s">
        <v>543</v>
      </c>
      <c r="D18073" s="161">
        <v>131.63</v>
      </c>
    </row>
    <row r="18074" spans="3:4" ht="15" hidden="1" customHeight="1" x14ac:dyDescent="0.25">
      <c r="C18074" s="158" t="s">
        <v>309</v>
      </c>
      <c r="D18074" s="159">
        <v>176.1</v>
      </c>
    </row>
    <row r="18075" spans="3:4" ht="15" hidden="1" customHeight="1" x14ac:dyDescent="0.25">
      <c r="C18075" s="160" t="s">
        <v>540</v>
      </c>
      <c r="D18075" s="161">
        <v>1250.1199999999999</v>
      </c>
    </row>
    <row r="18076" spans="3:4" ht="15" hidden="1" customHeight="1" x14ac:dyDescent="0.25">
      <c r="C18076" s="158" t="s">
        <v>542</v>
      </c>
      <c r="D18076" s="159">
        <v>308</v>
      </c>
    </row>
    <row r="18077" spans="3:4" ht="15" hidden="1" customHeight="1" x14ac:dyDescent="0.25">
      <c r="C18077" s="160" t="s">
        <v>307</v>
      </c>
      <c r="D18077" s="161">
        <v>763.41</v>
      </c>
    </row>
    <row r="18078" spans="3:4" ht="15" hidden="1" customHeight="1" x14ac:dyDescent="0.25">
      <c r="C18078" s="158" t="s">
        <v>309</v>
      </c>
      <c r="D18078" s="159">
        <v>88.66</v>
      </c>
    </row>
    <row r="18079" spans="3:4" ht="15" hidden="1" customHeight="1" x14ac:dyDescent="0.25">
      <c r="C18079" s="160" t="s">
        <v>553</v>
      </c>
      <c r="D18079" s="161">
        <v>657.62</v>
      </c>
    </row>
    <row r="18080" spans="3:4" ht="15" hidden="1" customHeight="1" x14ac:dyDescent="0.25">
      <c r="C18080" s="158" t="s">
        <v>307</v>
      </c>
      <c r="D18080" s="159">
        <v>1193.27</v>
      </c>
    </row>
    <row r="18081" spans="3:4" ht="15" hidden="1" customHeight="1" x14ac:dyDescent="0.25">
      <c r="C18081" s="160" t="s">
        <v>549</v>
      </c>
      <c r="D18081" s="161">
        <v>75.61</v>
      </c>
    </row>
    <row r="18082" spans="3:4" ht="15" hidden="1" customHeight="1" x14ac:dyDescent="0.25">
      <c r="C18082" s="158" t="s">
        <v>545</v>
      </c>
      <c r="D18082" s="159">
        <v>82.67</v>
      </c>
    </row>
    <row r="18083" spans="3:4" ht="15" hidden="1" customHeight="1" x14ac:dyDescent="0.25">
      <c r="C18083" s="160" t="s">
        <v>312</v>
      </c>
      <c r="D18083" s="161">
        <v>24.32</v>
      </c>
    </row>
    <row r="18084" spans="3:4" ht="15" hidden="1" customHeight="1" x14ac:dyDescent="0.25">
      <c r="C18084" s="158" t="s">
        <v>553</v>
      </c>
      <c r="D18084" s="159">
        <v>378.09</v>
      </c>
    </row>
    <row r="18085" spans="3:4" ht="15" hidden="1" customHeight="1" x14ac:dyDescent="0.25">
      <c r="C18085" s="160" t="s">
        <v>307</v>
      </c>
      <c r="D18085" s="161">
        <v>874.75</v>
      </c>
    </row>
    <row r="18086" spans="3:4" ht="15" hidden="1" customHeight="1" x14ac:dyDescent="0.25">
      <c r="C18086" s="158" t="s">
        <v>540</v>
      </c>
      <c r="D18086" s="159">
        <v>792.27</v>
      </c>
    </row>
    <row r="18087" spans="3:4" ht="15" hidden="1" customHeight="1" x14ac:dyDescent="0.25">
      <c r="C18087" s="160" t="s">
        <v>546</v>
      </c>
      <c r="D18087" s="161">
        <v>33.03</v>
      </c>
    </row>
    <row r="18088" spans="3:4" ht="15" hidden="1" customHeight="1" x14ac:dyDescent="0.25">
      <c r="C18088" s="158" t="s">
        <v>551</v>
      </c>
      <c r="D18088" s="159">
        <v>813.46</v>
      </c>
    </row>
    <row r="18089" spans="3:4" ht="15" hidden="1" customHeight="1" x14ac:dyDescent="0.25">
      <c r="C18089" s="160" t="s">
        <v>539</v>
      </c>
      <c r="D18089" s="161">
        <v>591.85</v>
      </c>
    </row>
    <row r="18090" spans="3:4" ht="15" hidden="1" customHeight="1" x14ac:dyDescent="0.25">
      <c r="C18090" s="158" t="s">
        <v>540</v>
      </c>
      <c r="D18090" s="159">
        <v>1168.8</v>
      </c>
    </row>
    <row r="18091" spans="3:4" ht="15" hidden="1" customHeight="1" x14ac:dyDescent="0.25">
      <c r="C18091" s="160" t="s">
        <v>309</v>
      </c>
      <c r="D18091" s="161">
        <v>951.53</v>
      </c>
    </row>
    <row r="18092" spans="3:4" ht="15" hidden="1" customHeight="1" x14ac:dyDescent="0.25">
      <c r="C18092" s="158" t="s">
        <v>556</v>
      </c>
      <c r="D18092" s="159">
        <v>497.83</v>
      </c>
    </row>
    <row r="18093" spans="3:4" ht="15" hidden="1" customHeight="1" x14ac:dyDescent="0.25">
      <c r="C18093" s="160" t="s">
        <v>547</v>
      </c>
      <c r="D18093" s="161">
        <v>206.83</v>
      </c>
    </row>
    <row r="18094" spans="3:4" ht="15" hidden="1" customHeight="1" x14ac:dyDescent="0.25">
      <c r="C18094" s="158" t="s">
        <v>552</v>
      </c>
      <c r="D18094" s="159">
        <v>799.47</v>
      </c>
    </row>
    <row r="18095" spans="3:4" ht="15" hidden="1" customHeight="1" x14ac:dyDescent="0.25">
      <c r="C18095" s="160" t="s">
        <v>307</v>
      </c>
      <c r="D18095" s="161">
        <v>684.2</v>
      </c>
    </row>
    <row r="18096" spans="3:4" ht="15" hidden="1" customHeight="1" x14ac:dyDescent="0.25">
      <c r="C18096" s="158" t="s">
        <v>312</v>
      </c>
      <c r="D18096" s="159">
        <v>977.89</v>
      </c>
    </row>
    <row r="18097" spans="3:4" ht="15" hidden="1" customHeight="1" x14ac:dyDescent="0.25">
      <c r="C18097" s="160" t="s">
        <v>539</v>
      </c>
      <c r="D18097" s="161">
        <v>494.47</v>
      </c>
    </row>
    <row r="18098" spans="3:4" ht="15" hidden="1" customHeight="1" x14ac:dyDescent="0.25">
      <c r="C18098" s="158" t="s">
        <v>546</v>
      </c>
      <c r="D18098" s="159">
        <v>467.83</v>
      </c>
    </row>
    <row r="18099" spans="3:4" ht="15" hidden="1" customHeight="1" x14ac:dyDescent="0.25">
      <c r="C18099" s="160" t="s">
        <v>553</v>
      </c>
      <c r="D18099" s="161">
        <v>205.48</v>
      </c>
    </row>
    <row r="18100" spans="3:4" ht="15" hidden="1" customHeight="1" x14ac:dyDescent="0.25">
      <c r="C18100" s="158" t="s">
        <v>551</v>
      </c>
      <c r="D18100" s="159">
        <v>1039.08</v>
      </c>
    </row>
    <row r="18101" spans="3:4" ht="15" hidden="1" customHeight="1" x14ac:dyDescent="0.25">
      <c r="C18101" s="160" t="s">
        <v>547</v>
      </c>
      <c r="D18101" s="161">
        <v>230.98</v>
      </c>
    </row>
    <row r="18102" spans="3:4" ht="15" hidden="1" customHeight="1" x14ac:dyDescent="0.25">
      <c r="C18102" s="158" t="s">
        <v>543</v>
      </c>
      <c r="D18102" s="159">
        <v>596.16999999999996</v>
      </c>
    </row>
    <row r="18103" spans="3:4" ht="15" hidden="1" customHeight="1" x14ac:dyDescent="0.25">
      <c r="C18103" s="160" t="s">
        <v>307</v>
      </c>
      <c r="D18103" s="161">
        <v>293.19</v>
      </c>
    </row>
    <row r="18104" spans="3:4" ht="15" hidden="1" customHeight="1" x14ac:dyDescent="0.25">
      <c r="C18104" s="158" t="s">
        <v>545</v>
      </c>
      <c r="D18104" s="159">
        <v>577.14</v>
      </c>
    </row>
    <row r="18105" spans="3:4" ht="15" hidden="1" customHeight="1" x14ac:dyDescent="0.25">
      <c r="C18105" s="160" t="s">
        <v>545</v>
      </c>
      <c r="D18105" s="161">
        <v>368.76</v>
      </c>
    </row>
    <row r="18106" spans="3:4" ht="15" hidden="1" customHeight="1" x14ac:dyDescent="0.25">
      <c r="C18106" s="158" t="s">
        <v>554</v>
      </c>
      <c r="D18106" s="159">
        <v>197.37</v>
      </c>
    </row>
    <row r="18107" spans="3:4" ht="15" hidden="1" customHeight="1" x14ac:dyDescent="0.25">
      <c r="C18107" s="160" t="s">
        <v>551</v>
      </c>
      <c r="D18107" s="161">
        <v>876.81</v>
      </c>
    </row>
    <row r="18108" spans="3:4" ht="15" hidden="1" customHeight="1" x14ac:dyDescent="0.25">
      <c r="C18108" s="158" t="s">
        <v>546</v>
      </c>
      <c r="D18108" s="159">
        <v>267.56</v>
      </c>
    </row>
    <row r="18109" spans="3:4" ht="15" hidden="1" customHeight="1" x14ac:dyDescent="0.25">
      <c r="C18109" s="160" t="s">
        <v>312</v>
      </c>
      <c r="D18109" s="161">
        <v>281.77</v>
      </c>
    </row>
    <row r="18110" spans="3:4" ht="15" hidden="1" customHeight="1" x14ac:dyDescent="0.25">
      <c r="C18110" s="158" t="s">
        <v>553</v>
      </c>
      <c r="D18110" s="159">
        <v>1059.8499999999999</v>
      </c>
    </row>
    <row r="18111" spans="3:4" ht="15" hidden="1" customHeight="1" x14ac:dyDescent="0.25">
      <c r="C18111" s="160" t="s">
        <v>551</v>
      </c>
      <c r="D18111" s="161">
        <v>285.02</v>
      </c>
    </row>
    <row r="18112" spans="3:4" ht="15" hidden="1" customHeight="1" x14ac:dyDescent="0.25">
      <c r="C18112" s="158" t="s">
        <v>551</v>
      </c>
      <c r="D18112" s="159">
        <v>672.11</v>
      </c>
    </row>
    <row r="18113" spans="3:4" ht="15" hidden="1" customHeight="1" x14ac:dyDescent="0.25">
      <c r="C18113" s="160" t="s">
        <v>543</v>
      </c>
      <c r="D18113" s="161">
        <v>1050.69</v>
      </c>
    </row>
    <row r="18114" spans="3:4" ht="15" hidden="1" customHeight="1" x14ac:dyDescent="0.25">
      <c r="C18114" s="158" t="s">
        <v>549</v>
      </c>
      <c r="D18114" s="159">
        <v>619.17999999999995</v>
      </c>
    </row>
    <row r="18115" spans="3:4" ht="15" hidden="1" customHeight="1" x14ac:dyDescent="0.25">
      <c r="C18115" s="160" t="s">
        <v>541</v>
      </c>
      <c r="D18115" s="161">
        <v>300.75</v>
      </c>
    </row>
    <row r="18116" spans="3:4" ht="15" hidden="1" customHeight="1" x14ac:dyDescent="0.25">
      <c r="C18116" s="158" t="s">
        <v>540</v>
      </c>
      <c r="D18116" s="159">
        <v>303.01</v>
      </c>
    </row>
    <row r="18117" spans="3:4" ht="15" hidden="1" customHeight="1" x14ac:dyDescent="0.25">
      <c r="C18117" s="160" t="s">
        <v>543</v>
      </c>
      <c r="D18117" s="161">
        <v>532.44000000000005</v>
      </c>
    </row>
    <row r="18118" spans="3:4" ht="15" hidden="1" customHeight="1" x14ac:dyDescent="0.25">
      <c r="C18118" s="158" t="s">
        <v>548</v>
      </c>
      <c r="D18118" s="159">
        <v>150.47999999999999</v>
      </c>
    </row>
    <row r="18119" spans="3:4" ht="15" hidden="1" customHeight="1" x14ac:dyDescent="0.25">
      <c r="C18119" s="160" t="s">
        <v>308</v>
      </c>
      <c r="D18119" s="161">
        <v>305.08</v>
      </c>
    </row>
    <row r="18120" spans="3:4" ht="15" hidden="1" customHeight="1" x14ac:dyDescent="0.25">
      <c r="C18120" s="158" t="s">
        <v>555</v>
      </c>
      <c r="D18120" s="159">
        <v>421.49</v>
      </c>
    </row>
    <row r="18121" spans="3:4" ht="15" hidden="1" customHeight="1" x14ac:dyDescent="0.25">
      <c r="C18121" s="160" t="s">
        <v>312</v>
      </c>
      <c r="D18121" s="161">
        <v>253.04</v>
      </c>
    </row>
    <row r="18122" spans="3:4" ht="15" hidden="1" customHeight="1" x14ac:dyDescent="0.25">
      <c r="C18122" s="158" t="s">
        <v>539</v>
      </c>
      <c r="D18122" s="159">
        <v>566.09</v>
      </c>
    </row>
    <row r="18123" spans="3:4" ht="15" hidden="1" customHeight="1" x14ac:dyDescent="0.25">
      <c r="C18123" s="160" t="s">
        <v>539</v>
      </c>
      <c r="D18123" s="161">
        <v>696.51</v>
      </c>
    </row>
    <row r="18124" spans="3:4" ht="15" hidden="1" customHeight="1" x14ac:dyDescent="0.25">
      <c r="C18124" s="158" t="s">
        <v>555</v>
      </c>
      <c r="D18124" s="159">
        <v>349.04</v>
      </c>
    </row>
    <row r="18125" spans="3:4" ht="15" hidden="1" customHeight="1" x14ac:dyDescent="0.25">
      <c r="C18125" s="160" t="s">
        <v>545</v>
      </c>
      <c r="D18125" s="161">
        <v>501.82</v>
      </c>
    </row>
    <row r="18126" spans="3:4" ht="15" hidden="1" customHeight="1" x14ac:dyDescent="0.25">
      <c r="C18126" s="158" t="s">
        <v>543</v>
      </c>
      <c r="D18126" s="159">
        <v>423.85</v>
      </c>
    </row>
    <row r="18127" spans="3:4" ht="15" hidden="1" customHeight="1" x14ac:dyDescent="0.25">
      <c r="C18127" s="160" t="s">
        <v>555</v>
      </c>
      <c r="D18127" s="161">
        <v>1068.82</v>
      </c>
    </row>
    <row r="18128" spans="3:4" ht="15" hidden="1" customHeight="1" x14ac:dyDescent="0.25">
      <c r="C18128" s="158" t="s">
        <v>307</v>
      </c>
      <c r="D18128" s="159">
        <v>393.36</v>
      </c>
    </row>
    <row r="18129" spans="3:4" ht="15" hidden="1" customHeight="1" x14ac:dyDescent="0.25">
      <c r="C18129" s="160" t="s">
        <v>543</v>
      </c>
      <c r="D18129" s="161">
        <v>1298.1099999999999</v>
      </c>
    </row>
    <row r="18130" spans="3:4" ht="15" hidden="1" customHeight="1" x14ac:dyDescent="0.25">
      <c r="C18130" s="158" t="s">
        <v>557</v>
      </c>
      <c r="D18130" s="159">
        <v>489.1</v>
      </c>
    </row>
    <row r="18131" spans="3:4" ht="15" hidden="1" customHeight="1" x14ac:dyDescent="0.25">
      <c r="C18131" s="160" t="s">
        <v>540</v>
      </c>
      <c r="D18131" s="161">
        <v>788.14</v>
      </c>
    </row>
    <row r="18132" spans="3:4" ht="15" hidden="1" customHeight="1" x14ac:dyDescent="0.25">
      <c r="C18132" s="158" t="s">
        <v>548</v>
      </c>
      <c r="D18132" s="159">
        <v>1287.8800000000001</v>
      </c>
    </row>
    <row r="18133" spans="3:4" ht="15" hidden="1" customHeight="1" x14ac:dyDescent="0.25">
      <c r="C18133" s="160" t="s">
        <v>547</v>
      </c>
      <c r="D18133" s="161">
        <v>12.44</v>
      </c>
    </row>
    <row r="18134" spans="3:4" ht="15" hidden="1" customHeight="1" x14ac:dyDescent="0.25">
      <c r="C18134" s="158" t="s">
        <v>309</v>
      </c>
      <c r="D18134" s="159">
        <v>612.28</v>
      </c>
    </row>
    <row r="18135" spans="3:4" ht="15" hidden="1" customHeight="1" x14ac:dyDescent="0.25">
      <c r="C18135" s="160" t="s">
        <v>549</v>
      </c>
      <c r="D18135" s="161">
        <v>600.07000000000005</v>
      </c>
    </row>
    <row r="18136" spans="3:4" ht="15" hidden="1" customHeight="1" x14ac:dyDescent="0.25">
      <c r="C18136" s="158" t="s">
        <v>555</v>
      </c>
      <c r="D18136" s="159">
        <v>879.03</v>
      </c>
    </row>
    <row r="18137" spans="3:4" ht="15" hidden="1" customHeight="1" x14ac:dyDescent="0.25">
      <c r="C18137" s="160" t="s">
        <v>550</v>
      </c>
      <c r="D18137" s="161">
        <v>95.29</v>
      </c>
    </row>
    <row r="18138" spans="3:4" ht="15" hidden="1" customHeight="1" x14ac:dyDescent="0.25">
      <c r="C18138" s="158" t="s">
        <v>553</v>
      </c>
      <c r="D18138" s="159">
        <v>1262.3900000000001</v>
      </c>
    </row>
    <row r="18139" spans="3:4" ht="15" hidden="1" customHeight="1" x14ac:dyDescent="0.25">
      <c r="C18139" s="160" t="s">
        <v>550</v>
      </c>
      <c r="D18139" s="161">
        <v>826.9</v>
      </c>
    </row>
    <row r="18140" spans="3:4" ht="15" hidden="1" customHeight="1" x14ac:dyDescent="0.25">
      <c r="C18140" s="158" t="s">
        <v>551</v>
      </c>
      <c r="D18140" s="159">
        <v>927.47</v>
      </c>
    </row>
    <row r="18141" spans="3:4" ht="15" hidden="1" customHeight="1" x14ac:dyDescent="0.25">
      <c r="C18141" s="160" t="s">
        <v>543</v>
      </c>
      <c r="D18141" s="161">
        <v>523.73</v>
      </c>
    </row>
    <row r="18142" spans="3:4" ht="15" hidden="1" customHeight="1" x14ac:dyDescent="0.25">
      <c r="C18142" s="158" t="s">
        <v>549</v>
      </c>
      <c r="D18142" s="159">
        <v>1212.78</v>
      </c>
    </row>
    <row r="18143" spans="3:4" ht="15" hidden="1" customHeight="1" x14ac:dyDescent="0.25">
      <c r="C18143" s="160" t="s">
        <v>308</v>
      </c>
      <c r="D18143" s="161">
        <v>771.7</v>
      </c>
    </row>
    <row r="18144" spans="3:4" ht="15" hidden="1" customHeight="1" x14ac:dyDescent="0.25">
      <c r="C18144" s="158" t="s">
        <v>546</v>
      </c>
      <c r="D18144" s="159">
        <v>1036.9000000000001</v>
      </c>
    </row>
    <row r="18145" spans="3:4" ht="15" hidden="1" customHeight="1" x14ac:dyDescent="0.25">
      <c r="C18145" s="160" t="s">
        <v>557</v>
      </c>
      <c r="D18145" s="161">
        <v>39.65</v>
      </c>
    </row>
    <row r="18146" spans="3:4" ht="15" hidden="1" customHeight="1" x14ac:dyDescent="0.25">
      <c r="C18146" s="158" t="s">
        <v>312</v>
      </c>
      <c r="D18146" s="159">
        <v>733.77</v>
      </c>
    </row>
    <row r="18147" spans="3:4" ht="15" hidden="1" customHeight="1" x14ac:dyDescent="0.25">
      <c r="C18147" s="160" t="s">
        <v>551</v>
      </c>
      <c r="D18147" s="161">
        <v>581.35</v>
      </c>
    </row>
    <row r="18148" spans="3:4" ht="15" hidden="1" customHeight="1" x14ac:dyDescent="0.25">
      <c r="C18148" s="158" t="s">
        <v>540</v>
      </c>
      <c r="D18148" s="159">
        <v>476.74</v>
      </c>
    </row>
    <row r="18149" spans="3:4" ht="15" hidden="1" customHeight="1" x14ac:dyDescent="0.25">
      <c r="C18149" s="160" t="s">
        <v>546</v>
      </c>
      <c r="D18149" s="161">
        <v>559.89</v>
      </c>
    </row>
    <row r="18150" spans="3:4" ht="15" hidden="1" customHeight="1" x14ac:dyDescent="0.25">
      <c r="C18150" s="158" t="s">
        <v>540</v>
      </c>
      <c r="D18150" s="159">
        <v>1026.6099999999999</v>
      </c>
    </row>
    <row r="18151" spans="3:4" ht="15" hidden="1" customHeight="1" x14ac:dyDescent="0.25">
      <c r="C18151" s="160" t="s">
        <v>539</v>
      </c>
      <c r="D18151" s="161">
        <v>527.25</v>
      </c>
    </row>
    <row r="18152" spans="3:4" ht="15" hidden="1" customHeight="1" x14ac:dyDescent="0.25">
      <c r="C18152" s="158" t="s">
        <v>540</v>
      </c>
      <c r="D18152" s="159">
        <v>653.23</v>
      </c>
    </row>
    <row r="18153" spans="3:4" ht="15" hidden="1" customHeight="1" x14ac:dyDescent="0.25">
      <c r="C18153" s="160" t="s">
        <v>551</v>
      </c>
      <c r="D18153" s="161">
        <v>840.47</v>
      </c>
    </row>
    <row r="18154" spans="3:4" ht="15" hidden="1" customHeight="1" x14ac:dyDescent="0.25">
      <c r="C18154" s="158" t="s">
        <v>551</v>
      </c>
      <c r="D18154" s="159">
        <v>1115.2</v>
      </c>
    </row>
    <row r="18155" spans="3:4" ht="15" hidden="1" customHeight="1" x14ac:dyDescent="0.25">
      <c r="C18155" s="160" t="s">
        <v>308</v>
      </c>
      <c r="D18155" s="161">
        <v>1138.01</v>
      </c>
    </row>
    <row r="18156" spans="3:4" ht="15" hidden="1" customHeight="1" x14ac:dyDescent="0.25">
      <c r="C18156" s="158" t="s">
        <v>540</v>
      </c>
      <c r="D18156" s="159">
        <v>1073.54</v>
      </c>
    </row>
    <row r="18157" spans="3:4" ht="15" hidden="1" customHeight="1" x14ac:dyDescent="0.25">
      <c r="C18157" s="160" t="s">
        <v>540</v>
      </c>
      <c r="D18157" s="161">
        <v>846.14</v>
      </c>
    </row>
    <row r="18158" spans="3:4" ht="15" hidden="1" customHeight="1" x14ac:dyDescent="0.25">
      <c r="C18158" s="158" t="s">
        <v>309</v>
      </c>
      <c r="D18158" s="159">
        <v>598.92999999999995</v>
      </c>
    </row>
    <row r="18159" spans="3:4" ht="15" hidden="1" customHeight="1" x14ac:dyDescent="0.25">
      <c r="C18159" s="160" t="s">
        <v>539</v>
      </c>
      <c r="D18159" s="161">
        <v>1092.54</v>
      </c>
    </row>
    <row r="18160" spans="3:4" ht="15" hidden="1" customHeight="1" x14ac:dyDescent="0.25">
      <c r="C18160" s="158" t="s">
        <v>547</v>
      </c>
      <c r="D18160" s="159">
        <v>1271.78</v>
      </c>
    </row>
    <row r="18161" spans="3:4" ht="15" hidden="1" customHeight="1" x14ac:dyDescent="0.25">
      <c r="C18161" s="160" t="s">
        <v>554</v>
      </c>
      <c r="D18161" s="161">
        <v>1197.05</v>
      </c>
    </row>
    <row r="18162" spans="3:4" ht="15" hidden="1" customHeight="1" x14ac:dyDescent="0.25">
      <c r="C18162" s="158" t="s">
        <v>307</v>
      </c>
      <c r="D18162" s="159">
        <v>758.89</v>
      </c>
    </row>
    <row r="18163" spans="3:4" ht="15" hidden="1" customHeight="1" x14ac:dyDescent="0.25">
      <c r="C18163" s="160" t="s">
        <v>309</v>
      </c>
      <c r="D18163" s="161">
        <v>215.11</v>
      </c>
    </row>
    <row r="18164" spans="3:4" ht="15" hidden="1" customHeight="1" x14ac:dyDescent="0.25">
      <c r="C18164" s="158" t="s">
        <v>540</v>
      </c>
      <c r="D18164" s="159">
        <v>532.55999999999995</v>
      </c>
    </row>
    <row r="18165" spans="3:4" ht="15" hidden="1" customHeight="1" x14ac:dyDescent="0.25">
      <c r="C18165" s="160" t="s">
        <v>308</v>
      </c>
      <c r="D18165" s="161">
        <v>224.12</v>
      </c>
    </row>
    <row r="18166" spans="3:4" ht="15" hidden="1" customHeight="1" x14ac:dyDescent="0.25">
      <c r="C18166" s="158" t="s">
        <v>312</v>
      </c>
      <c r="D18166" s="159">
        <v>1276.3699999999999</v>
      </c>
    </row>
    <row r="18167" spans="3:4" ht="15" hidden="1" customHeight="1" x14ac:dyDescent="0.25">
      <c r="C18167" s="160" t="s">
        <v>308</v>
      </c>
      <c r="D18167" s="161">
        <v>683.1</v>
      </c>
    </row>
    <row r="18168" spans="3:4" ht="15" hidden="1" customHeight="1" x14ac:dyDescent="0.25">
      <c r="C18168" s="158" t="s">
        <v>551</v>
      </c>
      <c r="D18168" s="159">
        <v>495.25</v>
      </c>
    </row>
    <row r="18169" spans="3:4" ht="15" hidden="1" customHeight="1" x14ac:dyDescent="0.25">
      <c r="C18169" s="160" t="s">
        <v>551</v>
      </c>
      <c r="D18169" s="161">
        <v>1191.6500000000001</v>
      </c>
    </row>
    <row r="18170" spans="3:4" ht="15" hidden="1" customHeight="1" x14ac:dyDescent="0.25">
      <c r="C18170" s="158" t="s">
        <v>554</v>
      </c>
      <c r="D18170" s="159">
        <v>837.41</v>
      </c>
    </row>
    <row r="18171" spans="3:4" ht="15" hidden="1" customHeight="1" x14ac:dyDescent="0.25">
      <c r="C18171" s="160" t="s">
        <v>539</v>
      </c>
      <c r="D18171" s="161">
        <v>668.44</v>
      </c>
    </row>
    <row r="18172" spans="3:4" ht="15" hidden="1" customHeight="1" x14ac:dyDescent="0.25">
      <c r="C18172" s="158" t="s">
        <v>539</v>
      </c>
      <c r="D18172" s="159">
        <v>756.21</v>
      </c>
    </row>
    <row r="18173" spans="3:4" ht="15" hidden="1" customHeight="1" x14ac:dyDescent="0.25">
      <c r="C18173" s="160" t="s">
        <v>542</v>
      </c>
      <c r="D18173" s="161">
        <v>629.57000000000005</v>
      </c>
    </row>
    <row r="18174" spans="3:4" ht="15" hidden="1" customHeight="1" x14ac:dyDescent="0.25">
      <c r="C18174" s="158" t="s">
        <v>550</v>
      </c>
      <c r="D18174" s="159">
        <v>263.18</v>
      </c>
    </row>
    <row r="18175" spans="3:4" ht="15" hidden="1" customHeight="1" x14ac:dyDescent="0.25">
      <c r="C18175" s="160" t="s">
        <v>554</v>
      </c>
      <c r="D18175" s="161">
        <v>397.57</v>
      </c>
    </row>
    <row r="18176" spans="3:4" ht="15" hidden="1" customHeight="1" x14ac:dyDescent="0.25">
      <c r="C18176" s="158" t="s">
        <v>544</v>
      </c>
      <c r="D18176" s="159">
        <v>291.17</v>
      </c>
    </row>
    <row r="18177" spans="3:4" ht="15" hidden="1" customHeight="1" x14ac:dyDescent="0.25">
      <c r="C18177" s="160" t="s">
        <v>543</v>
      </c>
      <c r="D18177" s="161">
        <v>567.13</v>
      </c>
    </row>
    <row r="18178" spans="3:4" ht="15" hidden="1" customHeight="1" x14ac:dyDescent="0.25">
      <c r="C18178" s="158" t="s">
        <v>553</v>
      </c>
      <c r="D18178" s="159">
        <v>404.47</v>
      </c>
    </row>
    <row r="18179" spans="3:4" ht="15" hidden="1" customHeight="1" x14ac:dyDescent="0.25">
      <c r="C18179" s="160" t="s">
        <v>540</v>
      </c>
      <c r="D18179" s="161">
        <v>225.11</v>
      </c>
    </row>
    <row r="18180" spans="3:4" ht="15" hidden="1" customHeight="1" x14ac:dyDescent="0.25">
      <c r="C18180" s="158" t="s">
        <v>556</v>
      </c>
      <c r="D18180" s="159">
        <v>414.09</v>
      </c>
    </row>
    <row r="18181" spans="3:4" ht="15" hidden="1" customHeight="1" x14ac:dyDescent="0.25">
      <c r="C18181" s="160" t="s">
        <v>540</v>
      </c>
      <c r="D18181" s="161">
        <v>839.63</v>
      </c>
    </row>
    <row r="18182" spans="3:4" ht="15" hidden="1" customHeight="1" x14ac:dyDescent="0.25">
      <c r="C18182" s="158" t="s">
        <v>556</v>
      </c>
      <c r="D18182" s="159">
        <v>190.94</v>
      </c>
    </row>
    <row r="18183" spans="3:4" ht="15" hidden="1" customHeight="1" x14ac:dyDescent="0.25">
      <c r="C18183" s="160" t="s">
        <v>557</v>
      </c>
      <c r="D18183" s="161">
        <v>738.49</v>
      </c>
    </row>
    <row r="18184" spans="3:4" ht="15" hidden="1" customHeight="1" x14ac:dyDescent="0.25">
      <c r="C18184" s="158" t="s">
        <v>555</v>
      </c>
      <c r="D18184" s="159">
        <v>867.18</v>
      </c>
    </row>
    <row r="18185" spans="3:4" ht="15" hidden="1" customHeight="1" x14ac:dyDescent="0.25">
      <c r="C18185" s="160" t="s">
        <v>539</v>
      </c>
      <c r="D18185" s="161">
        <v>474.67</v>
      </c>
    </row>
    <row r="18186" spans="3:4" ht="15" hidden="1" customHeight="1" x14ac:dyDescent="0.25">
      <c r="C18186" s="158" t="s">
        <v>307</v>
      </c>
      <c r="D18186" s="159">
        <v>65.38</v>
      </c>
    </row>
    <row r="18187" spans="3:4" ht="15" hidden="1" customHeight="1" x14ac:dyDescent="0.25">
      <c r="C18187" s="160" t="s">
        <v>541</v>
      </c>
      <c r="D18187" s="161">
        <v>634.74</v>
      </c>
    </row>
    <row r="18188" spans="3:4" ht="15" hidden="1" customHeight="1" x14ac:dyDescent="0.25">
      <c r="C18188" s="158" t="s">
        <v>545</v>
      </c>
      <c r="D18188" s="159">
        <v>1054.23</v>
      </c>
    </row>
    <row r="18189" spans="3:4" ht="15" hidden="1" customHeight="1" x14ac:dyDescent="0.25">
      <c r="C18189" s="160" t="s">
        <v>547</v>
      </c>
      <c r="D18189" s="161">
        <v>224.83</v>
      </c>
    </row>
    <row r="18190" spans="3:4" ht="15" hidden="1" customHeight="1" x14ac:dyDescent="0.25">
      <c r="C18190" s="158" t="s">
        <v>543</v>
      </c>
      <c r="D18190" s="159">
        <v>292.27</v>
      </c>
    </row>
    <row r="18191" spans="3:4" ht="15" hidden="1" customHeight="1" x14ac:dyDescent="0.25">
      <c r="C18191" s="160" t="s">
        <v>312</v>
      </c>
      <c r="D18191" s="161">
        <v>591.54999999999995</v>
      </c>
    </row>
    <row r="18192" spans="3:4" ht="15" hidden="1" customHeight="1" x14ac:dyDescent="0.25">
      <c r="C18192" s="158" t="s">
        <v>307</v>
      </c>
      <c r="D18192" s="159">
        <v>597.37</v>
      </c>
    </row>
    <row r="18193" spans="3:4" ht="15" hidden="1" customHeight="1" x14ac:dyDescent="0.25">
      <c r="C18193" s="160" t="s">
        <v>547</v>
      </c>
      <c r="D18193" s="161">
        <v>559.91</v>
      </c>
    </row>
    <row r="18194" spans="3:4" ht="15" hidden="1" customHeight="1" x14ac:dyDescent="0.25">
      <c r="C18194" s="158" t="s">
        <v>553</v>
      </c>
      <c r="D18194" s="159">
        <v>773.19</v>
      </c>
    </row>
    <row r="18195" spans="3:4" ht="15" hidden="1" customHeight="1" x14ac:dyDescent="0.25">
      <c r="C18195" s="160" t="s">
        <v>545</v>
      </c>
      <c r="D18195" s="161">
        <v>1268.78</v>
      </c>
    </row>
    <row r="18196" spans="3:4" ht="15" hidden="1" customHeight="1" x14ac:dyDescent="0.25">
      <c r="C18196" s="158" t="s">
        <v>309</v>
      </c>
      <c r="D18196" s="159">
        <v>969.28</v>
      </c>
    </row>
    <row r="18197" spans="3:4" ht="15" hidden="1" customHeight="1" x14ac:dyDescent="0.25">
      <c r="C18197" s="160" t="s">
        <v>307</v>
      </c>
      <c r="D18197" s="161">
        <v>780.98</v>
      </c>
    </row>
    <row r="18198" spans="3:4" ht="15" hidden="1" customHeight="1" x14ac:dyDescent="0.25">
      <c r="C18198" s="158" t="s">
        <v>547</v>
      </c>
      <c r="D18198" s="159">
        <v>464.52</v>
      </c>
    </row>
    <row r="18199" spans="3:4" ht="15" hidden="1" customHeight="1" x14ac:dyDescent="0.25">
      <c r="C18199" s="160" t="s">
        <v>554</v>
      </c>
      <c r="D18199" s="161">
        <v>63.29</v>
      </c>
    </row>
    <row r="18200" spans="3:4" ht="15" hidden="1" customHeight="1" x14ac:dyDescent="0.25">
      <c r="C18200" s="158" t="s">
        <v>542</v>
      </c>
      <c r="D18200" s="159">
        <v>237.97</v>
      </c>
    </row>
    <row r="18201" spans="3:4" ht="15" hidden="1" customHeight="1" x14ac:dyDescent="0.25">
      <c r="C18201" s="160" t="s">
        <v>541</v>
      </c>
      <c r="D18201" s="161">
        <v>680.36</v>
      </c>
    </row>
    <row r="18202" spans="3:4" ht="15" hidden="1" customHeight="1" x14ac:dyDescent="0.25">
      <c r="C18202" s="158" t="s">
        <v>546</v>
      </c>
      <c r="D18202" s="159">
        <v>277.95999999999998</v>
      </c>
    </row>
    <row r="18203" spans="3:4" ht="15" hidden="1" customHeight="1" x14ac:dyDescent="0.25">
      <c r="C18203" s="160" t="s">
        <v>539</v>
      </c>
      <c r="D18203" s="161">
        <v>654.44000000000005</v>
      </c>
    </row>
    <row r="18204" spans="3:4" ht="15" hidden="1" customHeight="1" x14ac:dyDescent="0.25">
      <c r="C18204" s="158" t="s">
        <v>312</v>
      </c>
      <c r="D18204" s="159">
        <v>700.45</v>
      </c>
    </row>
    <row r="18205" spans="3:4" ht="15" hidden="1" customHeight="1" x14ac:dyDescent="0.25">
      <c r="C18205" s="160" t="s">
        <v>546</v>
      </c>
      <c r="D18205" s="161">
        <v>647.02</v>
      </c>
    </row>
    <row r="18206" spans="3:4" ht="15" hidden="1" customHeight="1" x14ac:dyDescent="0.25">
      <c r="C18206" s="158" t="s">
        <v>551</v>
      </c>
      <c r="D18206" s="159">
        <v>805.05</v>
      </c>
    </row>
    <row r="18207" spans="3:4" ht="15" hidden="1" customHeight="1" x14ac:dyDescent="0.25">
      <c r="C18207" s="160" t="s">
        <v>540</v>
      </c>
      <c r="D18207" s="161">
        <v>573.12</v>
      </c>
    </row>
    <row r="18208" spans="3:4" ht="15" hidden="1" customHeight="1" x14ac:dyDescent="0.25">
      <c r="C18208" s="158" t="s">
        <v>547</v>
      </c>
      <c r="D18208" s="159">
        <v>1053.2</v>
      </c>
    </row>
    <row r="18209" spans="3:4" ht="15" hidden="1" customHeight="1" x14ac:dyDescent="0.25">
      <c r="C18209" s="160" t="s">
        <v>546</v>
      </c>
      <c r="D18209" s="161">
        <v>549.83000000000004</v>
      </c>
    </row>
    <row r="18210" spans="3:4" ht="15" hidden="1" customHeight="1" x14ac:dyDescent="0.25">
      <c r="C18210" s="158" t="s">
        <v>545</v>
      </c>
      <c r="D18210" s="159">
        <v>1283.45</v>
      </c>
    </row>
    <row r="18211" spans="3:4" ht="15" hidden="1" customHeight="1" x14ac:dyDescent="0.25">
      <c r="C18211" s="160" t="s">
        <v>557</v>
      </c>
      <c r="D18211" s="161">
        <v>342.18</v>
      </c>
    </row>
    <row r="18212" spans="3:4" ht="15" hidden="1" customHeight="1" x14ac:dyDescent="0.25">
      <c r="C18212" s="158" t="s">
        <v>542</v>
      </c>
      <c r="D18212" s="159">
        <v>91.92</v>
      </c>
    </row>
    <row r="18213" spans="3:4" ht="15" hidden="1" customHeight="1" x14ac:dyDescent="0.25">
      <c r="C18213" s="160" t="s">
        <v>544</v>
      </c>
      <c r="D18213" s="161">
        <v>28.52</v>
      </c>
    </row>
    <row r="18214" spans="3:4" ht="15" hidden="1" customHeight="1" x14ac:dyDescent="0.25">
      <c r="C18214" s="158" t="s">
        <v>553</v>
      </c>
      <c r="D18214" s="159">
        <v>96.71</v>
      </c>
    </row>
    <row r="18215" spans="3:4" ht="15" hidden="1" customHeight="1" x14ac:dyDescent="0.25">
      <c r="C18215" s="160" t="s">
        <v>546</v>
      </c>
      <c r="D18215" s="161">
        <v>975.91</v>
      </c>
    </row>
    <row r="18216" spans="3:4" ht="15" hidden="1" customHeight="1" x14ac:dyDescent="0.25">
      <c r="C18216" s="158" t="s">
        <v>308</v>
      </c>
      <c r="D18216" s="159">
        <v>1158.46</v>
      </c>
    </row>
    <row r="18217" spans="3:4" ht="15" hidden="1" customHeight="1" x14ac:dyDescent="0.25">
      <c r="C18217" s="160" t="s">
        <v>539</v>
      </c>
      <c r="D18217" s="161">
        <v>65.45</v>
      </c>
    </row>
    <row r="18218" spans="3:4" ht="15" hidden="1" customHeight="1" x14ac:dyDescent="0.25">
      <c r="C18218" s="158" t="s">
        <v>552</v>
      </c>
      <c r="D18218" s="159">
        <v>810.58</v>
      </c>
    </row>
    <row r="18219" spans="3:4" ht="15" hidden="1" customHeight="1" x14ac:dyDescent="0.25">
      <c r="C18219" s="160" t="s">
        <v>543</v>
      </c>
      <c r="D18219" s="161">
        <v>870.28</v>
      </c>
    </row>
    <row r="18220" spans="3:4" ht="15" hidden="1" customHeight="1" x14ac:dyDescent="0.25">
      <c r="C18220" s="158" t="s">
        <v>546</v>
      </c>
      <c r="D18220" s="159">
        <v>88.55</v>
      </c>
    </row>
    <row r="18221" spans="3:4" ht="15" hidden="1" customHeight="1" x14ac:dyDescent="0.25">
      <c r="C18221" s="160" t="s">
        <v>548</v>
      </c>
      <c r="D18221" s="161">
        <v>797.24</v>
      </c>
    </row>
    <row r="18222" spans="3:4" ht="15" hidden="1" customHeight="1" x14ac:dyDescent="0.25">
      <c r="C18222" s="158" t="s">
        <v>541</v>
      </c>
      <c r="D18222" s="159">
        <v>421.51</v>
      </c>
    </row>
    <row r="18223" spans="3:4" ht="15" hidden="1" customHeight="1" x14ac:dyDescent="0.25">
      <c r="C18223" s="160" t="s">
        <v>539</v>
      </c>
      <c r="D18223" s="161">
        <v>864.31</v>
      </c>
    </row>
    <row r="18224" spans="3:4" ht="15" hidden="1" customHeight="1" x14ac:dyDescent="0.25">
      <c r="C18224" s="158" t="s">
        <v>549</v>
      </c>
      <c r="D18224" s="159">
        <v>615.38</v>
      </c>
    </row>
    <row r="18225" spans="3:4" ht="15" hidden="1" customHeight="1" x14ac:dyDescent="0.25">
      <c r="C18225" s="160" t="s">
        <v>307</v>
      </c>
      <c r="D18225" s="161">
        <v>663.08</v>
      </c>
    </row>
    <row r="18226" spans="3:4" ht="15" hidden="1" customHeight="1" x14ac:dyDescent="0.25">
      <c r="C18226" s="158" t="s">
        <v>543</v>
      </c>
      <c r="D18226" s="159">
        <v>1196.93</v>
      </c>
    </row>
    <row r="18227" spans="3:4" ht="15" hidden="1" customHeight="1" x14ac:dyDescent="0.25">
      <c r="C18227" s="160" t="s">
        <v>307</v>
      </c>
      <c r="D18227" s="161">
        <v>588.42999999999995</v>
      </c>
    </row>
    <row r="18228" spans="3:4" ht="15" hidden="1" customHeight="1" x14ac:dyDescent="0.25">
      <c r="C18228" s="158" t="s">
        <v>540</v>
      </c>
      <c r="D18228" s="159">
        <v>64.38</v>
      </c>
    </row>
    <row r="18229" spans="3:4" ht="15" hidden="1" customHeight="1" x14ac:dyDescent="0.25">
      <c r="C18229" s="160" t="s">
        <v>309</v>
      </c>
      <c r="D18229" s="161">
        <v>238.93</v>
      </c>
    </row>
    <row r="18230" spans="3:4" ht="15" hidden="1" customHeight="1" x14ac:dyDescent="0.25">
      <c r="C18230" s="158" t="s">
        <v>545</v>
      </c>
      <c r="D18230" s="159">
        <v>1076.3</v>
      </c>
    </row>
    <row r="18231" spans="3:4" ht="15" hidden="1" customHeight="1" x14ac:dyDescent="0.25">
      <c r="C18231" s="160" t="s">
        <v>539</v>
      </c>
      <c r="D18231" s="161">
        <v>264.98</v>
      </c>
    </row>
    <row r="18232" spans="3:4" ht="15" hidden="1" customHeight="1" x14ac:dyDescent="0.25">
      <c r="C18232" s="158" t="s">
        <v>545</v>
      </c>
      <c r="D18232" s="159">
        <v>307.32</v>
      </c>
    </row>
    <row r="18233" spans="3:4" ht="15" hidden="1" customHeight="1" x14ac:dyDescent="0.25">
      <c r="C18233" s="160" t="s">
        <v>307</v>
      </c>
      <c r="D18233" s="161">
        <v>502.07</v>
      </c>
    </row>
    <row r="18234" spans="3:4" ht="15" hidden="1" customHeight="1" x14ac:dyDescent="0.25">
      <c r="C18234" s="158" t="s">
        <v>309</v>
      </c>
      <c r="D18234" s="159">
        <v>893.85</v>
      </c>
    </row>
    <row r="18235" spans="3:4" ht="15" hidden="1" customHeight="1" x14ac:dyDescent="0.25">
      <c r="C18235" s="160" t="s">
        <v>540</v>
      </c>
      <c r="D18235" s="161">
        <v>48.48</v>
      </c>
    </row>
    <row r="18236" spans="3:4" ht="15" hidden="1" customHeight="1" x14ac:dyDescent="0.25">
      <c r="C18236" s="158" t="s">
        <v>542</v>
      </c>
      <c r="D18236" s="159">
        <v>953.5</v>
      </c>
    </row>
    <row r="18237" spans="3:4" ht="15" hidden="1" customHeight="1" x14ac:dyDescent="0.25">
      <c r="C18237" s="160" t="s">
        <v>554</v>
      </c>
      <c r="D18237" s="161">
        <v>815.17</v>
      </c>
    </row>
    <row r="18238" spans="3:4" ht="15" hidden="1" customHeight="1" x14ac:dyDescent="0.25">
      <c r="C18238" s="158" t="s">
        <v>539</v>
      </c>
      <c r="D18238" s="159">
        <v>702.51</v>
      </c>
    </row>
    <row r="18239" spans="3:4" ht="15" hidden="1" customHeight="1" x14ac:dyDescent="0.25">
      <c r="C18239" s="160" t="s">
        <v>546</v>
      </c>
      <c r="D18239" s="161">
        <v>746.67</v>
      </c>
    </row>
    <row r="18240" spans="3:4" ht="15" hidden="1" customHeight="1" x14ac:dyDescent="0.25">
      <c r="C18240" s="158" t="s">
        <v>542</v>
      </c>
      <c r="D18240" s="159">
        <v>411.94</v>
      </c>
    </row>
    <row r="18241" spans="3:4" ht="15" hidden="1" customHeight="1" x14ac:dyDescent="0.25">
      <c r="C18241" s="160" t="s">
        <v>312</v>
      </c>
      <c r="D18241" s="161">
        <v>521.15</v>
      </c>
    </row>
    <row r="18242" spans="3:4" ht="15" hidden="1" customHeight="1" x14ac:dyDescent="0.25">
      <c r="C18242" s="158" t="s">
        <v>545</v>
      </c>
      <c r="D18242" s="159">
        <v>831.18</v>
      </c>
    </row>
    <row r="18243" spans="3:4" ht="15" hidden="1" customHeight="1" x14ac:dyDescent="0.25">
      <c r="C18243" s="160" t="s">
        <v>556</v>
      </c>
      <c r="D18243" s="161">
        <v>329.1</v>
      </c>
    </row>
    <row r="18244" spans="3:4" ht="15" hidden="1" customHeight="1" x14ac:dyDescent="0.25">
      <c r="C18244" s="158" t="s">
        <v>542</v>
      </c>
      <c r="D18244" s="159">
        <v>1298.76</v>
      </c>
    </row>
    <row r="18245" spans="3:4" ht="15" hidden="1" customHeight="1" x14ac:dyDescent="0.25">
      <c r="C18245" s="160" t="s">
        <v>541</v>
      </c>
      <c r="D18245" s="161">
        <v>660.75</v>
      </c>
    </row>
    <row r="18246" spans="3:4" ht="15" hidden="1" customHeight="1" x14ac:dyDescent="0.25">
      <c r="C18246" s="158" t="s">
        <v>308</v>
      </c>
      <c r="D18246" s="159">
        <v>569.69000000000005</v>
      </c>
    </row>
    <row r="18247" spans="3:4" ht="15" hidden="1" customHeight="1" x14ac:dyDescent="0.25">
      <c r="C18247" s="160" t="s">
        <v>555</v>
      </c>
      <c r="D18247" s="161">
        <v>995.14</v>
      </c>
    </row>
    <row r="18248" spans="3:4" ht="15" hidden="1" customHeight="1" x14ac:dyDescent="0.25">
      <c r="C18248" s="158" t="s">
        <v>540</v>
      </c>
      <c r="D18248" s="159">
        <v>513.07000000000005</v>
      </c>
    </row>
    <row r="18249" spans="3:4" ht="15" hidden="1" customHeight="1" x14ac:dyDescent="0.25">
      <c r="C18249" s="160" t="s">
        <v>543</v>
      </c>
      <c r="D18249" s="161">
        <v>526.03</v>
      </c>
    </row>
    <row r="18250" spans="3:4" ht="15" hidden="1" customHeight="1" x14ac:dyDescent="0.25">
      <c r="C18250" s="158" t="s">
        <v>307</v>
      </c>
      <c r="D18250" s="159">
        <v>660.69</v>
      </c>
    </row>
    <row r="18251" spans="3:4" ht="15" hidden="1" customHeight="1" x14ac:dyDescent="0.25">
      <c r="C18251" s="160" t="s">
        <v>307</v>
      </c>
      <c r="D18251" s="161">
        <v>796.36</v>
      </c>
    </row>
    <row r="18252" spans="3:4" ht="15" hidden="1" customHeight="1" x14ac:dyDescent="0.25">
      <c r="C18252" s="158" t="s">
        <v>548</v>
      </c>
      <c r="D18252" s="159">
        <v>153.35</v>
      </c>
    </row>
    <row r="18253" spans="3:4" ht="15" hidden="1" customHeight="1" x14ac:dyDescent="0.25">
      <c r="C18253" s="160" t="s">
        <v>541</v>
      </c>
      <c r="D18253" s="161">
        <v>580.37</v>
      </c>
    </row>
    <row r="18254" spans="3:4" ht="15" hidden="1" customHeight="1" x14ac:dyDescent="0.25">
      <c r="C18254" s="158" t="s">
        <v>557</v>
      </c>
      <c r="D18254" s="159">
        <v>525.41999999999996</v>
      </c>
    </row>
    <row r="18255" spans="3:4" ht="15" hidden="1" customHeight="1" x14ac:dyDescent="0.25">
      <c r="C18255" s="160" t="s">
        <v>553</v>
      </c>
      <c r="D18255" s="161">
        <v>239.61</v>
      </c>
    </row>
    <row r="18256" spans="3:4" ht="15" hidden="1" customHeight="1" x14ac:dyDescent="0.25">
      <c r="C18256" s="158" t="s">
        <v>548</v>
      </c>
      <c r="D18256" s="159">
        <v>367.89</v>
      </c>
    </row>
    <row r="18257" spans="3:4" ht="15" hidden="1" customHeight="1" x14ac:dyDescent="0.25">
      <c r="C18257" s="160" t="s">
        <v>539</v>
      </c>
      <c r="D18257" s="161">
        <v>503.08</v>
      </c>
    </row>
    <row r="18258" spans="3:4" ht="15" hidden="1" customHeight="1" x14ac:dyDescent="0.25">
      <c r="C18258" s="158" t="s">
        <v>547</v>
      </c>
      <c r="D18258" s="159">
        <v>722.23</v>
      </c>
    </row>
    <row r="18259" spans="3:4" ht="15" hidden="1" customHeight="1" x14ac:dyDescent="0.25">
      <c r="C18259" s="160" t="s">
        <v>545</v>
      </c>
      <c r="D18259" s="161">
        <v>328.04</v>
      </c>
    </row>
    <row r="18260" spans="3:4" ht="15" hidden="1" customHeight="1" x14ac:dyDescent="0.25">
      <c r="C18260" s="158" t="s">
        <v>550</v>
      </c>
      <c r="D18260" s="159">
        <v>671.95</v>
      </c>
    </row>
    <row r="18261" spans="3:4" ht="15" hidden="1" customHeight="1" x14ac:dyDescent="0.25">
      <c r="C18261" s="160" t="s">
        <v>551</v>
      </c>
      <c r="D18261" s="161">
        <v>285.27999999999997</v>
      </c>
    </row>
    <row r="18262" spans="3:4" ht="15" hidden="1" customHeight="1" x14ac:dyDescent="0.25">
      <c r="C18262" s="158" t="s">
        <v>553</v>
      </c>
      <c r="D18262" s="159">
        <v>63.38</v>
      </c>
    </row>
    <row r="18263" spans="3:4" ht="15" hidden="1" customHeight="1" x14ac:dyDescent="0.25">
      <c r="C18263" s="160" t="s">
        <v>551</v>
      </c>
      <c r="D18263" s="161">
        <v>656.12</v>
      </c>
    </row>
    <row r="18264" spans="3:4" ht="15" hidden="1" customHeight="1" x14ac:dyDescent="0.25">
      <c r="C18264" s="158" t="s">
        <v>547</v>
      </c>
      <c r="D18264" s="159">
        <v>776.98</v>
      </c>
    </row>
    <row r="18265" spans="3:4" ht="15" hidden="1" customHeight="1" x14ac:dyDescent="0.25">
      <c r="C18265" s="160" t="s">
        <v>540</v>
      </c>
      <c r="D18265" s="161">
        <v>1140.76</v>
      </c>
    </row>
    <row r="18266" spans="3:4" ht="15" hidden="1" customHeight="1" x14ac:dyDescent="0.25">
      <c r="C18266" s="158" t="s">
        <v>549</v>
      </c>
      <c r="D18266" s="159">
        <v>596.41</v>
      </c>
    </row>
    <row r="18267" spans="3:4" ht="15" hidden="1" customHeight="1" x14ac:dyDescent="0.25">
      <c r="C18267" s="160" t="s">
        <v>552</v>
      </c>
      <c r="D18267" s="161">
        <v>591.70000000000005</v>
      </c>
    </row>
    <row r="18268" spans="3:4" ht="15" hidden="1" customHeight="1" x14ac:dyDescent="0.25">
      <c r="C18268" s="158" t="s">
        <v>539</v>
      </c>
      <c r="D18268" s="159">
        <v>478.94</v>
      </c>
    </row>
    <row r="18269" spans="3:4" ht="15" hidden="1" customHeight="1" x14ac:dyDescent="0.25">
      <c r="C18269" s="160" t="s">
        <v>545</v>
      </c>
      <c r="D18269" s="161">
        <v>810.57</v>
      </c>
    </row>
    <row r="18270" spans="3:4" ht="15" hidden="1" customHeight="1" x14ac:dyDescent="0.25">
      <c r="C18270" s="158" t="s">
        <v>550</v>
      </c>
      <c r="D18270" s="159">
        <v>1208</v>
      </c>
    </row>
    <row r="18271" spans="3:4" ht="15" hidden="1" customHeight="1" x14ac:dyDescent="0.25">
      <c r="C18271" s="160" t="s">
        <v>552</v>
      </c>
      <c r="D18271" s="161">
        <v>639.89</v>
      </c>
    </row>
    <row r="18272" spans="3:4" ht="15" hidden="1" customHeight="1" x14ac:dyDescent="0.25">
      <c r="C18272" s="158" t="s">
        <v>543</v>
      </c>
      <c r="D18272" s="159">
        <v>947.64</v>
      </c>
    </row>
    <row r="18273" spans="3:4" ht="15" hidden="1" customHeight="1" x14ac:dyDescent="0.25">
      <c r="C18273" s="160" t="s">
        <v>541</v>
      </c>
      <c r="D18273" s="161">
        <v>1102.43</v>
      </c>
    </row>
    <row r="18274" spans="3:4" ht="15" hidden="1" customHeight="1" x14ac:dyDescent="0.25">
      <c r="C18274" s="158" t="s">
        <v>553</v>
      </c>
      <c r="D18274" s="159">
        <v>293.70999999999998</v>
      </c>
    </row>
    <row r="18275" spans="3:4" ht="15" hidden="1" customHeight="1" x14ac:dyDescent="0.25">
      <c r="C18275" s="160" t="s">
        <v>540</v>
      </c>
      <c r="D18275" s="161">
        <v>760.6</v>
      </c>
    </row>
    <row r="18276" spans="3:4" ht="15" hidden="1" customHeight="1" x14ac:dyDescent="0.25">
      <c r="C18276" s="158" t="s">
        <v>546</v>
      </c>
      <c r="D18276" s="159">
        <v>1165.4000000000001</v>
      </c>
    </row>
    <row r="18277" spans="3:4" ht="15" hidden="1" customHeight="1" x14ac:dyDescent="0.25">
      <c r="C18277" s="160" t="s">
        <v>545</v>
      </c>
      <c r="D18277" s="161">
        <v>1244.32</v>
      </c>
    </row>
    <row r="18278" spans="3:4" ht="15" hidden="1" customHeight="1" x14ac:dyDescent="0.25">
      <c r="C18278" s="158" t="s">
        <v>543</v>
      </c>
      <c r="D18278" s="159">
        <v>456.55</v>
      </c>
    </row>
    <row r="18279" spans="3:4" ht="15" hidden="1" customHeight="1" x14ac:dyDescent="0.25">
      <c r="C18279" s="160" t="s">
        <v>547</v>
      </c>
      <c r="D18279" s="161">
        <v>728.37</v>
      </c>
    </row>
    <row r="18280" spans="3:4" ht="15" hidden="1" customHeight="1" x14ac:dyDescent="0.25">
      <c r="C18280" s="158" t="s">
        <v>540</v>
      </c>
      <c r="D18280" s="159">
        <v>1049.5899999999999</v>
      </c>
    </row>
    <row r="18281" spans="3:4" ht="15" hidden="1" customHeight="1" x14ac:dyDescent="0.25">
      <c r="C18281" s="160" t="s">
        <v>545</v>
      </c>
      <c r="D18281" s="161">
        <v>1221.8499999999999</v>
      </c>
    </row>
    <row r="18282" spans="3:4" ht="15" hidden="1" customHeight="1" x14ac:dyDescent="0.25">
      <c r="C18282" s="158" t="s">
        <v>307</v>
      </c>
      <c r="D18282" s="159">
        <v>447.1</v>
      </c>
    </row>
    <row r="18283" spans="3:4" ht="15" hidden="1" customHeight="1" x14ac:dyDescent="0.25">
      <c r="C18283" s="160" t="s">
        <v>544</v>
      </c>
      <c r="D18283" s="161">
        <v>560.75</v>
      </c>
    </row>
    <row r="18284" spans="3:4" ht="15" hidden="1" customHeight="1" x14ac:dyDescent="0.25">
      <c r="C18284" s="158" t="s">
        <v>558</v>
      </c>
      <c r="D18284" s="159">
        <v>455.63</v>
      </c>
    </row>
    <row r="18285" spans="3:4" ht="15" hidden="1" customHeight="1" x14ac:dyDescent="0.25">
      <c r="C18285" s="160" t="s">
        <v>552</v>
      </c>
      <c r="D18285" s="161">
        <v>279.2</v>
      </c>
    </row>
    <row r="18286" spans="3:4" ht="15" hidden="1" customHeight="1" x14ac:dyDescent="0.25">
      <c r="C18286" s="158" t="s">
        <v>545</v>
      </c>
      <c r="D18286" s="159">
        <v>679.76</v>
      </c>
    </row>
    <row r="18287" spans="3:4" ht="15" hidden="1" customHeight="1" x14ac:dyDescent="0.25">
      <c r="C18287" s="160" t="s">
        <v>546</v>
      </c>
      <c r="D18287" s="161">
        <v>253.93</v>
      </c>
    </row>
    <row r="18288" spans="3:4" ht="15" hidden="1" customHeight="1" x14ac:dyDescent="0.25">
      <c r="C18288" s="158" t="s">
        <v>312</v>
      </c>
      <c r="D18288" s="159">
        <v>695.43</v>
      </c>
    </row>
    <row r="18289" spans="3:4" ht="15" hidden="1" customHeight="1" x14ac:dyDescent="0.25">
      <c r="C18289" s="160" t="s">
        <v>551</v>
      </c>
      <c r="D18289" s="161">
        <v>252.45</v>
      </c>
    </row>
    <row r="18290" spans="3:4" ht="15" hidden="1" customHeight="1" x14ac:dyDescent="0.25">
      <c r="C18290" s="158" t="s">
        <v>551</v>
      </c>
      <c r="D18290" s="159">
        <v>291.08</v>
      </c>
    </row>
    <row r="18291" spans="3:4" ht="15" hidden="1" customHeight="1" x14ac:dyDescent="0.25">
      <c r="C18291" s="160" t="s">
        <v>542</v>
      </c>
      <c r="D18291" s="161">
        <v>161.61000000000001</v>
      </c>
    </row>
    <row r="18292" spans="3:4" ht="15" hidden="1" customHeight="1" x14ac:dyDescent="0.25">
      <c r="C18292" s="158" t="s">
        <v>312</v>
      </c>
      <c r="D18292" s="159">
        <v>720.84</v>
      </c>
    </row>
    <row r="18293" spans="3:4" ht="15" hidden="1" customHeight="1" x14ac:dyDescent="0.25">
      <c r="C18293" s="160" t="s">
        <v>550</v>
      </c>
      <c r="D18293" s="161">
        <v>632.88</v>
      </c>
    </row>
    <row r="18294" spans="3:4" ht="15" hidden="1" customHeight="1" x14ac:dyDescent="0.25">
      <c r="C18294" s="158" t="s">
        <v>542</v>
      </c>
      <c r="D18294" s="159">
        <v>772.17</v>
      </c>
    </row>
    <row r="18295" spans="3:4" ht="15" hidden="1" customHeight="1" x14ac:dyDescent="0.25">
      <c r="C18295" s="160" t="s">
        <v>545</v>
      </c>
      <c r="D18295" s="161">
        <v>163.18</v>
      </c>
    </row>
    <row r="18296" spans="3:4" ht="15" hidden="1" customHeight="1" x14ac:dyDescent="0.25">
      <c r="C18296" s="158" t="s">
        <v>552</v>
      </c>
      <c r="D18296" s="159">
        <v>419.1</v>
      </c>
    </row>
    <row r="18297" spans="3:4" ht="15" hidden="1" customHeight="1" x14ac:dyDescent="0.25">
      <c r="C18297" s="160" t="s">
        <v>557</v>
      </c>
      <c r="D18297" s="161">
        <v>385.22</v>
      </c>
    </row>
    <row r="18298" spans="3:4" ht="15" hidden="1" customHeight="1" x14ac:dyDescent="0.25">
      <c r="C18298" s="158" t="s">
        <v>540</v>
      </c>
      <c r="D18298" s="159">
        <v>141.76</v>
      </c>
    </row>
    <row r="18299" spans="3:4" ht="15" hidden="1" customHeight="1" x14ac:dyDescent="0.25">
      <c r="C18299" s="160" t="s">
        <v>539</v>
      </c>
      <c r="D18299" s="161">
        <v>806.11</v>
      </c>
    </row>
    <row r="18300" spans="3:4" ht="15" hidden="1" customHeight="1" x14ac:dyDescent="0.25">
      <c r="C18300" s="158" t="s">
        <v>546</v>
      </c>
      <c r="D18300" s="159">
        <v>174.32</v>
      </c>
    </row>
    <row r="18301" spans="3:4" ht="15" hidden="1" customHeight="1" x14ac:dyDescent="0.25">
      <c r="C18301" s="160" t="s">
        <v>556</v>
      </c>
      <c r="D18301" s="161">
        <v>130.87</v>
      </c>
    </row>
    <row r="18302" spans="3:4" ht="15" hidden="1" customHeight="1" x14ac:dyDescent="0.25">
      <c r="C18302" s="158" t="s">
        <v>540</v>
      </c>
      <c r="D18302" s="159">
        <v>68.78</v>
      </c>
    </row>
    <row r="18303" spans="3:4" ht="15" hidden="1" customHeight="1" x14ac:dyDescent="0.25">
      <c r="C18303" s="160" t="s">
        <v>542</v>
      </c>
      <c r="D18303" s="161">
        <v>849.59</v>
      </c>
    </row>
    <row r="18304" spans="3:4" ht="15" hidden="1" customHeight="1" x14ac:dyDescent="0.25">
      <c r="C18304" s="158" t="s">
        <v>556</v>
      </c>
      <c r="D18304" s="159">
        <v>897.32</v>
      </c>
    </row>
    <row r="18305" spans="3:4" ht="15" hidden="1" customHeight="1" x14ac:dyDescent="0.25">
      <c r="C18305" s="160" t="s">
        <v>540</v>
      </c>
      <c r="D18305" s="161">
        <v>801.71</v>
      </c>
    </row>
    <row r="18306" spans="3:4" ht="15" hidden="1" customHeight="1" x14ac:dyDescent="0.25">
      <c r="C18306" s="158" t="s">
        <v>308</v>
      </c>
      <c r="D18306" s="159">
        <v>1274.45</v>
      </c>
    </row>
    <row r="18307" spans="3:4" ht="15" hidden="1" customHeight="1" x14ac:dyDescent="0.25">
      <c r="C18307" s="160" t="s">
        <v>553</v>
      </c>
      <c r="D18307" s="161">
        <v>1290.08</v>
      </c>
    </row>
    <row r="18308" spans="3:4" ht="15" hidden="1" customHeight="1" x14ac:dyDescent="0.25">
      <c r="C18308" s="158" t="s">
        <v>307</v>
      </c>
      <c r="D18308" s="159">
        <v>983.75</v>
      </c>
    </row>
    <row r="18309" spans="3:4" ht="15" hidden="1" customHeight="1" x14ac:dyDescent="0.25">
      <c r="C18309" s="160" t="s">
        <v>543</v>
      </c>
      <c r="D18309" s="161">
        <v>700</v>
      </c>
    </row>
    <row r="18310" spans="3:4" ht="15" hidden="1" customHeight="1" x14ac:dyDescent="0.25">
      <c r="C18310" s="158" t="s">
        <v>308</v>
      </c>
      <c r="D18310" s="159">
        <v>629.48</v>
      </c>
    </row>
    <row r="18311" spans="3:4" ht="15" hidden="1" customHeight="1" x14ac:dyDescent="0.25">
      <c r="C18311" s="160" t="s">
        <v>542</v>
      </c>
      <c r="D18311" s="161">
        <v>991</v>
      </c>
    </row>
    <row r="18312" spans="3:4" ht="15" hidden="1" customHeight="1" x14ac:dyDescent="0.25">
      <c r="C18312" s="158" t="s">
        <v>551</v>
      </c>
      <c r="D18312" s="159">
        <v>395.94</v>
      </c>
    </row>
    <row r="18313" spans="3:4" ht="15" hidden="1" customHeight="1" x14ac:dyDescent="0.25">
      <c r="C18313" s="160" t="s">
        <v>541</v>
      </c>
      <c r="D18313" s="161">
        <v>466.18</v>
      </c>
    </row>
    <row r="18314" spans="3:4" ht="15" hidden="1" customHeight="1" x14ac:dyDescent="0.25">
      <c r="C18314" s="158" t="s">
        <v>540</v>
      </c>
      <c r="D18314" s="159">
        <v>1179.43</v>
      </c>
    </row>
    <row r="18315" spans="3:4" ht="15" hidden="1" customHeight="1" x14ac:dyDescent="0.25">
      <c r="C18315" s="160" t="s">
        <v>545</v>
      </c>
      <c r="D18315" s="161">
        <v>433.97</v>
      </c>
    </row>
    <row r="18316" spans="3:4" ht="15" hidden="1" customHeight="1" x14ac:dyDescent="0.25">
      <c r="C18316" s="158" t="s">
        <v>308</v>
      </c>
      <c r="D18316" s="159">
        <v>392.24</v>
      </c>
    </row>
    <row r="18317" spans="3:4" ht="15" hidden="1" customHeight="1" x14ac:dyDescent="0.25">
      <c r="C18317" s="160" t="s">
        <v>543</v>
      </c>
      <c r="D18317" s="161">
        <v>120.31</v>
      </c>
    </row>
    <row r="18318" spans="3:4" ht="15" hidden="1" customHeight="1" x14ac:dyDescent="0.25">
      <c r="C18318" s="158" t="s">
        <v>545</v>
      </c>
      <c r="D18318" s="159">
        <v>776.33</v>
      </c>
    </row>
    <row r="18319" spans="3:4" ht="15" hidden="1" customHeight="1" x14ac:dyDescent="0.25">
      <c r="C18319" s="160" t="s">
        <v>550</v>
      </c>
      <c r="D18319" s="161">
        <v>81.36</v>
      </c>
    </row>
    <row r="18320" spans="3:4" ht="15" hidden="1" customHeight="1" x14ac:dyDescent="0.25">
      <c r="C18320" s="158" t="s">
        <v>547</v>
      </c>
      <c r="D18320" s="159">
        <v>424.5</v>
      </c>
    </row>
    <row r="18321" spans="3:4" ht="15" hidden="1" customHeight="1" x14ac:dyDescent="0.25">
      <c r="C18321" s="160" t="s">
        <v>549</v>
      </c>
      <c r="D18321" s="161">
        <v>889.76</v>
      </c>
    </row>
    <row r="18322" spans="3:4" ht="15" hidden="1" customHeight="1" x14ac:dyDescent="0.25">
      <c r="C18322" s="158" t="s">
        <v>539</v>
      </c>
      <c r="D18322" s="159">
        <v>1071.45</v>
      </c>
    </row>
    <row r="18323" spans="3:4" ht="15" hidden="1" customHeight="1" x14ac:dyDescent="0.25">
      <c r="C18323" s="160" t="s">
        <v>312</v>
      </c>
      <c r="D18323" s="161">
        <v>1126.74</v>
      </c>
    </row>
    <row r="18324" spans="3:4" ht="15" hidden="1" customHeight="1" x14ac:dyDescent="0.25">
      <c r="C18324" s="158" t="s">
        <v>544</v>
      </c>
      <c r="D18324" s="159">
        <v>323.57</v>
      </c>
    </row>
    <row r="18325" spans="3:4" ht="15" hidden="1" customHeight="1" x14ac:dyDescent="0.25">
      <c r="C18325" s="160" t="s">
        <v>551</v>
      </c>
      <c r="D18325" s="161">
        <v>679.74</v>
      </c>
    </row>
    <row r="18326" spans="3:4" ht="15" hidden="1" customHeight="1" x14ac:dyDescent="0.25">
      <c r="C18326" s="158" t="s">
        <v>554</v>
      </c>
      <c r="D18326" s="159">
        <v>651.78</v>
      </c>
    </row>
    <row r="18327" spans="3:4" ht="15" hidden="1" customHeight="1" x14ac:dyDescent="0.25">
      <c r="C18327" s="160" t="s">
        <v>551</v>
      </c>
      <c r="D18327" s="161">
        <v>1179.9100000000001</v>
      </c>
    </row>
    <row r="18328" spans="3:4" ht="15" hidden="1" customHeight="1" x14ac:dyDescent="0.25">
      <c r="C18328" s="158" t="s">
        <v>542</v>
      </c>
      <c r="D18328" s="159">
        <v>748.8</v>
      </c>
    </row>
    <row r="18329" spans="3:4" ht="15" hidden="1" customHeight="1" x14ac:dyDescent="0.25">
      <c r="C18329" s="160" t="s">
        <v>544</v>
      </c>
      <c r="D18329" s="161">
        <v>305.39</v>
      </c>
    </row>
    <row r="18330" spans="3:4" ht="15" hidden="1" customHeight="1" x14ac:dyDescent="0.25">
      <c r="C18330" s="158" t="s">
        <v>309</v>
      </c>
      <c r="D18330" s="159">
        <v>465.86</v>
      </c>
    </row>
    <row r="18331" spans="3:4" ht="15" hidden="1" customHeight="1" x14ac:dyDescent="0.25">
      <c r="C18331" s="160" t="s">
        <v>312</v>
      </c>
      <c r="D18331" s="161">
        <v>847.87</v>
      </c>
    </row>
    <row r="18332" spans="3:4" ht="15" hidden="1" customHeight="1" x14ac:dyDescent="0.25">
      <c r="C18332" s="158" t="s">
        <v>548</v>
      </c>
      <c r="D18332" s="159">
        <v>766.81</v>
      </c>
    </row>
    <row r="18333" spans="3:4" ht="15" hidden="1" customHeight="1" x14ac:dyDescent="0.25">
      <c r="C18333" s="160" t="s">
        <v>307</v>
      </c>
      <c r="D18333" s="161">
        <v>1192.18</v>
      </c>
    </row>
    <row r="18334" spans="3:4" ht="15" hidden="1" customHeight="1" x14ac:dyDescent="0.25">
      <c r="C18334" s="158" t="s">
        <v>546</v>
      </c>
      <c r="D18334" s="159">
        <v>366.66</v>
      </c>
    </row>
    <row r="18335" spans="3:4" ht="15" hidden="1" customHeight="1" x14ac:dyDescent="0.25">
      <c r="C18335" s="160" t="s">
        <v>539</v>
      </c>
      <c r="D18335" s="161">
        <v>436.02</v>
      </c>
    </row>
    <row r="18336" spans="3:4" ht="15" hidden="1" customHeight="1" x14ac:dyDescent="0.25">
      <c r="C18336" s="158" t="s">
        <v>549</v>
      </c>
      <c r="D18336" s="159">
        <v>419.05</v>
      </c>
    </row>
    <row r="18337" spans="3:4" ht="15" hidden="1" customHeight="1" x14ac:dyDescent="0.25">
      <c r="C18337" s="160" t="s">
        <v>309</v>
      </c>
      <c r="D18337" s="161">
        <v>351.21</v>
      </c>
    </row>
    <row r="18338" spans="3:4" ht="15" hidden="1" customHeight="1" x14ac:dyDescent="0.25">
      <c r="C18338" s="158" t="s">
        <v>307</v>
      </c>
      <c r="D18338" s="159">
        <v>350.6</v>
      </c>
    </row>
    <row r="18339" spans="3:4" ht="15" hidden="1" customHeight="1" x14ac:dyDescent="0.25">
      <c r="C18339" s="160" t="s">
        <v>541</v>
      </c>
      <c r="D18339" s="161">
        <v>632.54999999999995</v>
      </c>
    </row>
    <row r="18340" spans="3:4" ht="15" hidden="1" customHeight="1" x14ac:dyDescent="0.25">
      <c r="C18340" s="158" t="s">
        <v>557</v>
      </c>
      <c r="D18340" s="159">
        <v>516.47</v>
      </c>
    </row>
    <row r="18341" spans="3:4" ht="15" hidden="1" customHeight="1" x14ac:dyDescent="0.25">
      <c r="C18341" s="160" t="s">
        <v>553</v>
      </c>
      <c r="D18341" s="161">
        <v>552.35</v>
      </c>
    </row>
    <row r="18342" spans="3:4" ht="15" hidden="1" customHeight="1" x14ac:dyDescent="0.25">
      <c r="C18342" s="158" t="s">
        <v>555</v>
      </c>
      <c r="D18342" s="159">
        <v>169.04</v>
      </c>
    </row>
    <row r="18343" spans="3:4" ht="15" hidden="1" customHeight="1" x14ac:dyDescent="0.25">
      <c r="C18343" s="160" t="s">
        <v>539</v>
      </c>
      <c r="D18343" s="161">
        <v>268.14999999999998</v>
      </c>
    </row>
    <row r="18344" spans="3:4" ht="15" hidden="1" customHeight="1" x14ac:dyDescent="0.25">
      <c r="C18344" s="158" t="s">
        <v>552</v>
      </c>
      <c r="D18344" s="159">
        <v>1013.4</v>
      </c>
    </row>
    <row r="18345" spans="3:4" ht="15" hidden="1" customHeight="1" x14ac:dyDescent="0.25">
      <c r="C18345" s="160" t="s">
        <v>551</v>
      </c>
      <c r="D18345" s="161">
        <v>623.92999999999995</v>
      </c>
    </row>
    <row r="18346" spans="3:4" ht="15" hidden="1" customHeight="1" x14ac:dyDescent="0.25">
      <c r="C18346" s="158" t="s">
        <v>546</v>
      </c>
      <c r="D18346" s="159">
        <v>772.21</v>
      </c>
    </row>
    <row r="18347" spans="3:4" ht="15" hidden="1" customHeight="1" x14ac:dyDescent="0.25">
      <c r="C18347" s="160" t="s">
        <v>542</v>
      </c>
      <c r="D18347" s="161">
        <v>539.53</v>
      </c>
    </row>
    <row r="18348" spans="3:4" ht="15" hidden="1" customHeight="1" x14ac:dyDescent="0.25">
      <c r="C18348" s="158" t="s">
        <v>557</v>
      </c>
      <c r="D18348" s="159">
        <v>468.71</v>
      </c>
    </row>
    <row r="18349" spans="3:4" ht="15" hidden="1" customHeight="1" x14ac:dyDescent="0.25">
      <c r="C18349" s="160" t="s">
        <v>551</v>
      </c>
      <c r="D18349" s="161">
        <v>1199.3499999999999</v>
      </c>
    </row>
    <row r="18350" spans="3:4" ht="15" hidden="1" customHeight="1" x14ac:dyDescent="0.25">
      <c r="C18350" s="158" t="s">
        <v>542</v>
      </c>
      <c r="D18350" s="159">
        <v>1030.23</v>
      </c>
    </row>
    <row r="18351" spans="3:4" ht="15" hidden="1" customHeight="1" x14ac:dyDescent="0.25">
      <c r="C18351" s="160" t="s">
        <v>549</v>
      </c>
      <c r="D18351" s="161">
        <v>230.58</v>
      </c>
    </row>
    <row r="18352" spans="3:4" ht="15" hidden="1" customHeight="1" x14ac:dyDescent="0.25">
      <c r="C18352" s="158" t="s">
        <v>552</v>
      </c>
      <c r="D18352" s="159">
        <v>103.15</v>
      </c>
    </row>
    <row r="18353" spans="3:4" ht="15" hidden="1" customHeight="1" x14ac:dyDescent="0.25">
      <c r="C18353" s="160" t="s">
        <v>554</v>
      </c>
      <c r="D18353" s="161">
        <v>373.73</v>
      </c>
    </row>
    <row r="18354" spans="3:4" ht="15" hidden="1" customHeight="1" x14ac:dyDescent="0.25">
      <c r="C18354" s="158" t="s">
        <v>544</v>
      </c>
      <c r="D18354" s="159">
        <v>314.36</v>
      </c>
    </row>
    <row r="18355" spans="3:4" ht="15" hidden="1" customHeight="1" x14ac:dyDescent="0.25">
      <c r="C18355" s="160" t="s">
        <v>557</v>
      </c>
      <c r="D18355" s="161">
        <v>926.5</v>
      </c>
    </row>
    <row r="18356" spans="3:4" ht="15" hidden="1" customHeight="1" x14ac:dyDescent="0.25">
      <c r="C18356" s="158" t="s">
        <v>549</v>
      </c>
      <c r="D18356" s="159">
        <v>878.08</v>
      </c>
    </row>
    <row r="18357" spans="3:4" ht="15" hidden="1" customHeight="1" x14ac:dyDescent="0.25">
      <c r="C18357" s="160" t="s">
        <v>308</v>
      </c>
      <c r="D18357" s="161">
        <v>23.48</v>
      </c>
    </row>
    <row r="18358" spans="3:4" ht="15" hidden="1" customHeight="1" x14ac:dyDescent="0.25">
      <c r="C18358" s="158" t="s">
        <v>543</v>
      </c>
      <c r="D18358" s="159">
        <v>401.33</v>
      </c>
    </row>
    <row r="18359" spans="3:4" ht="15" hidden="1" customHeight="1" x14ac:dyDescent="0.25">
      <c r="C18359" s="160" t="s">
        <v>542</v>
      </c>
      <c r="D18359" s="161">
        <v>723.51</v>
      </c>
    </row>
    <row r="18360" spans="3:4" ht="15" hidden="1" customHeight="1" x14ac:dyDescent="0.25">
      <c r="C18360" s="158" t="s">
        <v>308</v>
      </c>
      <c r="D18360" s="159">
        <v>656.47</v>
      </c>
    </row>
    <row r="18361" spans="3:4" ht="15" hidden="1" customHeight="1" x14ac:dyDescent="0.25">
      <c r="C18361" s="160" t="s">
        <v>549</v>
      </c>
      <c r="D18361" s="161">
        <v>733.62</v>
      </c>
    </row>
    <row r="18362" spans="3:4" ht="15" hidden="1" customHeight="1" x14ac:dyDescent="0.25">
      <c r="C18362" s="158" t="s">
        <v>547</v>
      </c>
      <c r="D18362" s="159">
        <v>587.16</v>
      </c>
    </row>
    <row r="18363" spans="3:4" ht="15" hidden="1" customHeight="1" x14ac:dyDescent="0.25">
      <c r="C18363" s="160" t="s">
        <v>539</v>
      </c>
      <c r="D18363" s="161">
        <v>171.92</v>
      </c>
    </row>
    <row r="18364" spans="3:4" ht="15" hidden="1" customHeight="1" x14ac:dyDescent="0.25">
      <c r="C18364" s="158" t="s">
        <v>549</v>
      </c>
      <c r="D18364" s="159">
        <v>63.93</v>
      </c>
    </row>
    <row r="18365" spans="3:4" ht="15" hidden="1" customHeight="1" x14ac:dyDescent="0.25">
      <c r="C18365" s="160" t="s">
        <v>547</v>
      </c>
      <c r="D18365" s="161">
        <v>811.86</v>
      </c>
    </row>
    <row r="18366" spans="3:4" ht="15" hidden="1" customHeight="1" x14ac:dyDescent="0.25">
      <c r="C18366" s="158" t="s">
        <v>553</v>
      </c>
      <c r="D18366" s="159">
        <v>590.91</v>
      </c>
    </row>
    <row r="18367" spans="3:4" ht="15" hidden="1" customHeight="1" x14ac:dyDescent="0.25">
      <c r="C18367" s="160" t="s">
        <v>307</v>
      </c>
      <c r="D18367" s="161">
        <v>999</v>
      </c>
    </row>
    <row r="18368" spans="3:4" ht="15" hidden="1" customHeight="1" x14ac:dyDescent="0.25">
      <c r="C18368" s="158" t="s">
        <v>546</v>
      </c>
      <c r="D18368" s="159">
        <v>841.19</v>
      </c>
    </row>
    <row r="18369" spans="3:4" ht="15" hidden="1" customHeight="1" x14ac:dyDescent="0.25">
      <c r="C18369" s="160" t="s">
        <v>556</v>
      </c>
      <c r="D18369" s="161">
        <v>69.81</v>
      </c>
    </row>
    <row r="18370" spans="3:4" ht="15" hidden="1" customHeight="1" x14ac:dyDescent="0.25">
      <c r="C18370" s="158" t="s">
        <v>307</v>
      </c>
      <c r="D18370" s="159">
        <v>671.29</v>
      </c>
    </row>
    <row r="18371" spans="3:4" ht="15" hidden="1" customHeight="1" x14ac:dyDescent="0.25">
      <c r="C18371" s="160" t="s">
        <v>553</v>
      </c>
      <c r="D18371" s="161">
        <v>378.69</v>
      </c>
    </row>
    <row r="18372" spans="3:4" ht="15" hidden="1" customHeight="1" x14ac:dyDescent="0.25">
      <c r="C18372" s="158" t="s">
        <v>547</v>
      </c>
      <c r="D18372" s="159">
        <v>79.709999999999994</v>
      </c>
    </row>
    <row r="18373" spans="3:4" ht="15" hidden="1" customHeight="1" x14ac:dyDescent="0.25">
      <c r="C18373" s="160" t="s">
        <v>546</v>
      </c>
      <c r="D18373" s="161">
        <v>647.76</v>
      </c>
    </row>
    <row r="18374" spans="3:4" ht="15" hidden="1" customHeight="1" x14ac:dyDescent="0.25">
      <c r="C18374" s="158" t="s">
        <v>544</v>
      </c>
      <c r="D18374" s="159">
        <v>895.58</v>
      </c>
    </row>
    <row r="18375" spans="3:4" ht="15" hidden="1" customHeight="1" x14ac:dyDescent="0.25">
      <c r="C18375" s="160" t="s">
        <v>539</v>
      </c>
      <c r="D18375" s="161">
        <v>514.79999999999995</v>
      </c>
    </row>
    <row r="18376" spans="3:4" ht="15" hidden="1" customHeight="1" x14ac:dyDescent="0.25">
      <c r="C18376" s="158" t="s">
        <v>308</v>
      </c>
      <c r="D18376" s="159">
        <v>323.86</v>
      </c>
    </row>
    <row r="18377" spans="3:4" ht="15" hidden="1" customHeight="1" x14ac:dyDescent="0.25">
      <c r="C18377" s="160" t="s">
        <v>307</v>
      </c>
      <c r="D18377" s="161">
        <v>389.36</v>
      </c>
    </row>
    <row r="18378" spans="3:4" ht="15" hidden="1" customHeight="1" x14ac:dyDescent="0.25">
      <c r="C18378" s="158" t="s">
        <v>549</v>
      </c>
      <c r="D18378" s="159">
        <v>179.3</v>
      </c>
    </row>
    <row r="18379" spans="3:4" ht="15" hidden="1" customHeight="1" x14ac:dyDescent="0.25">
      <c r="C18379" s="160" t="s">
        <v>307</v>
      </c>
      <c r="D18379" s="161">
        <v>965.71</v>
      </c>
    </row>
    <row r="18380" spans="3:4" ht="15" hidden="1" customHeight="1" x14ac:dyDescent="0.25">
      <c r="C18380" s="158" t="s">
        <v>545</v>
      </c>
      <c r="D18380" s="159">
        <v>889.97</v>
      </c>
    </row>
    <row r="18381" spans="3:4" ht="15" hidden="1" customHeight="1" x14ac:dyDescent="0.25">
      <c r="C18381" s="160" t="s">
        <v>308</v>
      </c>
      <c r="D18381" s="161">
        <v>708.93</v>
      </c>
    </row>
    <row r="18382" spans="3:4" ht="15" hidden="1" customHeight="1" x14ac:dyDescent="0.25">
      <c r="C18382" s="158" t="s">
        <v>545</v>
      </c>
      <c r="D18382" s="159">
        <v>1236.22</v>
      </c>
    </row>
    <row r="18383" spans="3:4" ht="15" hidden="1" customHeight="1" x14ac:dyDescent="0.25">
      <c r="C18383" s="160" t="s">
        <v>551</v>
      </c>
      <c r="D18383" s="161">
        <v>988.41</v>
      </c>
    </row>
    <row r="18384" spans="3:4" ht="15" hidden="1" customHeight="1" x14ac:dyDescent="0.25">
      <c r="C18384" s="158" t="s">
        <v>307</v>
      </c>
      <c r="D18384" s="159">
        <v>255.07</v>
      </c>
    </row>
    <row r="18385" spans="3:4" ht="15" hidden="1" customHeight="1" x14ac:dyDescent="0.25">
      <c r="C18385" s="160" t="s">
        <v>307</v>
      </c>
      <c r="D18385" s="161">
        <v>44.77</v>
      </c>
    </row>
    <row r="18386" spans="3:4" ht="15" hidden="1" customHeight="1" x14ac:dyDescent="0.25">
      <c r="C18386" s="158" t="s">
        <v>546</v>
      </c>
      <c r="D18386" s="159">
        <v>621.04999999999995</v>
      </c>
    </row>
    <row r="18387" spans="3:4" ht="15" hidden="1" customHeight="1" x14ac:dyDescent="0.25">
      <c r="C18387" s="160" t="s">
        <v>552</v>
      </c>
      <c r="D18387" s="161">
        <v>674.41</v>
      </c>
    </row>
    <row r="18388" spans="3:4" ht="15" hidden="1" customHeight="1" x14ac:dyDescent="0.25">
      <c r="C18388" s="158" t="s">
        <v>545</v>
      </c>
      <c r="D18388" s="159">
        <v>270.86</v>
      </c>
    </row>
    <row r="18389" spans="3:4" ht="15" hidden="1" customHeight="1" x14ac:dyDescent="0.25">
      <c r="C18389" s="160" t="s">
        <v>555</v>
      </c>
      <c r="D18389" s="161">
        <v>730.9</v>
      </c>
    </row>
    <row r="18390" spans="3:4" ht="15" hidden="1" customHeight="1" x14ac:dyDescent="0.25">
      <c r="C18390" s="158" t="s">
        <v>545</v>
      </c>
      <c r="D18390" s="159">
        <v>431.1</v>
      </c>
    </row>
    <row r="18391" spans="3:4" ht="15" hidden="1" customHeight="1" x14ac:dyDescent="0.25">
      <c r="C18391" s="160" t="s">
        <v>557</v>
      </c>
      <c r="D18391" s="161">
        <v>612.46</v>
      </c>
    </row>
    <row r="18392" spans="3:4" ht="15" hidden="1" customHeight="1" x14ac:dyDescent="0.25">
      <c r="C18392" s="158" t="s">
        <v>308</v>
      </c>
      <c r="D18392" s="159">
        <v>1193.74</v>
      </c>
    </row>
    <row r="18393" spans="3:4" ht="15" hidden="1" customHeight="1" x14ac:dyDescent="0.25">
      <c r="C18393" s="160" t="s">
        <v>546</v>
      </c>
      <c r="D18393" s="161">
        <v>954.73</v>
      </c>
    </row>
    <row r="18394" spans="3:4" ht="15" hidden="1" customHeight="1" x14ac:dyDescent="0.25">
      <c r="C18394" s="158" t="s">
        <v>544</v>
      </c>
      <c r="D18394" s="159">
        <v>588.61</v>
      </c>
    </row>
    <row r="18395" spans="3:4" ht="15" hidden="1" customHeight="1" x14ac:dyDescent="0.25">
      <c r="C18395" s="160" t="s">
        <v>312</v>
      </c>
      <c r="D18395" s="161">
        <v>782.05</v>
      </c>
    </row>
    <row r="18396" spans="3:4" ht="15" hidden="1" customHeight="1" x14ac:dyDescent="0.25">
      <c r="C18396" s="158" t="s">
        <v>547</v>
      </c>
      <c r="D18396" s="159">
        <v>419.51</v>
      </c>
    </row>
    <row r="18397" spans="3:4" ht="15" hidden="1" customHeight="1" x14ac:dyDescent="0.25">
      <c r="C18397" s="160" t="s">
        <v>312</v>
      </c>
      <c r="D18397" s="161">
        <v>358.9</v>
      </c>
    </row>
    <row r="18398" spans="3:4" ht="15" hidden="1" customHeight="1" x14ac:dyDescent="0.25">
      <c r="C18398" s="158" t="s">
        <v>552</v>
      </c>
      <c r="D18398" s="159">
        <v>886.38</v>
      </c>
    </row>
    <row r="18399" spans="3:4" ht="15" hidden="1" customHeight="1" x14ac:dyDescent="0.25">
      <c r="C18399" s="160" t="s">
        <v>542</v>
      </c>
      <c r="D18399" s="161">
        <v>71.13</v>
      </c>
    </row>
    <row r="18400" spans="3:4" ht="15" hidden="1" customHeight="1" x14ac:dyDescent="0.25">
      <c r="C18400" s="158" t="s">
        <v>543</v>
      </c>
      <c r="D18400" s="159">
        <v>874.41</v>
      </c>
    </row>
    <row r="18401" spans="3:4" ht="15" hidden="1" customHeight="1" x14ac:dyDescent="0.25">
      <c r="C18401" s="160" t="s">
        <v>552</v>
      </c>
      <c r="D18401" s="161">
        <v>230.27</v>
      </c>
    </row>
    <row r="18402" spans="3:4" ht="15" hidden="1" customHeight="1" x14ac:dyDescent="0.25">
      <c r="C18402" s="158" t="s">
        <v>540</v>
      </c>
      <c r="D18402" s="159">
        <v>618.20000000000005</v>
      </c>
    </row>
    <row r="18403" spans="3:4" ht="15" hidden="1" customHeight="1" x14ac:dyDescent="0.25">
      <c r="C18403" s="160" t="s">
        <v>307</v>
      </c>
      <c r="D18403" s="161">
        <v>624.77</v>
      </c>
    </row>
    <row r="18404" spans="3:4" ht="15" hidden="1" customHeight="1" x14ac:dyDescent="0.25">
      <c r="C18404" s="158" t="s">
        <v>544</v>
      </c>
      <c r="D18404" s="159">
        <v>490.43</v>
      </c>
    </row>
    <row r="18405" spans="3:4" ht="15" hidden="1" customHeight="1" x14ac:dyDescent="0.25">
      <c r="C18405" s="160" t="s">
        <v>312</v>
      </c>
      <c r="D18405" s="161">
        <v>55.64</v>
      </c>
    </row>
    <row r="18406" spans="3:4" ht="15" hidden="1" customHeight="1" x14ac:dyDescent="0.25">
      <c r="C18406" s="158" t="s">
        <v>308</v>
      </c>
      <c r="D18406" s="159">
        <v>202.9</v>
      </c>
    </row>
    <row r="18407" spans="3:4" ht="15" hidden="1" customHeight="1" x14ac:dyDescent="0.25">
      <c r="C18407" s="160" t="s">
        <v>541</v>
      </c>
      <c r="D18407" s="161">
        <v>582.32000000000005</v>
      </c>
    </row>
    <row r="18408" spans="3:4" ht="15" hidden="1" customHeight="1" x14ac:dyDescent="0.25">
      <c r="C18408" s="158" t="s">
        <v>312</v>
      </c>
      <c r="D18408" s="159">
        <v>682.48</v>
      </c>
    </row>
    <row r="18409" spans="3:4" ht="15" hidden="1" customHeight="1" x14ac:dyDescent="0.25">
      <c r="C18409" s="160" t="s">
        <v>540</v>
      </c>
      <c r="D18409" s="161">
        <v>730.32</v>
      </c>
    </row>
    <row r="18410" spans="3:4" ht="15" hidden="1" customHeight="1" x14ac:dyDescent="0.25">
      <c r="C18410" s="158" t="s">
        <v>546</v>
      </c>
      <c r="D18410" s="159">
        <v>845.34</v>
      </c>
    </row>
    <row r="18411" spans="3:4" ht="15" hidden="1" customHeight="1" x14ac:dyDescent="0.25">
      <c r="C18411" s="160" t="s">
        <v>546</v>
      </c>
      <c r="D18411" s="161">
        <v>584.36</v>
      </c>
    </row>
    <row r="18412" spans="3:4" ht="15" hidden="1" customHeight="1" x14ac:dyDescent="0.25">
      <c r="C18412" s="158" t="s">
        <v>547</v>
      </c>
      <c r="D18412" s="159">
        <v>500.14</v>
      </c>
    </row>
    <row r="18413" spans="3:4" ht="15" hidden="1" customHeight="1" x14ac:dyDescent="0.25">
      <c r="C18413" s="160" t="s">
        <v>550</v>
      </c>
      <c r="D18413" s="161">
        <v>1158.55</v>
      </c>
    </row>
    <row r="18414" spans="3:4" ht="15" hidden="1" customHeight="1" x14ac:dyDescent="0.25">
      <c r="C18414" s="158" t="s">
        <v>542</v>
      </c>
      <c r="D18414" s="159">
        <v>751.56</v>
      </c>
    </row>
    <row r="18415" spans="3:4" ht="15" hidden="1" customHeight="1" x14ac:dyDescent="0.25">
      <c r="C18415" s="160" t="s">
        <v>544</v>
      </c>
      <c r="D18415" s="161">
        <v>846.22</v>
      </c>
    </row>
    <row r="18416" spans="3:4" ht="15" hidden="1" customHeight="1" x14ac:dyDescent="0.25">
      <c r="C18416" s="158" t="s">
        <v>309</v>
      </c>
      <c r="D18416" s="159">
        <v>1141.58</v>
      </c>
    </row>
    <row r="18417" spans="3:4" ht="15" hidden="1" customHeight="1" x14ac:dyDescent="0.25">
      <c r="C18417" s="160" t="s">
        <v>546</v>
      </c>
      <c r="D18417" s="161">
        <v>836.11</v>
      </c>
    </row>
    <row r="18418" spans="3:4" ht="15" hidden="1" customHeight="1" x14ac:dyDescent="0.25">
      <c r="C18418" s="158" t="s">
        <v>539</v>
      </c>
      <c r="D18418" s="159">
        <v>1171.77</v>
      </c>
    </row>
    <row r="18419" spans="3:4" ht="15" hidden="1" customHeight="1" x14ac:dyDescent="0.25">
      <c r="C18419" s="160" t="s">
        <v>312</v>
      </c>
      <c r="D18419" s="161">
        <v>459.61</v>
      </c>
    </row>
    <row r="18420" spans="3:4" ht="15" hidden="1" customHeight="1" x14ac:dyDescent="0.25">
      <c r="C18420" s="158" t="s">
        <v>557</v>
      </c>
      <c r="D18420" s="159">
        <v>514.61</v>
      </c>
    </row>
    <row r="18421" spans="3:4" ht="15" hidden="1" customHeight="1" x14ac:dyDescent="0.25">
      <c r="C18421" s="160" t="s">
        <v>540</v>
      </c>
      <c r="D18421" s="161">
        <v>1027.46</v>
      </c>
    </row>
    <row r="18422" spans="3:4" ht="15" hidden="1" customHeight="1" x14ac:dyDescent="0.25">
      <c r="C18422" s="158" t="s">
        <v>540</v>
      </c>
      <c r="D18422" s="159">
        <v>535.76</v>
      </c>
    </row>
    <row r="18423" spans="3:4" ht="15" hidden="1" customHeight="1" x14ac:dyDescent="0.25">
      <c r="C18423" s="160" t="s">
        <v>558</v>
      </c>
      <c r="D18423" s="161">
        <v>764.78</v>
      </c>
    </row>
    <row r="18424" spans="3:4" ht="15" hidden="1" customHeight="1" x14ac:dyDescent="0.25">
      <c r="C18424" s="158" t="s">
        <v>553</v>
      </c>
      <c r="D18424" s="159">
        <v>924.2</v>
      </c>
    </row>
    <row r="18425" spans="3:4" ht="15" hidden="1" customHeight="1" x14ac:dyDescent="0.25">
      <c r="C18425" s="160" t="s">
        <v>312</v>
      </c>
      <c r="D18425" s="161">
        <v>958.69</v>
      </c>
    </row>
    <row r="18426" spans="3:4" ht="15" hidden="1" customHeight="1" x14ac:dyDescent="0.25">
      <c r="C18426" s="158" t="s">
        <v>545</v>
      </c>
      <c r="D18426" s="159">
        <v>1077.4100000000001</v>
      </c>
    </row>
    <row r="18427" spans="3:4" ht="15" hidden="1" customHeight="1" x14ac:dyDescent="0.25">
      <c r="C18427" s="160" t="s">
        <v>312</v>
      </c>
      <c r="D18427" s="161">
        <v>1008.75</v>
      </c>
    </row>
    <row r="18428" spans="3:4" ht="15" hidden="1" customHeight="1" x14ac:dyDescent="0.25">
      <c r="C18428" s="158" t="s">
        <v>312</v>
      </c>
      <c r="D18428" s="159">
        <v>768.19</v>
      </c>
    </row>
    <row r="18429" spans="3:4" ht="15" hidden="1" customHeight="1" x14ac:dyDescent="0.25">
      <c r="C18429" s="160" t="s">
        <v>312</v>
      </c>
      <c r="D18429" s="161">
        <v>80.89</v>
      </c>
    </row>
    <row r="18430" spans="3:4" ht="15" hidden="1" customHeight="1" x14ac:dyDescent="0.25">
      <c r="C18430" s="158" t="s">
        <v>309</v>
      </c>
      <c r="D18430" s="159">
        <v>396.35</v>
      </c>
    </row>
    <row r="18431" spans="3:4" ht="15" hidden="1" customHeight="1" x14ac:dyDescent="0.25">
      <c r="C18431" s="160" t="s">
        <v>555</v>
      </c>
      <c r="D18431" s="161">
        <v>696.75</v>
      </c>
    </row>
    <row r="18432" spans="3:4" ht="15" hidden="1" customHeight="1" x14ac:dyDescent="0.25">
      <c r="C18432" s="158" t="s">
        <v>312</v>
      </c>
      <c r="D18432" s="159">
        <v>1281.2</v>
      </c>
    </row>
    <row r="18433" spans="3:4" ht="15" hidden="1" customHeight="1" x14ac:dyDescent="0.25">
      <c r="C18433" s="160" t="s">
        <v>543</v>
      </c>
      <c r="D18433" s="161">
        <v>1172.49</v>
      </c>
    </row>
    <row r="18434" spans="3:4" ht="15" hidden="1" customHeight="1" x14ac:dyDescent="0.25">
      <c r="C18434" s="158" t="s">
        <v>548</v>
      </c>
      <c r="D18434" s="159">
        <v>33.549999999999997</v>
      </c>
    </row>
    <row r="18435" spans="3:4" ht="15" hidden="1" customHeight="1" x14ac:dyDescent="0.25">
      <c r="C18435" s="160" t="s">
        <v>548</v>
      </c>
      <c r="D18435" s="161">
        <v>396.95</v>
      </c>
    </row>
    <row r="18436" spans="3:4" ht="15" hidden="1" customHeight="1" x14ac:dyDescent="0.25">
      <c r="C18436" s="158" t="s">
        <v>540</v>
      </c>
      <c r="D18436" s="159">
        <v>928.25</v>
      </c>
    </row>
    <row r="18437" spans="3:4" ht="15" hidden="1" customHeight="1" x14ac:dyDescent="0.25">
      <c r="C18437" s="160" t="s">
        <v>554</v>
      </c>
      <c r="D18437" s="161">
        <v>847.65</v>
      </c>
    </row>
    <row r="18438" spans="3:4" ht="15" hidden="1" customHeight="1" x14ac:dyDescent="0.25">
      <c r="C18438" s="158" t="s">
        <v>544</v>
      </c>
      <c r="D18438" s="159">
        <v>443.23</v>
      </c>
    </row>
    <row r="18439" spans="3:4" ht="15" hidden="1" customHeight="1" x14ac:dyDescent="0.25">
      <c r="C18439" s="160" t="s">
        <v>309</v>
      </c>
      <c r="D18439" s="161">
        <v>408.28</v>
      </c>
    </row>
    <row r="18440" spans="3:4" ht="15" hidden="1" customHeight="1" x14ac:dyDescent="0.25">
      <c r="C18440" s="158" t="s">
        <v>547</v>
      </c>
      <c r="D18440" s="159">
        <v>469.18</v>
      </c>
    </row>
    <row r="18441" spans="3:4" ht="15" hidden="1" customHeight="1" x14ac:dyDescent="0.25">
      <c r="C18441" s="160" t="s">
        <v>555</v>
      </c>
      <c r="D18441" s="161">
        <v>1047.8499999999999</v>
      </c>
    </row>
    <row r="18442" spans="3:4" ht="15" hidden="1" customHeight="1" x14ac:dyDescent="0.25">
      <c r="C18442" s="158" t="s">
        <v>543</v>
      </c>
      <c r="D18442" s="159">
        <v>755.78</v>
      </c>
    </row>
    <row r="18443" spans="3:4" ht="15" hidden="1" customHeight="1" x14ac:dyDescent="0.25">
      <c r="C18443" s="160" t="s">
        <v>308</v>
      </c>
      <c r="D18443" s="161">
        <v>695.8</v>
      </c>
    </row>
    <row r="18444" spans="3:4" ht="15" hidden="1" customHeight="1" x14ac:dyDescent="0.25">
      <c r="C18444" s="158" t="s">
        <v>556</v>
      </c>
      <c r="D18444" s="159">
        <v>397.38</v>
      </c>
    </row>
    <row r="18445" spans="3:4" ht="15" hidden="1" customHeight="1" x14ac:dyDescent="0.25">
      <c r="C18445" s="160" t="s">
        <v>544</v>
      </c>
      <c r="D18445" s="161">
        <v>203.5</v>
      </c>
    </row>
    <row r="18446" spans="3:4" ht="15" hidden="1" customHeight="1" x14ac:dyDescent="0.25">
      <c r="C18446" s="158" t="s">
        <v>546</v>
      </c>
      <c r="D18446" s="159">
        <v>1078.19</v>
      </c>
    </row>
    <row r="18447" spans="3:4" ht="15" hidden="1" customHeight="1" x14ac:dyDescent="0.25">
      <c r="C18447" s="160" t="s">
        <v>554</v>
      </c>
      <c r="D18447" s="161">
        <v>867.79</v>
      </c>
    </row>
    <row r="18448" spans="3:4" ht="15" hidden="1" customHeight="1" x14ac:dyDescent="0.25">
      <c r="C18448" s="158" t="s">
        <v>545</v>
      </c>
      <c r="D18448" s="159">
        <v>192.62</v>
      </c>
    </row>
    <row r="18449" spans="3:4" ht="15" hidden="1" customHeight="1" x14ac:dyDescent="0.25">
      <c r="C18449" s="160" t="s">
        <v>553</v>
      </c>
      <c r="D18449" s="161">
        <v>408.19</v>
      </c>
    </row>
    <row r="18450" spans="3:4" ht="15" hidden="1" customHeight="1" x14ac:dyDescent="0.25">
      <c r="C18450" s="158" t="s">
        <v>308</v>
      </c>
      <c r="D18450" s="159">
        <v>728.73</v>
      </c>
    </row>
    <row r="18451" spans="3:4" ht="15" hidden="1" customHeight="1" x14ac:dyDescent="0.25">
      <c r="C18451" s="160" t="s">
        <v>540</v>
      </c>
      <c r="D18451" s="161">
        <v>1297.6600000000001</v>
      </c>
    </row>
    <row r="18452" spans="3:4" ht="15" hidden="1" customHeight="1" x14ac:dyDescent="0.25">
      <c r="C18452" s="158" t="s">
        <v>543</v>
      </c>
      <c r="D18452" s="159">
        <v>794.79</v>
      </c>
    </row>
    <row r="18453" spans="3:4" ht="15" hidden="1" customHeight="1" x14ac:dyDescent="0.25">
      <c r="C18453" s="160" t="s">
        <v>546</v>
      </c>
      <c r="D18453" s="161">
        <v>813.08</v>
      </c>
    </row>
    <row r="18454" spans="3:4" ht="15" hidden="1" customHeight="1" x14ac:dyDescent="0.25">
      <c r="C18454" s="158" t="s">
        <v>539</v>
      </c>
      <c r="D18454" s="159">
        <v>1007.74</v>
      </c>
    </row>
    <row r="18455" spans="3:4" ht="15" hidden="1" customHeight="1" x14ac:dyDescent="0.25">
      <c r="C18455" s="160" t="s">
        <v>553</v>
      </c>
      <c r="D18455" s="161">
        <v>547.74</v>
      </c>
    </row>
    <row r="18456" spans="3:4" ht="15" hidden="1" customHeight="1" x14ac:dyDescent="0.25">
      <c r="C18456" s="158" t="s">
        <v>307</v>
      </c>
      <c r="D18456" s="159">
        <v>1160.21</v>
      </c>
    </row>
    <row r="18457" spans="3:4" ht="15" hidden="1" customHeight="1" x14ac:dyDescent="0.25">
      <c r="C18457" s="160" t="s">
        <v>547</v>
      </c>
      <c r="D18457" s="161">
        <v>60.4</v>
      </c>
    </row>
    <row r="18458" spans="3:4" ht="15" hidden="1" customHeight="1" x14ac:dyDescent="0.25">
      <c r="C18458" s="158" t="s">
        <v>307</v>
      </c>
      <c r="D18458" s="159">
        <v>1280.57</v>
      </c>
    </row>
    <row r="18459" spans="3:4" ht="15" hidden="1" customHeight="1" x14ac:dyDescent="0.25">
      <c r="C18459" s="160" t="s">
        <v>309</v>
      </c>
      <c r="D18459" s="161">
        <v>514.42999999999995</v>
      </c>
    </row>
    <row r="18460" spans="3:4" ht="15" hidden="1" customHeight="1" x14ac:dyDescent="0.25">
      <c r="C18460" s="158" t="s">
        <v>548</v>
      </c>
      <c r="D18460" s="159">
        <v>258.99</v>
      </c>
    </row>
    <row r="18461" spans="3:4" ht="15" hidden="1" customHeight="1" x14ac:dyDescent="0.25">
      <c r="C18461" s="160" t="s">
        <v>312</v>
      </c>
      <c r="D18461" s="161">
        <v>733.06</v>
      </c>
    </row>
    <row r="18462" spans="3:4" ht="15" hidden="1" customHeight="1" x14ac:dyDescent="0.25">
      <c r="C18462" s="158" t="s">
        <v>542</v>
      </c>
      <c r="D18462" s="159">
        <v>1170.04</v>
      </c>
    </row>
    <row r="18463" spans="3:4" ht="15" hidden="1" customHeight="1" x14ac:dyDescent="0.25">
      <c r="C18463" s="160" t="s">
        <v>539</v>
      </c>
      <c r="D18463" s="161">
        <v>1050.03</v>
      </c>
    </row>
    <row r="18464" spans="3:4" ht="15" hidden="1" customHeight="1" x14ac:dyDescent="0.25">
      <c r="C18464" s="158" t="s">
        <v>539</v>
      </c>
      <c r="D18464" s="159">
        <v>147.51</v>
      </c>
    </row>
    <row r="18465" spans="3:4" ht="15" hidden="1" customHeight="1" x14ac:dyDescent="0.25">
      <c r="C18465" s="160" t="s">
        <v>545</v>
      </c>
      <c r="D18465" s="161">
        <v>592.5</v>
      </c>
    </row>
    <row r="18466" spans="3:4" ht="15" hidden="1" customHeight="1" x14ac:dyDescent="0.25">
      <c r="C18466" s="158" t="s">
        <v>548</v>
      </c>
      <c r="D18466" s="159">
        <v>526.39</v>
      </c>
    </row>
    <row r="18467" spans="3:4" ht="15" hidden="1" customHeight="1" x14ac:dyDescent="0.25">
      <c r="C18467" s="160" t="s">
        <v>549</v>
      </c>
      <c r="D18467" s="161">
        <v>389.18</v>
      </c>
    </row>
    <row r="18468" spans="3:4" ht="15" hidden="1" customHeight="1" x14ac:dyDescent="0.25">
      <c r="C18468" s="158" t="s">
        <v>549</v>
      </c>
      <c r="D18468" s="159">
        <v>871.06</v>
      </c>
    </row>
    <row r="18469" spans="3:4" ht="15" hidden="1" customHeight="1" x14ac:dyDescent="0.25">
      <c r="C18469" s="160" t="s">
        <v>547</v>
      </c>
      <c r="D18469" s="161">
        <v>61.66</v>
      </c>
    </row>
    <row r="18470" spans="3:4" ht="15" hidden="1" customHeight="1" x14ac:dyDescent="0.25">
      <c r="C18470" s="158" t="s">
        <v>309</v>
      </c>
      <c r="D18470" s="159">
        <v>1281.7</v>
      </c>
    </row>
    <row r="18471" spans="3:4" ht="15" hidden="1" customHeight="1" x14ac:dyDescent="0.25">
      <c r="C18471" s="160" t="s">
        <v>545</v>
      </c>
      <c r="D18471" s="161">
        <v>60.4</v>
      </c>
    </row>
    <row r="18472" spans="3:4" ht="15" hidden="1" customHeight="1" x14ac:dyDescent="0.25">
      <c r="C18472" s="158" t="s">
        <v>549</v>
      </c>
      <c r="D18472" s="159">
        <v>367.39</v>
      </c>
    </row>
    <row r="18473" spans="3:4" ht="15" hidden="1" customHeight="1" x14ac:dyDescent="0.25">
      <c r="C18473" s="160" t="s">
        <v>556</v>
      </c>
      <c r="D18473" s="161">
        <v>49.74</v>
      </c>
    </row>
    <row r="18474" spans="3:4" ht="15" hidden="1" customHeight="1" x14ac:dyDescent="0.25">
      <c r="C18474" s="158" t="s">
        <v>540</v>
      </c>
      <c r="D18474" s="159">
        <v>502.21</v>
      </c>
    </row>
    <row r="18475" spans="3:4" ht="15" hidden="1" customHeight="1" x14ac:dyDescent="0.25">
      <c r="C18475" s="160" t="s">
        <v>557</v>
      </c>
      <c r="D18475" s="161">
        <v>1155.0999999999999</v>
      </c>
    </row>
    <row r="18476" spans="3:4" ht="15" hidden="1" customHeight="1" x14ac:dyDescent="0.25">
      <c r="C18476" s="158" t="s">
        <v>552</v>
      </c>
      <c r="D18476" s="159">
        <v>659.68</v>
      </c>
    </row>
    <row r="18477" spans="3:4" ht="15" hidden="1" customHeight="1" x14ac:dyDescent="0.25">
      <c r="C18477" s="160" t="s">
        <v>308</v>
      </c>
      <c r="D18477" s="161">
        <v>860.48</v>
      </c>
    </row>
    <row r="18478" spans="3:4" ht="15" hidden="1" customHeight="1" x14ac:dyDescent="0.25">
      <c r="C18478" s="158" t="s">
        <v>549</v>
      </c>
      <c r="D18478" s="159">
        <v>436.17</v>
      </c>
    </row>
    <row r="18479" spans="3:4" ht="15" hidden="1" customHeight="1" x14ac:dyDescent="0.25">
      <c r="C18479" s="160" t="s">
        <v>549</v>
      </c>
      <c r="D18479" s="161">
        <v>688.66</v>
      </c>
    </row>
    <row r="18480" spans="3:4" ht="15" hidden="1" customHeight="1" x14ac:dyDescent="0.25">
      <c r="C18480" s="158" t="s">
        <v>553</v>
      </c>
      <c r="D18480" s="159">
        <v>399.19</v>
      </c>
    </row>
    <row r="18481" spans="3:4" ht="15" hidden="1" customHeight="1" x14ac:dyDescent="0.25">
      <c r="C18481" s="160" t="s">
        <v>544</v>
      </c>
      <c r="D18481" s="161">
        <v>1109.55</v>
      </c>
    </row>
    <row r="18482" spans="3:4" ht="15" hidden="1" customHeight="1" x14ac:dyDescent="0.25">
      <c r="C18482" s="158" t="s">
        <v>551</v>
      </c>
      <c r="D18482" s="159">
        <v>641.48</v>
      </c>
    </row>
    <row r="18483" spans="3:4" ht="15" hidden="1" customHeight="1" x14ac:dyDescent="0.25">
      <c r="C18483" s="160" t="s">
        <v>551</v>
      </c>
      <c r="D18483" s="161">
        <v>734.42</v>
      </c>
    </row>
    <row r="18484" spans="3:4" ht="15" hidden="1" customHeight="1" x14ac:dyDescent="0.25">
      <c r="C18484" s="158" t="s">
        <v>307</v>
      </c>
      <c r="D18484" s="159">
        <v>850.97</v>
      </c>
    </row>
    <row r="18485" spans="3:4" ht="15" hidden="1" customHeight="1" x14ac:dyDescent="0.25">
      <c r="C18485" s="160" t="s">
        <v>545</v>
      </c>
      <c r="D18485" s="161">
        <v>516</v>
      </c>
    </row>
    <row r="18486" spans="3:4" ht="15" hidden="1" customHeight="1" x14ac:dyDescent="0.25">
      <c r="C18486" s="158" t="s">
        <v>543</v>
      </c>
      <c r="D18486" s="159">
        <v>1004.48</v>
      </c>
    </row>
    <row r="18487" spans="3:4" ht="15" hidden="1" customHeight="1" x14ac:dyDescent="0.25">
      <c r="C18487" s="160" t="s">
        <v>558</v>
      </c>
      <c r="D18487" s="161">
        <v>953.41</v>
      </c>
    </row>
    <row r="18488" spans="3:4" ht="15" hidden="1" customHeight="1" x14ac:dyDescent="0.25">
      <c r="C18488" s="158" t="s">
        <v>309</v>
      </c>
      <c r="D18488" s="159">
        <v>219.64</v>
      </c>
    </row>
    <row r="18489" spans="3:4" ht="15" hidden="1" customHeight="1" x14ac:dyDescent="0.25">
      <c r="C18489" s="160" t="s">
        <v>547</v>
      </c>
      <c r="D18489" s="161">
        <v>637.59</v>
      </c>
    </row>
    <row r="18490" spans="3:4" ht="15" hidden="1" customHeight="1" x14ac:dyDescent="0.25">
      <c r="C18490" s="158" t="s">
        <v>545</v>
      </c>
      <c r="D18490" s="159">
        <v>364.91</v>
      </c>
    </row>
    <row r="18491" spans="3:4" ht="15" hidden="1" customHeight="1" x14ac:dyDescent="0.25">
      <c r="C18491" s="160" t="s">
        <v>546</v>
      </c>
      <c r="D18491" s="161">
        <v>433.27</v>
      </c>
    </row>
    <row r="18492" spans="3:4" ht="15" hidden="1" customHeight="1" x14ac:dyDescent="0.25">
      <c r="C18492" s="158" t="s">
        <v>312</v>
      </c>
      <c r="D18492" s="159">
        <v>898.79</v>
      </c>
    </row>
    <row r="18493" spans="3:4" ht="15" hidden="1" customHeight="1" x14ac:dyDescent="0.25">
      <c r="C18493" s="160" t="s">
        <v>307</v>
      </c>
      <c r="D18493" s="161">
        <v>1212.3</v>
      </c>
    </row>
    <row r="18494" spans="3:4" ht="15" hidden="1" customHeight="1" x14ac:dyDescent="0.25">
      <c r="C18494" s="158" t="s">
        <v>552</v>
      </c>
      <c r="D18494" s="159">
        <v>705.97</v>
      </c>
    </row>
    <row r="18495" spans="3:4" ht="15" hidden="1" customHeight="1" x14ac:dyDescent="0.25">
      <c r="C18495" s="160" t="s">
        <v>541</v>
      </c>
      <c r="D18495" s="161">
        <v>1132.52</v>
      </c>
    </row>
    <row r="18496" spans="3:4" ht="15" hidden="1" customHeight="1" x14ac:dyDescent="0.25">
      <c r="C18496" s="158" t="s">
        <v>556</v>
      </c>
      <c r="D18496" s="159">
        <v>568.05999999999995</v>
      </c>
    </row>
    <row r="18497" spans="3:4" ht="15" hidden="1" customHeight="1" x14ac:dyDescent="0.25">
      <c r="C18497" s="160" t="s">
        <v>543</v>
      </c>
      <c r="D18497" s="161">
        <v>659.16</v>
      </c>
    </row>
    <row r="18498" spans="3:4" ht="15" hidden="1" customHeight="1" x14ac:dyDescent="0.25">
      <c r="C18498" s="158" t="s">
        <v>546</v>
      </c>
      <c r="D18498" s="159">
        <v>226.02</v>
      </c>
    </row>
    <row r="18499" spans="3:4" ht="15" hidden="1" customHeight="1" x14ac:dyDescent="0.25">
      <c r="C18499" s="160" t="s">
        <v>542</v>
      </c>
      <c r="D18499" s="161">
        <v>30.79</v>
      </c>
    </row>
    <row r="18500" spans="3:4" ht="15" hidden="1" customHeight="1" x14ac:dyDescent="0.25">
      <c r="C18500" s="158" t="s">
        <v>539</v>
      </c>
      <c r="D18500" s="159">
        <v>1250.29</v>
      </c>
    </row>
    <row r="18501" spans="3:4" ht="15" hidden="1" customHeight="1" x14ac:dyDescent="0.25">
      <c r="C18501" s="160" t="s">
        <v>308</v>
      </c>
      <c r="D18501" s="161">
        <v>269.5</v>
      </c>
    </row>
    <row r="18502" spans="3:4" ht="15" hidden="1" customHeight="1" x14ac:dyDescent="0.25">
      <c r="C18502" s="158" t="s">
        <v>309</v>
      </c>
      <c r="D18502" s="159">
        <v>1202.97</v>
      </c>
    </row>
    <row r="18503" spans="3:4" ht="15" hidden="1" customHeight="1" x14ac:dyDescent="0.25">
      <c r="C18503" s="160" t="s">
        <v>556</v>
      </c>
      <c r="D18503" s="161">
        <v>706.85</v>
      </c>
    </row>
    <row r="18504" spans="3:4" ht="15" hidden="1" customHeight="1" x14ac:dyDescent="0.25">
      <c r="C18504" s="158" t="s">
        <v>541</v>
      </c>
      <c r="D18504" s="159">
        <v>1001.62</v>
      </c>
    </row>
    <row r="18505" spans="3:4" ht="15" hidden="1" customHeight="1" x14ac:dyDescent="0.25">
      <c r="C18505" s="160" t="s">
        <v>312</v>
      </c>
      <c r="D18505" s="161">
        <v>1270.3800000000001</v>
      </c>
    </row>
    <row r="18506" spans="3:4" ht="15" hidden="1" customHeight="1" x14ac:dyDescent="0.25">
      <c r="C18506" s="158" t="s">
        <v>543</v>
      </c>
      <c r="D18506" s="159">
        <v>443.16</v>
      </c>
    </row>
    <row r="18507" spans="3:4" ht="15" hidden="1" customHeight="1" x14ac:dyDescent="0.25">
      <c r="C18507" s="160" t="s">
        <v>554</v>
      </c>
      <c r="D18507" s="161">
        <v>431.89</v>
      </c>
    </row>
    <row r="18508" spans="3:4" ht="15" hidden="1" customHeight="1" x14ac:dyDescent="0.25">
      <c r="C18508" s="158" t="s">
        <v>553</v>
      </c>
      <c r="D18508" s="159">
        <v>705.41</v>
      </c>
    </row>
    <row r="18509" spans="3:4" ht="15" hidden="1" customHeight="1" x14ac:dyDescent="0.25">
      <c r="C18509" s="160" t="s">
        <v>544</v>
      </c>
      <c r="D18509" s="161">
        <v>1121.04</v>
      </c>
    </row>
    <row r="18510" spans="3:4" ht="15" hidden="1" customHeight="1" x14ac:dyDescent="0.25">
      <c r="C18510" s="158" t="s">
        <v>552</v>
      </c>
      <c r="D18510" s="159">
        <v>974.7</v>
      </c>
    </row>
    <row r="18511" spans="3:4" ht="15" hidden="1" customHeight="1" x14ac:dyDescent="0.25">
      <c r="C18511" s="160" t="s">
        <v>542</v>
      </c>
      <c r="D18511" s="161">
        <v>258.57</v>
      </c>
    </row>
    <row r="18512" spans="3:4" ht="15" hidden="1" customHeight="1" x14ac:dyDescent="0.25">
      <c r="C18512" s="158" t="s">
        <v>552</v>
      </c>
      <c r="D18512" s="159">
        <v>162.56</v>
      </c>
    </row>
    <row r="18513" spans="3:4" ht="15" hidden="1" customHeight="1" x14ac:dyDescent="0.25">
      <c r="C18513" s="160" t="s">
        <v>553</v>
      </c>
      <c r="D18513" s="161">
        <v>423.45</v>
      </c>
    </row>
    <row r="18514" spans="3:4" ht="15" hidden="1" customHeight="1" x14ac:dyDescent="0.25">
      <c r="C18514" s="158" t="s">
        <v>309</v>
      </c>
      <c r="D18514" s="159">
        <v>632.78</v>
      </c>
    </row>
    <row r="18515" spans="3:4" ht="15" hidden="1" customHeight="1" x14ac:dyDescent="0.25">
      <c r="C18515" s="160" t="s">
        <v>309</v>
      </c>
      <c r="D18515" s="161">
        <v>499.23</v>
      </c>
    </row>
    <row r="18516" spans="3:4" ht="15" hidden="1" customHeight="1" x14ac:dyDescent="0.25">
      <c r="C18516" s="158" t="s">
        <v>545</v>
      </c>
      <c r="D18516" s="159">
        <v>118.72</v>
      </c>
    </row>
    <row r="18517" spans="3:4" ht="15" hidden="1" customHeight="1" x14ac:dyDescent="0.25">
      <c r="C18517" s="160" t="s">
        <v>307</v>
      </c>
      <c r="D18517" s="161">
        <v>752.15</v>
      </c>
    </row>
    <row r="18518" spans="3:4" ht="15" hidden="1" customHeight="1" x14ac:dyDescent="0.25">
      <c r="C18518" s="158" t="s">
        <v>308</v>
      </c>
      <c r="D18518" s="159">
        <v>154.35</v>
      </c>
    </row>
    <row r="18519" spans="3:4" ht="15" hidden="1" customHeight="1" x14ac:dyDescent="0.25">
      <c r="C18519" s="160" t="s">
        <v>549</v>
      </c>
      <c r="D18519" s="161">
        <v>371.91</v>
      </c>
    </row>
    <row r="18520" spans="3:4" ht="15" hidden="1" customHeight="1" x14ac:dyDescent="0.25">
      <c r="C18520" s="158" t="s">
        <v>551</v>
      </c>
      <c r="D18520" s="159">
        <v>412.73</v>
      </c>
    </row>
    <row r="18521" spans="3:4" ht="15" hidden="1" customHeight="1" x14ac:dyDescent="0.25">
      <c r="C18521" s="160" t="s">
        <v>558</v>
      </c>
      <c r="D18521" s="161">
        <v>360.2</v>
      </c>
    </row>
    <row r="18522" spans="3:4" ht="15" hidden="1" customHeight="1" x14ac:dyDescent="0.25">
      <c r="C18522" s="158" t="s">
        <v>553</v>
      </c>
      <c r="D18522" s="159">
        <v>714.94</v>
      </c>
    </row>
    <row r="18523" spans="3:4" ht="15" hidden="1" customHeight="1" x14ac:dyDescent="0.25">
      <c r="C18523" s="160" t="s">
        <v>307</v>
      </c>
      <c r="D18523" s="161">
        <v>728.79</v>
      </c>
    </row>
    <row r="18524" spans="3:4" ht="15" hidden="1" customHeight="1" x14ac:dyDescent="0.25">
      <c r="C18524" s="158" t="s">
        <v>539</v>
      </c>
      <c r="D18524" s="159">
        <v>622.54</v>
      </c>
    </row>
    <row r="18525" spans="3:4" ht="15" hidden="1" customHeight="1" x14ac:dyDescent="0.25">
      <c r="C18525" s="160" t="s">
        <v>550</v>
      </c>
      <c r="D18525" s="161">
        <v>781.82</v>
      </c>
    </row>
    <row r="18526" spans="3:4" ht="15" hidden="1" customHeight="1" x14ac:dyDescent="0.25">
      <c r="C18526" s="158" t="s">
        <v>309</v>
      </c>
      <c r="D18526" s="159">
        <v>550.28</v>
      </c>
    </row>
    <row r="18527" spans="3:4" ht="15" hidden="1" customHeight="1" x14ac:dyDescent="0.25">
      <c r="C18527" s="160" t="s">
        <v>309</v>
      </c>
      <c r="D18527" s="161">
        <v>764.61</v>
      </c>
    </row>
    <row r="18528" spans="3:4" ht="15" hidden="1" customHeight="1" x14ac:dyDescent="0.25">
      <c r="C18528" s="158" t="s">
        <v>542</v>
      </c>
      <c r="D18528" s="159">
        <v>1201.3800000000001</v>
      </c>
    </row>
    <row r="18529" spans="3:4" ht="15" hidden="1" customHeight="1" x14ac:dyDescent="0.25">
      <c r="C18529" s="160" t="s">
        <v>552</v>
      </c>
      <c r="D18529" s="161">
        <v>153.68</v>
      </c>
    </row>
    <row r="18530" spans="3:4" ht="15" hidden="1" customHeight="1" x14ac:dyDescent="0.25">
      <c r="C18530" s="158" t="s">
        <v>312</v>
      </c>
      <c r="D18530" s="159">
        <v>538.14</v>
      </c>
    </row>
    <row r="18531" spans="3:4" ht="15" hidden="1" customHeight="1" x14ac:dyDescent="0.25">
      <c r="C18531" s="160" t="s">
        <v>556</v>
      </c>
      <c r="D18531" s="161">
        <v>414.88</v>
      </c>
    </row>
    <row r="18532" spans="3:4" ht="15" hidden="1" customHeight="1" x14ac:dyDescent="0.25">
      <c r="C18532" s="158" t="s">
        <v>552</v>
      </c>
      <c r="D18532" s="159">
        <v>616.94000000000005</v>
      </c>
    </row>
    <row r="18533" spans="3:4" ht="15" hidden="1" customHeight="1" x14ac:dyDescent="0.25">
      <c r="C18533" s="160" t="s">
        <v>552</v>
      </c>
      <c r="D18533" s="161">
        <v>1042.6099999999999</v>
      </c>
    </row>
    <row r="18534" spans="3:4" ht="15" hidden="1" customHeight="1" x14ac:dyDescent="0.25">
      <c r="C18534" s="158" t="s">
        <v>553</v>
      </c>
      <c r="D18534" s="159">
        <v>591.25</v>
      </c>
    </row>
    <row r="18535" spans="3:4" ht="15" hidden="1" customHeight="1" x14ac:dyDescent="0.25">
      <c r="C18535" s="160" t="s">
        <v>309</v>
      </c>
      <c r="D18535" s="161">
        <v>604.79999999999995</v>
      </c>
    </row>
    <row r="18536" spans="3:4" ht="15" hidden="1" customHeight="1" x14ac:dyDescent="0.25">
      <c r="C18536" s="158" t="s">
        <v>539</v>
      </c>
      <c r="D18536" s="159">
        <v>104.77</v>
      </c>
    </row>
    <row r="18537" spans="3:4" ht="15" hidden="1" customHeight="1" x14ac:dyDescent="0.25">
      <c r="C18537" s="160" t="s">
        <v>309</v>
      </c>
      <c r="D18537" s="161">
        <v>688.38</v>
      </c>
    </row>
    <row r="18538" spans="3:4" ht="15" hidden="1" customHeight="1" x14ac:dyDescent="0.25">
      <c r="C18538" s="158" t="s">
        <v>556</v>
      </c>
      <c r="D18538" s="159">
        <v>564.53</v>
      </c>
    </row>
    <row r="18539" spans="3:4" ht="15" hidden="1" customHeight="1" x14ac:dyDescent="0.25">
      <c r="C18539" s="160" t="s">
        <v>546</v>
      </c>
      <c r="D18539" s="161">
        <v>1204.68</v>
      </c>
    </row>
    <row r="18540" spans="3:4" ht="15" hidden="1" customHeight="1" x14ac:dyDescent="0.25">
      <c r="C18540" s="158" t="s">
        <v>308</v>
      </c>
      <c r="D18540" s="159">
        <v>1187.7</v>
      </c>
    </row>
    <row r="18541" spans="3:4" ht="15" hidden="1" customHeight="1" x14ac:dyDescent="0.25">
      <c r="C18541" s="160" t="s">
        <v>308</v>
      </c>
      <c r="D18541" s="161">
        <v>554.07000000000005</v>
      </c>
    </row>
    <row r="18542" spans="3:4" ht="15" hidden="1" customHeight="1" x14ac:dyDescent="0.25">
      <c r="C18542" s="158" t="s">
        <v>554</v>
      </c>
      <c r="D18542" s="159">
        <v>709.65</v>
      </c>
    </row>
    <row r="18543" spans="3:4" ht="15" hidden="1" customHeight="1" x14ac:dyDescent="0.25">
      <c r="C18543" s="160" t="s">
        <v>312</v>
      </c>
      <c r="D18543" s="161">
        <v>571.13</v>
      </c>
    </row>
    <row r="18544" spans="3:4" ht="15" hidden="1" customHeight="1" x14ac:dyDescent="0.25">
      <c r="C18544" s="158" t="s">
        <v>549</v>
      </c>
      <c r="D18544" s="159">
        <v>437.28</v>
      </c>
    </row>
    <row r="18545" spans="3:4" ht="15" hidden="1" customHeight="1" x14ac:dyDescent="0.25">
      <c r="C18545" s="160" t="s">
        <v>558</v>
      </c>
      <c r="D18545" s="161">
        <v>915.77</v>
      </c>
    </row>
    <row r="18546" spans="3:4" ht="15" hidden="1" customHeight="1" x14ac:dyDescent="0.25">
      <c r="C18546" s="158" t="s">
        <v>309</v>
      </c>
      <c r="D18546" s="159">
        <v>317.56</v>
      </c>
    </row>
    <row r="18547" spans="3:4" ht="15" hidden="1" customHeight="1" x14ac:dyDescent="0.25">
      <c r="C18547" s="160" t="s">
        <v>540</v>
      </c>
      <c r="D18547" s="161">
        <v>503.71</v>
      </c>
    </row>
    <row r="18548" spans="3:4" ht="15" hidden="1" customHeight="1" x14ac:dyDescent="0.25">
      <c r="C18548" s="158" t="s">
        <v>309</v>
      </c>
      <c r="D18548" s="159">
        <v>1232.67</v>
      </c>
    </row>
    <row r="18549" spans="3:4" ht="15" hidden="1" customHeight="1" x14ac:dyDescent="0.25">
      <c r="C18549" s="160" t="s">
        <v>539</v>
      </c>
      <c r="D18549" s="161">
        <v>931.38</v>
      </c>
    </row>
    <row r="18550" spans="3:4" ht="15" hidden="1" customHeight="1" x14ac:dyDescent="0.25">
      <c r="C18550" s="158" t="s">
        <v>307</v>
      </c>
      <c r="D18550" s="159">
        <v>1141.72</v>
      </c>
    </row>
    <row r="18551" spans="3:4" ht="15" hidden="1" customHeight="1" x14ac:dyDescent="0.25">
      <c r="C18551" s="160" t="s">
        <v>551</v>
      </c>
      <c r="D18551" s="161">
        <v>1102.1199999999999</v>
      </c>
    </row>
    <row r="18552" spans="3:4" ht="15" hidden="1" customHeight="1" x14ac:dyDescent="0.25">
      <c r="C18552" s="158" t="s">
        <v>546</v>
      </c>
      <c r="D18552" s="159">
        <v>227.06</v>
      </c>
    </row>
    <row r="18553" spans="3:4" ht="15" hidden="1" customHeight="1" x14ac:dyDescent="0.25">
      <c r="C18553" s="160" t="s">
        <v>542</v>
      </c>
      <c r="D18553" s="161">
        <v>1233.46</v>
      </c>
    </row>
    <row r="18554" spans="3:4" ht="15" hidden="1" customHeight="1" x14ac:dyDescent="0.25">
      <c r="C18554" s="158" t="s">
        <v>557</v>
      </c>
      <c r="D18554" s="159">
        <v>1020.87</v>
      </c>
    </row>
    <row r="18555" spans="3:4" ht="15" hidden="1" customHeight="1" x14ac:dyDescent="0.25">
      <c r="C18555" s="160" t="s">
        <v>552</v>
      </c>
      <c r="D18555" s="161">
        <v>1183.8599999999999</v>
      </c>
    </row>
    <row r="18556" spans="3:4" ht="15" hidden="1" customHeight="1" x14ac:dyDescent="0.25">
      <c r="C18556" s="158" t="s">
        <v>553</v>
      </c>
      <c r="D18556" s="159">
        <v>553.86</v>
      </c>
    </row>
    <row r="18557" spans="3:4" ht="15" hidden="1" customHeight="1" x14ac:dyDescent="0.25">
      <c r="C18557" s="160" t="s">
        <v>543</v>
      </c>
      <c r="D18557" s="161">
        <v>596.5</v>
      </c>
    </row>
    <row r="18558" spans="3:4" ht="15" hidden="1" customHeight="1" x14ac:dyDescent="0.25">
      <c r="C18558" s="158" t="s">
        <v>546</v>
      </c>
      <c r="D18558" s="159">
        <v>94.1</v>
      </c>
    </row>
    <row r="18559" spans="3:4" ht="15" hidden="1" customHeight="1" x14ac:dyDescent="0.25">
      <c r="C18559" s="160" t="s">
        <v>542</v>
      </c>
      <c r="D18559" s="161">
        <v>80.25</v>
      </c>
    </row>
    <row r="18560" spans="3:4" ht="15" hidden="1" customHeight="1" x14ac:dyDescent="0.25">
      <c r="C18560" s="158" t="s">
        <v>309</v>
      </c>
      <c r="D18560" s="159">
        <v>948.67</v>
      </c>
    </row>
    <row r="18561" spans="3:4" ht="15" hidden="1" customHeight="1" x14ac:dyDescent="0.25">
      <c r="C18561" s="160" t="s">
        <v>539</v>
      </c>
      <c r="D18561" s="161">
        <v>984.53</v>
      </c>
    </row>
    <row r="18562" spans="3:4" ht="15" hidden="1" customHeight="1" x14ac:dyDescent="0.25">
      <c r="C18562" s="158" t="s">
        <v>551</v>
      </c>
      <c r="D18562" s="159">
        <v>714.01</v>
      </c>
    </row>
    <row r="18563" spans="3:4" ht="15" hidden="1" customHeight="1" x14ac:dyDescent="0.25">
      <c r="C18563" s="160" t="s">
        <v>309</v>
      </c>
      <c r="D18563" s="161">
        <v>381.31</v>
      </c>
    </row>
    <row r="18564" spans="3:4" ht="15" hidden="1" customHeight="1" x14ac:dyDescent="0.25">
      <c r="C18564" s="158" t="s">
        <v>543</v>
      </c>
      <c r="D18564" s="159">
        <v>1020.87</v>
      </c>
    </row>
    <row r="18565" spans="3:4" ht="15" hidden="1" customHeight="1" x14ac:dyDescent="0.25">
      <c r="C18565" s="160" t="s">
        <v>546</v>
      </c>
      <c r="D18565" s="161">
        <v>291.33999999999997</v>
      </c>
    </row>
    <row r="18566" spans="3:4" ht="15" hidden="1" customHeight="1" x14ac:dyDescent="0.25">
      <c r="C18566" s="158" t="s">
        <v>544</v>
      </c>
      <c r="D18566" s="159">
        <v>151.63</v>
      </c>
    </row>
    <row r="18567" spans="3:4" ht="15" hidden="1" customHeight="1" x14ac:dyDescent="0.25">
      <c r="C18567" s="160" t="s">
        <v>542</v>
      </c>
      <c r="D18567" s="161">
        <v>89.84</v>
      </c>
    </row>
    <row r="18568" spans="3:4" ht="15" hidden="1" customHeight="1" x14ac:dyDescent="0.25">
      <c r="C18568" s="158" t="s">
        <v>308</v>
      </c>
      <c r="D18568" s="159">
        <v>1122.4000000000001</v>
      </c>
    </row>
    <row r="18569" spans="3:4" ht="15" hidden="1" customHeight="1" x14ac:dyDescent="0.25">
      <c r="C18569" s="160" t="s">
        <v>307</v>
      </c>
      <c r="D18569" s="161">
        <v>911.64</v>
      </c>
    </row>
    <row r="18570" spans="3:4" ht="15" hidden="1" customHeight="1" x14ac:dyDescent="0.25">
      <c r="C18570" s="158" t="s">
        <v>543</v>
      </c>
      <c r="D18570" s="159">
        <v>54.94</v>
      </c>
    </row>
    <row r="18571" spans="3:4" ht="15" hidden="1" customHeight="1" x14ac:dyDescent="0.25">
      <c r="C18571" s="160" t="s">
        <v>309</v>
      </c>
      <c r="D18571" s="161">
        <v>555.16</v>
      </c>
    </row>
    <row r="18572" spans="3:4" ht="15" hidden="1" customHeight="1" x14ac:dyDescent="0.25">
      <c r="C18572" s="158" t="s">
        <v>556</v>
      </c>
      <c r="D18572" s="159">
        <v>874.13</v>
      </c>
    </row>
    <row r="18573" spans="3:4" ht="15" hidden="1" customHeight="1" x14ac:dyDescent="0.25">
      <c r="C18573" s="160" t="s">
        <v>551</v>
      </c>
      <c r="D18573" s="161">
        <v>1051.92</v>
      </c>
    </row>
    <row r="18574" spans="3:4" ht="15" hidden="1" customHeight="1" x14ac:dyDescent="0.25">
      <c r="C18574" s="158" t="s">
        <v>557</v>
      </c>
      <c r="D18574" s="159">
        <v>382.82</v>
      </c>
    </row>
    <row r="18575" spans="3:4" ht="15" hidden="1" customHeight="1" x14ac:dyDescent="0.25">
      <c r="C18575" s="160" t="s">
        <v>308</v>
      </c>
      <c r="D18575" s="161">
        <v>785.78</v>
      </c>
    </row>
    <row r="18576" spans="3:4" ht="15" hidden="1" customHeight="1" x14ac:dyDescent="0.25">
      <c r="C18576" s="158" t="s">
        <v>309</v>
      </c>
      <c r="D18576" s="159">
        <v>331.58</v>
      </c>
    </row>
    <row r="18577" spans="3:4" ht="15" hidden="1" customHeight="1" x14ac:dyDescent="0.25">
      <c r="C18577" s="160" t="s">
        <v>546</v>
      </c>
      <c r="D18577" s="161">
        <v>1282.68</v>
      </c>
    </row>
    <row r="18578" spans="3:4" ht="15" hidden="1" customHeight="1" x14ac:dyDescent="0.25">
      <c r="C18578" s="158" t="s">
        <v>544</v>
      </c>
      <c r="D18578" s="159">
        <v>842.67</v>
      </c>
    </row>
    <row r="18579" spans="3:4" ht="15" hidden="1" customHeight="1" x14ac:dyDescent="0.25">
      <c r="C18579" s="160" t="s">
        <v>549</v>
      </c>
      <c r="D18579" s="161">
        <v>327.77</v>
      </c>
    </row>
    <row r="18580" spans="3:4" ht="15" hidden="1" customHeight="1" x14ac:dyDescent="0.25">
      <c r="C18580" s="158" t="s">
        <v>546</v>
      </c>
      <c r="D18580" s="159">
        <v>433.22</v>
      </c>
    </row>
    <row r="18581" spans="3:4" ht="15" hidden="1" customHeight="1" x14ac:dyDescent="0.25">
      <c r="C18581" s="160" t="s">
        <v>308</v>
      </c>
      <c r="D18581" s="161">
        <v>554.5</v>
      </c>
    </row>
    <row r="18582" spans="3:4" ht="15" hidden="1" customHeight="1" x14ac:dyDescent="0.25">
      <c r="C18582" s="158" t="s">
        <v>556</v>
      </c>
      <c r="D18582" s="159">
        <v>740.07</v>
      </c>
    </row>
    <row r="18583" spans="3:4" ht="15" hidden="1" customHeight="1" x14ac:dyDescent="0.25">
      <c r="C18583" s="160" t="s">
        <v>309</v>
      </c>
      <c r="D18583" s="161">
        <v>648.41</v>
      </c>
    </row>
    <row r="18584" spans="3:4" ht="15" hidden="1" customHeight="1" x14ac:dyDescent="0.25">
      <c r="C18584" s="158" t="s">
        <v>307</v>
      </c>
      <c r="D18584" s="159">
        <v>400.04</v>
      </c>
    </row>
    <row r="18585" spans="3:4" ht="15" hidden="1" customHeight="1" x14ac:dyDescent="0.25">
      <c r="C18585" s="160" t="s">
        <v>308</v>
      </c>
      <c r="D18585" s="161">
        <v>842.05</v>
      </c>
    </row>
    <row r="18586" spans="3:4" ht="15" hidden="1" customHeight="1" x14ac:dyDescent="0.25">
      <c r="C18586" s="158" t="s">
        <v>552</v>
      </c>
      <c r="D18586" s="159">
        <v>1037.21</v>
      </c>
    </row>
    <row r="18587" spans="3:4" ht="15" hidden="1" customHeight="1" x14ac:dyDescent="0.25">
      <c r="C18587" s="160" t="s">
        <v>542</v>
      </c>
      <c r="D18587" s="161">
        <v>567.91</v>
      </c>
    </row>
    <row r="18588" spans="3:4" ht="15" hidden="1" customHeight="1" x14ac:dyDescent="0.25">
      <c r="C18588" s="158" t="s">
        <v>552</v>
      </c>
      <c r="D18588" s="159">
        <v>121.12</v>
      </c>
    </row>
    <row r="18589" spans="3:4" ht="15" hidden="1" customHeight="1" x14ac:dyDescent="0.25">
      <c r="C18589" s="160" t="s">
        <v>307</v>
      </c>
      <c r="D18589" s="161">
        <v>486.77</v>
      </c>
    </row>
    <row r="18590" spans="3:4" ht="15" hidden="1" customHeight="1" x14ac:dyDescent="0.25">
      <c r="C18590" s="158" t="s">
        <v>539</v>
      </c>
      <c r="D18590" s="159">
        <v>382.4</v>
      </c>
    </row>
    <row r="18591" spans="3:4" ht="15" hidden="1" customHeight="1" x14ac:dyDescent="0.25">
      <c r="C18591" s="160" t="s">
        <v>544</v>
      </c>
      <c r="D18591" s="161">
        <v>404.5</v>
      </c>
    </row>
    <row r="18592" spans="3:4" ht="15" hidden="1" customHeight="1" x14ac:dyDescent="0.25">
      <c r="C18592" s="158" t="s">
        <v>551</v>
      </c>
      <c r="D18592" s="159">
        <v>736.46</v>
      </c>
    </row>
    <row r="18593" spans="3:4" ht="15" hidden="1" customHeight="1" x14ac:dyDescent="0.25">
      <c r="C18593" s="160" t="s">
        <v>539</v>
      </c>
      <c r="D18593" s="161">
        <v>262.83999999999997</v>
      </c>
    </row>
    <row r="18594" spans="3:4" ht="15" hidden="1" customHeight="1" x14ac:dyDescent="0.25">
      <c r="C18594" s="158" t="s">
        <v>539</v>
      </c>
      <c r="D18594" s="159">
        <v>658.71</v>
      </c>
    </row>
    <row r="18595" spans="3:4" ht="15" hidden="1" customHeight="1" x14ac:dyDescent="0.25">
      <c r="C18595" s="160" t="s">
        <v>539</v>
      </c>
      <c r="D18595" s="161">
        <v>30.13</v>
      </c>
    </row>
    <row r="18596" spans="3:4" ht="15" hidden="1" customHeight="1" x14ac:dyDescent="0.25">
      <c r="C18596" s="158" t="s">
        <v>540</v>
      </c>
      <c r="D18596" s="159">
        <v>606.52</v>
      </c>
    </row>
    <row r="18597" spans="3:4" ht="15" hidden="1" customHeight="1" x14ac:dyDescent="0.25">
      <c r="C18597" s="160" t="s">
        <v>556</v>
      </c>
      <c r="D18597" s="161">
        <v>288.06</v>
      </c>
    </row>
    <row r="18598" spans="3:4" ht="15" hidden="1" customHeight="1" x14ac:dyDescent="0.25">
      <c r="C18598" s="158" t="s">
        <v>557</v>
      </c>
      <c r="D18598" s="159">
        <v>877.61</v>
      </c>
    </row>
    <row r="18599" spans="3:4" ht="15" hidden="1" customHeight="1" x14ac:dyDescent="0.25">
      <c r="C18599" s="160" t="s">
        <v>309</v>
      </c>
      <c r="D18599" s="161">
        <v>1206.17</v>
      </c>
    </row>
    <row r="18600" spans="3:4" ht="15" hidden="1" customHeight="1" x14ac:dyDescent="0.25">
      <c r="C18600" s="158" t="s">
        <v>540</v>
      </c>
      <c r="D18600" s="159">
        <v>442.56</v>
      </c>
    </row>
    <row r="18601" spans="3:4" ht="15" hidden="1" customHeight="1" x14ac:dyDescent="0.25">
      <c r="C18601" s="160" t="s">
        <v>556</v>
      </c>
      <c r="D18601" s="161">
        <v>1030.6199999999999</v>
      </c>
    </row>
    <row r="18602" spans="3:4" ht="15" hidden="1" customHeight="1" x14ac:dyDescent="0.25">
      <c r="C18602" s="158" t="s">
        <v>547</v>
      </c>
      <c r="D18602" s="159">
        <v>423.96</v>
      </c>
    </row>
    <row r="18603" spans="3:4" ht="15" hidden="1" customHeight="1" x14ac:dyDescent="0.25">
      <c r="C18603" s="160" t="s">
        <v>307</v>
      </c>
      <c r="D18603" s="161">
        <v>279.39</v>
      </c>
    </row>
    <row r="18604" spans="3:4" ht="15" hidden="1" customHeight="1" x14ac:dyDescent="0.25">
      <c r="C18604" s="158" t="s">
        <v>553</v>
      </c>
      <c r="D18604" s="159">
        <v>404.65</v>
      </c>
    </row>
    <row r="18605" spans="3:4" ht="15" hidden="1" customHeight="1" x14ac:dyDescent="0.25">
      <c r="C18605" s="160" t="s">
        <v>541</v>
      </c>
      <c r="D18605" s="161">
        <v>654.5</v>
      </c>
    </row>
    <row r="18606" spans="3:4" ht="15" hidden="1" customHeight="1" x14ac:dyDescent="0.25">
      <c r="C18606" s="158" t="s">
        <v>554</v>
      </c>
      <c r="D18606" s="159">
        <v>663.72</v>
      </c>
    </row>
    <row r="18607" spans="3:4" ht="15" hidden="1" customHeight="1" x14ac:dyDescent="0.25">
      <c r="C18607" s="160" t="s">
        <v>545</v>
      </c>
      <c r="D18607" s="161">
        <v>99.95</v>
      </c>
    </row>
    <row r="18608" spans="3:4" ht="15" hidden="1" customHeight="1" x14ac:dyDescent="0.25">
      <c r="C18608" s="158" t="s">
        <v>553</v>
      </c>
      <c r="D18608" s="159">
        <v>333.69</v>
      </c>
    </row>
    <row r="18609" spans="3:4" ht="15" hidden="1" customHeight="1" x14ac:dyDescent="0.25">
      <c r="C18609" s="160" t="s">
        <v>550</v>
      </c>
      <c r="D18609" s="161">
        <v>1000.05</v>
      </c>
    </row>
    <row r="18610" spans="3:4" ht="15" hidden="1" customHeight="1" x14ac:dyDescent="0.25">
      <c r="C18610" s="158" t="s">
        <v>312</v>
      </c>
      <c r="D18610" s="159">
        <v>383.67</v>
      </c>
    </row>
    <row r="18611" spans="3:4" ht="15" hidden="1" customHeight="1" x14ac:dyDescent="0.25">
      <c r="C18611" s="160" t="s">
        <v>552</v>
      </c>
      <c r="D18611" s="161">
        <v>470.38</v>
      </c>
    </row>
    <row r="18612" spans="3:4" ht="15" hidden="1" customHeight="1" x14ac:dyDescent="0.25">
      <c r="C18612" s="158" t="s">
        <v>539</v>
      </c>
      <c r="D18612" s="159">
        <v>1222.2</v>
      </c>
    </row>
    <row r="18613" spans="3:4" ht="15" hidden="1" customHeight="1" x14ac:dyDescent="0.25">
      <c r="C18613" s="160" t="s">
        <v>548</v>
      </c>
      <c r="D18613" s="161">
        <v>905.18</v>
      </c>
    </row>
    <row r="18614" spans="3:4" ht="15" hidden="1" customHeight="1" x14ac:dyDescent="0.25">
      <c r="C18614" s="158" t="s">
        <v>542</v>
      </c>
      <c r="D18614" s="159">
        <v>239.32</v>
      </c>
    </row>
    <row r="18615" spans="3:4" ht="15" hidden="1" customHeight="1" x14ac:dyDescent="0.25">
      <c r="C18615" s="160" t="s">
        <v>557</v>
      </c>
      <c r="D18615" s="161">
        <v>283.79000000000002</v>
      </c>
    </row>
    <row r="18616" spans="3:4" ht="15" hidden="1" customHeight="1" x14ac:dyDescent="0.25">
      <c r="C18616" s="158" t="s">
        <v>549</v>
      </c>
      <c r="D18616" s="159">
        <v>234.53</v>
      </c>
    </row>
    <row r="18617" spans="3:4" ht="15" hidden="1" customHeight="1" x14ac:dyDescent="0.25">
      <c r="C18617" s="160" t="s">
        <v>551</v>
      </c>
      <c r="D18617" s="161">
        <v>627.6</v>
      </c>
    </row>
    <row r="18618" spans="3:4" ht="15" hidden="1" customHeight="1" x14ac:dyDescent="0.25">
      <c r="C18618" s="158" t="s">
        <v>545</v>
      </c>
      <c r="D18618" s="159">
        <v>752.61</v>
      </c>
    </row>
    <row r="18619" spans="3:4" ht="15" hidden="1" customHeight="1" x14ac:dyDescent="0.25">
      <c r="C18619" s="160" t="s">
        <v>549</v>
      </c>
      <c r="D18619" s="161">
        <v>646.23</v>
      </c>
    </row>
    <row r="18620" spans="3:4" ht="15" hidden="1" customHeight="1" x14ac:dyDescent="0.25">
      <c r="C18620" s="158" t="s">
        <v>551</v>
      </c>
      <c r="D18620" s="159">
        <v>72.150000000000006</v>
      </c>
    </row>
    <row r="18621" spans="3:4" ht="15" hidden="1" customHeight="1" x14ac:dyDescent="0.25">
      <c r="C18621" s="160" t="s">
        <v>539</v>
      </c>
      <c r="D18621" s="161">
        <v>391.39</v>
      </c>
    </row>
    <row r="18622" spans="3:4" ht="15" hidden="1" customHeight="1" x14ac:dyDescent="0.25">
      <c r="C18622" s="158" t="s">
        <v>309</v>
      </c>
      <c r="D18622" s="159">
        <v>268.58999999999997</v>
      </c>
    </row>
    <row r="18623" spans="3:4" ht="15" hidden="1" customHeight="1" x14ac:dyDescent="0.25">
      <c r="C18623" s="160" t="s">
        <v>309</v>
      </c>
      <c r="D18623" s="161">
        <v>711.14</v>
      </c>
    </row>
    <row r="18624" spans="3:4" ht="15" hidden="1" customHeight="1" x14ac:dyDescent="0.25">
      <c r="C18624" s="158" t="s">
        <v>546</v>
      </c>
      <c r="D18624" s="159">
        <v>104.4</v>
      </c>
    </row>
    <row r="18625" spans="3:4" ht="15" hidden="1" customHeight="1" x14ac:dyDescent="0.25">
      <c r="C18625" s="160" t="s">
        <v>553</v>
      </c>
      <c r="D18625" s="161">
        <v>526.24</v>
      </c>
    </row>
    <row r="18626" spans="3:4" ht="15" hidden="1" customHeight="1" x14ac:dyDescent="0.25">
      <c r="C18626" s="158" t="s">
        <v>552</v>
      </c>
      <c r="D18626" s="159">
        <v>1065.49</v>
      </c>
    </row>
    <row r="18627" spans="3:4" ht="15" hidden="1" customHeight="1" x14ac:dyDescent="0.25">
      <c r="C18627" s="160" t="s">
        <v>307</v>
      </c>
      <c r="D18627" s="161">
        <v>224.8</v>
      </c>
    </row>
    <row r="18628" spans="3:4" ht="15" hidden="1" customHeight="1" x14ac:dyDescent="0.25">
      <c r="C18628" s="158" t="s">
        <v>309</v>
      </c>
      <c r="D18628" s="159">
        <v>820.07</v>
      </c>
    </row>
    <row r="18629" spans="3:4" ht="15" hidden="1" customHeight="1" x14ac:dyDescent="0.25">
      <c r="C18629" s="160" t="s">
        <v>548</v>
      </c>
      <c r="D18629" s="161">
        <v>717.92</v>
      </c>
    </row>
    <row r="18630" spans="3:4" ht="15" hidden="1" customHeight="1" x14ac:dyDescent="0.25">
      <c r="C18630" s="158" t="s">
        <v>549</v>
      </c>
      <c r="D18630" s="159">
        <v>305.39</v>
      </c>
    </row>
    <row r="18631" spans="3:4" ht="15" hidden="1" customHeight="1" x14ac:dyDescent="0.25">
      <c r="C18631" s="160" t="s">
        <v>551</v>
      </c>
      <c r="D18631" s="161">
        <v>40.42</v>
      </c>
    </row>
    <row r="18632" spans="3:4" ht="15" hidden="1" customHeight="1" x14ac:dyDescent="0.25">
      <c r="C18632" s="158" t="s">
        <v>552</v>
      </c>
      <c r="D18632" s="159">
        <v>310.39</v>
      </c>
    </row>
    <row r="18633" spans="3:4" ht="15" hidden="1" customHeight="1" x14ac:dyDescent="0.25">
      <c r="C18633" s="160" t="s">
        <v>545</v>
      </c>
      <c r="D18633" s="161">
        <v>781.94</v>
      </c>
    </row>
    <row r="18634" spans="3:4" ht="15" hidden="1" customHeight="1" x14ac:dyDescent="0.25">
      <c r="C18634" s="158" t="s">
        <v>543</v>
      </c>
      <c r="D18634" s="159">
        <v>794.37</v>
      </c>
    </row>
    <row r="18635" spans="3:4" ht="15" hidden="1" customHeight="1" x14ac:dyDescent="0.25">
      <c r="C18635" s="160" t="s">
        <v>542</v>
      </c>
      <c r="D18635" s="161">
        <v>1156.49</v>
      </c>
    </row>
    <row r="18636" spans="3:4" ht="15" hidden="1" customHeight="1" x14ac:dyDescent="0.25">
      <c r="C18636" s="158" t="s">
        <v>540</v>
      </c>
      <c r="D18636" s="159">
        <v>171.56</v>
      </c>
    </row>
    <row r="18637" spans="3:4" ht="15" hidden="1" customHeight="1" x14ac:dyDescent="0.25">
      <c r="C18637" s="160" t="s">
        <v>545</v>
      </c>
      <c r="D18637" s="161">
        <v>21.45</v>
      </c>
    </row>
    <row r="18638" spans="3:4" ht="15" hidden="1" customHeight="1" x14ac:dyDescent="0.25">
      <c r="C18638" s="158" t="s">
        <v>553</v>
      </c>
      <c r="D18638" s="159">
        <v>597.35</v>
      </c>
    </row>
    <row r="18639" spans="3:4" ht="15" hidden="1" customHeight="1" x14ac:dyDescent="0.25">
      <c r="C18639" s="160" t="s">
        <v>545</v>
      </c>
      <c r="D18639" s="161">
        <v>612.57000000000005</v>
      </c>
    </row>
    <row r="18640" spans="3:4" ht="15" hidden="1" customHeight="1" x14ac:dyDescent="0.25">
      <c r="C18640" s="158" t="s">
        <v>540</v>
      </c>
      <c r="D18640" s="159">
        <v>302.88</v>
      </c>
    </row>
    <row r="18641" spans="3:4" ht="15" hidden="1" customHeight="1" x14ac:dyDescent="0.25">
      <c r="C18641" s="160" t="s">
        <v>307</v>
      </c>
      <c r="D18641" s="161">
        <v>1004.01</v>
      </c>
    </row>
    <row r="18642" spans="3:4" ht="15" hidden="1" customHeight="1" x14ac:dyDescent="0.25">
      <c r="C18642" s="158" t="s">
        <v>312</v>
      </c>
      <c r="D18642" s="159">
        <v>599.91</v>
      </c>
    </row>
    <row r="18643" spans="3:4" ht="15" hidden="1" customHeight="1" x14ac:dyDescent="0.25">
      <c r="C18643" s="160" t="s">
        <v>309</v>
      </c>
      <c r="D18643" s="161">
        <v>588.32000000000005</v>
      </c>
    </row>
    <row r="18644" spans="3:4" ht="15" hidden="1" customHeight="1" x14ac:dyDescent="0.25">
      <c r="C18644" s="158" t="s">
        <v>558</v>
      </c>
      <c r="D18644" s="159">
        <v>1236.17</v>
      </c>
    </row>
    <row r="18645" spans="3:4" ht="15" hidden="1" customHeight="1" x14ac:dyDescent="0.25">
      <c r="C18645" s="160" t="s">
        <v>556</v>
      </c>
      <c r="D18645" s="161">
        <v>552.52</v>
      </c>
    </row>
    <row r="18646" spans="3:4" ht="15" hidden="1" customHeight="1" x14ac:dyDescent="0.25">
      <c r="C18646" s="158" t="s">
        <v>543</v>
      </c>
      <c r="D18646" s="159">
        <v>282.86</v>
      </c>
    </row>
    <row r="18647" spans="3:4" ht="15" hidden="1" customHeight="1" x14ac:dyDescent="0.25">
      <c r="C18647" s="160" t="s">
        <v>540</v>
      </c>
      <c r="D18647" s="161">
        <v>555.6</v>
      </c>
    </row>
    <row r="18648" spans="3:4" ht="15" hidden="1" customHeight="1" x14ac:dyDescent="0.25">
      <c r="C18648" s="158" t="s">
        <v>555</v>
      </c>
      <c r="D18648" s="159">
        <v>727.4</v>
      </c>
    </row>
    <row r="18649" spans="3:4" ht="15" hidden="1" customHeight="1" x14ac:dyDescent="0.25">
      <c r="C18649" s="160" t="s">
        <v>542</v>
      </c>
      <c r="D18649" s="161">
        <v>1116.31</v>
      </c>
    </row>
    <row r="18650" spans="3:4" ht="15" hidden="1" customHeight="1" x14ac:dyDescent="0.25">
      <c r="C18650" s="158" t="s">
        <v>558</v>
      </c>
      <c r="D18650" s="159">
        <v>69.52</v>
      </c>
    </row>
    <row r="18651" spans="3:4" ht="15" hidden="1" customHeight="1" x14ac:dyDescent="0.25">
      <c r="C18651" s="160" t="s">
        <v>307</v>
      </c>
      <c r="D18651" s="161">
        <v>379.68</v>
      </c>
    </row>
    <row r="18652" spans="3:4" ht="15" hidden="1" customHeight="1" x14ac:dyDescent="0.25">
      <c r="C18652" s="158" t="s">
        <v>308</v>
      </c>
      <c r="D18652" s="159">
        <v>376.09</v>
      </c>
    </row>
    <row r="18653" spans="3:4" ht="15" hidden="1" customHeight="1" x14ac:dyDescent="0.25">
      <c r="C18653" s="160" t="s">
        <v>307</v>
      </c>
      <c r="D18653" s="161">
        <v>1174.03</v>
      </c>
    </row>
    <row r="18654" spans="3:4" ht="15" hidden="1" customHeight="1" x14ac:dyDescent="0.25">
      <c r="C18654" s="158" t="s">
        <v>549</v>
      </c>
      <c r="D18654" s="159">
        <v>1066.3</v>
      </c>
    </row>
    <row r="18655" spans="3:4" ht="15" hidden="1" customHeight="1" x14ac:dyDescent="0.25">
      <c r="C18655" s="160" t="s">
        <v>556</v>
      </c>
      <c r="D18655" s="161">
        <v>1193.5999999999999</v>
      </c>
    </row>
    <row r="18656" spans="3:4" ht="15" hidden="1" customHeight="1" x14ac:dyDescent="0.25">
      <c r="C18656" s="158" t="s">
        <v>312</v>
      </c>
      <c r="D18656" s="159">
        <v>1249.26</v>
      </c>
    </row>
    <row r="18657" spans="3:4" ht="15" hidden="1" customHeight="1" x14ac:dyDescent="0.25">
      <c r="C18657" s="160" t="s">
        <v>553</v>
      </c>
      <c r="D18657" s="161">
        <v>592.71</v>
      </c>
    </row>
    <row r="18658" spans="3:4" ht="15" hidden="1" customHeight="1" x14ac:dyDescent="0.25">
      <c r="C18658" s="158" t="s">
        <v>540</v>
      </c>
      <c r="D18658" s="159">
        <v>217.43</v>
      </c>
    </row>
    <row r="18659" spans="3:4" ht="15" hidden="1" customHeight="1" x14ac:dyDescent="0.25">
      <c r="C18659" s="160" t="s">
        <v>555</v>
      </c>
      <c r="D18659" s="161">
        <v>613.94000000000005</v>
      </c>
    </row>
    <row r="18660" spans="3:4" ht="15" hidden="1" customHeight="1" x14ac:dyDescent="0.25">
      <c r="C18660" s="158" t="s">
        <v>553</v>
      </c>
      <c r="D18660" s="159">
        <v>471.66</v>
      </c>
    </row>
    <row r="18661" spans="3:4" ht="15" hidden="1" customHeight="1" x14ac:dyDescent="0.25">
      <c r="C18661" s="160" t="s">
        <v>549</v>
      </c>
      <c r="D18661" s="161">
        <v>747.33</v>
      </c>
    </row>
    <row r="18662" spans="3:4" ht="15" hidden="1" customHeight="1" x14ac:dyDescent="0.25">
      <c r="C18662" s="158" t="s">
        <v>312</v>
      </c>
      <c r="D18662" s="159">
        <v>678.76</v>
      </c>
    </row>
    <row r="18663" spans="3:4" ht="15" hidden="1" customHeight="1" x14ac:dyDescent="0.25">
      <c r="C18663" s="160" t="s">
        <v>539</v>
      </c>
      <c r="D18663" s="161">
        <v>1216.27</v>
      </c>
    </row>
    <row r="18664" spans="3:4" ht="15" hidden="1" customHeight="1" x14ac:dyDescent="0.25">
      <c r="C18664" s="158" t="s">
        <v>547</v>
      </c>
      <c r="D18664" s="159">
        <v>1280.55</v>
      </c>
    </row>
    <row r="18665" spans="3:4" ht="15" hidden="1" customHeight="1" x14ac:dyDescent="0.25">
      <c r="C18665" s="160" t="s">
        <v>551</v>
      </c>
      <c r="D18665" s="161">
        <v>516.45000000000005</v>
      </c>
    </row>
    <row r="18666" spans="3:4" ht="15" hidden="1" customHeight="1" x14ac:dyDescent="0.25">
      <c r="C18666" s="158" t="s">
        <v>309</v>
      </c>
      <c r="D18666" s="159">
        <v>295.11</v>
      </c>
    </row>
    <row r="18667" spans="3:4" ht="15" hidden="1" customHeight="1" x14ac:dyDescent="0.25">
      <c r="C18667" s="160" t="s">
        <v>553</v>
      </c>
      <c r="D18667" s="161">
        <v>632.5</v>
      </c>
    </row>
    <row r="18668" spans="3:4" ht="15" hidden="1" customHeight="1" x14ac:dyDescent="0.25">
      <c r="C18668" s="158" t="s">
        <v>546</v>
      </c>
      <c r="D18668" s="159">
        <v>525.22</v>
      </c>
    </row>
    <row r="18669" spans="3:4" ht="15" hidden="1" customHeight="1" x14ac:dyDescent="0.25">
      <c r="C18669" s="160" t="s">
        <v>557</v>
      </c>
      <c r="D18669" s="161">
        <v>406.16</v>
      </c>
    </row>
    <row r="18670" spans="3:4" ht="15" hidden="1" customHeight="1" x14ac:dyDescent="0.25">
      <c r="C18670" s="158" t="s">
        <v>548</v>
      </c>
      <c r="D18670" s="159">
        <v>829.38</v>
      </c>
    </row>
    <row r="18671" spans="3:4" ht="15" hidden="1" customHeight="1" x14ac:dyDescent="0.25">
      <c r="C18671" s="160" t="s">
        <v>312</v>
      </c>
      <c r="D18671" s="161">
        <v>532.30999999999995</v>
      </c>
    </row>
    <row r="18672" spans="3:4" ht="15" hidden="1" customHeight="1" x14ac:dyDescent="0.25">
      <c r="C18672" s="158" t="s">
        <v>540</v>
      </c>
      <c r="D18672" s="159">
        <v>993.68</v>
      </c>
    </row>
    <row r="18673" spans="3:4" ht="15" hidden="1" customHeight="1" x14ac:dyDescent="0.25">
      <c r="C18673" s="160" t="s">
        <v>308</v>
      </c>
      <c r="D18673" s="161">
        <v>594.05999999999995</v>
      </c>
    </row>
    <row r="18674" spans="3:4" ht="15" hidden="1" customHeight="1" x14ac:dyDescent="0.25">
      <c r="C18674" s="158" t="s">
        <v>548</v>
      </c>
      <c r="D18674" s="159">
        <v>551.35</v>
      </c>
    </row>
    <row r="18675" spans="3:4" ht="15" hidden="1" customHeight="1" x14ac:dyDescent="0.25">
      <c r="C18675" s="160" t="s">
        <v>546</v>
      </c>
      <c r="D18675" s="161">
        <v>255.1</v>
      </c>
    </row>
    <row r="18676" spans="3:4" ht="15" hidden="1" customHeight="1" x14ac:dyDescent="0.25">
      <c r="C18676" s="158" t="s">
        <v>540</v>
      </c>
      <c r="D18676" s="159">
        <v>28.09</v>
      </c>
    </row>
    <row r="18677" spans="3:4" ht="15" hidden="1" customHeight="1" x14ac:dyDescent="0.25">
      <c r="C18677" s="160" t="s">
        <v>551</v>
      </c>
      <c r="D18677" s="161">
        <v>763.9</v>
      </c>
    </row>
    <row r="18678" spans="3:4" ht="15" hidden="1" customHeight="1" x14ac:dyDescent="0.25">
      <c r="C18678" s="158" t="s">
        <v>553</v>
      </c>
      <c r="D18678" s="159">
        <v>40.909999999999997</v>
      </c>
    </row>
    <row r="18679" spans="3:4" ht="15" hidden="1" customHeight="1" x14ac:dyDescent="0.25">
      <c r="C18679" s="160" t="s">
        <v>542</v>
      </c>
      <c r="D18679" s="161">
        <v>1118.55</v>
      </c>
    </row>
    <row r="18680" spans="3:4" ht="15" hidden="1" customHeight="1" x14ac:dyDescent="0.25">
      <c r="C18680" s="158" t="s">
        <v>542</v>
      </c>
      <c r="D18680" s="159">
        <v>877.91</v>
      </c>
    </row>
    <row r="18681" spans="3:4" ht="15" hidden="1" customHeight="1" x14ac:dyDescent="0.25">
      <c r="C18681" s="160" t="s">
        <v>553</v>
      </c>
      <c r="D18681" s="161">
        <v>908.05</v>
      </c>
    </row>
    <row r="18682" spans="3:4" ht="15" hidden="1" customHeight="1" x14ac:dyDescent="0.25">
      <c r="C18682" s="158" t="s">
        <v>552</v>
      </c>
      <c r="D18682" s="159">
        <v>487.53</v>
      </c>
    </row>
    <row r="18683" spans="3:4" ht="15" hidden="1" customHeight="1" x14ac:dyDescent="0.25">
      <c r="C18683" s="160" t="s">
        <v>543</v>
      </c>
      <c r="D18683" s="161">
        <v>891.69</v>
      </c>
    </row>
    <row r="18684" spans="3:4" ht="15" hidden="1" customHeight="1" x14ac:dyDescent="0.25">
      <c r="C18684" s="158" t="s">
        <v>543</v>
      </c>
      <c r="D18684" s="159">
        <v>504.35</v>
      </c>
    </row>
    <row r="18685" spans="3:4" ht="15" hidden="1" customHeight="1" x14ac:dyDescent="0.25">
      <c r="C18685" s="160" t="s">
        <v>309</v>
      </c>
      <c r="D18685" s="161">
        <v>854.91</v>
      </c>
    </row>
    <row r="18686" spans="3:4" ht="15" hidden="1" customHeight="1" x14ac:dyDescent="0.25">
      <c r="C18686" s="158" t="s">
        <v>554</v>
      </c>
      <c r="D18686" s="159">
        <v>300.77999999999997</v>
      </c>
    </row>
    <row r="18687" spans="3:4" ht="15" hidden="1" customHeight="1" x14ac:dyDescent="0.25">
      <c r="C18687" s="160" t="s">
        <v>550</v>
      </c>
      <c r="D18687" s="161">
        <v>1196.05</v>
      </c>
    </row>
    <row r="18688" spans="3:4" ht="15" hidden="1" customHeight="1" x14ac:dyDescent="0.25">
      <c r="C18688" s="158" t="s">
        <v>549</v>
      </c>
      <c r="D18688" s="159">
        <v>516.4</v>
      </c>
    </row>
    <row r="18689" spans="3:4" ht="15" hidden="1" customHeight="1" x14ac:dyDescent="0.25">
      <c r="C18689" s="160" t="s">
        <v>312</v>
      </c>
      <c r="D18689" s="161">
        <v>833.54</v>
      </c>
    </row>
    <row r="18690" spans="3:4" ht="15" hidden="1" customHeight="1" x14ac:dyDescent="0.25">
      <c r="C18690" s="158" t="s">
        <v>542</v>
      </c>
      <c r="D18690" s="159">
        <v>852.61</v>
      </c>
    </row>
    <row r="18691" spans="3:4" ht="15" hidden="1" customHeight="1" x14ac:dyDescent="0.25">
      <c r="C18691" s="160" t="s">
        <v>546</v>
      </c>
      <c r="D18691" s="161">
        <v>252.28</v>
      </c>
    </row>
    <row r="18692" spans="3:4" ht="15" hidden="1" customHeight="1" x14ac:dyDescent="0.25">
      <c r="C18692" s="158" t="s">
        <v>549</v>
      </c>
      <c r="D18692" s="159">
        <v>468.57</v>
      </c>
    </row>
    <row r="18693" spans="3:4" ht="15" hidden="1" customHeight="1" x14ac:dyDescent="0.25">
      <c r="C18693" s="160" t="s">
        <v>551</v>
      </c>
      <c r="D18693" s="161">
        <v>491.69</v>
      </c>
    </row>
    <row r="18694" spans="3:4" ht="15" hidden="1" customHeight="1" x14ac:dyDescent="0.25">
      <c r="C18694" s="158" t="s">
        <v>554</v>
      </c>
      <c r="D18694" s="159">
        <v>769.93</v>
      </c>
    </row>
    <row r="18695" spans="3:4" ht="15" hidden="1" customHeight="1" x14ac:dyDescent="0.25">
      <c r="C18695" s="160" t="s">
        <v>545</v>
      </c>
      <c r="D18695" s="161">
        <v>689.62</v>
      </c>
    </row>
    <row r="18696" spans="3:4" ht="15" hidden="1" customHeight="1" x14ac:dyDescent="0.25">
      <c r="C18696" s="158" t="s">
        <v>550</v>
      </c>
      <c r="D18696" s="159">
        <v>232.1</v>
      </c>
    </row>
    <row r="18697" spans="3:4" ht="15" hidden="1" customHeight="1" x14ac:dyDescent="0.25">
      <c r="C18697" s="160" t="s">
        <v>549</v>
      </c>
      <c r="D18697" s="161">
        <v>531.32000000000005</v>
      </c>
    </row>
    <row r="18698" spans="3:4" ht="15" hidden="1" customHeight="1" x14ac:dyDescent="0.25">
      <c r="C18698" s="158" t="s">
        <v>543</v>
      </c>
      <c r="D18698" s="159">
        <v>1070.96</v>
      </c>
    </row>
    <row r="18699" spans="3:4" ht="15" hidden="1" customHeight="1" x14ac:dyDescent="0.25">
      <c r="C18699" s="160" t="s">
        <v>558</v>
      </c>
      <c r="D18699" s="161">
        <v>782.55</v>
      </c>
    </row>
    <row r="18700" spans="3:4" ht="15" hidden="1" customHeight="1" x14ac:dyDescent="0.25">
      <c r="C18700" s="158" t="s">
        <v>549</v>
      </c>
      <c r="D18700" s="159">
        <v>389.9</v>
      </c>
    </row>
    <row r="18701" spans="3:4" ht="15" hidden="1" customHeight="1" x14ac:dyDescent="0.25">
      <c r="C18701" s="160" t="s">
        <v>540</v>
      </c>
      <c r="D18701" s="161">
        <v>1220.4100000000001</v>
      </c>
    </row>
    <row r="18702" spans="3:4" ht="15" hidden="1" customHeight="1" x14ac:dyDescent="0.25">
      <c r="C18702" s="158" t="s">
        <v>542</v>
      </c>
      <c r="D18702" s="159">
        <v>1122.82</v>
      </c>
    </row>
    <row r="18703" spans="3:4" ht="15" hidden="1" customHeight="1" x14ac:dyDescent="0.25">
      <c r="C18703" s="160" t="s">
        <v>553</v>
      </c>
      <c r="D18703" s="161">
        <v>457.79</v>
      </c>
    </row>
    <row r="18704" spans="3:4" ht="15" hidden="1" customHeight="1" x14ac:dyDescent="0.25">
      <c r="C18704" s="158" t="s">
        <v>542</v>
      </c>
      <c r="D18704" s="159">
        <v>663.47</v>
      </c>
    </row>
    <row r="18705" spans="3:4" ht="15" hidden="1" customHeight="1" x14ac:dyDescent="0.25">
      <c r="C18705" s="160" t="s">
        <v>553</v>
      </c>
      <c r="D18705" s="161">
        <v>366.79</v>
      </c>
    </row>
    <row r="18706" spans="3:4" ht="15" hidden="1" customHeight="1" x14ac:dyDescent="0.25">
      <c r="C18706" s="158" t="s">
        <v>553</v>
      </c>
      <c r="D18706" s="159">
        <v>689.39</v>
      </c>
    </row>
    <row r="18707" spans="3:4" ht="15" hidden="1" customHeight="1" x14ac:dyDescent="0.25">
      <c r="C18707" s="160" t="s">
        <v>542</v>
      </c>
      <c r="D18707" s="161">
        <v>723.68</v>
      </c>
    </row>
    <row r="18708" spans="3:4" ht="15" hidden="1" customHeight="1" x14ac:dyDescent="0.25">
      <c r="C18708" s="158" t="s">
        <v>544</v>
      </c>
      <c r="D18708" s="159">
        <v>906.34</v>
      </c>
    </row>
    <row r="18709" spans="3:4" ht="15" hidden="1" customHeight="1" x14ac:dyDescent="0.25">
      <c r="C18709" s="160" t="s">
        <v>557</v>
      </c>
      <c r="D18709" s="161">
        <v>217.86</v>
      </c>
    </row>
    <row r="18710" spans="3:4" ht="15" hidden="1" customHeight="1" x14ac:dyDescent="0.25">
      <c r="C18710" s="158" t="s">
        <v>309</v>
      </c>
      <c r="D18710" s="159">
        <v>1022.93</v>
      </c>
    </row>
    <row r="18711" spans="3:4" ht="15" hidden="1" customHeight="1" x14ac:dyDescent="0.25">
      <c r="C18711" s="160" t="s">
        <v>544</v>
      </c>
      <c r="D18711" s="161">
        <v>1020</v>
      </c>
    </row>
    <row r="18712" spans="3:4" ht="15" hidden="1" customHeight="1" x14ac:dyDescent="0.25">
      <c r="C18712" s="158" t="s">
        <v>543</v>
      </c>
      <c r="D18712" s="159">
        <v>139.34</v>
      </c>
    </row>
    <row r="18713" spans="3:4" ht="15" hidden="1" customHeight="1" x14ac:dyDescent="0.25">
      <c r="C18713" s="160" t="s">
        <v>541</v>
      </c>
      <c r="D18713" s="161">
        <v>851.26</v>
      </c>
    </row>
    <row r="18714" spans="3:4" ht="15" hidden="1" customHeight="1" x14ac:dyDescent="0.25">
      <c r="C18714" s="158" t="s">
        <v>551</v>
      </c>
      <c r="D18714" s="159">
        <v>693.74</v>
      </c>
    </row>
    <row r="18715" spans="3:4" ht="15" hidden="1" customHeight="1" x14ac:dyDescent="0.25">
      <c r="C18715" s="160" t="s">
        <v>541</v>
      </c>
      <c r="D18715" s="161">
        <v>532.11</v>
      </c>
    </row>
    <row r="18716" spans="3:4" ht="15" hidden="1" customHeight="1" x14ac:dyDescent="0.25">
      <c r="C18716" s="158" t="s">
        <v>547</v>
      </c>
      <c r="D18716" s="159">
        <v>553.42999999999995</v>
      </c>
    </row>
    <row r="18717" spans="3:4" ht="15" hidden="1" customHeight="1" x14ac:dyDescent="0.25">
      <c r="C18717" s="160" t="s">
        <v>554</v>
      </c>
      <c r="D18717" s="161">
        <v>505.84</v>
      </c>
    </row>
    <row r="18718" spans="3:4" ht="15" hidden="1" customHeight="1" x14ac:dyDescent="0.25">
      <c r="C18718" s="158" t="s">
        <v>546</v>
      </c>
      <c r="D18718" s="159">
        <v>914.28</v>
      </c>
    </row>
    <row r="18719" spans="3:4" ht="15" hidden="1" customHeight="1" x14ac:dyDescent="0.25">
      <c r="C18719" s="160" t="s">
        <v>545</v>
      </c>
      <c r="D18719" s="161">
        <v>984.05</v>
      </c>
    </row>
    <row r="18720" spans="3:4" ht="15" hidden="1" customHeight="1" x14ac:dyDescent="0.25">
      <c r="C18720" s="158" t="s">
        <v>552</v>
      </c>
      <c r="D18720" s="159">
        <v>705</v>
      </c>
    </row>
    <row r="18721" spans="3:4" ht="15" hidden="1" customHeight="1" x14ac:dyDescent="0.25">
      <c r="C18721" s="160" t="s">
        <v>551</v>
      </c>
      <c r="D18721" s="161">
        <v>43.5</v>
      </c>
    </row>
    <row r="18722" spans="3:4" ht="15" hidden="1" customHeight="1" x14ac:dyDescent="0.25">
      <c r="C18722" s="158" t="s">
        <v>312</v>
      </c>
      <c r="D18722" s="159">
        <v>750.41</v>
      </c>
    </row>
    <row r="18723" spans="3:4" ht="15" hidden="1" customHeight="1" x14ac:dyDescent="0.25">
      <c r="C18723" s="160" t="s">
        <v>545</v>
      </c>
      <c r="D18723" s="161">
        <v>121.9</v>
      </c>
    </row>
    <row r="18724" spans="3:4" ht="15" hidden="1" customHeight="1" x14ac:dyDescent="0.25">
      <c r="C18724" s="158" t="s">
        <v>307</v>
      </c>
      <c r="D18724" s="159">
        <v>575.41</v>
      </c>
    </row>
    <row r="18725" spans="3:4" ht="15" hidden="1" customHeight="1" x14ac:dyDescent="0.25">
      <c r="C18725" s="160" t="s">
        <v>546</v>
      </c>
      <c r="D18725" s="161">
        <v>963.52</v>
      </c>
    </row>
    <row r="18726" spans="3:4" ht="15" hidden="1" customHeight="1" x14ac:dyDescent="0.25">
      <c r="C18726" s="158" t="s">
        <v>553</v>
      </c>
      <c r="D18726" s="159">
        <v>411.83</v>
      </c>
    </row>
    <row r="18727" spans="3:4" ht="15" hidden="1" customHeight="1" x14ac:dyDescent="0.25">
      <c r="C18727" s="160" t="s">
        <v>539</v>
      </c>
      <c r="D18727" s="161">
        <v>651.94000000000005</v>
      </c>
    </row>
    <row r="18728" spans="3:4" ht="15" hidden="1" customHeight="1" x14ac:dyDescent="0.25">
      <c r="C18728" s="158" t="s">
        <v>542</v>
      </c>
      <c r="D18728" s="159">
        <v>938.86</v>
      </c>
    </row>
    <row r="18729" spans="3:4" ht="15" hidden="1" customHeight="1" x14ac:dyDescent="0.25">
      <c r="C18729" s="160" t="s">
        <v>552</v>
      </c>
      <c r="D18729" s="161">
        <v>774.29</v>
      </c>
    </row>
    <row r="18730" spans="3:4" ht="15" hidden="1" customHeight="1" x14ac:dyDescent="0.25">
      <c r="C18730" s="158" t="s">
        <v>540</v>
      </c>
      <c r="D18730" s="159">
        <v>728.79</v>
      </c>
    </row>
    <row r="18731" spans="3:4" ht="15" hidden="1" customHeight="1" x14ac:dyDescent="0.25">
      <c r="C18731" s="160" t="s">
        <v>543</v>
      </c>
      <c r="D18731" s="161">
        <v>1148.72</v>
      </c>
    </row>
    <row r="18732" spans="3:4" ht="15" hidden="1" customHeight="1" x14ac:dyDescent="0.25">
      <c r="C18732" s="158" t="s">
        <v>546</v>
      </c>
      <c r="D18732" s="159">
        <v>1286.8399999999999</v>
      </c>
    </row>
    <row r="18733" spans="3:4" ht="15" hidden="1" customHeight="1" x14ac:dyDescent="0.25">
      <c r="C18733" s="160" t="s">
        <v>308</v>
      </c>
      <c r="D18733" s="161">
        <v>34.97</v>
      </c>
    </row>
    <row r="18734" spans="3:4" ht="15" hidden="1" customHeight="1" x14ac:dyDescent="0.25">
      <c r="C18734" s="158" t="s">
        <v>551</v>
      </c>
      <c r="D18734" s="159">
        <v>1143.83</v>
      </c>
    </row>
    <row r="18735" spans="3:4" ht="15" hidden="1" customHeight="1" x14ac:dyDescent="0.25">
      <c r="C18735" s="160" t="s">
        <v>309</v>
      </c>
      <c r="D18735" s="161">
        <v>198.14</v>
      </c>
    </row>
    <row r="18736" spans="3:4" ht="15" hidden="1" customHeight="1" x14ac:dyDescent="0.25">
      <c r="C18736" s="158" t="s">
        <v>557</v>
      </c>
      <c r="D18736" s="159">
        <v>999.75</v>
      </c>
    </row>
    <row r="18737" spans="3:4" ht="15" hidden="1" customHeight="1" x14ac:dyDescent="0.25">
      <c r="C18737" s="160" t="s">
        <v>552</v>
      </c>
      <c r="D18737" s="161">
        <v>354.09</v>
      </c>
    </row>
    <row r="18738" spans="3:4" ht="15" hidden="1" customHeight="1" x14ac:dyDescent="0.25">
      <c r="C18738" s="158" t="s">
        <v>308</v>
      </c>
      <c r="D18738" s="159">
        <v>432.32</v>
      </c>
    </row>
    <row r="18739" spans="3:4" ht="15" hidden="1" customHeight="1" x14ac:dyDescent="0.25">
      <c r="C18739" s="160" t="s">
        <v>546</v>
      </c>
      <c r="D18739" s="161">
        <v>918.43</v>
      </c>
    </row>
    <row r="18740" spans="3:4" ht="15" hidden="1" customHeight="1" x14ac:dyDescent="0.25">
      <c r="C18740" s="158" t="s">
        <v>555</v>
      </c>
      <c r="D18740" s="159">
        <v>677.53</v>
      </c>
    </row>
    <row r="18741" spans="3:4" ht="15" hidden="1" customHeight="1" x14ac:dyDescent="0.25">
      <c r="C18741" s="160" t="s">
        <v>539</v>
      </c>
      <c r="D18741" s="161">
        <v>295.35000000000002</v>
      </c>
    </row>
    <row r="18742" spans="3:4" ht="15" hidden="1" customHeight="1" x14ac:dyDescent="0.25">
      <c r="C18742" s="158" t="s">
        <v>543</v>
      </c>
      <c r="D18742" s="159">
        <v>1291.5899999999999</v>
      </c>
    </row>
    <row r="18743" spans="3:4" ht="15" hidden="1" customHeight="1" x14ac:dyDescent="0.25">
      <c r="C18743" s="160" t="s">
        <v>552</v>
      </c>
      <c r="D18743" s="161">
        <v>1124.8</v>
      </c>
    </row>
    <row r="18744" spans="3:4" ht="15" hidden="1" customHeight="1" x14ac:dyDescent="0.25">
      <c r="C18744" s="158" t="s">
        <v>541</v>
      </c>
      <c r="D18744" s="159">
        <v>976.3</v>
      </c>
    </row>
    <row r="18745" spans="3:4" ht="15" hidden="1" customHeight="1" x14ac:dyDescent="0.25">
      <c r="C18745" s="160" t="s">
        <v>539</v>
      </c>
      <c r="D18745" s="161">
        <v>638.73</v>
      </c>
    </row>
    <row r="18746" spans="3:4" ht="15" hidden="1" customHeight="1" x14ac:dyDescent="0.25">
      <c r="C18746" s="158" t="s">
        <v>545</v>
      </c>
      <c r="D18746" s="159">
        <v>29.5</v>
      </c>
    </row>
    <row r="18747" spans="3:4" ht="15" hidden="1" customHeight="1" x14ac:dyDescent="0.25">
      <c r="C18747" s="160" t="s">
        <v>553</v>
      </c>
      <c r="D18747" s="161">
        <v>453.14</v>
      </c>
    </row>
    <row r="18748" spans="3:4" ht="15" hidden="1" customHeight="1" x14ac:dyDescent="0.25">
      <c r="C18748" s="158" t="s">
        <v>540</v>
      </c>
      <c r="D18748" s="159">
        <v>998.82</v>
      </c>
    </row>
    <row r="18749" spans="3:4" ht="15" hidden="1" customHeight="1" x14ac:dyDescent="0.25">
      <c r="C18749" s="160" t="s">
        <v>545</v>
      </c>
      <c r="D18749" s="161">
        <v>1143.6500000000001</v>
      </c>
    </row>
    <row r="18750" spans="3:4" ht="15" hidden="1" customHeight="1" x14ac:dyDescent="0.25">
      <c r="C18750" s="158" t="s">
        <v>312</v>
      </c>
      <c r="D18750" s="159">
        <v>44.19</v>
      </c>
    </row>
    <row r="18751" spans="3:4" ht="15" hidden="1" customHeight="1" x14ac:dyDescent="0.25">
      <c r="C18751" s="160" t="s">
        <v>543</v>
      </c>
      <c r="D18751" s="161">
        <v>860.03</v>
      </c>
    </row>
    <row r="18752" spans="3:4" ht="15" hidden="1" customHeight="1" x14ac:dyDescent="0.25">
      <c r="C18752" s="158" t="s">
        <v>543</v>
      </c>
      <c r="D18752" s="159">
        <v>1228.05</v>
      </c>
    </row>
    <row r="18753" spans="3:4" ht="15" hidden="1" customHeight="1" x14ac:dyDescent="0.25">
      <c r="C18753" s="160" t="s">
        <v>557</v>
      </c>
      <c r="D18753" s="161">
        <v>61.34</v>
      </c>
    </row>
    <row r="18754" spans="3:4" ht="15" hidden="1" customHeight="1" x14ac:dyDescent="0.25">
      <c r="C18754" s="158" t="s">
        <v>547</v>
      </c>
      <c r="D18754" s="159">
        <v>687.59</v>
      </c>
    </row>
    <row r="18755" spans="3:4" ht="15" hidden="1" customHeight="1" x14ac:dyDescent="0.25">
      <c r="C18755" s="160" t="s">
        <v>551</v>
      </c>
      <c r="D18755" s="161">
        <v>648.35</v>
      </c>
    </row>
    <row r="18756" spans="3:4" ht="15" hidden="1" customHeight="1" x14ac:dyDescent="0.25">
      <c r="C18756" s="158" t="s">
        <v>540</v>
      </c>
      <c r="D18756" s="159">
        <v>1117.24</v>
      </c>
    </row>
    <row r="18757" spans="3:4" ht="15" hidden="1" customHeight="1" x14ac:dyDescent="0.25">
      <c r="C18757" s="160" t="s">
        <v>307</v>
      </c>
      <c r="D18757" s="161">
        <v>607.69000000000005</v>
      </c>
    </row>
    <row r="18758" spans="3:4" ht="15" hidden="1" customHeight="1" x14ac:dyDescent="0.25">
      <c r="C18758" s="158" t="s">
        <v>309</v>
      </c>
      <c r="D18758" s="159">
        <v>60.64</v>
      </c>
    </row>
    <row r="18759" spans="3:4" ht="15" hidden="1" customHeight="1" x14ac:dyDescent="0.25">
      <c r="C18759" s="160" t="s">
        <v>557</v>
      </c>
      <c r="D18759" s="161">
        <v>840.63</v>
      </c>
    </row>
    <row r="18760" spans="3:4" ht="15" hidden="1" customHeight="1" x14ac:dyDescent="0.25">
      <c r="C18760" s="158" t="s">
        <v>555</v>
      </c>
      <c r="D18760" s="159">
        <v>1017.13</v>
      </c>
    </row>
    <row r="18761" spans="3:4" ht="15" hidden="1" customHeight="1" x14ac:dyDescent="0.25">
      <c r="C18761" s="160" t="s">
        <v>547</v>
      </c>
      <c r="D18761" s="161">
        <v>418.43</v>
      </c>
    </row>
    <row r="18762" spans="3:4" ht="15" hidden="1" customHeight="1" x14ac:dyDescent="0.25">
      <c r="C18762" s="158" t="s">
        <v>307</v>
      </c>
      <c r="D18762" s="159">
        <v>1041.75</v>
      </c>
    </row>
    <row r="18763" spans="3:4" ht="15" hidden="1" customHeight="1" x14ac:dyDescent="0.25">
      <c r="C18763" s="160" t="s">
        <v>312</v>
      </c>
      <c r="D18763" s="161">
        <v>358.47</v>
      </c>
    </row>
    <row r="18764" spans="3:4" ht="15" hidden="1" customHeight="1" x14ac:dyDescent="0.25">
      <c r="C18764" s="158" t="s">
        <v>549</v>
      </c>
      <c r="D18764" s="159">
        <v>426.63</v>
      </c>
    </row>
    <row r="18765" spans="3:4" ht="15" hidden="1" customHeight="1" x14ac:dyDescent="0.25">
      <c r="C18765" s="160" t="s">
        <v>547</v>
      </c>
      <c r="D18765" s="161">
        <v>227.17</v>
      </c>
    </row>
    <row r="18766" spans="3:4" ht="15" hidden="1" customHeight="1" x14ac:dyDescent="0.25">
      <c r="C18766" s="158" t="s">
        <v>312</v>
      </c>
      <c r="D18766" s="159">
        <v>848.55</v>
      </c>
    </row>
    <row r="18767" spans="3:4" ht="15" hidden="1" customHeight="1" x14ac:dyDescent="0.25">
      <c r="C18767" s="160" t="s">
        <v>308</v>
      </c>
      <c r="D18767" s="161">
        <v>1194.8399999999999</v>
      </c>
    </row>
    <row r="18768" spans="3:4" ht="15" hidden="1" customHeight="1" x14ac:dyDescent="0.25">
      <c r="C18768" s="158" t="s">
        <v>541</v>
      </c>
      <c r="D18768" s="159">
        <v>602.59</v>
      </c>
    </row>
    <row r="18769" spans="3:4" ht="15" hidden="1" customHeight="1" x14ac:dyDescent="0.25">
      <c r="C18769" s="160" t="s">
        <v>554</v>
      </c>
      <c r="D18769" s="161">
        <v>372.96</v>
      </c>
    </row>
    <row r="18770" spans="3:4" ht="15" hidden="1" customHeight="1" x14ac:dyDescent="0.25">
      <c r="C18770" s="158" t="s">
        <v>544</v>
      </c>
      <c r="D18770" s="159">
        <v>1026.19</v>
      </c>
    </row>
    <row r="18771" spans="3:4" ht="15" hidden="1" customHeight="1" x14ac:dyDescent="0.25">
      <c r="C18771" s="160" t="s">
        <v>546</v>
      </c>
      <c r="D18771" s="161">
        <v>208.12</v>
      </c>
    </row>
    <row r="18772" spans="3:4" ht="15" hidden="1" customHeight="1" x14ac:dyDescent="0.25">
      <c r="C18772" s="158" t="s">
        <v>548</v>
      </c>
      <c r="D18772" s="159">
        <v>1222.29</v>
      </c>
    </row>
    <row r="18773" spans="3:4" ht="15" hidden="1" customHeight="1" x14ac:dyDescent="0.25">
      <c r="C18773" s="160" t="s">
        <v>546</v>
      </c>
      <c r="D18773" s="161">
        <v>523.05999999999995</v>
      </c>
    </row>
    <row r="18774" spans="3:4" ht="15" hidden="1" customHeight="1" x14ac:dyDescent="0.25">
      <c r="C18774" s="158" t="s">
        <v>545</v>
      </c>
      <c r="D18774" s="159">
        <v>1162.96</v>
      </c>
    </row>
    <row r="18775" spans="3:4" ht="15" hidden="1" customHeight="1" x14ac:dyDescent="0.25">
      <c r="C18775" s="160" t="s">
        <v>539</v>
      </c>
      <c r="D18775" s="161">
        <v>62.53</v>
      </c>
    </row>
    <row r="18776" spans="3:4" ht="15" hidden="1" customHeight="1" x14ac:dyDescent="0.25">
      <c r="C18776" s="158" t="s">
        <v>546</v>
      </c>
      <c r="D18776" s="159">
        <v>810.82</v>
      </c>
    </row>
    <row r="18777" spans="3:4" ht="15" hidden="1" customHeight="1" x14ac:dyDescent="0.25">
      <c r="C18777" s="160" t="s">
        <v>540</v>
      </c>
      <c r="D18777" s="161">
        <v>463.5</v>
      </c>
    </row>
    <row r="18778" spans="3:4" ht="15" hidden="1" customHeight="1" x14ac:dyDescent="0.25">
      <c r="C18778" s="158" t="s">
        <v>542</v>
      </c>
      <c r="D18778" s="159">
        <v>946.98</v>
      </c>
    </row>
    <row r="18779" spans="3:4" ht="15" hidden="1" customHeight="1" x14ac:dyDescent="0.25">
      <c r="C18779" s="160" t="s">
        <v>540</v>
      </c>
      <c r="D18779" s="161">
        <v>636.41</v>
      </c>
    </row>
    <row r="18780" spans="3:4" ht="15" hidden="1" customHeight="1" x14ac:dyDescent="0.25">
      <c r="C18780" s="158" t="s">
        <v>309</v>
      </c>
      <c r="D18780" s="159">
        <v>753.38</v>
      </c>
    </row>
    <row r="18781" spans="3:4" ht="15" hidden="1" customHeight="1" x14ac:dyDescent="0.25">
      <c r="C18781" s="160" t="s">
        <v>551</v>
      </c>
      <c r="D18781" s="161">
        <v>1122.56</v>
      </c>
    </row>
    <row r="18782" spans="3:4" ht="15" hidden="1" customHeight="1" x14ac:dyDescent="0.25">
      <c r="C18782" s="158" t="s">
        <v>545</v>
      </c>
      <c r="D18782" s="159">
        <v>560.62</v>
      </c>
    </row>
    <row r="18783" spans="3:4" ht="15" hidden="1" customHeight="1" x14ac:dyDescent="0.25">
      <c r="C18783" s="160" t="s">
        <v>307</v>
      </c>
      <c r="D18783" s="161">
        <v>97.06</v>
      </c>
    </row>
    <row r="18784" spans="3:4" ht="15" hidden="1" customHeight="1" x14ac:dyDescent="0.25">
      <c r="C18784" s="158" t="s">
        <v>550</v>
      </c>
      <c r="D18784" s="159">
        <v>579.11</v>
      </c>
    </row>
    <row r="18785" spans="3:4" ht="15" hidden="1" customHeight="1" x14ac:dyDescent="0.25">
      <c r="C18785" s="160" t="s">
        <v>551</v>
      </c>
      <c r="D18785" s="161">
        <v>692.56</v>
      </c>
    </row>
    <row r="18786" spans="3:4" ht="15" hidden="1" customHeight="1" x14ac:dyDescent="0.25">
      <c r="C18786" s="158" t="s">
        <v>557</v>
      </c>
      <c r="D18786" s="159">
        <v>259.36</v>
      </c>
    </row>
    <row r="18787" spans="3:4" ht="15" hidden="1" customHeight="1" x14ac:dyDescent="0.25">
      <c r="C18787" s="160" t="s">
        <v>552</v>
      </c>
      <c r="D18787" s="161">
        <v>625.05999999999995</v>
      </c>
    </row>
    <row r="18788" spans="3:4" ht="15" hidden="1" customHeight="1" x14ac:dyDescent="0.25">
      <c r="C18788" s="158" t="s">
        <v>308</v>
      </c>
      <c r="D18788" s="159">
        <v>1218.55</v>
      </c>
    </row>
    <row r="18789" spans="3:4" ht="15" hidden="1" customHeight="1" x14ac:dyDescent="0.25">
      <c r="C18789" s="160" t="s">
        <v>549</v>
      </c>
      <c r="D18789" s="161">
        <v>533.41999999999996</v>
      </c>
    </row>
    <row r="18790" spans="3:4" ht="15" hidden="1" customHeight="1" x14ac:dyDescent="0.25">
      <c r="C18790" s="158" t="s">
        <v>553</v>
      </c>
      <c r="D18790" s="159">
        <v>393.42</v>
      </c>
    </row>
    <row r="18791" spans="3:4" ht="15" hidden="1" customHeight="1" x14ac:dyDescent="0.25">
      <c r="C18791" s="160" t="s">
        <v>546</v>
      </c>
      <c r="D18791" s="161">
        <v>1116.3800000000001</v>
      </c>
    </row>
    <row r="18792" spans="3:4" ht="15" hidden="1" customHeight="1" x14ac:dyDescent="0.25">
      <c r="C18792" s="158" t="s">
        <v>312</v>
      </c>
      <c r="D18792" s="159">
        <v>914.59</v>
      </c>
    </row>
    <row r="18793" spans="3:4" ht="15" hidden="1" customHeight="1" x14ac:dyDescent="0.25">
      <c r="C18793" s="160" t="s">
        <v>552</v>
      </c>
      <c r="D18793" s="161">
        <v>1032.93</v>
      </c>
    </row>
    <row r="18794" spans="3:4" ht="15" hidden="1" customHeight="1" x14ac:dyDescent="0.25">
      <c r="C18794" s="158" t="s">
        <v>543</v>
      </c>
      <c r="D18794" s="159">
        <v>869.15</v>
      </c>
    </row>
    <row r="18795" spans="3:4" ht="15" hidden="1" customHeight="1" x14ac:dyDescent="0.25">
      <c r="C18795" s="160" t="s">
        <v>547</v>
      </c>
      <c r="D18795" s="161">
        <v>525.89</v>
      </c>
    </row>
    <row r="18796" spans="3:4" ht="15" hidden="1" customHeight="1" x14ac:dyDescent="0.25">
      <c r="C18796" s="158" t="s">
        <v>543</v>
      </c>
      <c r="D18796" s="159">
        <v>260.11</v>
      </c>
    </row>
    <row r="18797" spans="3:4" ht="15" hidden="1" customHeight="1" x14ac:dyDescent="0.25">
      <c r="C18797" s="160" t="s">
        <v>557</v>
      </c>
      <c r="D18797" s="161">
        <v>591.08000000000004</v>
      </c>
    </row>
    <row r="18798" spans="3:4" ht="15" hidden="1" customHeight="1" x14ac:dyDescent="0.25">
      <c r="C18798" s="158" t="s">
        <v>312</v>
      </c>
      <c r="D18798" s="159">
        <v>777.8</v>
      </c>
    </row>
    <row r="18799" spans="3:4" ht="15" hidden="1" customHeight="1" x14ac:dyDescent="0.25">
      <c r="C18799" s="160" t="s">
        <v>312</v>
      </c>
      <c r="D18799" s="161">
        <v>743.06</v>
      </c>
    </row>
    <row r="18800" spans="3:4" ht="15" hidden="1" customHeight="1" x14ac:dyDescent="0.25">
      <c r="C18800" s="158" t="s">
        <v>307</v>
      </c>
      <c r="D18800" s="159">
        <v>880.85</v>
      </c>
    </row>
    <row r="18801" spans="3:4" ht="15" hidden="1" customHeight="1" x14ac:dyDescent="0.25">
      <c r="C18801" s="160" t="s">
        <v>539</v>
      </c>
      <c r="D18801" s="161">
        <v>862.33</v>
      </c>
    </row>
    <row r="18802" spans="3:4" ht="15" hidden="1" customHeight="1" x14ac:dyDescent="0.25">
      <c r="C18802" s="158" t="s">
        <v>549</v>
      </c>
      <c r="D18802" s="159">
        <v>1288.8599999999999</v>
      </c>
    </row>
    <row r="18803" spans="3:4" ht="15" hidden="1" customHeight="1" x14ac:dyDescent="0.25">
      <c r="C18803" s="160" t="s">
        <v>307</v>
      </c>
      <c r="D18803" s="161">
        <v>1142.4000000000001</v>
      </c>
    </row>
    <row r="18804" spans="3:4" ht="15" hidden="1" customHeight="1" x14ac:dyDescent="0.25">
      <c r="C18804" s="158" t="s">
        <v>309</v>
      </c>
      <c r="D18804" s="159">
        <v>360.53</v>
      </c>
    </row>
    <row r="18805" spans="3:4" ht="15" hidden="1" customHeight="1" x14ac:dyDescent="0.25">
      <c r="C18805" s="160" t="s">
        <v>308</v>
      </c>
      <c r="D18805" s="161">
        <v>281.01</v>
      </c>
    </row>
    <row r="18806" spans="3:4" ht="15" hidden="1" customHeight="1" x14ac:dyDescent="0.25">
      <c r="C18806" s="158" t="s">
        <v>307</v>
      </c>
      <c r="D18806" s="159">
        <v>999.59</v>
      </c>
    </row>
    <row r="18807" spans="3:4" ht="15" hidden="1" customHeight="1" x14ac:dyDescent="0.25">
      <c r="C18807" s="160" t="s">
        <v>309</v>
      </c>
      <c r="D18807" s="161">
        <v>792.82</v>
      </c>
    </row>
    <row r="18808" spans="3:4" ht="15" hidden="1" customHeight="1" x14ac:dyDescent="0.25">
      <c r="C18808" s="158" t="s">
        <v>307</v>
      </c>
      <c r="D18808" s="159">
        <v>337.37</v>
      </c>
    </row>
    <row r="18809" spans="3:4" ht="15" hidden="1" customHeight="1" x14ac:dyDescent="0.25">
      <c r="C18809" s="160" t="s">
        <v>549</v>
      </c>
      <c r="D18809" s="161">
        <v>94.05</v>
      </c>
    </row>
    <row r="18810" spans="3:4" ht="15" hidden="1" customHeight="1" x14ac:dyDescent="0.25">
      <c r="C18810" s="158" t="s">
        <v>308</v>
      </c>
      <c r="D18810" s="159">
        <v>1183.77</v>
      </c>
    </row>
    <row r="18811" spans="3:4" ht="15" hidden="1" customHeight="1" x14ac:dyDescent="0.25">
      <c r="C18811" s="160" t="s">
        <v>309</v>
      </c>
      <c r="D18811" s="161">
        <v>1015.7</v>
      </c>
    </row>
    <row r="18812" spans="3:4" ht="15" hidden="1" customHeight="1" x14ac:dyDescent="0.25">
      <c r="C18812" s="158" t="s">
        <v>312</v>
      </c>
      <c r="D18812" s="159">
        <v>444</v>
      </c>
    </row>
    <row r="18813" spans="3:4" ht="15" hidden="1" customHeight="1" x14ac:dyDescent="0.25">
      <c r="C18813" s="160" t="s">
        <v>553</v>
      </c>
      <c r="D18813" s="161">
        <v>231.39</v>
      </c>
    </row>
    <row r="18814" spans="3:4" ht="15" hidden="1" customHeight="1" x14ac:dyDescent="0.25">
      <c r="C18814" s="158" t="s">
        <v>558</v>
      </c>
      <c r="D18814" s="159">
        <v>639.54999999999995</v>
      </c>
    </row>
    <row r="18815" spans="3:4" ht="15" hidden="1" customHeight="1" x14ac:dyDescent="0.25">
      <c r="C18815" s="160" t="s">
        <v>552</v>
      </c>
      <c r="D18815" s="161">
        <v>1179.97</v>
      </c>
    </row>
    <row r="18816" spans="3:4" ht="15" hidden="1" customHeight="1" x14ac:dyDescent="0.25">
      <c r="C18816" s="158" t="s">
        <v>307</v>
      </c>
      <c r="D18816" s="159">
        <v>681.62</v>
      </c>
    </row>
    <row r="18817" spans="3:4" ht="15" hidden="1" customHeight="1" x14ac:dyDescent="0.25">
      <c r="C18817" s="160" t="s">
        <v>307</v>
      </c>
      <c r="D18817" s="161">
        <v>1025.25</v>
      </c>
    </row>
    <row r="18818" spans="3:4" ht="15" hidden="1" customHeight="1" x14ac:dyDescent="0.25">
      <c r="C18818" s="158" t="s">
        <v>307</v>
      </c>
      <c r="D18818" s="159">
        <v>865.54</v>
      </c>
    </row>
    <row r="18819" spans="3:4" ht="15" hidden="1" customHeight="1" x14ac:dyDescent="0.25">
      <c r="C18819" s="160" t="s">
        <v>543</v>
      </c>
      <c r="D18819" s="161">
        <v>1201.04</v>
      </c>
    </row>
    <row r="18820" spans="3:4" ht="15" hidden="1" customHeight="1" x14ac:dyDescent="0.25">
      <c r="C18820" s="158" t="s">
        <v>543</v>
      </c>
      <c r="D18820" s="159">
        <v>809.02</v>
      </c>
    </row>
    <row r="18821" spans="3:4" ht="15" hidden="1" customHeight="1" x14ac:dyDescent="0.25">
      <c r="C18821" s="160" t="s">
        <v>551</v>
      </c>
      <c r="D18821" s="161">
        <v>830.36</v>
      </c>
    </row>
    <row r="18822" spans="3:4" ht="15" hidden="1" customHeight="1" x14ac:dyDescent="0.25">
      <c r="C18822" s="158" t="s">
        <v>543</v>
      </c>
      <c r="D18822" s="159">
        <v>1112.1199999999999</v>
      </c>
    </row>
    <row r="18823" spans="3:4" ht="15" hidden="1" customHeight="1" x14ac:dyDescent="0.25">
      <c r="C18823" s="160" t="s">
        <v>546</v>
      </c>
      <c r="D18823" s="161">
        <v>702.22</v>
      </c>
    </row>
    <row r="18824" spans="3:4" ht="15" hidden="1" customHeight="1" x14ac:dyDescent="0.25">
      <c r="C18824" s="158" t="s">
        <v>554</v>
      </c>
      <c r="D18824" s="159">
        <v>79.39</v>
      </c>
    </row>
    <row r="18825" spans="3:4" ht="15" hidden="1" customHeight="1" x14ac:dyDescent="0.25">
      <c r="C18825" s="160" t="s">
        <v>542</v>
      </c>
      <c r="D18825" s="161">
        <v>718.03</v>
      </c>
    </row>
    <row r="18826" spans="3:4" ht="15" hidden="1" customHeight="1" x14ac:dyDescent="0.25">
      <c r="C18826" s="158" t="s">
        <v>549</v>
      </c>
      <c r="D18826" s="159">
        <v>863.22</v>
      </c>
    </row>
    <row r="18827" spans="3:4" ht="15" hidden="1" customHeight="1" x14ac:dyDescent="0.25">
      <c r="C18827" s="160" t="s">
        <v>545</v>
      </c>
      <c r="D18827" s="161">
        <v>924.97</v>
      </c>
    </row>
    <row r="18828" spans="3:4" ht="15" hidden="1" customHeight="1" x14ac:dyDescent="0.25">
      <c r="C18828" s="158" t="s">
        <v>553</v>
      </c>
      <c r="D18828" s="159">
        <v>572.82000000000005</v>
      </c>
    </row>
    <row r="18829" spans="3:4" ht="15" hidden="1" customHeight="1" x14ac:dyDescent="0.25">
      <c r="C18829" s="160" t="s">
        <v>307</v>
      </c>
      <c r="D18829" s="161">
        <v>626.9</v>
      </c>
    </row>
    <row r="18830" spans="3:4" ht="15" hidden="1" customHeight="1" x14ac:dyDescent="0.25">
      <c r="C18830" s="158" t="s">
        <v>542</v>
      </c>
      <c r="D18830" s="159">
        <v>1077.06</v>
      </c>
    </row>
    <row r="18831" spans="3:4" ht="15" hidden="1" customHeight="1" x14ac:dyDescent="0.25">
      <c r="C18831" s="160" t="s">
        <v>549</v>
      </c>
      <c r="D18831" s="161">
        <v>730.45</v>
      </c>
    </row>
    <row r="18832" spans="3:4" ht="15" hidden="1" customHeight="1" x14ac:dyDescent="0.25">
      <c r="C18832" s="158" t="s">
        <v>307</v>
      </c>
      <c r="D18832" s="159">
        <v>1031.67</v>
      </c>
    </row>
    <row r="18833" spans="3:4" ht="15" hidden="1" customHeight="1" x14ac:dyDescent="0.25">
      <c r="C18833" s="160" t="s">
        <v>549</v>
      </c>
      <c r="D18833" s="161">
        <v>249.99</v>
      </c>
    </row>
    <row r="18834" spans="3:4" ht="15" hidden="1" customHeight="1" x14ac:dyDescent="0.25">
      <c r="C18834" s="158" t="s">
        <v>547</v>
      </c>
      <c r="D18834" s="159">
        <v>328.5</v>
      </c>
    </row>
    <row r="18835" spans="3:4" ht="15" hidden="1" customHeight="1" x14ac:dyDescent="0.25">
      <c r="C18835" s="160" t="s">
        <v>547</v>
      </c>
      <c r="D18835" s="161">
        <v>758.77</v>
      </c>
    </row>
    <row r="18836" spans="3:4" ht="15" hidden="1" customHeight="1" x14ac:dyDescent="0.25">
      <c r="C18836" s="158" t="s">
        <v>552</v>
      </c>
      <c r="D18836" s="159">
        <v>1222.57</v>
      </c>
    </row>
    <row r="18837" spans="3:4" ht="15" hidden="1" customHeight="1" x14ac:dyDescent="0.25">
      <c r="C18837" s="160" t="s">
        <v>307</v>
      </c>
      <c r="D18837" s="161">
        <v>748.79</v>
      </c>
    </row>
    <row r="18838" spans="3:4" ht="15" hidden="1" customHeight="1" x14ac:dyDescent="0.25">
      <c r="C18838" s="158" t="s">
        <v>312</v>
      </c>
      <c r="D18838" s="159">
        <v>619.04</v>
      </c>
    </row>
    <row r="18839" spans="3:4" ht="15" hidden="1" customHeight="1" x14ac:dyDescent="0.25">
      <c r="C18839" s="160" t="s">
        <v>539</v>
      </c>
      <c r="D18839" s="161">
        <v>1144.45</v>
      </c>
    </row>
    <row r="18840" spans="3:4" ht="15" hidden="1" customHeight="1" x14ac:dyDescent="0.25">
      <c r="C18840" s="158" t="s">
        <v>558</v>
      </c>
      <c r="D18840" s="159">
        <v>775.91</v>
      </c>
    </row>
    <row r="18841" spans="3:4" ht="15" hidden="1" customHeight="1" x14ac:dyDescent="0.25">
      <c r="C18841" s="160" t="s">
        <v>551</v>
      </c>
      <c r="D18841" s="161">
        <v>1038.94</v>
      </c>
    </row>
    <row r="18842" spans="3:4" ht="15" hidden="1" customHeight="1" x14ac:dyDescent="0.25">
      <c r="C18842" s="158" t="s">
        <v>546</v>
      </c>
      <c r="D18842" s="159">
        <v>1095.57</v>
      </c>
    </row>
    <row r="18843" spans="3:4" ht="15" hidden="1" customHeight="1" x14ac:dyDescent="0.25">
      <c r="C18843" s="160" t="s">
        <v>552</v>
      </c>
      <c r="D18843" s="161">
        <v>528.41</v>
      </c>
    </row>
    <row r="18844" spans="3:4" ht="15" hidden="1" customHeight="1" x14ac:dyDescent="0.25">
      <c r="C18844" s="158" t="s">
        <v>543</v>
      </c>
      <c r="D18844" s="159">
        <v>414.33</v>
      </c>
    </row>
    <row r="18845" spans="3:4" ht="15" hidden="1" customHeight="1" x14ac:dyDescent="0.25">
      <c r="C18845" s="160" t="s">
        <v>552</v>
      </c>
      <c r="D18845" s="161">
        <v>107.18</v>
      </c>
    </row>
    <row r="18846" spans="3:4" ht="15" hidden="1" customHeight="1" x14ac:dyDescent="0.25">
      <c r="C18846" s="158" t="s">
        <v>309</v>
      </c>
      <c r="D18846" s="159">
        <v>559.88</v>
      </c>
    </row>
    <row r="18847" spans="3:4" ht="15" hidden="1" customHeight="1" x14ac:dyDescent="0.25">
      <c r="C18847" s="160" t="s">
        <v>312</v>
      </c>
      <c r="D18847" s="161">
        <v>153.09</v>
      </c>
    </row>
    <row r="18848" spans="3:4" ht="15" hidden="1" customHeight="1" x14ac:dyDescent="0.25">
      <c r="C18848" s="158" t="s">
        <v>309</v>
      </c>
      <c r="D18848" s="159">
        <v>468.16</v>
      </c>
    </row>
    <row r="18849" spans="3:4" ht="15" hidden="1" customHeight="1" x14ac:dyDescent="0.25">
      <c r="C18849" s="160" t="s">
        <v>312</v>
      </c>
      <c r="D18849" s="161">
        <v>1106.03</v>
      </c>
    </row>
    <row r="18850" spans="3:4" ht="15" hidden="1" customHeight="1" x14ac:dyDescent="0.25">
      <c r="C18850" s="158" t="s">
        <v>547</v>
      </c>
      <c r="D18850" s="159">
        <v>597.92999999999995</v>
      </c>
    </row>
    <row r="18851" spans="3:4" ht="15" hidden="1" customHeight="1" x14ac:dyDescent="0.25">
      <c r="C18851" s="160" t="s">
        <v>308</v>
      </c>
      <c r="D18851" s="161">
        <v>1245</v>
      </c>
    </row>
    <row r="18852" spans="3:4" ht="15" hidden="1" customHeight="1" x14ac:dyDescent="0.25">
      <c r="C18852" s="158" t="s">
        <v>547</v>
      </c>
      <c r="D18852" s="159">
        <v>1074.57</v>
      </c>
    </row>
    <row r="18853" spans="3:4" ht="15" hidden="1" customHeight="1" x14ac:dyDescent="0.25">
      <c r="C18853" s="160" t="s">
        <v>308</v>
      </c>
      <c r="D18853" s="161">
        <v>345.46</v>
      </c>
    </row>
    <row r="18854" spans="3:4" ht="15" hidden="1" customHeight="1" x14ac:dyDescent="0.25">
      <c r="C18854" s="158" t="s">
        <v>550</v>
      </c>
      <c r="D18854" s="159">
        <v>625.88</v>
      </c>
    </row>
    <row r="18855" spans="3:4" ht="15" hidden="1" customHeight="1" x14ac:dyDescent="0.25">
      <c r="C18855" s="160" t="s">
        <v>547</v>
      </c>
      <c r="D18855" s="161">
        <v>314.48</v>
      </c>
    </row>
    <row r="18856" spans="3:4" ht="15" hidden="1" customHeight="1" x14ac:dyDescent="0.25">
      <c r="C18856" s="158" t="s">
        <v>552</v>
      </c>
      <c r="D18856" s="159">
        <v>1126.3499999999999</v>
      </c>
    </row>
    <row r="18857" spans="3:4" ht="15" hidden="1" customHeight="1" x14ac:dyDescent="0.25">
      <c r="C18857" s="160" t="s">
        <v>557</v>
      </c>
      <c r="D18857" s="161">
        <v>1050.28</v>
      </c>
    </row>
    <row r="18858" spans="3:4" ht="15" hidden="1" customHeight="1" x14ac:dyDescent="0.25">
      <c r="C18858" s="158" t="s">
        <v>544</v>
      </c>
      <c r="D18858" s="159">
        <v>1033.04</v>
      </c>
    </row>
    <row r="18859" spans="3:4" ht="15" hidden="1" customHeight="1" x14ac:dyDescent="0.25">
      <c r="C18859" s="160" t="s">
        <v>307</v>
      </c>
      <c r="D18859" s="161">
        <v>50.47</v>
      </c>
    </row>
    <row r="18860" spans="3:4" ht="15" hidden="1" customHeight="1" x14ac:dyDescent="0.25">
      <c r="C18860" s="158" t="s">
        <v>548</v>
      </c>
      <c r="D18860" s="159">
        <v>728.38</v>
      </c>
    </row>
    <row r="18861" spans="3:4" ht="15" hidden="1" customHeight="1" x14ac:dyDescent="0.25">
      <c r="C18861" s="160" t="s">
        <v>539</v>
      </c>
      <c r="D18861" s="161">
        <v>575.48</v>
      </c>
    </row>
    <row r="18862" spans="3:4" ht="15" hidden="1" customHeight="1" x14ac:dyDescent="0.25">
      <c r="C18862" s="158" t="s">
        <v>545</v>
      </c>
      <c r="D18862" s="159">
        <v>721.02</v>
      </c>
    </row>
    <row r="18863" spans="3:4" ht="15" hidden="1" customHeight="1" x14ac:dyDescent="0.25">
      <c r="C18863" s="160" t="s">
        <v>308</v>
      </c>
      <c r="D18863" s="161">
        <v>572.54</v>
      </c>
    </row>
    <row r="18864" spans="3:4" ht="15" hidden="1" customHeight="1" x14ac:dyDescent="0.25">
      <c r="C18864" s="158" t="s">
        <v>557</v>
      </c>
      <c r="D18864" s="159">
        <v>229.59</v>
      </c>
    </row>
    <row r="18865" spans="3:4" ht="15" hidden="1" customHeight="1" x14ac:dyDescent="0.25">
      <c r="C18865" s="160" t="s">
        <v>539</v>
      </c>
      <c r="D18865" s="161">
        <v>407.18</v>
      </c>
    </row>
    <row r="18866" spans="3:4" ht="15" hidden="1" customHeight="1" x14ac:dyDescent="0.25">
      <c r="C18866" s="158" t="s">
        <v>552</v>
      </c>
      <c r="D18866" s="159">
        <v>634.80999999999995</v>
      </c>
    </row>
    <row r="18867" spans="3:4" ht="15" hidden="1" customHeight="1" x14ac:dyDescent="0.25">
      <c r="C18867" s="160" t="s">
        <v>550</v>
      </c>
      <c r="D18867" s="161">
        <v>1191.03</v>
      </c>
    </row>
    <row r="18868" spans="3:4" ht="15" hidden="1" customHeight="1" x14ac:dyDescent="0.25">
      <c r="C18868" s="158" t="s">
        <v>546</v>
      </c>
      <c r="D18868" s="159">
        <v>539.02</v>
      </c>
    </row>
    <row r="18869" spans="3:4" ht="15" hidden="1" customHeight="1" x14ac:dyDescent="0.25">
      <c r="C18869" s="160" t="s">
        <v>548</v>
      </c>
      <c r="D18869" s="161">
        <v>221.47</v>
      </c>
    </row>
    <row r="18870" spans="3:4" ht="15" hidden="1" customHeight="1" x14ac:dyDescent="0.25">
      <c r="C18870" s="158" t="s">
        <v>546</v>
      </c>
      <c r="D18870" s="159">
        <v>213.04</v>
      </c>
    </row>
    <row r="18871" spans="3:4" ht="15" hidden="1" customHeight="1" x14ac:dyDescent="0.25">
      <c r="C18871" s="160" t="s">
        <v>554</v>
      </c>
      <c r="D18871" s="161">
        <v>423.18</v>
      </c>
    </row>
    <row r="18872" spans="3:4" ht="15" hidden="1" customHeight="1" x14ac:dyDescent="0.25">
      <c r="C18872" s="158" t="s">
        <v>548</v>
      </c>
      <c r="D18872" s="159">
        <v>230.56</v>
      </c>
    </row>
    <row r="18873" spans="3:4" ht="15" hidden="1" customHeight="1" x14ac:dyDescent="0.25">
      <c r="C18873" s="160" t="s">
        <v>541</v>
      </c>
      <c r="D18873" s="161">
        <v>1083.45</v>
      </c>
    </row>
    <row r="18874" spans="3:4" ht="15" hidden="1" customHeight="1" x14ac:dyDescent="0.25">
      <c r="C18874" s="158" t="s">
        <v>553</v>
      </c>
      <c r="D18874" s="159">
        <v>477.88</v>
      </c>
    </row>
    <row r="18875" spans="3:4" ht="15" hidden="1" customHeight="1" x14ac:dyDescent="0.25">
      <c r="C18875" s="160" t="s">
        <v>550</v>
      </c>
      <c r="D18875" s="161">
        <v>732.98</v>
      </c>
    </row>
    <row r="18876" spans="3:4" ht="15" hidden="1" customHeight="1" x14ac:dyDescent="0.25">
      <c r="C18876" s="158" t="s">
        <v>543</v>
      </c>
      <c r="D18876" s="159">
        <v>113.62</v>
      </c>
    </row>
    <row r="18877" spans="3:4" ht="15" hidden="1" customHeight="1" x14ac:dyDescent="0.25">
      <c r="C18877" s="160" t="s">
        <v>543</v>
      </c>
      <c r="D18877" s="161">
        <v>179.19</v>
      </c>
    </row>
    <row r="18878" spans="3:4" ht="15" hidden="1" customHeight="1" x14ac:dyDescent="0.25">
      <c r="C18878" s="158" t="s">
        <v>551</v>
      </c>
      <c r="D18878" s="159">
        <v>702.66</v>
      </c>
    </row>
    <row r="18879" spans="3:4" ht="15" hidden="1" customHeight="1" x14ac:dyDescent="0.25">
      <c r="C18879" s="160" t="s">
        <v>554</v>
      </c>
      <c r="D18879" s="161">
        <v>982.02</v>
      </c>
    </row>
    <row r="18880" spans="3:4" ht="15" hidden="1" customHeight="1" x14ac:dyDescent="0.25">
      <c r="C18880" s="158" t="s">
        <v>552</v>
      </c>
      <c r="D18880" s="159">
        <v>462.14</v>
      </c>
    </row>
    <row r="18881" spans="3:4" ht="15" hidden="1" customHeight="1" x14ac:dyDescent="0.25">
      <c r="C18881" s="160" t="s">
        <v>557</v>
      </c>
      <c r="D18881" s="161">
        <v>1062.6300000000001</v>
      </c>
    </row>
    <row r="18882" spans="3:4" ht="15" hidden="1" customHeight="1" x14ac:dyDescent="0.25">
      <c r="C18882" s="158" t="s">
        <v>543</v>
      </c>
      <c r="D18882" s="159">
        <v>536.87</v>
      </c>
    </row>
    <row r="18883" spans="3:4" ht="15" hidden="1" customHeight="1" x14ac:dyDescent="0.25">
      <c r="C18883" s="160" t="s">
        <v>549</v>
      </c>
      <c r="D18883" s="161">
        <v>668.28</v>
      </c>
    </row>
    <row r="18884" spans="3:4" ht="15" hidden="1" customHeight="1" x14ac:dyDescent="0.25">
      <c r="C18884" s="158" t="s">
        <v>547</v>
      </c>
      <c r="D18884" s="159">
        <v>1046.24</v>
      </c>
    </row>
    <row r="18885" spans="3:4" ht="15" hidden="1" customHeight="1" x14ac:dyDescent="0.25">
      <c r="C18885" s="160" t="s">
        <v>553</v>
      </c>
      <c r="D18885" s="161">
        <v>78.89</v>
      </c>
    </row>
    <row r="18886" spans="3:4" ht="15" hidden="1" customHeight="1" x14ac:dyDescent="0.25">
      <c r="C18886" s="158" t="s">
        <v>551</v>
      </c>
      <c r="D18886" s="159">
        <v>543.29999999999995</v>
      </c>
    </row>
    <row r="18887" spans="3:4" ht="15" hidden="1" customHeight="1" x14ac:dyDescent="0.25">
      <c r="C18887" s="160" t="s">
        <v>553</v>
      </c>
      <c r="D18887" s="161">
        <v>104.66</v>
      </c>
    </row>
    <row r="18888" spans="3:4" ht="15" hidden="1" customHeight="1" x14ac:dyDescent="0.25">
      <c r="C18888" s="158" t="s">
        <v>552</v>
      </c>
      <c r="D18888" s="159">
        <v>139.02000000000001</v>
      </c>
    </row>
    <row r="18889" spans="3:4" ht="15" hidden="1" customHeight="1" x14ac:dyDescent="0.25">
      <c r="C18889" s="160" t="s">
        <v>543</v>
      </c>
      <c r="D18889" s="161">
        <v>1045.9100000000001</v>
      </c>
    </row>
    <row r="18890" spans="3:4" ht="15" hidden="1" customHeight="1" x14ac:dyDescent="0.25">
      <c r="C18890" s="158" t="s">
        <v>542</v>
      </c>
      <c r="D18890" s="159">
        <v>21.71</v>
      </c>
    </row>
    <row r="18891" spans="3:4" ht="15" hidden="1" customHeight="1" x14ac:dyDescent="0.25">
      <c r="C18891" s="160" t="s">
        <v>552</v>
      </c>
      <c r="D18891" s="161">
        <v>843.28</v>
      </c>
    </row>
    <row r="18892" spans="3:4" ht="15" hidden="1" customHeight="1" x14ac:dyDescent="0.25">
      <c r="C18892" s="158" t="s">
        <v>312</v>
      </c>
      <c r="D18892" s="159">
        <v>862.67</v>
      </c>
    </row>
    <row r="18893" spans="3:4" ht="15" hidden="1" customHeight="1" x14ac:dyDescent="0.25">
      <c r="C18893" s="160" t="s">
        <v>542</v>
      </c>
      <c r="D18893" s="161">
        <v>1286.1600000000001</v>
      </c>
    </row>
    <row r="18894" spans="3:4" ht="15" hidden="1" customHeight="1" x14ac:dyDescent="0.25">
      <c r="C18894" s="158" t="s">
        <v>307</v>
      </c>
      <c r="D18894" s="159">
        <v>217.03</v>
      </c>
    </row>
    <row r="18895" spans="3:4" ht="15" hidden="1" customHeight="1" x14ac:dyDescent="0.25">
      <c r="C18895" s="160" t="s">
        <v>552</v>
      </c>
      <c r="D18895" s="161">
        <v>164.49</v>
      </c>
    </row>
    <row r="18896" spans="3:4" ht="15" hidden="1" customHeight="1" x14ac:dyDescent="0.25">
      <c r="C18896" s="158" t="s">
        <v>550</v>
      </c>
      <c r="D18896" s="159">
        <v>807.07</v>
      </c>
    </row>
    <row r="18897" spans="3:4" ht="15" hidden="1" customHeight="1" x14ac:dyDescent="0.25">
      <c r="C18897" s="160" t="s">
        <v>540</v>
      </c>
      <c r="D18897" s="161">
        <v>975.06</v>
      </c>
    </row>
    <row r="18898" spans="3:4" ht="15" hidden="1" customHeight="1" x14ac:dyDescent="0.25">
      <c r="C18898" s="158" t="s">
        <v>308</v>
      </c>
      <c r="D18898" s="159">
        <v>61.97</v>
      </c>
    </row>
    <row r="18899" spans="3:4" ht="15" hidden="1" customHeight="1" x14ac:dyDescent="0.25">
      <c r="C18899" s="160" t="s">
        <v>309</v>
      </c>
      <c r="D18899" s="161">
        <v>539.41</v>
      </c>
    </row>
    <row r="18900" spans="3:4" ht="15" hidden="1" customHeight="1" x14ac:dyDescent="0.25">
      <c r="C18900" s="158" t="s">
        <v>557</v>
      </c>
      <c r="D18900" s="159">
        <v>216.92</v>
      </c>
    </row>
    <row r="18901" spans="3:4" ht="15" hidden="1" customHeight="1" x14ac:dyDescent="0.25">
      <c r="C18901" s="160" t="s">
        <v>309</v>
      </c>
      <c r="D18901" s="161">
        <v>437.59</v>
      </c>
    </row>
    <row r="18902" spans="3:4" ht="15" hidden="1" customHeight="1" x14ac:dyDescent="0.25">
      <c r="C18902" s="158" t="s">
        <v>547</v>
      </c>
      <c r="D18902" s="159">
        <v>753.93</v>
      </c>
    </row>
    <row r="18903" spans="3:4" ht="15" hidden="1" customHeight="1" x14ac:dyDescent="0.25">
      <c r="C18903" s="160" t="s">
        <v>543</v>
      </c>
      <c r="D18903" s="161">
        <v>580.33000000000004</v>
      </c>
    </row>
    <row r="18904" spans="3:4" ht="15" hidden="1" customHeight="1" x14ac:dyDescent="0.25">
      <c r="C18904" s="158" t="s">
        <v>552</v>
      </c>
      <c r="D18904" s="159">
        <v>945.91</v>
      </c>
    </row>
    <row r="18905" spans="3:4" ht="15" hidden="1" customHeight="1" x14ac:dyDescent="0.25">
      <c r="C18905" s="160" t="s">
        <v>312</v>
      </c>
      <c r="D18905" s="161">
        <v>797.31</v>
      </c>
    </row>
    <row r="18906" spans="3:4" ht="15" hidden="1" customHeight="1" x14ac:dyDescent="0.25">
      <c r="C18906" s="158" t="s">
        <v>550</v>
      </c>
      <c r="D18906" s="159">
        <v>546.54</v>
      </c>
    </row>
    <row r="18907" spans="3:4" ht="15" hidden="1" customHeight="1" x14ac:dyDescent="0.25">
      <c r="C18907" s="160" t="s">
        <v>308</v>
      </c>
      <c r="D18907" s="161">
        <v>177.49</v>
      </c>
    </row>
    <row r="18908" spans="3:4" ht="15" hidden="1" customHeight="1" x14ac:dyDescent="0.25">
      <c r="C18908" s="158" t="s">
        <v>547</v>
      </c>
      <c r="D18908" s="159">
        <v>846.7</v>
      </c>
    </row>
    <row r="18909" spans="3:4" ht="15" hidden="1" customHeight="1" x14ac:dyDescent="0.25">
      <c r="C18909" s="160" t="s">
        <v>307</v>
      </c>
      <c r="D18909" s="161">
        <v>821.04</v>
      </c>
    </row>
    <row r="18910" spans="3:4" ht="15" hidden="1" customHeight="1" x14ac:dyDescent="0.25">
      <c r="C18910" s="158" t="s">
        <v>549</v>
      </c>
      <c r="D18910" s="159">
        <v>1212.81</v>
      </c>
    </row>
    <row r="18911" spans="3:4" ht="15" hidden="1" customHeight="1" x14ac:dyDescent="0.25">
      <c r="C18911" s="160" t="s">
        <v>556</v>
      </c>
      <c r="D18911" s="161">
        <v>888.3</v>
      </c>
    </row>
    <row r="18912" spans="3:4" ht="15" hidden="1" customHeight="1" x14ac:dyDescent="0.25">
      <c r="C18912" s="158" t="s">
        <v>307</v>
      </c>
      <c r="D18912" s="159">
        <v>728.41</v>
      </c>
    </row>
    <row r="18913" spans="3:4" ht="15" hidden="1" customHeight="1" x14ac:dyDescent="0.25">
      <c r="C18913" s="160" t="s">
        <v>552</v>
      </c>
      <c r="D18913" s="161">
        <v>1270.6600000000001</v>
      </c>
    </row>
    <row r="18914" spans="3:4" ht="15" hidden="1" customHeight="1" x14ac:dyDescent="0.25">
      <c r="C18914" s="158" t="s">
        <v>308</v>
      </c>
      <c r="D18914" s="159">
        <v>904.97</v>
      </c>
    </row>
    <row r="18915" spans="3:4" ht="15" hidden="1" customHeight="1" x14ac:dyDescent="0.25">
      <c r="C18915" s="160" t="s">
        <v>544</v>
      </c>
      <c r="D18915" s="161">
        <v>770.34</v>
      </c>
    </row>
    <row r="18916" spans="3:4" ht="15" hidden="1" customHeight="1" x14ac:dyDescent="0.25">
      <c r="C18916" s="158" t="s">
        <v>553</v>
      </c>
      <c r="D18916" s="159">
        <v>1132.1400000000001</v>
      </c>
    </row>
    <row r="18917" spans="3:4" ht="15" hidden="1" customHeight="1" x14ac:dyDescent="0.25">
      <c r="C18917" s="160" t="s">
        <v>540</v>
      </c>
      <c r="D18917" s="161">
        <v>738.49</v>
      </c>
    </row>
    <row r="18918" spans="3:4" ht="15" hidden="1" customHeight="1" x14ac:dyDescent="0.25">
      <c r="C18918" s="158" t="s">
        <v>547</v>
      </c>
      <c r="D18918" s="159">
        <v>587.19000000000005</v>
      </c>
    </row>
    <row r="18919" spans="3:4" ht="15" hidden="1" customHeight="1" x14ac:dyDescent="0.25">
      <c r="C18919" s="160" t="s">
        <v>542</v>
      </c>
      <c r="D18919" s="161">
        <v>196.84</v>
      </c>
    </row>
    <row r="18920" spans="3:4" ht="15" hidden="1" customHeight="1" x14ac:dyDescent="0.25">
      <c r="C18920" s="158" t="s">
        <v>308</v>
      </c>
      <c r="D18920" s="159">
        <v>194.46</v>
      </c>
    </row>
    <row r="18921" spans="3:4" ht="15" hidden="1" customHeight="1" x14ac:dyDescent="0.25">
      <c r="C18921" s="160" t="s">
        <v>309</v>
      </c>
      <c r="D18921" s="161">
        <v>1110.49</v>
      </c>
    </row>
    <row r="18922" spans="3:4" ht="15" hidden="1" customHeight="1" x14ac:dyDescent="0.25">
      <c r="C18922" s="158" t="s">
        <v>547</v>
      </c>
      <c r="D18922" s="159">
        <v>782.47</v>
      </c>
    </row>
    <row r="18923" spans="3:4" ht="15" hidden="1" customHeight="1" x14ac:dyDescent="0.25">
      <c r="C18923" s="160" t="s">
        <v>545</v>
      </c>
      <c r="D18923" s="161">
        <v>963.08</v>
      </c>
    </row>
    <row r="18924" spans="3:4" ht="15" hidden="1" customHeight="1" x14ac:dyDescent="0.25">
      <c r="C18924" s="158" t="s">
        <v>553</v>
      </c>
      <c r="D18924" s="159">
        <v>950.29</v>
      </c>
    </row>
    <row r="18925" spans="3:4" ht="15" hidden="1" customHeight="1" x14ac:dyDescent="0.25">
      <c r="C18925" s="160" t="s">
        <v>543</v>
      </c>
      <c r="D18925" s="161">
        <v>674.99</v>
      </c>
    </row>
    <row r="18926" spans="3:4" ht="15" hidden="1" customHeight="1" x14ac:dyDescent="0.25">
      <c r="C18926" s="158" t="s">
        <v>551</v>
      </c>
      <c r="D18926" s="159">
        <v>240.96</v>
      </c>
    </row>
    <row r="18927" spans="3:4" ht="15" hidden="1" customHeight="1" x14ac:dyDescent="0.25">
      <c r="C18927" s="160" t="s">
        <v>551</v>
      </c>
      <c r="D18927" s="161">
        <v>557.42999999999995</v>
      </c>
    </row>
    <row r="18928" spans="3:4" ht="15" hidden="1" customHeight="1" x14ac:dyDescent="0.25">
      <c r="C18928" s="158" t="s">
        <v>552</v>
      </c>
      <c r="D18928" s="159">
        <v>1224.8800000000001</v>
      </c>
    </row>
    <row r="18929" spans="3:4" ht="15" hidden="1" customHeight="1" x14ac:dyDescent="0.25">
      <c r="C18929" s="160" t="s">
        <v>546</v>
      </c>
      <c r="D18929" s="161">
        <v>449.92</v>
      </c>
    </row>
    <row r="18930" spans="3:4" ht="15" hidden="1" customHeight="1" x14ac:dyDescent="0.25">
      <c r="C18930" s="158" t="s">
        <v>539</v>
      </c>
      <c r="D18930" s="159">
        <v>937</v>
      </c>
    </row>
    <row r="18931" spans="3:4" ht="15" hidden="1" customHeight="1" x14ac:dyDescent="0.25">
      <c r="C18931" s="160" t="s">
        <v>539</v>
      </c>
      <c r="D18931" s="161">
        <v>1235.18</v>
      </c>
    </row>
    <row r="18932" spans="3:4" ht="15" hidden="1" customHeight="1" x14ac:dyDescent="0.25">
      <c r="C18932" s="158" t="s">
        <v>546</v>
      </c>
      <c r="D18932" s="159">
        <v>954.82</v>
      </c>
    </row>
    <row r="18933" spans="3:4" ht="15" hidden="1" customHeight="1" x14ac:dyDescent="0.25">
      <c r="C18933" s="160" t="s">
        <v>308</v>
      </c>
      <c r="D18933" s="161">
        <v>399.56</v>
      </c>
    </row>
    <row r="18934" spans="3:4" ht="15" hidden="1" customHeight="1" x14ac:dyDescent="0.25">
      <c r="C18934" s="158" t="s">
        <v>540</v>
      </c>
      <c r="D18934" s="159">
        <v>417.19</v>
      </c>
    </row>
    <row r="18935" spans="3:4" ht="15" hidden="1" customHeight="1" x14ac:dyDescent="0.25">
      <c r="C18935" s="160" t="s">
        <v>308</v>
      </c>
      <c r="D18935" s="161">
        <v>477.12</v>
      </c>
    </row>
    <row r="18936" spans="3:4" ht="15" hidden="1" customHeight="1" x14ac:dyDescent="0.25">
      <c r="C18936" s="158" t="s">
        <v>557</v>
      </c>
      <c r="D18936" s="159">
        <v>767.99</v>
      </c>
    </row>
    <row r="18937" spans="3:4" ht="15" hidden="1" customHeight="1" x14ac:dyDescent="0.25">
      <c r="C18937" s="160" t="s">
        <v>554</v>
      </c>
      <c r="D18937" s="161">
        <v>605.63</v>
      </c>
    </row>
    <row r="18938" spans="3:4" ht="15" hidden="1" customHeight="1" x14ac:dyDescent="0.25">
      <c r="C18938" s="158" t="s">
        <v>545</v>
      </c>
      <c r="D18938" s="159">
        <v>473.35</v>
      </c>
    </row>
    <row r="18939" spans="3:4" ht="15" hidden="1" customHeight="1" x14ac:dyDescent="0.25">
      <c r="C18939" s="160" t="s">
        <v>540</v>
      </c>
      <c r="D18939" s="161">
        <v>776.96</v>
      </c>
    </row>
    <row r="18940" spans="3:4" ht="15" hidden="1" customHeight="1" x14ac:dyDescent="0.25">
      <c r="C18940" s="158" t="s">
        <v>541</v>
      </c>
      <c r="D18940" s="159">
        <v>54.18</v>
      </c>
    </row>
    <row r="18941" spans="3:4" ht="15" hidden="1" customHeight="1" x14ac:dyDescent="0.25">
      <c r="C18941" s="160" t="s">
        <v>309</v>
      </c>
      <c r="D18941" s="161">
        <v>545.92999999999995</v>
      </c>
    </row>
    <row r="18942" spans="3:4" ht="15" hidden="1" customHeight="1" x14ac:dyDescent="0.25">
      <c r="C18942" s="158" t="s">
        <v>552</v>
      </c>
      <c r="D18942" s="159">
        <v>1102.7</v>
      </c>
    </row>
    <row r="18943" spans="3:4" ht="15" hidden="1" customHeight="1" x14ac:dyDescent="0.25">
      <c r="C18943" s="160" t="s">
        <v>542</v>
      </c>
      <c r="D18943" s="161">
        <v>913.89</v>
      </c>
    </row>
    <row r="18944" spans="3:4" ht="15" hidden="1" customHeight="1" x14ac:dyDescent="0.25">
      <c r="C18944" s="158" t="s">
        <v>546</v>
      </c>
      <c r="D18944" s="159">
        <v>226.2</v>
      </c>
    </row>
    <row r="18945" spans="3:4" ht="15" hidden="1" customHeight="1" x14ac:dyDescent="0.25">
      <c r="C18945" s="160" t="s">
        <v>541</v>
      </c>
      <c r="D18945" s="161">
        <v>799.59</v>
      </c>
    </row>
    <row r="18946" spans="3:4" ht="15" hidden="1" customHeight="1" x14ac:dyDescent="0.25">
      <c r="C18946" s="158" t="s">
        <v>309</v>
      </c>
      <c r="D18946" s="159">
        <v>392.49</v>
      </c>
    </row>
    <row r="18947" spans="3:4" ht="15" hidden="1" customHeight="1" x14ac:dyDescent="0.25">
      <c r="C18947" s="160" t="s">
        <v>309</v>
      </c>
      <c r="D18947" s="161">
        <v>177.75</v>
      </c>
    </row>
    <row r="18948" spans="3:4" ht="15" hidden="1" customHeight="1" x14ac:dyDescent="0.25">
      <c r="C18948" s="158" t="s">
        <v>309</v>
      </c>
      <c r="D18948" s="159">
        <v>1056.3499999999999</v>
      </c>
    </row>
    <row r="18949" spans="3:4" ht="15" hidden="1" customHeight="1" x14ac:dyDescent="0.25">
      <c r="C18949" s="160" t="s">
        <v>547</v>
      </c>
      <c r="D18949" s="161">
        <v>165.8</v>
      </c>
    </row>
    <row r="18950" spans="3:4" ht="15" hidden="1" customHeight="1" x14ac:dyDescent="0.25">
      <c r="C18950" s="158" t="s">
        <v>539</v>
      </c>
      <c r="D18950" s="159">
        <v>1029.99</v>
      </c>
    </row>
    <row r="18951" spans="3:4" ht="15" hidden="1" customHeight="1" x14ac:dyDescent="0.25">
      <c r="C18951" s="160" t="s">
        <v>549</v>
      </c>
      <c r="D18951" s="161">
        <v>742.85</v>
      </c>
    </row>
    <row r="18952" spans="3:4" ht="15" hidden="1" customHeight="1" x14ac:dyDescent="0.25">
      <c r="C18952" s="158" t="s">
        <v>308</v>
      </c>
      <c r="D18952" s="159">
        <v>882.04</v>
      </c>
    </row>
    <row r="18953" spans="3:4" ht="15" hidden="1" customHeight="1" x14ac:dyDescent="0.25">
      <c r="C18953" s="160" t="s">
        <v>551</v>
      </c>
      <c r="D18953" s="161">
        <v>805.97</v>
      </c>
    </row>
    <row r="18954" spans="3:4" ht="15" hidden="1" customHeight="1" x14ac:dyDescent="0.25">
      <c r="C18954" s="158" t="s">
        <v>545</v>
      </c>
      <c r="D18954" s="159">
        <v>750.44</v>
      </c>
    </row>
    <row r="18955" spans="3:4" ht="15" hidden="1" customHeight="1" x14ac:dyDescent="0.25">
      <c r="C18955" s="160" t="s">
        <v>546</v>
      </c>
      <c r="D18955" s="161">
        <v>388.63</v>
      </c>
    </row>
    <row r="18956" spans="3:4" ht="15" hidden="1" customHeight="1" x14ac:dyDescent="0.25">
      <c r="C18956" s="158" t="s">
        <v>549</v>
      </c>
      <c r="D18956" s="159">
        <v>597.54</v>
      </c>
    </row>
    <row r="18957" spans="3:4" ht="15" hidden="1" customHeight="1" x14ac:dyDescent="0.25">
      <c r="C18957" s="160" t="s">
        <v>308</v>
      </c>
      <c r="D18957" s="161">
        <v>978.8</v>
      </c>
    </row>
    <row r="18958" spans="3:4" ht="15" hidden="1" customHeight="1" x14ac:dyDescent="0.25">
      <c r="C18958" s="158" t="s">
        <v>546</v>
      </c>
      <c r="D18958" s="159">
        <v>439.99</v>
      </c>
    </row>
    <row r="18959" spans="3:4" ht="15" hidden="1" customHeight="1" x14ac:dyDescent="0.25">
      <c r="C18959" s="160" t="s">
        <v>553</v>
      </c>
      <c r="D18959" s="161">
        <v>1250.27</v>
      </c>
    </row>
    <row r="18960" spans="3:4" ht="15" hidden="1" customHeight="1" x14ac:dyDescent="0.25">
      <c r="C18960" s="158" t="s">
        <v>551</v>
      </c>
      <c r="D18960" s="159">
        <v>660.5</v>
      </c>
    </row>
    <row r="18961" spans="3:4" ht="15" hidden="1" customHeight="1" x14ac:dyDescent="0.25">
      <c r="C18961" s="160" t="s">
        <v>554</v>
      </c>
      <c r="D18961" s="161">
        <v>80.55</v>
      </c>
    </row>
    <row r="18962" spans="3:4" ht="15" hidden="1" customHeight="1" x14ac:dyDescent="0.25">
      <c r="C18962" s="158" t="s">
        <v>546</v>
      </c>
      <c r="D18962" s="159">
        <v>993.58</v>
      </c>
    </row>
    <row r="18963" spans="3:4" ht="15" hidden="1" customHeight="1" x14ac:dyDescent="0.25">
      <c r="C18963" s="160" t="s">
        <v>551</v>
      </c>
      <c r="D18963" s="161">
        <v>610.73</v>
      </c>
    </row>
    <row r="18964" spans="3:4" ht="15" hidden="1" customHeight="1" x14ac:dyDescent="0.25">
      <c r="C18964" s="158" t="s">
        <v>539</v>
      </c>
      <c r="D18964" s="159">
        <v>878.68</v>
      </c>
    </row>
    <row r="18965" spans="3:4" ht="15" hidden="1" customHeight="1" x14ac:dyDescent="0.25">
      <c r="C18965" s="160" t="s">
        <v>551</v>
      </c>
      <c r="D18965" s="161">
        <v>1093.23</v>
      </c>
    </row>
    <row r="18966" spans="3:4" ht="15" hidden="1" customHeight="1" x14ac:dyDescent="0.25">
      <c r="C18966" s="158" t="s">
        <v>548</v>
      </c>
      <c r="D18966" s="159">
        <v>363.57</v>
      </c>
    </row>
    <row r="18967" spans="3:4" ht="15" hidden="1" customHeight="1" x14ac:dyDescent="0.25">
      <c r="C18967" s="160" t="s">
        <v>541</v>
      </c>
      <c r="D18967" s="161">
        <v>296.26</v>
      </c>
    </row>
    <row r="18968" spans="3:4" ht="15" hidden="1" customHeight="1" x14ac:dyDescent="0.25">
      <c r="C18968" s="158" t="s">
        <v>540</v>
      </c>
      <c r="D18968" s="159">
        <v>1056.32</v>
      </c>
    </row>
    <row r="18969" spans="3:4" ht="15" hidden="1" customHeight="1" x14ac:dyDescent="0.25">
      <c r="C18969" s="160" t="s">
        <v>539</v>
      </c>
      <c r="D18969" s="161">
        <v>1084.98</v>
      </c>
    </row>
    <row r="18970" spans="3:4" ht="15" hidden="1" customHeight="1" x14ac:dyDescent="0.25">
      <c r="C18970" s="158" t="s">
        <v>545</v>
      </c>
      <c r="D18970" s="159">
        <v>600.95000000000005</v>
      </c>
    </row>
    <row r="18971" spans="3:4" ht="15" hidden="1" customHeight="1" x14ac:dyDescent="0.25">
      <c r="C18971" s="160" t="s">
        <v>549</v>
      </c>
      <c r="D18971" s="161">
        <v>1013.5</v>
      </c>
    </row>
    <row r="18972" spans="3:4" ht="15" hidden="1" customHeight="1" x14ac:dyDescent="0.25">
      <c r="C18972" s="158" t="s">
        <v>308</v>
      </c>
      <c r="D18972" s="159">
        <v>535.46</v>
      </c>
    </row>
    <row r="18973" spans="3:4" ht="15" hidden="1" customHeight="1" x14ac:dyDescent="0.25">
      <c r="C18973" s="160" t="s">
        <v>556</v>
      </c>
      <c r="D18973" s="161">
        <v>1146.8399999999999</v>
      </c>
    </row>
    <row r="18974" spans="3:4" ht="15" hidden="1" customHeight="1" x14ac:dyDescent="0.25">
      <c r="C18974" s="158" t="s">
        <v>545</v>
      </c>
      <c r="D18974" s="159">
        <v>744.33</v>
      </c>
    </row>
    <row r="18975" spans="3:4" ht="15" hidden="1" customHeight="1" x14ac:dyDescent="0.25">
      <c r="C18975" s="160" t="s">
        <v>547</v>
      </c>
      <c r="D18975" s="161">
        <v>731.65</v>
      </c>
    </row>
    <row r="18976" spans="3:4" ht="15" hidden="1" customHeight="1" x14ac:dyDescent="0.25">
      <c r="C18976" s="158" t="s">
        <v>312</v>
      </c>
      <c r="D18976" s="159">
        <v>381.75</v>
      </c>
    </row>
    <row r="18977" spans="3:4" ht="15" hidden="1" customHeight="1" x14ac:dyDescent="0.25">
      <c r="C18977" s="160" t="s">
        <v>552</v>
      </c>
      <c r="D18977" s="161">
        <v>380.76</v>
      </c>
    </row>
    <row r="18978" spans="3:4" ht="15" hidden="1" customHeight="1" x14ac:dyDescent="0.25">
      <c r="C18978" s="158" t="s">
        <v>544</v>
      </c>
      <c r="D18978" s="159">
        <v>197.72</v>
      </c>
    </row>
    <row r="18979" spans="3:4" ht="15" hidden="1" customHeight="1" x14ac:dyDescent="0.25">
      <c r="C18979" s="160" t="s">
        <v>546</v>
      </c>
      <c r="D18979" s="161">
        <v>693.22</v>
      </c>
    </row>
    <row r="18980" spans="3:4" ht="15" hidden="1" customHeight="1" x14ac:dyDescent="0.25">
      <c r="C18980" s="158" t="s">
        <v>556</v>
      </c>
      <c r="D18980" s="159">
        <v>1120.08</v>
      </c>
    </row>
    <row r="18981" spans="3:4" ht="15" hidden="1" customHeight="1" x14ac:dyDescent="0.25">
      <c r="C18981" s="160" t="s">
        <v>309</v>
      </c>
      <c r="D18981" s="161">
        <v>573.83000000000004</v>
      </c>
    </row>
    <row r="18982" spans="3:4" ht="15" hidden="1" customHeight="1" x14ac:dyDescent="0.25">
      <c r="C18982" s="158" t="s">
        <v>548</v>
      </c>
      <c r="D18982" s="159">
        <v>287.39999999999998</v>
      </c>
    </row>
    <row r="18983" spans="3:4" ht="15" hidden="1" customHeight="1" x14ac:dyDescent="0.25">
      <c r="C18983" s="160" t="s">
        <v>555</v>
      </c>
      <c r="D18983" s="161">
        <v>40.4</v>
      </c>
    </row>
    <row r="18984" spans="3:4" ht="15" hidden="1" customHeight="1" x14ac:dyDescent="0.25">
      <c r="C18984" s="158" t="s">
        <v>307</v>
      </c>
      <c r="D18984" s="159">
        <v>95.88</v>
      </c>
    </row>
    <row r="18985" spans="3:4" ht="15" hidden="1" customHeight="1" x14ac:dyDescent="0.25">
      <c r="C18985" s="160" t="s">
        <v>543</v>
      </c>
      <c r="D18985" s="161">
        <v>479.79</v>
      </c>
    </row>
    <row r="18986" spans="3:4" ht="15" hidden="1" customHeight="1" x14ac:dyDescent="0.25">
      <c r="C18986" s="158" t="s">
        <v>539</v>
      </c>
      <c r="D18986" s="159">
        <v>43.74</v>
      </c>
    </row>
    <row r="18987" spans="3:4" ht="15" hidden="1" customHeight="1" x14ac:dyDescent="0.25">
      <c r="C18987" s="160" t="s">
        <v>556</v>
      </c>
      <c r="D18987" s="161">
        <v>363.57</v>
      </c>
    </row>
    <row r="18988" spans="3:4" ht="15" hidden="1" customHeight="1" x14ac:dyDescent="0.25">
      <c r="C18988" s="158" t="s">
        <v>539</v>
      </c>
      <c r="D18988" s="159">
        <v>386.8</v>
      </c>
    </row>
    <row r="18989" spans="3:4" ht="15" hidden="1" customHeight="1" x14ac:dyDescent="0.25">
      <c r="C18989" s="160" t="s">
        <v>542</v>
      </c>
      <c r="D18989" s="161">
        <v>319.88</v>
      </c>
    </row>
    <row r="18990" spans="3:4" ht="15" hidden="1" customHeight="1" x14ac:dyDescent="0.25">
      <c r="C18990" s="158" t="s">
        <v>543</v>
      </c>
      <c r="D18990" s="159">
        <v>434.09</v>
      </c>
    </row>
    <row r="18991" spans="3:4" ht="15" hidden="1" customHeight="1" x14ac:dyDescent="0.25">
      <c r="C18991" s="160" t="s">
        <v>553</v>
      </c>
      <c r="D18991" s="161">
        <v>116.52</v>
      </c>
    </row>
    <row r="18992" spans="3:4" ht="15" hidden="1" customHeight="1" x14ac:dyDescent="0.25">
      <c r="C18992" s="158" t="s">
        <v>309</v>
      </c>
      <c r="D18992" s="159">
        <v>947.83</v>
      </c>
    </row>
    <row r="18993" spans="3:4" ht="15" hidden="1" customHeight="1" x14ac:dyDescent="0.25">
      <c r="C18993" s="160" t="s">
        <v>553</v>
      </c>
      <c r="D18993" s="161">
        <v>652.75</v>
      </c>
    </row>
    <row r="18994" spans="3:4" ht="15" hidden="1" customHeight="1" x14ac:dyDescent="0.25">
      <c r="C18994" s="158" t="s">
        <v>551</v>
      </c>
      <c r="D18994" s="159">
        <v>830.61</v>
      </c>
    </row>
    <row r="18995" spans="3:4" ht="15" hidden="1" customHeight="1" x14ac:dyDescent="0.25">
      <c r="C18995" s="160" t="s">
        <v>308</v>
      </c>
      <c r="D18995" s="161">
        <v>997.22</v>
      </c>
    </row>
    <row r="18996" spans="3:4" ht="15" hidden="1" customHeight="1" x14ac:dyDescent="0.25">
      <c r="C18996" s="158" t="s">
        <v>309</v>
      </c>
      <c r="D18996" s="159">
        <v>889.75</v>
      </c>
    </row>
    <row r="18997" spans="3:4" ht="15" hidden="1" customHeight="1" x14ac:dyDescent="0.25">
      <c r="C18997" s="160" t="s">
        <v>542</v>
      </c>
      <c r="D18997" s="161">
        <v>626.91</v>
      </c>
    </row>
    <row r="18998" spans="3:4" ht="15" hidden="1" customHeight="1" x14ac:dyDescent="0.25">
      <c r="C18998" s="158" t="s">
        <v>549</v>
      </c>
      <c r="D18998" s="159">
        <v>1220.08</v>
      </c>
    </row>
    <row r="18999" spans="3:4" ht="15" hidden="1" customHeight="1" x14ac:dyDescent="0.25">
      <c r="C18999" s="160" t="s">
        <v>539</v>
      </c>
      <c r="D18999" s="161">
        <v>925.22</v>
      </c>
    </row>
    <row r="19000" spans="3:4" ht="15" hidden="1" customHeight="1" x14ac:dyDescent="0.25">
      <c r="C19000" s="158" t="s">
        <v>544</v>
      </c>
      <c r="D19000" s="159">
        <v>1261.8599999999999</v>
      </c>
    </row>
    <row r="19001" spans="3:4" ht="15" hidden="1" customHeight="1" x14ac:dyDescent="0.25">
      <c r="C19001" s="160" t="s">
        <v>312</v>
      </c>
      <c r="D19001" s="161">
        <v>197.34</v>
      </c>
    </row>
    <row r="19002" spans="3:4" ht="15" hidden="1" customHeight="1" x14ac:dyDescent="0.25">
      <c r="C19002" s="158" t="s">
        <v>307</v>
      </c>
      <c r="D19002" s="159">
        <v>211.38</v>
      </c>
    </row>
    <row r="19003" spans="3:4" ht="15" hidden="1" customHeight="1" x14ac:dyDescent="0.25">
      <c r="C19003" s="160" t="s">
        <v>541</v>
      </c>
      <c r="D19003" s="161">
        <v>318.52</v>
      </c>
    </row>
    <row r="19004" spans="3:4" ht="15" hidden="1" customHeight="1" x14ac:dyDescent="0.25">
      <c r="C19004" s="158" t="s">
        <v>309</v>
      </c>
      <c r="D19004" s="159">
        <v>307.45999999999998</v>
      </c>
    </row>
    <row r="19005" spans="3:4" ht="15" hidden="1" customHeight="1" x14ac:dyDescent="0.25">
      <c r="C19005" s="160" t="s">
        <v>554</v>
      </c>
      <c r="D19005" s="161">
        <v>496.69</v>
      </c>
    </row>
    <row r="19006" spans="3:4" ht="15" hidden="1" customHeight="1" x14ac:dyDescent="0.25">
      <c r="C19006" s="158" t="s">
        <v>542</v>
      </c>
      <c r="D19006" s="159">
        <v>961.68</v>
      </c>
    </row>
    <row r="19007" spans="3:4" ht="15" hidden="1" customHeight="1" x14ac:dyDescent="0.25">
      <c r="C19007" s="160" t="s">
        <v>539</v>
      </c>
      <c r="D19007" s="161">
        <v>776.3</v>
      </c>
    </row>
    <row r="19008" spans="3:4" ht="15" hidden="1" customHeight="1" x14ac:dyDescent="0.25">
      <c r="C19008" s="158" t="s">
        <v>551</v>
      </c>
      <c r="D19008" s="159">
        <v>399.42</v>
      </c>
    </row>
    <row r="19009" spans="3:4" ht="15" hidden="1" customHeight="1" x14ac:dyDescent="0.25">
      <c r="C19009" s="160" t="s">
        <v>552</v>
      </c>
      <c r="D19009" s="161">
        <v>774.2</v>
      </c>
    </row>
    <row r="19010" spans="3:4" ht="15" hidden="1" customHeight="1" x14ac:dyDescent="0.25">
      <c r="C19010" s="158" t="s">
        <v>555</v>
      </c>
      <c r="D19010" s="159">
        <v>504.35</v>
      </c>
    </row>
    <row r="19011" spans="3:4" ht="15" hidden="1" customHeight="1" x14ac:dyDescent="0.25">
      <c r="C19011" s="160" t="s">
        <v>551</v>
      </c>
      <c r="D19011" s="161">
        <v>564.1</v>
      </c>
    </row>
    <row r="19012" spans="3:4" ht="15" hidden="1" customHeight="1" x14ac:dyDescent="0.25">
      <c r="C19012" s="158" t="s">
        <v>544</v>
      </c>
      <c r="D19012" s="159">
        <v>63.91</v>
      </c>
    </row>
    <row r="19013" spans="3:4" ht="15" hidden="1" customHeight="1" x14ac:dyDescent="0.25">
      <c r="C19013" s="160" t="s">
        <v>546</v>
      </c>
      <c r="D19013" s="161">
        <v>333.97</v>
      </c>
    </row>
    <row r="19014" spans="3:4" ht="15" hidden="1" customHeight="1" x14ac:dyDescent="0.25">
      <c r="C19014" s="158" t="s">
        <v>307</v>
      </c>
      <c r="D19014" s="159">
        <v>646.94000000000005</v>
      </c>
    </row>
    <row r="19015" spans="3:4" ht="15" hidden="1" customHeight="1" x14ac:dyDescent="0.25">
      <c r="C19015" s="160" t="s">
        <v>308</v>
      </c>
      <c r="D19015" s="161">
        <v>443.13</v>
      </c>
    </row>
    <row r="19016" spans="3:4" ht="15" hidden="1" customHeight="1" x14ac:dyDescent="0.25">
      <c r="C19016" s="158" t="s">
        <v>549</v>
      </c>
      <c r="D19016" s="159">
        <v>829.35</v>
      </c>
    </row>
    <row r="19017" spans="3:4" ht="15" hidden="1" customHeight="1" x14ac:dyDescent="0.25">
      <c r="C19017" s="160" t="s">
        <v>549</v>
      </c>
      <c r="D19017" s="161">
        <v>379.94</v>
      </c>
    </row>
    <row r="19018" spans="3:4" ht="15" hidden="1" customHeight="1" x14ac:dyDescent="0.25">
      <c r="C19018" s="158" t="s">
        <v>309</v>
      </c>
      <c r="D19018" s="159">
        <v>1036.56</v>
      </c>
    </row>
    <row r="19019" spans="3:4" ht="15" hidden="1" customHeight="1" x14ac:dyDescent="0.25">
      <c r="C19019" s="160" t="s">
        <v>551</v>
      </c>
      <c r="D19019" s="161">
        <v>199.94</v>
      </c>
    </row>
    <row r="19020" spans="3:4" ht="15" hidden="1" customHeight="1" x14ac:dyDescent="0.25">
      <c r="C19020" s="158" t="s">
        <v>554</v>
      </c>
      <c r="D19020" s="159">
        <v>1017.05</v>
      </c>
    </row>
    <row r="19021" spans="3:4" ht="15" hidden="1" customHeight="1" x14ac:dyDescent="0.25">
      <c r="C19021" s="160" t="s">
        <v>546</v>
      </c>
      <c r="D19021" s="161">
        <v>339.03</v>
      </c>
    </row>
    <row r="19022" spans="3:4" ht="15" hidden="1" customHeight="1" x14ac:dyDescent="0.25">
      <c r="C19022" s="158" t="s">
        <v>548</v>
      </c>
      <c r="D19022" s="159">
        <v>602.26</v>
      </c>
    </row>
    <row r="19023" spans="3:4" ht="15" hidden="1" customHeight="1" x14ac:dyDescent="0.25">
      <c r="C19023" s="160" t="s">
        <v>312</v>
      </c>
      <c r="D19023" s="161">
        <v>830.71</v>
      </c>
    </row>
    <row r="19024" spans="3:4" ht="15" hidden="1" customHeight="1" x14ac:dyDescent="0.25">
      <c r="C19024" s="158" t="s">
        <v>553</v>
      </c>
      <c r="D19024" s="159">
        <v>937.65</v>
      </c>
    </row>
    <row r="19025" spans="3:4" ht="15" hidden="1" customHeight="1" x14ac:dyDescent="0.25">
      <c r="C19025" s="160" t="s">
        <v>558</v>
      </c>
      <c r="D19025" s="161">
        <v>524.64</v>
      </c>
    </row>
    <row r="19026" spans="3:4" ht="15" hidden="1" customHeight="1" x14ac:dyDescent="0.25">
      <c r="C19026" s="158" t="s">
        <v>309</v>
      </c>
      <c r="D19026" s="159">
        <v>865.45</v>
      </c>
    </row>
    <row r="19027" spans="3:4" ht="15" hidden="1" customHeight="1" x14ac:dyDescent="0.25">
      <c r="C19027" s="160" t="s">
        <v>308</v>
      </c>
      <c r="D19027" s="161">
        <v>71.66</v>
      </c>
    </row>
    <row r="19028" spans="3:4" ht="15" hidden="1" customHeight="1" x14ac:dyDescent="0.25">
      <c r="C19028" s="158" t="s">
        <v>540</v>
      </c>
      <c r="D19028" s="159">
        <v>749.31</v>
      </c>
    </row>
    <row r="19029" spans="3:4" ht="15" hidden="1" customHeight="1" x14ac:dyDescent="0.25">
      <c r="C19029" s="160" t="s">
        <v>556</v>
      </c>
      <c r="D19029" s="161">
        <v>527.34</v>
      </c>
    </row>
    <row r="19030" spans="3:4" ht="15" hidden="1" customHeight="1" x14ac:dyDescent="0.25">
      <c r="C19030" s="158" t="s">
        <v>555</v>
      </c>
      <c r="D19030" s="159">
        <v>666.18</v>
      </c>
    </row>
    <row r="19031" spans="3:4" ht="15" hidden="1" customHeight="1" x14ac:dyDescent="0.25">
      <c r="C19031" s="160" t="s">
        <v>542</v>
      </c>
      <c r="D19031" s="161">
        <v>189.93</v>
      </c>
    </row>
    <row r="19032" spans="3:4" ht="15" hidden="1" customHeight="1" x14ac:dyDescent="0.25">
      <c r="C19032" s="158" t="s">
        <v>549</v>
      </c>
      <c r="D19032" s="159">
        <v>891.45</v>
      </c>
    </row>
    <row r="19033" spans="3:4" ht="15" hidden="1" customHeight="1" x14ac:dyDescent="0.25">
      <c r="C19033" s="160" t="s">
        <v>539</v>
      </c>
      <c r="D19033" s="161">
        <v>842.38</v>
      </c>
    </row>
    <row r="19034" spans="3:4" ht="15" hidden="1" customHeight="1" x14ac:dyDescent="0.25">
      <c r="C19034" s="158" t="s">
        <v>545</v>
      </c>
      <c r="D19034" s="159">
        <v>573.79</v>
      </c>
    </row>
    <row r="19035" spans="3:4" ht="15" hidden="1" customHeight="1" x14ac:dyDescent="0.25">
      <c r="C19035" s="160" t="s">
        <v>553</v>
      </c>
      <c r="D19035" s="161">
        <v>126.38</v>
      </c>
    </row>
    <row r="19036" spans="3:4" ht="15" hidden="1" customHeight="1" x14ac:dyDescent="0.25">
      <c r="C19036" s="158" t="s">
        <v>549</v>
      </c>
      <c r="D19036" s="159">
        <v>733.73</v>
      </c>
    </row>
    <row r="19037" spans="3:4" ht="15" hidden="1" customHeight="1" x14ac:dyDescent="0.25">
      <c r="C19037" s="160" t="s">
        <v>308</v>
      </c>
      <c r="D19037" s="161">
        <v>717.29</v>
      </c>
    </row>
    <row r="19038" spans="3:4" ht="15" hidden="1" customHeight="1" x14ac:dyDescent="0.25">
      <c r="C19038" s="158" t="s">
        <v>558</v>
      </c>
      <c r="D19038" s="159">
        <v>1064.8399999999999</v>
      </c>
    </row>
    <row r="19039" spans="3:4" ht="15" hidden="1" customHeight="1" x14ac:dyDescent="0.25">
      <c r="C19039" s="160" t="s">
        <v>554</v>
      </c>
      <c r="D19039" s="161">
        <v>69.34</v>
      </c>
    </row>
    <row r="19040" spans="3:4" ht="15" hidden="1" customHeight="1" x14ac:dyDescent="0.25">
      <c r="C19040" s="158" t="s">
        <v>558</v>
      </c>
      <c r="D19040" s="159">
        <v>374.4</v>
      </c>
    </row>
    <row r="19041" spans="3:4" ht="15" hidden="1" customHeight="1" x14ac:dyDescent="0.25">
      <c r="C19041" s="160" t="s">
        <v>552</v>
      </c>
      <c r="D19041" s="161">
        <v>276.10000000000002</v>
      </c>
    </row>
    <row r="19042" spans="3:4" ht="15" hidden="1" customHeight="1" x14ac:dyDescent="0.25">
      <c r="C19042" s="158" t="s">
        <v>551</v>
      </c>
      <c r="D19042" s="159">
        <v>735.82</v>
      </c>
    </row>
    <row r="19043" spans="3:4" ht="15" hidden="1" customHeight="1" x14ac:dyDescent="0.25">
      <c r="C19043" s="160" t="s">
        <v>549</v>
      </c>
      <c r="D19043" s="161">
        <v>1279.33</v>
      </c>
    </row>
    <row r="19044" spans="3:4" ht="15" hidden="1" customHeight="1" x14ac:dyDescent="0.25">
      <c r="C19044" s="158" t="s">
        <v>549</v>
      </c>
      <c r="D19044" s="159">
        <v>1077.82</v>
      </c>
    </row>
    <row r="19045" spans="3:4" ht="15" hidden="1" customHeight="1" x14ac:dyDescent="0.25">
      <c r="C19045" s="160" t="s">
        <v>546</v>
      </c>
      <c r="D19045" s="161">
        <v>602.19000000000005</v>
      </c>
    </row>
    <row r="19046" spans="3:4" ht="15" hidden="1" customHeight="1" x14ac:dyDescent="0.25">
      <c r="C19046" s="158" t="s">
        <v>312</v>
      </c>
      <c r="D19046" s="159">
        <v>58.69</v>
      </c>
    </row>
    <row r="19047" spans="3:4" ht="15" hidden="1" customHeight="1" x14ac:dyDescent="0.25">
      <c r="C19047" s="160" t="s">
        <v>542</v>
      </c>
      <c r="D19047" s="161">
        <v>194.39</v>
      </c>
    </row>
    <row r="19048" spans="3:4" ht="15" hidden="1" customHeight="1" x14ac:dyDescent="0.25">
      <c r="C19048" s="158" t="s">
        <v>309</v>
      </c>
      <c r="D19048" s="159">
        <v>685.57</v>
      </c>
    </row>
    <row r="19049" spans="3:4" ht="15" hidden="1" customHeight="1" x14ac:dyDescent="0.25">
      <c r="C19049" s="160" t="s">
        <v>546</v>
      </c>
      <c r="D19049" s="161">
        <v>71.83</v>
      </c>
    </row>
    <row r="19050" spans="3:4" ht="15" hidden="1" customHeight="1" x14ac:dyDescent="0.25">
      <c r="C19050" s="158" t="s">
        <v>550</v>
      </c>
      <c r="D19050" s="159">
        <v>1166.26</v>
      </c>
    </row>
    <row r="19051" spans="3:4" ht="15" hidden="1" customHeight="1" x14ac:dyDescent="0.25">
      <c r="C19051" s="160" t="s">
        <v>308</v>
      </c>
      <c r="D19051" s="161">
        <v>677.89</v>
      </c>
    </row>
    <row r="19052" spans="3:4" ht="15" hidden="1" customHeight="1" x14ac:dyDescent="0.25">
      <c r="C19052" s="158" t="s">
        <v>556</v>
      </c>
      <c r="D19052" s="159">
        <v>541.80999999999995</v>
      </c>
    </row>
    <row r="19053" spans="3:4" ht="15" hidden="1" customHeight="1" x14ac:dyDescent="0.25">
      <c r="C19053" s="160" t="s">
        <v>551</v>
      </c>
      <c r="D19053" s="161">
        <v>274.85000000000002</v>
      </c>
    </row>
    <row r="19054" spans="3:4" ht="15" hidden="1" customHeight="1" x14ac:dyDescent="0.25">
      <c r="C19054" s="158" t="s">
        <v>539</v>
      </c>
      <c r="D19054" s="159">
        <v>93.92</v>
      </c>
    </row>
    <row r="19055" spans="3:4" ht="15" hidden="1" customHeight="1" x14ac:dyDescent="0.25">
      <c r="C19055" s="160" t="s">
        <v>554</v>
      </c>
      <c r="D19055" s="161">
        <v>771.44</v>
      </c>
    </row>
    <row r="19056" spans="3:4" ht="15" hidden="1" customHeight="1" x14ac:dyDescent="0.25">
      <c r="C19056" s="158" t="s">
        <v>551</v>
      </c>
      <c r="D19056" s="159">
        <v>201.16</v>
      </c>
    </row>
    <row r="19057" spans="3:4" ht="15" hidden="1" customHeight="1" x14ac:dyDescent="0.25">
      <c r="C19057" s="160" t="s">
        <v>545</v>
      </c>
      <c r="D19057" s="161">
        <v>831.22</v>
      </c>
    </row>
    <row r="19058" spans="3:4" ht="15" hidden="1" customHeight="1" x14ac:dyDescent="0.25">
      <c r="C19058" s="158" t="s">
        <v>309</v>
      </c>
      <c r="D19058" s="159">
        <v>574.37</v>
      </c>
    </row>
    <row r="19059" spans="3:4" ht="15" hidden="1" customHeight="1" x14ac:dyDescent="0.25">
      <c r="C19059" s="160" t="s">
        <v>552</v>
      </c>
      <c r="D19059" s="161">
        <v>622.74</v>
      </c>
    </row>
    <row r="19060" spans="3:4" ht="15" hidden="1" customHeight="1" x14ac:dyDescent="0.25">
      <c r="C19060" s="158" t="s">
        <v>557</v>
      </c>
      <c r="D19060" s="159">
        <v>795.91</v>
      </c>
    </row>
    <row r="19061" spans="3:4" ht="15" hidden="1" customHeight="1" x14ac:dyDescent="0.25">
      <c r="C19061" s="160" t="s">
        <v>312</v>
      </c>
      <c r="D19061" s="161">
        <v>229.23</v>
      </c>
    </row>
    <row r="19062" spans="3:4" ht="15" hidden="1" customHeight="1" x14ac:dyDescent="0.25">
      <c r="C19062" s="158" t="s">
        <v>308</v>
      </c>
      <c r="D19062" s="159">
        <v>613.26</v>
      </c>
    </row>
    <row r="19063" spans="3:4" ht="15" hidden="1" customHeight="1" x14ac:dyDescent="0.25">
      <c r="C19063" s="160" t="s">
        <v>308</v>
      </c>
      <c r="D19063" s="161">
        <v>588.14</v>
      </c>
    </row>
    <row r="19064" spans="3:4" ht="15" hidden="1" customHeight="1" x14ac:dyDescent="0.25">
      <c r="C19064" s="158" t="s">
        <v>539</v>
      </c>
      <c r="D19064" s="159">
        <v>459.87</v>
      </c>
    </row>
    <row r="19065" spans="3:4" ht="15" hidden="1" customHeight="1" x14ac:dyDescent="0.25">
      <c r="C19065" s="160" t="s">
        <v>547</v>
      </c>
      <c r="D19065" s="161">
        <v>292.42</v>
      </c>
    </row>
    <row r="19066" spans="3:4" ht="15" hidden="1" customHeight="1" x14ac:dyDescent="0.25">
      <c r="C19066" s="158" t="s">
        <v>542</v>
      </c>
      <c r="D19066" s="159">
        <v>317.98</v>
      </c>
    </row>
    <row r="19067" spans="3:4" ht="15" hidden="1" customHeight="1" x14ac:dyDescent="0.25">
      <c r="C19067" s="160" t="s">
        <v>539</v>
      </c>
      <c r="D19067" s="161">
        <v>930.93</v>
      </c>
    </row>
    <row r="19068" spans="3:4" ht="15" hidden="1" customHeight="1" x14ac:dyDescent="0.25">
      <c r="C19068" s="158" t="s">
        <v>542</v>
      </c>
      <c r="D19068" s="159">
        <v>781.3</v>
      </c>
    </row>
    <row r="19069" spans="3:4" ht="15" hidden="1" customHeight="1" x14ac:dyDescent="0.25">
      <c r="C19069" s="160" t="s">
        <v>546</v>
      </c>
      <c r="D19069" s="161">
        <v>1245.58</v>
      </c>
    </row>
    <row r="19070" spans="3:4" ht="15" hidden="1" customHeight="1" x14ac:dyDescent="0.25">
      <c r="C19070" s="158" t="s">
        <v>541</v>
      </c>
      <c r="D19070" s="159">
        <v>625.42999999999995</v>
      </c>
    </row>
    <row r="19071" spans="3:4" ht="15" hidden="1" customHeight="1" x14ac:dyDescent="0.25">
      <c r="C19071" s="160" t="s">
        <v>551</v>
      </c>
      <c r="D19071" s="161">
        <v>597.20000000000005</v>
      </c>
    </row>
    <row r="19072" spans="3:4" ht="15" hidden="1" customHeight="1" x14ac:dyDescent="0.25">
      <c r="C19072" s="158" t="s">
        <v>307</v>
      </c>
      <c r="D19072" s="159">
        <v>584.38</v>
      </c>
    </row>
    <row r="19073" spans="3:4" ht="15" hidden="1" customHeight="1" x14ac:dyDescent="0.25">
      <c r="C19073" s="160" t="s">
        <v>541</v>
      </c>
      <c r="D19073" s="161">
        <v>113.76</v>
      </c>
    </row>
    <row r="19074" spans="3:4" ht="15" hidden="1" customHeight="1" x14ac:dyDescent="0.25">
      <c r="C19074" s="158" t="s">
        <v>540</v>
      </c>
      <c r="D19074" s="159">
        <v>1292.53</v>
      </c>
    </row>
    <row r="19075" spans="3:4" ht="15" hidden="1" customHeight="1" x14ac:dyDescent="0.25">
      <c r="C19075" s="160" t="s">
        <v>545</v>
      </c>
      <c r="D19075" s="161">
        <v>898.46</v>
      </c>
    </row>
    <row r="19076" spans="3:4" ht="15" hidden="1" customHeight="1" x14ac:dyDescent="0.25">
      <c r="C19076" s="158" t="s">
        <v>553</v>
      </c>
      <c r="D19076" s="159">
        <v>694.15</v>
      </c>
    </row>
    <row r="19077" spans="3:4" ht="15" hidden="1" customHeight="1" x14ac:dyDescent="0.25">
      <c r="C19077" s="160" t="s">
        <v>540</v>
      </c>
      <c r="D19077" s="161">
        <v>228.54</v>
      </c>
    </row>
    <row r="19078" spans="3:4" ht="15" hidden="1" customHeight="1" x14ac:dyDescent="0.25">
      <c r="C19078" s="158" t="s">
        <v>546</v>
      </c>
      <c r="D19078" s="159">
        <v>213.04</v>
      </c>
    </row>
    <row r="19079" spans="3:4" ht="15" hidden="1" customHeight="1" x14ac:dyDescent="0.25">
      <c r="C19079" s="160" t="s">
        <v>547</v>
      </c>
      <c r="D19079" s="161">
        <v>744.57</v>
      </c>
    </row>
    <row r="19080" spans="3:4" ht="15" hidden="1" customHeight="1" x14ac:dyDescent="0.25">
      <c r="C19080" s="158" t="s">
        <v>551</v>
      </c>
      <c r="D19080" s="159">
        <v>1283.1500000000001</v>
      </c>
    </row>
    <row r="19081" spans="3:4" ht="15" hidden="1" customHeight="1" x14ac:dyDescent="0.25">
      <c r="C19081" s="160" t="s">
        <v>553</v>
      </c>
      <c r="D19081" s="161">
        <v>591.66</v>
      </c>
    </row>
    <row r="19082" spans="3:4" ht="15" hidden="1" customHeight="1" x14ac:dyDescent="0.25">
      <c r="C19082" s="158" t="s">
        <v>312</v>
      </c>
      <c r="D19082" s="159">
        <v>1145.29</v>
      </c>
    </row>
    <row r="19083" spans="3:4" ht="15" hidden="1" customHeight="1" x14ac:dyDescent="0.25">
      <c r="C19083" s="160" t="s">
        <v>543</v>
      </c>
      <c r="D19083" s="161">
        <v>732.62</v>
      </c>
    </row>
    <row r="19084" spans="3:4" ht="15" hidden="1" customHeight="1" x14ac:dyDescent="0.25">
      <c r="C19084" s="158" t="s">
        <v>542</v>
      </c>
      <c r="D19084" s="159">
        <v>1167.1500000000001</v>
      </c>
    </row>
    <row r="19085" spans="3:4" ht="15" hidden="1" customHeight="1" x14ac:dyDescent="0.25">
      <c r="C19085" s="160" t="s">
        <v>542</v>
      </c>
      <c r="D19085" s="161">
        <v>1140.71</v>
      </c>
    </row>
    <row r="19086" spans="3:4" ht="15" hidden="1" customHeight="1" x14ac:dyDescent="0.25">
      <c r="C19086" s="158" t="s">
        <v>312</v>
      </c>
      <c r="D19086" s="159">
        <v>14.09</v>
      </c>
    </row>
    <row r="19087" spans="3:4" ht="15" hidden="1" customHeight="1" x14ac:dyDescent="0.25">
      <c r="C19087" s="160" t="s">
        <v>551</v>
      </c>
      <c r="D19087" s="161">
        <v>468.64</v>
      </c>
    </row>
    <row r="19088" spans="3:4" ht="15" hidden="1" customHeight="1" x14ac:dyDescent="0.25">
      <c r="C19088" s="158" t="s">
        <v>554</v>
      </c>
      <c r="D19088" s="159">
        <v>931.81</v>
      </c>
    </row>
    <row r="19089" spans="3:4" ht="15" hidden="1" customHeight="1" x14ac:dyDescent="0.25">
      <c r="C19089" s="160" t="s">
        <v>553</v>
      </c>
      <c r="D19089" s="161">
        <v>568.05999999999995</v>
      </c>
    </row>
    <row r="19090" spans="3:4" ht="15" hidden="1" customHeight="1" x14ac:dyDescent="0.25">
      <c r="C19090" s="158" t="s">
        <v>539</v>
      </c>
      <c r="D19090" s="159">
        <v>723.81</v>
      </c>
    </row>
    <row r="19091" spans="3:4" ht="15" hidden="1" customHeight="1" x14ac:dyDescent="0.25">
      <c r="C19091" s="160" t="s">
        <v>554</v>
      </c>
      <c r="D19091" s="161">
        <v>654.41999999999996</v>
      </c>
    </row>
    <row r="19092" spans="3:4" ht="15" hidden="1" customHeight="1" x14ac:dyDescent="0.25">
      <c r="C19092" s="158" t="s">
        <v>555</v>
      </c>
      <c r="D19092" s="159">
        <v>1055.42</v>
      </c>
    </row>
    <row r="19093" spans="3:4" ht="15" hidden="1" customHeight="1" x14ac:dyDescent="0.25">
      <c r="C19093" s="160" t="s">
        <v>546</v>
      </c>
      <c r="D19093" s="161">
        <v>970.22</v>
      </c>
    </row>
    <row r="19094" spans="3:4" ht="15" hidden="1" customHeight="1" x14ac:dyDescent="0.25">
      <c r="C19094" s="158" t="s">
        <v>551</v>
      </c>
      <c r="D19094" s="159">
        <v>911.77</v>
      </c>
    </row>
    <row r="19095" spans="3:4" ht="15" hidden="1" customHeight="1" x14ac:dyDescent="0.25">
      <c r="C19095" s="160" t="s">
        <v>312</v>
      </c>
      <c r="D19095" s="161">
        <v>1259.6099999999999</v>
      </c>
    </row>
    <row r="19096" spans="3:4" ht="15" hidden="1" customHeight="1" x14ac:dyDescent="0.25">
      <c r="C19096" s="158" t="s">
        <v>539</v>
      </c>
      <c r="D19096" s="159">
        <v>1110.45</v>
      </c>
    </row>
    <row r="19097" spans="3:4" ht="15" hidden="1" customHeight="1" x14ac:dyDescent="0.25">
      <c r="C19097" s="160" t="s">
        <v>308</v>
      </c>
      <c r="D19097" s="161">
        <v>983</v>
      </c>
    </row>
    <row r="19098" spans="3:4" ht="15" hidden="1" customHeight="1" x14ac:dyDescent="0.25">
      <c r="C19098" s="158" t="s">
        <v>547</v>
      </c>
      <c r="D19098" s="159">
        <v>663.78</v>
      </c>
    </row>
    <row r="19099" spans="3:4" ht="15" hidden="1" customHeight="1" x14ac:dyDescent="0.25">
      <c r="C19099" s="160" t="s">
        <v>545</v>
      </c>
      <c r="D19099" s="161">
        <v>617.55999999999995</v>
      </c>
    </row>
    <row r="19100" spans="3:4" ht="15" hidden="1" customHeight="1" x14ac:dyDescent="0.25">
      <c r="C19100" s="158" t="s">
        <v>548</v>
      </c>
      <c r="D19100" s="159">
        <v>1145.71</v>
      </c>
    </row>
    <row r="19101" spans="3:4" ht="15" hidden="1" customHeight="1" x14ac:dyDescent="0.25">
      <c r="C19101" s="160" t="s">
        <v>548</v>
      </c>
      <c r="D19101" s="161">
        <v>186.43</v>
      </c>
    </row>
    <row r="19102" spans="3:4" ht="15" hidden="1" customHeight="1" x14ac:dyDescent="0.25">
      <c r="C19102" s="158" t="s">
        <v>558</v>
      </c>
      <c r="D19102" s="159">
        <v>1282.46</v>
      </c>
    </row>
    <row r="19103" spans="3:4" ht="15" hidden="1" customHeight="1" x14ac:dyDescent="0.25">
      <c r="C19103" s="160" t="s">
        <v>558</v>
      </c>
      <c r="D19103" s="161">
        <v>32.43</v>
      </c>
    </row>
    <row r="19104" spans="3:4" ht="15" hidden="1" customHeight="1" x14ac:dyDescent="0.25">
      <c r="C19104" s="158" t="s">
        <v>547</v>
      </c>
      <c r="D19104" s="159">
        <v>649.61</v>
      </c>
    </row>
    <row r="19105" spans="3:4" ht="15" hidden="1" customHeight="1" x14ac:dyDescent="0.25">
      <c r="C19105" s="160" t="s">
        <v>539</v>
      </c>
      <c r="D19105" s="161">
        <v>21.62</v>
      </c>
    </row>
    <row r="19106" spans="3:4" ht="15" hidden="1" customHeight="1" x14ac:dyDescent="0.25">
      <c r="C19106" s="158" t="s">
        <v>551</v>
      </c>
      <c r="D19106" s="159">
        <v>190.76</v>
      </c>
    </row>
    <row r="19107" spans="3:4" ht="15" hidden="1" customHeight="1" x14ac:dyDescent="0.25">
      <c r="C19107" s="160" t="s">
        <v>540</v>
      </c>
      <c r="D19107" s="161">
        <v>1031.78</v>
      </c>
    </row>
    <row r="19108" spans="3:4" ht="15" hidden="1" customHeight="1" x14ac:dyDescent="0.25">
      <c r="C19108" s="158" t="s">
        <v>552</v>
      </c>
      <c r="D19108" s="159">
        <v>611.44000000000005</v>
      </c>
    </row>
    <row r="19109" spans="3:4" ht="15" hidden="1" customHeight="1" x14ac:dyDescent="0.25">
      <c r="C19109" s="160" t="s">
        <v>543</v>
      </c>
      <c r="D19109" s="161">
        <v>1092.03</v>
      </c>
    </row>
    <row r="19110" spans="3:4" ht="15" hidden="1" customHeight="1" x14ac:dyDescent="0.25">
      <c r="C19110" s="158" t="s">
        <v>545</v>
      </c>
      <c r="D19110" s="159">
        <v>65.459999999999994</v>
      </c>
    </row>
    <row r="19111" spans="3:4" ht="15" hidden="1" customHeight="1" x14ac:dyDescent="0.25">
      <c r="C19111" s="160" t="s">
        <v>555</v>
      </c>
      <c r="D19111" s="161">
        <v>1020.23</v>
      </c>
    </row>
    <row r="19112" spans="3:4" ht="15" hidden="1" customHeight="1" x14ac:dyDescent="0.25">
      <c r="C19112" s="158" t="s">
        <v>540</v>
      </c>
      <c r="D19112" s="159">
        <v>425.44</v>
      </c>
    </row>
    <row r="19113" spans="3:4" ht="15" hidden="1" customHeight="1" x14ac:dyDescent="0.25">
      <c r="C19113" s="160" t="s">
        <v>557</v>
      </c>
      <c r="D19113" s="161">
        <v>959.61</v>
      </c>
    </row>
    <row r="19114" spans="3:4" ht="15" hidden="1" customHeight="1" x14ac:dyDescent="0.25">
      <c r="C19114" s="158" t="s">
        <v>539</v>
      </c>
      <c r="D19114" s="159">
        <v>639.23</v>
      </c>
    </row>
    <row r="19115" spans="3:4" ht="15" hidden="1" customHeight="1" x14ac:dyDescent="0.25">
      <c r="C19115" s="160" t="s">
        <v>307</v>
      </c>
      <c r="D19115" s="161">
        <v>140.61000000000001</v>
      </c>
    </row>
    <row r="19116" spans="3:4" ht="15" hidden="1" customHeight="1" x14ac:dyDescent="0.25">
      <c r="C19116" s="158" t="s">
        <v>309</v>
      </c>
      <c r="D19116" s="159">
        <v>575.75</v>
      </c>
    </row>
    <row r="19117" spans="3:4" ht="15" hidden="1" customHeight="1" x14ac:dyDescent="0.25">
      <c r="C19117" s="160" t="s">
        <v>539</v>
      </c>
      <c r="D19117" s="161">
        <v>957.06</v>
      </c>
    </row>
    <row r="19118" spans="3:4" ht="15" hidden="1" customHeight="1" x14ac:dyDescent="0.25">
      <c r="C19118" s="158" t="s">
        <v>309</v>
      </c>
      <c r="D19118" s="159">
        <v>1292.95</v>
      </c>
    </row>
    <row r="19119" spans="3:4" ht="15" hidden="1" customHeight="1" x14ac:dyDescent="0.25">
      <c r="C19119" s="160" t="s">
        <v>540</v>
      </c>
      <c r="D19119" s="161">
        <v>458.12</v>
      </c>
    </row>
    <row r="19120" spans="3:4" ht="15" hidden="1" customHeight="1" x14ac:dyDescent="0.25">
      <c r="C19120" s="158" t="s">
        <v>543</v>
      </c>
      <c r="D19120" s="159">
        <v>668.31</v>
      </c>
    </row>
    <row r="19121" spans="3:4" ht="15" hidden="1" customHeight="1" x14ac:dyDescent="0.25">
      <c r="C19121" s="160" t="s">
        <v>549</v>
      </c>
      <c r="D19121" s="161">
        <v>626.07000000000005</v>
      </c>
    </row>
    <row r="19122" spans="3:4" ht="15" hidden="1" customHeight="1" x14ac:dyDescent="0.25">
      <c r="C19122" s="158" t="s">
        <v>557</v>
      </c>
      <c r="D19122" s="159">
        <v>852.39</v>
      </c>
    </row>
    <row r="19123" spans="3:4" ht="15" hidden="1" customHeight="1" x14ac:dyDescent="0.25">
      <c r="C19123" s="160" t="s">
        <v>552</v>
      </c>
      <c r="D19123" s="161">
        <v>240.77</v>
      </c>
    </row>
    <row r="19124" spans="3:4" ht="15" hidden="1" customHeight="1" x14ac:dyDescent="0.25">
      <c r="C19124" s="158" t="s">
        <v>543</v>
      </c>
      <c r="D19124" s="159">
        <v>187.23</v>
      </c>
    </row>
    <row r="19125" spans="3:4" ht="15" hidden="1" customHeight="1" x14ac:dyDescent="0.25">
      <c r="C19125" s="160" t="s">
        <v>540</v>
      </c>
      <c r="D19125" s="161">
        <v>541.9</v>
      </c>
    </row>
    <row r="19126" spans="3:4" ht="15" hidden="1" customHeight="1" x14ac:dyDescent="0.25">
      <c r="C19126" s="158" t="s">
        <v>546</v>
      </c>
      <c r="D19126" s="159">
        <v>226.29</v>
      </c>
    </row>
    <row r="19127" spans="3:4" ht="15" hidden="1" customHeight="1" x14ac:dyDescent="0.25">
      <c r="C19127" s="160" t="s">
        <v>552</v>
      </c>
      <c r="D19127" s="161">
        <v>1094.8900000000001</v>
      </c>
    </row>
    <row r="19128" spans="3:4" ht="15" hidden="1" customHeight="1" x14ac:dyDescent="0.25">
      <c r="C19128" s="158" t="s">
        <v>558</v>
      </c>
      <c r="D19128" s="159">
        <v>149.47</v>
      </c>
    </row>
    <row r="19129" spans="3:4" ht="15" hidden="1" customHeight="1" x14ac:dyDescent="0.25">
      <c r="C19129" s="160" t="s">
        <v>548</v>
      </c>
      <c r="D19129" s="161">
        <v>278.18</v>
      </c>
    </row>
    <row r="19130" spans="3:4" ht="15" hidden="1" customHeight="1" x14ac:dyDescent="0.25">
      <c r="C19130" s="158" t="s">
        <v>551</v>
      </c>
      <c r="D19130" s="159">
        <v>596.02</v>
      </c>
    </row>
    <row r="19131" spans="3:4" ht="15" hidden="1" customHeight="1" x14ac:dyDescent="0.25">
      <c r="C19131" s="160" t="s">
        <v>543</v>
      </c>
      <c r="D19131" s="161">
        <v>706.7</v>
      </c>
    </row>
    <row r="19132" spans="3:4" ht="15" hidden="1" customHeight="1" x14ac:dyDescent="0.25">
      <c r="C19132" s="158" t="s">
        <v>543</v>
      </c>
      <c r="D19132" s="159">
        <v>16.670000000000002</v>
      </c>
    </row>
    <row r="19133" spans="3:4" ht="15" hidden="1" customHeight="1" x14ac:dyDescent="0.25">
      <c r="C19133" s="160" t="s">
        <v>551</v>
      </c>
      <c r="D19133" s="161">
        <v>784</v>
      </c>
    </row>
    <row r="19134" spans="3:4" ht="15" hidden="1" customHeight="1" x14ac:dyDescent="0.25">
      <c r="C19134" s="158" t="s">
        <v>551</v>
      </c>
      <c r="D19134" s="159">
        <v>125.22</v>
      </c>
    </row>
    <row r="19135" spans="3:4" ht="15" hidden="1" customHeight="1" x14ac:dyDescent="0.25">
      <c r="C19135" s="160" t="s">
        <v>539</v>
      </c>
      <c r="D19135" s="161">
        <v>430.41</v>
      </c>
    </row>
    <row r="19136" spans="3:4" ht="15" hidden="1" customHeight="1" x14ac:dyDescent="0.25">
      <c r="C19136" s="158" t="s">
        <v>542</v>
      </c>
      <c r="D19136" s="159">
        <v>1178.72</v>
      </c>
    </row>
    <row r="19137" spans="3:4" ht="15" hidden="1" customHeight="1" x14ac:dyDescent="0.25">
      <c r="C19137" s="160" t="s">
        <v>542</v>
      </c>
      <c r="D19137" s="161">
        <v>1087.67</v>
      </c>
    </row>
    <row r="19138" spans="3:4" ht="15" hidden="1" customHeight="1" x14ac:dyDescent="0.25">
      <c r="C19138" s="158" t="s">
        <v>545</v>
      </c>
      <c r="D19138" s="159">
        <v>36.049999999999997</v>
      </c>
    </row>
    <row r="19139" spans="3:4" ht="15" hidden="1" customHeight="1" x14ac:dyDescent="0.25">
      <c r="C19139" s="160" t="s">
        <v>542</v>
      </c>
      <c r="D19139" s="161">
        <v>173.45</v>
      </c>
    </row>
    <row r="19140" spans="3:4" ht="15" hidden="1" customHeight="1" x14ac:dyDescent="0.25">
      <c r="C19140" s="158" t="s">
        <v>542</v>
      </c>
      <c r="D19140" s="159">
        <v>1038.06</v>
      </c>
    </row>
    <row r="19141" spans="3:4" ht="15" hidden="1" customHeight="1" x14ac:dyDescent="0.25">
      <c r="C19141" s="160" t="s">
        <v>308</v>
      </c>
      <c r="D19141" s="161">
        <v>1076.7</v>
      </c>
    </row>
    <row r="19142" spans="3:4" ht="15" hidden="1" customHeight="1" x14ac:dyDescent="0.25">
      <c r="C19142" s="158" t="s">
        <v>548</v>
      </c>
      <c r="D19142" s="159">
        <v>508.38</v>
      </c>
    </row>
    <row r="19143" spans="3:4" ht="15" hidden="1" customHeight="1" x14ac:dyDescent="0.25">
      <c r="C19143" s="160" t="s">
        <v>539</v>
      </c>
      <c r="D19143" s="161">
        <v>720.95</v>
      </c>
    </row>
    <row r="19144" spans="3:4" ht="15" hidden="1" customHeight="1" x14ac:dyDescent="0.25">
      <c r="C19144" s="158" t="s">
        <v>553</v>
      </c>
      <c r="D19144" s="159">
        <v>700.6</v>
      </c>
    </row>
    <row r="19145" spans="3:4" ht="15" hidden="1" customHeight="1" x14ac:dyDescent="0.25">
      <c r="C19145" s="160" t="s">
        <v>553</v>
      </c>
      <c r="D19145" s="161">
        <v>39.94</v>
      </c>
    </row>
    <row r="19146" spans="3:4" ht="15" hidden="1" customHeight="1" x14ac:dyDescent="0.25">
      <c r="C19146" s="158" t="s">
        <v>545</v>
      </c>
      <c r="D19146" s="159">
        <v>47.25</v>
      </c>
    </row>
    <row r="19147" spans="3:4" ht="15" hidden="1" customHeight="1" x14ac:dyDescent="0.25">
      <c r="C19147" s="160" t="s">
        <v>549</v>
      </c>
      <c r="D19147" s="161">
        <v>569.55999999999995</v>
      </c>
    </row>
    <row r="19148" spans="3:4" ht="15" hidden="1" customHeight="1" x14ac:dyDescent="0.25">
      <c r="C19148" s="158" t="s">
        <v>539</v>
      </c>
      <c r="D19148" s="159">
        <v>244.87</v>
      </c>
    </row>
    <row r="19149" spans="3:4" ht="15" hidden="1" customHeight="1" x14ac:dyDescent="0.25">
      <c r="C19149" s="160" t="s">
        <v>547</v>
      </c>
      <c r="D19149" s="161">
        <v>872.11</v>
      </c>
    </row>
    <row r="19150" spans="3:4" ht="15" hidden="1" customHeight="1" x14ac:dyDescent="0.25">
      <c r="C19150" s="158" t="s">
        <v>555</v>
      </c>
      <c r="D19150" s="159">
        <v>1070.25</v>
      </c>
    </row>
    <row r="19151" spans="3:4" ht="15" hidden="1" customHeight="1" x14ac:dyDescent="0.25">
      <c r="C19151" s="160" t="s">
        <v>312</v>
      </c>
      <c r="D19151" s="161">
        <v>1059.44</v>
      </c>
    </row>
    <row r="19152" spans="3:4" ht="15" hidden="1" customHeight="1" x14ac:dyDescent="0.25">
      <c r="C19152" s="158" t="s">
        <v>552</v>
      </c>
      <c r="D19152" s="159">
        <v>621.28</v>
      </c>
    </row>
    <row r="19153" spans="3:4" ht="15" hidden="1" customHeight="1" x14ac:dyDescent="0.25">
      <c r="C19153" s="160" t="s">
        <v>546</v>
      </c>
      <c r="D19153" s="161">
        <v>797.49</v>
      </c>
    </row>
    <row r="19154" spans="3:4" ht="15" hidden="1" customHeight="1" x14ac:dyDescent="0.25">
      <c r="C19154" s="158" t="s">
        <v>309</v>
      </c>
      <c r="D19154" s="159">
        <v>313.93</v>
      </c>
    </row>
    <row r="19155" spans="3:4" ht="15" hidden="1" customHeight="1" x14ac:dyDescent="0.25">
      <c r="C19155" s="160" t="s">
        <v>312</v>
      </c>
      <c r="D19155" s="161">
        <v>700.66</v>
      </c>
    </row>
    <row r="19156" spans="3:4" ht="15" hidden="1" customHeight="1" x14ac:dyDescent="0.25">
      <c r="C19156" s="158" t="s">
        <v>544</v>
      </c>
      <c r="D19156" s="159">
        <v>482.72</v>
      </c>
    </row>
    <row r="19157" spans="3:4" ht="15" hidden="1" customHeight="1" x14ac:dyDescent="0.25">
      <c r="C19157" s="160" t="s">
        <v>312</v>
      </c>
      <c r="D19157" s="161">
        <v>608.02</v>
      </c>
    </row>
    <row r="19158" spans="3:4" ht="15" hidden="1" customHeight="1" x14ac:dyDescent="0.25">
      <c r="C19158" s="158" t="s">
        <v>546</v>
      </c>
      <c r="D19158" s="159">
        <v>229.96</v>
      </c>
    </row>
    <row r="19159" spans="3:4" ht="15" hidden="1" customHeight="1" x14ac:dyDescent="0.25">
      <c r="C19159" s="160" t="s">
        <v>556</v>
      </c>
      <c r="D19159" s="161">
        <v>783.63</v>
      </c>
    </row>
    <row r="19160" spans="3:4" ht="15" hidden="1" customHeight="1" x14ac:dyDescent="0.25">
      <c r="C19160" s="158" t="s">
        <v>547</v>
      </c>
      <c r="D19160" s="159">
        <v>640.26</v>
      </c>
    </row>
    <row r="19161" spans="3:4" ht="15" hidden="1" customHeight="1" x14ac:dyDescent="0.25">
      <c r="C19161" s="160" t="s">
        <v>553</v>
      </c>
      <c r="D19161" s="161">
        <v>888.79</v>
      </c>
    </row>
    <row r="19162" spans="3:4" ht="15" hidden="1" customHeight="1" x14ac:dyDescent="0.25">
      <c r="C19162" s="158" t="s">
        <v>312</v>
      </c>
      <c r="D19162" s="159">
        <v>1083.02</v>
      </c>
    </row>
    <row r="19163" spans="3:4" ht="15" hidden="1" customHeight="1" x14ac:dyDescent="0.25">
      <c r="C19163" s="160" t="s">
        <v>556</v>
      </c>
      <c r="D19163" s="161">
        <v>1147.27</v>
      </c>
    </row>
    <row r="19164" spans="3:4" ht="15" hidden="1" customHeight="1" x14ac:dyDescent="0.25">
      <c r="C19164" s="158" t="s">
        <v>308</v>
      </c>
      <c r="D19164" s="159">
        <v>509.77</v>
      </c>
    </row>
    <row r="19165" spans="3:4" ht="15" hidden="1" customHeight="1" x14ac:dyDescent="0.25">
      <c r="C19165" s="160" t="s">
        <v>542</v>
      </c>
      <c r="D19165" s="161">
        <v>1137.74</v>
      </c>
    </row>
    <row r="19166" spans="3:4" ht="15" hidden="1" customHeight="1" x14ac:dyDescent="0.25">
      <c r="C19166" s="158" t="s">
        <v>545</v>
      </c>
      <c r="D19166" s="159">
        <v>1070.06</v>
      </c>
    </row>
    <row r="19167" spans="3:4" ht="15" hidden="1" customHeight="1" x14ac:dyDescent="0.25">
      <c r="C19167" s="160" t="s">
        <v>553</v>
      </c>
      <c r="D19167" s="161">
        <v>459.02</v>
      </c>
    </row>
    <row r="19168" spans="3:4" ht="15" hidden="1" customHeight="1" x14ac:dyDescent="0.25">
      <c r="C19168" s="158" t="s">
        <v>553</v>
      </c>
      <c r="D19168" s="159">
        <v>1095.78</v>
      </c>
    </row>
    <row r="19169" spans="3:4" ht="15" hidden="1" customHeight="1" x14ac:dyDescent="0.25">
      <c r="C19169" s="160" t="s">
        <v>309</v>
      </c>
      <c r="D19169" s="161">
        <v>987.94</v>
      </c>
    </row>
    <row r="19170" spans="3:4" ht="15" hidden="1" customHeight="1" x14ac:dyDescent="0.25">
      <c r="C19170" s="158" t="s">
        <v>546</v>
      </c>
      <c r="D19170" s="159">
        <v>696.17</v>
      </c>
    </row>
    <row r="19171" spans="3:4" ht="15" hidden="1" customHeight="1" x14ac:dyDescent="0.25">
      <c r="C19171" s="160" t="s">
        <v>539</v>
      </c>
      <c r="D19171" s="161">
        <v>153.41999999999999</v>
      </c>
    </row>
    <row r="19172" spans="3:4" ht="15" hidden="1" customHeight="1" x14ac:dyDescent="0.25">
      <c r="C19172" s="158" t="s">
        <v>545</v>
      </c>
      <c r="D19172" s="159">
        <v>833.57</v>
      </c>
    </row>
    <row r="19173" spans="3:4" ht="15" hidden="1" customHeight="1" x14ac:dyDescent="0.25">
      <c r="C19173" s="160" t="s">
        <v>552</v>
      </c>
      <c r="D19173" s="161">
        <v>1138.6300000000001</v>
      </c>
    </row>
    <row r="19174" spans="3:4" ht="15" hidden="1" customHeight="1" x14ac:dyDescent="0.25">
      <c r="C19174" s="158" t="s">
        <v>552</v>
      </c>
      <c r="D19174" s="159">
        <v>443.66</v>
      </c>
    </row>
    <row r="19175" spans="3:4" ht="15" hidden="1" customHeight="1" x14ac:dyDescent="0.25">
      <c r="C19175" s="160" t="s">
        <v>551</v>
      </c>
      <c r="D19175" s="161">
        <v>604.30999999999995</v>
      </c>
    </row>
    <row r="19176" spans="3:4" ht="15" hidden="1" customHeight="1" x14ac:dyDescent="0.25">
      <c r="C19176" s="158" t="s">
        <v>547</v>
      </c>
      <c r="D19176" s="159">
        <v>580.75</v>
      </c>
    </row>
    <row r="19177" spans="3:4" ht="15" hidden="1" customHeight="1" x14ac:dyDescent="0.25">
      <c r="C19177" s="160" t="s">
        <v>539</v>
      </c>
      <c r="D19177" s="161">
        <v>154.83000000000001</v>
      </c>
    </row>
    <row r="19178" spans="3:4" ht="15" hidden="1" customHeight="1" x14ac:dyDescent="0.25">
      <c r="C19178" s="158" t="s">
        <v>552</v>
      </c>
      <c r="D19178" s="159">
        <v>378.23</v>
      </c>
    </row>
    <row r="19179" spans="3:4" ht="15" hidden="1" customHeight="1" x14ac:dyDescent="0.25">
      <c r="C19179" s="160" t="s">
        <v>556</v>
      </c>
      <c r="D19179" s="161">
        <v>33.24</v>
      </c>
    </row>
    <row r="19180" spans="3:4" ht="15" hidden="1" customHeight="1" x14ac:dyDescent="0.25">
      <c r="C19180" s="158" t="s">
        <v>554</v>
      </c>
      <c r="D19180" s="159">
        <v>53.04</v>
      </c>
    </row>
    <row r="19181" spans="3:4" ht="15" hidden="1" customHeight="1" x14ac:dyDescent="0.25">
      <c r="C19181" s="160" t="s">
        <v>307</v>
      </c>
      <c r="D19181" s="161">
        <v>1098.67</v>
      </c>
    </row>
    <row r="19182" spans="3:4" ht="15" hidden="1" customHeight="1" x14ac:dyDescent="0.25">
      <c r="C19182" s="158" t="s">
        <v>545</v>
      </c>
      <c r="D19182" s="159">
        <v>65.489999999999995</v>
      </c>
    </row>
    <row r="19183" spans="3:4" ht="15" hidden="1" customHeight="1" x14ac:dyDescent="0.25">
      <c r="C19183" s="160" t="s">
        <v>308</v>
      </c>
      <c r="D19183" s="161">
        <v>1213.92</v>
      </c>
    </row>
    <row r="19184" spans="3:4" ht="15" hidden="1" customHeight="1" x14ac:dyDescent="0.25">
      <c r="C19184" s="158" t="s">
        <v>555</v>
      </c>
      <c r="D19184" s="159">
        <v>823.36</v>
      </c>
    </row>
    <row r="19185" spans="3:4" ht="15" hidden="1" customHeight="1" x14ac:dyDescent="0.25">
      <c r="C19185" s="160" t="s">
        <v>546</v>
      </c>
      <c r="D19185" s="161">
        <v>360.29</v>
      </c>
    </row>
    <row r="19186" spans="3:4" ht="15" hidden="1" customHeight="1" x14ac:dyDescent="0.25">
      <c r="C19186" s="158" t="s">
        <v>547</v>
      </c>
      <c r="D19186" s="159">
        <v>785.72</v>
      </c>
    </row>
    <row r="19187" spans="3:4" ht="15" hidden="1" customHeight="1" x14ac:dyDescent="0.25">
      <c r="C19187" s="160" t="s">
        <v>546</v>
      </c>
      <c r="D19187" s="161">
        <v>754.61</v>
      </c>
    </row>
    <row r="19188" spans="3:4" ht="15" hidden="1" customHeight="1" x14ac:dyDescent="0.25">
      <c r="C19188" s="158" t="s">
        <v>549</v>
      </c>
      <c r="D19188" s="159">
        <v>240.46</v>
      </c>
    </row>
    <row r="19189" spans="3:4" ht="15" hidden="1" customHeight="1" x14ac:dyDescent="0.25">
      <c r="C19189" s="160" t="s">
        <v>540</v>
      </c>
      <c r="D19189" s="161">
        <v>818.1</v>
      </c>
    </row>
    <row r="19190" spans="3:4" ht="15" hidden="1" customHeight="1" x14ac:dyDescent="0.25">
      <c r="C19190" s="158" t="s">
        <v>546</v>
      </c>
      <c r="D19190" s="159">
        <v>1092.74</v>
      </c>
    </row>
    <row r="19191" spans="3:4" ht="15" hidden="1" customHeight="1" x14ac:dyDescent="0.25">
      <c r="C19191" s="160" t="s">
        <v>543</v>
      </c>
      <c r="D19191" s="161">
        <v>221.79</v>
      </c>
    </row>
    <row r="19192" spans="3:4" ht="15" hidden="1" customHeight="1" x14ac:dyDescent="0.25">
      <c r="C19192" s="158" t="s">
        <v>545</v>
      </c>
      <c r="D19192" s="159">
        <v>506.98</v>
      </c>
    </row>
    <row r="19193" spans="3:4" ht="15" hidden="1" customHeight="1" x14ac:dyDescent="0.25">
      <c r="C19193" s="160" t="s">
        <v>309</v>
      </c>
      <c r="D19193" s="161">
        <v>432.9</v>
      </c>
    </row>
    <row r="19194" spans="3:4" ht="15" hidden="1" customHeight="1" x14ac:dyDescent="0.25">
      <c r="C19194" s="158" t="s">
        <v>308</v>
      </c>
      <c r="D19194" s="159">
        <v>778.32</v>
      </c>
    </row>
    <row r="19195" spans="3:4" ht="15" hidden="1" customHeight="1" x14ac:dyDescent="0.25">
      <c r="C19195" s="160" t="s">
        <v>557</v>
      </c>
      <c r="D19195" s="161">
        <v>1087.3900000000001</v>
      </c>
    </row>
    <row r="19196" spans="3:4" ht="15" hidden="1" customHeight="1" x14ac:dyDescent="0.25">
      <c r="C19196" s="158" t="s">
        <v>544</v>
      </c>
      <c r="D19196" s="159">
        <v>670.84</v>
      </c>
    </row>
    <row r="19197" spans="3:4" ht="15" hidden="1" customHeight="1" x14ac:dyDescent="0.25">
      <c r="C19197" s="160" t="s">
        <v>554</v>
      </c>
      <c r="D19197" s="161">
        <v>502.93</v>
      </c>
    </row>
    <row r="19198" spans="3:4" ht="15" hidden="1" customHeight="1" x14ac:dyDescent="0.25">
      <c r="C19198" s="158" t="s">
        <v>539</v>
      </c>
      <c r="D19198" s="159">
        <v>945.7</v>
      </c>
    </row>
    <row r="19199" spans="3:4" ht="15" hidden="1" customHeight="1" x14ac:dyDescent="0.25">
      <c r="C19199" s="160" t="s">
        <v>550</v>
      </c>
      <c r="D19199" s="161">
        <v>400.32</v>
      </c>
    </row>
    <row r="19200" spans="3:4" ht="15" hidden="1" customHeight="1" x14ac:dyDescent="0.25">
      <c r="C19200" s="158" t="s">
        <v>545</v>
      </c>
      <c r="D19200" s="159">
        <v>715.44</v>
      </c>
    </row>
    <row r="19201" spans="3:4" ht="15" hidden="1" customHeight="1" x14ac:dyDescent="0.25">
      <c r="C19201" s="160" t="s">
        <v>551</v>
      </c>
      <c r="D19201" s="161">
        <v>293.26</v>
      </c>
    </row>
    <row r="19202" spans="3:4" ht="15" hidden="1" customHeight="1" x14ac:dyDescent="0.25">
      <c r="C19202" s="158" t="s">
        <v>307</v>
      </c>
      <c r="D19202" s="159">
        <v>1128.19</v>
      </c>
    </row>
    <row r="19203" spans="3:4" ht="15" hidden="1" customHeight="1" x14ac:dyDescent="0.25">
      <c r="C19203" s="160" t="s">
        <v>545</v>
      </c>
      <c r="D19203" s="161">
        <v>40.47</v>
      </c>
    </row>
    <row r="19204" spans="3:4" ht="15" hidden="1" customHeight="1" x14ac:dyDescent="0.25">
      <c r="C19204" s="158" t="s">
        <v>307</v>
      </c>
      <c r="D19204" s="159">
        <v>148.47</v>
      </c>
    </row>
    <row r="19205" spans="3:4" ht="15" hidden="1" customHeight="1" x14ac:dyDescent="0.25">
      <c r="C19205" s="160" t="s">
        <v>540</v>
      </c>
      <c r="D19205" s="161">
        <v>1270.98</v>
      </c>
    </row>
    <row r="19206" spans="3:4" ht="15" hidden="1" customHeight="1" x14ac:dyDescent="0.25">
      <c r="C19206" s="158" t="s">
        <v>548</v>
      </c>
      <c r="D19206" s="159">
        <v>547.33000000000004</v>
      </c>
    </row>
    <row r="19207" spans="3:4" ht="15" hidden="1" customHeight="1" x14ac:dyDescent="0.25">
      <c r="C19207" s="160" t="s">
        <v>308</v>
      </c>
      <c r="D19207" s="161">
        <v>765.49</v>
      </c>
    </row>
    <row r="19208" spans="3:4" ht="15" hidden="1" customHeight="1" x14ac:dyDescent="0.25">
      <c r="C19208" s="158" t="s">
        <v>547</v>
      </c>
      <c r="D19208" s="159">
        <v>198.68</v>
      </c>
    </row>
    <row r="19209" spans="3:4" ht="15" hidden="1" customHeight="1" x14ac:dyDescent="0.25">
      <c r="C19209" s="160" t="s">
        <v>555</v>
      </c>
      <c r="D19209" s="161">
        <v>1118.53</v>
      </c>
    </row>
    <row r="19210" spans="3:4" ht="15" hidden="1" customHeight="1" x14ac:dyDescent="0.25">
      <c r="C19210" s="158" t="s">
        <v>307</v>
      </c>
      <c r="D19210" s="159">
        <v>1011.02</v>
      </c>
    </row>
    <row r="19211" spans="3:4" ht="15" hidden="1" customHeight="1" x14ac:dyDescent="0.25">
      <c r="C19211" s="160" t="s">
        <v>556</v>
      </c>
      <c r="D19211" s="161">
        <v>671.75</v>
      </c>
    </row>
    <row r="19212" spans="3:4" ht="15" hidden="1" customHeight="1" x14ac:dyDescent="0.25">
      <c r="C19212" s="158" t="s">
        <v>539</v>
      </c>
      <c r="D19212" s="159">
        <v>442.48</v>
      </c>
    </row>
    <row r="19213" spans="3:4" ht="15" hidden="1" customHeight="1" x14ac:dyDescent="0.25">
      <c r="C19213" s="160" t="s">
        <v>541</v>
      </c>
      <c r="D19213" s="161">
        <v>611.64</v>
      </c>
    </row>
    <row r="19214" spans="3:4" ht="15" hidden="1" customHeight="1" x14ac:dyDescent="0.25">
      <c r="C19214" s="158" t="s">
        <v>308</v>
      </c>
      <c r="D19214" s="159">
        <v>1186.8900000000001</v>
      </c>
    </row>
    <row r="19215" spans="3:4" ht="15" hidden="1" customHeight="1" x14ac:dyDescent="0.25">
      <c r="C19215" s="160" t="s">
        <v>553</v>
      </c>
      <c r="D19215" s="161">
        <v>715.34</v>
      </c>
    </row>
    <row r="19216" spans="3:4" ht="15" hidden="1" customHeight="1" x14ac:dyDescent="0.25">
      <c r="C19216" s="158" t="s">
        <v>553</v>
      </c>
      <c r="D19216" s="159">
        <v>513.85</v>
      </c>
    </row>
    <row r="19217" spans="3:4" ht="15" hidden="1" customHeight="1" x14ac:dyDescent="0.25">
      <c r="C19217" s="160" t="s">
        <v>307</v>
      </c>
      <c r="D19217" s="161">
        <v>1000.92</v>
      </c>
    </row>
    <row r="19218" spans="3:4" ht="15" hidden="1" customHeight="1" x14ac:dyDescent="0.25">
      <c r="C19218" s="158" t="s">
        <v>549</v>
      </c>
      <c r="D19218" s="159">
        <v>263.87</v>
      </c>
    </row>
    <row r="19219" spans="3:4" ht="15" hidden="1" customHeight="1" x14ac:dyDescent="0.25">
      <c r="C19219" s="160" t="s">
        <v>553</v>
      </c>
      <c r="D19219" s="161">
        <v>566.25</v>
      </c>
    </row>
    <row r="19220" spans="3:4" ht="15" hidden="1" customHeight="1" x14ac:dyDescent="0.25">
      <c r="C19220" s="158" t="s">
        <v>539</v>
      </c>
      <c r="D19220" s="159">
        <v>142.34</v>
      </c>
    </row>
    <row r="19221" spans="3:4" ht="15" hidden="1" customHeight="1" x14ac:dyDescent="0.25">
      <c r="C19221" s="160" t="s">
        <v>555</v>
      </c>
      <c r="D19221" s="161">
        <v>38.76</v>
      </c>
    </row>
    <row r="19222" spans="3:4" ht="15" hidden="1" customHeight="1" x14ac:dyDescent="0.25">
      <c r="C19222" s="158" t="s">
        <v>552</v>
      </c>
      <c r="D19222" s="159">
        <v>594.16</v>
      </c>
    </row>
    <row r="19223" spans="3:4" ht="15" hidden="1" customHeight="1" x14ac:dyDescent="0.25">
      <c r="C19223" s="160" t="s">
        <v>551</v>
      </c>
      <c r="D19223" s="161">
        <v>1029.8599999999999</v>
      </c>
    </row>
    <row r="19224" spans="3:4" ht="15" hidden="1" customHeight="1" x14ac:dyDescent="0.25">
      <c r="C19224" s="158" t="s">
        <v>552</v>
      </c>
      <c r="D19224" s="159">
        <v>158.30000000000001</v>
      </c>
    </row>
    <row r="19225" spans="3:4" ht="15" hidden="1" customHeight="1" x14ac:dyDescent="0.25">
      <c r="C19225" s="160" t="s">
        <v>554</v>
      </c>
      <c r="D19225" s="161">
        <v>1104.75</v>
      </c>
    </row>
    <row r="19226" spans="3:4" ht="15" hidden="1" customHeight="1" x14ac:dyDescent="0.25">
      <c r="C19226" s="158" t="s">
        <v>545</v>
      </c>
      <c r="D19226" s="159">
        <v>1246.79</v>
      </c>
    </row>
    <row r="19227" spans="3:4" ht="15" hidden="1" customHeight="1" x14ac:dyDescent="0.25">
      <c r="C19227" s="160" t="s">
        <v>545</v>
      </c>
      <c r="D19227" s="161">
        <v>1012.89</v>
      </c>
    </row>
    <row r="19228" spans="3:4" ht="15" hidden="1" customHeight="1" x14ac:dyDescent="0.25">
      <c r="C19228" s="158" t="s">
        <v>548</v>
      </c>
      <c r="D19228" s="159">
        <v>616.16999999999996</v>
      </c>
    </row>
    <row r="19229" spans="3:4" ht="15" hidden="1" customHeight="1" x14ac:dyDescent="0.25">
      <c r="C19229" s="160" t="s">
        <v>555</v>
      </c>
      <c r="D19229" s="161">
        <v>995.12</v>
      </c>
    </row>
    <row r="19230" spans="3:4" ht="15" hidden="1" customHeight="1" x14ac:dyDescent="0.25">
      <c r="C19230" s="158" t="s">
        <v>307</v>
      </c>
      <c r="D19230" s="159">
        <v>949.32</v>
      </c>
    </row>
    <row r="19231" spans="3:4" ht="15" hidden="1" customHeight="1" x14ac:dyDescent="0.25">
      <c r="C19231" s="160" t="s">
        <v>308</v>
      </c>
      <c r="D19231" s="161">
        <v>104.6</v>
      </c>
    </row>
    <row r="19232" spans="3:4" ht="15" hidden="1" customHeight="1" x14ac:dyDescent="0.25">
      <c r="C19232" s="158" t="s">
        <v>554</v>
      </c>
      <c r="D19232" s="159">
        <v>402.78</v>
      </c>
    </row>
    <row r="19233" spans="3:4" ht="15" hidden="1" customHeight="1" x14ac:dyDescent="0.25">
      <c r="C19233" s="160" t="s">
        <v>546</v>
      </c>
      <c r="D19233" s="161">
        <v>1144.81</v>
      </c>
    </row>
    <row r="19234" spans="3:4" ht="15" hidden="1" customHeight="1" x14ac:dyDescent="0.25">
      <c r="C19234" s="158" t="s">
        <v>543</v>
      </c>
      <c r="D19234" s="159">
        <v>446.84</v>
      </c>
    </row>
    <row r="19235" spans="3:4" ht="15" hidden="1" customHeight="1" x14ac:dyDescent="0.25">
      <c r="C19235" s="160" t="s">
        <v>312</v>
      </c>
      <c r="D19235" s="161">
        <v>1283.3399999999999</v>
      </c>
    </row>
    <row r="19236" spans="3:4" ht="15" hidden="1" customHeight="1" x14ac:dyDescent="0.25">
      <c r="C19236" s="158" t="s">
        <v>553</v>
      </c>
      <c r="D19236" s="159">
        <v>1208.3800000000001</v>
      </c>
    </row>
    <row r="19237" spans="3:4" ht="15" hidden="1" customHeight="1" x14ac:dyDescent="0.25">
      <c r="C19237" s="160" t="s">
        <v>543</v>
      </c>
      <c r="D19237" s="161">
        <v>456.21</v>
      </c>
    </row>
    <row r="19238" spans="3:4" ht="15" hidden="1" customHeight="1" x14ac:dyDescent="0.25">
      <c r="C19238" s="158" t="s">
        <v>551</v>
      </c>
      <c r="D19238" s="159">
        <v>729.33</v>
      </c>
    </row>
    <row r="19239" spans="3:4" ht="15" hidden="1" customHeight="1" x14ac:dyDescent="0.25">
      <c r="C19239" s="160" t="s">
        <v>550</v>
      </c>
      <c r="D19239" s="161">
        <v>138.56</v>
      </c>
    </row>
    <row r="19240" spans="3:4" ht="15" hidden="1" customHeight="1" x14ac:dyDescent="0.25">
      <c r="C19240" s="158" t="s">
        <v>556</v>
      </c>
      <c r="D19240" s="159">
        <v>750.84</v>
      </c>
    </row>
    <row r="19241" spans="3:4" ht="15" hidden="1" customHeight="1" x14ac:dyDescent="0.25">
      <c r="C19241" s="160" t="s">
        <v>542</v>
      </c>
      <c r="D19241" s="161">
        <v>846.67</v>
      </c>
    </row>
    <row r="19242" spans="3:4" ht="15" hidden="1" customHeight="1" x14ac:dyDescent="0.25">
      <c r="C19242" s="158" t="s">
        <v>547</v>
      </c>
      <c r="D19242" s="159">
        <v>327.60000000000002</v>
      </c>
    </row>
    <row r="19243" spans="3:4" ht="15" hidden="1" customHeight="1" x14ac:dyDescent="0.25">
      <c r="C19243" s="160" t="s">
        <v>545</v>
      </c>
      <c r="D19243" s="161">
        <v>50.17</v>
      </c>
    </row>
    <row r="19244" spans="3:4" ht="15" hidden="1" customHeight="1" x14ac:dyDescent="0.25">
      <c r="C19244" s="158" t="s">
        <v>553</v>
      </c>
      <c r="D19244" s="159">
        <v>858.46</v>
      </c>
    </row>
    <row r="19245" spans="3:4" ht="15" hidden="1" customHeight="1" x14ac:dyDescent="0.25">
      <c r="C19245" s="160" t="s">
        <v>549</v>
      </c>
      <c r="D19245" s="161">
        <v>907.98</v>
      </c>
    </row>
    <row r="19246" spans="3:4" ht="15" hidden="1" customHeight="1" x14ac:dyDescent="0.25">
      <c r="C19246" s="158" t="s">
        <v>547</v>
      </c>
      <c r="D19246" s="159">
        <v>169.84</v>
      </c>
    </row>
    <row r="19247" spans="3:4" ht="15" hidden="1" customHeight="1" x14ac:dyDescent="0.25">
      <c r="C19247" s="160" t="s">
        <v>547</v>
      </c>
      <c r="D19247" s="161">
        <v>810.64</v>
      </c>
    </row>
    <row r="19248" spans="3:4" ht="15" hidden="1" customHeight="1" x14ac:dyDescent="0.25">
      <c r="C19248" s="158" t="s">
        <v>541</v>
      </c>
      <c r="D19248" s="159">
        <v>849.61</v>
      </c>
    </row>
    <row r="19249" spans="3:4" ht="15" hidden="1" customHeight="1" x14ac:dyDescent="0.25">
      <c r="C19249" s="160" t="s">
        <v>554</v>
      </c>
      <c r="D19249" s="161">
        <v>549.95000000000005</v>
      </c>
    </row>
    <row r="19250" spans="3:4" ht="15" hidden="1" customHeight="1" x14ac:dyDescent="0.25">
      <c r="C19250" s="158" t="s">
        <v>548</v>
      </c>
      <c r="D19250" s="159">
        <v>417.18</v>
      </c>
    </row>
    <row r="19251" spans="3:4" ht="15" hidden="1" customHeight="1" x14ac:dyDescent="0.25">
      <c r="C19251" s="160" t="s">
        <v>551</v>
      </c>
      <c r="D19251" s="161">
        <v>1261.22</v>
      </c>
    </row>
    <row r="19252" spans="3:4" ht="15" hidden="1" customHeight="1" x14ac:dyDescent="0.25">
      <c r="C19252" s="158" t="s">
        <v>556</v>
      </c>
      <c r="D19252" s="159">
        <v>587.52</v>
      </c>
    </row>
    <row r="19253" spans="3:4" ht="15" hidden="1" customHeight="1" x14ac:dyDescent="0.25">
      <c r="C19253" s="160" t="s">
        <v>307</v>
      </c>
      <c r="D19253" s="161">
        <v>767.64</v>
      </c>
    </row>
    <row r="19254" spans="3:4" ht="15" hidden="1" customHeight="1" x14ac:dyDescent="0.25">
      <c r="C19254" s="158" t="s">
        <v>307</v>
      </c>
      <c r="D19254" s="159">
        <v>1026.98</v>
      </c>
    </row>
    <row r="19255" spans="3:4" ht="15" hidden="1" customHeight="1" x14ac:dyDescent="0.25">
      <c r="C19255" s="160" t="s">
        <v>550</v>
      </c>
      <c r="D19255" s="161">
        <v>38.61</v>
      </c>
    </row>
    <row r="19256" spans="3:4" ht="15" hidden="1" customHeight="1" x14ac:dyDescent="0.25">
      <c r="C19256" s="158" t="s">
        <v>307</v>
      </c>
      <c r="D19256" s="159">
        <v>949.11</v>
      </c>
    </row>
    <row r="19257" spans="3:4" ht="15" hidden="1" customHeight="1" x14ac:dyDescent="0.25">
      <c r="C19257" s="160" t="s">
        <v>543</v>
      </c>
      <c r="D19257" s="161">
        <v>459.37</v>
      </c>
    </row>
    <row r="19258" spans="3:4" ht="15" hidden="1" customHeight="1" x14ac:dyDescent="0.25">
      <c r="C19258" s="158" t="s">
        <v>546</v>
      </c>
      <c r="D19258" s="159">
        <v>906.11</v>
      </c>
    </row>
    <row r="19259" spans="3:4" ht="15" hidden="1" customHeight="1" x14ac:dyDescent="0.25">
      <c r="C19259" s="160" t="s">
        <v>312</v>
      </c>
      <c r="D19259" s="161">
        <v>531.89</v>
      </c>
    </row>
    <row r="19260" spans="3:4" ht="15" hidden="1" customHeight="1" x14ac:dyDescent="0.25">
      <c r="C19260" s="158" t="s">
        <v>307</v>
      </c>
      <c r="D19260" s="159">
        <v>574.73</v>
      </c>
    </row>
    <row r="19261" spans="3:4" ht="15" hidden="1" customHeight="1" x14ac:dyDescent="0.25">
      <c r="C19261" s="160" t="s">
        <v>308</v>
      </c>
      <c r="D19261" s="161">
        <v>663.93</v>
      </c>
    </row>
    <row r="19262" spans="3:4" ht="15" hidden="1" customHeight="1" x14ac:dyDescent="0.25">
      <c r="C19262" s="158" t="s">
        <v>550</v>
      </c>
      <c r="D19262" s="159">
        <v>358.39</v>
      </c>
    </row>
    <row r="19263" spans="3:4" ht="15" hidden="1" customHeight="1" x14ac:dyDescent="0.25">
      <c r="C19263" s="160" t="s">
        <v>558</v>
      </c>
      <c r="D19263" s="161">
        <v>406.76</v>
      </c>
    </row>
    <row r="19264" spans="3:4" ht="15" hidden="1" customHeight="1" x14ac:dyDescent="0.25">
      <c r="C19264" s="158" t="s">
        <v>555</v>
      </c>
      <c r="D19264" s="159">
        <v>1048.67</v>
      </c>
    </row>
    <row r="19265" spans="3:4" ht="15" hidden="1" customHeight="1" x14ac:dyDescent="0.25">
      <c r="C19265" s="160" t="s">
        <v>309</v>
      </c>
      <c r="D19265" s="161">
        <v>530.32000000000005</v>
      </c>
    </row>
    <row r="19266" spans="3:4" ht="15" hidden="1" customHeight="1" x14ac:dyDescent="0.25">
      <c r="C19266" s="158" t="s">
        <v>544</v>
      </c>
      <c r="D19266" s="159">
        <v>1014.62</v>
      </c>
    </row>
    <row r="19267" spans="3:4" ht="15" hidden="1" customHeight="1" x14ac:dyDescent="0.25">
      <c r="C19267" s="160" t="s">
        <v>551</v>
      </c>
      <c r="D19267" s="161">
        <v>852.96</v>
      </c>
    </row>
    <row r="19268" spans="3:4" ht="15" hidden="1" customHeight="1" x14ac:dyDescent="0.25">
      <c r="C19268" s="158" t="s">
        <v>558</v>
      </c>
      <c r="D19268" s="159">
        <v>65.87</v>
      </c>
    </row>
    <row r="19269" spans="3:4" ht="15" hidden="1" customHeight="1" x14ac:dyDescent="0.25">
      <c r="C19269" s="160" t="s">
        <v>541</v>
      </c>
      <c r="D19269" s="161">
        <v>666.36</v>
      </c>
    </row>
    <row r="19270" spans="3:4" ht="15" hidden="1" customHeight="1" x14ac:dyDescent="0.25">
      <c r="C19270" s="158" t="s">
        <v>553</v>
      </c>
      <c r="D19270" s="159">
        <v>32.56</v>
      </c>
    </row>
    <row r="19271" spans="3:4" ht="15" hidden="1" customHeight="1" x14ac:dyDescent="0.25">
      <c r="C19271" s="160" t="s">
        <v>543</v>
      </c>
      <c r="D19271" s="161">
        <v>851.31</v>
      </c>
    </row>
    <row r="19272" spans="3:4" ht="15" hidden="1" customHeight="1" x14ac:dyDescent="0.25">
      <c r="C19272" s="158" t="s">
        <v>308</v>
      </c>
      <c r="D19272" s="159">
        <v>617.59</v>
      </c>
    </row>
    <row r="19273" spans="3:4" ht="15" hidden="1" customHeight="1" x14ac:dyDescent="0.25">
      <c r="C19273" s="160" t="s">
        <v>547</v>
      </c>
      <c r="D19273" s="161">
        <v>1065.33</v>
      </c>
    </row>
    <row r="19274" spans="3:4" ht="15" hidden="1" customHeight="1" x14ac:dyDescent="0.25">
      <c r="C19274" s="158" t="s">
        <v>545</v>
      </c>
      <c r="D19274" s="159">
        <v>68.510000000000005</v>
      </c>
    </row>
    <row r="19275" spans="3:4" ht="15" hidden="1" customHeight="1" x14ac:dyDescent="0.25">
      <c r="C19275" s="160" t="s">
        <v>552</v>
      </c>
      <c r="D19275" s="161">
        <v>408.74</v>
      </c>
    </row>
    <row r="19276" spans="3:4" ht="15" hidden="1" customHeight="1" x14ac:dyDescent="0.25">
      <c r="C19276" s="158" t="s">
        <v>552</v>
      </c>
      <c r="D19276" s="159">
        <v>534.42999999999995</v>
      </c>
    </row>
    <row r="19277" spans="3:4" ht="15" hidden="1" customHeight="1" x14ac:dyDescent="0.25">
      <c r="C19277" s="160" t="s">
        <v>543</v>
      </c>
      <c r="D19277" s="161">
        <v>131.81</v>
      </c>
    </row>
    <row r="19278" spans="3:4" ht="15" hidden="1" customHeight="1" x14ac:dyDescent="0.25">
      <c r="C19278" s="158" t="s">
        <v>556</v>
      </c>
      <c r="D19278" s="159">
        <v>400.09</v>
      </c>
    </row>
    <row r="19279" spans="3:4" ht="15" hidden="1" customHeight="1" x14ac:dyDescent="0.25">
      <c r="C19279" s="160" t="s">
        <v>308</v>
      </c>
      <c r="D19279" s="161">
        <v>829.81</v>
      </c>
    </row>
    <row r="19280" spans="3:4" ht="15" hidden="1" customHeight="1" x14ac:dyDescent="0.25">
      <c r="C19280" s="158" t="s">
        <v>308</v>
      </c>
      <c r="D19280" s="159">
        <v>1040.76</v>
      </c>
    </row>
    <row r="19281" spans="3:4" ht="15" hidden="1" customHeight="1" x14ac:dyDescent="0.25">
      <c r="C19281" s="160" t="s">
        <v>552</v>
      </c>
      <c r="D19281" s="161">
        <v>388.7</v>
      </c>
    </row>
    <row r="19282" spans="3:4" ht="15" hidden="1" customHeight="1" x14ac:dyDescent="0.25">
      <c r="C19282" s="158" t="s">
        <v>547</v>
      </c>
      <c r="D19282" s="159">
        <v>106.2</v>
      </c>
    </row>
    <row r="19283" spans="3:4" ht="15" hidden="1" customHeight="1" x14ac:dyDescent="0.25">
      <c r="C19283" s="160" t="s">
        <v>553</v>
      </c>
      <c r="D19283" s="161">
        <v>461.98</v>
      </c>
    </row>
    <row r="19284" spans="3:4" ht="15" hidden="1" customHeight="1" x14ac:dyDescent="0.25">
      <c r="C19284" s="158" t="s">
        <v>540</v>
      </c>
      <c r="D19284" s="159">
        <v>371.46</v>
      </c>
    </row>
    <row r="19285" spans="3:4" ht="15" hidden="1" customHeight="1" x14ac:dyDescent="0.25">
      <c r="C19285" s="160" t="s">
        <v>540</v>
      </c>
      <c r="D19285" s="161">
        <v>595.03</v>
      </c>
    </row>
    <row r="19286" spans="3:4" ht="15" hidden="1" customHeight="1" x14ac:dyDescent="0.25">
      <c r="C19286" s="158" t="s">
        <v>309</v>
      </c>
      <c r="D19286" s="159">
        <v>866.2</v>
      </c>
    </row>
    <row r="19287" spans="3:4" ht="15" hidden="1" customHeight="1" x14ac:dyDescent="0.25">
      <c r="C19287" s="160" t="s">
        <v>553</v>
      </c>
      <c r="D19287" s="161">
        <v>507.46</v>
      </c>
    </row>
    <row r="19288" spans="3:4" ht="15" hidden="1" customHeight="1" x14ac:dyDescent="0.25">
      <c r="C19288" s="158" t="s">
        <v>543</v>
      </c>
      <c r="D19288" s="159">
        <v>1174.6300000000001</v>
      </c>
    </row>
    <row r="19289" spans="3:4" ht="15" hidden="1" customHeight="1" x14ac:dyDescent="0.25">
      <c r="C19289" s="160" t="s">
        <v>558</v>
      </c>
      <c r="D19289" s="161">
        <v>715.05</v>
      </c>
    </row>
    <row r="19290" spans="3:4" ht="15" hidden="1" customHeight="1" x14ac:dyDescent="0.25">
      <c r="C19290" s="158" t="s">
        <v>550</v>
      </c>
      <c r="D19290" s="159">
        <v>1252.7</v>
      </c>
    </row>
    <row r="19291" spans="3:4" ht="15" hidden="1" customHeight="1" x14ac:dyDescent="0.25">
      <c r="C19291" s="160" t="s">
        <v>554</v>
      </c>
      <c r="D19291" s="161">
        <v>633.24</v>
      </c>
    </row>
    <row r="19292" spans="3:4" ht="15" hidden="1" customHeight="1" x14ac:dyDescent="0.25">
      <c r="C19292" s="158" t="s">
        <v>549</v>
      </c>
      <c r="D19292" s="159">
        <v>127.18</v>
      </c>
    </row>
    <row r="19293" spans="3:4" ht="15" hidden="1" customHeight="1" x14ac:dyDescent="0.25">
      <c r="C19293" s="160" t="s">
        <v>312</v>
      </c>
      <c r="D19293" s="161">
        <v>596.1</v>
      </c>
    </row>
    <row r="19294" spans="3:4" ht="15" hidden="1" customHeight="1" x14ac:dyDescent="0.25">
      <c r="C19294" s="158" t="s">
        <v>539</v>
      </c>
      <c r="D19294" s="159">
        <v>347</v>
      </c>
    </row>
    <row r="19295" spans="3:4" ht="15" hidden="1" customHeight="1" x14ac:dyDescent="0.25">
      <c r="C19295" s="160" t="s">
        <v>312</v>
      </c>
      <c r="D19295" s="161">
        <v>640.4</v>
      </c>
    </row>
    <row r="19296" spans="3:4" ht="15" hidden="1" customHeight="1" x14ac:dyDescent="0.25">
      <c r="C19296" s="158" t="s">
        <v>312</v>
      </c>
      <c r="D19296" s="159">
        <v>885.11</v>
      </c>
    </row>
    <row r="19297" spans="3:4" ht="15" hidden="1" customHeight="1" x14ac:dyDescent="0.25">
      <c r="C19297" s="160" t="s">
        <v>554</v>
      </c>
      <c r="D19297" s="161">
        <v>658.29</v>
      </c>
    </row>
    <row r="19298" spans="3:4" ht="15" hidden="1" customHeight="1" x14ac:dyDescent="0.25">
      <c r="C19298" s="158" t="s">
        <v>549</v>
      </c>
      <c r="D19298" s="159">
        <v>628.62</v>
      </c>
    </row>
    <row r="19299" spans="3:4" ht="15" hidden="1" customHeight="1" x14ac:dyDescent="0.25">
      <c r="C19299" s="160" t="s">
        <v>547</v>
      </c>
      <c r="D19299" s="161">
        <v>500.52</v>
      </c>
    </row>
    <row r="19300" spans="3:4" ht="15" hidden="1" customHeight="1" x14ac:dyDescent="0.25">
      <c r="C19300" s="158" t="s">
        <v>542</v>
      </c>
      <c r="D19300" s="159">
        <v>299.45999999999998</v>
      </c>
    </row>
    <row r="19301" spans="3:4" ht="15" hidden="1" customHeight="1" x14ac:dyDescent="0.25">
      <c r="C19301" s="160" t="s">
        <v>547</v>
      </c>
      <c r="D19301" s="161">
        <v>722.51</v>
      </c>
    </row>
    <row r="19302" spans="3:4" ht="15" hidden="1" customHeight="1" x14ac:dyDescent="0.25">
      <c r="C19302" s="158" t="s">
        <v>309</v>
      </c>
      <c r="D19302" s="159">
        <v>1150.79</v>
      </c>
    </row>
    <row r="19303" spans="3:4" ht="15" hidden="1" customHeight="1" x14ac:dyDescent="0.25">
      <c r="C19303" s="160" t="s">
        <v>549</v>
      </c>
      <c r="D19303" s="161">
        <v>636.17999999999995</v>
      </c>
    </row>
    <row r="19304" spans="3:4" ht="15" hidden="1" customHeight="1" x14ac:dyDescent="0.25">
      <c r="C19304" s="158" t="s">
        <v>558</v>
      </c>
      <c r="D19304" s="159">
        <v>384.19</v>
      </c>
    </row>
    <row r="19305" spans="3:4" ht="15" hidden="1" customHeight="1" x14ac:dyDescent="0.25">
      <c r="C19305" s="160" t="s">
        <v>308</v>
      </c>
      <c r="D19305" s="161">
        <v>699.66</v>
      </c>
    </row>
    <row r="19306" spans="3:4" ht="15" hidden="1" customHeight="1" x14ac:dyDescent="0.25">
      <c r="C19306" s="158" t="s">
        <v>547</v>
      </c>
      <c r="D19306" s="159">
        <v>341.39</v>
      </c>
    </row>
    <row r="19307" spans="3:4" ht="15" hidden="1" customHeight="1" x14ac:dyDescent="0.25">
      <c r="C19307" s="160" t="s">
        <v>557</v>
      </c>
      <c r="D19307" s="161">
        <v>680.19</v>
      </c>
    </row>
    <row r="19308" spans="3:4" ht="15" hidden="1" customHeight="1" x14ac:dyDescent="0.25">
      <c r="C19308" s="158" t="s">
        <v>551</v>
      </c>
      <c r="D19308" s="159">
        <v>333.54</v>
      </c>
    </row>
    <row r="19309" spans="3:4" ht="15" hidden="1" customHeight="1" x14ac:dyDescent="0.25">
      <c r="C19309" s="160" t="s">
        <v>542</v>
      </c>
      <c r="D19309" s="161">
        <v>736.96</v>
      </c>
    </row>
    <row r="19310" spans="3:4" ht="15" hidden="1" customHeight="1" x14ac:dyDescent="0.25">
      <c r="C19310" s="158" t="s">
        <v>546</v>
      </c>
      <c r="D19310" s="159">
        <v>1022.08</v>
      </c>
    </row>
    <row r="19311" spans="3:4" ht="15" hidden="1" customHeight="1" x14ac:dyDescent="0.25">
      <c r="C19311" s="160" t="s">
        <v>542</v>
      </c>
      <c r="D19311" s="161">
        <v>1145.25</v>
      </c>
    </row>
    <row r="19312" spans="3:4" ht="15" hidden="1" customHeight="1" x14ac:dyDescent="0.25">
      <c r="C19312" s="158" t="s">
        <v>550</v>
      </c>
      <c r="D19312" s="159">
        <v>569.59</v>
      </c>
    </row>
    <row r="19313" spans="3:4" ht="15" hidden="1" customHeight="1" x14ac:dyDescent="0.25">
      <c r="C19313" s="160" t="s">
        <v>309</v>
      </c>
      <c r="D19313" s="161">
        <v>548.65</v>
      </c>
    </row>
    <row r="19314" spans="3:4" ht="15" hidden="1" customHeight="1" x14ac:dyDescent="0.25">
      <c r="C19314" s="158" t="s">
        <v>547</v>
      </c>
      <c r="D19314" s="159">
        <v>1043.99</v>
      </c>
    </row>
    <row r="19315" spans="3:4" ht="15" hidden="1" customHeight="1" x14ac:dyDescent="0.25">
      <c r="C19315" s="160" t="s">
        <v>539</v>
      </c>
      <c r="D19315" s="161">
        <v>613.54</v>
      </c>
    </row>
    <row r="19316" spans="3:4" ht="15" hidden="1" customHeight="1" x14ac:dyDescent="0.25">
      <c r="C19316" s="158" t="s">
        <v>552</v>
      </c>
      <c r="D19316" s="159">
        <v>839.69</v>
      </c>
    </row>
    <row r="19317" spans="3:4" ht="15" hidden="1" customHeight="1" x14ac:dyDescent="0.25">
      <c r="C19317" s="160" t="s">
        <v>546</v>
      </c>
      <c r="D19317" s="161">
        <v>540.51</v>
      </c>
    </row>
    <row r="19318" spans="3:4" ht="15" hidden="1" customHeight="1" x14ac:dyDescent="0.25">
      <c r="C19318" s="158" t="s">
        <v>539</v>
      </c>
      <c r="D19318" s="159">
        <v>431.11</v>
      </c>
    </row>
    <row r="19319" spans="3:4" ht="15" hidden="1" customHeight="1" x14ac:dyDescent="0.25">
      <c r="C19319" s="160" t="s">
        <v>556</v>
      </c>
      <c r="D19319" s="161">
        <v>1246.27</v>
      </c>
    </row>
    <row r="19320" spans="3:4" ht="15" hidden="1" customHeight="1" x14ac:dyDescent="0.25">
      <c r="C19320" s="158" t="s">
        <v>552</v>
      </c>
      <c r="D19320" s="159">
        <v>990.96</v>
      </c>
    </row>
    <row r="19321" spans="3:4" ht="15" hidden="1" customHeight="1" x14ac:dyDescent="0.25">
      <c r="C19321" s="160" t="s">
        <v>555</v>
      </c>
      <c r="D19321" s="161">
        <v>409.1</v>
      </c>
    </row>
    <row r="19322" spans="3:4" ht="15" hidden="1" customHeight="1" x14ac:dyDescent="0.25">
      <c r="C19322" s="158" t="s">
        <v>553</v>
      </c>
      <c r="D19322" s="159">
        <v>13.17</v>
      </c>
    </row>
    <row r="19323" spans="3:4" ht="15" hidden="1" customHeight="1" x14ac:dyDescent="0.25">
      <c r="C19323" s="160" t="s">
        <v>542</v>
      </c>
      <c r="D19323" s="161">
        <v>485.44</v>
      </c>
    </row>
    <row r="19324" spans="3:4" ht="15" hidden="1" customHeight="1" x14ac:dyDescent="0.25">
      <c r="C19324" s="158" t="s">
        <v>540</v>
      </c>
      <c r="D19324" s="159">
        <v>1007.71</v>
      </c>
    </row>
    <row r="19325" spans="3:4" ht="15" hidden="1" customHeight="1" x14ac:dyDescent="0.25">
      <c r="C19325" s="160" t="s">
        <v>547</v>
      </c>
      <c r="D19325" s="161">
        <v>1061.74</v>
      </c>
    </row>
    <row r="19326" spans="3:4" ht="15" hidden="1" customHeight="1" x14ac:dyDescent="0.25">
      <c r="C19326" s="158" t="s">
        <v>544</v>
      </c>
      <c r="D19326" s="159">
        <v>1106.22</v>
      </c>
    </row>
    <row r="19327" spans="3:4" ht="15" hidden="1" customHeight="1" x14ac:dyDescent="0.25">
      <c r="C19327" s="160" t="s">
        <v>551</v>
      </c>
      <c r="D19327" s="161">
        <v>178.62</v>
      </c>
    </row>
    <row r="19328" spans="3:4" ht="15" hidden="1" customHeight="1" x14ac:dyDescent="0.25">
      <c r="C19328" s="158" t="s">
        <v>552</v>
      </c>
      <c r="D19328" s="159">
        <v>455.48</v>
      </c>
    </row>
    <row r="19329" spans="3:4" ht="15" hidden="1" customHeight="1" x14ac:dyDescent="0.25">
      <c r="C19329" s="160" t="s">
        <v>549</v>
      </c>
      <c r="D19329" s="161">
        <v>1098.55</v>
      </c>
    </row>
    <row r="19330" spans="3:4" ht="15" hidden="1" customHeight="1" x14ac:dyDescent="0.25">
      <c r="C19330" s="158" t="s">
        <v>555</v>
      </c>
      <c r="D19330" s="159">
        <v>983.56</v>
      </c>
    </row>
    <row r="19331" spans="3:4" ht="15" hidden="1" customHeight="1" x14ac:dyDescent="0.25">
      <c r="C19331" s="160" t="s">
        <v>309</v>
      </c>
      <c r="D19331" s="161">
        <v>1263.8699999999999</v>
      </c>
    </row>
    <row r="19332" spans="3:4" ht="15" hidden="1" customHeight="1" x14ac:dyDescent="0.25">
      <c r="C19332" s="158" t="s">
        <v>539</v>
      </c>
      <c r="D19332" s="159">
        <v>605.41999999999996</v>
      </c>
    </row>
    <row r="19333" spans="3:4" ht="15" hidden="1" customHeight="1" x14ac:dyDescent="0.25">
      <c r="C19333" s="160" t="s">
        <v>551</v>
      </c>
      <c r="D19333" s="161">
        <v>661.61</v>
      </c>
    </row>
    <row r="19334" spans="3:4" ht="15" hidden="1" customHeight="1" x14ac:dyDescent="0.25">
      <c r="C19334" s="158" t="s">
        <v>539</v>
      </c>
      <c r="D19334" s="159">
        <v>439.51</v>
      </c>
    </row>
    <row r="19335" spans="3:4" ht="15" hidden="1" customHeight="1" x14ac:dyDescent="0.25">
      <c r="C19335" s="160" t="s">
        <v>546</v>
      </c>
      <c r="D19335" s="161">
        <v>336.91</v>
      </c>
    </row>
    <row r="19336" spans="3:4" ht="15" hidden="1" customHeight="1" x14ac:dyDescent="0.25">
      <c r="C19336" s="158" t="s">
        <v>309</v>
      </c>
      <c r="D19336" s="159">
        <v>931.83</v>
      </c>
    </row>
    <row r="19337" spans="3:4" ht="15" hidden="1" customHeight="1" x14ac:dyDescent="0.25">
      <c r="C19337" s="160" t="s">
        <v>549</v>
      </c>
      <c r="D19337" s="161">
        <v>1040.68</v>
      </c>
    </row>
    <row r="19338" spans="3:4" ht="15" hidden="1" customHeight="1" x14ac:dyDescent="0.25">
      <c r="C19338" s="158" t="s">
        <v>556</v>
      </c>
      <c r="D19338" s="159">
        <v>638.41999999999996</v>
      </c>
    </row>
    <row r="19339" spans="3:4" ht="15" hidden="1" customHeight="1" x14ac:dyDescent="0.25">
      <c r="C19339" s="160" t="s">
        <v>312</v>
      </c>
      <c r="D19339" s="161">
        <v>810.12</v>
      </c>
    </row>
    <row r="19340" spans="3:4" ht="15" hidden="1" customHeight="1" x14ac:dyDescent="0.25">
      <c r="C19340" s="158" t="s">
        <v>539</v>
      </c>
      <c r="D19340" s="159">
        <v>715.37</v>
      </c>
    </row>
    <row r="19341" spans="3:4" ht="15" hidden="1" customHeight="1" x14ac:dyDescent="0.25">
      <c r="C19341" s="160" t="s">
        <v>553</v>
      </c>
      <c r="D19341" s="161">
        <v>915.02</v>
      </c>
    </row>
    <row r="19342" spans="3:4" ht="15" hidden="1" customHeight="1" x14ac:dyDescent="0.25">
      <c r="C19342" s="158" t="s">
        <v>554</v>
      </c>
      <c r="D19342" s="159">
        <v>876.11</v>
      </c>
    </row>
    <row r="19343" spans="3:4" ht="15" hidden="1" customHeight="1" x14ac:dyDescent="0.25">
      <c r="C19343" s="160" t="s">
        <v>308</v>
      </c>
      <c r="D19343" s="161">
        <v>1029.42</v>
      </c>
    </row>
    <row r="19344" spans="3:4" ht="15" hidden="1" customHeight="1" x14ac:dyDescent="0.25">
      <c r="C19344" s="158" t="s">
        <v>551</v>
      </c>
      <c r="D19344" s="159">
        <v>693.56</v>
      </c>
    </row>
    <row r="19345" spans="3:4" ht="15" hidden="1" customHeight="1" x14ac:dyDescent="0.25">
      <c r="C19345" s="160" t="s">
        <v>307</v>
      </c>
      <c r="D19345" s="161">
        <v>910.02</v>
      </c>
    </row>
    <row r="19346" spans="3:4" ht="15" hidden="1" customHeight="1" x14ac:dyDescent="0.25">
      <c r="C19346" s="158" t="s">
        <v>548</v>
      </c>
      <c r="D19346" s="159">
        <v>768.22</v>
      </c>
    </row>
    <row r="19347" spans="3:4" ht="15" hidden="1" customHeight="1" x14ac:dyDescent="0.25">
      <c r="C19347" s="160" t="s">
        <v>544</v>
      </c>
      <c r="D19347" s="161">
        <v>302.11</v>
      </c>
    </row>
    <row r="19348" spans="3:4" ht="15" hidden="1" customHeight="1" x14ac:dyDescent="0.25">
      <c r="C19348" s="158" t="s">
        <v>553</v>
      </c>
      <c r="D19348" s="159">
        <v>507.15</v>
      </c>
    </row>
    <row r="19349" spans="3:4" ht="15" hidden="1" customHeight="1" x14ac:dyDescent="0.25">
      <c r="C19349" s="160" t="s">
        <v>545</v>
      </c>
      <c r="D19349" s="161">
        <v>677.31</v>
      </c>
    </row>
    <row r="19350" spans="3:4" ht="15" hidden="1" customHeight="1" x14ac:dyDescent="0.25">
      <c r="C19350" s="158" t="s">
        <v>312</v>
      </c>
      <c r="D19350" s="159">
        <v>237.35</v>
      </c>
    </row>
    <row r="19351" spans="3:4" ht="15" hidden="1" customHeight="1" x14ac:dyDescent="0.25">
      <c r="C19351" s="160" t="s">
        <v>542</v>
      </c>
      <c r="D19351" s="161">
        <v>69.709999999999994</v>
      </c>
    </row>
    <row r="19352" spans="3:4" ht="15" hidden="1" customHeight="1" x14ac:dyDescent="0.25">
      <c r="C19352" s="158" t="s">
        <v>553</v>
      </c>
      <c r="D19352" s="159">
        <v>492.83</v>
      </c>
    </row>
    <row r="19353" spans="3:4" ht="15" hidden="1" customHeight="1" x14ac:dyDescent="0.25">
      <c r="C19353" s="160" t="s">
        <v>551</v>
      </c>
      <c r="D19353" s="161">
        <v>171.6</v>
      </c>
    </row>
    <row r="19354" spans="3:4" ht="15" hidden="1" customHeight="1" x14ac:dyDescent="0.25">
      <c r="C19354" s="158" t="s">
        <v>539</v>
      </c>
      <c r="D19354" s="159">
        <v>1107.5899999999999</v>
      </c>
    </row>
    <row r="19355" spans="3:4" ht="15" hidden="1" customHeight="1" x14ac:dyDescent="0.25">
      <c r="C19355" s="160" t="s">
        <v>547</v>
      </c>
      <c r="D19355" s="161">
        <v>707.36</v>
      </c>
    </row>
    <row r="19356" spans="3:4" ht="15" hidden="1" customHeight="1" x14ac:dyDescent="0.25">
      <c r="C19356" s="158" t="s">
        <v>312</v>
      </c>
      <c r="D19356" s="159">
        <v>1077.02</v>
      </c>
    </row>
    <row r="19357" spans="3:4" ht="15" hidden="1" customHeight="1" x14ac:dyDescent="0.25">
      <c r="C19357" s="160" t="s">
        <v>307</v>
      </c>
      <c r="D19357" s="161">
        <v>1092.77</v>
      </c>
    </row>
    <row r="19358" spans="3:4" ht="15" hidden="1" customHeight="1" x14ac:dyDescent="0.25">
      <c r="C19358" s="158" t="s">
        <v>312</v>
      </c>
      <c r="D19358" s="159">
        <v>703.58</v>
      </c>
    </row>
    <row r="19359" spans="3:4" ht="15" hidden="1" customHeight="1" x14ac:dyDescent="0.25">
      <c r="C19359" s="160" t="s">
        <v>539</v>
      </c>
      <c r="D19359" s="161">
        <v>37.46</v>
      </c>
    </row>
    <row r="19360" spans="3:4" ht="15" hidden="1" customHeight="1" x14ac:dyDescent="0.25">
      <c r="C19360" s="158" t="s">
        <v>556</v>
      </c>
      <c r="D19360" s="159">
        <v>46.02</v>
      </c>
    </row>
    <row r="19361" spans="3:4" ht="15" hidden="1" customHeight="1" x14ac:dyDescent="0.25">
      <c r="C19361" s="160" t="s">
        <v>539</v>
      </c>
      <c r="D19361" s="161">
        <v>532.37</v>
      </c>
    </row>
    <row r="19362" spans="3:4" ht="15" hidden="1" customHeight="1" x14ac:dyDescent="0.25">
      <c r="C19362" s="158" t="s">
        <v>541</v>
      </c>
      <c r="D19362" s="159">
        <v>682.87</v>
      </c>
    </row>
    <row r="19363" spans="3:4" ht="15" hidden="1" customHeight="1" x14ac:dyDescent="0.25">
      <c r="C19363" s="160" t="s">
        <v>307</v>
      </c>
      <c r="D19363" s="161">
        <v>998.92</v>
      </c>
    </row>
    <row r="19364" spans="3:4" ht="15" hidden="1" customHeight="1" x14ac:dyDescent="0.25">
      <c r="C19364" s="158" t="s">
        <v>307</v>
      </c>
      <c r="D19364" s="159">
        <v>842.89</v>
      </c>
    </row>
    <row r="19365" spans="3:4" ht="15" hidden="1" customHeight="1" x14ac:dyDescent="0.25">
      <c r="C19365" s="160" t="s">
        <v>543</v>
      </c>
      <c r="D19365" s="161">
        <v>294.77999999999997</v>
      </c>
    </row>
    <row r="19366" spans="3:4" ht="15" hidden="1" customHeight="1" x14ac:dyDescent="0.25">
      <c r="C19366" s="158" t="s">
        <v>552</v>
      </c>
      <c r="D19366" s="159">
        <v>703.34</v>
      </c>
    </row>
    <row r="19367" spans="3:4" ht="15" hidden="1" customHeight="1" x14ac:dyDescent="0.25">
      <c r="C19367" s="160" t="s">
        <v>546</v>
      </c>
      <c r="D19367" s="161">
        <v>854.59</v>
      </c>
    </row>
    <row r="19368" spans="3:4" ht="15" hidden="1" customHeight="1" x14ac:dyDescent="0.25">
      <c r="C19368" s="158" t="s">
        <v>308</v>
      </c>
      <c r="D19368" s="159">
        <v>344.78</v>
      </c>
    </row>
    <row r="19369" spans="3:4" ht="15" hidden="1" customHeight="1" x14ac:dyDescent="0.25">
      <c r="C19369" s="160" t="s">
        <v>545</v>
      </c>
      <c r="D19369" s="161">
        <v>117.31</v>
      </c>
    </row>
    <row r="19370" spans="3:4" ht="15" hidden="1" customHeight="1" x14ac:dyDescent="0.25">
      <c r="C19370" s="158" t="s">
        <v>543</v>
      </c>
      <c r="D19370" s="159">
        <v>1294.1300000000001</v>
      </c>
    </row>
    <row r="19371" spans="3:4" ht="15" hidden="1" customHeight="1" x14ac:dyDescent="0.25">
      <c r="C19371" s="160" t="s">
        <v>308</v>
      </c>
      <c r="D19371" s="161">
        <v>891.09</v>
      </c>
    </row>
    <row r="19372" spans="3:4" ht="15" hidden="1" customHeight="1" x14ac:dyDescent="0.25">
      <c r="C19372" s="158" t="s">
        <v>309</v>
      </c>
      <c r="D19372" s="159">
        <v>315.73</v>
      </c>
    </row>
    <row r="19373" spans="3:4" ht="15" hidden="1" customHeight="1" x14ac:dyDescent="0.25">
      <c r="C19373" s="160" t="s">
        <v>547</v>
      </c>
      <c r="D19373" s="161">
        <v>60.08</v>
      </c>
    </row>
    <row r="19374" spans="3:4" ht="15" hidden="1" customHeight="1" x14ac:dyDescent="0.25">
      <c r="C19374" s="158" t="s">
        <v>542</v>
      </c>
      <c r="D19374" s="159">
        <v>782.21</v>
      </c>
    </row>
    <row r="19375" spans="3:4" ht="15" hidden="1" customHeight="1" x14ac:dyDescent="0.25">
      <c r="C19375" s="160" t="s">
        <v>542</v>
      </c>
      <c r="D19375" s="161">
        <v>653.86</v>
      </c>
    </row>
    <row r="19376" spans="3:4" ht="15" hidden="1" customHeight="1" x14ac:dyDescent="0.25">
      <c r="C19376" s="158" t="s">
        <v>547</v>
      </c>
      <c r="D19376" s="159">
        <v>179.95</v>
      </c>
    </row>
    <row r="19377" spans="3:4" ht="15" hidden="1" customHeight="1" x14ac:dyDescent="0.25">
      <c r="C19377" s="160" t="s">
        <v>308</v>
      </c>
      <c r="D19377" s="161">
        <v>436.49</v>
      </c>
    </row>
    <row r="19378" spans="3:4" ht="15" hidden="1" customHeight="1" x14ac:dyDescent="0.25">
      <c r="C19378" s="158" t="s">
        <v>554</v>
      </c>
      <c r="D19378" s="159">
        <v>413.74</v>
      </c>
    </row>
    <row r="19379" spans="3:4" ht="15" hidden="1" customHeight="1" x14ac:dyDescent="0.25">
      <c r="C19379" s="160" t="s">
        <v>546</v>
      </c>
      <c r="D19379" s="161">
        <v>404.02</v>
      </c>
    </row>
    <row r="19380" spans="3:4" ht="15" hidden="1" customHeight="1" x14ac:dyDescent="0.25">
      <c r="C19380" s="158" t="s">
        <v>547</v>
      </c>
      <c r="D19380" s="159">
        <v>982.21</v>
      </c>
    </row>
    <row r="19381" spans="3:4" ht="15" hidden="1" customHeight="1" x14ac:dyDescent="0.25">
      <c r="C19381" s="160" t="s">
        <v>307</v>
      </c>
      <c r="D19381" s="161">
        <v>710.57</v>
      </c>
    </row>
    <row r="19382" spans="3:4" ht="15" hidden="1" customHeight="1" x14ac:dyDescent="0.25">
      <c r="C19382" s="158" t="s">
        <v>545</v>
      </c>
      <c r="D19382" s="159">
        <v>944.33</v>
      </c>
    </row>
    <row r="19383" spans="3:4" ht="15" hidden="1" customHeight="1" x14ac:dyDescent="0.25">
      <c r="C19383" s="160" t="s">
        <v>543</v>
      </c>
      <c r="D19383" s="161">
        <v>885.54</v>
      </c>
    </row>
    <row r="19384" spans="3:4" ht="15" hidden="1" customHeight="1" x14ac:dyDescent="0.25">
      <c r="C19384" s="158" t="s">
        <v>541</v>
      </c>
      <c r="D19384" s="159">
        <v>1126.46</v>
      </c>
    </row>
    <row r="19385" spans="3:4" ht="15" hidden="1" customHeight="1" x14ac:dyDescent="0.25">
      <c r="C19385" s="160" t="s">
        <v>558</v>
      </c>
      <c r="D19385" s="161">
        <v>1292.75</v>
      </c>
    </row>
    <row r="19386" spans="3:4" ht="15" hidden="1" customHeight="1" x14ac:dyDescent="0.25">
      <c r="C19386" s="158" t="s">
        <v>551</v>
      </c>
      <c r="D19386" s="159">
        <v>674.64</v>
      </c>
    </row>
    <row r="19387" spans="3:4" ht="15" hidden="1" customHeight="1" x14ac:dyDescent="0.25">
      <c r="C19387" s="160" t="s">
        <v>551</v>
      </c>
      <c r="D19387" s="161">
        <v>1121.83</v>
      </c>
    </row>
    <row r="19388" spans="3:4" ht="15" hidden="1" customHeight="1" x14ac:dyDescent="0.25">
      <c r="C19388" s="158" t="s">
        <v>543</v>
      </c>
      <c r="D19388" s="159">
        <v>396.04</v>
      </c>
    </row>
    <row r="19389" spans="3:4" ht="15" hidden="1" customHeight="1" x14ac:dyDescent="0.25">
      <c r="C19389" s="160" t="s">
        <v>551</v>
      </c>
      <c r="D19389" s="161">
        <v>921.75</v>
      </c>
    </row>
    <row r="19390" spans="3:4" ht="15" hidden="1" customHeight="1" x14ac:dyDescent="0.25">
      <c r="C19390" s="158" t="s">
        <v>541</v>
      </c>
      <c r="D19390" s="159">
        <v>985.51</v>
      </c>
    </row>
    <row r="19391" spans="3:4" ht="15" hidden="1" customHeight="1" x14ac:dyDescent="0.25">
      <c r="C19391" s="160" t="s">
        <v>308</v>
      </c>
      <c r="D19391" s="161">
        <v>866.57</v>
      </c>
    </row>
    <row r="19392" spans="3:4" ht="15" hidden="1" customHeight="1" x14ac:dyDescent="0.25">
      <c r="C19392" s="158" t="s">
        <v>546</v>
      </c>
      <c r="D19392" s="159">
        <v>413.01</v>
      </c>
    </row>
    <row r="19393" spans="3:4" ht="15" hidden="1" customHeight="1" x14ac:dyDescent="0.25">
      <c r="C19393" s="160" t="s">
        <v>539</v>
      </c>
      <c r="D19393" s="161">
        <v>139.94</v>
      </c>
    </row>
    <row r="19394" spans="3:4" ht="15" hidden="1" customHeight="1" x14ac:dyDescent="0.25">
      <c r="C19394" s="158" t="s">
        <v>547</v>
      </c>
      <c r="D19394" s="159">
        <v>502.9</v>
      </c>
    </row>
    <row r="19395" spans="3:4" ht="15" hidden="1" customHeight="1" x14ac:dyDescent="0.25">
      <c r="C19395" s="160" t="s">
        <v>312</v>
      </c>
      <c r="D19395" s="161">
        <v>977.07</v>
      </c>
    </row>
    <row r="19396" spans="3:4" ht="15" hidden="1" customHeight="1" x14ac:dyDescent="0.25">
      <c r="C19396" s="158" t="s">
        <v>540</v>
      </c>
      <c r="D19396" s="159">
        <v>1046.0999999999999</v>
      </c>
    </row>
    <row r="19397" spans="3:4" ht="15" hidden="1" customHeight="1" x14ac:dyDescent="0.25">
      <c r="C19397" s="160" t="s">
        <v>549</v>
      </c>
      <c r="D19397" s="161">
        <v>892.46</v>
      </c>
    </row>
    <row r="19398" spans="3:4" ht="15" hidden="1" customHeight="1" x14ac:dyDescent="0.25">
      <c r="C19398" s="158" t="s">
        <v>555</v>
      </c>
      <c r="D19398" s="159">
        <v>736.87</v>
      </c>
    </row>
    <row r="19399" spans="3:4" ht="15" hidden="1" customHeight="1" x14ac:dyDescent="0.25">
      <c r="C19399" s="160" t="s">
        <v>539</v>
      </c>
      <c r="D19399" s="161">
        <v>977.78</v>
      </c>
    </row>
    <row r="19400" spans="3:4" ht="15" hidden="1" customHeight="1" x14ac:dyDescent="0.25">
      <c r="C19400" s="158" t="s">
        <v>546</v>
      </c>
      <c r="D19400" s="159">
        <v>546.79999999999995</v>
      </c>
    </row>
    <row r="19401" spans="3:4" ht="15" hidden="1" customHeight="1" x14ac:dyDescent="0.25">
      <c r="C19401" s="160" t="s">
        <v>545</v>
      </c>
      <c r="D19401" s="161">
        <v>240.87</v>
      </c>
    </row>
    <row r="19402" spans="3:4" ht="15" hidden="1" customHeight="1" x14ac:dyDescent="0.25">
      <c r="C19402" s="158" t="s">
        <v>539</v>
      </c>
      <c r="D19402" s="159">
        <v>333.79</v>
      </c>
    </row>
    <row r="19403" spans="3:4" ht="15" hidden="1" customHeight="1" x14ac:dyDescent="0.25">
      <c r="C19403" s="160" t="s">
        <v>307</v>
      </c>
      <c r="D19403" s="161">
        <v>782.39</v>
      </c>
    </row>
    <row r="19404" spans="3:4" ht="15" hidden="1" customHeight="1" x14ac:dyDescent="0.25">
      <c r="C19404" s="158" t="s">
        <v>550</v>
      </c>
      <c r="D19404" s="159">
        <v>770.53</v>
      </c>
    </row>
    <row r="19405" spans="3:4" ht="15" hidden="1" customHeight="1" x14ac:dyDescent="0.25">
      <c r="C19405" s="160" t="s">
        <v>549</v>
      </c>
      <c r="D19405" s="161">
        <v>876.39</v>
      </c>
    </row>
    <row r="19406" spans="3:4" ht="15" hidden="1" customHeight="1" x14ac:dyDescent="0.25">
      <c r="C19406" s="158" t="s">
        <v>309</v>
      </c>
      <c r="D19406" s="159">
        <v>973.81</v>
      </c>
    </row>
    <row r="19407" spans="3:4" ht="15" hidden="1" customHeight="1" x14ac:dyDescent="0.25">
      <c r="C19407" s="160" t="s">
        <v>551</v>
      </c>
      <c r="D19407" s="161">
        <v>371.89</v>
      </c>
    </row>
    <row r="19408" spans="3:4" ht="15" hidden="1" customHeight="1" x14ac:dyDescent="0.25">
      <c r="C19408" s="158" t="s">
        <v>542</v>
      </c>
      <c r="D19408" s="159">
        <v>1173.2</v>
      </c>
    </row>
    <row r="19409" spans="3:4" ht="15" hidden="1" customHeight="1" x14ac:dyDescent="0.25">
      <c r="C19409" s="160" t="s">
        <v>543</v>
      </c>
      <c r="D19409" s="161">
        <v>847.16</v>
      </c>
    </row>
    <row r="19410" spans="3:4" ht="15" hidden="1" customHeight="1" x14ac:dyDescent="0.25">
      <c r="C19410" s="158" t="s">
        <v>552</v>
      </c>
      <c r="D19410" s="159">
        <v>476.33</v>
      </c>
    </row>
    <row r="19411" spans="3:4" ht="15" hidden="1" customHeight="1" x14ac:dyDescent="0.25">
      <c r="C19411" s="160" t="s">
        <v>552</v>
      </c>
      <c r="D19411" s="161">
        <v>708.01</v>
      </c>
    </row>
    <row r="19412" spans="3:4" ht="15" hidden="1" customHeight="1" x14ac:dyDescent="0.25">
      <c r="C19412" s="158" t="s">
        <v>545</v>
      </c>
      <c r="D19412" s="159">
        <v>1328.46</v>
      </c>
    </row>
    <row r="19413" spans="3:4" ht="15" hidden="1" customHeight="1" x14ac:dyDescent="0.25">
      <c r="C19413" s="160" t="s">
        <v>549</v>
      </c>
      <c r="D19413" s="161">
        <v>1013.06</v>
      </c>
    </row>
    <row r="19414" spans="3:4" ht="15" hidden="1" customHeight="1" x14ac:dyDescent="0.25">
      <c r="C19414" s="158" t="s">
        <v>556</v>
      </c>
      <c r="D19414" s="159">
        <v>587.07000000000005</v>
      </c>
    </row>
    <row r="19415" spans="3:4" ht="15" hidden="1" customHeight="1" x14ac:dyDescent="0.25">
      <c r="C19415" s="160" t="s">
        <v>540</v>
      </c>
      <c r="D19415" s="161">
        <v>803.76</v>
      </c>
    </row>
    <row r="19416" spans="3:4" ht="15" hidden="1" customHeight="1" x14ac:dyDescent="0.25">
      <c r="C19416" s="158" t="s">
        <v>544</v>
      </c>
      <c r="D19416" s="159">
        <v>237.12</v>
      </c>
    </row>
    <row r="19417" spans="3:4" ht="15" hidden="1" customHeight="1" x14ac:dyDescent="0.25">
      <c r="C19417" s="160" t="s">
        <v>312</v>
      </c>
      <c r="D19417" s="161">
        <v>945.47</v>
      </c>
    </row>
    <row r="19418" spans="3:4" ht="15" hidden="1" customHeight="1" x14ac:dyDescent="0.25">
      <c r="C19418" s="158" t="s">
        <v>549</v>
      </c>
      <c r="D19418" s="159">
        <v>694.81</v>
      </c>
    </row>
    <row r="19419" spans="3:4" ht="15" hidden="1" customHeight="1" x14ac:dyDescent="0.25">
      <c r="C19419" s="160" t="s">
        <v>307</v>
      </c>
      <c r="D19419" s="161">
        <v>574.16999999999996</v>
      </c>
    </row>
    <row r="19420" spans="3:4" ht="15" hidden="1" customHeight="1" x14ac:dyDescent="0.25">
      <c r="C19420" s="158" t="s">
        <v>549</v>
      </c>
      <c r="D19420" s="159">
        <v>1151.6099999999999</v>
      </c>
    </row>
    <row r="19421" spans="3:4" ht="15" hidden="1" customHeight="1" x14ac:dyDescent="0.25">
      <c r="C19421" s="160" t="s">
        <v>544</v>
      </c>
      <c r="D19421" s="161">
        <v>619.51</v>
      </c>
    </row>
    <row r="19422" spans="3:4" ht="15" hidden="1" customHeight="1" x14ac:dyDescent="0.25">
      <c r="C19422" s="158" t="s">
        <v>551</v>
      </c>
      <c r="D19422" s="159">
        <v>884.13</v>
      </c>
    </row>
    <row r="19423" spans="3:4" ht="15" hidden="1" customHeight="1" x14ac:dyDescent="0.25">
      <c r="C19423" s="160" t="s">
        <v>555</v>
      </c>
      <c r="D19423" s="161">
        <v>1022.08</v>
      </c>
    </row>
    <row r="19424" spans="3:4" ht="15" hidden="1" customHeight="1" x14ac:dyDescent="0.25">
      <c r="C19424" s="158" t="s">
        <v>543</v>
      </c>
      <c r="D19424" s="159">
        <v>451.27</v>
      </c>
    </row>
    <row r="19425" spans="3:4" ht="15" hidden="1" customHeight="1" x14ac:dyDescent="0.25">
      <c r="C19425" s="160" t="s">
        <v>539</v>
      </c>
      <c r="D19425" s="161">
        <v>790.68</v>
      </c>
    </row>
    <row r="19426" spans="3:4" ht="15" hidden="1" customHeight="1" x14ac:dyDescent="0.25">
      <c r="C19426" s="158" t="s">
        <v>543</v>
      </c>
      <c r="D19426" s="159">
        <v>403.76</v>
      </c>
    </row>
    <row r="19427" spans="3:4" ht="15" hidden="1" customHeight="1" x14ac:dyDescent="0.25">
      <c r="C19427" s="160" t="s">
        <v>307</v>
      </c>
      <c r="D19427" s="161">
        <v>1056.04</v>
      </c>
    </row>
    <row r="19428" spans="3:4" ht="15" hidden="1" customHeight="1" x14ac:dyDescent="0.25">
      <c r="C19428" s="158" t="s">
        <v>545</v>
      </c>
      <c r="D19428" s="159">
        <v>1121.42</v>
      </c>
    </row>
    <row r="19429" spans="3:4" ht="15" hidden="1" customHeight="1" x14ac:dyDescent="0.25">
      <c r="C19429" s="160" t="s">
        <v>551</v>
      </c>
      <c r="D19429" s="161">
        <v>763.29</v>
      </c>
    </row>
    <row r="19430" spans="3:4" ht="15" hidden="1" customHeight="1" x14ac:dyDescent="0.25">
      <c r="C19430" s="158" t="s">
        <v>545</v>
      </c>
      <c r="D19430" s="159">
        <v>1026.48</v>
      </c>
    </row>
    <row r="19431" spans="3:4" ht="15" hidden="1" customHeight="1" x14ac:dyDescent="0.25">
      <c r="C19431" s="160" t="s">
        <v>542</v>
      </c>
      <c r="D19431" s="161">
        <v>945.45</v>
      </c>
    </row>
    <row r="19432" spans="3:4" ht="15" hidden="1" customHeight="1" x14ac:dyDescent="0.25">
      <c r="C19432" s="158" t="s">
        <v>308</v>
      </c>
      <c r="D19432" s="159">
        <v>904.02</v>
      </c>
    </row>
    <row r="19433" spans="3:4" ht="15" hidden="1" customHeight="1" x14ac:dyDescent="0.25">
      <c r="C19433" s="160" t="s">
        <v>547</v>
      </c>
      <c r="D19433" s="161">
        <v>1029.3800000000001</v>
      </c>
    </row>
    <row r="19434" spans="3:4" ht="15" hidden="1" customHeight="1" x14ac:dyDescent="0.25">
      <c r="C19434" s="158" t="s">
        <v>542</v>
      </c>
      <c r="D19434" s="159">
        <v>887.63</v>
      </c>
    </row>
    <row r="19435" spans="3:4" ht="15" hidden="1" customHeight="1" x14ac:dyDescent="0.25">
      <c r="C19435" s="160" t="s">
        <v>545</v>
      </c>
      <c r="D19435" s="161">
        <v>590.98</v>
      </c>
    </row>
    <row r="19436" spans="3:4" ht="15" hidden="1" customHeight="1" x14ac:dyDescent="0.25">
      <c r="C19436" s="158" t="s">
        <v>553</v>
      </c>
      <c r="D19436" s="159">
        <v>589.08000000000004</v>
      </c>
    </row>
    <row r="19437" spans="3:4" ht="15" hidden="1" customHeight="1" x14ac:dyDescent="0.25">
      <c r="C19437" s="160" t="s">
        <v>546</v>
      </c>
      <c r="D19437" s="161">
        <v>788.67</v>
      </c>
    </row>
    <row r="19438" spans="3:4" ht="15" hidden="1" customHeight="1" x14ac:dyDescent="0.25">
      <c r="C19438" s="158" t="s">
        <v>307</v>
      </c>
      <c r="D19438" s="159">
        <v>562.76</v>
      </c>
    </row>
    <row r="19439" spans="3:4" ht="15" hidden="1" customHeight="1" x14ac:dyDescent="0.25">
      <c r="C19439" s="160" t="s">
        <v>551</v>
      </c>
      <c r="D19439" s="161">
        <v>119.8</v>
      </c>
    </row>
    <row r="19440" spans="3:4" ht="15" hidden="1" customHeight="1" x14ac:dyDescent="0.25">
      <c r="C19440" s="158" t="s">
        <v>554</v>
      </c>
      <c r="D19440" s="159">
        <v>782.25</v>
      </c>
    </row>
    <row r="19441" spans="3:4" ht="15" hidden="1" customHeight="1" x14ac:dyDescent="0.25">
      <c r="C19441" s="160" t="s">
        <v>553</v>
      </c>
      <c r="D19441" s="161">
        <v>606.87</v>
      </c>
    </row>
    <row r="19442" spans="3:4" ht="15" hidden="1" customHeight="1" x14ac:dyDescent="0.25">
      <c r="C19442" s="158" t="s">
        <v>545</v>
      </c>
      <c r="D19442" s="159">
        <v>662.27</v>
      </c>
    </row>
    <row r="19443" spans="3:4" ht="15" hidden="1" customHeight="1" x14ac:dyDescent="0.25">
      <c r="C19443" s="160" t="s">
        <v>309</v>
      </c>
      <c r="D19443" s="161">
        <v>45.1</v>
      </c>
    </row>
    <row r="19444" spans="3:4" ht="15" hidden="1" customHeight="1" x14ac:dyDescent="0.25">
      <c r="C19444" s="158" t="s">
        <v>549</v>
      </c>
      <c r="D19444" s="159">
        <v>1034</v>
      </c>
    </row>
    <row r="19445" spans="3:4" ht="15" hidden="1" customHeight="1" x14ac:dyDescent="0.25">
      <c r="C19445" s="160" t="s">
        <v>552</v>
      </c>
      <c r="D19445" s="161">
        <v>345.42</v>
      </c>
    </row>
    <row r="19446" spans="3:4" ht="15" hidden="1" customHeight="1" x14ac:dyDescent="0.25">
      <c r="C19446" s="158" t="s">
        <v>312</v>
      </c>
      <c r="D19446" s="159">
        <v>755.8</v>
      </c>
    </row>
    <row r="19447" spans="3:4" ht="15" hidden="1" customHeight="1" x14ac:dyDescent="0.25">
      <c r="C19447" s="160" t="s">
        <v>557</v>
      </c>
      <c r="D19447" s="161">
        <v>12.21</v>
      </c>
    </row>
    <row r="19448" spans="3:4" ht="15" hidden="1" customHeight="1" x14ac:dyDescent="0.25">
      <c r="C19448" s="158" t="s">
        <v>555</v>
      </c>
      <c r="D19448" s="159">
        <v>1131.3599999999999</v>
      </c>
    </row>
    <row r="19449" spans="3:4" ht="15" hidden="1" customHeight="1" x14ac:dyDescent="0.25">
      <c r="C19449" s="160" t="s">
        <v>549</v>
      </c>
      <c r="D19449" s="161">
        <v>241.1</v>
      </c>
    </row>
    <row r="19450" spans="3:4" ht="15" hidden="1" customHeight="1" x14ac:dyDescent="0.25">
      <c r="C19450" s="158" t="s">
        <v>543</v>
      </c>
      <c r="D19450" s="159">
        <v>146.38</v>
      </c>
    </row>
    <row r="19451" spans="3:4" ht="15" hidden="1" customHeight="1" x14ac:dyDescent="0.25">
      <c r="C19451" s="160" t="s">
        <v>546</v>
      </c>
      <c r="D19451" s="161">
        <v>909.95</v>
      </c>
    </row>
    <row r="19452" spans="3:4" ht="15" hidden="1" customHeight="1" x14ac:dyDescent="0.25">
      <c r="C19452" s="158" t="s">
        <v>553</v>
      </c>
      <c r="D19452" s="159">
        <v>1089.83</v>
      </c>
    </row>
    <row r="19453" spans="3:4" ht="15" hidden="1" customHeight="1" x14ac:dyDescent="0.25">
      <c r="C19453" s="160" t="s">
        <v>556</v>
      </c>
      <c r="D19453" s="161">
        <v>63.65</v>
      </c>
    </row>
    <row r="19454" spans="3:4" ht="15" hidden="1" customHeight="1" x14ac:dyDescent="0.25">
      <c r="C19454" s="158" t="s">
        <v>543</v>
      </c>
      <c r="D19454" s="159">
        <v>636.83000000000004</v>
      </c>
    </row>
    <row r="19455" spans="3:4" ht="15" hidden="1" customHeight="1" x14ac:dyDescent="0.25">
      <c r="C19455" s="160" t="s">
        <v>309</v>
      </c>
      <c r="D19455" s="161">
        <v>44.1</v>
      </c>
    </row>
    <row r="19456" spans="3:4" ht="15" hidden="1" customHeight="1" x14ac:dyDescent="0.25">
      <c r="C19456" s="158" t="s">
        <v>546</v>
      </c>
      <c r="D19456" s="159">
        <v>960.53</v>
      </c>
    </row>
    <row r="19457" spans="3:4" ht="15" hidden="1" customHeight="1" x14ac:dyDescent="0.25">
      <c r="C19457" s="160" t="s">
        <v>542</v>
      </c>
      <c r="D19457" s="161">
        <v>753.51</v>
      </c>
    </row>
    <row r="19458" spans="3:4" ht="15" hidden="1" customHeight="1" x14ac:dyDescent="0.25">
      <c r="C19458" s="158" t="s">
        <v>309</v>
      </c>
      <c r="D19458" s="159">
        <v>781.75</v>
      </c>
    </row>
    <row r="19459" spans="3:4" ht="15" hidden="1" customHeight="1" x14ac:dyDescent="0.25">
      <c r="C19459" s="160" t="s">
        <v>549</v>
      </c>
      <c r="D19459" s="161">
        <v>600.64</v>
      </c>
    </row>
    <row r="19460" spans="3:4" ht="15" hidden="1" customHeight="1" x14ac:dyDescent="0.25">
      <c r="C19460" s="158" t="s">
        <v>307</v>
      </c>
      <c r="D19460" s="159">
        <v>1112.4100000000001</v>
      </c>
    </row>
    <row r="19461" spans="3:4" ht="15" hidden="1" customHeight="1" x14ac:dyDescent="0.25">
      <c r="C19461" s="160" t="s">
        <v>553</v>
      </c>
      <c r="D19461" s="161">
        <v>673.73</v>
      </c>
    </row>
    <row r="19462" spans="3:4" ht="15" hidden="1" customHeight="1" x14ac:dyDescent="0.25">
      <c r="C19462" s="158" t="s">
        <v>551</v>
      </c>
      <c r="D19462" s="159">
        <v>1256.67</v>
      </c>
    </row>
    <row r="19463" spans="3:4" ht="15" hidden="1" customHeight="1" x14ac:dyDescent="0.25">
      <c r="C19463" s="160" t="s">
        <v>549</v>
      </c>
      <c r="D19463" s="161">
        <v>102.71</v>
      </c>
    </row>
    <row r="19464" spans="3:4" ht="15" hidden="1" customHeight="1" x14ac:dyDescent="0.25">
      <c r="C19464" s="158" t="s">
        <v>545</v>
      </c>
      <c r="D19464" s="159">
        <v>939.55</v>
      </c>
    </row>
    <row r="19465" spans="3:4" ht="15" hidden="1" customHeight="1" x14ac:dyDescent="0.25">
      <c r="C19465" s="160" t="s">
        <v>546</v>
      </c>
      <c r="D19465" s="161">
        <v>896.24</v>
      </c>
    </row>
    <row r="19466" spans="3:4" ht="15" hidden="1" customHeight="1" x14ac:dyDescent="0.25">
      <c r="C19466" s="158" t="s">
        <v>551</v>
      </c>
      <c r="D19466" s="159">
        <v>465.78</v>
      </c>
    </row>
    <row r="19467" spans="3:4" ht="15" hidden="1" customHeight="1" x14ac:dyDescent="0.25">
      <c r="C19467" s="160" t="s">
        <v>551</v>
      </c>
      <c r="D19467" s="161">
        <v>771.46</v>
      </c>
    </row>
    <row r="19468" spans="3:4" ht="15" hidden="1" customHeight="1" x14ac:dyDescent="0.25">
      <c r="C19468" s="158" t="s">
        <v>547</v>
      </c>
      <c r="D19468" s="159">
        <v>221.51</v>
      </c>
    </row>
    <row r="19469" spans="3:4" ht="15" hidden="1" customHeight="1" x14ac:dyDescent="0.25">
      <c r="C19469" s="160" t="s">
        <v>307</v>
      </c>
      <c r="D19469" s="161">
        <v>900.42</v>
      </c>
    </row>
    <row r="19470" spans="3:4" ht="15" hidden="1" customHeight="1" x14ac:dyDescent="0.25">
      <c r="C19470" s="158" t="s">
        <v>539</v>
      </c>
      <c r="D19470" s="159">
        <v>734.16</v>
      </c>
    </row>
    <row r="19471" spans="3:4" ht="15" hidden="1" customHeight="1" x14ac:dyDescent="0.25">
      <c r="C19471" s="160" t="s">
        <v>549</v>
      </c>
      <c r="D19471" s="161">
        <v>167.57</v>
      </c>
    </row>
    <row r="19472" spans="3:4" ht="15" hidden="1" customHeight="1" x14ac:dyDescent="0.25">
      <c r="C19472" s="158" t="s">
        <v>551</v>
      </c>
      <c r="D19472" s="159">
        <v>424.17</v>
      </c>
    </row>
    <row r="19473" spans="3:4" ht="15" hidden="1" customHeight="1" x14ac:dyDescent="0.25">
      <c r="C19473" s="160" t="s">
        <v>544</v>
      </c>
      <c r="D19473" s="161">
        <v>1296.03</v>
      </c>
    </row>
    <row r="19474" spans="3:4" ht="15" hidden="1" customHeight="1" x14ac:dyDescent="0.25">
      <c r="C19474" s="158" t="s">
        <v>551</v>
      </c>
      <c r="D19474" s="159">
        <v>161.19999999999999</v>
      </c>
    </row>
    <row r="19475" spans="3:4" ht="15" hidden="1" customHeight="1" x14ac:dyDescent="0.25">
      <c r="C19475" s="160" t="s">
        <v>308</v>
      </c>
      <c r="D19475" s="161">
        <v>794.05</v>
      </c>
    </row>
    <row r="19476" spans="3:4" ht="15" hidden="1" customHeight="1" x14ac:dyDescent="0.25">
      <c r="C19476" s="158" t="s">
        <v>312</v>
      </c>
      <c r="D19476" s="159">
        <v>755.24</v>
      </c>
    </row>
    <row r="19477" spans="3:4" ht="15" hidden="1" customHeight="1" x14ac:dyDescent="0.25">
      <c r="C19477" s="160" t="s">
        <v>554</v>
      </c>
      <c r="D19477" s="161">
        <v>275.7</v>
      </c>
    </row>
    <row r="19478" spans="3:4" ht="15" hidden="1" customHeight="1" x14ac:dyDescent="0.25">
      <c r="C19478" s="158" t="s">
        <v>543</v>
      </c>
      <c r="D19478" s="159">
        <v>685.72</v>
      </c>
    </row>
    <row r="19479" spans="3:4" ht="15" hidden="1" customHeight="1" x14ac:dyDescent="0.25">
      <c r="C19479" s="160" t="s">
        <v>312</v>
      </c>
      <c r="D19479" s="161">
        <v>163.65</v>
      </c>
    </row>
    <row r="19480" spans="3:4" ht="15" hidden="1" customHeight="1" x14ac:dyDescent="0.25">
      <c r="C19480" s="158" t="s">
        <v>539</v>
      </c>
      <c r="D19480" s="159">
        <v>249.87</v>
      </c>
    </row>
    <row r="19481" spans="3:4" ht="15" hidden="1" customHeight="1" x14ac:dyDescent="0.25">
      <c r="C19481" s="160" t="s">
        <v>539</v>
      </c>
      <c r="D19481" s="161">
        <v>181.81</v>
      </c>
    </row>
    <row r="19482" spans="3:4" ht="15" hidden="1" customHeight="1" x14ac:dyDescent="0.25">
      <c r="C19482" s="158" t="s">
        <v>553</v>
      </c>
      <c r="D19482" s="159">
        <v>1030.8900000000001</v>
      </c>
    </row>
    <row r="19483" spans="3:4" ht="15" hidden="1" customHeight="1" x14ac:dyDescent="0.25">
      <c r="C19483" s="160" t="s">
        <v>544</v>
      </c>
      <c r="D19483" s="161">
        <v>556.28</v>
      </c>
    </row>
    <row r="19484" spans="3:4" ht="15" hidden="1" customHeight="1" x14ac:dyDescent="0.25">
      <c r="C19484" s="158" t="s">
        <v>551</v>
      </c>
      <c r="D19484" s="159">
        <v>643.80999999999995</v>
      </c>
    </row>
    <row r="19485" spans="3:4" ht="15" hidden="1" customHeight="1" x14ac:dyDescent="0.25">
      <c r="C19485" s="160" t="s">
        <v>546</v>
      </c>
      <c r="D19485" s="161">
        <v>418.7</v>
      </c>
    </row>
    <row r="19486" spans="3:4" ht="15" hidden="1" customHeight="1" x14ac:dyDescent="0.25">
      <c r="C19486" s="158" t="s">
        <v>312</v>
      </c>
      <c r="D19486" s="159">
        <v>675.81</v>
      </c>
    </row>
    <row r="19487" spans="3:4" ht="15" hidden="1" customHeight="1" x14ac:dyDescent="0.25">
      <c r="C19487" s="160" t="s">
        <v>309</v>
      </c>
      <c r="D19487" s="161">
        <v>617.52</v>
      </c>
    </row>
    <row r="19488" spans="3:4" ht="15" hidden="1" customHeight="1" x14ac:dyDescent="0.25">
      <c r="C19488" s="158" t="s">
        <v>541</v>
      </c>
      <c r="D19488" s="159">
        <v>576.45000000000005</v>
      </c>
    </row>
    <row r="19489" spans="3:4" ht="15" hidden="1" customHeight="1" x14ac:dyDescent="0.25">
      <c r="C19489" s="160" t="s">
        <v>552</v>
      </c>
      <c r="D19489" s="161">
        <v>560.77</v>
      </c>
    </row>
    <row r="19490" spans="3:4" ht="15" hidden="1" customHeight="1" x14ac:dyDescent="0.25">
      <c r="C19490" s="158" t="s">
        <v>539</v>
      </c>
      <c r="D19490" s="159">
        <v>1216.01</v>
      </c>
    </row>
    <row r="19491" spans="3:4" ht="15" hidden="1" customHeight="1" x14ac:dyDescent="0.25">
      <c r="C19491" s="160" t="s">
        <v>552</v>
      </c>
      <c r="D19491" s="161">
        <v>426.32</v>
      </c>
    </row>
    <row r="19492" spans="3:4" ht="15" hidden="1" customHeight="1" x14ac:dyDescent="0.25">
      <c r="C19492" s="158" t="s">
        <v>312</v>
      </c>
      <c r="D19492" s="159">
        <v>688.05</v>
      </c>
    </row>
    <row r="19493" spans="3:4" ht="15" hidden="1" customHeight="1" x14ac:dyDescent="0.25">
      <c r="C19493" s="160" t="s">
        <v>556</v>
      </c>
      <c r="D19493" s="161">
        <v>498.42</v>
      </c>
    </row>
    <row r="19494" spans="3:4" ht="15" hidden="1" customHeight="1" x14ac:dyDescent="0.25">
      <c r="C19494" s="158" t="s">
        <v>551</v>
      </c>
      <c r="D19494" s="159">
        <v>687.42</v>
      </c>
    </row>
    <row r="19495" spans="3:4" ht="15" hidden="1" customHeight="1" x14ac:dyDescent="0.25">
      <c r="C19495" s="160" t="s">
        <v>553</v>
      </c>
      <c r="D19495" s="161">
        <v>231.37</v>
      </c>
    </row>
    <row r="19496" spans="3:4" ht="15" hidden="1" customHeight="1" x14ac:dyDescent="0.25">
      <c r="C19496" s="158" t="s">
        <v>308</v>
      </c>
      <c r="D19496" s="159">
        <v>787.7</v>
      </c>
    </row>
    <row r="19497" spans="3:4" ht="15" hidden="1" customHeight="1" x14ac:dyDescent="0.25">
      <c r="C19497" s="160" t="s">
        <v>551</v>
      </c>
      <c r="D19497" s="161">
        <v>885.2</v>
      </c>
    </row>
    <row r="19498" spans="3:4" ht="15" hidden="1" customHeight="1" x14ac:dyDescent="0.25">
      <c r="C19498" s="158" t="s">
        <v>547</v>
      </c>
      <c r="D19498" s="159">
        <v>936.51</v>
      </c>
    </row>
    <row r="19499" spans="3:4" ht="15" hidden="1" customHeight="1" x14ac:dyDescent="0.25">
      <c r="C19499" s="160" t="s">
        <v>308</v>
      </c>
      <c r="D19499" s="161">
        <v>263.12</v>
      </c>
    </row>
    <row r="19500" spans="3:4" ht="15" hidden="1" customHeight="1" x14ac:dyDescent="0.25">
      <c r="C19500" s="158" t="s">
        <v>545</v>
      </c>
      <c r="D19500" s="159">
        <v>460.54</v>
      </c>
    </row>
    <row r="19501" spans="3:4" ht="15" hidden="1" customHeight="1" x14ac:dyDescent="0.25">
      <c r="C19501" s="160" t="s">
        <v>307</v>
      </c>
      <c r="D19501" s="161">
        <v>862.73</v>
      </c>
    </row>
    <row r="19502" spans="3:4" ht="15" hidden="1" customHeight="1" x14ac:dyDescent="0.25">
      <c r="C19502" s="158" t="s">
        <v>551</v>
      </c>
      <c r="D19502" s="159">
        <v>1185.1400000000001</v>
      </c>
    </row>
    <row r="19503" spans="3:4" ht="15" hidden="1" customHeight="1" x14ac:dyDescent="0.25">
      <c r="C19503" s="160" t="s">
        <v>539</v>
      </c>
      <c r="D19503" s="161">
        <v>755.26</v>
      </c>
    </row>
    <row r="19504" spans="3:4" ht="15" hidden="1" customHeight="1" x14ac:dyDescent="0.25">
      <c r="C19504" s="158" t="s">
        <v>542</v>
      </c>
      <c r="D19504" s="159">
        <v>1124.17</v>
      </c>
    </row>
    <row r="19505" spans="3:4" ht="15" hidden="1" customHeight="1" x14ac:dyDescent="0.25">
      <c r="C19505" s="160" t="s">
        <v>551</v>
      </c>
      <c r="D19505" s="161">
        <v>428.72</v>
      </c>
    </row>
    <row r="19506" spans="3:4" ht="15" hidden="1" customHeight="1" x14ac:dyDescent="0.25">
      <c r="C19506" s="158" t="s">
        <v>312</v>
      </c>
      <c r="D19506" s="159">
        <v>777.96</v>
      </c>
    </row>
    <row r="19507" spans="3:4" ht="15" hidden="1" customHeight="1" x14ac:dyDescent="0.25">
      <c r="C19507" s="160" t="s">
        <v>555</v>
      </c>
      <c r="D19507" s="161">
        <v>567.05999999999995</v>
      </c>
    </row>
    <row r="19508" spans="3:4" ht="15" hidden="1" customHeight="1" x14ac:dyDescent="0.25">
      <c r="C19508" s="158" t="s">
        <v>308</v>
      </c>
      <c r="D19508" s="159">
        <v>1013.6</v>
      </c>
    </row>
    <row r="19509" spans="3:4" ht="15" hidden="1" customHeight="1" x14ac:dyDescent="0.25">
      <c r="C19509" s="160" t="s">
        <v>309</v>
      </c>
      <c r="D19509" s="161">
        <v>399.75</v>
      </c>
    </row>
    <row r="19510" spans="3:4" ht="15" hidden="1" customHeight="1" x14ac:dyDescent="0.25">
      <c r="C19510" s="158" t="s">
        <v>549</v>
      </c>
      <c r="D19510" s="159">
        <v>418.32</v>
      </c>
    </row>
    <row r="19511" spans="3:4" ht="15" hidden="1" customHeight="1" x14ac:dyDescent="0.25">
      <c r="C19511" s="160" t="s">
        <v>556</v>
      </c>
      <c r="D19511" s="161">
        <v>688.31</v>
      </c>
    </row>
    <row r="19512" spans="3:4" ht="15" hidden="1" customHeight="1" x14ac:dyDescent="0.25">
      <c r="C19512" s="158" t="s">
        <v>547</v>
      </c>
      <c r="D19512" s="159">
        <v>450.74</v>
      </c>
    </row>
    <row r="19513" spans="3:4" ht="15" hidden="1" customHeight="1" x14ac:dyDescent="0.25">
      <c r="C19513" s="160" t="s">
        <v>547</v>
      </c>
      <c r="D19513" s="161">
        <v>1203.1199999999999</v>
      </c>
    </row>
    <row r="19514" spans="3:4" ht="15" hidden="1" customHeight="1" x14ac:dyDescent="0.25">
      <c r="C19514" s="158" t="s">
        <v>539</v>
      </c>
      <c r="D19514" s="159">
        <v>533.04</v>
      </c>
    </row>
    <row r="19515" spans="3:4" ht="15" hidden="1" customHeight="1" x14ac:dyDescent="0.25">
      <c r="C19515" s="160" t="s">
        <v>548</v>
      </c>
      <c r="D19515" s="161">
        <v>422.13</v>
      </c>
    </row>
    <row r="19516" spans="3:4" ht="15" hidden="1" customHeight="1" x14ac:dyDescent="0.25">
      <c r="C19516" s="158" t="s">
        <v>309</v>
      </c>
      <c r="D19516" s="159">
        <v>893.09</v>
      </c>
    </row>
    <row r="19517" spans="3:4" ht="15" hidden="1" customHeight="1" x14ac:dyDescent="0.25">
      <c r="C19517" s="160" t="s">
        <v>543</v>
      </c>
      <c r="D19517" s="161">
        <v>667.89</v>
      </c>
    </row>
    <row r="19518" spans="3:4" ht="15" hidden="1" customHeight="1" x14ac:dyDescent="0.25">
      <c r="C19518" s="158" t="s">
        <v>308</v>
      </c>
      <c r="D19518" s="159">
        <v>578.91999999999996</v>
      </c>
    </row>
    <row r="19519" spans="3:4" ht="15" hidden="1" customHeight="1" x14ac:dyDescent="0.25">
      <c r="C19519" s="160" t="s">
        <v>540</v>
      </c>
      <c r="D19519" s="161">
        <v>543.70000000000005</v>
      </c>
    </row>
    <row r="19520" spans="3:4" ht="15" hidden="1" customHeight="1" x14ac:dyDescent="0.25">
      <c r="C19520" s="158" t="s">
        <v>307</v>
      </c>
      <c r="D19520" s="159">
        <v>91.99</v>
      </c>
    </row>
    <row r="19521" spans="3:4" ht="15" hidden="1" customHeight="1" x14ac:dyDescent="0.25">
      <c r="C19521" s="160" t="s">
        <v>541</v>
      </c>
      <c r="D19521" s="161">
        <v>904.93</v>
      </c>
    </row>
    <row r="19522" spans="3:4" ht="15" hidden="1" customHeight="1" x14ac:dyDescent="0.25">
      <c r="C19522" s="158" t="s">
        <v>556</v>
      </c>
      <c r="D19522" s="159">
        <v>274.88</v>
      </c>
    </row>
    <row r="19523" spans="3:4" ht="15" hidden="1" customHeight="1" x14ac:dyDescent="0.25">
      <c r="C19523" s="160" t="s">
        <v>545</v>
      </c>
      <c r="D19523" s="161">
        <v>816.96</v>
      </c>
    </row>
    <row r="19524" spans="3:4" ht="15" hidden="1" customHeight="1" x14ac:dyDescent="0.25">
      <c r="C19524" s="158" t="s">
        <v>549</v>
      </c>
      <c r="D19524" s="159">
        <v>655.89</v>
      </c>
    </row>
    <row r="19525" spans="3:4" ht="15" hidden="1" customHeight="1" x14ac:dyDescent="0.25">
      <c r="C19525" s="160" t="s">
        <v>553</v>
      </c>
      <c r="D19525" s="161">
        <v>130.58000000000001</v>
      </c>
    </row>
    <row r="19526" spans="3:4" ht="15" hidden="1" customHeight="1" x14ac:dyDescent="0.25">
      <c r="C19526" s="158" t="s">
        <v>548</v>
      </c>
      <c r="D19526" s="159">
        <v>699.1</v>
      </c>
    </row>
    <row r="19527" spans="3:4" ht="15" hidden="1" customHeight="1" x14ac:dyDescent="0.25">
      <c r="C19527" s="160" t="s">
        <v>539</v>
      </c>
      <c r="D19527" s="161">
        <v>773.82</v>
      </c>
    </row>
    <row r="19528" spans="3:4" ht="15" hidden="1" customHeight="1" x14ac:dyDescent="0.25">
      <c r="C19528" s="158" t="s">
        <v>308</v>
      </c>
      <c r="D19528" s="159">
        <v>472.41</v>
      </c>
    </row>
    <row r="19529" spans="3:4" ht="15" hidden="1" customHeight="1" x14ac:dyDescent="0.25">
      <c r="C19529" s="160" t="s">
        <v>558</v>
      </c>
      <c r="D19529" s="161">
        <v>1077.6500000000001</v>
      </c>
    </row>
    <row r="19530" spans="3:4" ht="15" hidden="1" customHeight="1" x14ac:dyDescent="0.25">
      <c r="C19530" s="158" t="s">
        <v>549</v>
      </c>
      <c r="D19530" s="159">
        <v>790.05</v>
      </c>
    </row>
    <row r="19531" spans="3:4" ht="15" hidden="1" customHeight="1" x14ac:dyDescent="0.25">
      <c r="C19531" s="160" t="s">
        <v>546</v>
      </c>
      <c r="D19531" s="161">
        <v>1291.25</v>
      </c>
    </row>
    <row r="19532" spans="3:4" ht="15" hidden="1" customHeight="1" x14ac:dyDescent="0.25">
      <c r="C19532" s="158" t="s">
        <v>541</v>
      </c>
      <c r="D19532" s="159">
        <v>414.94</v>
      </c>
    </row>
    <row r="19533" spans="3:4" ht="15" hidden="1" customHeight="1" x14ac:dyDescent="0.25">
      <c r="C19533" s="160" t="s">
        <v>546</v>
      </c>
      <c r="D19533" s="161">
        <v>19.78</v>
      </c>
    </row>
    <row r="19534" spans="3:4" ht="15" hidden="1" customHeight="1" x14ac:dyDescent="0.25">
      <c r="C19534" s="158" t="s">
        <v>550</v>
      </c>
      <c r="D19534" s="159">
        <v>1057.46</v>
      </c>
    </row>
    <row r="19535" spans="3:4" ht="15" hidden="1" customHeight="1" x14ac:dyDescent="0.25">
      <c r="C19535" s="160" t="s">
        <v>542</v>
      </c>
      <c r="D19535" s="161">
        <v>348.15</v>
      </c>
    </row>
    <row r="19536" spans="3:4" ht="15" hidden="1" customHeight="1" x14ac:dyDescent="0.25">
      <c r="C19536" s="158" t="s">
        <v>551</v>
      </c>
      <c r="D19536" s="159">
        <v>532.51</v>
      </c>
    </row>
    <row r="19537" spans="3:4" ht="15" hidden="1" customHeight="1" x14ac:dyDescent="0.25">
      <c r="C19537" s="160" t="s">
        <v>543</v>
      </c>
      <c r="D19537" s="161">
        <v>1275.97</v>
      </c>
    </row>
    <row r="19538" spans="3:4" ht="15" hidden="1" customHeight="1" x14ac:dyDescent="0.25">
      <c r="C19538" s="158" t="s">
        <v>558</v>
      </c>
      <c r="D19538" s="159">
        <v>1294.42</v>
      </c>
    </row>
    <row r="19539" spans="3:4" ht="15" hidden="1" customHeight="1" x14ac:dyDescent="0.25">
      <c r="C19539" s="160" t="s">
        <v>307</v>
      </c>
      <c r="D19539" s="161">
        <v>179.87</v>
      </c>
    </row>
    <row r="19540" spans="3:4" ht="15" hidden="1" customHeight="1" x14ac:dyDescent="0.25">
      <c r="C19540" s="158" t="s">
        <v>548</v>
      </c>
      <c r="D19540" s="159">
        <v>953.7</v>
      </c>
    </row>
    <row r="19541" spans="3:4" ht="15" hidden="1" customHeight="1" x14ac:dyDescent="0.25">
      <c r="C19541" s="160" t="s">
        <v>546</v>
      </c>
      <c r="D19541" s="161">
        <v>239.56</v>
      </c>
    </row>
    <row r="19542" spans="3:4" ht="15" hidden="1" customHeight="1" x14ac:dyDescent="0.25">
      <c r="C19542" s="158" t="s">
        <v>307</v>
      </c>
      <c r="D19542" s="159">
        <v>927.36</v>
      </c>
    </row>
    <row r="19543" spans="3:4" ht="15" hidden="1" customHeight="1" x14ac:dyDescent="0.25">
      <c r="C19543" s="160" t="s">
        <v>549</v>
      </c>
      <c r="D19543" s="161">
        <v>725.31</v>
      </c>
    </row>
    <row r="19544" spans="3:4" ht="15" hidden="1" customHeight="1" x14ac:dyDescent="0.25">
      <c r="C19544" s="158" t="s">
        <v>555</v>
      </c>
      <c r="D19544" s="159">
        <v>466.73</v>
      </c>
    </row>
    <row r="19545" spans="3:4" ht="15" hidden="1" customHeight="1" x14ac:dyDescent="0.25">
      <c r="C19545" s="160" t="s">
        <v>553</v>
      </c>
      <c r="D19545" s="161">
        <v>989.89</v>
      </c>
    </row>
    <row r="19546" spans="3:4" ht="15" hidden="1" customHeight="1" x14ac:dyDescent="0.25">
      <c r="C19546" s="158" t="s">
        <v>551</v>
      </c>
      <c r="D19546" s="159">
        <v>1128.3800000000001</v>
      </c>
    </row>
    <row r="19547" spans="3:4" ht="15" hidden="1" customHeight="1" x14ac:dyDescent="0.25">
      <c r="C19547" s="160" t="s">
        <v>546</v>
      </c>
      <c r="D19547" s="161">
        <v>395.6</v>
      </c>
    </row>
    <row r="19548" spans="3:4" ht="15" hidden="1" customHeight="1" x14ac:dyDescent="0.25">
      <c r="C19548" s="158" t="s">
        <v>551</v>
      </c>
      <c r="D19548" s="159">
        <v>937.12</v>
      </c>
    </row>
    <row r="19549" spans="3:4" ht="15" hidden="1" customHeight="1" x14ac:dyDescent="0.25">
      <c r="C19549" s="160" t="s">
        <v>542</v>
      </c>
      <c r="D19549" s="161">
        <v>1132.07</v>
      </c>
    </row>
    <row r="19550" spans="3:4" ht="15" hidden="1" customHeight="1" x14ac:dyDescent="0.25">
      <c r="C19550" s="158" t="s">
        <v>554</v>
      </c>
      <c r="D19550" s="159">
        <v>1224.6600000000001</v>
      </c>
    </row>
    <row r="19551" spans="3:4" ht="15" hidden="1" customHeight="1" x14ac:dyDescent="0.25">
      <c r="C19551" s="160" t="s">
        <v>548</v>
      </c>
      <c r="D19551" s="161">
        <v>793.68</v>
      </c>
    </row>
    <row r="19552" spans="3:4" ht="15" hidden="1" customHeight="1" x14ac:dyDescent="0.25">
      <c r="C19552" s="158" t="s">
        <v>308</v>
      </c>
      <c r="D19552" s="159">
        <v>527.76</v>
      </c>
    </row>
    <row r="19553" spans="3:4" ht="15" hidden="1" customHeight="1" x14ac:dyDescent="0.25">
      <c r="C19553" s="160" t="s">
        <v>553</v>
      </c>
      <c r="D19553" s="161">
        <v>1104.8800000000001</v>
      </c>
    </row>
    <row r="19554" spans="3:4" ht="15" hidden="1" customHeight="1" x14ac:dyDescent="0.25">
      <c r="C19554" s="158" t="s">
        <v>557</v>
      </c>
      <c r="D19554" s="159">
        <v>532.38</v>
      </c>
    </row>
    <row r="19555" spans="3:4" ht="15" hidden="1" customHeight="1" x14ac:dyDescent="0.25">
      <c r="C19555" s="160" t="s">
        <v>556</v>
      </c>
      <c r="D19555" s="161">
        <v>705.18</v>
      </c>
    </row>
    <row r="19556" spans="3:4" ht="15" hidden="1" customHeight="1" x14ac:dyDescent="0.25">
      <c r="C19556" s="158" t="s">
        <v>549</v>
      </c>
      <c r="D19556" s="159">
        <v>881.93</v>
      </c>
    </row>
    <row r="19557" spans="3:4" ht="15" hidden="1" customHeight="1" x14ac:dyDescent="0.25">
      <c r="C19557" s="160" t="s">
        <v>554</v>
      </c>
      <c r="D19557" s="161">
        <v>11.65</v>
      </c>
    </row>
    <row r="19558" spans="3:4" ht="15" hidden="1" customHeight="1" x14ac:dyDescent="0.25">
      <c r="C19558" s="158" t="s">
        <v>546</v>
      </c>
      <c r="D19558" s="159">
        <v>221.48</v>
      </c>
    </row>
    <row r="19559" spans="3:4" ht="15" hidden="1" customHeight="1" x14ac:dyDescent="0.25">
      <c r="C19559" s="160" t="s">
        <v>556</v>
      </c>
      <c r="D19559" s="161">
        <v>786.6</v>
      </c>
    </row>
    <row r="19560" spans="3:4" ht="15" hidden="1" customHeight="1" x14ac:dyDescent="0.25">
      <c r="C19560" s="158" t="s">
        <v>307</v>
      </c>
      <c r="D19560" s="159">
        <v>371.26</v>
      </c>
    </row>
    <row r="19561" spans="3:4" ht="15" hidden="1" customHeight="1" x14ac:dyDescent="0.25">
      <c r="C19561" s="160" t="s">
        <v>547</v>
      </c>
      <c r="D19561" s="161">
        <v>314.08</v>
      </c>
    </row>
    <row r="19562" spans="3:4" ht="15" hidden="1" customHeight="1" x14ac:dyDescent="0.25">
      <c r="C19562" s="158" t="s">
        <v>550</v>
      </c>
      <c r="D19562" s="159">
        <v>506.06</v>
      </c>
    </row>
    <row r="19563" spans="3:4" ht="15" hidden="1" customHeight="1" x14ac:dyDescent="0.25">
      <c r="C19563" s="160" t="s">
        <v>308</v>
      </c>
      <c r="D19563" s="161">
        <v>940.97</v>
      </c>
    </row>
    <row r="19564" spans="3:4" ht="15" hidden="1" customHeight="1" x14ac:dyDescent="0.25">
      <c r="C19564" s="158" t="s">
        <v>555</v>
      </c>
      <c r="D19564" s="159">
        <v>893.98</v>
      </c>
    </row>
    <row r="19565" spans="3:4" ht="15" hidden="1" customHeight="1" x14ac:dyDescent="0.25">
      <c r="C19565" s="160" t="s">
        <v>550</v>
      </c>
      <c r="D19565" s="161">
        <v>111.46</v>
      </c>
    </row>
    <row r="19566" spans="3:4" ht="15" hidden="1" customHeight="1" x14ac:dyDescent="0.25">
      <c r="C19566" s="158" t="s">
        <v>549</v>
      </c>
      <c r="D19566" s="159">
        <v>392.31</v>
      </c>
    </row>
    <row r="19567" spans="3:4" ht="15" hidden="1" customHeight="1" x14ac:dyDescent="0.25">
      <c r="C19567" s="160" t="s">
        <v>309</v>
      </c>
      <c r="D19567" s="161">
        <v>1149.69</v>
      </c>
    </row>
    <row r="19568" spans="3:4" ht="15" hidden="1" customHeight="1" x14ac:dyDescent="0.25">
      <c r="C19568" s="158" t="s">
        <v>542</v>
      </c>
      <c r="D19568" s="159">
        <v>1039.1300000000001</v>
      </c>
    </row>
    <row r="19569" spans="3:4" ht="15" hidden="1" customHeight="1" x14ac:dyDescent="0.25">
      <c r="C19569" s="160" t="s">
        <v>540</v>
      </c>
      <c r="D19569" s="161">
        <v>36.78</v>
      </c>
    </row>
    <row r="19570" spans="3:4" ht="15" hidden="1" customHeight="1" x14ac:dyDescent="0.25">
      <c r="C19570" s="158" t="s">
        <v>309</v>
      </c>
      <c r="D19570" s="159">
        <v>908.98</v>
      </c>
    </row>
    <row r="19571" spans="3:4" ht="15" hidden="1" customHeight="1" x14ac:dyDescent="0.25">
      <c r="C19571" s="160" t="s">
        <v>539</v>
      </c>
      <c r="D19571" s="161">
        <v>102.17</v>
      </c>
    </row>
    <row r="19572" spans="3:4" ht="15" hidden="1" customHeight="1" x14ac:dyDescent="0.25">
      <c r="C19572" s="158" t="s">
        <v>546</v>
      </c>
      <c r="D19572" s="159">
        <v>474.76</v>
      </c>
    </row>
    <row r="19573" spans="3:4" ht="15" hidden="1" customHeight="1" x14ac:dyDescent="0.25">
      <c r="C19573" s="160" t="s">
        <v>549</v>
      </c>
      <c r="D19573" s="161">
        <v>1205.04</v>
      </c>
    </row>
    <row r="19574" spans="3:4" ht="15" hidden="1" customHeight="1" x14ac:dyDescent="0.25">
      <c r="C19574" s="158" t="s">
        <v>551</v>
      </c>
      <c r="D19574" s="159">
        <v>516.46</v>
      </c>
    </row>
    <row r="19575" spans="3:4" ht="15" hidden="1" customHeight="1" x14ac:dyDescent="0.25">
      <c r="C19575" s="160" t="s">
        <v>540</v>
      </c>
      <c r="D19575" s="161">
        <v>526.34</v>
      </c>
    </row>
    <row r="19576" spans="3:4" ht="15" hidden="1" customHeight="1" x14ac:dyDescent="0.25">
      <c r="C19576" s="158" t="s">
        <v>307</v>
      </c>
      <c r="D19576" s="159">
        <v>850.64</v>
      </c>
    </row>
    <row r="19577" spans="3:4" ht="15" hidden="1" customHeight="1" x14ac:dyDescent="0.25">
      <c r="C19577" s="160" t="s">
        <v>309</v>
      </c>
      <c r="D19577" s="161">
        <v>263.02</v>
      </c>
    </row>
    <row r="19578" spans="3:4" ht="15" hidden="1" customHeight="1" x14ac:dyDescent="0.25">
      <c r="C19578" s="158" t="s">
        <v>540</v>
      </c>
      <c r="D19578" s="159">
        <v>1255.24</v>
      </c>
    </row>
    <row r="19579" spans="3:4" ht="15" hidden="1" customHeight="1" x14ac:dyDescent="0.25">
      <c r="C19579" s="160" t="s">
        <v>542</v>
      </c>
      <c r="D19579" s="161">
        <v>135.33000000000001</v>
      </c>
    </row>
    <row r="19580" spans="3:4" ht="15" hidden="1" customHeight="1" x14ac:dyDescent="0.25">
      <c r="C19580" s="158" t="s">
        <v>548</v>
      </c>
      <c r="D19580" s="159">
        <v>1093.99</v>
      </c>
    </row>
    <row r="19581" spans="3:4" ht="15" hidden="1" customHeight="1" x14ac:dyDescent="0.25">
      <c r="C19581" s="160" t="s">
        <v>543</v>
      </c>
      <c r="D19581" s="161">
        <v>717.86</v>
      </c>
    </row>
    <row r="19582" spans="3:4" ht="15" hidden="1" customHeight="1" x14ac:dyDescent="0.25">
      <c r="C19582" s="158" t="s">
        <v>549</v>
      </c>
      <c r="D19582" s="159">
        <v>416.95</v>
      </c>
    </row>
    <row r="19583" spans="3:4" ht="15" hidden="1" customHeight="1" x14ac:dyDescent="0.25">
      <c r="C19583" s="160" t="s">
        <v>546</v>
      </c>
      <c r="D19583" s="161">
        <v>711.89</v>
      </c>
    </row>
    <row r="19584" spans="3:4" ht="15" hidden="1" customHeight="1" x14ac:dyDescent="0.25">
      <c r="C19584" s="158" t="s">
        <v>554</v>
      </c>
      <c r="D19584" s="159">
        <v>1016.21</v>
      </c>
    </row>
    <row r="19585" spans="3:4" ht="15" hidden="1" customHeight="1" x14ac:dyDescent="0.25">
      <c r="C19585" s="160" t="s">
        <v>553</v>
      </c>
      <c r="D19585" s="161">
        <v>697.75</v>
      </c>
    </row>
    <row r="19586" spans="3:4" ht="15" hidden="1" customHeight="1" x14ac:dyDescent="0.25">
      <c r="C19586" s="158" t="s">
        <v>549</v>
      </c>
      <c r="D19586" s="159">
        <v>747.96</v>
      </c>
    </row>
    <row r="19587" spans="3:4" ht="15" hidden="1" customHeight="1" x14ac:dyDescent="0.25">
      <c r="C19587" s="160" t="s">
        <v>549</v>
      </c>
      <c r="D19587" s="161">
        <v>974.86</v>
      </c>
    </row>
    <row r="19588" spans="3:4" ht="15" hidden="1" customHeight="1" x14ac:dyDescent="0.25">
      <c r="C19588" s="158" t="s">
        <v>312</v>
      </c>
      <c r="D19588" s="159">
        <v>940.78</v>
      </c>
    </row>
    <row r="19589" spans="3:4" ht="15" hidden="1" customHeight="1" x14ac:dyDescent="0.25">
      <c r="C19589" s="160" t="s">
        <v>553</v>
      </c>
      <c r="D19589" s="161">
        <v>827.56</v>
      </c>
    </row>
    <row r="19590" spans="3:4" ht="15" hidden="1" customHeight="1" x14ac:dyDescent="0.25">
      <c r="C19590" s="158" t="s">
        <v>540</v>
      </c>
      <c r="D19590" s="159">
        <v>31.6</v>
      </c>
    </row>
    <row r="19591" spans="3:4" ht="15" hidden="1" customHeight="1" x14ac:dyDescent="0.25">
      <c r="C19591" s="160" t="s">
        <v>309</v>
      </c>
      <c r="D19591" s="161">
        <v>573.52</v>
      </c>
    </row>
    <row r="19592" spans="3:4" ht="15" hidden="1" customHeight="1" x14ac:dyDescent="0.25">
      <c r="C19592" s="158" t="s">
        <v>544</v>
      </c>
      <c r="D19592" s="159">
        <v>635.1</v>
      </c>
    </row>
    <row r="19593" spans="3:4" ht="15" hidden="1" customHeight="1" x14ac:dyDescent="0.25">
      <c r="C19593" s="160" t="s">
        <v>312</v>
      </c>
      <c r="D19593" s="161">
        <v>695.79</v>
      </c>
    </row>
    <row r="19594" spans="3:4" ht="15" hidden="1" customHeight="1" x14ac:dyDescent="0.25">
      <c r="C19594" s="158" t="s">
        <v>546</v>
      </c>
      <c r="D19594" s="159">
        <v>259.89</v>
      </c>
    </row>
    <row r="19595" spans="3:4" ht="15" hidden="1" customHeight="1" x14ac:dyDescent="0.25">
      <c r="C19595" s="160" t="s">
        <v>547</v>
      </c>
      <c r="D19595" s="161">
        <v>303.66000000000003</v>
      </c>
    </row>
    <row r="19596" spans="3:4" ht="15" hidden="1" customHeight="1" x14ac:dyDescent="0.25">
      <c r="C19596" s="158" t="s">
        <v>308</v>
      </c>
      <c r="D19596" s="159">
        <v>126.98</v>
      </c>
    </row>
    <row r="19597" spans="3:4" ht="15" hidden="1" customHeight="1" x14ac:dyDescent="0.25">
      <c r="C19597" s="160" t="s">
        <v>544</v>
      </c>
      <c r="D19597" s="161">
        <v>136.44999999999999</v>
      </c>
    </row>
    <row r="19598" spans="3:4" ht="15" hidden="1" customHeight="1" x14ac:dyDescent="0.25">
      <c r="C19598" s="158" t="s">
        <v>547</v>
      </c>
      <c r="D19598" s="159">
        <v>43.22</v>
      </c>
    </row>
    <row r="19599" spans="3:4" ht="15" hidden="1" customHeight="1" x14ac:dyDescent="0.25">
      <c r="C19599" s="160" t="s">
        <v>540</v>
      </c>
      <c r="D19599" s="161">
        <v>827.08</v>
      </c>
    </row>
    <row r="19600" spans="3:4" ht="15" hidden="1" customHeight="1" x14ac:dyDescent="0.25">
      <c r="C19600" s="158" t="s">
        <v>307</v>
      </c>
      <c r="D19600" s="159">
        <v>391.51</v>
      </c>
    </row>
    <row r="19601" spans="3:4" ht="15" hidden="1" customHeight="1" x14ac:dyDescent="0.25">
      <c r="C19601" s="160" t="s">
        <v>312</v>
      </c>
      <c r="D19601" s="161">
        <v>1075.1099999999999</v>
      </c>
    </row>
    <row r="19602" spans="3:4" ht="15" hidden="1" customHeight="1" x14ac:dyDescent="0.25">
      <c r="C19602" s="158" t="s">
        <v>543</v>
      </c>
      <c r="D19602" s="159">
        <v>253.78</v>
      </c>
    </row>
    <row r="19603" spans="3:4" ht="15" hidden="1" customHeight="1" x14ac:dyDescent="0.25">
      <c r="C19603" s="160" t="s">
        <v>308</v>
      </c>
      <c r="D19603" s="161">
        <v>260.64</v>
      </c>
    </row>
    <row r="19604" spans="3:4" ht="15" hidden="1" customHeight="1" x14ac:dyDescent="0.25">
      <c r="C19604" s="158" t="s">
        <v>542</v>
      </c>
      <c r="D19604" s="159">
        <v>894.75</v>
      </c>
    </row>
    <row r="19605" spans="3:4" ht="15" hidden="1" customHeight="1" x14ac:dyDescent="0.25">
      <c r="C19605" s="160" t="s">
        <v>547</v>
      </c>
      <c r="D19605" s="161">
        <v>746.25</v>
      </c>
    </row>
    <row r="19606" spans="3:4" ht="15" hidden="1" customHeight="1" x14ac:dyDescent="0.25">
      <c r="C19606" s="158" t="s">
        <v>542</v>
      </c>
      <c r="D19606" s="159">
        <v>871.79</v>
      </c>
    </row>
    <row r="19607" spans="3:4" ht="15" hidden="1" customHeight="1" x14ac:dyDescent="0.25">
      <c r="C19607" s="160" t="s">
        <v>549</v>
      </c>
      <c r="D19607" s="161">
        <v>503.94</v>
      </c>
    </row>
    <row r="19608" spans="3:4" ht="15" hidden="1" customHeight="1" x14ac:dyDescent="0.25">
      <c r="C19608" s="158" t="s">
        <v>556</v>
      </c>
      <c r="D19608" s="159">
        <v>180.93</v>
      </c>
    </row>
    <row r="19609" spans="3:4" ht="15" hidden="1" customHeight="1" x14ac:dyDescent="0.25">
      <c r="C19609" s="160" t="s">
        <v>551</v>
      </c>
      <c r="D19609" s="161">
        <v>24.84</v>
      </c>
    </row>
    <row r="19610" spans="3:4" ht="15" hidden="1" customHeight="1" x14ac:dyDescent="0.25">
      <c r="C19610" s="158" t="s">
        <v>554</v>
      </c>
      <c r="D19610" s="159">
        <v>445.53</v>
      </c>
    </row>
    <row r="19611" spans="3:4" ht="15" hidden="1" customHeight="1" x14ac:dyDescent="0.25">
      <c r="C19611" s="160" t="s">
        <v>542</v>
      </c>
      <c r="D19611" s="161">
        <v>182.08</v>
      </c>
    </row>
    <row r="19612" spans="3:4" ht="15" hidden="1" customHeight="1" x14ac:dyDescent="0.25">
      <c r="C19612" s="158" t="s">
        <v>553</v>
      </c>
      <c r="D19612" s="159">
        <v>988.92</v>
      </c>
    </row>
    <row r="19613" spans="3:4" ht="15" hidden="1" customHeight="1" x14ac:dyDescent="0.25">
      <c r="C19613" s="160" t="s">
        <v>312</v>
      </c>
      <c r="D19613" s="161">
        <v>1294.44</v>
      </c>
    </row>
    <row r="19614" spans="3:4" ht="15" hidden="1" customHeight="1" x14ac:dyDescent="0.25">
      <c r="C19614" s="158" t="s">
        <v>549</v>
      </c>
      <c r="D19614" s="159">
        <v>274.86</v>
      </c>
    </row>
    <row r="19615" spans="3:4" ht="15" hidden="1" customHeight="1" x14ac:dyDescent="0.25">
      <c r="C19615" s="160" t="s">
        <v>552</v>
      </c>
      <c r="D19615" s="161">
        <v>1076.27</v>
      </c>
    </row>
    <row r="19616" spans="3:4" ht="15" hidden="1" customHeight="1" x14ac:dyDescent="0.25">
      <c r="C19616" s="158" t="s">
        <v>545</v>
      </c>
      <c r="D19616" s="159">
        <v>995.75</v>
      </c>
    </row>
    <row r="19617" spans="3:4" ht="15" hidden="1" customHeight="1" x14ac:dyDescent="0.25">
      <c r="C19617" s="160" t="s">
        <v>544</v>
      </c>
      <c r="D19617" s="161">
        <v>553.29</v>
      </c>
    </row>
    <row r="19618" spans="3:4" ht="15" hidden="1" customHeight="1" x14ac:dyDescent="0.25">
      <c r="C19618" s="158" t="s">
        <v>308</v>
      </c>
      <c r="D19618" s="159">
        <v>1137.1500000000001</v>
      </c>
    </row>
    <row r="19619" spans="3:4" ht="15" hidden="1" customHeight="1" x14ac:dyDescent="0.25">
      <c r="C19619" s="160" t="s">
        <v>312</v>
      </c>
      <c r="D19619" s="161">
        <v>559.13</v>
      </c>
    </row>
    <row r="19620" spans="3:4" ht="15" hidden="1" customHeight="1" x14ac:dyDescent="0.25">
      <c r="C19620" s="158" t="s">
        <v>555</v>
      </c>
      <c r="D19620" s="159">
        <v>1135.78</v>
      </c>
    </row>
    <row r="19621" spans="3:4" ht="15" hidden="1" customHeight="1" x14ac:dyDescent="0.25">
      <c r="C19621" s="160" t="s">
        <v>540</v>
      </c>
      <c r="D19621" s="161">
        <v>309.3</v>
      </c>
    </row>
    <row r="19622" spans="3:4" ht="15" hidden="1" customHeight="1" x14ac:dyDescent="0.25">
      <c r="C19622" s="158" t="s">
        <v>553</v>
      </c>
      <c r="D19622" s="159">
        <v>657.22</v>
      </c>
    </row>
    <row r="19623" spans="3:4" ht="15" hidden="1" customHeight="1" x14ac:dyDescent="0.25">
      <c r="C19623" s="160" t="s">
        <v>556</v>
      </c>
      <c r="D19623" s="161">
        <v>510.76</v>
      </c>
    </row>
    <row r="19624" spans="3:4" ht="15" hidden="1" customHeight="1" x14ac:dyDescent="0.25">
      <c r="C19624" s="158" t="s">
        <v>553</v>
      </c>
      <c r="D19624" s="159">
        <v>1184.29</v>
      </c>
    </row>
    <row r="19625" spans="3:4" ht="15" hidden="1" customHeight="1" x14ac:dyDescent="0.25">
      <c r="C19625" s="160" t="s">
        <v>545</v>
      </c>
      <c r="D19625" s="161">
        <v>950.21</v>
      </c>
    </row>
    <row r="19626" spans="3:4" ht="15" hidden="1" customHeight="1" x14ac:dyDescent="0.25">
      <c r="C19626" s="158" t="s">
        <v>557</v>
      </c>
      <c r="D19626" s="159">
        <v>1154.54</v>
      </c>
    </row>
    <row r="19627" spans="3:4" ht="15" hidden="1" customHeight="1" x14ac:dyDescent="0.25">
      <c r="C19627" s="160" t="s">
        <v>545</v>
      </c>
      <c r="D19627" s="161">
        <v>778.67</v>
      </c>
    </row>
    <row r="19628" spans="3:4" ht="15" hidden="1" customHeight="1" x14ac:dyDescent="0.25">
      <c r="C19628" s="158" t="s">
        <v>542</v>
      </c>
      <c r="D19628" s="159">
        <v>508.07</v>
      </c>
    </row>
    <row r="19629" spans="3:4" ht="15" hidden="1" customHeight="1" x14ac:dyDescent="0.25">
      <c r="C19629" s="160" t="s">
        <v>544</v>
      </c>
      <c r="D19629" s="161">
        <v>623.91999999999996</v>
      </c>
    </row>
    <row r="19630" spans="3:4" ht="15" hidden="1" customHeight="1" x14ac:dyDescent="0.25">
      <c r="C19630" s="158" t="s">
        <v>550</v>
      </c>
      <c r="D19630" s="159">
        <v>660.32</v>
      </c>
    </row>
    <row r="19631" spans="3:4" ht="15" hidden="1" customHeight="1" x14ac:dyDescent="0.25">
      <c r="C19631" s="160" t="s">
        <v>308</v>
      </c>
      <c r="D19631" s="161">
        <v>1142.53</v>
      </c>
    </row>
    <row r="19632" spans="3:4" ht="15" hidden="1" customHeight="1" x14ac:dyDescent="0.25">
      <c r="C19632" s="158" t="s">
        <v>546</v>
      </c>
      <c r="D19632" s="159">
        <v>756.86</v>
      </c>
    </row>
    <row r="19633" spans="3:4" ht="15" hidden="1" customHeight="1" x14ac:dyDescent="0.25">
      <c r="C19633" s="160" t="s">
        <v>546</v>
      </c>
      <c r="D19633" s="161">
        <v>549.16</v>
      </c>
    </row>
    <row r="19634" spans="3:4" ht="15" hidden="1" customHeight="1" x14ac:dyDescent="0.25">
      <c r="C19634" s="158" t="s">
        <v>547</v>
      </c>
      <c r="D19634" s="159">
        <v>558.14</v>
      </c>
    </row>
    <row r="19635" spans="3:4" ht="15" hidden="1" customHeight="1" x14ac:dyDescent="0.25">
      <c r="C19635" s="160" t="s">
        <v>539</v>
      </c>
      <c r="D19635" s="161">
        <v>549.65</v>
      </c>
    </row>
    <row r="19636" spans="3:4" ht="15" hidden="1" customHeight="1" x14ac:dyDescent="0.25">
      <c r="C19636" s="158" t="s">
        <v>555</v>
      </c>
      <c r="D19636" s="159">
        <v>233</v>
      </c>
    </row>
    <row r="19637" spans="3:4" ht="15" hidden="1" customHeight="1" x14ac:dyDescent="0.25">
      <c r="C19637" s="160" t="s">
        <v>312</v>
      </c>
      <c r="D19637" s="161">
        <v>1230.8599999999999</v>
      </c>
    </row>
    <row r="19638" spans="3:4" ht="15" hidden="1" customHeight="1" x14ac:dyDescent="0.25">
      <c r="C19638" s="158" t="s">
        <v>308</v>
      </c>
      <c r="D19638" s="159">
        <v>728.72</v>
      </c>
    </row>
    <row r="19639" spans="3:4" ht="15" hidden="1" customHeight="1" x14ac:dyDescent="0.25">
      <c r="C19639" s="160" t="s">
        <v>312</v>
      </c>
      <c r="D19639" s="161">
        <v>994.34</v>
      </c>
    </row>
    <row r="19640" spans="3:4" ht="15" hidden="1" customHeight="1" x14ac:dyDescent="0.25">
      <c r="C19640" s="158" t="s">
        <v>548</v>
      </c>
      <c r="D19640" s="159">
        <v>793.81</v>
      </c>
    </row>
    <row r="19641" spans="3:4" ht="15" hidden="1" customHeight="1" x14ac:dyDescent="0.25">
      <c r="C19641" s="160" t="s">
        <v>312</v>
      </c>
      <c r="D19641" s="161">
        <v>717.37</v>
      </c>
    </row>
    <row r="19642" spans="3:4" ht="15" hidden="1" customHeight="1" x14ac:dyDescent="0.25">
      <c r="C19642" s="158" t="s">
        <v>554</v>
      </c>
      <c r="D19642" s="159">
        <v>218.73</v>
      </c>
    </row>
    <row r="19643" spans="3:4" ht="15" hidden="1" customHeight="1" x14ac:dyDescent="0.25">
      <c r="C19643" s="160" t="s">
        <v>553</v>
      </c>
      <c r="D19643" s="161">
        <v>531</v>
      </c>
    </row>
    <row r="19644" spans="3:4" ht="15" hidden="1" customHeight="1" x14ac:dyDescent="0.25">
      <c r="C19644" s="158" t="s">
        <v>545</v>
      </c>
      <c r="D19644" s="159">
        <v>54.05</v>
      </c>
    </row>
    <row r="19645" spans="3:4" ht="15" hidden="1" customHeight="1" x14ac:dyDescent="0.25">
      <c r="C19645" s="160" t="s">
        <v>539</v>
      </c>
      <c r="D19645" s="161">
        <v>796.22</v>
      </c>
    </row>
    <row r="19646" spans="3:4" ht="15" hidden="1" customHeight="1" x14ac:dyDescent="0.25">
      <c r="C19646" s="158" t="s">
        <v>309</v>
      </c>
      <c r="D19646" s="159">
        <v>1102.43</v>
      </c>
    </row>
    <row r="19647" spans="3:4" ht="15" hidden="1" customHeight="1" x14ac:dyDescent="0.25">
      <c r="C19647" s="160" t="s">
        <v>539</v>
      </c>
      <c r="D19647" s="161">
        <v>908.91</v>
      </c>
    </row>
    <row r="19648" spans="3:4" ht="15" hidden="1" customHeight="1" x14ac:dyDescent="0.25">
      <c r="C19648" s="158" t="s">
        <v>547</v>
      </c>
      <c r="D19648" s="159">
        <v>1015.23</v>
      </c>
    </row>
    <row r="19649" spans="3:4" ht="15" hidden="1" customHeight="1" x14ac:dyDescent="0.25">
      <c r="C19649" s="160" t="s">
        <v>309</v>
      </c>
      <c r="D19649" s="161">
        <v>893.46</v>
      </c>
    </row>
    <row r="19650" spans="3:4" ht="15" hidden="1" customHeight="1" x14ac:dyDescent="0.25">
      <c r="C19650" s="158" t="s">
        <v>551</v>
      </c>
      <c r="D19650" s="159">
        <v>685.18</v>
      </c>
    </row>
    <row r="19651" spans="3:4" ht="15" hidden="1" customHeight="1" x14ac:dyDescent="0.25">
      <c r="C19651" s="160" t="s">
        <v>308</v>
      </c>
      <c r="D19651" s="161">
        <v>234.01</v>
      </c>
    </row>
    <row r="19652" spans="3:4" ht="15" hidden="1" customHeight="1" x14ac:dyDescent="0.25">
      <c r="C19652" s="158" t="s">
        <v>553</v>
      </c>
      <c r="D19652" s="159">
        <v>1190.79</v>
      </c>
    </row>
    <row r="19653" spans="3:4" ht="15" hidden="1" customHeight="1" x14ac:dyDescent="0.25">
      <c r="C19653" s="160" t="s">
        <v>557</v>
      </c>
      <c r="D19653" s="161">
        <v>930.87</v>
      </c>
    </row>
    <row r="19654" spans="3:4" ht="15" hidden="1" customHeight="1" x14ac:dyDescent="0.25">
      <c r="C19654" s="158" t="s">
        <v>312</v>
      </c>
      <c r="D19654" s="159">
        <v>211.36</v>
      </c>
    </row>
    <row r="19655" spans="3:4" ht="15" hidden="1" customHeight="1" x14ac:dyDescent="0.25">
      <c r="C19655" s="160" t="s">
        <v>553</v>
      </c>
      <c r="D19655" s="161">
        <v>1009.92</v>
      </c>
    </row>
    <row r="19656" spans="3:4" ht="15" hidden="1" customHeight="1" x14ac:dyDescent="0.25">
      <c r="C19656" s="158" t="s">
        <v>553</v>
      </c>
      <c r="D19656" s="159">
        <v>463.04</v>
      </c>
    </row>
    <row r="19657" spans="3:4" ht="15" hidden="1" customHeight="1" x14ac:dyDescent="0.25">
      <c r="C19657" s="160" t="s">
        <v>542</v>
      </c>
      <c r="D19657" s="161">
        <v>812.96</v>
      </c>
    </row>
    <row r="19658" spans="3:4" ht="15" hidden="1" customHeight="1" x14ac:dyDescent="0.25">
      <c r="C19658" s="158" t="s">
        <v>539</v>
      </c>
      <c r="D19658" s="159">
        <v>832.26</v>
      </c>
    </row>
    <row r="19659" spans="3:4" ht="15" hidden="1" customHeight="1" x14ac:dyDescent="0.25">
      <c r="C19659" s="160" t="s">
        <v>549</v>
      </c>
      <c r="D19659" s="161">
        <v>1122.49</v>
      </c>
    </row>
    <row r="19660" spans="3:4" ht="15" hidden="1" customHeight="1" x14ac:dyDescent="0.25">
      <c r="C19660" s="158" t="s">
        <v>549</v>
      </c>
      <c r="D19660" s="159">
        <v>612.17999999999995</v>
      </c>
    </row>
    <row r="19661" spans="3:4" ht="15" hidden="1" customHeight="1" x14ac:dyDescent="0.25">
      <c r="C19661" s="160" t="s">
        <v>546</v>
      </c>
      <c r="D19661" s="161">
        <v>658.17</v>
      </c>
    </row>
    <row r="19662" spans="3:4" ht="15" hidden="1" customHeight="1" x14ac:dyDescent="0.25">
      <c r="C19662" s="158" t="s">
        <v>307</v>
      </c>
      <c r="D19662" s="159">
        <v>110.17</v>
      </c>
    </row>
    <row r="19663" spans="3:4" ht="15" hidden="1" customHeight="1" x14ac:dyDescent="0.25">
      <c r="C19663" s="160" t="s">
        <v>551</v>
      </c>
      <c r="D19663" s="161">
        <v>699.75</v>
      </c>
    </row>
    <row r="19664" spans="3:4" ht="15" hidden="1" customHeight="1" x14ac:dyDescent="0.25">
      <c r="C19664" s="158" t="s">
        <v>312</v>
      </c>
      <c r="D19664" s="159">
        <v>366.64</v>
      </c>
    </row>
    <row r="19665" spans="3:4" ht="15" hidden="1" customHeight="1" x14ac:dyDescent="0.25">
      <c r="C19665" s="160" t="s">
        <v>552</v>
      </c>
      <c r="D19665" s="161">
        <v>490.99</v>
      </c>
    </row>
    <row r="19666" spans="3:4" ht="15" hidden="1" customHeight="1" x14ac:dyDescent="0.25">
      <c r="C19666" s="158" t="s">
        <v>555</v>
      </c>
      <c r="D19666" s="159">
        <v>232.93</v>
      </c>
    </row>
    <row r="19667" spans="3:4" ht="15" hidden="1" customHeight="1" x14ac:dyDescent="0.25">
      <c r="C19667" s="160" t="s">
        <v>312</v>
      </c>
      <c r="D19667" s="161">
        <v>254.96</v>
      </c>
    </row>
    <row r="19668" spans="3:4" ht="15" hidden="1" customHeight="1" x14ac:dyDescent="0.25">
      <c r="C19668" s="158" t="s">
        <v>539</v>
      </c>
      <c r="D19668" s="159">
        <v>1073.07</v>
      </c>
    </row>
    <row r="19669" spans="3:4" ht="15" hidden="1" customHeight="1" x14ac:dyDescent="0.25">
      <c r="C19669" s="160" t="s">
        <v>546</v>
      </c>
      <c r="D19669" s="161">
        <v>1240.07</v>
      </c>
    </row>
    <row r="19670" spans="3:4" ht="15" hidden="1" customHeight="1" x14ac:dyDescent="0.25">
      <c r="C19670" s="158" t="s">
        <v>542</v>
      </c>
      <c r="D19670" s="159">
        <v>984.23</v>
      </c>
    </row>
    <row r="19671" spans="3:4" ht="15" hidden="1" customHeight="1" x14ac:dyDescent="0.25">
      <c r="C19671" s="160" t="s">
        <v>556</v>
      </c>
      <c r="D19671" s="161">
        <v>969.38</v>
      </c>
    </row>
    <row r="19672" spans="3:4" ht="15" hidden="1" customHeight="1" x14ac:dyDescent="0.25">
      <c r="C19672" s="158" t="s">
        <v>540</v>
      </c>
      <c r="D19672" s="159">
        <v>260.70999999999998</v>
      </c>
    </row>
    <row r="19673" spans="3:4" ht="15" hidden="1" customHeight="1" x14ac:dyDescent="0.25">
      <c r="C19673" s="160" t="s">
        <v>540</v>
      </c>
      <c r="D19673" s="161">
        <v>409.79</v>
      </c>
    </row>
    <row r="19674" spans="3:4" ht="15" hidden="1" customHeight="1" x14ac:dyDescent="0.25">
      <c r="C19674" s="158" t="s">
        <v>308</v>
      </c>
      <c r="D19674" s="159">
        <v>492.91</v>
      </c>
    </row>
    <row r="19675" spans="3:4" ht="15" hidden="1" customHeight="1" x14ac:dyDescent="0.25">
      <c r="C19675" s="160" t="s">
        <v>541</v>
      </c>
      <c r="D19675" s="161">
        <v>566.29</v>
      </c>
    </row>
    <row r="19676" spans="3:4" ht="15" hidden="1" customHeight="1" x14ac:dyDescent="0.25">
      <c r="C19676" s="158" t="s">
        <v>552</v>
      </c>
      <c r="D19676" s="159">
        <v>811.22</v>
      </c>
    </row>
    <row r="19677" spans="3:4" ht="15" hidden="1" customHeight="1" x14ac:dyDescent="0.25">
      <c r="C19677" s="160" t="s">
        <v>547</v>
      </c>
      <c r="D19677" s="161">
        <v>612.98</v>
      </c>
    </row>
    <row r="19678" spans="3:4" ht="15" hidden="1" customHeight="1" x14ac:dyDescent="0.25">
      <c r="C19678" s="158" t="s">
        <v>307</v>
      </c>
      <c r="D19678" s="159">
        <v>917.65</v>
      </c>
    </row>
    <row r="19679" spans="3:4" ht="15" hidden="1" customHeight="1" x14ac:dyDescent="0.25">
      <c r="C19679" s="160" t="s">
        <v>539</v>
      </c>
      <c r="D19679" s="161">
        <v>526.12</v>
      </c>
    </row>
    <row r="19680" spans="3:4" ht="15" hidden="1" customHeight="1" x14ac:dyDescent="0.25">
      <c r="C19680" s="158" t="s">
        <v>546</v>
      </c>
      <c r="D19680" s="159">
        <v>87.08</v>
      </c>
    </row>
    <row r="19681" spans="3:4" ht="15" hidden="1" customHeight="1" x14ac:dyDescent="0.25">
      <c r="C19681" s="160" t="s">
        <v>544</v>
      </c>
      <c r="D19681" s="161">
        <v>631.14</v>
      </c>
    </row>
    <row r="19682" spans="3:4" ht="15" hidden="1" customHeight="1" x14ac:dyDescent="0.25">
      <c r="C19682" s="158" t="s">
        <v>312</v>
      </c>
      <c r="D19682" s="159">
        <v>203.16</v>
      </c>
    </row>
    <row r="19683" spans="3:4" ht="15" hidden="1" customHeight="1" x14ac:dyDescent="0.25">
      <c r="C19683" s="160" t="s">
        <v>551</v>
      </c>
      <c r="D19683" s="161">
        <v>1051.0999999999999</v>
      </c>
    </row>
    <row r="19684" spans="3:4" ht="15" hidden="1" customHeight="1" x14ac:dyDescent="0.25">
      <c r="C19684" s="158" t="s">
        <v>308</v>
      </c>
      <c r="D19684" s="159">
        <v>89.34</v>
      </c>
    </row>
    <row r="19685" spans="3:4" ht="15" hidden="1" customHeight="1" x14ac:dyDescent="0.25">
      <c r="C19685" s="160" t="s">
        <v>556</v>
      </c>
      <c r="D19685" s="161">
        <v>1238.3599999999999</v>
      </c>
    </row>
    <row r="19686" spans="3:4" ht="15" hidden="1" customHeight="1" x14ac:dyDescent="0.25">
      <c r="C19686" s="158" t="s">
        <v>552</v>
      </c>
      <c r="D19686" s="159">
        <v>536.47</v>
      </c>
    </row>
    <row r="19687" spans="3:4" ht="15" hidden="1" customHeight="1" x14ac:dyDescent="0.25">
      <c r="C19687" s="160" t="s">
        <v>556</v>
      </c>
      <c r="D19687" s="161">
        <v>286.75</v>
      </c>
    </row>
    <row r="19688" spans="3:4" ht="15" hidden="1" customHeight="1" x14ac:dyDescent="0.25">
      <c r="C19688" s="158" t="s">
        <v>543</v>
      </c>
      <c r="D19688" s="159">
        <v>1010.72</v>
      </c>
    </row>
    <row r="19689" spans="3:4" ht="15" hidden="1" customHeight="1" x14ac:dyDescent="0.25">
      <c r="C19689" s="160" t="s">
        <v>547</v>
      </c>
      <c r="D19689" s="161">
        <v>1074.47</v>
      </c>
    </row>
    <row r="19690" spans="3:4" ht="15" hidden="1" customHeight="1" x14ac:dyDescent="0.25">
      <c r="C19690" s="158" t="s">
        <v>547</v>
      </c>
      <c r="D19690" s="159">
        <v>1165.26</v>
      </c>
    </row>
    <row r="19691" spans="3:4" ht="15" hidden="1" customHeight="1" x14ac:dyDescent="0.25">
      <c r="C19691" s="160" t="s">
        <v>539</v>
      </c>
      <c r="D19691" s="161">
        <v>670.49</v>
      </c>
    </row>
    <row r="19692" spans="3:4" ht="15" hidden="1" customHeight="1" x14ac:dyDescent="0.25">
      <c r="C19692" s="158" t="s">
        <v>545</v>
      </c>
      <c r="D19692" s="159">
        <v>357.05</v>
      </c>
    </row>
    <row r="19693" spans="3:4" ht="15" hidden="1" customHeight="1" x14ac:dyDescent="0.25">
      <c r="C19693" s="160" t="s">
        <v>543</v>
      </c>
      <c r="D19693" s="161">
        <v>638.96</v>
      </c>
    </row>
    <row r="19694" spans="3:4" ht="15" hidden="1" customHeight="1" x14ac:dyDescent="0.25">
      <c r="C19694" s="158" t="s">
        <v>541</v>
      </c>
      <c r="D19694" s="159">
        <v>1196.8599999999999</v>
      </c>
    </row>
    <row r="19695" spans="3:4" ht="15" hidden="1" customHeight="1" x14ac:dyDescent="0.25">
      <c r="C19695" s="160" t="s">
        <v>551</v>
      </c>
      <c r="D19695" s="161">
        <v>1041.57</v>
      </c>
    </row>
    <row r="19696" spans="3:4" ht="15" hidden="1" customHeight="1" x14ac:dyDescent="0.25">
      <c r="C19696" s="158" t="s">
        <v>308</v>
      </c>
      <c r="D19696" s="159">
        <v>89.53</v>
      </c>
    </row>
    <row r="19697" spans="3:4" ht="15" hidden="1" customHeight="1" x14ac:dyDescent="0.25">
      <c r="C19697" s="160" t="s">
        <v>548</v>
      </c>
      <c r="D19697" s="161">
        <v>279.58999999999997</v>
      </c>
    </row>
    <row r="19698" spans="3:4" ht="15" hidden="1" customHeight="1" x14ac:dyDescent="0.25">
      <c r="C19698" s="158" t="s">
        <v>553</v>
      </c>
      <c r="D19698" s="159">
        <v>449.08</v>
      </c>
    </row>
    <row r="19699" spans="3:4" ht="15" hidden="1" customHeight="1" x14ac:dyDescent="0.25">
      <c r="C19699" s="160" t="s">
        <v>543</v>
      </c>
      <c r="D19699" s="161">
        <v>227.28</v>
      </c>
    </row>
    <row r="19700" spans="3:4" ht="15" hidden="1" customHeight="1" x14ac:dyDescent="0.25">
      <c r="C19700" s="158" t="s">
        <v>308</v>
      </c>
      <c r="D19700" s="159">
        <v>668.35</v>
      </c>
    </row>
    <row r="19701" spans="3:4" ht="15" hidden="1" customHeight="1" x14ac:dyDescent="0.25">
      <c r="C19701" s="160" t="s">
        <v>557</v>
      </c>
      <c r="D19701" s="161">
        <v>1069.0999999999999</v>
      </c>
    </row>
    <row r="19702" spans="3:4" ht="15" hidden="1" customHeight="1" x14ac:dyDescent="0.25">
      <c r="C19702" s="158" t="s">
        <v>551</v>
      </c>
      <c r="D19702" s="159">
        <v>838.85</v>
      </c>
    </row>
    <row r="19703" spans="3:4" ht="15" hidden="1" customHeight="1" x14ac:dyDescent="0.25">
      <c r="C19703" s="160" t="s">
        <v>544</v>
      </c>
      <c r="D19703" s="161">
        <v>436.18</v>
      </c>
    </row>
    <row r="19704" spans="3:4" ht="15" hidden="1" customHeight="1" x14ac:dyDescent="0.25">
      <c r="C19704" s="158" t="s">
        <v>545</v>
      </c>
      <c r="D19704" s="159">
        <v>728.92</v>
      </c>
    </row>
    <row r="19705" spans="3:4" ht="15" hidden="1" customHeight="1" x14ac:dyDescent="0.25">
      <c r="C19705" s="160" t="s">
        <v>549</v>
      </c>
      <c r="D19705" s="161">
        <v>421.78</v>
      </c>
    </row>
    <row r="19706" spans="3:4" ht="15" hidden="1" customHeight="1" x14ac:dyDescent="0.25">
      <c r="C19706" s="158" t="s">
        <v>551</v>
      </c>
      <c r="D19706" s="159">
        <v>1044.46</v>
      </c>
    </row>
    <row r="19707" spans="3:4" ht="15" hidden="1" customHeight="1" x14ac:dyDescent="0.25">
      <c r="C19707" s="160" t="s">
        <v>553</v>
      </c>
      <c r="D19707" s="161">
        <v>913.93</v>
      </c>
    </row>
    <row r="19708" spans="3:4" ht="15" hidden="1" customHeight="1" x14ac:dyDescent="0.25">
      <c r="C19708" s="158" t="s">
        <v>308</v>
      </c>
      <c r="D19708" s="159">
        <v>684.48</v>
      </c>
    </row>
    <row r="19709" spans="3:4" ht="15" hidden="1" customHeight="1" x14ac:dyDescent="0.25">
      <c r="C19709" s="160" t="s">
        <v>545</v>
      </c>
      <c r="D19709" s="161">
        <v>1270.7</v>
      </c>
    </row>
    <row r="19710" spans="3:4" ht="15" hidden="1" customHeight="1" x14ac:dyDescent="0.25">
      <c r="C19710" s="158" t="s">
        <v>544</v>
      </c>
      <c r="D19710" s="159">
        <v>916.35</v>
      </c>
    </row>
    <row r="19711" spans="3:4" ht="15" hidden="1" customHeight="1" x14ac:dyDescent="0.25">
      <c r="C19711" s="160" t="s">
        <v>308</v>
      </c>
      <c r="D19711" s="161">
        <v>967.84</v>
      </c>
    </row>
    <row r="19712" spans="3:4" ht="15" hidden="1" customHeight="1" x14ac:dyDescent="0.25">
      <c r="C19712" s="158" t="s">
        <v>547</v>
      </c>
      <c r="D19712" s="159">
        <v>457.25</v>
      </c>
    </row>
    <row r="19713" spans="3:4" ht="15" hidden="1" customHeight="1" x14ac:dyDescent="0.25">
      <c r="C19713" s="160" t="s">
        <v>544</v>
      </c>
      <c r="D19713" s="161">
        <v>458.44</v>
      </c>
    </row>
    <row r="19714" spans="3:4" ht="15" hidden="1" customHeight="1" x14ac:dyDescent="0.25">
      <c r="C19714" s="158" t="s">
        <v>553</v>
      </c>
      <c r="D19714" s="159">
        <v>457.34</v>
      </c>
    </row>
    <row r="19715" spans="3:4" ht="15" hidden="1" customHeight="1" x14ac:dyDescent="0.25">
      <c r="C19715" s="160" t="s">
        <v>551</v>
      </c>
      <c r="D19715" s="161">
        <v>1013.66</v>
      </c>
    </row>
    <row r="19716" spans="3:4" ht="15" hidden="1" customHeight="1" x14ac:dyDescent="0.25">
      <c r="C19716" s="158" t="s">
        <v>307</v>
      </c>
      <c r="D19716" s="159">
        <v>400.04</v>
      </c>
    </row>
    <row r="19717" spans="3:4" ht="15" hidden="1" customHeight="1" x14ac:dyDescent="0.25">
      <c r="C19717" s="160" t="s">
        <v>545</v>
      </c>
      <c r="D19717" s="161">
        <v>467.15</v>
      </c>
    </row>
    <row r="19718" spans="3:4" ht="15" hidden="1" customHeight="1" x14ac:dyDescent="0.25">
      <c r="C19718" s="158" t="s">
        <v>540</v>
      </c>
      <c r="D19718" s="159">
        <v>507.99</v>
      </c>
    </row>
    <row r="19719" spans="3:4" ht="15" hidden="1" customHeight="1" x14ac:dyDescent="0.25">
      <c r="C19719" s="160" t="s">
        <v>547</v>
      </c>
      <c r="D19719" s="161">
        <v>1262.6400000000001</v>
      </c>
    </row>
    <row r="19720" spans="3:4" ht="15" hidden="1" customHeight="1" x14ac:dyDescent="0.25">
      <c r="C19720" s="158" t="s">
        <v>547</v>
      </c>
      <c r="D19720" s="159">
        <v>637.12</v>
      </c>
    </row>
    <row r="19721" spans="3:4" ht="15" hidden="1" customHeight="1" x14ac:dyDescent="0.25">
      <c r="C19721" s="160" t="s">
        <v>545</v>
      </c>
      <c r="D19721" s="161">
        <v>491.85</v>
      </c>
    </row>
    <row r="19722" spans="3:4" ht="15" hidden="1" customHeight="1" x14ac:dyDescent="0.25">
      <c r="C19722" s="158" t="s">
        <v>549</v>
      </c>
      <c r="D19722" s="159">
        <v>393.38</v>
      </c>
    </row>
    <row r="19723" spans="3:4" ht="15" hidden="1" customHeight="1" x14ac:dyDescent="0.25">
      <c r="C19723" s="160" t="s">
        <v>543</v>
      </c>
      <c r="D19723" s="161">
        <v>1275.67</v>
      </c>
    </row>
    <row r="19724" spans="3:4" ht="15" hidden="1" customHeight="1" x14ac:dyDescent="0.25">
      <c r="C19724" s="158" t="s">
        <v>553</v>
      </c>
      <c r="D19724" s="159">
        <v>894.24</v>
      </c>
    </row>
    <row r="19725" spans="3:4" ht="15" hidden="1" customHeight="1" x14ac:dyDescent="0.25">
      <c r="C19725" s="160" t="s">
        <v>546</v>
      </c>
      <c r="D19725" s="161">
        <v>1291.68</v>
      </c>
    </row>
    <row r="19726" spans="3:4" ht="15" hidden="1" customHeight="1" x14ac:dyDescent="0.25">
      <c r="C19726" s="158" t="s">
        <v>558</v>
      </c>
      <c r="D19726" s="159">
        <v>446.31</v>
      </c>
    </row>
    <row r="19727" spans="3:4" ht="15" hidden="1" customHeight="1" x14ac:dyDescent="0.25">
      <c r="C19727" s="160" t="s">
        <v>545</v>
      </c>
      <c r="D19727" s="161">
        <v>939.3</v>
      </c>
    </row>
    <row r="19728" spans="3:4" ht="15" hidden="1" customHeight="1" x14ac:dyDescent="0.25">
      <c r="C19728" s="158" t="s">
        <v>550</v>
      </c>
      <c r="D19728" s="159">
        <v>360.46</v>
      </c>
    </row>
    <row r="19729" spans="3:4" ht="15" hidden="1" customHeight="1" x14ac:dyDescent="0.25">
      <c r="C19729" s="160" t="s">
        <v>549</v>
      </c>
      <c r="D19729" s="161">
        <v>452.5</v>
      </c>
    </row>
    <row r="19730" spans="3:4" ht="15" hidden="1" customHeight="1" x14ac:dyDescent="0.25">
      <c r="C19730" s="158" t="s">
        <v>543</v>
      </c>
      <c r="D19730" s="159">
        <v>224.79</v>
      </c>
    </row>
    <row r="19731" spans="3:4" ht="15" hidden="1" customHeight="1" x14ac:dyDescent="0.25">
      <c r="C19731" s="160" t="s">
        <v>558</v>
      </c>
      <c r="D19731" s="161">
        <v>578.95000000000005</v>
      </c>
    </row>
    <row r="19732" spans="3:4" ht="15" hidden="1" customHeight="1" x14ac:dyDescent="0.25">
      <c r="C19732" s="158" t="s">
        <v>312</v>
      </c>
      <c r="D19732" s="159">
        <v>757.33</v>
      </c>
    </row>
    <row r="19733" spans="3:4" ht="15" hidden="1" customHeight="1" x14ac:dyDescent="0.25">
      <c r="C19733" s="160" t="s">
        <v>558</v>
      </c>
      <c r="D19733" s="161">
        <v>226.49</v>
      </c>
    </row>
    <row r="19734" spans="3:4" ht="15" hidden="1" customHeight="1" x14ac:dyDescent="0.25">
      <c r="C19734" s="158" t="s">
        <v>539</v>
      </c>
      <c r="D19734" s="159">
        <v>593.75</v>
      </c>
    </row>
    <row r="19735" spans="3:4" ht="15" hidden="1" customHeight="1" x14ac:dyDescent="0.25">
      <c r="C19735" s="160" t="s">
        <v>544</v>
      </c>
      <c r="D19735" s="161">
        <v>1299.6199999999999</v>
      </c>
    </row>
    <row r="19736" spans="3:4" ht="15" hidden="1" customHeight="1" x14ac:dyDescent="0.25">
      <c r="C19736" s="158" t="s">
        <v>307</v>
      </c>
      <c r="D19736" s="159">
        <v>1148.98</v>
      </c>
    </row>
    <row r="19737" spans="3:4" ht="15" hidden="1" customHeight="1" x14ac:dyDescent="0.25">
      <c r="C19737" s="160" t="s">
        <v>547</v>
      </c>
      <c r="D19737" s="161">
        <v>1177.31</v>
      </c>
    </row>
    <row r="19738" spans="3:4" ht="15" hidden="1" customHeight="1" x14ac:dyDescent="0.25">
      <c r="C19738" s="158" t="s">
        <v>557</v>
      </c>
      <c r="D19738" s="159">
        <v>1291.74</v>
      </c>
    </row>
    <row r="19739" spans="3:4" ht="15" hidden="1" customHeight="1" x14ac:dyDescent="0.25">
      <c r="C19739" s="160" t="s">
        <v>549</v>
      </c>
      <c r="D19739" s="161">
        <v>843.94</v>
      </c>
    </row>
    <row r="19740" spans="3:4" ht="15" hidden="1" customHeight="1" x14ac:dyDescent="0.25">
      <c r="C19740" s="158" t="s">
        <v>309</v>
      </c>
      <c r="D19740" s="159">
        <v>725.74</v>
      </c>
    </row>
    <row r="19741" spans="3:4" ht="15" hidden="1" customHeight="1" x14ac:dyDescent="0.25">
      <c r="C19741" s="160" t="s">
        <v>558</v>
      </c>
      <c r="D19741" s="161">
        <v>1028.52</v>
      </c>
    </row>
    <row r="19742" spans="3:4" ht="15" hidden="1" customHeight="1" x14ac:dyDescent="0.25">
      <c r="C19742" s="158" t="s">
        <v>553</v>
      </c>
      <c r="D19742" s="159">
        <v>648.86</v>
      </c>
    </row>
    <row r="19743" spans="3:4" ht="15" hidden="1" customHeight="1" x14ac:dyDescent="0.25">
      <c r="C19743" s="160" t="s">
        <v>553</v>
      </c>
      <c r="D19743" s="161">
        <v>17.690000000000001</v>
      </c>
    </row>
    <row r="19744" spans="3:4" ht="15" hidden="1" customHeight="1" x14ac:dyDescent="0.25">
      <c r="C19744" s="158" t="s">
        <v>307</v>
      </c>
      <c r="D19744" s="159">
        <v>567.09</v>
      </c>
    </row>
    <row r="19745" spans="3:4" ht="15" hidden="1" customHeight="1" x14ac:dyDescent="0.25">
      <c r="C19745" s="160" t="s">
        <v>546</v>
      </c>
      <c r="D19745" s="161">
        <v>922</v>
      </c>
    </row>
    <row r="19746" spans="3:4" ht="15" hidden="1" customHeight="1" x14ac:dyDescent="0.25">
      <c r="C19746" s="158" t="s">
        <v>549</v>
      </c>
      <c r="D19746" s="159">
        <v>150.56</v>
      </c>
    </row>
    <row r="19747" spans="3:4" ht="15" hidden="1" customHeight="1" x14ac:dyDescent="0.25">
      <c r="C19747" s="160" t="s">
        <v>553</v>
      </c>
      <c r="D19747" s="161">
        <v>160.62</v>
      </c>
    </row>
    <row r="19748" spans="3:4" ht="15" hidden="1" customHeight="1" x14ac:dyDescent="0.25">
      <c r="C19748" s="158" t="s">
        <v>542</v>
      </c>
      <c r="D19748" s="159">
        <v>374.25</v>
      </c>
    </row>
    <row r="19749" spans="3:4" ht="15" hidden="1" customHeight="1" x14ac:dyDescent="0.25">
      <c r="C19749" s="160" t="s">
        <v>542</v>
      </c>
      <c r="D19749" s="161">
        <v>356.6</v>
      </c>
    </row>
    <row r="19750" spans="3:4" ht="15" hidden="1" customHeight="1" x14ac:dyDescent="0.25">
      <c r="C19750" s="158" t="s">
        <v>540</v>
      </c>
      <c r="D19750" s="159">
        <v>112.57</v>
      </c>
    </row>
    <row r="19751" spans="3:4" ht="15" hidden="1" customHeight="1" x14ac:dyDescent="0.25">
      <c r="C19751" s="160" t="s">
        <v>308</v>
      </c>
      <c r="D19751" s="161">
        <v>1076.48</v>
      </c>
    </row>
    <row r="19752" spans="3:4" ht="15" hidden="1" customHeight="1" x14ac:dyDescent="0.25">
      <c r="C19752" s="158" t="s">
        <v>553</v>
      </c>
      <c r="D19752" s="159">
        <v>668.83</v>
      </c>
    </row>
    <row r="19753" spans="3:4" ht="15" hidden="1" customHeight="1" x14ac:dyDescent="0.25">
      <c r="C19753" s="160" t="s">
        <v>539</v>
      </c>
      <c r="D19753" s="161">
        <v>98.18</v>
      </c>
    </row>
    <row r="19754" spans="3:4" ht="15" hidden="1" customHeight="1" x14ac:dyDescent="0.25">
      <c r="C19754" s="158" t="s">
        <v>551</v>
      </c>
      <c r="D19754" s="159">
        <v>754.19</v>
      </c>
    </row>
    <row r="19755" spans="3:4" ht="15" hidden="1" customHeight="1" x14ac:dyDescent="0.25">
      <c r="C19755" s="160" t="s">
        <v>308</v>
      </c>
      <c r="D19755" s="161">
        <v>830.38</v>
      </c>
    </row>
    <row r="19756" spans="3:4" ht="15" hidden="1" customHeight="1" x14ac:dyDescent="0.25">
      <c r="C19756" s="158" t="s">
        <v>543</v>
      </c>
      <c r="D19756" s="159">
        <v>89.57</v>
      </c>
    </row>
    <row r="19757" spans="3:4" ht="15" hidden="1" customHeight="1" x14ac:dyDescent="0.25">
      <c r="C19757" s="160" t="s">
        <v>551</v>
      </c>
      <c r="D19757" s="161">
        <v>391.37</v>
      </c>
    </row>
    <row r="19758" spans="3:4" ht="15" hidden="1" customHeight="1" x14ac:dyDescent="0.25">
      <c r="C19758" s="158" t="s">
        <v>549</v>
      </c>
      <c r="D19758" s="159">
        <v>656.06</v>
      </c>
    </row>
    <row r="19759" spans="3:4" ht="15" hidden="1" customHeight="1" x14ac:dyDescent="0.25">
      <c r="C19759" s="160" t="s">
        <v>308</v>
      </c>
      <c r="D19759" s="161">
        <v>155.93</v>
      </c>
    </row>
    <row r="19760" spans="3:4" ht="15" hidden="1" customHeight="1" x14ac:dyDescent="0.25">
      <c r="C19760" s="158" t="s">
        <v>544</v>
      </c>
      <c r="D19760" s="159">
        <v>526.05999999999995</v>
      </c>
    </row>
    <row r="19761" spans="3:4" ht="15" hidden="1" customHeight="1" x14ac:dyDescent="0.25">
      <c r="C19761" s="160" t="s">
        <v>542</v>
      </c>
      <c r="D19761" s="161">
        <v>830.56</v>
      </c>
    </row>
    <row r="19762" spans="3:4" ht="15" hidden="1" customHeight="1" x14ac:dyDescent="0.25">
      <c r="C19762" s="158" t="s">
        <v>545</v>
      </c>
      <c r="D19762" s="159">
        <v>1142.68</v>
      </c>
    </row>
    <row r="19763" spans="3:4" ht="15" hidden="1" customHeight="1" x14ac:dyDescent="0.25">
      <c r="C19763" s="160" t="s">
        <v>545</v>
      </c>
      <c r="D19763" s="161">
        <v>457.94</v>
      </c>
    </row>
    <row r="19764" spans="3:4" ht="15" hidden="1" customHeight="1" x14ac:dyDescent="0.25">
      <c r="C19764" s="158" t="s">
        <v>549</v>
      </c>
      <c r="D19764" s="159">
        <v>455.04</v>
      </c>
    </row>
    <row r="19765" spans="3:4" ht="15" hidden="1" customHeight="1" x14ac:dyDescent="0.25">
      <c r="C19765" s="160" t="s">
        <v>312</v>
      </c>
      <c r="D19765" s="161">
        <v>315.89999999999998</v>
      </c>
    </row>
    <row r="19766" spans="3:4" ht="15" hidden="1" customHeight="1" x14ac:dyDescent="0.25">
      <c r="C19766" s="158" t="s">
        <v>552</v>
      </c>
      <c r="D19766" s="159">
        <v>186.33</v>
      </c>
    </row>
    <row r="19767" spans="3:4" ht="15" hidden="1" customHeight="1" x14ac:dyDescent="0.25">
      <c r="C19767" s="160" t="s">
        <v>547</v>
      </c>
      <c r="D19767" s="161">
        <v>803.91</v>
      </c>
    </row>
    <row r="19768" spans="3:4" ht="15" hidden="1" customHeight="1" x14ac:dyDescent="0.25">
      <c r="C19768" s="158" t="s">
        <v>540</v>
      </c>
      <c r="D19768" s="159">
        <v>682.88</v>
      </c>
    </row>
    <row r="19769" spans="3:4" ht="15" hidden="1" customHeight="1" x14ac:dyDescent="0.25">
      <c r="C19769" s="160" t="s">
        <v>309</v>
      </c>
      <c r="D19769" s="161">
        <v>721.28</v>
      </c>
    </row>
    <row r="19770" spans="3:4" ht="15" hidden="1" customHeight="1" x14ac:dyDescent="0.25">
      <c r="C19770" s="158" t="s">
        <v>540</v>
      </c>
      <c r="D19770" s="159">
        <v>670.2</v>
      </c>
    </row>
    <row r="19771" spans="3:4" ht="15" hidden="1" customHeight="1" x14ac:dyDescent="0.25">
      <c r="C19771" s="160" t="s">
        <v>546</v>
      </c>
      <c r="D19771" s="161">
        <v>110.31</v>
      </c>
    </row>
    <row r="19772" spans="3:4" ht="15" hidden="1" customHeight="1" x14ac:dyDescent="0.25">
      <c r="C19772" s="158" t="s">
        <v>312</v>
      </c>
      <c r="D19772" s="159">
        <v>782.66</v>
      </c>
    </row>
    <row r="19773" spans="3:4" ht="15" hidden="1" customHeight="1" x14ac:dyDescent="0.25">
      <c r="C19773" s="160" t="s">
        <v>542</v>
      </c>
      <c r="D19773" s="161">
        <v>937.06</v>
      </c>
    </row>
    <row r="19774" spans="3:4" ht="15" hidden="1" customHeight="1" x14ac:dyDescent="0.25">
      <c r="C19774" s="158" t="s">
        <v>307</v>
      </c>
      <c r="D19774" s="159">
        <v>488.62</v>
      </c>
    </row>
    <row r="19775" spans="3:4" ht="15" hidden="1" customHeight="1" x14ac:dyDescent="0.25">
      <c r="C19775" s="160" t="s">
        <v>308</v>
      </c>
      <c r="D19775" s="161">
        <v>591.30999999999995</v>
      </c>
    </row>
    <row r="19776" spans="3:4" ht="15" hidden="1" customHeight="1" x14ac:dyDescent="0.25">
      <c r="C19776" s="158" t="s">
        <v>552</v>
      </c>
      <c r="D19776" s="159">
        <v>1281.96</v>
      </c>
    </row>
    <row r="19777" spans="3:4" ht="15" hidden="1" customHeight="1" x14ac:dyDescent="0.25">
      <c r="C19777" s="160" t="s">
        <v>542</v>
      </c>
      <c r="D19777" s="161">
        <v>545.19000000000005</v>
      </c>
    </row>
    <row r="19778" spans="3:4" ht="15" hidden="1" customHeight="1" x14ac:dyDescent="0.25">
      <c r="C19778" s="158" t="s">
        <v>544</v>
      </c>
      <c r="D19778" s="159">
        <v>566.41999999999996</v>
      </c>
    </row>
    <row r="19779" spans="3:4" ht="15" hidden="1" customHeight="1" x14ac:dyDescent="0.25">
      <c r="C19779" s="160" t="s">
        <v>543</v>
      </c>
      <c r="D19779" s="161">
        <v>1252.1400000000001</v>
      </c>
    </row>
    <row r="19780" spans="3:4" ht="15" hidden="1" customHeight="1" x14ac:dyDescent="0.25">
      <c r="C19780" s="158" t="s">
        <v>543</v>
      </c>
      <c r="D19780" s="159">
        <v>981.3</v>
      </c>
    </row>
    <row r="19781" spans="3:4" ht="15" hidden="1" customHeight="1" x14ac:dyDescent="0.25">
      <c r="C19781" s="160" t="s">
        <v>549</v>
      </c>
      <c r="D19781" s="161">
        <v>1104.3699999999999</v>
      </c>
    </row>
    <row r="19782" spans="3:4" ht="15" hidden="1" customHeight="1" x14ac:dyDescent="0.25">
      <c r="C19782" s="158" t="s">
        <v>545</v>
      </c>
      <c r="D19782" s="159">
        <v>98.55</v>
      </c>
    </row>
    <row r="19783" spans="3:4" ht="15" hidden="1" customHeight="1" x14ac:dyDescent="0.25">
      <c r="C19783" s="160" t="s">
        <v>553</v>
      </c>
      <c r="D19783" s="161">
        <v>70.67</v>
      </c>
    </row>
    <row r="19784" spans="3:4" ht="15" hidden="1" customHeight="1" x14ac:dyDescent="0.25">
      <c r="C19784" s="158" t="s">
        <v>540</v>
      </c>
      <c r="D19784" s="159">
        <v>977.79</v>
      </c>
    </row>
    <row r="19785" spans="3:4" ht="15" hidden="1" customHeight="1" x14ac:dyDescent="0.25">
      <c r="C19785" s="160" t="s">
        <v>309</v>
      </c>
      <c r="D19785" s="161">
        <v>785.57</v>
      </c>
    </row>
    <row r="19786" spans="3:4" ht="15" hidden="1" customHeight="1" x14ac:dyDescent="0.25">
      <c r="C19786" s="158" t="s">
        <v>539</v>
      </c>
      <c r="D19786" s="159">
        <v>597.22</v>
      </c>
    </row>
    <row r="19787" spans="3:4" ht="15" hidden="1" customHeight="1" x14ac:dyDescent="0.25">
      <c r="C19787" s="160" t="s">
        <v>556</v>
      </c>
      <c r="D19787" s="161">
        <v>624.46</v>
      </c>
    </row>
    <row r="19788" spans="3:4" ht="15" hidden="1" customHeight="1" x14ac:dyDescent="0.25">
      <c r="C19788" s="158" t="s">
        <v>307</v>
      </c>
      <c r="D19788" s="159">
        <v>683.37</v>
      </c>
    </row>
    <row r="19789" spans="3:4" ht="15" hidden="1" customHeight="1" x14ac:dyDescent="0.25">
      <c r="C19789" s="160" t="s">
        <v>546</v>
      </c>
      <c r="D19789" s="161">
        <v>406.28</v>
      </c>
    </row>
    <row r="19790" spans="3:4" ht="15" hidden="1" customHeight="1" x14ac:dyDescent="0.25">
      <c r="C19790" s="158" t="s">
        <v>539</v>
      </c>
      <c r="D19790" s="159">
        <v>105.34</v>
      </c>
    </row>
    <row r="19791" spans="3:4" ht="15" hidden="1" customHeight="1" x14ac:dyDescent="0.25">
      <c r="C19791" s="160" t="s">
        <v>539</v>
      </c>
      <c r="D19791" s="161">
        <v>156.97999999999999</v>
      </c>
    </row>
    <row r="19792" spans="3:4" ht="15" hidden="1" customHeight="1" x14ac:dyDescent="0.25">
      <c r="C19792" s="158" t="s">
        <v>556</v>
      </c>
      <c r="D19792" s="159">
        <v>144.84</v>
      </c>
    </row>
    <row r="19793" spans="3:4" ht="15" hidden="1" customHeight="1" x14ac:dyDescent="0.25">
      <c r="C19793" s="160" t="s">
        <v>307</v>
      </c>
      <c r="D19793" s="161">
        <v>508.13</v>
      </c>
    </row>
    <row r="19794" spans="3:4" ht="15" hidden="1" customHeight="1" x14ac:dyDescent="0.25">
      <c r="C19794" s="158" t="s">
        <v>540</v>
      </c>
      <c r="D19794" s="159">
        <v>976.92</v>
      </c>
    </row>
    <row r="19795" spans="3:4" ht="15" hidden="1" customHeight="1" x14ac:dyDescent="0.25">
      <c r="C19795" s="160" t="s">
        <v>539</v>
      </c>
      <c r="D19795" s="161">
        <v>110.31</v>
      </c>
    </row>
    <row r="19796" spans="3:4" ht="15" hidden="1" customHeight="1" x14ac:dyDescent="0.25">
      <c r="C19796" s="158" t="s">
        <v>547</v>
      </c>
      <c r="D19796" s="159">
        <v>577.41</v>
      </c>
    </row>
    <row r="19797" spans="3:4" ht="15" hidden="1" customHeight="1" x14ac:dyDescent="0.25">
      <c r="C19797" s="160" t="s">
        <v>545</v>
      </c>
      <c r="D19797" s="161">
        <v>906.68</v>
      </c>
    </row>
    <row r="19798" spans="3:4" ht="15" hidden="1" customHeight="1" x14ac:dyDescent="0.25">
      <c r="C19798" s="158" t="s">
        <v>548</v>
      </c>
      <c r="D19798" s="159">
        <v>488.12</v>
      </c>
    </row>
    <row r="19799" spans="3:4" ht="15" hidden="1" customHeight="1" x14ac:dyDescent="0.25">
      <c r="C19799" s="160" t="s">
        <v>543</v>
      </c>
      <c r="D19799" s="161">
        <v>596.22</v>
      </c>
    </row>
    <row r="19800" spans="3:4" ht="15" hidden="1" customHeight="1" x14ac:dyDescent="0.25">
      <c r="C19800" s="158" t="s">
        <v>309</v>
      </c>
      <c r="D19800" s="159">
        <v>270.57</v>
      </c>
    </row>
    <row r="19801" spans="3:4" ht="15" hidden="1" customHeight="1" x14ac:dyDescent="0.25">
      <c r="C19801" s="160" t="s">
        <v>555</v>
      </c>
      <c r="D19801" s="161">
        <v>103.04</v>
      </c>
    </row>
    <row r="19802" spans="3:4" ht="15" hidden="1" customHeight="1" x14ac:dyDescent="0.25">
      <c r="C19802" s="158" t="s">
        <v>553</v>
      </c>
      <c r="D19802" s="159">
        <v>505</v>
      </c>
    </row>
    <row r="19803" spans="3:4" ht="15" hidden="1" customHeight="1" x14ac:dyDescent="0.25">
      <c r="C19803" s="160" t="s">
        <v>312</v>
      </c>
      <c r="D19803" s="161">
        <v>718.71</v>
      </c>
    </row>
    <row r="19804" spans="3:4" ht="15" hidden="1" customHeight="1" x14ac:dyDescent="0.25">
      <c r="C19804" s="158" t="s">
        <v>553</v>
      </c>
      <c r="D19804" s="159">
        <v>958.69</v>
      </c>
    </row>
    <row r="19805" spans="3:4" ht="15" hidden="1" customHeight="1" x14ac:dyDescent="0.25">
      <c r="C19805" s="160" t="s">
        <v>312</v>
      </c>
      <c r="D19805" s="161">
        <v>904.66</v>
      </c>
    </row>
    <row r="19806" spans="3:4" ht="15" hidden="1" customHeight="1" x14ac:dyDescent="0.25">
      <c r="C19806" s="158" t="s">
        <v>551</v>
      </c>
      <c r="D19806" s="159">
        <v>309.41000000000003</v>
      </c>
    </row>
    <row r="19807" spans="3:4" ht="15" hidden="1" customHeight="1" x14ac:dyDescent="0.25">
      <c r="C19807" s="160" t="s">
        <v>309</v>
      </c>
      <c r="D19807" s="161">
        <v>774.38</v>
      </c>
    </row>
    <row r="19808" spans="3:4" ht="15" hidden="1" customHeight="1" x14ac:dyDescent="0.25">
      <c r="C19808" s="158" t="s">
        <v>548</v>
      </c>
      <c r="D19808" s="159">
        <v>729.72</v>
      </c>
    </row>
    <row r="19809" spans="3:4" ht="15" hidden="1" customHeight="1" x14ac:dyDescent="0.25">
      <c r="C19809" s="160" t="s">
        <v>552</v>
      </c>
      <c r="D19809" s="161">
        <v>425.67</v>
      </c>
    </row>
    <row r="19810" spans="3:4" ht="15" hidden="1" customHeight="1" x14ac:dyDescent="0.25">
      <c r="C19810" s="158" t="s">
        <v>548</v>
      </c>
      <c r="D19810" s="159">
        <v>530.39</v>
      </c>
    </row>
    <row r="19811" spans="3:4" ht="15" hidden="1" customHeight="1" x14ac:dyDescent="0.25">
      <c r="C19811" s="160" t="s">
        <v>544</v>
      </c>
      <c r="D19811" s="161">
        <v>301.39999999999998</v>
      </c>
    </row>
    <row r="19812" spans="3:4" ht="15" hidden="1" customHeight="1" x14ac:dyDescent="0.25">
      <c r="C19812" s="158" t="s">
        <v>553</v>
      </c>
      <c r="D19812" s="159">
        <v>544.59</v>
      </c>
    </row>
    <row r="19813" spans="3:4" ht="15" hidden="1" customHeight="1" x14ac:dyDescent="0.25">
      <c r="C19813" s="160" t="s">
        <v>308</v>
      </c>
      <c r="D19813" s="161">
        <v>706.03</v>
      </c>
    </row>
    <row r="19814" spans="3:4" ht="15" hidden="1" customHeight="1" x14ac:dyDescent="0.25">
      <c r="C19814" s="158" t="s">
        <v>551</v>
      </c>
      <c r="D19814" s="159">
        <v>382.28</v>
      </c>
    </row>
    <row r="19815" spans="3:4" ht="15" hidden="1" customHeight="1" x14ac:dyDescent="0.25">
      <c r="C19815" s="160" t="s">
        <v>545</v>
      </c>
      <c r="D19815" s="161">
        <v>784.7</v>
      </c>
    </row>
    <row r="19816" spans="3:4" ht="15" hidden="1" customHeight="1" x14ac:dyDescent="0.25">
      <c r="C19816" s="158" t="s">
        <v>545</v>
      </c>
      <c r="D19816" s="159">
        <v>320.58999999999997</v>
      </c>
    </row>
    <row r="19817" spans="3:4" ht="15" hidden="1" customHeight="1" x14ac:dyDescent="0.25">
      <c r="C19817" s="160" t="s">
        <v>550</v>
      </c>
      <c r="D19817" s="161">
        <v>650.87</v>
      </c>
    </row>
    <row r="19818" spans="3:4" ht="15" hidden="1" customHeight="1" x14ac:dyDescent="0.25">
      <c r="C19818" s="158" t="s">
        <v>546</v>
      </c>
      <c r="D19818" s="159">
        <v>565.29999999999995</v>
      </c>
    </row>
    <row r="19819" spans="3:4" ht="15" hidden="1" customHeight="1" x14ac:dyDescent="0.25">
      <c r="C19819" s="160" t="s">
        <v>543</v>
      </c>
      <c r="D19819" s="161">
        <v>463.41</v>
      </c>
    </row>
    <row r="19820" spans="3:4" ht="15" hidden="1" customHeight="1" x14ac:dyDescent="0.25">
      <c r="C19820" s="158" t="s">
        <v>309</v>
      </c>
      <c r="D19820" s="159">
        <v>1081.27</v>
      </c>
    </row>
    <row r="19821" spans="3:4" ht="15" hidden="1" customHeight="1" x14ac:dyDescent="0.25">
      <c r="C19821" s="160" t="s">
        <v>547</v>
      </c>
      <c r="D19821" s="161">
        <v>1299.49</v>
      </c>
    </row>
    <row r="19822" spans="3:4" ht="15" hidden="1" customHeight="1" x14ac:dyDescent="0.25">
      <c r="C19822" s="158" t="s">
        <v>308</v>
      </c>
      <c r="D19822" s="159">
        <v>235.25</v>
      </c>
    </row>
    <row r="19823" spans="3:4" ht="15" hidden="1" customHeight="1" x14ac:dyDescent="0.25">
      <c r="C19823" s="160" t="s">
        <v>546</v>
      </c>
      <c r="D19823" s="161">
        <v>19.850000000000001</v>
      </c>
    </row>
    <row r="19824" spans="3:4" ht="15" hidden="1" customHeight="1" x14ac:dyDescent="0.25">
      <c r="C19824" s="158" t="s">
        <v>553</v>
      </c>
      <c r="D19824" s="159">
        <v>165.23</v>
      </c>
    </row>
    <row r="19825" spans="3:4" ht="15" hidden="1" customHeight="1" x14ac:dyDescent="0.25">
      <c r="C19825" s="160" t="s">
        <v>554</v>
      </c>
      <c r="D19825" s="161">
        <v>903.87</v>
      </c>
    </row>
    <row r="19826" spans="3:4" ht="15" hidden="1" customHeight="1" x14ac:dyDescent="0.25">
      <c r="C19826" s="158" t="s">
        <v>308</v>
      </c>
      <c r="D19826" s="159">
        <v>633.84</v>
      </c>
    </row>
    <row r="19827" spans="3:4" ht="15" hidden="1" customHeight="1" x14ac:dyDescent="0.25">
      <c r="C19827" s="160" t="s">
        <v>307</v>
      </c>
      <c r="D19827" s="161">
        <v>954.99</v>
      </c>
    </row>
    <row r="19828" spans="3:4" ht="15" hidden="1" customHeight="1" x14ac:dyDescent="0.25">
      <c r="C19828" s="158" t="s">
        <v>551</v>
      </c>
      <c r="D19828" s="159">
        <v>444.62</v>
      </c>
    </row>
    <row r="19829" spans="3:4" ht="15" hidden="1" customHeight="1" x14ac:dyDescent="0.25">
      <c r="C19829" s="160" t="s">
        <v>551</v>
      </c>
      <c r="D19829" s="161">
        <v>1181.29</v>
      </c>
    </row>
    <row r="19830" spans="3:4" ht="15" hidden="1" customHeight="1" x14ac:dyDescent="0.25">
      <c r="C19830" s="158" t="s">
        <v>545</v>
      </c>
      <c r="D19830" s="159">
        <v>632.91999999999996</v>
      </c>
    </row>
    <row r="19831" spans="3:4" ht="15" hidden="1" customHeight="1" x14ac:dyDescent="0.25">
      <c r="C19831" s="160" t="s">
        <v>307</v>
      </c>
      <c r="D19831" s="161">
        <v>1070.3399999999999</v>
      </c>
    </row>
    <row r="19832" spans="3:4" ht="15" hidden="1" customHeight="1" x14ac:dyDescent="0.25">
      <c r="C19832" s="158" t="s">
        <v>539</v>
      </c>
      <c r="D19832" s="159">
        <v>1128.1199999999999</v>
      </c>
    </row>
    <row r="19833" spans="3:4" ht="15" hidden="1" customHeight="1" x14ac:dyDescent="0.25">
      <c r="C19833" s="160" t="s">
        <v>543</v>
      </c>
      <c r="D19833" s="161">
        <v>726.18</v>
      </c>
    </row>
    <row r="19834" spans="3:4" ht="15" hidden="1" customHeight="1" x14ac:dyDescent="0.25">
      <c r="C19834" s="158" t="s">
        <v>547</v>
      </c>
      <c r="D19834" s="159">
        <v>716.58</v>
      </c>
    </row>
    <row r="19835" spans="3:4" ht="15" hidden="1" customHeight="1" x14ac:dyDescent="0.25">
      <c r="C19835" s="160" t="s">
        <v>547</v>
      </c>
      <c r="D19835" s="161">
        <v>1202.06</v>
      </c>
    </row>
    <row r="19836" spans="3:4" ht="15" hidden="1" customHeight="1" x14ac:dyDescent="0.25">
      <c r="C19836" s="158" t="s">
        <v>543</v>
      </c>
      <c r="D19836" s="159">
        <v>444.33</v>
      </c>
    </row>
    <row r="19837" spans="3:4" ht="15" hidden="1" customHeight="1" x14ac:dyDescent="0.25">
      <c r="C19837" s="160" t="s">
        <v>553</v>
      </c>
      <c r="D19837" s="161">
        <v>775.61</v>
      </c>
    </row>
    <row r="19838" spans="3:4" ht="15" hidden="1" customHeight="1" x14ac:dyDescent="0.25">
      <c r="C19838" s="158" t="s">
        <v>549</v>
      </c>
      <c r="D19838" s="159">
        <v>700.62</v>
      </c>
    </row>
    <row r="19839" spans="3:4" ht="15" hidden="1" customHeight="1" x14ac:dyDescent="0.25">
      <c r="C19839" s="160" t="s">
        <v>308</v>
      </c>
      <c r="D19839" s="161">
        <v>1255.06</v>
      </c>
    </row>
    <row r="19840" spans="3:4" ht="15" hidden="1" customHeight="1" x14ac:dyDescent="0.25">
      <c r="C19840" s="158" t="s">
        <v>556</v>
      </c>
      <c r="D19840" s="159">
        <v>746.83</v>
      </c>
    </row>
    <row r="19841" spans="3:4" ht="15" hidden="1" customHeight="1" x14ac:dyDescent="0.25">
      <c r="C19841" s="160" t="s">
        <v>552</v>
      </c>
      <c r="D19841" s="161">
        <v>559.87</v>
      </c>
    </row>
    <row r="19842" spans="3:4" ht="15" hidden="1" customHeight="1" x14ac:dyDescent="0.25">
      <c r="C19842" s="158" t="s">
        <v>544</v>
      </c>
      <c r="D19842" s="159">
        <v>76.39</v>
      </c>
    </row>
    <row r="19843" spans="3:4" ht="15" hidden="1" customHeight="1" x14ac:dyDescent="0.25">
      <c r="C19843" s="160" t="s">
        <v>312</v>
      </c>
      <c r="D19843" s="161">
        <v>1261.95</v>
      </c>
    </row>
    <row r="19844" spans="3:4" ht="15" hidden="1" customHeight="1" x14ac:dyDescent="0.25">
      <c r="C19844" s="158" t="s">
        <v>551</v>
      </c>
      <c r="D19844" s="159">
        <v>840.34</v>
      </c>
    </row>
    <row r="19845" spans="3:4" ht="15" hidden="1" customHeight="1" x14ac:dyDescent="0.25">
      <c r="C19845" s="160" t="s">
        <v>540</v>
      </c>
      <c r="D19845" s="161">
        <v>1067.02</v>
      </c>
    </row>
    <row r="19846" spans="3:4" ht="15" hidden="1" customHeight="1" x14ac:dyDescent="0.25">
      <c r="C19846" s="158" t="s">
        <v>555</v>
      </c>
      <c r="D19846" s="159">
        <v>1200.6099999999999</v>
      </c>
    </row>
    <row r="19847" spans="3:4" ht="15" hidden="1" customHeight="1" x14ac:dyDescent="0.25">
      <c r="C19847" s="160" t="s">
        <v>312</v>
      </c>
      <c r="D19847" s="161">
        <v>991.66</v>
      </c>
    </row>
    <row r="19848" spans="3:4" ht="15" hidden="1" customHeight="1" x14ac:dyDescent="0.25">
      <c r="C19848" s="158" t="s">
        <v>556</v>
      </c>
      <c r="D19848" s="159">
        <v>645.92999999999995</v>
      </c>
    </row>
    <row r="19849" spans="3:4" ht="15" hidden="1" customHeight="1" x14ac:dyDescent="0.25">
      <c r="C19849" s="160" t="s">
        <v>308</v>
      </c>
      <c r="D19849" s="161">
        <v>859.8</v>
      </c>
    </row>
    <row r="19850" spans="3:4" ht="15" hidden="1" customHeight="1" x14ac:dyDescent="0.25">
      <c r="C19850" s="158" t="s">
        <v>545</v>
      </c>
      <c r="D19850" s="159">
        <v>335.72</v>
      </c>
    </row>
    <row r="19851" spans="3:4" ht="15" hidden="1" customHeight="1" x14ac:dyDescent="0.25">
      <c r="C19851" s="160" t="s">
        <v>553</v>
      </c>
      <c r="D19851" s="161">
        <v>950.63</v>
      </c>
    </row>
    <row r="19852" spans="3:4" ht="15" hidden="1" customHeight="1" x14ac:dyDescent="0.25">
      <c r="C19852" s="158" t="s">
        <v>543</v>
      </c>
      <c r="D19852" s="159">
        <v>825.2</v>
      </c>
    </row>
    <row r="19853" spans="3:4" ht="15" hidden="1" customHeight="1" x14ac:dyDescent="0.25">
      <c r="C19853" s="160" t="s">
        <v>308</v>
      </c>
      <c r="D19853" s="161">
        <v>331.35</v>
      </c>
    </row>
    <row r="19854" spans="3:4" ht="15" hidden="1" customHeight="1" x14ac:dyDescent="0.25">
      <c r="C19854" s="158" t="s">
        <v>552</v>
      </c>
      <c r="D19854" s="159">
        <v>1080.4100000000001</v>
      </c>
    </row>
    <row r="19855" spans="3:4" ht="15" hidden="1" customHeight="1" x14ac:dyDescent="0.25">
      <c r="C19855" s="160" t="s">
        <v>547</v>
      </c>
      <c r="D19855" s="161">
        <v>532.27</v>
      </c>
    </row>
    <row r="19856" spans="3:4" ht="15" hidden="1" customHeight="1" x14ac:dyDescent="0.25">
      <c r="C19856" s="158" t="s">
        <v>543</v>
      </c>
      <c r="D19856" s="159">
        <v>655.81</v>
      </c>
    </row>
    <row r="19857" spans="3:4" ht="15" hidden="1" customHeight="1" x14ac:dyDescent="0.25">
      <c r="C19857" s="160" t="s">
        <v>308</v>
      </c>
      <c r="D19857" s="161">
        <v>590.94000000000005</v>
      </c>
    </row>
    <row r="19858" spans="3:4" ht="15" hidden="1" customHeight="1" x14ac:dyDescent="0.25">
      <c r="C19858" s="158" t="s">
        <v>557</v>
      </c>
      <c r="D19858" s="159">
        <v>800.11</v>
      </c>
    </row>
    <row r="19859" spans="3:4" ht="15" hidden="1" customHeight="1" x14ac:dyDescent="0.25">
      <c r="C19859" s="160" t="s">
        <v>551</v>
      </c>
      <c r="D19859" s="161">
        <v>684.4</v>
      </c>
    </row>
    <row r="19860" spans="3:4" ht="15" hidden="1" customHeight="1" x14ac:dyDescent="0.25">
      <c r="C19860" s="158" t="s">
        <v>549</v>
      </c>
      <c r="D19860" s="159">
        <v>780.1</v>
      </c>
    </row>
    <row r="19861" spans="3:4" ht="15" hidden="1" customHeight="1" x14ac:dyDescent="0.25">
      <c r="C19861" s="160" t="s">
        <v>551</v>
      </c>
      <c r="D19861" s="161">
        <v>1170.71</v>
      </c>
    </row>
    <row r="19862" spans="3:4" ht="15" hidden="1" customHeight="1" x14ac:dyDescent="0.25">
      <c r="C19862" s="158" t="s">
        <v>541</v>
      </c>
      <c r="D19862" s="159">
        <v>50.94</v>
      </c>
    </row>
    <row r="19863" spans="3:4" ht="15" hidden="1" customHeight="1" x14ac:dyDescent="0.25">
      <c r="C19863" s="160" t="s">
        <v>553</v>
      </c>
      <c r="D19863" s="161">
        <v>277.23</v>
      </c>
    </row>
    <row r="19864" spans="3:4" ht="15" hidden="1" customHeight="1" x14ac:dyDescent="0.25">
      <c r="C19864" s="158" t="s">
        <v>553</v>
      </c>
      <c r="D19864" s="159">
        <v>345.33</v>
      </c>
    </row>
    <row r="19865" spans="3:4" ht="15" hidden="1" customHeight="1" x14ac:dyDescent="0.25">
      <c r="C19865" s="160" t="s">
        <v>309</v>
      </c>
      <c r="D19865" s="161">
        <v>211.65</v>
      </c>
    </row>
    <row r="19866" spans="3:4" ht="15" hidden="1" customHeight="1" x14ac:dyDescent="0.25">
      <c r="C19866" s="158" t="s">
        <v>547</v>
      </c>
      <c r="D19866" s="159">
        <v>810.04</v>
      </c>
    </row>
    <row r="19867" spans="3:4" ht="15" hidden="1" customHeight="1" x14ac:dyDescent="0.25">
      <c r="C19867" s="160" t="s">
        <v>552</v>
      </c>
      <c r="D19867" s="161">
        <v>22.54</v>
      </c>
    </row>
    <row r="19868" spans="3:4" ht="15" hidden="1" customHeight="1" x14ac:dyDescent="0.25">
      <c r="C19868" s="158" t="s">
        <v>549</v>
      </c>
      <c r="D19868" s="159">
        <v>483.52</v>
      </c>
    </row>
    <row r="19869" spans="3:4" ht="15" hidden="1" customHeight="1" x14ac:dyDescent="0.25">
      <c r="C19869" s="160" t="s">
        <v>556</v>
      </c>
      <c r="D19869" s="161">
        <v>223.53</v>
      </c>
    </row>
    <row r="19870" spans="3:4" ht="15" hidden="1" customHeight="1" x14ac:dyDescent="0.25">
      <c r="C19870" s="158" t="s">
        <v>547</v>
      </c>
      <c r="D19870" s="159">
        <v>1070.3599999999999</v>
      </c>
    </row>
    <row r="19871" spans="3:4" ht="15" hidden="1" customHeight="1" x14ac:dyDescent="0.25">
      <c r="C19871" s="160" t="s">
        <v>546</v>
      </c>
      <c r="D19871" s="161">
        <v>624.45000000000005</v>
      </c>
    </row>
    <row r="19872" spans="3:4" ht="15" hidden="1" customHeight="1" x14ac:dyDescent="0.25">
      <c r="C19872" s="158" t="s">
        <v>545</v>
      </c>
      <c r="D19872" s="159">
        <v>1088.45</v>
      </c>
    </row>
    <row r="19873" spans="3:4" ht="15" hidden="1" customHeight="1" x14ac:dyDescent="0.25">
      <c r="C19873" s="160" t="s">
        <v>546</v>
      </c>
      <c r="D19873" s="161">
        <v>421.3</v>
      </c>
    </row>
    <row r="19874" spans="3:4" ht="15" hidden="1" customHeight="1" x14ac:dyDescent="0.25">
      <c r="C19874" s="158" t="s">
        <v>542</v>
      </c>
      <c r="D19874" s="159">
        <v>1026.71</v>
      </c>
    </row>
    <row r="19875" spans="3:4" ht="15" hidden="1" customHeight="1" x14ac:dyDescent="0.25">
      <c r="C19875" s="160" t="s">
        <v>542</v>
      </c>
      <c r="D19875" s="161">
        <v>1058.3</v>
      </c>
    </row>
    <row r="19876" spans="3:4" ht="15" hidden="1" customHeight="1" x14ac:dyDescent="0.25">
      <c r="C19876" s="158" t="s">
        <v>543</v>
      </c>
      <c r="D19876" s="159">
        <v>1166.8699999999999</v>
      </c>
    </row>
    <row r="19877" spans="3:4" ht="15" hidden="1" customHeight="1" x14ac:dyDescent="0.25">
      <c r="C19877" s="160" t="s">
        <v>543</v>
      </c>
      <c r="D19877" s="161">
        <v>838.34</v>
      </c>
    </row>
    <row r="19878" spans="3:4" ht="15" hidden="1" customHeight="1" x14ac:dyDescent="0.25">
      <c r="C19878" s="158" t="s">
        <v>307</v>
      </c>
      <c r="D19878" s="159">
        <v>684.82</v>
      </c>
    </row>
    <row r="19879" spans="3:4" ht="15" hidden="1" customHeight="1" x14ac:dyDescent="0.25">
      <c r="C19879" s="160" t="s">
        <v>545</v>
      </c>
      <c r="D19879" s="161">
        <v>186.16</v>
      </c>
    </row>
    <row r="19880" spans="3:4" ht="15" hidden="1" customHeight="1" x14ac:dyDescent="0.25">
      <c r="C19880" s="158" t="s">
        <v>307</v>
      </c>
      <c r="D19880" s="159">
        <v>897.85</v>
      </c>
    </row>
    <row r="19881" spans="3:4" ht="15" hidden="1" customHeight="1" x14ac:dyDescent="0.25">
      <c r="C19881" s="160" t="s">
        <v>541</v>
      </c>
      <c r="D19881" s="161">
        <v>737.88</v>
      </c>
    </row>
    <row r="19882" spans="3:4" ht="15" hidden="1" customHeight="1" x14ac:dyDescent="0.25">
      <c r="C19882" s="158" t="s">
        <v>553</v>
      </c>
      <c r="D19882" s="159">
        <v>1128.04</v>
      </c>
    </row>
    <row r="19883" spans="3:4" ht="15" hidden="1" customHeight="1" x14ac:dyDescent="0.25">
      <c r="C19883" s="160" t="s">
        <v>540</v>
      </c>
      <c r="D19883" s="161">
        <v>1125.1400000000001</v>
      </c>
    </row>
    <row r="19884" spans="3:4" ht="15" hidden="1" customHeight="1" x14ac:dyDescent="0.25">
      <c r="C19884" s="158" t="s">
        <v>540</v>
      </c>
      <c r="D19884" s="159">
        <v>708.35</v>
      </c>
    </row>
    <row r="19885" spans="3:4" ht="15" hidden="1" customHeight="1" x14ac:dyDescent="0.25">
      <c r="C19885" s="160" t="s">
        <v>548</v>
      </c>
      <c r="D19885" s="161">
        <v>867.78</v>
      </c>
    </row>
    <row r="19886" spans="3:4" ht="15" hidden="1" customHeight="1" x14ac:dyDescent="0.25">
      <c r="C19886" s="158" t="s">
        <v>540</v>
      </c>
      <c r="D19886" s="159">
        <v>1022.41</v>
      </c>
    </row>
    <row r="19887" spans="3:4" ht="15" hidden="1" customHeight="1" x14ac:dyDescent="0.25">
      <c r="C19887" s="160" t="s">
        <v>540</v>
      </c>
      <c r="D19887" s="161">
        <v>1120.45</v>
      </c>
    </row>
    <row r="19888" spans="3:4" ht="15" hidden="1" customHeight="1" x14ac:dyDescent="0.25">
      <c r="C19888" s="158" t="s">
        <v>309</v>
      </c>
      <c r="D19888" s="159">
        <v>1225.5899999999999</v>
      </c>
    </row>
    <row r="19889" spans="3:4" ht="15" hidden="1" customHeight="1" x14ac:dyDescent="0.25">
      <c r="C19889" s="160" t="s">
        <v>547</v>
      </c>
      <c r="D19889" s="161">
        <v>762.75</v>
      </c>
    </row>
    <row r="19890" spans="3:4" ht="15" hidden="1" customHeight="1" x14ac:dyDescent="0.25">
      <c r="C19890" s="158" t="s">
        <v>553</v>
      </c>
      <c r="D19890" s="159">
        <v>118.37</v>
      </c>
    </row>
    <row r="19891" spans="3:4" ht="15" hidden="1" customHeight="1" x14ac:dyDescent="0.25">
      <c r="C19891" s="160" t="s">
        <v>558</v>
      </c>
      <c r="D19891" s="161">
        <v>686.48</v>
      </c>
    </row>
    <row r="19892" spans="3:4" ht="15" hidden="1" customHeight="1" x14ac:dyDescent="0.25">
      <c r="C19892" s="158" t="s">
        <v>549</v>
      </c>
      <c r="D19892" s="159">
        <v>134.71</v>
      </c>
    </row>
    <row r="19893" spans="3:4" ht="15" hidden="1" customHeight="1" x14ac:dyDescent="0.25">
      <c r="C19893" s="160" t="s">
        <v>555</v>
      </c>
      <c r="D19893" s="161">
        <v>494.32</v>
      </c>
    </row>
    <row r="19894" spans="3:4" ht="15" hidden="1" customHeight="1" x14ac:dyDescent="0.25">
      <c r="C19894" s="158" t="s">
        <v>557</v>
      </c>
      <c r="D19894" s="159">
        <v>630.54</v>
      </c>
    </row>
    <row r="19895" spans="3:4" ht="15" hidden="1" customHeight="1" x14ac:dyDescent="0.25">
      <c r="C19895" s="160" t="s">
        <v>558</v>
      </c>
      <c r="D19895" s="161">
        <v>1167.73</v>
      </c>
    </row>
    <row r="19896" spans="3:4" ht="15" hidden="1" customHeight="1" x14ac:dyDescent="0.25">
      <c r="C19896" s="158" t="s">
        <v>544</v>
      </c>
      <c r="D19896" s="159">
        <v>1164.8</v>
      </c>
    </row>
    <row r="19897" spans="3:4" ht="15" hidden="1" customHeight="1" x14ac:dyDescent="0.25">
      <c r="C19897" s="160" t="s">
        <v>307</v>
      </c>
      <c r="D19897" s="161">
        <v>222.88</v>
      </c>
    </row>
    <row r="19898" spans="3:4" ht="15" hidden="1" customHeight="1" x14ac:dyDescent="0.25">
      <c r="C19898" s="158" t="s">
        <v>543</v>
      </c>
      <c r="D19898" s="159">
        <v>1125.69</v>
      </c>
    </row>
    <row r="19899" spans="3:4" ht="15" hidden="1" customHeight="1" x14ac:dyDescent="0.25">
      <c r="C19899" s="160" t="s">
        <v>556</v>
      </c>
      <c r="D19899" s="161">
        <v>652.66</v>
      </c>
    </row>
    <row r="19900" spans="3:4" ht="15" hidden="1" customHeight="1" x14ac:dyDescent="0.25">
      <c r="C19900" s="158" t="s">
        <v>549</v>
      </c>
      <c r="D19900" s="159">
        <v>1286.26</v>
      </c>
    </row>
    <row r="19901" spans="3:4" ht="15" hidden="1" customHeight="1" x14ac:dyDescent="0.25">
      <c r="C19901" s="160" t="s">
        <v>307</v>
      </c>
      <c r="D19901" s="161">
        <v>689.9</v>
      </c>
    </row>
    <row r="19902" spans="3:4" ht="15" hidden="1" customHeight="1" x14ac:dyDescent="0.25">
      <c r="C19902" s="158" t="s">
        <v>547</v>
      </c>
      <c r="D19902" s="159">
        <v>536.64</v>
      </c>
    </row>
    <row r="19903" spans="3:4" ht="15" hidden="1" customHeight="1" x14ac:dyDescent="0.25">
      <c r="C19903" s="160" t="s">
        <v>549</v>
      </c>
      <c r="D19903" s="161">
        <v>443.5</v>
      </c>
    </row>
    <row r="19904" spans="3:4" ht="15" hidden="1" customHeight="1" x14ac:dyDescent="0.25">
      <c r="C19904" s="158" t="s">
        <v>555</v>
      </c>
      <c r="D19904" s="159">
        <v>777.01</v>
      </c>
    </row>
    <row r="19905" spans="3:4" ht="15" hidden="1" customHeight="1" x14ac:dyDescent="0.25">
      <c r="C19905" s="160" t="s">
        <v>558</v>
      </c>
      <c r="D19905" s="161">
        <v>505.64</v>
      </c>
    </row>
    <row r="19906" spans="3:4" ht="15" hidden="1" customHeight="1" x14ac:dyDescent="0.25">
      <c r="C19906" s="158" t="s">
        <v>543</v>
      </c>
      <c r="D19906" s="159">
        <v>20.66</v>
      </c>
    </row>
    <row r="19907" spans="3:4" ht="15" hidden="1" customHeight="1" x14ac:dyDescent="0.25">
      <c r="C19907" s="160" t="s">
        <v>307</v>
      </c>
      <c r="D19907" s="161">
        <v>540.87</v>
      </c>
    </row>
    <row r="19908" spans="3:4" ht="15" hidden="1" customHeight="1" x14ac:dyDescent="0.25">
      <c r="C19908" s="158" t="s">
        <v>553</v>
      </c>
      <c r="D19908" s="159">
        <v>965.12</v>
      </c>
    </row>
    <row r="19909" spans="3:4" ht="15" hidden="1" customHeight="1" x14ac:dyDescent="0.25">
      <c r="C19909" s="160" t="s">
        <v>308</v>
      </c>
      <c r="D19909" s="161">
        <v>46.17</v>
      </c>
    </row>
    <row r="19910" spans="3:4" ht="15" hidden="1" customHeight="1" x14ac:dyDescent="0.25">
      <c r="C19910" s="158" t="s">
        <v>556</v>
      </c>
      <c r="D19910" s="159">
        <v>10.9</v>
      </c>
    </row>
    <row r="19911" spans="3:4" ht="15" hidden="1" customHeight="1" x14ac:dyDescent="0.25">
      <c r="C19911" s="160" t="s">
        <v>550</v>
      </c>
      <c r="D19911" s="161">
        <v>501.23</v>
      </c>
    </row>
    <row r="19912" spans="3:4" ht="15" hidden="1" customHeight="1" x14ac:dyDescent="0.25">
      <c r="C19912" s="158" t="s">
        <v>553</v>
      </c>
      <c r="D19912" s="159">
        <v>217.67</v>
      </c>
    </row>
    <row r="19913" spans="3:4" ht="15" hidden="1" customHeight="1" x14ac:dyDescent="0.25">
      <c r="C19913" s="160" t="s">
        <v>307</v>
      </c>
      <c r="D19913" s="161">
        <v>135.25</v>
      </c>
    </row>
    <row r="19914" spans="3:4" ht="15" hidden="1" customHeight="1" x14ac:dyDescent="0.25">
      <c r="C19914" s="158" t="s">
        <v>553</v>
      </c>
      <c r="D19914" s="159">
        <v>1183.3599999999999</v>
      </c>
    </row>
    <row r="19915" spans="3:4" ht="15" hidden="1" customHeight="1" x14ac:dyDescent="0.25">
      <c r="C19915" s="160" t="s">
        <v>540</v>
      </c>
      <c r="D19915" s="161">
        <v>959.91</v>
      </c>
    </row>
    <row r="19916" spans="3:4" ht="15" hidden="1" customHeight="1" x14ac:dyDescent="0.25">
      <c r="C19916" s="158" t="s">
        <v>554</v>
      </c>
      <c r="D19916" s="159">
        <v>823.37</v>
      </c>
    </row>
    <row r="19917" spans="3:4" ht="15" hidden="1" customHeight="1" x14ac:dyDescent="0.25">
      <c r="C19917" s="160" t="s">
        <v>545</v>
      </c>
      <c r="D19917" s="161">
        <v>751.77</v>
      </c>
    </row>
    <row r="19918" spans="3:4" ht="15" hidden="1" customHeight="1" x14ac:dyDescent="0.25">
      <c r="C19918" s="158" t="s">
        <v>548</v>
      </c>
      <c r="D19918" s="159">
        <v>1053.92</v>
      </c>
    </row>
    <row r="19919" spans="3:4" ht="15" hidden="1" customHeight="1" x14ac:dyDescent="0.25">
      <c r="C19919" s="160" t="s">
        <v>551</v>
      </c>
      <c r="D19919" s="161">
        <v>779.46</v>
      </c>
    </row>
    <row r="19920" spans="3:4" ht="15" hidden="1" customHeight="1" x14ac:dyDescent="0.25">
      <c r="C19920" s="158" t="s">
        <v>553</v>
      </c>
      <c r="D19920" s="159">
        <v>215.6</v>
      </c>
    </row>
    <row r="19921" spans="3:4" ht="15" hidden="1" customHeight="1" x14ac:dyDescent="0.25">
      <c r="C19921" s="160" t="s">
        <v>309</v>
      </c>
      <c r="D19921" s="161">
        <v>387.45</v>
      </c>
    </row>
    <row r="19922" spans="3:4" ht="15" hidden="1" customHeight="1" x14ac:dyDescent="0.25">
      <c r="C19922" s="158" t="s">
        <v>309</v>
      </c>
      <c r="D19922" s="159">
        <v>191.28</v>
      </c>
    </row>
    <row r="19923" spans="3:4" ht="15" hidden="1" customHeight="1" x14ac:dyDescent="0.25">
      <c r="C19923" s="160" t="s">
        <v>552</v>
      </c>
      <c r="D19923" s="161">
        <v>230.31</v>
      </c>
    </row>
    <row r="19924" spans="3:4" ht="15" hidden="1" customHeight="1" x14ac:dyDescent="0.25">
      <c r="C19924" s="158" t="s">
        <v>542</v>
      </c>
      <c r="D19924" s="159">
        <v>790.56</v>
      </c>
    </row>
    <row r="19925" spans="3:4" ht="15" hidden="1" customHeight="1" x14ac:dyDescent="0.25">
      <c r="C19925" s="160" t="s">
        <v>543</v>
      </c>
      <c r="D19925" s="161">
        <v>215.04</v>
      </c>
    </row>
    <row r="19926" spans="3:4" ht="15" hidden="1" customHeight="1" x14ac:dyDescent="0.25">
      <c r="C19926" s="158" t="s">
        <v>553</v>
      </c>
      <c r="D19926" s="159">
        <v>764.81</v>
      </c>
    </row>
    <row r="19927" spans="3:4" ht="15" hidden="1" customHeight="1" x14ac:dyDescent="0.25">
      <c r="C19927" s="160" t="s">
        <v>551</v>
      </c>
      <c r="D19927" s="161">
        <v>647.58000000000004</v>
      </c>
    </row>
    <row r="19928" spans="3:4" ht="15" hidden="1" customHeight="1" x14ac:dyDescent="0.25">
      <c r="C19928" s="158" t="s">
        <v>558</v>
      </c>
      <c r="D19928" s="159">
        <v>372.15</v>
      </c>
    </row>
    <row r="19929" spans="3:4" ht="15" hidden="1" customHeight="1" x14ac:dyDescent="0.25">
      <c r="C19929" s="160" t="s">
        <v>308</v>
      </c>
      <c r="D19929" s="161">
        <v>775.71</v>
      </c>
    </row>
    <row r="19930" spans="3:4" ht="15" hidden="1" customHeight="1" x14ac:dyDescent="0.25">
      <c r="C19930" s="158" t="s">
        <v>540</v>
      </c>
      <c r="D19930" s="159">
        <v>474.13</v>
      </c>
    </row>
    <row r="19931" spans="3:4" ht="15" hidden="1" customHeight="1" x14ac:dyDescent="0.25">
      <c r="C19931" s="160" t="s">
        <v>549</v>
      </c>
      <c r="D19931" s="161">
        <v>1001.25</v>
      </c>
    </row>
    <row r="19932" spans="3:4" ht="15" hidden="1" customHeight="1" x14ac:dyDescent="0.25">
      <c r="C19932" s="158" t="s">
        <v>551</v>
      </c>
      <c r="D19932" s="159">
        <v>636.89</v>
      </c>
    </row>
    <row r="19933" spans="3:4" ht="15" hidden="1" customHeight="1" x14ac:dyDescent="0.25">
      <c r="C19933" s="160" t="s">
        <v>307</v>
      </c>
      <c r="D19933" s="161">
        <v>489.71</v>
      </c>
    </row>
    <row r="19934" spans="3:4" ht="15" hidden="1" customHeight="1" x14ac:dyDescent="0.25">
      <c r="C19934" s="158" t="s">
        <v>546</v>
      </c>
      <c r="D19934" s="159">
        <v>692.35</v>
      </c>
    </row>
    <row r="19935" spans="3:4" ht="15" hidden="1" customHeight="1" x14ac:dyDescent="0.25">
      <c r="C19935" s="160" t="s">
        <v>551</v>
      </c>
      <c r="D19935" s="161">
        <v>488.48</v>
      </c>
    </row>
    <row r="19936" spans="3:4" ht="15" hidden="1" customHeight="1" x14ac:dyDescent="0.25">
      <c r="C19936" s="158" t="s">
        <v>549</v>
      </c>
      <c r="D19936" s="159">
        <v>791.09</v>
      </c>
    </row>
    <row r="19937" spans="3:4" ht="15" hidden="1" customHeight="1" x14ac:dyDescent="0.25">
      <c r="C19937" s="160" t="s">
        <v>309</v>
      </c>
      <c r="D19937" s="161">
        <v>663.18</v>
      </c>
    </row>
    <row r="19938" spans="3:4" ht="15" hidden="1" customHeight="1" x14ac:dyDescent="0.25">
      <c r="C19938" s="158" t="s">
        <v>544</v>
      </c>
      <c r="D19938" s="159">
        <v>803.74</v>
      </c>
    </row>
    <row r="19939" spans="3:4" ht="15" hidden="1" customHeight="1" x14ac:dyDescent="0.25">
      <c r="C19939" s="160" t="s">
        <v>308</v>
      </c>
      <c r="D19939" s="161">
        <v>610.97</v>
      </c>
    </row>
    <row r="19940" spans="3:4" ht="15" hidden="1" customHeight="1" x14ac:dyDescent="0.25">
      <c r="C19940" s="158" t="s">
        <v>308</v>
      </c>
      <c r="D19940" s="159">
        <v>998.3</v>
      </c>
    </row>
    <row r="19941" spans="3:4" ht="15" hidden="1" customHeight="1" x14ac:dyDescent="0.25">
      <c r="C19941" s="160" t="s">
        <v>539</v>
      </c>
      <c r="D19941" s="161">
        <v>701.39</v>
      </c>
    </row>
    <row r="19942" spans="3:4" ht="15" hidden="1" customHeight="1" x14ac:dyDescent="0.25">
      <c r="C19942" s="158" t="s">
        <v>540</v>
      </c>
      <c r="D19942" s="159">
        <v>118.05</v>
      </c>
    </row>
    <row r="19943" spans="3:4" ht="15" hidden="1" customHeight="1" x14ac:dyDescent="0.25">
      <c r="C19943" s="160" t="s">
        <v>307</v>
      </c>
      <c r="D19943" s="161">
        <v>1086.67</v>
      </c>
    </row>
    <row r="19944" spans="3:4" ht="15" hidden="1" customHeight="1" x14ac:dyDescent="0.25">
      <c r="C19944" s="158" t="s">
        <v>540</v>
      </c>
      <c r="D19944" s="159">
        <v>405.22</v>
      </c>
    </row>
    <row r="19945" spans="3:4" ht="15" hidden="1" customHeight="1" x14ac:dyDescent="0.25">
      <c r="C19945" s="160" t="s">
        <v>553</v>
      </c>
      <c r="D19945" s="161">
        <v>322.56</v>
      </c>
    </row>
    <row r="19946" spans="3:4" ht="15" hidden="1" customHeight="1" x14ac:dyDescent="0.25">
      <c r="C19946" s="158" t="s">
        <v>540</v>
      </c>
      <c r="D19946" s="159">
        <v>578.4</v>
      </c>
    </row>
    <row r="19947" spans="3:4" ht="15" hidden="1" customHeight="1" x14ac:dyDescent="0.25">
      <c r="C19947" s="160" t="s">
        <v>548</v>
      </c>
      <c r="D19947" s="161">
        <v>122.4</v>
      </c>
    </row>
    <row r="19948" spans="3:4" ht="15" hidden="1" customHeight="1" x14ac:dyDescent="0.25">
      <c r="C19948" s="158" t="s">
        <v>312</v>
      </c>
      <c r="D19948" s="159">
        <v>950.23</v>
      </c>
    </row>
    <row r="19949" spans="3:4" ht="15" hidden="1" customHeight="1" x14ac:dyDescent="0.25">
      <c r="C19949" s="160" t="s">
        <v>545</v>
      </c>
      <c r="D19949" s="161">
        <v>401.83</v>
      </c>
    </row>
    <row r="19950" spans="3:4" ht="15" hidden="1" customHeight="1" x14ac:dyDescent="0.25">
      <c r="C19950" s="158" t="s">
        <v>553</v>
      </c>
      <c r="D19950" s="159">
        <v>665.44</v>
      </c>
    </row>
    <row r="19951" spans="3:4" ht="15" hidden="1" customHeight="1" x14ac:dyDescent="0.25">
      <c r="C19951" s="160" t="s">
        <v>312</v>
      </c>
      <c r="D19951" s="161">
        <v>317.86</v>
      </c>
    </row>
    <row r="19952" spans="3:4" ht="15" hidden="1" customHeight="1" x14ac:dyDescent="0.25">
      <c r="C19952" s="158" t="s">
        <v>549</v>
      </c>
      <c r="D19952" s="159">
        <v>1090.0999999999999</v>
      </c>
    </row>
    <row r="19953" spans="3:4" ht="15" hidden="1" customHeight="1" x14ac:dyDescent="0.25">
      <c r="C19953" s="160" t="s">
        <v>553</v>
      </c>
      <c r="D19953" s="161">
        <v>874.97</v>
      </c>
    </row>
    <row r="19954" spans="3:4" ht="15" hidden="1" customHeight="1" x14ac:dyDescent="0.25">
      <c r="C19954" s="158" t="s">
        <v>545</v>
      </c>
      <c r="D19954" s="159">
        <v>886.47</v>
      </c>
    </row>
    <row r="19955" spans="3:4" ht="15" hidden="1" customHeight="1" x14ac:dyDescent="0.25">
      <c r="C19955" s="160" t="s">
        <v>550</v>
      </c>
      <c r="D19955" s="161">
        <v>87.51</v>
      </c>
    </row>
    <row r="19956" spans="3:4" ht="15" hidden="1" customHeight="1" x14ac:dyDescent="0.25">
      <c r="C19956" s="158" t="s">
        <v>551</v>
      </c>
      <c r="D19956" s="159">
        <v>827.96</v>
      </c>
    </row>
    <row r="19957" spans="3:4" ht="15" hidden="1" customHeight="1" x14ac:dyDescent="0.25">
      <c r="C19957" s="160" t="s">
        <v>309</v>
      </c>
      <c r="D19957" s="161">
        <v>732.98</v>
      </c>
    </row>
    <row r="19958" spans="3:4" ht="15" hidden="1" customHeight="1" x14ac:dyDescent="0.25">
      <c r="C19958" s="158" t="s">
        <v>546</v>
      </c>
      <c r="D19958" s="159">
        <v>820.08</v>
      </c>
    </row>
    <row r="19959" spans="3:4" ht="15" hidden="1" customHeight="1" x14ac:dyDescent="0.25">
      <c r="C19959" s="160" t="s">
        <v>546</v>
      </c>
      <c r="D19959" s="161">
        <v>979.75</v>
      </c>
    </row>
    <row r="19960" spans="3:4" ht="15" hidden="1" customHeight="1" x14ac:dyDescent="0.25">
      <c r="C19960" s="158" t="s">
        <v>548</v>
      </c>
      <c r="D19960" s="159">
        <v>508.43</v>
      </c>
    </row>
    <row r="19961" spans="3:4" ht="15" hidden="1" customHeight="1" x14ac:dyDescent="0.25">
      <c r="C19961" s="160" t="s">
        <v>546</v>
      </c>
      <c r="D19961" s="161">
        <v>769.51</v>
      </c>
    </row>
    <row r="19962" spans="3:4" ht="15" hidden="1" customHeight="1" x14ac:dyDescent="0.25">
      <c r="C19962" s="158" t="s">
        <v>545</v>
      </c>
      <c r="D19962" s="159">
        <v>354.07</v>
      </c>
    </row>
    <row r="19963" spans="3:4" ht="15" hidden="1" customHeight="1" x14ac:dyDescent="0.25">
      <c r="C19963" s="160" t="s">
        <v>552</v>
      </c>
      <c r="D19963" s="161">
        <v>948.25</v>
      </c>
    </row>
    <row r="19964" spans="3:4" ht="15" hidden="1" customHeight="1" x14ac:dyDescent="0.25">
      <c r="C19964" s="158" t="s">
        <v>551</v>
      </c>
      <c r="D19964" s="159">
        <v>474.76</v>
      </c>
    </row>
    <row r="19965" spans="3:4" ht="15" hidden="1" customHeight="1" x14ac:dyDescent="0.25">
      <c r="C19965" s="160" t="s">
        <v>554</v>
      </c>
      <c r="D19965" s="161">
        <v>1175.0899999999999</v>
      </c>
    </row>
    <row r="19966" spans="3:4" ht="15" hidden="1" customHeight="1" x14ac:dyDescent="0.25">
      <c r="C19966" s="158" t="s">
        <v>312</v>
      </c>
      <c r="D19966" s="159">
        <v>658.17</v>
      </c>
    </row>
    <row r="19967" spans="3:4" ht="15" hidden="1" customHeight="1" x14ac:dyDescent="0.25">
      <c r="C19967" s="160" t="s">
        <v>312</v>
      </c>
      <c r="D19967" s="161">
        <v>741.17</v>
      </c>
    </row>
    <row r="19968" spans="3:4" ht="15" hidden="1" customHeight="1" x14ac:dyDescent="0.25">
      <c r="C19968" s="158" t="s">
        <v>555</v>
      </c>
      <c r="D19968" s="159">
        <v>183.07</v>
      </c>
    </row>
    <row r="19969" spans="3:4" ht="15" hidden="1" customHeight="1" x14ac:dyDescent="0.25">
      <c r="C19969" s="160" t="s">
        <v>549</v>
      </c>
      <c r="D19969" s="161">
        <v>1231.8</v>
      </c>
    </row>
    <row r="19970" spans="3:4" ht="15" hidden="1" customHeight="1" x14ac:dyDescent="0.25">
      <c r="C19970" s="158" t="s">
        <v>558</v>
      </c>
      <c r="D19970" s="159">
        <v>342.33</v>
      </c>
    </row>
    <row r="19971" spans="3:4" ht="15" hidden="1" customHeight="1" x14ac:dyDescent="0.25">
      <c r="C19971" s="160" t="s">
        <v>546</v>
      </c>
      <c r="D19971" s="161">
        <v>878.39</v>
      </c>
    </row>
    <row r="19972" spans="3:4" ht="15" hidden="1" customHeight="1" x14ac:dyDescent="0.25">
      <c r="C19972" s="158" t="s">
        <v>547</v>
      </c>
      <c r="D19972" s="159">
        <v>715.01</v>
      </c>
    </row>
    <row r="19973" spans="3:4" ht="15" hidden="1" customHeight="1" x14ac:dyDescent="0.25">
      <c r="C19973" s="160" t="s">
        <v>553</v>
      </c>
      <c r="D19973" s="161">
        <v>1207.5899999999999</v>
      </c>
    </row>
    <row r="19974" spans="3:4" ht="15" hidden="1" customHeight="1" x14ac:dyDescent="0.25">
      <c r="C19974" s="158" t="s">
        <v>542</v>
      </c>
      <c r="D19974" s="159">
        <v>944.8</v>
      </c>
    </row>
    <row r="19975" spans="3:4" ht="15" hidden="1" customHeight="1" x14ac:dyDescent="0.25">
      <c r="C19975" s="160" t="s">
        <v>307</v>
      </c>
      <c r="D19975" s="161">
        <v>867.98</v>
      </c>
    </row>
    <row r="19976" spans="3:4" ht="15" hidden="1" customHeight="1" x14ac:dyDescent="0.25">
      <c r="C19976" s="158" t="s">
        <v>551</v>
      </c>
      <c r="D19976" s="159">
        <v>1212.9000000000001</v>
      </c>
    </row>
    <row r="19977" spans="3:4" ht="15" hidden="1" customHeight="1" x14ac:dyDescent="0.25">
      <c r="C19977" s="160" t="s">
        <v>549</v>
      </c>
      <c r="D19977" s="161">
        <v>901.69</v>
      </c>
    </row>
    <row r="19978" spans="3:4" ht="15" hidden="1" customHeight="1" x14ac:dyDescent="0.25">
      <c r="C19978" s="158" t="s">
        <v>545</v>
      </c>
      <c r="D19978" s="159">
        <v>1012.21</v>
      </c>
    </row>
    <row r="19979" spans="3:4" ht="15" hidden="1" customHeight="1" x14ac:dyDescent="0.25">
      <c r="C19979" s="160" t="s">
        <v>557</v>
      </c>
      <c r="D19979" s="161">
        <v>735.62</v>
      </c>
    </row>
    <row r="19980" spans="3:4" ht="15" hidden="1" customHeight="1" x14ac:dyDescent="0.25">
      <c r="C19980" s="158" t="s">
        <v>556</v>
      </c>
      <c r="D19980" s="159">
        <v>1033.04</v>
      </c>
    </row>
    <row r="19981" spans="3:4" ht="15" hidden="1" customHeight="1" x14ac:dyDescent="0.25">
      <c r="C19981" s="160" t="s">
        <v>541</v>
      </c>
      <c r="D19981" s="161">
        <v>821.43</v>
      </c>
    </row>
    <row r="19982" spans="3:4" ht="15" hidden="1" customHeight="1" x14ac:dyDescent="0.25">
      <c r="C19982" s="158" t="s">
        <v>552</v>
      </c>
      <c r="D19982" s="159">
        <v>626.25</v>
      </c>
    </row>
    <row r="19983" spans="3:4" ht="15" hidden="1" customHeight="1" x14ac:dyDescent="0.25">
      <c r="C19983" s="160" t="s">
        <v>549</v>
      </c>
      <c r="D19983" s="161">
        <v>527.49</v>
      </c>
    </row>
    <row r="19984" spans="3:4" ht="15" hidden="1" customHeight="1" x14ac:dyDescent="0.25">
      <c r="C19984" s="158" t="s">
        <v>539</v>
      </c>
      <c r="D19984" s="159">
        <v>273.70999999999998</v>
      </c>
    </row>
    <row r="19985" spans="3:4" ht="15" hidden="1" customHeight="1" x14ac:dyDescent="0.25">
      <c r="C19985" s="160" t="s">
        <v>307</v>
      </c>
      <c r="D19985" s="161">
        <v>292.69</v>
      </c>
    </row>
    <row r="19986" spans="3:4" ht="15" hidden="1" customHeight="1" x14ac:dyDescent="0.25">
      <c r="C19986" s="158" t="s">
        <v>545</v>
      </c>
      <c r="D19986" s="159">
        <v>348.45</v>
      </c>
    </row>
    <row r="19987" spans="3:4" ht="15" hidden="1" customHeight="1" x14ac:dyDescent="0.25">
      <c r="C19987" s="160" t="s">
        <v>312</v>
      </c>
      <c r="D19987" s="161">
        <v>672.95</v>
      </c>
    </row>
    <row r="19988" spans="3:4" ht="15" hidden="1" customHeight="1" x14ac:dyDescent="0.25">
      <c r="C19988" s="158" t="s">
        <v>553</v>
      </c>
      <c r="D19988" s="159">
        <v>990.02</v>
      </c>
    </row>
    <row r="19989" spans="3:4" ht="15" hidden="1" customHeight="1" x14ac:dyDescent="0.25">
      <c r="C19989" s="160" t="s">
        <v>552</v>
      </c>
      <c r="D19989" s="161">
        <v>565.22</v>
      </c>
    </row>
    <row r="19990" spans="3:4" ht="15" hidden="1" customHeight="1" x14ac:dyDescent="0.25">
      <c r="C19990" s="158" t="s">
        <v>552</v>
      </c>
      <c r="D19990" s="159">
        <v>1262.06</v>
      </c>
    </row>
    <row r="19991" spans="3:4" ht="15" hidden="1" customHeight="1" x14ac:dyDescent="0.25">
      <c r="C19991" s="160" t="s">
        <v>545</v>
      </c>
      <c r="D19991" s="161">
        <v>123.34</v>
      </c>
    </row>
    <row r="19992" spans="3:4" ht="15" hidden="1" customHeight="1" x14ac:dyDescent="0.25">
      <c r="C19992" s="158" t="s">
        <v>549</v>
      </c>
      <c r="D19992" s="159">
        <v>1048.3399999999999</v>
      </c>
    </row>
    <row r="19993" spans="3:4" ht="15" hidden="1" customHeight="1" x14ac:dyDescent="0.25">
      <c r="C19993" s="160" t="s">
        <v>556</v>
      </c>
      <c r="D19993" s="161">
        <v>173.48</v>
      </c>
    </row>
    <row r="19994" spans="3:4" ht="15" hidden="1" customHeight="1" x14ac:dyDescent="0.25">
      <c r="C19994" s="158" t="s">
        <v>543</v>
      </c>
      <c r="D19994" s="159">
        <v>372</v>
      </c>
    </row>
    <row r="19995" spans="3:4" ht="15" hidden="1" customHeight="1" x14ac:dyDescent="0.25">
      <c r="C19995" s="160" t="s">
        <v>312</v>
      </c>
      <c r="D19995" s="161">
        <v>724.76</v>
      </c>
    </row>
    <row r="19996" spans="3:4" ht="15" hidden="1" customHeight="1" x14ac:dyDescent="0.25">
      <c r="C19996" s="158" t="s">
        <v>539</v>
      </c>
      <c r="D19996" s="159">
        <v>1095.31</v>
      </c>
    </row>
    <row r="19997" spans="3:4" ht="15" hidden="1" customHeight="1" x14ac:dyDescent="0.25">
      <c r="C19997" s="160" t="s">
        <v>539</v>
      </c>
      <c r="D19997" s="161">
        <v>825.09</v>
      </c>
    </row>
    <row r="19998" spans="3:4" ht="15" hidden="1" customHeight="1" x14ac:dyDescent="0.25">
      <c r="C19998" s="158" t="s">
        <v>540</v>
      </c>
      <c r="D19998" s="159">
        <v>1188.06</v>
      </c>
    </row>
    <row r="19999" spans="3:4" ht="15" hidden="1" customHeight="1" x14ac:dyDescent="0.25">
      <c r="C19999" s="160" t="s">
        <v>307</v>
      </c>
      <c r="D19999" s="161">
        <v>794.97</v>
      </c>
    </row>
    <row r="20000" spans="3:4" ht="15" hidden="1" customHeight="1" x14ac:dyDescent="0.25">
      <c r="C20000" s="158" t="s">
        <v>309</v>
      </c>
      <c r="D20000" s="159">
        <v>1096.79</v>
      </c>
    </row>
    <row r="20001" spans="3:4" ht="15" hidden="1" customHeight="1" x14ac:dyDescent="0.25">
      <c r="C20001" s="160" t="s">
        <v>312</v>
      </c>
      <c r="D20001" s="161">
        <v>1031.22</v>
      </c>
    </row>
    <row r="20002" spans="3:4" ht="15" hidden="1" customHeight="1" x14ac:dyDescent="0.25">
      <c r="C20002" s="158" t="s">
        <v>545</v>
      </c>
      <c r="D20002" s="159">
        <v>1168.29</v>
      </c>
    </row>
    <row r="20003" spans="3:4" ht="15" hidden="1" customHeight="1" x14ac:dyDescent="0.25">
      <c r="C20003" s="160" t="s">
        <v>308</v>
      </c>
      <c r="D20003" s="161">
        <v>771.18</v>
      </c>
    </row>
    <row r="20004" spans="3:4" ht="15" hidden="1" customHeight="1" x14ac:dyDescent="0.25">
      <c r="C20004" s="158" t="s">
        <v>539</v>
      </c>
      <c r="D20004" s="159">
        <v>1048.57</v>
      </c>
    </row>
    <row r="20005" spans="3:4" ht="15" hidden="1" customHeight="1" x14ac:dyDescent="0.25">
      <c r="C20005" s="160" t="s">
        <v>540</v>
      </c>
      <c r="D20005" s="161">
        <v>648.12</v>
      </c>
    </row>
    <row r="20006" spans="3:4" ht="15" hidden="1" customHeight="1" x14ac:dyDescent="0.25">
      <c r="C20006" s="158" t="s">
        <v>307</v>
      </c>
      <c r="D20006" s="159">
        <v>682.11</v>
      </c>
    </row>
    <row r="20007" spans="3:4" ht="15" hidden="1" customHeight="1" x14ac:dyDescent="0.25">
      <c r="C20007" s="160" t="s">
        <v>542</v>
      </c>
      <c r="D20007" s="161">
        <v>418.85</v>
      </c>
    </row>
    <row r="20008" spans="3:4" ht="15" hidden="1" customHeight="1" x14ac:dyDescent="0.25">
      <c r="C20008" s="158" t="s">
        <v>542</v>
      </c>
      <c r="D20008" s="159">
        <v>693.19</v>
      </c>
    </row>
    <row r="20009" spans="3:4" ht="15" hidden="1" customHeight="1" x14ac:dyDescent="0.25">
      <c r="C20009" s="160" t="s">
        <v>539</v>
      </c>
      <c r="D20009" s="161">
        <v>143.87</v>
      </c>
    </row>
    <row r="20010" spans="3:4" ht="15" hidden="1" customHeight="1" x14ac:dyDescent="0.25">
      <c r="C20010" s="158" t="s">
        <v>539</v>
      </c>
      <c r="D20010" s="159">
        <v>1154.48</v>
      </c>
    </row>
    <row r="20011" spans="3:4" ht="15" hidden="1" customHeight="1" x14ac:dyDescent="0.25">
      <c r="C20011" s="160" t="s">
        <v>308</v>
      </c>
      <c r="D20011" s="161">
        <v>330.6</v>
      </c>
    </row>
    <row r="20012" spans="3:4" ht="15" hidden="1" customHeight="1" x14ac:dyDescent="0.25">
      <c r="C20012" s="158" t="s">
        <v>552</v>
      </c>
      <c r="D20012" s="159">
        <v>941.58</v>
      </c>
    </row>
    <row r="20013" spans="3:4" ht="15" hidden="1" customHeight="1" x14ac:dyDescent="0.25">
      <c r="C20013" s="160" t="s">
        <v>543</v>
      </c>
      <c r="D20013" s="161">
        <v>233.14</v>
      </c>
    </row>
    <row r="20014" spans="3:4" ht="15" hidden="1" customHeight="1" x14ac:dyDescent="0.25">
      <c r="C20014" s="158" t="s">
        <v>544</v>
      </c>
      <c r="D20014" s="159">
        <v>157.80000000000001</v>
      </c>
    </row>
    <row r="20015" spans="3:4" ht="15" hidden="1" customHeight="1" x14ac:dyDescent="0.25">
      <c r="C20015" s="160" t="s">
        <v>551</v>
      </c>
      <c r="D20015" s="161">
        <v>271.76</v>
      </c>
    </row>
    <row r="20016" spans="3:4" ht="15" hidden="1" customHeight="1" x14ac:dyDescent="0.25">
      <c r="C20016" s="158" t="s">
        <v>549</v>
      </c>
      <c r="D20016" s="159">
        <v>708.44</v>
      </c>
    </row>
    <row r="20017" spans="3:4" ht="15" hidden="1" customHeight="1" x14ac:dyDescent="0.25">
      <c r="C20017" s="160" t="s">
        <v>553</v>
      </c>
      <c r="D20017" s="161">
        <v>488.59</v>
      </c>
    </row>
    <row r="20018" spans="3:4" ht="15" hidden="1" customHeight="1" x14ac:dyDescent="0.25">
      <c r="C20018" s="158" t="s">
        <v>309</v>
      </c>
      <c r="D20018" s="159">
        <v>1166.6300000000001</v>
      </c>
    </row>
    <row r="20019" spans="3:4" ht="15" hidden="1" customHeight="1" x14ac:dyDescent="0.25">
      <c r="C20019" s="160" t="s">
        <v>540</v>
      </c>
      <c r="D20019" s="161">
        <v>949.44</v>
      </c>
    </row>
    <row r="20020" spans="3:4" ht="15" hidden="1" customHeight="1" x14ac:dyDescent="0.25">
      <c r="C20020" s="158" t="s">
        <v>539</v>
      </c>
      <c r="D20020" s="159">
        <v>567.66999999999996</v>
      </c>
    </row>
    <row r="20021" spans="3:4" ht="15" hidden="1" customHeight="1" x14ac:dyDescent="0.25">
      <c r="C20021" s="160" t="s">
        <v>541</v>
      </c>
      <c r="D20021" s="161">
        <v>18.48</v>
      </c>
    </row>
    <row r="20022" spans="3:4" ht="15" hidden="1" customHeight="1" x14ac:dyDescent="0.25">
      <c r="C20022" s="158" t="s">
        <v>556</v>
      </c>
      <c r="D20022" s="159">
        <v>626.13</v>
      </c>
    </row>
    <row r="20023" spans="3:4" ht="15" hidden="1" customHeight="1" x14ac:dyDescent="0.25">
      <c r="C20023" s="160" t="s">
        <v>553</v>
      </c>
      <c r="D20023" s="161">
        <v>743.94</v>
      </c>
    </row>
    <row r="20024" spans="3:4" ht="15" hidden="1" customHeight="1" x14ac:dyDescent="0.25">
      <c r="C20024" s="158" t="s">
        <v>540</v>
      </c>
      <c r="D20024" s="159">
        <v>65.150000000000006</v>
      </c>
    </row>
    <row r="20025" spans="3:4" ht="15" hidden="1" customHeight="1" x14ac:dyDescent="0.25">
      <c r="C20025" s="160" t="s">
        <v>552</v>
      </c>
      <c r="D20025" s="161">
        <v>176.4</v>
      </c>
    </row>
    <row r="20026" spans="3:4" ht="15" hidden="1" customHeight="1" x14ac:dyDescent="0.25">
      <c r="C20026" s="158" t="s">
        <v>546</v>
      </c>
      <c r="D20026" s="159">
        <v>1037.17</v>
      </c>
    </row>
    <row r="20027" spans="3:4" ht="15" hidden="1" customHeight="1" x14ac:dyDescent="0.25">
      <c r="C20027" s="160" t="s">
        <v>312</v>
      </c>
      <c r="D20027" s="161">
        <v>591.47</v>
      </c>
    </row>
    <row r="20028" spans="3:4" ht="15" hidden="1" customHeight="1" x14ac:dyDescent="0.25">
      <c r="C20028" s="158" t="s">
        <v>554</v>
      </c>
      <c r="D20028" s="159">
        <v>502.53</v>
      </c>
    </row>
    <row r="20029" spans="3:4" ht="15" hidden="1" customHeight="1" x14ac:dyDescent="0.25">
      <c r="C20029" s="160" t="s">
        <v>544</v>
      </c>
      <c r="D20029" s="161">
        <v>345.79</v>
      </c>
    </row>
    <row r="20030" spans="3:4" ht="15" hidden="1" customHeight="1" x14ac:dyDescent="0.25">
      <c r="C20030" s="158" t="s">
        <v>307</v>
      </c>
      <c r="D20030" s="159">
        <v>1283</v>
      </c>
    </row>
    <row r="20031" spans="3:4" ht="15" hidden="1" customHeight="1" x14ac:dyDescent="0.25">
      <c r="C20031" s="160" t="s">
        <v>549</v>
      </c>
      <c r="D20031" s="161">
        <v>58</v>
      </c>
    </row>
    <row r="20032" spans="3:4" ht="15" hidden="1" customHeight="1" x14ac:dyDescent="0.25">
      <c r="C20032" s="158" t="s">
        <v>540</v>
      </c>
      <c r="D20032" s="159">
        <v>187.78</v>
      </c>
    </row>
    <row r="20033" spans="3:4" ht="15" hidden="1" customHeight="1" x14ac:dyDescent="0.25">
      <c r="C20033" s="160" t="s">
        <v>308</v>
      </c>
      <c r="D20033" s="161">
        <v>80.12</v>
      </c>
    </row>
    <row r="20034" spans="3:4" ht="15" hidden="1" customHeight="1" x14ac:dyDescent="0.25">
      <c r="C20034" s="158" t="s">
        <v>309</v>
      </c>
      <c r="D20034" s="159">
        <v>773.09</v>
      </c>
    </row>
    <row r="20035" spans="3:4" ht="15" hidden="1" customHeight="1" x14ac:dyDescent="0.25">
      <c r="C20035" s="160" t="s">
        <v>543</v>
      </c>
      <c r="D20035" s="161">
        <v>539.94000000000005</v>
      </c>
    </row>
    <row r="20036" spans="3:4" ht="15" hidden="1" customHeight="1" x14ac:dyDescent="0.25">
      <c r="C20036" s="158" t="s">
        <v>544</v>
      </c>
      <c r="D20036" s="159">
        <v>471.44</v>
      </c>
    </row>
    <row r="20037" spans="3:4" ht="15" hidden="1" customHeight="1" x14ac:dyDescent="0.25">
      <c r="C20037" s="160" t="s">
        <v>554</v>
      </c>
      <c r="D20037" s="161">
        <v>478.51</v>
      </c>
    </row>
    <row r="20038" spans="3:4" ht="15" hidden="1" customHeight="1" x14ac:dyDescent="0.25">
      <c r="C20038" s="158" t="s">
        <v>543</v>
      </c>
      <c r="D20038" s="159">
        <v>899.43</v>
      </c>
    </row>
    <row r="20039" spans="3:4" ht="15" hidden="1" customHeight="1" x14ac:dyDescent="0.25">
      <c r="C20039" s="160" t="s">
        <v>540</v>
      </c>
      <c r="D20039" s="161">
        <v>460.42</v>
      </c>
    </row>
    <row r="20040" spans="3:4" ht="15" hidden="1" customHeight="1" x14ac:dyDescent="0.25">
      <c r="C20040" s="158" t="s">
        <v>553</v>
      </c>
      <c r="D20040" s="159">
        <v>354.87</v>
      </c>
    </row>
    <row r="20041" spans="3:4" ht="15" hidden="1" customHeight="1" x14ac:dyDescent="0.25">
      <c r="C20041" s="160" t="s">
        <v>307</v>
      </c>
      <c r="D20041" s="161">
        <v>741.31</v>
      </c>
    </row>
    <row r="20042" spans="3:4" ht="15" hidden="1" customHeight="1" x14ac:dyDescent="0.25">
      <c r="C20042" s="158" t="s">
        <v>551</v>
      </c>
      <c r="D20042" s="159">
        <v>926.71</v>
      </c>
    </row>
    <row r="20043" spans="3:4" ht="15" hidden="1" customHeight="1" x14ac:dyDescent="0.25">
      <c r="C20043" s="160" t="s">
        <v>312</v>
      </c>
      <c r="D20043" s="161">
        <v>892.14</v>
      </c>
    </row>
    <row r="20044" spans="3:4" ht="15" hidden="1" customHeight="1" x14ac:dyDescent="0.25">
      <c r="C20044" s="158" t="s">
        <v>541</v>
      </c>
      <c r="D20044" s="159">
        <v>321.12</v>
      </c>
    </row>
    <row r="20045" spans="3:4" ht="15" hidden="1" customHeight="1" x14ac:dyDescent="0.25">
      <c r="C20045" s="160" t="s">
        <v>553</v>
      </c>
      <c r="D20045" s="161">
        <v>572.25</v>
      </c>
    </row>
    <row r="20046" spans="3:4" ht="15" hidden="1" customHeight="1" x14ac:dyDescent="0.25">
      <c r="C20046" s="158" t="s">
        <v>547</v>
      </c>
      <c r="D20046" s="159">
        <v>464.04</v>
      </c>
    </row>
    <row r="20047" spans="3:4" ht="15" hidden="1" customHeight="1" x14ac:dyDescent="0.25">
      <c r="C20047" s="160" t="s">
        <v>545</v>
      </c>
      <c r="D20047" s="161">
        <v>77.55</v>
      </c>
    </row>
    <row r="20048" spans="3:4" ht="15" hidden="1" customHeight="1" x14ac:dyDescent="0.25">
      <c r="C20048" s="158" t="s">
        <v>552</v>
      </c>
      <c r="D20048" s="159">
        <v>412.13</v>
      </c>
    </row>
    <row r="20049" spans="3:4" ht="15" hidden="1" customHeight="1" x14ac:dyDescent="0.25">
      <c r="C20049" s="160" t="s">
        <v>307</v>
      </c>
      <c r="D20049" s="161">
        <v>637.9</v>
      </c>
    </row>
    <row r="20050" spans="3:4" ht="15" hidden="1" customHeight="1" x14ac:dyDescent="0.25">
      <c r="C20050" s="158" t="s">
        <v>541</v>
      </c>
      <c r="D20050" s="159">
        <v>501.22</v>
      </c>
    </row>
    <row r="20051" spans="3:4" ht="15" hidden="1" customHeight="1" x14ac:dyDescent="0.25">
      <c r="C20051" s="160" t="s">
        <v>539</v>
      </c>
      <c r="D20051" s="161">
        <v>431.96</v>
      </c>
    </row>
    <row r="20052" spans="3:4" ht="15" hidden="1" customHeight="1" x14ac:dyDescent="0.25">
      <c r="C20052" s="158" t="s">
        <v>553</v>
      </c>
      <c r="D20052" s="159">
        <v>855.01</v>
      </c>
    </row>
    <row r="20053" spans="3:4" ht="15" hidden="1" customHeight="1" x14ac:dyDescent="0.25">
      <c r="C20053" s="160" t="s">
        <v>539</v>
      </c>
      <c r="D20053" s="161">
        <v>363.26</v>
      </c>
    </row>
    <row r="20054" spans="3:4" ht="15" hidden="1" customHeight="1" x14ac:dyDescent="0.25">
      <c r="C20054" s="158" t="s">
        <v>308</v>
      </c>
      <c r="D20054" s="159">
        <v>370.81</v>
      </c>
    </row>
    <row r="20055" spans="3:4" ht="15" hidden="1" customHeight="1" x14ac:dyDescent="0.25">
      <c r="C20055" s="160" t="s">
        <v>551</v>
      </c>
      <c r="D20055" s="161">
        <v>741.39</v>
      </c>
    </row>
    <row r="20056" spans="3:4" ht="15" hidden="1" customHeight="1" x14ac:dyDescent="0.25">
      <c r="C20056" s="158" t="s">
        <v>312</v>
      </c>
      <c r="D20056" s="159">
        <v>237.23</v>
      </c>
    </row>
    <row r="20057" spans="3:4" ht="15" hidden="1" customHeight="1" x14ac:dyDescent="0.25">
      <c r="C20057" s="160" t="s">
        <v>548</v>
      </c>
      <c r="D20057" s="161">
        <v>610.23</v>
      </c>
    </row>
    <row r="20058" spans="3:4" ht="15" hidden="1" customHeight="1" x14ac:dyDescent="0.25">
      <c r="C20058" s="158" t="s">
        <v>539</v>
      </c>
      <c r="D20058" s="159">
        <v>260.94</v>
      </c>
    </row>
    <row r="20059" spans="3:4" ht="15" hidden="1" customHeight="1" x14ac:dyDescent="0.25">
      <c r="C20059" s="160" t="s">
        <v>309</v>
      </c>
      <c r="D20059" s="161">
        <v>330.42</v>
      </c>
    </row>
    <row r="20060" spans="3:4" ht="15" hidden="1" customHeight="1" x14ac:dyDescent="0.25">
      <c r="C20060" s="158" t="s">
        <v>309</v>
      </c>
      <c r="D20060" s="159">
        <v>1089.8800000000001</v>
      </c>
    </row>
    <row r="20061" spans="3:4" ht="15" hidden="1" customHeight="1" x14ac:dyDescent="0.25">
      <c r="C20061" s="160" t="s">
        <v>547</v>
      </c>
      <c r="D20061" s="161">
        <v>1056.6600000000001</v>
      </c>
    </row>
    <row r="20062" spans="3:4" ht="15" hidden="1" customHeight="1" x14ac:dyDescent="0.25">
      <c r="C20062" s="158" t="s">
        <v>542</v>
      </c>
      <c r="D20062" s="159">
        <v>856.74</v>
      </c>
    </row>
    <row r="20063" spans="3:4" ht="15" hidden="1" customHeight="1" x14ac:dyDescent="0.25">
      <c r="C20063" s="160" t="s">
        <v>309</v>
      </c>
      <c r="D20063" s="161">
        <v>380.73</v>
      </c>
    </row>
    <row r="20064" spans="3:4" ht="15" hidden="1" customHeight="1" x14ac:dyDescent="0.25">
      <c r="C20064" s="158" t="s">
        <v>540</v>
      </c>
      <c r="D20064" s="159">
        <v>300.37</v>
      </c>
    </row>
    <row r="20065" spans="3:4" ht="15" hidden="1" customHeight="1" x14ac:dyDescent="0.25">
      <c r="C20065" s="160" t="s">
        <v>547</v>
      </c>
      <c r="D20065" s="161">
        <v>1144.68</v>
      </c>
    </row>
    <row r="20066" spans="3:4" ht="15" hidden="1" customHeight="1" x14ac:dyDescent="0.25">
      <c r="C20066" s="158" t="s">
        <v>309</v>
      </c>
      <c r="D20066" s="159">
        <v>327.63</v>
      </c>
    </row>
    <row r="20067" spans="3:4" ht="15" hidden="1" customHeight="1" x14ac:dyDescent="0.25">
      <c r="C20067" s="160" t="s">
        <v>548</v>
      </c>
      <c r="D20067" s="161">
        <v>367.65</v>
      </c>
    </row>
    <row r="20068" spans="3:4" ht="15" hidden="1" customHeight="1" x14ac:dyDescent="0.25">
      <c r="C20068" s="158" t="s">
        <v>549</v>
      </c>
      <c r="D20068" s="159">
        <v>1018.65</v>
      </c>
    </row>
    <row r="20069" spans="3:4" ht="15" hidden="1" customHeight="1" x14ac:dyDescent="0.25">
      <c r="C20069" s="160" t="s">
        <v>540</v>
      </c>
      <c r="D20069" s="161">
        <v>719.6</v>
      </c>
    </row>
    <row r="20070" spans="3:4" ht="15" hidden="1" customHeight="1" x14ac:dyDescent="0.25">
      <c r="C20070" s="158" t="s">
        <v>542</v>
      </c>
      <c r="D20070" s="159">
        <v>1053.17</v>
      </c>
    </row>
    <row r="20071" spans="3:4" ht="15" hidden="1" customHeight="1" x14ac:dyDescent="0.25">
      <c r="C20071" s="160" t="s">
        <v>550</v>
      </c>
      <c r="D20071" s="161">
        <v>318.35000000000002</v>
      </c>
    </row>
    <row r="20072" spans="3:4" ht="15" hidden="1" customHeight="1" x14ac:dyDescent="0.25">
      <c r="C20072" s="158" t="s">
        <v>546</v>
      </c>
      <c r="D20072" s="159">
        <v>419.74</v>
      </c>
    </row>
    <row r="20073" spans="3:4" ht="15" hidden="1" customHeight="1" x14ac:dyDescent="0.25">
      <c r="C20073" s="160" t="s">
        <v>539</v>
      </c>
      <c r="D20073" s="161">
        <v>1213.08</v>
      </c>
    </row>
    <row r="20074" spans="3:4" ht="15" hidden="1" customHeight="1" x14ac:dyDescent="0.25">
      <c r="C20074" s="158" t="s">
        <v>553</v>
      </c>
      <c r="D20074" s="159">
        <v>670.28</v>
      </c>
    </row>
    <row r="20075" spans="3:4" ht="15" hidden="1" customHeight="1" x14ac:dyDescent="0.25">
      <c r="C20075" s="160" t="s">
        <v>309</v>
      </c>
      <c r="D20075" s="161">
        <v>130.15</v>
      </c>
    </row>
    <row r="20076" spans="3:4" ht="15" hidden="1" customHeight="1" x14ac:dyDescent="0.25">
      <c r="C20076" s="158" t="s">
        <v>543</v>
      </c>
      <c r="D20076" s="159">
        <v>295.94</v>
      </c>
    </row>
    <row r="20077" spans="3:4" ht="15" hidden="1" customHeight="1" x14ac:dyDescent="0.25">
      <c r="C20077" s="160" t="s">
        <v>546</v>
      </c>
      <c r="D20077" s="161">
        <v>722.85</v>
      </c>
    </row>
    <row r="20078" spans="3:4" ht="15" hidden="1" customHeight="1" x14ac:dyDescent="0.25">
      <c r="C20078" s="158" t="s">
        <v>558</v>
      </c>
      <c r="D20078" s="159">
        <v>176.95</v>
      </c>
    </row>
    <row r="20079" spans="3:4" ht="15" hidden="1" customHeight="1" x14ac:dyDescent="0.25">
      <c r="C20079" s="160" t="s">
        <v>307</v>
      </c>
      <c r="D20079" s="161">
        <v>558.54</v>
      </c>
    </row>
    <row r="20080" spans="3:4" ht="15" hidden="1" customHeight="1" x14ac:dyDescent="0.25">
      <c r="C20080" s="158" t="s">
        <v>552</v>
      </c>
      <c r="D20080" s="159">
        <v>407.09</v>
      </c>
    </row>
    <row r="20081" spans="3:4" ht="15" hidden="1" customHeight="1" x14ac:dyDescent="0.25">
      <c r="C20081" s="160" t="s">
        <v>539</v>
      </c>
      <c r="D20081" s="161">
        <v>612.11</v>
      </c>
    </row>
    <row r="20082" spans="3:4" ht="15" hidden="1" customHeight="1" x14ac:dyDescent="0.25">
      <c r="C20082" s="158" t="s">
        <v>555</v>
      </c>
      <c r="D20082" s="159">
        <v>827.55</v>
      </c>
    </row>
    <row r="20083" spans="3:4" ht="15" hidden="1" customHeight="1" x14ac:dyDescent="0.25">
      <c r="C20083" s="160" t="s">
        <v>540</v>
      </c>
      <c r="D20083" s="161">
        <v>732.99</v>
      </c>
    </row>
    <row r="20084" spans="3:4" ht="15" hidden="1" customHeight="1" x14ac:dyDescent="0.25">
      <c r="C20084" s="158" t="s">
        <v>546</v>
      </c>
      <c r="D20084" s="159">
        <v>551.62</v>
      </c>
    </row>
    <row r="20085" spans="3:4" ht="15" hidden="1" customHeight="1" x14ac:dyDescent="0.25">
      <c r="C20085" s="160" t="s">
        <v>540</v>
      </c>
      <c r="D20085" s="161">
        <v>598.72</v>
      </c>
    </row>
    <row r="20086" spans="3:4" ht="15" hidden="1" customHeight="1" x14ac:dyDescent="0.25">
      <c r="C20086" s="158" t="s">
        <v>543</v>
      </c>
      <c r="D20086" s="159">
        <v>356.93</v>
      </c>
    </row>
    <row r="20087" spans="3:4" ht="15" hidden="1" customHeight="1" x14ac:dyDescent="0.25">
      <c r="C20087" s="160" t="s">
        <v>555</v>
      </c>
      <c r="D20087" s="161">
        <v>863.21</v>
      </c>
    </row>
    <row r="20088" spans="3:4" ht="15" hidden="1" customHeight="1" x14ac:dyDescent="0.25">
      <c r="C20088" s="158" t="s">
        <v>546</v>
      </c>
      <c r="D20088" s="159">
        <v>96.2</v>
      </c>
    </row>
    <row r="20089" spans="3:4" ht="15" hidden="1" customHeight="1" x14ac:dyDescent="0.25">
      <c r="C20089" s="160" t="s">
        <v>544</v>
      </c>
      <c r="D20089" s="161">
        <v>598.53</v>
      </c>
    </row>
    <row r="20090" spans="3:4" ht="15" hidden="1" customHeight="1" x14ac:dyDescent="0.25">
      <c r="C20090" s="158" t="s">
        <v>307</v>
      </c>
      <c r="D20090" s="159">
        <v>388.69</v>
      </c>
    </row>
    <row r="20091" spans="3:4" ht="15" hidden="1" customHeight="1" x14ac:dyDescent="0.25">
      <c r="C20091" s="160" t="s">
        <v>545</v>
      </c>
      <c r="D20091" s="161">
        <v>640.41</v>
      </c>
    </row>
    <row r="20092" spans="3:4" ht="15" hidden="1" customHeight="1" x14ac:dyDescent="0.25">
      <c r="C20092" s="158" t="s">
        <v>307</v>
      </c>
      <c r="D20092" s="159">
        <v>27.21</v>
      </c>
    </row>
    <row r="20093" spans="3:4" ht="15" hidden="1" customHeight="1" x14ac:dyDescent="0.25">
      <c r="C20093" s="160" t="s">
        <v>543</v>
      </c>
      <c r="D20093" s="161">
        <v>940.92</v>
      </c>
    </row>
    <row r="20094" spans="3:4" ht="15" hidden="1" customHeight="1" x14ac:dyDescent="0.25">
      <c r="C20094" s="158" t="s">
        <v>539</v>
      </c>
      <c r="D20094" s="159">
        <v>497.82</v>
      </c>
    </row>
    <row r="20095" spans="3:4" ht="15" hidden="1" customHeight="1" x14ac:dyDescent="0.25">
      <c r="C20095" s="160" t="s">
        <v>549</v>
      </c>
      <c r="D20095" s="161">
        <v>1288.4000000000001</v>
      </c>
    </row>
    <row r="20096" spans="3:4" ht="15" hidden="1" customHeight="1" x14ac:dyDescent="0.25">
      <c r="C20096" s="158" t="s">
        <v>543</v>
      </c>
      <c r="D20096" s="159">
        <v>281</v>
      </c>
    </row>
    <row r="20097" spans="3:4" ht="15" hidden="1" customHeight="1" x14ac:dyDescent="0.25">
      <c r="C20097" s="160" t="s">
        <v>558</v>
      </c>
      <c r="D20097" s="161">
        <v>696.17</v>
      </c>
    </row>
    <row r="20098" spans="3:4" ht="15" hidden="1" customHeight="1" x14ac:dyDescent="0.25">
      <c r="C20098" s="158" t="s">
        <v>308</v>
      </c>
      <c r="D20098" s="159">
        <v>589.53</v>
      </c>
    </row>
    <row r="20099" spans="3:4" ht="15" hidden="1" customHeight="1" x14ac:dyDescent="0.25">
      <c r="C20099" s="160" t="s">
        <v>309</v>
      </c>
      <c r="D20099" s="161">
        <v>754.76</v>
      </c>
    </row>
    <row r="20100" spans="3:4" ht="15" hidden="1" customHeight="1" x14ac:dyDescent="0.25">
      <c r="C20100" s="158" t="s">
        <v>312</v>
      </c>
      <c r="D20100" s="159">
        <v>752</v>
      </c>
    </row>
    <row r="20101" spans="3:4" ht="15" hidden="1" customHeight="1" x14ac:dyDescent="0.25">
      <c r="C20101" s="160" t="s">
        <v>555</v>
      </c>
      <c r="D20101" s="161">
        <v>622.29</v>
      </c>
    </row>
    <row r="20102" spans="3:4" ht="15" hidden="1" customHeight="1" x14ac:dyDescent="0.25">
      <c r="C20102" s="158" t="s">
        <v>312</v>
      </c>
      <c r="D20102" s="159">
        <v>781.73</v>
      </c>
    </row>
    <row r="20103" spans="3:4" ht="15" hidden="1" customHeight="1" x14ac:dyDescent="0.25">
      <c r="C20103" s="160" t="s">
        <v>545</v>
      </c>
      <c r="D20103" s="161">
        <v>1276</v>
      </c>
    </row>
    <row r="20104" spans="3:4" ht="15" hidden="1" customHeight="1" x14ac:dyDescent="0.25">
      <c r="C20104" s="158" t="s">
        <v>547</v>
      </c>
      <c r="D20104" s="159">
        <v>154.78</v>
      </c>
    </row>
    <row r="20105" spans="3:4" ht="15" hidden="1" customHeight="1" x14ac:dyDescent="0.25">
      <c r="C20105" s="160" t="s">
        <v>539</v>
      </c>
      <c r="D20105" s="161">
        <v>533.94000000000005</v>
      </c>
    </row>
    <row r="20106" spans="3:4" ht="15" hidden="1" customHeight="1" x14ac:dyDescent="0.25">
      <c r="C20106" s="158" t="s">
        <v>552</v>
      </c>
      <c r="D20106" s="159">
        <v>779.44</v>
      </c>
    </row>
    <row r="20107" spans="3:4" ht="15" hidden="1" customHeight="1" x14ac:dyDescent="0.25">
      <c r="C20107" s="160" t="s">
        <v>539</v>
      </c>
      <c r="D20107" s="161">
        <v>677.17</v>
      </c>
    </row>
    <row r="20108" spans="3:4" ht="15" hidden="1" customHeight="1" x14ac:dyDescent="0.25">
      <c r="C20108" s="158" t="s">
        <v>547</v>
      </c>
      <c r="D20108" s="159">
        <v>96.09</v>
      </c>
    </row>
    <row r="20109" spans="3:4" ht="15" hidden="1" customHeight="1" x14ac:dyDescent="0.25">
      <c r="C20109" s="160" t="s">
        <v>552</v>
      </c>
      <c r="D20109" s="161">
        <v>1201.1400000000001</v>
      </c>
    </row>
    <row r="20110" spans="3:4" ht="15" hidden="1" customHeight="1" x14ac:dyDescent="0.25">
      <c r="C20110" s="158" t="s">
        <v>551</v>
      </c>
      <c r="D20110" s="159">
        <v>981.44</v>
      </c>
    </row>
    <row r="20111" spans="3:4" ht="15" hidden="1" customHeight="1" x14ac:dyDescent="0.25">
      <c r="C20111" s="160" t="s">
        <v>549</v>
      </c>
      <c r="D20111" s="161">
        <v>907.03</v>
      </c>
    </row>
    <row r="20112" spans="3:4" ht="15" hidden="1" customHeight="1" x14ac:dyDescent="0.25">
      <c r="C20112" s="158" t="s">
        <v>308</v>
      </c>
      <c r="D20112" s="159">
        <v>1259.95</v>
      </c>
    </row>
    <row r="20113" spans="3:4" ht="15" hidden="1" customHeight="1" x14ac:dyDescent="0.25">
      <c r="C20113" s="160" t="s">
        <v>539</v>
      </c>
      <c r="D20113" s="161">
        <v>1219.51</v>
      </c>
    </row>
    <row r="20114" spans="3:4" ht="15" hidden="1" customHeight="1" x14ac:dyDescent="0.25">
      <c r="C20114" s="158" t="s">
        <v>546</v>
      </c>
      <c r="D20114" s="159">
        <v>314.04000000000002</v>
      </c>
    </row>
    <row r="20115" spans="3:4" ht="15" hidden="1" customHeight="1" x14ac:dyDescent="0.25">
      <c r="C20115" s="160" t="s">
        <v>543</v>
      </c>
      <c r="D20115" s="161">
        <v>651.73</v>
      </c>
    </row>
    <row r="20116" spans="3:4" ht="15" hidden="1" customHeight="1" x14ac:dyDescent="0.25">
      <c r="C20116" s="158" t="s">
        <v>547</v>
      </c>
      <c r="D20116" s="159">
        <v>33.450000000000003</v>
      </c>
    </row>
    <row r="20117" spans="3:4" ht="15" hidden="1" customHeight="1" x14ac:dyDescent="0.25">
      <c r="C20117" s="160" t="s">
        <v>309</v>
      </c>
      <c r="D20117" s="161">
        <v>434.73</v>
      </c>
    </row>
    <row r="20118" spans="3:4" ht="15" hidden="1" customHeight="1" x14ac:dyDescent="0.25">
      <c r="C20118" s="158" t="s">
        <v>546</v>
      </c>
      <c r="D20118" s="159">
        <v>1254.1400000000001</v>
      </c>
    </row>
    <row r="20119" spans="3:4" ht="15" hidden="1" customHeight="1" x14ac:dyDescent="0.25">
      <c r="C20119" s="160" t="s">
        <v>543</v>
      </c>
      <c r="D20119" s="161">
        <v>565.61</v>
      </c>
    </row>
    <row r="20120" spans="3:4" ht="15" hidden="1" customHeight="1" x14ac:dyDescent="0.25">
      <c r="C20120" s="158" t="s">
        <v>554</v>
      </c>
      <c r="D20120" s="159">
        <v>446.25</v>
      </c>
    </row>
    <row r="20121" spans="3:4" ht="15" hidden="1" customHeight="1" x14ac:dyDescent="0.25">
      <c r="C20121" s="160" t="s">
        <v>307</v>
      </c>
      <c r="D20121" s="161">
        <v>950.06</v>
      </c>
    </row>
    <row r="20122" spans="3:4" ht="15" hidden="1" customHeight="1" x14ac:dyDescent="0.25">
      <c r="C20122" s="158" t="s">
        <v>548</v>
      </c>
      <c r="D20122" s="159">
        <v>562.46</v>
      </c>
    </row>
    <row r="20123" spans="3:4" ht="15" hidden="1" customHeight="1" x14ac:dyDescent="0.25">
      <c r="C20123" s="160" t="s">
        <v>541</v>
      </c>
      <c r="D20123" s="161">
        <v>489.21</v>
      </c>
    </row>
    <row r="20124" spans="3:4" ht="15" hidden="1" customHeight="1" x14ac:dyDescent="0.25">
      <c r="C20124" s="158" t="s">
        <v>553</v>
      </c>
      <c r="D20124" s="159">
        <v>43.13</v>
      </c>
    </row>
    <row r="20125" spans="3:4" ht="15" hidden="1" customHeight="1" x14ac:dyDescent="0.25">
      <c r="C20125" s="160" t="s">
        <v>558</v>
      </c>
      <c r="D20125" s="161">
        <v>408.47</v>
      </c>
    </row>
    <row r="20126" spans="3:4" ht="15" hidden="1" customHeight="1" x14ac:dyDescent="0.25">
      <c r="C20126" s="158" t="s">
        <v>551</v>
      </c>
      <c r="D20126" s="159">
        <v>13.89</v>
      </c>
    </row>
    <row r="20127" spans="3:4" ht="15" hidden="1" customHeight="1" x14ac:dyDescent="0.25">
      <c r="C20127" s="160" t="s">
        <v>312</v>
      </c>
      <c r="D20127" s="161">
        <v>610.99</v>
      </c>
    </row>
    <row r="20128" spans="3:4" ht="15" hidden="1" customHeight="1" x14ac:dyDescent="0.25">
      <c r="C20128" s="158" t="s">
        <v>545</v>
      </c>
      <c r="D20128" s="159">
        <v>562.29</v>
      </c>
    </row>
    <row r="20129" spans="3:4" ht="15" hidden="1" customHeight="1" x14ac:dyDescent="0.25">
      <c r="C20129" s="160" t="s">
        <v>557</v>
      </c>
      <c r="D20129" s="161">
        <v>931.01</v>
      </c>
    </row>
    <row r="20130" spans="3:4" ht="15" hidden="1" customHeight="1" x14ac:dyDescent="0.25">
      <c r="C20130" s="158" t="s">
        <v>312</v>
      </c>
      <c r="D20130" s="159">
        <v>235.24</v>
      </c>
    </row>
    <row r="20131" spans="3:4" ht="15" hidden="1" customHeight="1" x14ac:dyDescent="0.25">
      <c r="C20131" s="160" t="s">
        <v>546</v>
      </c>
      <c r="D20131" s="161">
        <v>391.98</v>
      </c>
    </row>
    <row r="20132" spans="3:4" ht="15" hidden="1" customHeight="1" x14ac:dyDescent="0.25">
      <c r="C20132" s="158" t="s">
        <v>547</v>
      </c>
      <c r="D20132" s="159">
        <v>469.13</v>
      </c>
    </row>
    <row r="20133" spans="3:4" ht="15" hidden="1" customHeight="1" x14ac:dyDescent="0.25">
      <c r="C20133" s="160" t="s">
        <v>551</v>
      </c>
      <c r="D20133" s="161">
        <v>694.07</v>
      </c>
    </row>
    <row r="20134" spans="3:4" ht="15" hidden="1" customHeight="1" x14ac:dyDescent="0.25">
      <c r="C20134" s="158" t="s">
        <v>312</v>
      </c>
      <c r="D20134" s="159">
        <v>704.5</v>
      </c>
    </row>
    <row r="20135" spans="3:4" ht="15" hidden="1" customHeight="1" x14ac:dyDescent="0.25">
      <c r="C20135" s="160" t="s">
        <v>539</v>
      </c>
      <c r="D20135" s="161">
        <v>1293.77</v>
      </c>
    </row>
    <row r="20136" spans="3:4" ht="15" hidden="1" customHeight="1" x14ac:dyDescent="0.25">
      <c r="C20136" s="158" t="s">
        <v>547</v>
      </c>
      <c r="D20136" s="159">
        <v>523.91999999999996</v>
      </c>
    </row>
    <row r="20137" spans="3:4" ht="15" hidden="1" customHeight="1" x14ac:dyDescent="0.25">
      <c r="C20137" s="160" t="s">
        <v>553</v>
      </c>
      <c r="D20137" s="161">
        <v>964.4</v>
      </c>
    </row>
    <row r="20138" spans="3:4" ht="15" hidden="1" customHeight="1" x14ac:dyDescent="0.25">
      <c r="C20138" s="158" t="s">
        <v>539</v>
      </c>
      <c r="D20138" s="159">
        <v>1091.6400000000001</v>
      </c>
    </row>
    <row r="20139" spans="3:4" ht="15" hidden="1" customHeight="1" x14ac:dyDescent="0.25">
      <c r="C20139" s="160" t="s">
        <v>543</v>
      </c>
      <c r="D20139" s="161">
        <v>135.57</v>
      </c>
    </row>
    <row r="20140" spans="3:4" ht="15" hidden="1" customHeight="1" x14ac:dyDescent="0.25">
      <c r="C20140" s="158" t="s">
        <v>308</v>
      </c>
      <c r="D20140" s="159">
        <v>784.84</v>
      </c>
    </row>
    <row r="20141" spans="3:4" ht="15" hidden="1" customHeight="1" x14ac:dyDescent="0.25">
      <c r="C20141" s="160" t="s">
        <v>548</v>
      </c>
      <c r="D20141" s="161">
        <v>612.63</v>
      </c>
    </row>
    <row r="20142" spans="3:4" ht="15" hidden="1" customHeight="1" x14ac:dyDescent="0.25">
      <c r="C20142" s="158" t="s">
        <v>541</v>
      </c>
      <c r="D20142" s="159">
        <v>333.46</v>
      </c>
    </row>
    <row r="20143" spans="3:4" ht="15" hidden="1" customHeight="1" x14ac:dyDescent="0.25">
      <c r="C20143" s="160" t="s">
        <v>543</v>
      </c>
      <c r="D20143" s="161">
        <v>1193.43</v>
      </c>
    </row>
    <row r="20144" spans="3:4" ht="15" hidden="1" customHeight="1" x14ac:dyDescent="0.25">
      <c r="C20144" s="158" t="s">
        <v>546</v>
      </c>
      <c r="D20144" s="159">
        <v>488.04</v>
      </c>
    </row>
    <row r="20145" spans="3:4" ht="15" hidden="1" customHeight="1" x14ac:dyDescent="0.25">
      <c r="C20145" s="160" t="s">
        <v>309</v>
      </c>
      <c r="D20145" s="161">
        <v>287.33999999999997</v>
      </c>
    </row>
    <row r="20146" spans="3:4" ht="15" hidden="1" customHeight="1" x14ac:dyDescent="0.25">
      <c r="C20146" s="158" t="s">
        <v>541</v>
      </c>
      <c r="D20146" s="159">
        <v>457.22</v>
      </c>
    </row>
    <row r="20147" spans="3:4" ht="15" hidden="1" customHeight="1" x14ac:dyDescent="0.25">
      <c r="C20147" s="160" t="s">
        <v>539</v>
      </c>
      <c r="D20147" s="161">
        <v>1054.23</v>
      </c>
    </row>
    <row r="20148" spans="3:4" ht="15" hidden="1" customHeight="1" x14ac:dyDescent="0.25">
      <c r="C20148" s="158" t="s">
        <v>541</v>
      </c>
      <c r="D20148" s="159">
        <v>679.07</v>
      </c>
    </row>
    <row r="20149" spans="3:4" ht="15" hidden="1" customHeight="1" x14ac:dyDescent="0.25">
      <c r="C20149" s="160" t="s">
        <v>553</v>
      </c>
      <c r="D20149" s="161">
        <v>1060.8499999999999</v>
      </c>
    </row>
    <row r="20150" spans="3:4" ht="15" hidden="1" customHeight="1" x14ac:dyDescent="0.25">
      <c r="C20150" s="158" t="s">
        <v>312</v>
      </c>
      <c r="D20150" s="159">
        <v>628.9</v>
      </c>
    </row>
    <row r="20151" spans="3:4" ht="15" hidden="1" customHeight="1" x14ac:dyDescent="0.25">
      <c r="C20151" s="160" t="s">
        <v>542</v>
      </c>
      <c r="D20151" s="161">
        <v>974.04</v>
      </c>
    </row>
    <row r="20152" spans="3:4" ht="15" hidden="1" customHeight="1" x14ac:dyDescent="0.25">
      <c r="C20152" s="158" t="s">
        <v>542</v>
      </c>
      <c r="D20152" s="159">
        <v>1244.29</v>
      </c>
    </row>
    <row r="20153" spans="3:4" ht="15" hidden="1" customHeight="1" x14ac:dyDescent="0.25">
      <c r="C20153" s="160" t="s">
        <v>543</v>
      </c>
      <c r="D20153" s="161">
        <v>427.45</v>
      </c>
    </row>
    <row r="20154" spans="3:4" ht="15" hidden="1" customHeight="1" x14ac:dyDescent="0.25">
      <c r="C20154" s="158" t="s">
        <v>542</v>
      </c>
      <c r="D20154" s="159">
        <v>629.54999999999995</v>
      </c>
    </row>
    <row r="20155" spans="3:4" ht="15" hidden="1" customHeight="1" x14ac:dyDescent="0.25">
      <c r="C20155" s="160" t="s">
        <v>547</v>
      </c>
      <c r="D20155" s="161">
        <v>908.27</v>
      </c>
    </row>
    <row r="20156" spans="3:4" ht="15" hidden="1" customHeight="1" x14ac:dyDescent="0.25">
      <c r="C20156" s="158" t="s">
        <v>309</v>
      </c>
      <c r="D20156" s="159">
        <v>367.27</v>
      </c>
    </row>
    <row r="20157" spans="3:4" ht="15" hidden="1" customHeight="1" x14ac:dyDescent="0.25">
      <c r="C20157" s="160" t="s">
        <v>308</v>
      </c>
      <c r="D20157" s="161">
        <v>1058.76</v>
      </c>
    </row>
    <row r="20158" spans="3:4" ht="15" hidden="1" customHeight="1" x14ac:dyDescent="0.25">
      <c r="C20158" s="158" t="s">
        <v>542</v>
      </c>
      <c r="D20158" s="159">
        <v>1136.3399999999999</v>
      </c>
    </row>
    <row r="20159" spans="3:4" ht="15" hidden="1" customHeight="1" x14ac:dyDescent="0.25">
      <c r="C20159" s="160" t="s">
        <v>551</v>
      </c>
      <c r="D20159" s="161">
        <v>1079.6199999999999</v>
      </c>
    </row>
    <row r="20160" spans="3:4" ht="15" hidden="1" customHeight="1" x14ac:dyDescent="0.25">
      <c r="C20160" s="158" t="s">
        <v>551</v>
      </c>
      <c r="D20160" s="159">
        <v>921.15</v>
      </c>
    </row>
    <row r="20161" spans="3:4" ht="15" hidden="1" customHeight="1" x14ac:dyDescent="0.25">
      <c r="C20161" s="160" t="s">
        <v>547</v>
      </c>
      <c r="D20161" s="161">
        <v>908.5</v>
      </c>
    </row>
    <row r="20162" spans="3:4" ht="15" hidden="1" customHeight="1" x14ac:dyDescent="0.25">
      <c r="C20162" s="158" t="s">
        <v>546</v>
      </c>
      <c r="D20162" s="159">
        <v>673.95</v>
      </c>
    </row>
    <row r="20163" spans="3:4" ht="15" hidden="1" customHeight="1" x14ac:dyDescent="0.25">
      <c r="C20163" s="160" t="s">
        <v>547</v>
      </c>
      <c r="D20163" s="161">
        <v>154.16999999999999</v>
      </c>
    </row>
    <row r="20164" spans="3:4" ht="15" hidden="1" customHeight="1" x14ac:dyDescent="0.25">
      <c r="C20164" s="158" t="s">
        <v>546</v>
      </c>
      <c r="D20164" s="159">
        <v>1252.22</v>
      </c>
    </row>
    <row r="20165" spans="3:4" ht="15" hidden="1" customHeight="1" x14ac:dyDescent="0.25">
      <c r="C20165" s="160" t="s">
        <v>544</v>
      </c>
      <c r="D20165" s="161">
        <v>697.6</v>
      </c>
    </row>
    <row r="20166" spans="3:4" ht="15" hidden="1" customHeight="1" x14ac:dyDescent="0.25">
      <c r="C20166" s="158" t="s">
        <v>312</v>
      </c>
      <c r="D20166" s="159">
        <v>155.66</v>
      </c>
    </row>
    <row r="20167" spans="3:4" ht="15" hidden="1" customHeight="1" x14ac:dyDescent="0.25">
      <c r="C20167" s="160" t="s">
        <v>312</v>
      </c>
      <c r="D20167" s="161">
        <v>1283.19</v>
      </c>
    </row>
    <row r="20168" spans="3:4" ht="15" hidden="1" customHeight="1" x14ac:dyDescent="0.25">
      <c r="C20168" s="158" t="s">
        <v>542</v>
      </c>
      <c r="D20168" s="159">
        <v>397.42</v>
      </c>
    </row>
    <row r="20169" spans="3:4" ht="15" hidden="1" customHeight="1" x14ac:dyDescent="0.25">
      <c r="C20169" s="160" t="s">
        <v>312</v>
      </c>
      <c r="D20169" s="161">
        <v>1003.74</v>
      </c>
    </row>
    <row r="20170" spans="3:4" ht="15" hidden="1" customHeight="1" x14ac:dyDescent="0.25">
      <c r="C20170" s="158" t="s">
        <v>548</v>
      </c>
      <c r="D20170" s="159">
        <v>1177.1400000000001</v>
      </c>
    </row>
    <row r="20171" spans="3:4" ht="15" hidden="1" customHeight="1" x14ac:dyDescent="0.25">
      <c r="C20171" s="160" t="s">
        <v>540</v>
      </c>
      <c r="D20171" s="161">
        <v>838.53</v>
      </c>
    </row>
    <row r="20172" spans="3:4" ht="15" hidden="1" customHeight="1" x14ac:dyDescent="0.25">
      <c r="C20172" s="158" t="s">
        <v>544</v>
      </c>
      <c r="D20172" s="159">
        <v>254.75</v>
      </c>
    </row>
    <row r="20173" spans="3:4" ht="15" hidden="1" customHeight="1" x14ac:dyDescent="0.25">
      <c r="C20173" s="160" t="s">
        <v>548</v>
      </c>
      <c r="D20173" s="161">
        <v>844.56</v>
      </c>
    </row>
    <row r="20174" spans="3:4" ht="15" hidden="1" customHeight="1" x14ac:dyDescent="0.25">
      <c r="C20174" s="158" t="s">
        <v>542</v>
      </c>
      <c r="D20174" s="159">
        <v>965.54</v>
      </c>
    </row>
    <row r="20175" spans="3:4" ht="15" hidden="1" customHeight="1" x14ac:dyDescent="0.25">
      <c r="C20175" s="160" t="s">
        <v>542</v>
      </c>
      <c r="D20175" s="161">
        <v>887.57</v>
      </c>
    </row>
    <row r="20176" spans="3:4" ht="15" hidden="1" customHeight="1" x14ac:dyDescent="0.25">
      <c r="C20176" s="158" t="s">
        <v>541</v>
      </c>
      <c r="D20176" s="159">
        <v>797.53</v>
      </c>
    </row>
    <row r="20177" spans="3:4" ht="15" hidden="1" customHeight="1" x14ac:dyDescent="0.25">
      <c r="C20177" s="160" t="s">
        <v>309</v>
      </c>
      <c r="D20177" s="161">
        <v>705.03</v>
      </c>
    </row>
    <row r="20178" spans="3:4" ht="15" hidden="1" customHeight="1" x14ac:dyDescent="0.25">
      <c r="C20178" s="158" t="s">
        <v>547</v>
      </c>
      <c r="D20178" s="159">
        <v>653.98</v>
      </c>
    </row>
    <row r="20179" spans="3:4" ht="15" hidden="1" customHeight="1" x14ac:dyDescent="0.25">
      <c r="C20179" s="160" t="s">
        <v>544</v>
      </c>
      <c r="D20179" s="161">
        <v>1007.47</v>
      </c>
    </row>
    <row r="20180" spans="3:4" ht="15" hidden="1" customHeight="1" x14ac:dyDescent="0.25">
      <c r="C20180" s="158" t="s">
        <v>540</v>
      </c>
      <c r="D20180" s="159">
        <v>247.59</v>
      </c>
    </row>
    <row r="20181" spans="3:4" ht="15" hidden="1" customHeight="1" x14ac:dyDescent="0.25">
      <c r="C20181" s="160" t="s">
        <v>307</v>
      </c>
      <c r="D20181" s="161">
        <v>34.119999999999997</v>
      </c>
    </row>
    <row r="20182" spans="3:4" ht="15" hidden="1" customHeight="1" x14ac:dyDescent="0.25">
      <c r="C20182" s="158" t="s">
        <v>308</v>
      </c>
      <c r="D20182" s="159">
        <v>443.34</v>
      </c>
    </row>
    <row r="20183" spans="3:4" ht="15" hidden="1" customHeight="1" x14ac:dyDescent="0.25">
      <c r="C20183" s="160" t="s">
        <v>539</v>
      </c>
      <c r="D20183" s="161">
        <v>799.82</v>
      </c>
    </row>
    <row r="20184" spans="3:4" ht="15" hidden="1" customHeight="1" x14ac:dyDescent="0.25">
      <c r="C20184" s="158" t="s">
        <v>558</v>
      </c>
      <c r="D20184" s="159">
        <v>447.32</v>
      </c>
    </row>
    <row r="20185" spans="3:4" ht="15" hidden="1" customHeight="1" x14ac:dyDescent="0.25">
      <c r="C20185" s="160" t="s">
        <v>543</v>
      </c>
      <c r="D20185" s="161">
        <v>1237.01</v>
      </c>
    </row>
    <row r="20186" spans="3:4" ht="15" hidden="1" customHeight="1" x14ac:dyDescent="0.25">
      <c r="C20186" s="158" t="s">
        <v>557</v>
      </c>
      <c r="D20186" s="159">
        <v>698.53</v>
      </c>
    </row>
    <row r="20187" spans="3:4" ht="15" hidden="1" customHeight="1" x14ac:dyDescent="0.25">
      <c r="C20187" s="160" t="s">
        <v>539</v>
      </c>
      <c r="D20187" s="161">
        <v>611.37</v>
      </c>
    </row>
    <row r="20188" spans="3:4" ht="15" hidden="1" customHeight="1" x14ac:dyDescent="0.25">
      <c r="C20188" s="158" t="s">
        <v>553</v>
      </c>
      <c r="D20188" s="159">
        <v>989.44</v>
      </c>
    </row>
    <row r="20189" spans="3:4" ht="15" hidden="1" customHeight="1" x14ac:dyDescent="0.25">
      <c r="C20189" s="160" t="s">
        <v>555</v>
      </c>
      <c r="D20189" s="161">
        <v>477.23</v>
      </c>
    </row>
    <row r="20190" spans="3:4" ht="15" hidden="1" customHeight="1" x14ac:dyDescent="0.25">
      <c r="C20190" s="158" t="s">
        <v>312</v>
      </c>
      <c r="D20190" s="159">
        <v>950.88</v>
      </c>
    </row>
    <row r="20191" spans="3:4" ht="15" hidden="1" customHeight="1" x14ac:dyDescent="0.25">
      <c r="C20191" s="160" t="s">
        <v>540</v>
      </c>
      <c r="D20191" s="161">
        <v>487.07</v>
      </c>
    </row>
    <row r="20192" spans="3:4" ht="15" hidden="1" customHeight="1" x14ac:dyDescent="0.25">
      <c r="C20192" s="158" t="s">
        <v>312</v>
      </c>
      <c r="D20192" s="159">
        <v>340.17</v>
      </c>
    </row>
    <row r="20193" spans="3:4" ht="15" hidden="1" customHeight="1" x14ac:dyDescent="0.25">
      <c r="C20193" s="160" t="s">
        <v>551</v>
      </c>
      <c r="D20193" s="161">
        <v>240.23</v>
      </c>
    </row>
    <row r="20194" spans="3:4" ht="15" hidden="1" customHeight="1" x14ac:dyDescent="0.25">
      <c r="C20194" s="158" t="s">
        <v>309</v>
      </c>
      <c r="D20194" s="159">
        <v>824.39</v>
      </c>
    </row>
    <row r="20195" spans="3:4" ht="15" hidden="1" customHeight="1" x14ac:dyDescent="0.25">
      <c r="C20195" s="160" t="s">
        <v>544</v>
      </c>
      <c r="D20195" s="161">
        <v>375.4</v>
      </c>
    </row>
    <row r="20196" spans="3:4" ht="15" hidden="1" customHeight="1" x14ac:dyDescent="0.25">
      <c r="C20196" s="158" t="s">
        <v>543</v>
      </c>
      <c r="D20196" s="159">
        <v>665.03</v>
      </c>
    </row>
    <row r="20197" spans="3:4" ht="15" hidden="1" customHeight="1" x14ac:dyDescent="0.25">
      <c r="C20197" s="160" t="s">
        <v>312</v>
      </c>
      <c r="D20197" s="161">
        <v>205.83</v>
      </c>
    </row>
    <row r="20198" spans="3:4" ht="15" hidden="1" customHeight="1" x14ac:dyDescent="0.25">
      <c r="C20198" s="158" t="s">
        <v>539</v>
      </c>
      <c r="D20198" s="159">
        <v>671.77</v>
      </c>
    </row>
    <row r="20199" spans="3:4" ht="15" hidden="1" customHeight="1" x14ac:dyDescent="0.25">
      <c r="C20199" s="160" t="s">
        <v>553</v>
      </c>
      <c r="D20199" s="161">
        <v>364.47</v>
      </c>
    </row>
    <row r="20200" spans="3:4" ht="15" hidden="1" customHeight="1" x14ac:dyDescent="0.25">
      <c r="C20200" s="158" t="s">
        <v>540</v>
      </c>
      <c r="D20200" s="159">
        <v>403.88</v>
      </c>
    </row>
    <row r="20201" spans="3:4" ht="15" hidden="1" customHeight="1" x14ac:dyDescent="0.25">
      <c r="C20201" s="160" t="s">
        <v>553</v>
      </c>
      <c r="D20201" s="161">
        <v>385.65</v>
      </c>
    </row>
    <row r="20202" spans="3:4" ht="15" hidden="1" customHeight="1" x14ac:dyDescent="0.25">
      <c r="C20202" s="158" t="s">
        <v>542</v>
      </c>
      <c r="D20202" s="159">
        <v>1157.9100000000001</v>
      </c>
    </row>
    <row r="20203" spans="3:4" ht="15" hidden="1" customHeight="1" x14ac:dyDescent="0.25">
      <c r="C20203" s="160" t="s">
        <v>543</v>
      </c>
      <c r="D20203" s="161">
        <v>990.9</v>
      </c>
    </row>
    <row r="20204" spans="3:4" ht="15" hidden="1" customHeight="1" x14ac:dyDescent="0.25">
      <c r="C20204" s="158" t="s">
        <v>540</v>
      </c>
      <c r="D20204" s="159">
        <v>588.45000000000005</v>
      </c>
    </row>
    <row r="20205" spans="3:4" ht="15" hidden="1" customHeight="1" x14ac:dyDescent="0.25">
      <c r="C20205" s="160" t="s">
        <v>549</v>
      </c>
      <c r="D20205" s="161">
        <v>522.05999999999995</v>
      </c>
    </row>
    <row r="20206" spans="3:4" ht="15" hidden="1" customHeight="1" x14ac:dyDescent="0.25">
      <c r="C20206" s="158" t="s">
        <v>552</v>
      </c>
      <c r="D20206" s="159">
        <v>569.23</v>
      </c>
    </row>
    <row r="20207" spans="3:4" ht="15" hidden="1" customHeight="1" x14ac:dyDescent="0.25">
      <c r="C20207" s="160" t="s">
        <v>308</v>
      </c>
      <c r="D20207" s="161">
        <v>486.39</v>
      </c>
    </row>
    <row r="20208" spans="3:4" ht="15" hidden="1" customHeight="1" x14ac:dyDescent="0.25">
      <c r="C20208" s="158" t="s">
        <v>312</v>
      </c>
      <c r="D20208" s="159">
        <v>617.27</v>
      </c>
    </row>
    <row r="20209" spans="3:4" ht="15" hidden="1" customHeight="1" x14ac:dyDescent="0.25">
      <c r="C20209" s="160" t="s">
        <v>312</v>
      </c>
      <c r="D20209" s="161">
        <v>930</v>
      </c>
    </row>
    <row r="20210" spans="3:4" ht="15" hidden="1" customHeight="1" x14ac:dyDescent="0.25">
      <c r="C20210" s="158" t="s">
        <v>558</v>
      </c>
      <c r="D20210" s="159">
        <v>577.48</v>
      </c>
    </row>
    <row r="20211" spans="3:4" ht="15" hidden="1" customHeight="1" x14ac:dyDescent="0.25">
      <c r="C20211" s="160" t="s">
        <v>545</v>
      </c>
      <c r="D20211" s="161">
        <v>601.71</v>
      </c>
    </row>
    <row r="20212" spans="3:4" ht="15" hidden="1" customHeight="1" x14ac:dyDescent="0.25">
      <c r="C20212" s="158" t="s">
        <v>547</v>
      </c>
      <c r="D20212" s="159">
        <v>718.48</v>
      </c>
    </row>
    <row r="20213" spans="3:4" ht="15" hidden="1" customHeight="1" x14ac:dyDescent="0.25">
      <c r="C20213" s="160" t="s">
        <v>542</v>
      </c>
      <c r="D20213" s="161">
        <v>1156.32</v>
      </c>
    </row>
    <row r="20214" spans="3:4" ht="15" hidden="1" customHeight="1" x14ac:dyDescent="0.25">
      <c r="C20214" s="158" t="s">
        <v>546</v>
      </c>
      <c r="D20214" s="159">
        <v>547.11</v>
      </c>
    </row>
    <row r="20215" spans="3:4" ht="15" hidden="1" customHeight="1" x14ac:dyDescent="0.25">
      <c r="C20215" s="160" t="s">
        <v>308</v>
      </c>
      <c r="D20215" s="161">
        <v>845.64</v>
      </c>
    </row>
    <row r="20216" spans="3:4" ht="15" hidden="1" customHeight="1" x14ac:dyDescent="0.25">
      <c r="C20216" s="158" t="s">
        <v>544</v>
      </c>
      <c r="D20216" s="159">
        <v>546.37</v>
      </c>
    </row>
    <row r="20217" spans="3:4" ht="15" hidden="1" customHeight="1" x14ac:dyDescent="0.25">
      <c r="C20217" s="160" t="s">
        <v>557</v>
      </c>
      <c r="D20217" s="161">
        <v>1038.6199999999999</v>
      </c>
    </row>
    <row r="20218" spans="3:4" ht="15" hidden="1" customHeight="1" x14ac:dyDescent="0.25">
      <c r="C20218" s="158" t="s">
        <v>558</v>
      </c>
      <c r="D20218" s="159">
        <v>782.48</v>
      </c>
    </row>
    <row r="20219" spans="3:4" ht="15" hidden="1" customHeight="1" x14ac:dyDescent="0.25">
      <c r="C20219" s="160" t="s">
        <v>556</v>
      </c>
      <c r="D20219" s="161">
        <v>722.24</v>
      </c>
    </row>
    <row r="20220" spans="3:4" ht="15" hidden="1" customHeight="1" x14ac:dyDescent="0.25">
      <c r="C20220" s="158" t="s">
        <v>558</v>
      </c>
      <c r="D20220" s="159">
        <v>514.29999999999995</v>
      </c>
    </row>
    <row r="20221" spans="3:4" ht="15" hidden="1" customHeight="1" x14ac:dyDescent="0.25">
      <c r="C20221" s="160" t="s">
        <v>545</v>
      </c>
      <c r="D20221" s="161">
        <v>516.54999999999995</v>
      </c>
    </row>
    <row r="20222" spans="3:4" ht="15" hidden="1" customHeight="1" x14ac:dyDescent="0.25">
      <c r="C20222" s="158" t="s">
        <v>307</v>
      </c>
      <c r="D20222" s="159">
        <v>781.76</v>
      </c>
    </row>
    <row r="20223" spans="3:4" ht="15" hidden="1" customHeight="1" x14ac:dyDescent="0.25">
      <c r="C20223" s="160" t="s">
        <v>545</v>
      </c>
      <c r="D20223" s="161">
        <v>1228.93</v>
      </c>
    </row>
    <row r="20224" spans="3:4" ht="15" hidden="1" customHeight="1" x14ac:dyDescent="0.25">
      <c r="C20224" s="158" t="s">
        <v>307</v>
      </c>
      <c r="D20224" s="159">
        <v>1162.42</v>
      </c>
    </row>
    <row r="20225" spans="3:4" ht="15" hidden="1" customHeight="1" x14ac:dyDescent="0.25">
      <c r="C20225" s="160" t="s">
        <v>546</v>
      </c>
      <c r="D20225" s="161">
        <v>498.8</v>
      </c>
    </row>
    <row r="20226" spans="3:4" ht="15" hidden="1" customHeight="1" x14ac:dyDescent="0.25">
      <c r="C20226" s="158" t="s">
        <v>548</v>
      </c>
      <c r="D20226" s="159">
        <v>1015.53</v>
      </c>
    </row>
    <row r="20227" spans="3:4" ht="15" hidden="1" customHeight="1" x14ac:dyDescent="0.25">
      <c r="C20227" s="160" t="s">
        <v>543</v>
      </c>
      <c r="D20227" s="161">
        <v>47.48</v>
      </c>
    </row>
    <row r="20228" spans="3:4" ht="15" hidden="1" customHeight="1" x14ac:dyDescent="0.25">
      <c r="C20228" s="158" t="s">
        <v>308</v>
      </c>
      <c r="D20228" s="159">
        <v>671.3</v>
      </c>
    </row>
    <row r="20229" spans="3:4" ht="15" hidden="1" customHeight="1" x14ac:dyDescent="0.25">
      <c r="C20229" s="160" t="s">
        <v>307</v>
      </c>
      <c r="D20229" s="161">
        <v>684.19</v>
      </c>
    </row>
    <row r="20230" spans="3:4" ht="15" hidden="1" customHeight="1" x14ac:dyDescent="0.25">
      <c r="C20230" s="158" t="s">
        <v>546</v>
      </c>
      <c r="D20230" s="159">
        <v>484.21</v>
      </c>
    </row>
    <row r="20231" spans="3:4" ht="15" hidden="1" customHeight="1" x14ac:dyDescent="0.25">
      <c r="C20231" s="160" t="s">
        <v>544</v>
      </c>
      <c r="D20231" s="161">
        <v>868.6</v>
      </c>
    </row>
    <row r="20232" spans="3:4" ht="15" hidden="1" customHeight="1" x14ac:dyDescent="0.25">
      <c r="C20232" s="158" t="s">
        <v>549</v>
      </c>
      <c r="D20232" s="159">
        <v>530.67999999999995</v>
      </c>
    </row>
    <row r="20233" spans="3:4" ht="15" hidden="1" customHeight="1" x14ac:dyDescent="0.25">
      <c r="C20233" s="160" t="s">
        <v>546</v>
      </c>
      <c r="D20233" s="161">
        <v>1184.7</v>
      </c>
    </row>
    <row r="20234" spans="3:4" ht="15" hidden="1" customHeight="1" x14ac:dyDescent="0.25">
      <c r="C20234" s="158" t="s">
        <v>542</v>
      </c>
      <c r="D20234" s="159">
        <v>1189.03</v>
      </c>
    </row>
    <row r="20235" spans="3:4" ht="15" hidden="1" customHeight="1" x14ac:dyDescent="0.25">
      <c r="C20235" s="160" t="s">
        <v>554</v>
      </c>
      <c r="D20235" s="161">
        <v>109.98</v>
      </c>
    </row>
    <row r="20236" spans="3:4" ht="15" hidden="1" customHeight="1" x14ac:dyDescent="0.25">
      <c r="C20236" s="158" t="s">
        <v>548</v>
      </c>
      <c r="D20236" s="159">
        <v>15.14</v>
      </c>
    </row>
    <row r="20237" spans="3:4" ht="15" hidden="1" customHeight="1" x14ac:dyDescent="0.25">
      <c r="C20237" s="160" t="s">
        <v>539</v>
      </c>
      <c r="D20237" s="161">
        <v>830.66</v>
      </c>
    </row>
    <row r="20238" spans="3:4" ht="15" hidden="1" customHeight="1" x14ac:dyDescent="0.25">
      <c r="C20238" s="158" t="s">
        <v>550</v>
      </c>
      <c r="D20238" s="159">
        <v>714.77</v>
      </c>
    </row>
    <row r="20239" spans="3:4" ht="15" hidden="1" customHeight="1" x14ac:dyDescent="0.25">
      <c r="C20239" s="160" t="s">
        <v>544</v>
      </c>
      <c r="D20239" s="161">
        <v>282.77999999999997</v>
      </c>
    </row>
    <row r="20240" spans="3:4" ht="15" hidden="1" customHeight="1" x14ac:dyDescent="0.25">
      <c r="C20240" s="158" t="s">
        <v>556</v>
      </c>
      <c r="D20240" s="159">
        <v>664.88</v>
      </c>
    </row>
    <row r="20241" spans="3:4" ht="15" hidden="1" customHeight="1" x14ac:dyDescent="0.25">
      <c r="C20241" s="160" t="s">
        <v>553</v>
      </c>
      <c r="D20241" s="161">
        <v>618.9</v>
      </c>
    </row>
    <row r="20242" spans="3:4" ht="15" hidden="1" customHeight="1" x14ac:dyDescent="0.25">
      <c r="C20242" s="158" t="s">
        <v>546</v>
      </c>
      <c r="D20242" s="159">
        <v>916.93</v>
      </c>
    </row>
    <row r="20243" spans="3:4" ht="15" hidden="1" customHeight="1" x14ac:dyDescent="0.25">
      <c r="C20243" s="160" t="s">
        <v>552</v>
      </c>
      <c r="D20243" s="161">
        <v>1283.26</v>
      </c>
    </row>
    <row r="20244" spans="3:4" ht="15" hidden="1" customHeight="1" x14ac:dyDescent="0.25">
      <c r="C20244" s="158" t="s">
        <v>539</v>
      </c>
      <c r="D20244" s="159">
        <v>844.99</v>
      </c>
    </row>
    <row r="20245" spans="3:4" ht="15" hidden="1" customHeight="1" x14ac:dyDescent="0.25">
      <c r="C20245" s="160" t="s">
        <v>558</v>
      </c>
      <c r="D20245" s="161">
        <v>1151.8699999999999</v>
      </c>
    </row>
    <row r="20246" spans="3:4" ht="15" hidden="1" customHeight="1" x14ac:dyDescent="0.25">
      <c r="C20246" s="158" t="s">
        <v>540</v>
      </c>
      <c r="D20246" s="159">
        <v>791.93</v>
      </c>
    </row>
    <row r="20247" spans="3:4" ht="15" hidden="1" customHeight="1" x14ac:dyDescent="0.25">
      <c r="C20247" s="160" t="s">
        <v>551</v>
      </c>
      <c r="D20247" s="161">
        <v>684.04</v>
      </c>
    </row>
    <row r="20248" spans="3:4" ht="15" hidden="1" customHeight="1" x14ac:dyDescent="0.25">
      <c r="C20248" s="158" t="s">
        <v>552</v>
      </c>
      <c r="D20248" s="159">
        <v>655.49</v>
      </c>
    </row>
    <row r="20249" spans="3:4" ht="15" hidden="1" customHeight="1" x14ac:dyDescent="0.25">
      <c r="C20249" s="160" t="s">
        <v>544</v>
      </c>
      <c r="D20249" s="161">
        <v>754.87</v>
      </c>
    </row>
    <row r="20250" spans="3:4" ht="15" hidden="1" customHeight="1" x14ac:dyDescent="0.25">
      <c r="C20250" s="158" t="s">
        <v>542</v>
      </c>
      <c r="D20250" s="159">
        <v>883.53</v>
      </c>
    </row>
    <row r="20251" spans="3:4" ht="15" hidden="1" customHeight="1" x14ac:dyDescent="0.25">
      <c r="C20251" s="160" t="s">
        <v>543</v>
      </c>
      <c r="D20251" s="161">
        <v>302.12</v>
      </c>
    </row>
    <row r="20252" spans="3:4" ht="15" hidden="1" customHeight="1" x14ac:dyDescent="0.25">
      <c r="C20252" s="158" t="s">
        <v>553</v>
      </c>
      <c r="D20252" s="159">
        <v>1254.18</v>
      </c>
    </row>
    <row r="20253" spans="3:4" ht="15" hidden="1" customHeight="1" x14ac:dyDescent="0.25">
      <c r="C20253" s="160" t="s">
        <v>309</v>
      </c>
      <c r="D20253" s="161">
        <v>168.84</v>
      </c>
    </row>
    <row r="20254" spans="3:4" ht="15" hidden="1" customHeight="1" x14ac:dyDescent="0.25">
      <c r="C20254" s="158" t="s">
        <v>548</v>
      </c>
      <c r="D20254" s="159">
        <v>312.75</v>
      </c>
    </row>
    <row r="20255" spans="3:4" ht="15" hidden="1" customHeight="1" x14ac:dyDescent="0.25">
      <c r="C20255" s="160" t="s">
        <v>551</v>
      </c>
      <c r="D20255" s="161">
        <v>15.92</v>
      </c>
    </row>
    <row r="20256" spans="3:4" ht="15" hidden="1" customHeight="1" x14ac:dyDescent="0.25">
      <c r="C20256" s="158" t="s">
        <v>542</v>
      </c>
      <c r="D20256" s="159">
        <v>786.5</v>
      </c>
    </row>
    <row r="20257" spans="3:4" ht="15" hidden="1" customHeight="1" x14ac:dyDescent="0.25">
      <c r="C20257" s="160" t="s">
        <v>546</v>
      </c>
      <c r="D20257" s="161">
        <v>671.85</v>
      </c>
    </row>
    <row r="20258" spans="3:4" ht="15" hidden="1" customHeight="1" x14ac:dyDescent="0.25">
      <c r="C20258" s="158" t="s">
        <v>307</v>
      </c>
      <c r="D20258" s="159">
        <v>1240.77</v>
      </c>
    </row>
    <row r="20259" spans="3:4" ht="15" hidden="1" customHeight="1" x14ac:dyDescent="0.25">
      <c r="C20259" s="160" t="s">
        <v>549</v>
      </c>
      <c r="D20259" s="161">
        <v>459.72</v>
      </c>
    </row>
    <row r="20260" spans="3:4" ht="15" hidden="1" customHeight="1" x14ac:dyDescent="0.25">
      <c r="C20260" s="158" t="s">
        <v>545</v>
      </c>
      <c r="D20260" s="159">
        <v>710.69</v>
      </c>
    </row>
    <row r="20261" spans="3:4" ht="15" hidden="1" customHeight="1" x14ac:dyDescent="0.25">
      <c r="C20261" s="160" t="s">
        <v>542</v>
      </c>
      <c r="D20261" s="161">
        <v>995.42</v>
      </c>
    </row>
    <row r="20262" spans="3:4" ht="15" hidden="1" customHeight="1" x14ac:dyDescent="0.25">
      <c r="C20262" s="158" t="s">
        <v>308</v>
      </c>
      <c r="D20262" s="159">
        <v>778.36</v>
      </c>
    </row>
    <row r="20263" spans="3:4" ht="15" hidden="1" customHeight="1" x14ac:dyDescent="0.25">
      <c r="C20263" s="160" t="s">
        <v>553</v>
      </c>
      <c r="D20263" s="161">
        <v>865.79</v>
      </c>
    </row>
    <row r="20264" spans="3:4" ht="15" hidden="1" customHeight="1" x14ac:dyDescent="0.25">
      <c r="C20264" s="158" t="s">
        <v>307</v>
      </c>
      <c r="D20264" s="159">
        <v>796.36</v>
      </c>
    </row>
    <row r="20265" spans="3:4" ht="15" hidden="1" customHeight="1" x14ac:dyDescent="0.25">
      <c r="C20265" s="160" t="s">
        <v>549</v>
      </c>
      <c r="D20265" s="161">
        <v>287.33</v>
      </c>
    </row>
    <row r="20266" spans="3:4" ht="15" hidden="1" customHeight="1" x14ac:dyDescent="0.25">
      <c r="C20266" s="158" t="s">
        <v>308</v>
      </c>
      <c r="D20266" s="159">
        <v>237.05</v>
      </c>
    </row>
    <row r="20267" spans="3:4" ht="15" hidden="1" customHeight="1" x14ac:dyDescent="0.25">
      <c r="C20267" s="160" t="s">
        <v>553</v>
      </c>
      <c r="D20267" s="161">
        <v>499.28</v>
      </c>
    </row>
    <row r="20268" spans="3:4" ht="15" hidden="1" customHeight="1" x14ac:dyDescent="0.25">
      <c r="C20268" s="158" t="s">
        <v>548</v>
      </c>
      <c r="D20268" s="159">
        <v>492.26</v>
      </c>
    </row>
    <row r="20269" spans="3:4" ht="15" hidden="1" customHeight="1" x14ac:dyDescent="0.25">
      <c r="C20269" s="160" t="s">
        <v>539</v>
      </c>
      <c r="D20269" s="161">
        <v>40.229999999999997</v>
      </c>
    </row>
    <row r="20270" spans="3:4" ht="15" hidden="1" customHeight="1" x14ac:dyDescent="0.25">
      <c r="C20270" s="158" t="s">
        <v>309</v>
      </c>
      <c r="D20270" s="159">
        <v>1029.3800000000001</v>
      </c>
    </row>
    <row r="20271" spans="3:4" ht="15" hidden="1" customHeight="1" x14ac:dyDescent="0.25">
      <c r="C20271" s="160" t="s">
        <v>541</v>
      </c>
      <c r="D20271" s="161">
        <v>478.42</v>
      </c>
    </row>
    <row r="20272" spans="3:4" ht="15" hidden="1" customHeight="1" x14ac:dyDescent="0.25">
      <c r="C20272" s="158" t="s">
        <v>555</v>
      </c>
      <c r="D20272" s="159">
        <v>276.48</v>
      </c>
    </row>
    <row r="20273" spans="3:4" ht="15" hidden="1" customHeight="1" x14ac:dyDescent="0.25">
      <c r="C20273" s="160" t="s">
        <v>549</v>
      </c>
      <c r="D20273" s="161">
        <v>509.8</v>
      </c>
    </row>
    <row r="20274" spans="3:4" ht="15" hidden="1" customHeight="1" x14ac:dyDescent="0.25">
      <c r="C20274" s="158" t="s">
        <v>540</v>
      </c>
      <c r="D20274" s="159">
        <v>760.58</v>
      </c>
    </row>
    <row r="20275" spans="3:4" ht="15" hidden="1" customHeight="1" x14ac:dyDescent="0.25">
      <c r="C20275" s="160" t="s">
        <v>546</v>
      </c>
      <c r="D20275" s="161">
        <v>528.4</v>
      </c>
    </row>
    <row r="20276" spans="3:4" ht="15" hidden="1" customHeight="1" x14ac:dyDescent="0.25">
      <c r="C20276" s="158" t="s">
        <v>545</v>
      </c>
      <c r="D20276" s="159">
        <v>783.91</v>
      </c>
    </row>
    <row r="20277" spans="3:4" ht="15" hidden="1" customHeight="1" x14ac:dyDescent="0.25">
      <c r="C20277" s="160" t="s">
        <v>552</v>
      </c>
      <c r="D20277" s="161">
        <v>43.22</v>
      </c>
    </row>
    <row r="20278" spans="3:4" ht="15" hidden="1" customHeight="1" x14ac:dyDescent="0.25">
      <c r="C20278" s="158" t="s">
        <v>546</v>
      </c>
      <c r="D20278" s="159">
        <v>554.62</v>
      </c>
    </row>
    <row r="20279" spans="3:4" ht="15" hidden="1" customHeight="1" x14ac:dyDescent="0.25">
      <c r="C20279" s="160" t="s">
        <v>543</v>
      </c>
      <c r="D20279" s="161">
        <v>468.99</v>
      </c>
    </row>
    <row r="20280" spans="3:4" ht="15" hidden="1" customHeight="1" x14ac:dyDescent="0.25">
      <c r="C20280" s="158" t="s">
        <v>551</v>
      </c>
      <c r="D20280" s="159">
        <v>959.33</v>
      </c>
    </row>
    <row r="20281" spans="3:4" ht="15" hidden="1" customHeight="1" x14ac:dyDescent="0.25">
      <c r="C20281" s="160" t="s">
        <v>552</v>
      </c>
      <c r="D20281" s="161">
        <v>410.22</v>
      </c>
    </row>
    <row r="20282" spans="3:4" ht="15" hidden="1" customHeight="1" x14ac:dyDescent="0.25">
      <c r="C20282" s="158" t="s">
        <v>308</v>
      </c>
      <c r="D20282" s="159">
        <v>1121.3699999999999</v>
      </c>
    </row>
    <row r="20283" spans="3:4" ht="15" hidden="1" customHeight="1" x14ac:dyDescent="0.25">
      <c r="C20283" s="160" t="s">
        <v>309</v>
      </c>
      <c r="D20283" s="161">
        <v>211.83</v>
      </c>
    </row>
    <row r="20284" spans="3:4" ht="15" hidden="1" customHeight="1" x14ac:dyDescent="0.25">
      <c r="C20284" s="158" t="s">
        <v>307</v>
      </c>
      <c r="D20284" s="159">
        <v>482.48</v>
      </c>
    </row>
    <row r="20285" spans="3:4" ht="15" hidden="1" customHeight="1" x14ac:dyDescent="0.25">
      <c r="C20285" s="160" t="s">
        <v>543</v>
      </c>
      <c r="D20285" s="161">
        <v>391.2</v>
      </c>
    </row>
    <row r="20286" spans="3:4" ht="15" hidden="1" customHeight="1" x14ac:dyDescent="0.25">
      <c r="C20286" s="158" t="s">
        <v>548</v>
      </c>
      <c r="D20286" s="159">
        <v>436.54</v>
      </c>
    </row>
    <row r="20287" spans="3:4" ht="15" hidden="1" customHeight="1" x14ac:dyDescent="0.25">
      <c r="C20287" s="160" t="s">
        <v>551</v>
      </c>
      <c r="D20287" s="161">
        <v>1058.1199999999999</v>
      </c>
    </row>
    <row r="20288" spans="3:4" ht="15" hidden="1" customHeight="1" x14ac:dyDescent="0.25">
      <c r="C20288" s="158" t="s">
        <v>543</v>
      </c>
      <c r="D20288" s="159">
        <v>1169.9100000000001</v>
      </c>
    </row>
    <row r="20289" spans="3:4" ht="15" hidden="1" customHeight="1" x14ac:dyDescent="0.25">
      <c r="C20289" s="160" t="s">
        <v>539</v>
      </c>
      <c r="D20289" s="161">
        <v>617.97</v>
      </c>
    </row>
    <row r="20290" spans="3:4" ht="15" hidden="1" customHeight="1" x14ac:dyDescent="0.25">
      <c r="C20290" s="158" t="s">
        <v>540</v>
      </c>
      <c r="D20290" s="159">
        <v>505.57</v>
      </c>
    </row>
    <row r="20291" spans="3:4" ht="15" hidden="1" customHeight="1" x14ac:dyDescent="0.25">
      <c r="C20291" s="160" t="s">
        <v>307</v>
      </c>
      <c r="D20291" s="161">
        <v>154.76</v>
      </c>
    </row>
    <row r="20292" spans="3:4" ht="15" hidden="1" customHeight="1" x14ac:dyDescent="0.25">
      <c r="C20292" s="158" t="s">
        <v>539</v>
      </c>
      <c r="D20292" s="159">
        <v>441.37</v>
      </c>
    </row>
    <row r="20293" spans="3:4" ht="15" hidden="1" customHeight="1" x14ac:dyDescent="0.25">
      <c r="C20293" s="160" t="s">
        <v>547</v>
      </c>
      <c r="D20293" s="161">
        <v>191.05</v>
      </c>
    </row>
    <row r="20294" spans="3:4" ht="15" hidden="1" customHeight="1" x14ac:dyDescent="0.25">
      <c r="C20294" s="158" t="s">
        <v>540</v>
      </c>
      <c r="D20294" s="159">
        <v>90.39</v>
      </c>
    </row>
    <row r="20295" spans="3:4" ht="15" hidden="1" customHeight="1" x14ac:dyDescent="0.25">
      <c r="C20295" s="160" t="s">
        <v>309</v>
      </c>
      <c r="D20295" s="161">
        <v>855.05</v>
      </c>
    </row>
    <row r="20296" spans="3:4" ht="15" hidden="1" customHeight="1" x14ac:dyDescent="0.25">
      <c r="C20296" s="158" t="s">
        <v>551</v>
      </c>
      <c r="D20296" s="159">
        <v>1100.3900000000001</v>
      </c>
    </row>
    <row r="20297" spans="3:4" ht="15" hidden="1" customHeight="1" x14ac:dyDescent="0.25">
      <c r="C20297" s="160" t="s">
        <v>552</v>
      </c>
      <c r="D20297" s="161">
        <v>703.78</v>
      </c>
    </row>
    <row r="20298" spans="3:4" ht="15" hidden="1" customHeight="1" x14ac:dyDescent="0.25">
      <c r="C20298" s="158" t="s">
        <v>541</v>
      </c>
      <c r="D20298" s="159">
        <v>1136.22</v>
      </c>
    </row>
    <row r="20299" spans="3:4" ht="15" hidden="1" customHeight="1" x14ac:dyDescent="0.25">
      <c r="C20299" s="160" t="s">
        <v>308</v>
      </c>
      <c r="D20299" s="161">
        <v>414.64</v>
      </c>
    </row>
    <row r="20300" spans="3:4" ht="15" hidden="1" customHeight="1" x14ac:dyDescent="0.25">
      <c r="C20300" s="158" t="s">
        <v>550</v>
      </c>
      <c r="D20300" s="159">
        <v>433.88</v>
      </c>
    </row>
    <row r="20301" spans="3:4" ht="15" hidden="1" customHeight="1" x14ac:dyDescent="0.25">
      <c r="C20301" s="160" t="s">
        <v>540</v>
      </c>
      <c r="D20301" s="161">
        <v>180.05</v>
      </c>
    </row>
    <row r="20302" spans="3:4" ht="15" hidden="1" customHeight="1" x14ac:dyDescent="0.25">
      <c r="C20302" s="158" t="s">
        <v>308</v>
      </c>
      <c r="D20302" s="159">
        <v>430.25</v>
      </c>
    </row>
    <row r="20303" spans="3:4" ht="15" hidden="1" customHeight="1" x14ac:dyDescent="0.25">
      <c r="C20303" s="160" t="s">
        <v>542</v>
      </c>
      <c r="D20303" s="161">
        <v>646.92999999999995</v>
      </c>
    </row>
    <row r="20304" spans="3:4" ht="15" hidden="1" customHeight="1" x14ac:dyDescent="0.25">
      <c r="C20304" s="158" t="s">
        <v>553</v>
      </c>
      <c r="D20304" s="159">
        <v>571.22</v>
      </c>
    </row>
    <row r="20305" spans="3:4" ht="15" hidden="1" customHeight="1" x14ac:dyDescent="0.25">
      <c r="C20305" s="160" t="s">
        <v>542</v>
      </c>
      <c r="D20305" s="161">
        <v>130.86000000000001</v>
      </c>
    </row>
    <row r="20306" spans="3:4" ht="15" hidden="1" customHeight="1" x14ac:dyDescent="0.25">
      <c r="C20306" s="158" t="s">
        <v>309</v>
      </c>
      <c r="D20306" s="159">
        <v>657.5</v>
      </c>
    </row>
    <row r="20307" spans="3:4" ht="15" hidden="1" customHeight="1" x14ac:dyDescent="0.25">
      <c r="C20307" s="160" t="s">
        <v>551</v>
      </c>
      <c r="D20307" s="161">
        <v>1087.5899999999999</v>
      </c>
    </row>
    <row r="20308" spans="3:4" ht="15" hidden="1" customHeight="1" x14ac:dyDescent="0.25">
      <c r="C20308" s="158" t="s">
        <v>309</v>
      </c>
      <c r="D20308" s="159">
        <v>732.42</v>
      </c>
    </row>
    <row r="20309" spans="3:4" ht="15" hidden="1" customHeight="1" x14ac:dyDescent="0.25">
      <c r="C20309" s="160" t="s">
        <v>309</v>
      </c>
      <c r="D20309" s="161">
        <v>693.59</v>
      </c>
    </row>
    <row r="20310" spans="3:4" ht="15" hidden="1" customHeight="1" x14ac:dyDescent="0.25">
      <c r="C20310" s="158" t="s">
        <v>309</v>
      </c>
      <c r="D20310" s="159">
        <v>772.13</v>
      </c>
    </row>
    <row r="20311" spans="3:4" ht="15" hidden="1" customHeight="1" x14ac:dyDescent="0.25">
      <c r="C20311" s="160" t="s">
        <v>553</v>
      </c>
      <c r="D20311" s="161">
        <v>16.760000000000002</v>
      </c>
    </row>
    <row r="20312" spans="3:4" ht="15" hidden="1" customHeight="1" x14ac:dyDescent="0.25">
      <c r="C20312" s="158" t="s">
        <v>542</v>
      </c>
      <c r="D20312" s="159">
        <v>1041.25</v>
      </c>
    </row>
    <row r="20313" spans="3:4" ht="15" hidden="1" customHeight="1" x14ac:dyDescent="0.25">
      <c r="C20313" s="160" t="s">
        <v>548</v>
      </c>
      <c r="D20313" s="161">
        <v>443.23</v>
      </c>
    </row>
    <row r="20314" spans="3:4" ht="15" hidden="1" customHeight="1" x14ac:dyDescent="0.25">
      <c r="C20314" s="158" t="s">
        <v>540</v>
      </c>
      <c r="D20314" s="159">
        <v>159.75</v>
      </c>
    </row>
    <row r="20315" spans="3:4" ht="15" hidden="1" customHeight="1" x14ac:dyDescent="0.25">
      <c r="C20315" s="160" t="s">
        <v>308</v>
      </c>
      <c r="D20315" s="161">
        <v>454.43</v>
      </c>
    </row>
    <row r="20316" spans="3:4" ht="15" hidden="1" customHeight="1" x14ac:dyDescent="0.25">
      <c r="C20316" s="158" t="s">
        <v>545</v>
      </c>
      <c r="D20316" s="159">
        <v>749.24</v>
      </c>
    </row>
    <row r="20317" spans="3:4" ht="15" hidden="1" customHeight="1" x14ac:dyDescent="0.25">
      <c r="C20317" s="160" t="s">
        <v>545</v>
      </c>
      <c r="D20317" s="161">
        <v>1299.17</v>
      </c>
    </row>
    <row r="20318" spans="3:4" ht="15" hidden="1" customHeight="1" x14ac:dyDescent="0.25">
      <c r="C20318" s="158" t="s">
        <v>539</v>
      </c>
      <c r="D20318" s="159">
        <v>583.17999999999995</v>
      </c>
    </row>
    <row r="20319" spans="3:4" ht="15" hidden="1" customHeight="1" x14ac:dyDescent="0.25">
      <c r="C20319" s="160" t="s">
        <v>548</v>
      </c>
      <c r="D20319" s="161">
        <v>1207.3</v>
      </c>
    </row>
    <row r="20320" spans="3:4" ht="15" hidden="1" customHeight="1" x14ac:dyDescent="0.25">
      <c r="C20320" s="158" t="s">
        <v>308</v>
      </c>
      <c r="D20320" s="159">
        <v>948.51</v>
      </c>
    </row>
    <row r="20321" spans="3:4" ht="15" hidden="1" customHeight="1" x14ac:dyDescent="0.25">
      <c r="C20321" s="160" t="s">
        <v>545</v>
      </c>
      <c r="D20321" s="161">
        <v>208.07</v>
      </c>
    </row>
    <row r="20322" spans="3:4" ht="15" hidden="1" customHeight="1" x14ac:dyDescent="0.25">
      <c r="C20322" s="158" t="s">
        <v>542</v>
      </c>
      <c r="D20322" s="159">
        <v>1002.95</v>
      </c>
    </row>
    <row r="20323" spans="3:4" ht="15" hidden="1" customHeight="1" x14ac:dyDescent="0.25">
      <c r="C20323" s="160" t="s">
        <v>546</v>
      </c>
      <c r="D20323" s="161">
        <v>445.38</v>
      </c>
    </row>
    <row r="20324" spans="3:4" ht="15" hidden="1" customHeight="1" x14ac:dyDescent="0.25">
      <c r="C20324" s="158" t="s">
        <v>540</v>
      </c>
      <c r="D20324" s="159">
        <v>279.77999999999997</v>
      </c>
    </row>
    <row r="20325" spans="3:4" ht="15" hidden="1" customHeight="1" x14ac:dyDescent="0.25">
      <c r="C20325" s="160" t="s">
        <v>309</v>
      </c>
      <c r="D20325" s="161">
        <v>104.71</v>
      </c>
    </row>
    <row r="20326" spans="3:4" ht="15" hidden="1" customHeight="1" x14ac:dyDescent="0.25">
      <c r="C20326" s="158" t="s">
        <v>549</v>
      </c>
      <c r="D20326" s="159">
        <v>97.46</v>
      </c>
    </row>
    <row r="20327" spans="3:4" ht="15" hidden="1" customHeight="1" x14ac:dyDescent="0.25">
      <c r="C20327" s="160" t="s">
        <v>541</v>
      </c>
      <c r="D20327" s="161">
        <v>853.93</v>
      </c>
    </row>
    <row r="20328" spans="3:4" ht="15" hidden="1" customHeight="1" x14ac:dyDescent="0.25">
      <c r="C20328" s="158" t="s">
        <v>549</v>
      </c>
      <c r="D20328" s="159">
        <v>535.54</v>
      </c>
    </row>
    <row r="20329" spans="3:4" ht="15" hidden="1" customHeight="1" x14ac:dyDescent="0.25">
      <c r="C20329" s="160" t="s">
        <v>551</v>
      </c>
      <c r="D20329" s="161">
        <v>1025.6300000000001</v>
      </c>
    </row>
    <row r="20330" spans="3:4" ht="15" hidden="1" customHeight="1" x14ac:dyDescent="0.25">
      <c r="C20330" s="158" t="s">
        <v>542</v>
      </c>
      <c r="D20330" s="159">
        <v>1017.26</v>
      </c>
    </row>
    <row r="20331" spans="3:4" ht="15" hidden="1" customHeight="1" x14ac:dyDescent="0.25">
      <c r="C20331" s="160" t="s">
        <v>308</v>
      </c>
      <c r="D20331" s="161">
        <v>359.97</v>
      </c>
    </row>
    <row r="20332" spans="3:4" ht="15" hidden="1" customHeight="1" x14ac:dyDescent="0.25">
      <c r="C20332" s="158" t="s">
        <v>544</v>
      </c>
      <c r="D20332" s="159">
        <v>613.78</v>
      </c>
    </row>
    <row r="20333" spans="3:4" ht="15" hidden="1" customHeight="1" x14ac:dyDescent="0.25">
      <c r="C20333" s="160" t="s">
        <v>549</v>
      </c>
      <c r="D20333" s="161">
        <v>696.23</v>
      </c>
    </row>
    <row r="20334" spans="3:4" ht="15" hidden="1" customHeight="1" x14ac:dyDescent="0.25">
      <c r="C20334" s="158" t="s">
        <v>551</v>
      </c>
      <c r="D20334" s="159">
        <v>992.26</v>
      </c>
    </row>
    <row r="20335" spans="3:4" ht="15" hidden="1" customHeight="1" x14ac:dyDescent="0.25">
      <c r="C20335" s="160" t="s">
        <v>545</v>
      </c>
      <c r="D20335" s="161">
        <v>1212.68</v>
      </c>
    </row>
    <row r="20336" spans="3:4" ht="15" hidden="1" customHeight="1" x14ac:dyDescent="0.25">
      <c r="C20336" s="158" t="s">
        <v>551</v>
      </c>
      <c r="D20336" s="159">
        <v>1146.3599999999999</v>
      </c>
    </row>
    <row r="20337" spans="3:4" ht="15" hidden="1" customHeight="1" x14ac:dyDescent="0.25">
      <c r="C20337" s="160" t="s">
        <v>547</v>
      </c>
      <c r="D20337" s="161">
        <v>458.83</v>
      </c>
    </row>
    <row r="20338" spans="3:4" ht="15" hidden="1" customHeight="1" x14ac:dyDescent="0.25">
      <c r="C20338" s="158" t="s">
        <v>309</v>
      </c>
      <c r="D20338" s="159">
        <v>546.55999999999995</v>
      </c>
    </row>
    <row r="20339" spans="3:4" ht="15" hidden="1" customHeight="1" x14ac:dyDescent="0.25">
      <c r="C20339" s="160" t="s">
        <v>307</v>
      </c>
      <c r="D20339" s="161">
        <v>144.88</v>
      </c>
    </row>
    <row r="20340" spans="3:4" ht="15" hidden="1" customHeight="1" x14ac:dyDescent="0.25">
      <c r="C20340" s="158" t="s">
        <v>551</v>
      </c>
      <c r="D20340" s="159">
        <v>775.04</v>
      </c>
    </row>
    <row r="20341" spans="3:4" ht="15" hidden="1" customHeight="1" x14ac:dyDescent="0.25">
      <c r="C20341" s="160" t="s">
        <v>553</v>
      </c>
      <c r="D20341" s="161">
        <v>161.86000000000001</v>
      </c>
    </row>
    <row r="20342" spans="3:4" ht="15" hidden="1" customHeight="1" x14ac:dyDescent="0.25">
      <c r="C20342" s="158" t="s">
        <v>548</v>
      </c>
      <c r="D20342" s="159">
        <v>686.37</v>
      </c>
    </row>
    <row r="20343" spans="3:4" ht="15" hidden="1" customHeight="1" x14ac:dyDescent="0.25">
      <c r="C20343" s="160" t="s">
        <v>546</v>
      </c>
      <c r="D20343" s="161">
        <v>318.55</v>
      </c>
    </row>
    <row r="20344" spans="3:4" ht="15" hidden="1" customHeight="1" x14ac:dyDescent="0.25">
      <c r="C20344" s="158" t="s">
        <v>312</v>
      </c>
      <c r="D20344" s="159">
        <v>320.56</v>
      </c>
    </row>
    <row r="20345" spans="3:4" ht="15" hidden="1" customHeight="1" x14ac:dyDescent="0.25">
      <c r="C20345" s="160" t="s">
        <v>545</v>
      </c>
      <c r="D20345" s="161">
        <v>809.24</v>
      </c>
    </row>
    <row r="20346" spans="3:4" ht="15" hidden="1" customHeight="1" x14ac:dyDescent="0.25">
      <c r="C20346" s="158" t="s">
        <v>312</v>
      </c>
      <c r="D20346" s="159">
        <v>956.9</v>
      </c>
    </row>
    <row r="20347" spans="3:4" ht="15" hidden="1" customHeight="1" x14ac:dyDescent="0.25">
      <c r="C20347" s="160" t="s">
        <v>544</v>
      </c>
      <c r="D20347" s="161">
        <v>148.47999999999999</v>
      </c>
    </row>
    <row r="20348" spans="3:4" ht="15" hidden="1" customHeight="1" x14ac:dyDescent="0.25">
      <c r="C20348" s="158" t="s">
        <v>545</v>
      </c>
      <c r="D20348" s="159">
        <v>1132.48</v>
      </c>
    </row>
    <row r="20349" spans="3:4" ht="15" hidden="1" customHeight="1" x14ac:dyDescent="0.25">
      <c r="C20349" s="160" t="s">
        <v>546</v>
      </c>
      <c r="D20349" s="161">
        <v>796.54</v>
      </c>
    </row>
    <row r="20350" spans="3:4" ht="15" hidden="1" customHeight="1" x14ac:dyDescent="0.25">
      <c r="C20350" s="158" t="s">
        <v>546</v>
      </c>
      <c r="D20350" s="159">
        <v>822.11</v>
      </c>
    </row>
    <row r="20351" spans="3:4" ht="15" hidden="1" customHeight="1" x14ac:dyDescent="0.25">
      <c r="C20351" s="160" t="s">
        <v>307</v>
      </c>
      <c r="D20351" s="161">
        <v>762.26</v>
      </c>
    </row>
    <row r="20352" spans="3:4" ht="15" hidden="1" customHeight="1" x14ac:dyDescent="0.25">
      <c r="C20352" s="158" t="s">
        <v>308</v>
      </c>
      <c r="D20352" s="159">
        <v>1284.28</v>
      </c>
    </row>
    <row r="20353" spans="3:4" ht="15" hidden="1" customHeight="1" x14ac:dyDescent="0.25">
      <c r="C20353" s="160" t="s">
        <v>545</v>
      </c>
      <c r="D20353" s="161">
        <v>359.76</v>
      </c>
    </row>
    <row r="20354" spans="3:4" ht="15" hidden="1" customHeight="1" x14ac:dyDescent="0.25">
      <c r="C20354" s="158" t="s">
        <v>309</v>
      </c>
      <c r="D20354" s="159">
        <v>888.48</v>
      </c>
    </row>
    <row r="20355" spans="3:4" ht="15" hidden="1" customHeight="1" x14ac:dyDescent="0.25">
      <c r="C20355" s="160" t="s">
        <v>544</v>
      </c>
      <c r="D20355" s="161">
        <v>996.42</v>
      </c>
    </row>
    <row r="20356" spans="3:4" ht="15" hidden="1" customHeight="1" x14ac:dyDescent="0.25">
      <c r="C20356" s="158" t="s">
        <v>547</v>
      </c>
      <c r="D20356" s="159">
        <v>932.16</v>
      </c>
    </row>
    <row r="20357" spans="3:4" ht="15" hidden="1" customHeight="1" x14ac:dyDescent="0.25">
      <c r="C20357" s="160" t="s">
        <v>543</v>
      </c>
      <c r="D20357" s="161">
        <v>707.79</v>
      </c>
    </row>
    <row r="20358" spans="3:4" ht="15" hidden="1" customHeight="1" x14ac:dyDescent="0.25">
      <c r="C20358" s="158" t="s">
        <v>553</v>
      </c>
      <c r="D20358" s="159">
        <v>34.840000000000003</v>
      </c>
    </row>
    <row r="20359" spans="3:4" ht="15" hidden="1" customHeight="1" x14ac:dyDescent="0.25">
      <c r="C20359" s="160" t="s">
        <v>545</v>
      </c>
      <c r="D20359" s="161">
        <v>588.30999999999995</v>
      </c>
    </row>
    <row r="20360" spans="3:4" ht="15" hidden="1" customHeight="1" x14ac:dyDescent="0.25">
      <c r="C20360" s="158" t="s">
        <v>307</v>
      </c>
      <c r="D20360" s="159">
        <v>928.92</v>
      </c>
    </row>
    <row r="20361" spans="3:4" ht="15" hidden="1" customHeight="1" x14ac:dyDescent="0.25">
      <c r="C20361" s="160" t="s">
        <v>307</v>
      </c>
      <c r="D20361" s="161">
        <v>770.26</v>
      </c>
    </row>
    <row r="20362" spans="3:4" ht="15" hidden="1" customHeight="1" x14ac:dyDescent="0.25">
      <c r="C20362" s="158" t="s">
        <v>554</v>
      </c>
      <c r="D20362" s="159">
        <v>101.95</v>
      </c>
    </row>
    <row r="20363" spans="3:4" ht="15" hidden="1" customHeight="1" x14ac:dyDescent="0.25">
      <c r="C20363" s="160" t="s">
        <v>558</v>
      </c>
      <c r="D20363" s="161">
        <v>100.16</v>
      </c>
    </row>
    <row r="20364" spans="3:4" ht="15" hidden="1" customHeight="1" x14ac:dyDescent="0.25">
      <c r="C20364" s="158" t="s">
        <v>547</v>
      </c>
      <c r="D20364" s="159">
        <v>627.01</v>
      </c>
    </row>
    <row r="20365" spans="3:4" ht="15" hidden="1" customHeight="1" x14ac:dyDescent="0.25">
      <c r="C20365" s="160" t="s">
        <v>309</v>
      </c>
      <c r="D20365" s="161">
        <v>138.58000000000001</v>
      </c>
    </row>
    <row r="20366" spans="3:4" ht="15" hidden="1" customHeight="1" x14ac:dyDescent="0.25">
      <c r="C20366" s="158" t="s">
        <v>542</v>
      </c>
      <c r="D20366" s="159">
        <v>998.11</v>
      </c>
    </row>
    <row r="20367" spans="3:4" ht="15" hidden="1" customHeight="1" x14ac:dyDescent="0.25">
      <c r="C20367" s="160" t="s">
        <v>547</v>
      </c>
      <c r="D20367" s="161">
        <v>271.81</v>
      </c>
    </row>
    <row r="20368" spans="3:4" ht="15" hidden="1" customHeight="1" x14ac:dyDescent="0.25">
      <c r="C20368" s="158" t="s">
        <v>555</v>
      </c>
      <c r="D20368" s="159">
        <v>571.77</v>
      </c>
    </row>
    <row r="20369" spans="3:4" ht="15" hidden="1" customHeight="1" x14ac:dyDescent="0.25">
      <c r="C20369" s="160" t="s">
        <v>546</v>
      </c>
      <c r="D20369" s="161">
        <v>730.94</v>
      </c>
    </row>
    <row r="20370" spans="3:4" ht="15" hidden="1" customHeight="1" x14ac:dyDescent="0.25">
      <c r="C20370" s="158" t="s">
        <v>549</v>
      </c>
      <c r="D20370" s="159">
        <v>551.21</v>
      </c>
    </row>
    <row r="20371" spans="3:4" ht="15" hidden="1" customHeight="1" x14ac:dyDescent="0.25">
      <c r="C20371" s="160" t="s">
        <v>555</v>
      </c>
      <c r="D20371" s="161">
        <v>637.82000000000005</v>
      </c>
    </row>
    <row r="20372" spans="3:4" ht="15" hidden="1" customHeight="1" x14ac:dyDescent="0.25">
      <c r="C20372" s="158" t="s">
        <v>548</v>
      </c>
      <c r="D20372" s="159">
        <v>640.73</v>
      </c>
    </row>
    <row r="20373" spans="3:4" ht="15" hidden="1" customHeight="1" x14ac:dyDescent="0.25">
      <c r="C20373" s="160" t="s">
        <v>308</v>
      </c>
      <c r="D20373" s="161">
        <v>1131.3699999999999</v>
      </c>
    </row>
    <row r="20374" spans="3:4" ht="15" hidden="1" customHeight="1" x14ac:dyDescent="0.25">
      <c r="C20374" s="158" t="s">
        <v>312</v>
      </c>
      <c r="D20374" s="159">
        <v>499.5</v>
      </c>
    </row>
    <row r="20375" spans="3:4" ht="15" hidden="1" customHeight="1" x14ac:dyDescent="0.25">
      <c r="C20375" s="160" t="s">
        <v>555</v>
      </c>
      <c r="D20375" s="161">
        <v>923.72</v>
      </c>
    </row>
    <row r="20376" spans="3:4" ht="15" hidden="1" customHeight="1" x14ac:dyDescent="0.25">
      <c r="C20376" s="158" t="s">
        <v>539</v>
      </c>
      <c r="D20376" s="159">
        <v>307.36</v>
      </c>
    </row>
    <row r="20377" spans="3:4" ht="15" hidden="1" customHeight="1" x14ac:dyDescent="0.25">
      <c r="C20377" s="160" t="s">
        <v>551</v>
      </c>
      <c r="D20377" s="161">
        <v>688.95</v>
      </c>
    </row>
    <row r="20378" spans="3:4" ht="15" hidden="1" customHeight="1" x14ac:dyDescent="0.25">
      <c r="C20378" s="158" t="s">
        <v>312</v>
      </c>
      <c r="D20378" s="159">
        <v>215.16</v>
      </c>
    </row>
    <row r="20379" spans="3:4" ht="15" hidden="1" customHeight="1" x14ac:dyDescent="0.25">
      <c r="C20379" s="160" t="s">
        <v>308</v>
      </c>
      <c r="D20379" s="161">
        <v>823.65</v>
      </c>
    </row>
    <row r="20380" spans="3:4" ht="15" hidden="1" customHeight="1" x14ac:dyDescent="0.25">
      <c r="C20380" s="158" t="s">
        <v>544</v>
      </c>
      <c r="D20380" s="159">
        <v>394.04</v>
      </c>
    </row>
    <row r="20381" spans="3:4" ht="15" hidden="1" customHeight="1" x14ac:dyDescent="0.25">
      <c r="C20381" s="160" t="s">
        <v>552</v>
      </c>
      <c r="D20381" s="161">
        <v>870.04</v>
      </c>
    </row>
    <row r="20382" spans="3:4" ht="15" hidden="1" customHeight="1" x14ac:dyDescent="0.25">
      <c r="C20382" s="158" t="s">
        <v>307</v>
      </c>
      <c r="D20382" s="159">
        <v>363.73</v>
      </c>
    </row>
    <row r="20383" spans="3:4" ht="15" hidden="1" customHeight="1" x14ac:dyDescent="0.25">
      <c r="C20383" s="160" t="s">
        <v>309</v>
      </c>
      <c r="D20383" s="161">
        <v>230.32</v>
      </c>
    </row>
    <row r="20384" spans="3:4" ht="15" hidden="1" customHeight="1" x14ac:dyDescent="0.25">
      <c r="C20384" s="158" t="s">
        <v>307</v>
      </c>
      <c r="D20384" s="159">
        <v>718.09</v>
      </c>
    </row>
    <row r="20385" spans="3:4" ht="15" hidden="1" customHeight="1" x14ac:dyDescent="0.25">
      <c r="C20385" s="160" t="s">
        <v>546</v>
      </c>
      <c r="D20385" s="161">
        <v>1279.6600000000001</v>
      </c>
    </row>
    <row r="20386" spans="3:4" ht="15" hidden="1" customHeight="1" x14ac:dyDescent="0.25">
      <c r="C20386" s="158" t="s">
        <v>549</v>
      </c>
      <c r="D20386" s="159">
        <v>77.069999999999993</v>
      </c>
    </row>
    <row r="20387" spans="3:4" ht="15" hidden="1" customHeight="1" x14ac:dyDescent="0.25">
      <c r="C20387" s="160" t="s">
        <v>546</v>
      </c>
      <c r="D20387" s="161">
        <v>1161</v>
      </c>
    </row>
    <row r="20388" spans="3:4" ht="15" hidden="1" customHeight="1" x14ac:dyDescent="0.25">
      <c r="C20388" s="158" t="s">
        <v>550</v>
      </c>
      <c r="D20388" s="159">
        <v>99.96</v>
      </c>
    </row>
    <row r="20389" spans="3:4" ht="15" hidden="1" customHeight="1" x14ac:dyDescent="0.25">
      <c r="C20389" s="160" t="s">
        <v>551</v>
      </c>
      <c r="D20389" s="161">
        <v>515.34</v>
      </c>
    </row>
    <row r="20390" spans="3:4" ht="15" hidden="1" customHeight="1" x14ac:dyDescent="0.25">
      <c r="C20390" s="158" t="s">
        <v>542</v>
      </c>
      <c r="D20390" s="159">
        <v>34.78</v>
      </c>
    </row>
    <row r="20391" spans="3:4" ht="15" hidden="1" customHeight="1" x14ac:dyDescent="0.25">
      <c r="C20391" s="160" t="s">
        <v>543</v>
      </c>
      <c r="D20391" s="161">
        <v>332.44</v>
      </c>
    </row>
    <row r="20392" spans="3:4" ht="15" hidden="1" customHeight="1" x14ac:dyDescent="0.25">
      <c r="C20392" s="158" t="s">
        <v>558</v>
      </c>
      <c r="D20392" s="159">
        <v>374.09</v>
      </c>
    </row>
    <row r="20393" spans="3:4" ht="15" hidden="1" customHeight="1" x14ac:dyDescent="0.25">
      <c r="C20393" s="160" t="s">
        <v>551</v>
      </c>
      <c r="D20393" s="161">
        <v>474.7</v>
      </c>
    </row>
    <row r="20394" spans="3:4" ht="15" hidden="1" customHeight="1" x14ac:dyDescent="0.25">
      <c r="C20394" s="158" t="s">
        <v>308</v>
      </c>
      <c r="D20394" s="159">
        <v>1032.1199999999999</v>
      </c>
    </row>
    <row r="20395" spans="3:4" ht="15" hidden="1" customHeight="1" x14ac:dyDescent="0.25">
      <c r="C20395" s="160" t="s">
        <v>551</v>
      </c>
      <c r="D20395" s="161">
        <v>610.05999999999995</v>
      </c>
    </row>
    <row r="20396" spans="3:4" ht="15" hidden="1" customHeight="1" x14ac:dyDescent="0.25">
      <c r="C20396" s="158" t="s">
        <v>552</v>
      </c>
      <c r="D20396" s="159">
        <v>600.54999999999995</v>
      </c>
    </row>
    <row r="20397" spans="3:4" ht="15" hidden="1" customHeight="1" x14ac:dyDescent="0.25">
      <c r="C20397" s="160" t="s">
        <v>552</v>
      </c>
      <c r="D20397" s="161">
        <v>684.94</v>
      </c>
    </row>
    <row r="20398" spans="3:4" ht="15" hidden="1" customHeight="1" x14ac:dyDescent="0.25">
      <c r="C20398" s="158" t="s">
        <v>552</v>
      </c>
      <c r="D20398" s="159">
        <v>1077.99</v>
      </c>
    </row>
    <row r="20399" spans="3:4" ht="15" hidden="1" customHeight="1" x14ac:dyDescent="0.25">
      <c r="C20399" s="160" t="s">
        <v>540</v>
      </c>
      <c r="D20399" s="161">
        <v>852.32</v>
      </c>
    </row>
    <row r="20400" spans="3:4" ht="15" hidden="1" customHeight="1" x14ac:dyDescent="0.25">
      <c r="C20400" s="158" t="s">
        <v>308</v>
      </c>
      <c r="D20400" s="159">
        <v>119.99</v>
      </c>
    </row>
    <row r="20401" spans="3:4" ht="15" hidden="1" customHeight="1" x14ac:dyDescent="0.25">
      <c r="C20401" s="160" t="s">
        <v>546</v>
      </c>
      <c r="D20401" s="161">
        <v>354.75</v>
      </c>
    </row>
    <row r="20402" spans="3:4" ht="15" hidden="1" customHeight="1" x14ac:dyDescent="0.25">
      <c r="C20402" s="158" t="s">
        <v>307</v>
      </c>
      <c r="D20402" s="159">
        <v>1131.8</v>
      </c>
    </row>
    <row r="20403" spans="3:4" ht="15" hidden="1" customHeight="1" x14ac:dyDescent="0.25">
      <c r="C20403" s="160" t="s">
        <v>551</v>
      </c>
      <c r="D20403" s="161">
        <v>921.95</v>
      </c>
    </row>
    <row r="20404" spans="3:4" ht="15" hidden="1" customHeight="1" x14ac:dyDescent="0.25">
      <c r="C20404" s="158" t="s">
        <v>540</v>
      </c>
      <c r="D20404" s="159">
        <v>1113.99</v>
      </c>
    </row>
    <row r="20405" spans="3:4" ht="15" hidden="1" customHeight="1" x14ac:dyDescent="0.25">
      <c r="C20405" s="160" t="s">
        <v>549</v>
      </c>
      <c r="D20405" s="161">
        <v>814.5</v>
      </c>
    </row>
    <row r="20406" spans="3:4" ht="15" hidden="1" customHeight="1" x14ac:dyDescent="0.25">
      <c r="C20406" s="158" t="s">
        <v>545</v>
      </c>
      <c r="D20406" s="159">
        <v>1038.5999999999999</v>
      </c>
    </row>
    <row r="20407" spans="3:4" ht="15" hidden="1" customHeight="1" x14ac:dyDescent="0.25">
      <c r="C20407" s="160" t="s">
        <v>312</v>
      </c>
      <c r="D20407" s="161">
        <v>381.17</v>
      </c>
    </row>
    <row r="20408" spans="3:4" ht="15" hidden="1" customHeight="1" x14ac:dyDescent="0.25">
      <c r="C20408" s="158" t="s">
        <v>548</v>
      </c>
      <c r="D20408" s="159">
        <v>563.67999999999995</v>
      </c>
    </row>
    <row r="20409" spans="3:4" ht="15" hidden="1" customHeight="1" x14ac:dyDescent="0.25">
      <c r="C20409" s="160" t="s">
        <v>545</v>
      </c>
      <c r="D20409" s="161">
        <v>744.25</v>
      </c>
    </row>
    <row r="20410" spans="3:4" ht="15" hidden="1" customHeight="1" x14ac:dyDescent="0.25">
      <c r="C20410" s="158" t="s">
        <v>544</v>
      </c>
      <c r="D20410" s="159">
        <v>1243.8399999999999</v>
      </c>
    </row>
    <row r="20411" spans="3:4" ht="15" hidden="1" customHeight="1" x14ac:dyDescent="0.25">
      <c r="C20411" s="160" t="s">
        <v>309</v>
      </c>
      <c r="D20411" s="161">
        <v>442.53</v>
      </c>
    </row>
    <row r="20412" spans="3:4" ht="15" hidden="1" customHeight="1" x14ac:dyDescent="0.25">
      <c r="C20412" s="158" t="s">
        <v>543</v>
      </c>
      <c r="D20412" s="159">
        <v>457.51</v>
      </c>
    </row>
    <row r="20413" spans="3:4" ht="15" hidden="1" customHeight="1" x14ac:dyDescent="0.25">
      <c r="C20413" s="160" t="s">
        <v>309</v>
      </c>
      <c r="D20413" s="161">
        <v>230.22</v>
      </c>
    </row>
    <row r="20414" spans="3:4" ht="15" hidden="1" customHeight="1" x14ac:dyDescent="0.25">
      <c r="C20414" s="158" t="s">
        <v>541</v>
      </c>
      <c r="D20414" s="159">
        <v>131.12</v>
      </c>
    </row>
    <row r="20415" spans="3:4" ht="15" hidden="1" customHeight="1" x14ac:dyDescent="0.25">
      <c r="C20415" s="160" t="s">
        <v>544</v>
      </c>
      <c r="D20415" s="161">
        <v>715.3</v>
      </c>
    </row>
    <row r="20416" spans="3:4" ht="15" hidden="1" customHeight="1" x14ac:dyDescent="0.25">
      <c r="C20416" s="158" t="s">
        <v>312</v>
      </c>
      <c r="D20416" s="159">
        <v>748.89</v>
      </c>
    </row>
    <row r="20417" spans="3:4" ht="15" hidden="1" customHeight="1" x14ac:dyDescent="0.25">
      <c r="C20417" s="160" t="s">
        <v>307</v>
      </c>
      <c r="D20417" s="161">
        <v>738.92</v>
      </c>
    </row>
    <row r="20418" spans="3:4" ht="15" hidden="1" customHeight="1" x14ac:dyDescent="0.25">
      <c r="C20418" s="158" t="s">
        <v>541</v>
      </c>
      <c r="D20418" s="159">
        <v>307.99</v>
      </c>
    </row>
    <row r="20419" spans="3:4" ht="15" hidden="1" customHeight="1" x14ac:dyDescent="0.25">
      <c r="C20419" s="160" t="s">
        <v>543</v>
      </c>
      <c r="D20419" s="161">
        <v>505.92</v>
      </c>
    </row>
    <row r="20420" spans="3:4" ht="15" hidden="1" customHeight="1" x14ac:dyDescent="0.25">
      <c r="C20420" s="158" t="s">
        <v>546</v>
      </c>
      <c r="D20420" s="159">
        <v>1161.51</v>
      </c>
    </row>
    <row r="20421" spans="3:4" ht="15" hidden="1" customHeight="1" x14ac:dyDescent="0.25">
      <c r="C20421" s="160" t="s">
        <v>542</v>
      </c>
      <c r="D20421" s="161">
        <v>768.77</v>
      </c>
    </row>
    <row r="20422" spans="3:4" ht="15" hidden="1" customHeight="1" x14ac:dyDescent="0.25">
      <c r="C20422" s="158" t="s">
        <v>307</v>
      </c>
      <c r="D20422" s="159">
        <v>1165.17</v>
      </c>
    </row>
    <row r="20423" spans="3:4" ht="15" hidden="1" customHeight="1" x14ac:dyDescent="0.25">
      <c r="C20423" s="160" t="s">
        <v>308</v>
      </c>
      <c r="D20423" s="161">
        <v>43.09</v>
      </c>
    </row>
    <row r="20424" spans="3:4" ht="15" hidden="1" customHeight="1" x14ac:dyDescent="0.25">
      <c r="C20424" s="158" t="s">
        <v>552</v>
      </c>
      <c r="D20424" s="159">
        <v>90.93</v>
      </c>
    </row>
    <row r="20425" spans="3:4" ht="15" hidden="1" customHeight="1" x14ac:dyDescent="0.25">
      <c r="C20425" s="160" t="s">
        <v>542</v>
      </c>
      <c r="D20425" s="161">
        <v>747.02</v>
      </c>
    </row>
    <row r="20426" spans="3:4" ht="15" hidden="1" customHeight="1" x14ac:dyDescent="0.25">
      <c r="C20426" s="158" t="s">
        <v>557</v>
      </c>
      <c r="D20426" s="159">
        <v>177.13</v>
      </c>
    </row>
    <row r="20427" spans="3:4" ht="15" hidden="1" customHeight="1" x14ac:dyDescent="0.25">
      <c r="C20427" s="160" t="s">
        <v>309</v>
      </c>
      <c r="D20427" s="161">
        <v>748.62</v>
      </c>
    </row>
    <row r="20428" spans="3:4" ht="15" hidden="1" customHeight="1" x14ac:dyDescent="0.25">
      <c r="C20428" s="158" t="s">
        <v>543</v>
      </c>
      <c r="D20428" s="159">
        <v>105.91</v>
      </c>
    </row>
    <row r="20429" spans="3:4" ht="15" hidden="1" customHeight="1" x14ac:dyDescent="0.25">
      <c r="C20429" s="160" t="s">
        <v>549</v>
      </c>
      <c r="D20429" s="161">
        <v>512.96</v>
      </c>
    </row>
    <row r="20430" spans="3:4" ht="15" hidden="1" customHeight="1" x14ac:dyDescent="0.25">
      <c r="C20430" s="158" t="s">
        <v>551</v>
      </c>
      <c r="D20430" s="159">
        <v>644.54999999999995</v>
      </c>
    </row>
    <row r="20431" spans="3:4" ht="15" hidden="1" customHeight="1" x14ac:dyDescent="0.25">
      <c r="C20431" s="160" t="s">
        <v>312</v>
      </c>
      <c r="D20431" s="161">
        <v>269.69</v>
      </c>
    </row>
    <row r="20432" spans="3:4" ht="15" hidden="1" customHeight="1" x14ac:dyDescent="0.25">
      <c r="C20432" s="158" t="s">
        <v>557</v>
      </c>
      <c r="D20432" s="159">
        <v>845.64</v>
      </c>
    </row>
    <row r="20433" spans="3:4" ht="15" hidden="1" customHeight="1" x14ac:dyDescent="0.25">
      <c r="C20433" s="160" t="s">
        <v>540</v>
      </c>
      <c r="D20433" s="161">
        <v>712.37</v>
      </c>
    </row>
    <row r="20434" spans="3:4" ht="15" hidden="1" customHeight="1" x14ac:dyDescent="0.25">
      <c r="C20434" s="158" t="s">
        <v>308</v>
      </c>
      <c r="D20434" s="159">
        <v>1182.23</v>
      </c>
    </row>
    <row r="20435" spans="3:4" ht="15" hidden="1" customHeight="1" x14ac:dyDescent="0.25">
      <c r="C20435" s="160" t="s">
        <v>551</v>
      </c>
      <c r="D20435" s="161">
        <v>740.37</v>
      </c>
    </row>
    <row r="20436" spans="3:4" ht="15" hidden="1" customHeight="1" x14ac:dyDescent="0.25">
      <c r="C20436" s="158" t="s">
        <v>558</v>
      </c>
      <c r="D20436" s="159">
        <v>240.72</v>
      </c>
    </row>
    <row r="20437" spans="3:4" ht="15" hidden="1" customHeight="1" x14ac:dyDescent="0.25">
      <c r="C20437" s="160" t="s">
        <v>308</v>
      </c>
      <c r="D20437" s="161">
        <v>617.70000000000005</v>
      </c>
    </row>
    <row r="20438" spans="3:4" ht="15" hidden="1" customHeight="1" x14ac:dyDescent="0.25">
      <c r="C20438" s="158" t="s">
        <v>309</v>
      </c>
      <c r="D20438" s="159">
        <v>768.25</v>
      </c>
    </row>
    <row r="20439" spans="3:4" ht="15" hidden="1" customHeight="1" x14ac:dyDescent="0.25">
      <c r="C20439" s="160" t="s">
        <v>545</v>
      </c>
      <c r="D20439" s="161">
        <v>859.13</v>
      </c>
    </row>
    <row r="20440" spans="3:4" ht="15" hidden="1" customHeight="1" x14ac:dyDescent="0.25">
      <c r="C20440" s="158" t="s">
        <v>548</v>
      </c>
      <c r="D20440" s="159">
        <v>451.53</v>
      </c>
    </row>
    <row r="20441" spans="3:4" ht="15" hidden="1" customHeight="1" x14ac:dyDescent="0.25">
      <c r="C20441" s="160" t="s">
        <v>545</v>
      </c>
      <c r="D20441" s="161">
        <v>800.29</v>
      </c>
    </row>
    <row r="20442" spans="3:4" ht="15" hidden="1" customHeight="1" x14ac:dyDescent="0.25">
      <c r="C20442" s="158" t="s">
        <v>541</v>
      </c>
      <c r="D20442" s="159">
        <v>784.16</v>
      </c>
    </row>
    <row r="20443" spans="3:4" ht="15" hidden="1" customHeight="1" x14ac:dyDescent="0.25">
      <c r="C20443" s="160" t="s">
        <v>556</v>
      </c>
      <c r="D20443" s="161">
        <v>1274.44</v>
      </c>
    </row>
    <row r="20444" spans="3:4" ht="15" hidden="1" customHeight="1" x14ac:dyDescent="0.25">
      <c r="C20444" s="158" t="s">
        <v>549</v>
      </c>
      <c r="D20444" s="159">
        <v>574.16</v>
      </c>
    </row>
    <row r="20445" spans="3:4" ht="15" hidden="1" customHeight="1" x14ac:dyDescent="0.25">
      <c r="C20445" s="160" t="s">
        <v>551</v>
      </c>
      <c r="D20445" s="161">
        <v>242.38</v>
      </c>
    </row>
    <row r="20446" spans="3:4" ht="15" hidden="1" customHeight="1" x14ac:dyDescent="0.25">
      <c r="C20446" s="158" t="s">
        <v>309</v>
      </c>
      <c r="D20446" s="159">
        <v>762.08</v>
      </c>
    </row>
    <row r="20447" spans="3:4" ht="15" hidden="1" customHeight="1" x14ac:dyDescent="0.25">
      <c r="C20447" s="160" t="s">
        <v>552</v>
      </c>
      <c r="D20447" s="161">
        <v>147.93</v>
      </c>
    </row>
    <row r="20448" spans="3:4" ht="15" hidden="1" customHeight="1" x14ac:dyDescent="0.25">
      <c r="C20448" s="158" t="s">
        <v>557</v>
      </c>
      <c r="D20448" s="159">
        <v>696.45</v>
      </c>
    </row>
    <row r="20449" spans="3:4" ht="15" hidden="1" customHeight="1" x14ac:dyDescent="0.25">
      <c r="C20449" s="160" t="s">
        <v>546</v>
      </c>
      <c r="D20449" s="161">
        <v>693.23</v>
      </c>
    </row>
    <row r="20450" spans="3:4" ht="15" hidden="1" customHeight="1" x14ac:dyDescent="0.25">
      <c r="C20450" s="158" t="s">
        <v>546</v>
      </c>
      <c r="D20450" s="159">
        <v>704.5</v>
      </c>
    </row>
    <row r="20451" spans="3:4" ht="15" hidden="1" customHeight="1" x14ac:dyDescent="0.25">
      <c r="C20451" s="160" t="s">
        <v>308</v>
      </c>
      <c r="D20451" s="161">
        <v>835.37</v>
      </c>
    </row>
    <row r="20452" spans="3:4" ht="15" hidden="1" customHeight="1" x14ac:dyDescent="0.25">
      <c r="C20452" s="158" t="s">
        <v>544</v>
      </c>
      <c r="D20452" s="159">
        <v>1008.07</v>
      </c>
    </row>
    <row r="20453" spans="3:4" ht="15" hidden="1" customHeight="1" x14ac:dyDescent="0.25">
      <c r="C20453" s="160" t="s">
        <v>543</v>
      </c>
      <c r="D20453" s="161">
        <v>606.65</v>
      </c>
    </row>
    <row r="20454" spans="3:4" ht="15" hidden="1" customHeight="1" x14ac:dyDescent="0.25">
      <c r="C20454" s="158" t="s">
        <v>542</v>
      </c>
      <c r="D20454" s="159">
        <v>617.20000000000005</v>
      </c>
    </row>
    <row r="20455" spans="3:4" ht="15" hidden="1" customHeight="1" x14ac:dyDescent="0.25">
      <c r="C20455" s="160" t="s">
        <v>309</v>
      </c>
      <c r="D20455" s="161">
        <v>1189.4000000000001</v>
      </c>
    </row>
    <row r="20456" spans="3:4" ht="15" hidden="1" customHeight="1" x14ac:dyDescent="0.25">
      <c r="C20456" s="158" t="s">
        <v>551</v>
      </c>
      <c r="D20456" s="159">
        <v>141.32</v>
      </c>
    </row>
    <row r="20457" spans="3:4" ht="15" hidden="1" customHeight="1" x14ac:dyDescent="0.25">
      <c r="C20457" s="160" t="s">
        <v>539</v>
      </c>
      <c r="D20457" s="161">
        <v>608.96</v>
      </c>
    </row>
    <row r="20458" spans="3:4" ht="15" hidden="1" customHeight="1" x14ac:dyDescent="0.25">
      <c r="C20458" s="158" t="s">
        <v>551</v>
      </c>
      <c r="D20458" s="159">
        <v>345.21</v>
      </c>
    </row>
    <row r="20459" spans="3:4" ht="15" hidden="1" customHeight="1" x14ac:dyDescent="0.25">
      <c r="C20459" s="160" t="s">
        <v>542</v>
      </c>
      <c r="D20459" s="161">
        <v>655.76</v>
      </c>
    </row>
    <row r="20460" spans="3:4" ht="15" hidden="1" customHeight="1" x14ac:dyDescent="0.25">
      <c r="C20460" s="158" t="s">
        <v>558</v>
      </c>
      <c r="D20460" s="159">
        <v>578.16</v>
      </c>
    </row>
    <row r="20461" spans="3:4" ht="15" hidden="1" customHeight="1" x14ac:dyDescent="0.25">
      <c r="C20461" s="160" t="s">
        <v>309</v>
      </c>
      <c r="D20461" s="161">
        <v>150.80000000000001</v>
      </c>
    </row>
    <row r="20462" spans="3:4" ht="15" hidden="1" customHeight="1" x14ac:dyDescent="0.25">
      <c r="C20462" s="158" t="s">
        <v>542</v>
      </c>
      <c r="D20462" s="159">
        <v>916.74</v>
      </c>
    </row>
    <row r="20463" spans="3:4" ht="15" hidden="1" customHeight="1" x14ac:dyDescent="0.25">
      <c r="C20463" s="160" t="s">
        <v>551</v>
      </c>
      <c r="D20463" s="161">
        <v>789.53</v>
      </c>
    </row>
    <row r="20464" spans="3:4" ht="15" hidden="1" customHeight="1" x14ac:dyDescent="0.25">
      <c r="C20464" s="158" t="s">
        <v>545</v>
      </c>
      <c r="D20464" s="159">
        <v>1262.96</v>
      </c>
    </row>
    <row r="20465" spans="3:4" ht="15" hidden="1" customHeight="1" x14ac:dyDescent="0.25">
      <c r="C20465" s="160" t="s">
        <v>307</v>
      </c>
      <c r="D20465" s="161">
        <v>133.38</v>
      </c>
    </row>
    <row r="20466" spans="3:4" ht="15" hidden="1" customHeight="1" x14ac:dyDescent="0.25">
      <c r="C20466" s="158" t="s">
        <v>551</v>
      </c>
      <c r="D20466" s="159">
        <v>485.01</v>
      </c>
    </row>
    <row r="20467" spans="3:4" ht="15" hidden="1" customHeight="1" x14ac:dyDescent="0.25">
      <c r="C20467" s="160" t="s">
        <v>553</v>
      </c>
      <c r="D20467" s="161">
        <v>692.85</v>
      </c>
    </row>
    <row r="20468" spans="3:4" ht="15" hidden="1" customHeight="1" x14ac:dyDescent="0.25">
      <c r="C20468" s="158" t="s">
        <v>309</v>
      </c>
      <c r="D20468" s="159">
        <v>788.53</v>
      </c>
    </row>
    <row r="20469" spans="3:4" ht="15" hidden="1" customHeight="1" x14ac:dyDescent="0.25">
      <c r="C20469" s="160" t="s">
        <v>547</v>
      </c>
      <c r="D20469" s="161">
        <v>400</v>
      </c>
    </row>
    <row r="20470" spans="3:4" ht="15" hidden="1" customHeight="1" x14ac:dyDescent="0.25">
      <c r="C20470" s="158" t="s">
        <v>307</v>
      </c>
      <c r="D20470" s="159">
        <v>157.41999999999999</v>
      </c>
    </row>
    <row r="20471" spans="3:4" ht="15" hidden="1" customHeight="1" x14ac:dyDescent="0.25">
      <c r="C20471" s="160" t="s">
        <v>558</v>
      </c>
      <c r="D20471" s="161">
        <v>329.28</v>
      </c>
    </row>
    <row r="20472" spans="3:4" ht="15" hidden="1" customHeight="1" x14ac:dyDescent="0.25">
      <c r="C20472" s="158" t="s">
        <v>308</v>
      </c>
      <c r="D20472" s="159">
        <v>517.16</v>
      </c>
    </row>
    <row r="20473" spans="3:4" ht="15" hidden="1" customHeight="1" x14ac:dyDescent="0.25">
      <c r="C20473" s="160" t="s">
        <v>553</v>
      </c>
      <c r="D20473" s="161">
        <v>78.709999999999994</v>
      </c>
    </row>
    <row r="20474" spans="3:4" ht="15" hidden="1" customHeight="1" x14ac:dyDescent="0.25">
      <c r="C20474" s="158" t="s">
        <v>542</v>
      </c>
      <c r="D20474" s="159">
        <v>1326.54</v>
      </c>
    </row>
    <row r="20475" spans="3:4" ht="15" hidden="1" customHeight="1" x14ac:dyDescent="0.25">
      <c r="C20475" s="160" t="s">
        <v>307</v>
      </c>
      <c r="D20475" s="161">
        <v>773.26</v>
      </c>
    </row>
    <row r="20476" spans="3:4" ht="15" hidden="1" customHeight="1" x14ac:dyDescent="0.25">
      <c r="C20476" s="158" t="s">
        <v>308</v>
      </c>
      <c r="D20476" s="159">
        <v>1234.1500000000001</v>
      </c>
    </row>
    <row r="20477" spans="3:4" ht="15" hidden="1" customHeight="1" x14ac:dyDescent="0.25">
      <c r="C20477" s="160" t="s">
        <v>552</v>
      </c>
      <c r="D20477" s="161">
        <v>486.06</v>
      </c>
    </row>
    <row r="20478" spans="3:4" ht="15" hidden="1" customHeight="1" x14ac:dyDescent="0.25">
      <c r="C20478" s="158" t="s">
        <v>550</v>
      </c>
      <c r="D20478" s="159">
        <v>368.32</v>
      </c>
    </row>
    <row r="20479" spans="3:4" ht="15" hidden="1" customHeight="1" x14ac:dyDescent="0.25">
      <c r="C20479" s="160" t="s">
        <v>549</v>
      </c>
      <c r="D20479" s="161">
        <v>471</v>
      </c>
    </row>
    <row r="20480" spans="3:4" ht="15" hidden="1" customHeight="1" x14ac:dyDescent="0.25">
      <c r="C20480" s="158" t="s">
        <v>550</v>
      </c>
      <c r="D20480" s="159">
        <v>578.41</v>
      </c>
    </row>
    <row r="20481" spans="3:4" ht="15" hidden="1" customHeight="1" x14ac:dyDescent="0.25">
      <c r="C20481" s="160" t="s">
        <v>553</v>
      </c>
      <c r="D20481" s="161">
        <v>210.24</v>
      </c>
    </row>
    <row r="20482" spans="3:4" ht="15" hidden="1" customHeight="1" x14ac:dyDescent="0.25">
      <c r="C20482" s="158" t="s">
        <v>551</v>
      </c>
      <c r="D20482" s="159">
        <v>1155.55</v>
      </c>
    </row>
    <row r="20483" spans="3:4" ht="15" hidden="1" customHeight="1" x14ac:dyDescent="0.25">
      <c r="C20483" s="160" t="s">
        <v>547</v>
      </c>
      <c r="D20483" s="161">
        <v>242.4</v>
      </c>
    </row>
    <row r="20484" spans="3:4" ht="15" hidden="1" customHeight="1" x14ac:dyDescent="0.25">
      <c r="C20484" s="158" t="s">
        <v>541</v>
      </c>
      <c r="D20484" s="159">
        <v>570.21</v>
      </c>
    </row>
    <row r="20485" spans="3:4" ht="15" hidden="1" customHeight="1" x14ac:dyDescent="0.25">
      <c r="C20485" s="160" t="s">
        <v>308</v>
      </c>
      <c r="D20485" s="161">
        <v>775.97</v>
      </c>
    </row>
    <row r="20486" spans="3:4" ht="15" hidden="1" customHeight="1" x14ac:dyDescent="0.25">
      <c r="C20486" s="158" t="s">
        <v>312</v>
      </c>
      <c r="D20486" s="159">
        <v>975.39</v>
      </c>
    </row>
    <row r="20487" spans="3:4" ht="15" hidden="1" customHeight="1" x14ac:dyDescent="0.25">
      <c r="C20487" s="160" t="s">
        <v>552</v>
      </c>
      <c r="D20487" s="161">
        <v>960.63</v>
      </c>
    </row>
    <row r="20488" spans="3:4" ht="15" hidden="1" customHeight="1" x14ac:dyDescent="0.25">
      <c r="C20488" s="158" t="s">
        <v>552</v>
      </c>
      <c r="D20488" s="159">
        <v>1151.75</v>
      </c>
    </row>
    <row r="20489" spans="3:4" ht="15" hidden="1" customHeight="1" x14ac:dyDescent="0.25">
      <c r="C20489" s="160" t="s">
        <v>552</v>
      </c>
      <c r="D20489" s="161">
        <v>1282.1099999999999</v>
      </c>
    </row>
    <row r="20490" spans="3:4" ht="15" hidden="1" customHeight="1" x14ac:dyDescent="0.25">
      <c r="C20490" s="158" t="s">
        <v>308</v>
      </c>
      <c r="D20490" s="159">
        <v>474.35</v>
      </c>
    </row>
    <row r="20491" spans="3:4" ht="15" hidden="1" customHeight="1" x14ac:dyDescent="0.25">
      <c r="C20491" s="160" t="s">
        <v>312</v>
      </c>
      <c r="D20491" s="161">
        <v>1151.26</v>
      </c>
    </row>
    <row r="20492" spans="3:4" ht="15" hidden="1" customHeight="1" x14ac:dyDescent="0.25">
      <c r="C20492" s="158" t="s">
        <v>540</v>
      </c>
      <c r="D20492" s="159">
        <v>500.47</v>
      </c>
    </row>
    <row r="20493" spans="3:4" ht="15" hidden="1" customHeight="1" x14ac:dyDescent="0.25">
      <c r="C20493" s="160" t="s">
        <v>312</v>
      </c>
      <c r="D20493" s="161">
        <v>480.59</v>
      </c>
    </row>
    <row r="20494" spans="3:4" ht="15" hidden="1" customHeight="1" x14ac:dyDescent="0.25">
      <c r="C20494" s="158" t="s">
        <v>548</v>
      </c>
      <c r="D20494" s="159">
        <v>126.62</v>
      </c>
    </row>
    <row r="20495" spans="3:4" ht="15" hidden="1" customHeight="1" x14ac:dyDescent="0.25">
      <c r="C20495" s="160" t="s">
        <v>308</v>
      </c>
      <c r="D20495" s="161">
        <v>58.45</v>
      </c>
    </row>
    <row r="20496" spans="3:4" ht="15" hidden="1" customHeight="1" x14ac:dyDescent="0.25">
      <c r="C20496" s="158" t="s">
        <v>548</v>
      </c>
      <c r="D20496" s="159">
        <v>1231.0899999999999</v>
      </c>
    </row>
    <row r="20497" spans="3:4" ht="15" hidden="1" customHeight="1" x14ac:dyDescent="0.25">
      <c r="C20497" s="160" t="s">
        <v>543</v>
      </c>
      <c r="D20497" s="161">
        <v>298.29000000000002</v>
      </c>
    </row>
    <row r="20498" spans="3:4" ht="15" hidden="1" customHeight="1" x14ac:dyDescent="0.25">
      <c r="C20498" s="158" t="s">
        <v>540</v>
      </c>
      <c r="D20498" s="159">
        <v>770.79</v>
      </c>
    </row>
    <row r="20499" spans="3:4" ht="15" hidden="1" customHeight="1" x14ac:dyDescent="0.25">
      <c r="C20499" s="160" t="s">
        <v>551</v>
      </c>
      <c r="D20499" s="161">
        <v>1147.1300000000001</v>
      </c>
    </row>
    <row r="20500" spans="3:4" ht="15" hidden="1" customHeight="1" x14ac:dyDescent="0.25">
      <c r="C20500" s="158" t="s">
        <v>540</v>
      </c>
      <c r="D20500" s="159">
        <v>507.47</v>
      </c>
    </row>
    <row r="20501" spans="3:4" ht="15" hidden="1" customHeight="1" x14ac:dyDescent="0.25">
      <c r="C20501" s="160" t="s">
        <v>309</v>
      </c>
      <c r="D20501" s="161">
        <v>129.69999999999999</v>
      </c>
    </row>
    <row r="20502" spans="3:4" ht="15" hidden="1" customHeight="1" x14ac:dyDescent="0.25">
      <c r="C20502" s="158" t="s">
        <v>307</v>
      </c>
      <c r="D20502" s="159">
        <v>524</v>
      </c>
    </row>
    <row r="20503" spans="3:4" ht="15" hidden="1" customHeight="1" x14ac:dyDescent="0.25">
      <c r="C20503" s="160" t="s">
        <v>307</v>
      </c>
      <c r="D20503" s="161">
        <v>568.71</v>
      </c>
    </row>
    <row r="20504" spans="3:4" ht="15" hidden="1" customHeight="1" x14ac:dyDescent="0.25">
      <c r="C20504" s="158" t="s">
        <v>308</v>
      </c>
      <c r="D20504" s="159">
        <v>1051.92</v>
      </c>
    </row>
    <row r="20505" spans="3:4" ht="15" hidden="1" customHeight="1" x14ac:dyDescent="0.25">
      <c r="C20505" s="160" t="s">
        <v>312</v>
      </c>
      <c r="D20505" s="161">
        <v>1274.74</v>
      </c>
    </row>
    <row r="20506" spans="3:4" ht="15" hidden="1" customHeight="1" x14ac:dyDescent="0.25">
      <c r="C20506" s="158" t="s">
        <v>539</v>
      </c>
      <c r="D20506" s="159">
        <v>1165.02</v>
      </c>
    </row>
    <row r="20507" spans="3:4" ht="15" hidden="1" customHeight="1" x14ac:dyDescent="0.25">
      <c r="C20507" s="160" t="s">
        <v>539</v>
      </c>
      <c r="D20507" s="161">
        <v>582.76</v>
      </c>
    </row>
    <row r="20508" spans="3:4" ht="15" hidden="1" customHeight="1" x14ac:dyDescent="0.25">
      <c r="C20508" s="158" t="s">
        <v>552</v>
      </c>
      <c r="D20508" s="159">
        <v>418.53</v>
      </c>
    </row>
    <row r="20509" spans="3:4" ht="15" hidden="1" customHeight="1" x14ac:dyDescent="0.25">
      <c r="C20509" s="160" t="s">
        <v>307</v>
      </c>
      <c r="D20509" s="161">
        <v>753.08</v>
      </c>
    </row>
    <row r="20510" spans="3:4" ht="15" hidden="1" customHeight="1" x14ac:dyDescent="0.25">
      <c r="C20510" s="158" t="s">
        <v>542</v>
      </c>
      <c r="D20510" s="159">
        <v>993.1</v>
      </c>
    </row>
    <row r="20511" spans="3:4" ht="15" hidden="1" customHeight="1" x14ac:dyDescent="0.25">
      <c r="C20511" s="160" t="s">
        <v>551</v>
      </c>
      <c r="D20511" s="161">
        <v>1101.6300000000001</v>
      </c>
    </row>
    <row r="20512" spans="3:4" ht="15" hidden="1" customHeight="1" x14ac:dyDescent="0.25">
      <c r="C20512" s="158" t="s">
        <v>542</v>
      </c>
      <c r="D20512" s="159">
        <v>938.67</v>
      </c>
    </row>
    <row r="20513" spans="3:4" ht="15" hidden="1" customHeight="1" x14ac:dyDescent="0.25">
      <c r="C20513" s="160" t="s">
        <v>309</v>
      </c>
      <c r="D20513" s="161">
        <v>480.5</v>
      </c>
    </row>
    <row r="20514" spans="3:4" ht="15" hidden="1" customHeight="1" x14ac:dyDescent="0.25">
      <c r="C20514" s="158" t="s">
        <v>539</v>
      </c>
      <c r="D20514" s="159">
        <v>437.41</v>
      </c>
    </row>
    <row r="20515" spans="3:4" ht="15" hidden="1" customHeight="1" x14ac:dyDescent="0.25">
      <c r="C20515" s="160" t="s">
        <v>548</v>
      </c>
      <c r="D20515" s="161">
        <v>835.1</v>
      </c>
    </row>
    <row r="20516" spans="3:4" ht="15" hidden="1" customHeight="1" x14ac:dyDescent="0.25">
      <c r="C20516" s="158" t="s">
        <v>553</v>
      </c>
      <c r="D20516" s="159">
        <v>758.98</v>
      </c>
    </row>
    <row r="20517" spans="3:4" ht="15" hidden="1" customHeight="1" x14ac:dyDescent="0.25">
      <c r="C20517" s="160" t="s">
        <v>544</v>
      </c>
      <c r="D20517" s="161">
        <v>869.93</v>
      </c>
    </row>
    <row r="20518" spans="3:4" ht="15" hidden="1" customHeight="1" x14ac:dyDescent="0.25">
      <c r="C20518" s="158" t="s">
        <v>548</v>
      </c>
      <c r="D20518" s="159">
        <v>628.51</v>
      </c>
    </row>
    <row r="20519" spans="3:4" ht="15" hidden="1" customHeight="1" x14ac:dyDescent="0.25">
      <c r="C20519" s="160" t="s">
        <v>542</v>
      </c>
      <c r="D20519" s="161">
        <v>735.64</v>
      </c>
    </row>
    <row r="20520" spans="3:4" ht="15" hidden="1" customHeight="1" x14ac:dyDescent="0.25">
      <c r="C20520" s="158" t="s">
        <v>308</v>
      </c>
      <c r="D20520" s="159">
        <v>470.24</v>
      </c>
    </row>
    <row r="20521" spans="3:4" ht="15" hidden="1" customHeight="1" x14ac:dyDescent="0.25">
      <c r="C20521" s="160" t="s">
        <v>551</v>
      </c>
      <c r="D20521" s="161">
        <v>535.66</v>
      </c>
    </row>
    <row r="20522" spans="3:4" ht="15" hidden="1" customHeight="1" x14ac:dyDescent="0.25">
      <c r="C20522" s="158" t="s">
        <v>539</v>
      </c>
      <c r="D20522" s="159">
        <v>570.76</v>
      </c>
    </row>
    <row r="20523" spans="3:4" ht="15" hidden="1" customHeight="1" x14ac:dyDescent="0.25">
      <c r="C20523" s="160" t="s">
        <v>554</v>
      </c>
      <c r="D20523" s="161">
        <v>353.75</v>
      </c>
    </row>
    <row r="20524" spans="3:4" ht="15" hidden="1" customHeight="1" x14ac:dyDescent="0.25">
      <c r="C20524" s="158" t="s">
        <v>549</v>
      </c>
      <c r="D20524" s="159">
        <v>430.68</v>
      </c>
    </row>
    <row r="20525" spans="3:4" ht="15" hidden="1" customHeight="1" x14ac:dyDescent="0.25">
      <c r="C20525" s="160" t="s">
        <v>312</v>
      </c>
      <c r="D20525" s="161">
        <v>1232.47</v>
      </c>
    </row>
    <row r="20526" spans="3:4" ht="15" hidden="1" customHeight="1" x14ac:dyDescent="0.25">
      <c r="C20526" s="158" t="s">
        <v>540</v>
      </c>
      <c r="D20526" s="159">
        <v>351.02</v>
      </c>
    </row>
    <row r="20527" spans="3:4" ht="15" hidden="1" customHeight="1" x14ac:dyDescent="0.25">
      <c r="C20527" s="160" t="s">
        <v>308</v>
      </c>
      <c r="D20527" s="161">
        <v>154.94</v>
      </c>
    </row>
    <row r="20528" spans="3:4" ht="15" hidden="1" customHeight="1" x14ac:dyDescent="0.25">
      <c r="C20528" s="158" t="s">
        <v>540</v>
      </c>
      <c r="D20528" s="159">
        <v>754.37</v>
      </c>
    </row>
    <row r="20529" spans="3:4" ht="15" hidden="1" customHeight="1" x14ac:dyDescent="0.25">
      <c r="C20529" s="160" t="s">
        <v>539</v>
      </c>
      <c r="D20529" s="161">
        <v>364.87</v>
      </c>
    </row>
    <row r="20530" spans="3:4" ht="15" hidden="1" customHeight="1" x14ac:dyDescent="0.25">
      <c r="C20530" s="158" t="s">
        <v>308</v>
      </c>
      <c r="D20530" s="159">
        <v>959.3</v>
      </c>
    </row>
    <row r="20531" spans="3:4" ht="15" hidden="1" customHeight="1" x14ac:dyDescent="0.25">
      <c r="C20531" s="160" t="s">
        <v>549</v>
      </c>
      <c r="D20531" s="161">
        <v>420.81</v>
      </c>
    </row>
    <row r="20532" spans="3:4" ht="15" hidden="1" customHeight="1" x14ac:dyDescent="0.25">
      <c r="C20532" s="158" t="s">
        <v>550</v>
      </c>
      <c r="D20532" s="159">
        <v>718.82</v>
      </c>
    </row>
    <row r="20533" spans="3:4" ht="15" hidden="1" customHeight="1" x14ac:dyDescent="0.25">
      <c r="C20533" s="160" t="s">
        <v>545</v>
      </c>
      <c r="D20533" s="161">
        <v>1164.6099999999999</v>
      </c>
    </row>
    <row r="20534" spans="3:4" ht="15" hidden="1" customHeight="1" x14ac:dyDescent="0.25">
      <c r="C20534" s="158" t="s">
        <v>550</v>
      </c>
      <c r="D20534" s="159">
        <v>201.59</v>
      </c>
    </row>
    <row r="20535" spans="3:4" ht="15" hidden="1" customHeight="1" x14ac:dyDescent="0.25">
      <c r="C20535" s="160" t="s">
        <v>307</v>
      </c>
      <c r="D20535" s="161">
        <v>619.47</v>
      </c>
    </row>
    <row r="20536" spans="3:4" ht="15" hidden="1" customHeight="1" x14ac:dyDescent="0.25">
      <c r="C20536" s="158" t="s">
        <v>540</v>
      </c>
      <c r="D20536" s="159">
        <v>227.38</v>
      </c>
    </row>
    <row r="20537" spans="3:4" ht="15" hidden="1" customHeight="1" x14ac:dyDescent="0.25">
      <c r="C20537" s="160" t="s">
        <v>541</v>
      </c>
      <c r="D20537" s="161">
        <v>598.55999999999995</v>
      </c>
    </row>
    <row r="20538" spans="3:4" ht="15" hidden="1" customHeight="1" x14ac:dyDescent="0.25">
      <c r="C20538" s="158" t="s">
        <v>543</v>
      </c>
      <c r="D20538" s="159">
        <v>788.83</v>
      </c>
    </row>
    <row r="20539" spans="3:4" ht="15" hidden="1" customHeight="1" x14ac:dyDescent="0.25">
      <c r="C20539" s="160" t="s">
        <v>556</v>
      </c>
      <c r="D20539" s="161">
        <v>380.07</v>
      </c>
    </row>
    <row r="20540" spans="3:4" ht="15" hidden="1" customHeight="1" x14ac:dyDescent="0.25">
      <c r="C20540" s="158" t="s">
        <v>546</v>
      </c>
      <c r="D20540" s="159">
        <v>736.29</v>
      </c>
    </row>
    <row r="20541" spans="3:4" ht="15" hidden="1" customHeight="1" x14ac:dyDescent="0.25">
      <c r="C20541" s="160" t="s">
        <v>308</v>
      </c>
      <c r="D20541" s="161">
        <v>470.36</v>
      </c>
    </row>
    <row r="20542" spans="3:4" ht="15" hidden="1" customHeight="1" x14ac:dyDescent="0.25">
      <c r="C20542" s="158" t="s">
        <v>547</v>
      </c>
      <c r="D20542" s="159">
        <v>87.84</v>
      </c>
    </row>
    <row r="20543" spans="3:4" ht="15" hidden="1" customHeight="1" x14ac:dyDescent="0.25">
      <c r="C20543" s="160" t="s">
        <v>543</v>
      </c>
      <c r="D20543" s="161">
        <v>585.13</v>
      </c>
    </row>
    <row r="20544" spans="3:4" ht="15" hidden="1" customHeight="1" x14ac:dyDescent="0.25">
      <c r="C20544" s="158" t="s">
        <v>557</v>
      </c>
      <c r="D20544" s="159">
        <v>658.4</v>
      </c>
    </row>
    <row r="20545" spans="3:4" ht="15" hidden="1" customHeight="1" x14ac:dyDescent="0.25">
      <c r="C20545" s="160" t="s">
        <v>553</v>
      </c>
      <c r="D20545" s="161">
        <v>425.82</v>
      </c>
    </row>
    <row r="20546" spans="3:4" ht="15" hidden="1" customHeight="1" x14ac:dyDescent="0.25">
      <c r="C20546" s="158" t="s">
        <v>552</v>
      </c>
      <c r="D20546" s="159">
        <v>611.20000000000005</v>
      </c>
    </row>
    <row r="20547" spans="3:4" ht="15" hidden="1" customHeight="1" x14ac:dyDescent="0.25">
      <c r="C20547" s="160" t="s">
        <v>551</v>
      </c>
      <c r="D20547" s="161">
        <v>65.91</v>
      </c>
    </row>
    <row r="20548" spans="3:4" ht="15" hidden="1" customHeight="1" x14ac:dyDescent="0.25">
      <c r="C20548" s="158" t="s">
        <v>539</v>
      </c>
      <c r="D20548" s="159">
        <v>965.05</v>
      </c>
    </row>
    <row r="20549" spans="3:4" ht="15" hidden="1" customHeight="1" x14ac:dyDescent="0.25">
      <c r="C20549" s="160" t="s">
        <v>557</v>
      </c>
      <c r="D20549" s="161">
        <v>347.94</v>
      </c>
    </row>
    <row r="20550" spans="3:4" ht="15" hidden="1" customHeight="1" x14ac:dyDescent="0.25">
      <c r="C20550" s="158" t="s">
        <v>540</v>
      </c>
      <c r="D20550" s="159">
        <v>1019.51</v>
      </c>
    </row>
    <row r="20551" spans="3:4" ht="15" hidden="1" customHeight="1" x14ac:dyDescent="0.25">
      <c r="C20551" s="160" t="s">
        <v>547</v>
      </c>
      <c r="D20551" s="161">
        <v>1053.54</v>
      </c>
    </row>
    <row r="20552" spans="3:4" ht="15" hidden="1" customHeight="1" x14ac:dyDescent="0.25">
      <c r="C20552" s="158" t="s">
        <v>549</v>
      </c>
      <c r="D20552" s="159">
        <v>643.28</v>
      </c>
    </row>
    <row r="20553" spans="3:4" ht="15" hidden="1" customHeight="1" x14ac:dyDescent="0.25">
      <c r="C20553" s="160" t="s">
        <v>556</v>
      </c>
      <c r="D20553" s="161">
        <v>261.39</v>
      </c>
    </row>
    <row r="20554" spans="3:4" ht="15" hidden="1" customHeight="1" x14ac:dyDescent="0.25">
      <c r="C20554" s="158" t="s">
        <v>312</v>
      </c>
      <c r="D20554" s="159">
        <v>861.29</v>
      </c>
    </row>
    <row r="20555" spans="3:4" ht="15" hidden="1" customHeight="1" x14ac:dyDescent="0.25">
      <c r="C20555" s="160" t="s">
        <v>542</v>
      </c>
      <c r="D20555" s="161">
        <v>15.22</v>
      </c>
    </row>
    <row r="20556" spans="3:4" ht="15" hidden="1" customHeight="1" x14ac:dyDescent="0.25">
      <c r="C20556" s="158" t="s">
        <v>549</v>
      </c>
      <c r="D20556" s="159">
        <v>265.55</v>
      </c>
    </row>
    <row r="20557" spans="3:4" ht="15" hidden="1" customHeight="1" x14ac:dyDescent="0.25">
      <c r="C20557" s="160" t="s">
        <v>539</v>
      </c>
      <c r="D20557" s="161">
        <v>527.70000000000005</v>
      </c>
    </row>
    <row r="20558" spans="3:4" ht="15" hidden="1" customHeight="1" x14ac:dyDescent="0.25">
      <c r="C20558" s="158" t="s">
        <v>545</v>
      </c>
      <c r="D20558" s="159">
        <v>645.04</v>
      </c>
    </row>
    <row r="20559" spans="3:4" ht="15" hidden="1" customHeight="1" x14ac:dyDescent="0.25">
      <c r="C20559" s="160" t="s">
        <v>556</v>
      </c>
      <c r="D20559" s="161">
        <v>426.74</v>
      </c>
    </row>
    <row r="20560" spans="3:4" ht="15" hidden="1" customHeight="1" x14ac:dyDescent="0.25">
      <c r="C20560" s="158" t="s">
        <v>545</v>
      </c>
      <c r="D20560" s="159">
        <v>899.87</v>
      </c>
    </row>
    <row r="20561" spans="3:4" ht="15" hidden="1" customHeight="1" x14ac:dyDescent="0.25">
      <c r="C20561" s="160" t="s">
        <v>540</v>
      </c>
      <c r="D20561" s="161">
        <v>125.33</v>
      </c>
    </row>
    <row r="20562" spans="3:4" ht="15" hidden="1" customHeight="1" x14ac:dyDescent="0.25">
      <c r="C20562" s="158" t="s">
        <v>545</v>
      </c>
      <c r="D20562" s="159">
        <v>118.08</v>
      </c>
    </row>
    <row r="20563" spans="3:4" ht="15" hidden="1" customHeight="1" x14ac:dyDescent="0.25">
      <c r="C20563" s="160" t="s">
        <v>546</v>
      </c>
      <c r="D20563" s="161">
        <v>240.61</v>
      </c>
    </row>
    <row r="20564" spans="3:4" ht="15" hidden="1" customHeight="1" x14ac:dyDescent="0.25">
      <c r="C20564" s="158" t="s">
        <v>312</v>
      </c>
      <c r="D20564" s="159">
        <v>970.55</v>
      </c>
    </row>
    <row r="20565" spans="3:4" ht="15" hidden="1" customHeight="1" x14ac:dyDescent="0.25">
      <c r="C20565" s="160" t="s">
        <v>312</v>
      </c>
      <c r="D20565" s="161">
        <v>439.52</v>
      </c>
    </row>
    <row r="20566" spans="3:4" ht="15" hidden="1" customHeight="1" x14ac:dyDescent="0.25">
      <c r="C20566" s="158" t="s">
        <v>308</v>
      </c>
      <c r="D20566" s="159">
        <v>601.6</v>
      </c>
    </row>
    <row r="20567" spans="3:4" ht="15" hidden="1" customHeight="1" x14ac:dyDescent="0.25">
      <c r="C20567" s="160" t="s">
        <v>548</v>
      </c>
      <c r="D20567" s="161">
        <v>776.4</v>
      </c>
    </row>
    <row r="20568" spans="3:4" ht="15" hidden="1" customHeight="1" x14ac:dyDescent="0.25">
      <c r="C20568" s="158" t="s">
        <v>549</v>
      </c>
      <c r="D20568" s="159">
        <v>199.53</v>
      </c>
    </row>
    <row r="20569" spans="3:4" ht="15" hidden="1" customHeight="1" x14ac:dyDescent="0.25">
      <c r="C20569" s="160" t="s">
        <v>307</v>
      </c>
      <c r="D20569" s="161">
        <v>62.97</v>
      </c>
    </row>
    <row r="20570" spans="3:4" ht="15" hidden="1" customHeight="1" x14ac:dyDescent="0.25">
      <c r="C20570" s="158" t="s">
        <v>539</v>
      </c>
      <c r="D20570" s="159">
        <v>851.12</v>
      </c>
    </row>
    <row r="20571" spans="3:4" ht="15" hidden="1" customHeight="1" x14ac:dyDescent="0.25">
      <c r="C20571" s="160" t="s">
        <v>552</v>
      </c>
      <c r="D20571" s="161">
        <v>625.97</v>
      </c>
    </row>
    <row r="20572" spans="3:4" ht="15" hidden="1" customHeight="1" x14ac:dyDescent="0.25">
      <c r="C20572" s="158" t="s">
        <v>553</v>
      </c>
      <c r="D20572" s="159">
        <v>645.55999999999995</v>
      </c>
    </row>
    <row r="20573" spans="3:4" ht="15" hidden="1" customHeight="1" x14ac:dyDescent="0.25">
      <c r="C20573" s="160" t="s">
        <v>541</v>
      </c>
      <c r="D20573" s="161">
        <v>747.35</v>
      </c>
    </row>
    <row r="20574" spans="3:4" ht="15" hidden="1" customHeight="1" x14ac:dyDescent="0.25">
      <c r="C20574" s="158" t="s">
        <v>312</v>
      </c>
      <c r="D20574" s="159">
        <v>863.39</v>
      </c>
    </row>
    <row r="20575" spans="3:4" ht="15" hidden="1" customHeight="1" x14ac:dyDescent="0.25">
      <c r="C20575" s="160" t="s">
        <v>312</v>
      </c>
      <c r="D20575" s="161">
        <v>569.72</v>
      </c>
    </row>
    <row r="20576" spans="3:4" ht="15" hidden="1" customHeight="1" x14ac:dyDescent="0.25">
      <c r="C20576" s="158" t="s">
        <v>552</v>
      </c>
      <c r="D20576" s="159">
        <v>912.97</v>
      </c>
    </row>
    <row r="20577" spans="3:4" ht="15" hidden="1" customHeight="1" x14ac:dyDescent="0.25">
      <c r="C20577" s="160" t="s">
        <v>552</v>
      </c>
      <c r="D20577" s="161">
        <v>908.47</v>
      </c>
    </row>
    <row r="20578" spans="3:4" ht="15" hidden="1" customHeight="1" x14ac:dyDescent="0.25">
      <c r="C20578" s="158" t="s">
        <v>309</v>
      </c>
      <c r="D20578" s="159">
        <v>1074.23</v>
      </c>
    </row>
    <row r="20579" spans="3:4" ht="15" hidden="1" customHeight="1" x14ac:dyDescent="0.25">
      <c r="C20579" s="160" t="s">
        <v>547</v>
      </c>
      <c r="D20579" s="161">
        <v>86.69</v>
      </c>
    </row>
    <row r="20580" spans="3:4" ht="15" hidden="1" customHeight="1" x14ac:dyDescent="0.25">
      <c r="C20580" s="158" t="s">
        <v>541</v>
      </c>
      <c r="D20580" s="159">
        <v>592.76</v>
      </c>
    </row>
    <row r="20581" spans="3:4" ht="15" hidden="1" customHeight="1" x14ac:dyDescent="0.25">
      <c r="C20581" s="160" t="s">
        <v>543</v>
      </c>
      <c r="D20581" s="161">
        <v>1211.31</v>
      </c>
    </row>
    <row r="20582" spans="3:4" ht="15" hidden="1" customHeight="1" x14ac:dyDescent="0.25">
      <c r="C20582" s="158" t="s">
        <v>555</v>
      </c>
      <c r="D20582" s="159">
        <v>760.42</v>
      </c>
    </row>
    <row r="20583" spans="3:4" ht="15" hidden="1" customHeight="1" x14ac:dyDescent="0.25">
      <c r="C20583" s="160" t="s">
        <v>546</v>
      </c>
      <c r="D20583" s="161">
        <v>1048.18</v>
      </c>
    </row>
    <row r="20584" spans="3:4" ht="15" hidden="1" customHeight="1" x14ac:dyDescent="0.25">
      <c r="C20584" s="158" t="s">
        <v>312</v>
      </c>
      <c r="D20584" s="159">
        <v>904.69</v>
      </c>
    </row>
    <row r="20585" spans="3:4" ht="15" hidden="1" customHeight="1" x14ac:dyDescent="0.25">
      <c r="C20585" s="160" t="s">
        <v>539</v>
      </c>
      <c r="D20585" s="161">
        <v>1104.03</v>
      </c>
    </row>
    <row r="20586" spans="3:4" ht="15" hidden="1" customHeight="1" x14ac:dyDescent="0.25">
      <c r="C20586" s="158" t="s">
        <v>540</v>
      </c>
      <c r="D20586" s="159">
        <v>73.03</v>
      </c>
    </row>
    <row r="20587" spans="3:4" ht="15" hidden="1" customHeight="1" x14ac:dyDescent="0.25">
      <c r="C20587" s="160" t="s">
        <v>552</v>
      </c>
      <c r="D20587" s="161">
        <v>54.2</v>
      </c>
    </row>
    <row r="20588" spans="3:4" ht="15" hidden="1" customHeight="1" x14ac:dyDescent="0.25">
      <c r="C20588" s="158" t="s">
        <v>546</v>
      </c>
      <c r="D20588" s="159">
        <v>1029.5</v>
      </c>
    </row>
    <row r="20589" spans="3:4" ht="15" hidden="1" customHeight="1" x14ac:dyDescent="0.25">
      <c r="C20589" s="160" t="s">
        <v>549</v>
      </c>
      <c r="D20589" s="161">
        <v>830.53</v>
      </c>
    </row>
    <row r="20590" spans="3:4" ht="15" hidden="1" customHeight="1" x14ac:dyDescent="0.25">
      <c r="C20590" s="158" t="s">
        <v>542</v>
      </c>
      <c r="D20590" s="159">
        <v>207.32</v>
      </c>
    </row>
    <row r="20591" spans="3:4" ht="15" hidden="1" customHeight="1" x14ac:dyDescent="0.25">
      <c r="C20591" s="160" t="s">
        <v>307</v>
      </c>
      <c r="D20591" s="161">
        <v>1077.44</v>
      </c>
    </row>
    <row r="20592" spans="3:4" ht="15" hidden="1" customHeight="1" x14ac:dyDescent="0.25">
      <c r="C20592" s="158" t="s">
        <v>545</v>
      </c>
      <c r="D20592" s="159">
        <v>681.41</v>
      </c>
    </row>
    <row r="20593" spans="3:4" ht="15" hidden="1" customHeight="1" x14ac:dyDescent="0.25">
      <c r="C20593" s="160" t="s">
        <v>540</v>
      </c>
      <c r="D20593" s="161">
        <v>189.46</v>
      </c>
    </row>
    <row r="20594" spans="3:4" ht="15" hidden="1" customHeight="1" x14ac:dyDescent="0.25">
      <c r="C20594" s="158" t="s">
        <v>309</v>
      </c>
      <c r="D20594" s="159">
        <v>711.85</v>
      </c>
    </row>
    <row r="20595" spans="3:4" ht="15" hidden="1" customHeight="1" x14ac:dyDescent="0.25">
      <c r="C20595" s="160" t="s">
        <v>545</v>
      </c>
      <c r="D20595" s="161">
        <v>1181.4000000000001</v>
      </c>
    </row>
    <row r="20596" spans="3:4" ht="15" hidden="1" customHeight="1" x14ac:dyDescent="0.25">
      <c r="C20596" s="158" t="s">
        <v>554</v>
      </c>
      <c r="D20596" s="159">
        <v>139.01</v>
      </c>
    </row>
    <row r="20597" spans="3:4" ht="15" hidden="1" customHeight="1" x14ac:dyDescent="0.25">
      <c r="C20597" s="160" t="s">
        <v>540</v>
      </c>
      <c r="D20597" s="161">
        <v>695.48</v>
      </c>
    </row>
    <row r="20598" spans="3:4" ht="15" hidden="1" customHeight="1" x14ac:dyDescent="0.25">
      <c r="C20598" s="158" t="s">
        <v>307</v>
      </c>
      <c r="D20598" s="159">
        <v>604.19000000000005</v>
      </c>
    </row>
    <row r="20599" spans="3:4" ht="15" hidden="1" customHeight="1" x14ac:dyDescent="0.25">
      <c r="C20599" s="160" t="s">
        <v>549</v>
      </c>
      <c r="D20599" s="161">
        <v>412.85</v>
      </c>
    </row>
    <row r="20600" spans="3:4" ht="15" hidden="1" customHeight="1" x14ac:dyDescent="0.25">
      <c r="C20600" s="158" t="s">
        <v>312</v>
      </c>
      <c r="D20600" s="159">
        <v>39.450000000000003</v>
      </c>
    </row>
    <row r="20601" spans="3:4" ht="15" hidden="1" customHeight="1" x14ac:dyDescent="0.25">
      <c r="C20601" s="160" t="s">
        <v>543</v>
      </c>
      <c r="D20601" s="161">
        <v>215.42</v>
      </c>
    </row>
    <row r="20602" spans="3:4" ht="15" hidden="1" customHeight="1" x14ac:dyDescent="0.25">
      <c r="C20602" s="158" t="s">
        <v>555</v>
      </c>
      <c r="D20602" s="159">
        <v>914.31</v>
      </c>
    </row>
    <row r="20603" spans="3:4" ht="15" hidden="1" customHeight="1" x14ac:dyDescent="0.25">
      <c r="C20603" s="160" t="s">
        <v>553</v>
      </c>
      <c r="D20603" s="161">
        <v>582.28</v>
      </c>
    </row>
    <row r="20604" spans="3:4" ht="15" hidden="1" customHeight="1" x14ac:dyDescent="0.25">
      <c r="C20604" s="158" t="s">
        <v>553</v>
      </c>
      <c r="D20604" s="159">
        <v>274.68</v>
      </c>
    </row>
    <row r="20605" spans="3:4" ht="15" hidden="1" customHeight="1" x14ac:dyDescent="0.25">
      <c r="C20605" s="160" t="s">
        <v>539</v>
      </c>
      <c r="D20605" s="161">
        <v>821.99</v>
      </c>
    </row>
    <row r="20606" spans="3:4" ht="15" hidden="1" customHeight="1" x14ac:dyDescent="0.25">
      <c r="C20606" s="158" t="s">
        <v>553</v>
      </c>
      <c r="D20606" s="159">
        <v>687.47</v>
      </c>
    </row>
    <row r="20607" spans="3:4" ht="15" hidden="1" customHeight="1" x14ac:dyDescent="0.25">
      <c r="C20607" s="160" t="s">
        <v>543</v>
      </c>
      <c r="D20607" s="161">
        <v>634.54999999999995</v>
      </c>
    </row>
    <row r="20608" spans="3:4" ht="15" hidden="1" customHeight="1" x14ac:dyDescent="0.25">
      <c r="C20608" s="158" t="s">
        <v>539</v>
      </c>
      <c r="D20608" s="159">
        <v>50.22</v>
      </c>
    </row>
    <row r="20609" spans="3:4" ht="15" hidden="1" customHeight="1" x14ac:dyDescent="0.25">
      <c r="C20609" s="160" t="s">
        <v>308</v>
      </c>
      <c r="D20609" s="161">
        <v>367.25</v>
      </c>
    </row>
    <row r="20610" spans="3:4" ht="15" hidden="1" customHeight="1" x14ac:dyDescent="0.25">
      <c r="C20610" s="158" t="s">
        <v>539</v>
      </c>
      <c r="D20610" s="159">
        <v>541.49</v>
      </c>
    </row>
    <row r="20611" spans="3:4" ht="15" hidden="1" customHeight="1" x14ac:dyDescent="0.25">
      <c r="C20611" s="160" t="s">
        <v>312</v>
      </c>
      <c r="D20611" s="161">
        <v>1190.01</v>
      </c>
    </row>
    <row r="20612" spans="3:4" ht="15" hidden="1" customHeight="1" x14ac:dyDescent="0.25">
      <c r="C20612" s="158" t="s">
        <v>308</v>
      </c>
      <c r="D20612" s="159">
        <v>664.03</v>
      </c>
    </row>
    <row r="20613" spans="3:4" ht="15" hidden="1" customHeight="1" x14ac:dyDescent="0.25">
      <c r="C20613" s="160" t="s">
        <v>543</v>
      </c>
      <c r="D20613" s="161">
        <v>731.66</v>
      </c>
    </row>
    <row r="20614" spans="3:4" ht="15" hidden="1" customHeight="1" x14ac:dyDescent="0.25">
      <c r="C20614" s="158" t="s">
        <v>539</v>
      </c>
      <c r="D20614" s="159">
        <v>361.68</v>
      </c>
    </row>
    <row r="20615" spans="3:4" ht="15" hidden="1" customHeight="1" x14ac:dyDescent="0.25">
      <c r="C20615" s="160" t="s">
        <v>543</v>
      </c>
      <c r="D20615" s="161">
        <v>387.18</v>
      </c>
    </row>
    <row r="20616" spans="3:4" ht="15" hidden="1" customHeight="1" x14ac:dyDescent="0.25">
      <c r="C20616" s="158" t="s">
        <v>308</v>
      </c>
      <c r="D20616" s="159">
        <v>488.09</v>
      </c>
    </row>
    <row r="20617" spans="3:4" ht="15" hidden="1" customHeight="1" x14ac:dyDescent="0.25">
      <c r="C20617" s="160" t="s">
        <v>548</v>
      </c>
      <c r="D20617" s="161">
        <v>443.27</v>
      </c>
    </row>
    <row r="20618" spans="3:4" ht="15" hidden="1" customHeight="1" x14ac:dyDescent="0.25">
      <c r="C20618" s="158" t="s">
        <v>540</v>
      </c>
      <c r="D20618" s="159">
        <v>438.42</v>
      </c>
    </row>
    <row r="20619" spans="3:4" ht="15" hidden="1" customHeight="1" x14ac:dyDescent="0.25">
      <c r="C20619" s="160" t="s">
        <v>308</v>
      </c>
      <c r="D20619" s="161">
        <v>40.090000000000003</v>
      </c>
    </row>
    <row r="20620" spans="3:4" ht="15" hidden="1" customHeight="1" x14ac:dyDescent="0.25">
      <c r="C20620" s="158" t="s">
        <v>551</v>
      </c>
      <c r="D20620" s="159">
        <v>793.04</v>
      </c>
    </row>
    <row r="20621" spans="3:4" ht="15" hidden="1" customHeight="1" x14ac:dyDescent="0.25">
      <c r="C20621" s="160" t="s">
        <v>549</v>
      </c>
      <c r="D20621" s="161">
        <v>817.93</v>
      </c>
    </row>
    <row r="20622" spans="3:4" ht="15" hidden="1" customHeight="1" x14ac:dyDescent="0.25">
      <c r="C20622" s="158" t="s">
        <v>542</v>
      </c>
      <c r="D20622" s="159">
        <v>183.56</v>
      </c>
    </row>
    <row r="20623" spans="3:4" ht="15" hidden="1" customHeight="1" x14ac:dyDescent="0.25">
      <c r="C20623" s="160" t="s">
        <v>556</v>
      </c>
      <c r="D20623" s="161">
        <v>713.95</v>
      </c>
    </row>
    <row r="20624" spans="3:4" ht="15" hidden="1" customHeight="1" x14ac:dyDescent="0.25">
      <c r="C20624" s="158" t="s">
        <v>549</v>
      </c>
      <c r="D20624" s="159">
        <v>1148.6500000000001</v>
      </c>
    </row>
    <row r="20625" spans="3:4" ht="15" hidden="1" customHeight="1" x14ac:dyDescent="0.25">
      <c r="C20625" s="160" t="s">
        <v>308</v>
      </c>
      <c r="D20625" s="161">
        <v>1106.72</v>
      </c>
    </row>
    <row r="20626" spans="3:4" ht="15" hidden="1" customHeight="1" x14ac:dyDescent="0.25">
      <c r="C20626" s="158" t="s">
        <v>555</v>
      </c>
      <c r="D20626" s="159">
        <v>239.21</v>
      </c>
    </row>
    <row r="20627" spans="3:4" ht="15" hidden="1" customHeight="1" x14ac:dyDescent="0.25">
      <c r="C20627" s="160" t="s">
        <v>548</v>
      </c>
      <c r="D20627" s="161">
        <v>426.11</v>
      </c>
    </row>
    <row r="20628" spans="3:4" ht="15" hidden="1" customHeight="1" x14ac:dyDescent="0.25">
      <c r="C20628" s="158" t="s">
        <v>551</v>
      </c>
      <c r="D20628" s="159">
        <v>137.59</v>
      </c>
    </row>
    <row r="20629" spans="3:4" ht="15" hidden="1" customHeight="1" x14ac:dyDescent="0.25">
      <c r="C20629" s="160" t="s">
        <v>540</v>
      </c>
      <c r="D20629" s="161">
        <v>238.5</v>
      </c>
    </row>
    <row r="20630" spans="3:4" ht="15" hidden="1" customHeight="1" x14ac:dyDescent="0.25">
      <c r="C20630" s="158" t="s">
        <v>557</v>
      </c>
      <c r="D20630" s="159">
        <v>53.44</v>
      </c>
    </row>
    <row r="20631" spans="3:4" ht="15" hidden="1" customHeight="1" x14ac:dyDescent="0.25">
      <c r="C20631" s="160" t="s">
        <v>539</v>
      </c>
      <c r="D20631" s="161">
        <v>464.81</v>
      </c>
    </row>
    <row r="20632" spans="3:4" ht="15" hidden="1" customHeight="1" x14ac:dyDescent="0.25">
      <c r="C20632" s="158" t="s">
        <v>312</v>
      </c>
      <c r="D20632" s="159">
        <v>380.6</v>
      </c>
    </row>
    <row r="20633" spans="3:4" ht="15" hidden="1" customHeight="1" x14ac:dyDescent="0.25">
      <c r="C20633" s="160" t="s">
        <v>545</v>
      </c>
      <c r="D20633" s="161">
        <v>459.46</v>
      </c>
    </row>
    <row r="20634" spans="3:4" ht="15" hidden="1" customHeight="1" x14ac:dyDescent="0.25">
      <c r="C20634" s="158" t="s">
        <v>543</v>
      </c>
      <c r="D20634" s="159">
        <v>298.24</v>
      </c>
    </row>
    <row r="20635" spans="3:4" ht="15" hidden="1" customHeight="1" x14ac:dyDescent="0.25">
      <c r="C20635" s="160" t="s">
        <v>549</v>
      </c>
      <c r="D20635" s="161">
        <v>103.06</v>
      </c>
    </row>
    <row r="20636" spans="3:4" ht="15" hidden="1" customHeight="1" x14ac:dyDescent="0.25">
      <c r="C20636" s="158" t="s">
        <v>308</v>
      </c>
      <c r="D20636" s="159">
        <v>772.99</v>
      </c>
    </row>
    <row r="20637" spans="3:4" ht="15" hidden="1" customHeight="1" x14ac:dyDescent="0.25">
      <c r="C20637" s="160" t="s">
        <v>544</v>
      </c>
      <c r="D20637" s="161">
        <v>837.78</v>
      </c>
    </row>
    <row r="20638" spans="3:4" ht="15" hidden="1" customHeight="1" x14ac:dyDescent="0.25">
      <c r="C20638" s="158" t="s">
        <v>543</v>
      </c>
      <c r="D20638" s="159">
        <v>465.47</v>
      </c>
    </row>
    <row r="20639" spans="3:4" ht="15" hidden="1" customHeight="1" x14ac:dyDescent="0.25">
      <c r="C20639" s="160" t="s">
        <v>541</v>
      </c>
      <c r="D20639" s="161">
        <v>462.38</v>
      </c>
    </row>
    <row r="20640" spans="3:4" ht="15" hidden="1" customHeight="1" x14ac:dyDescent="0.25">
      <c r="C20640" s="158" t="s">
        <v>554</v>
      </c>
      <c r="D20640" s="159">
        <v>479.42</v>
      </c>
    </row>
    <row r="20641" spans="3:4" ht="15" hidden="1" customHeight="1" x14ac:dyDescent="0.25">
      <c r="C20641" s="160" t="s">
        <v>551</v>
      </c>
      <c r="D20641" s="161">
        <v>283</v>
      </c>
    </row>
    <row r="20642" spans="3:4" ht="15" hidden="1" customHeight="1" x14ac:dyDescent="0.25">
      <c r="C20642" s="158" t="s">
        <v>545</v>
      </c>
      <c r="D20642" s="159">
        <v>567.79</v>
      </c>
    </row>
    <row r="20643" spans="3:4" ht="15" hidden="1" customHeight="1" x14ac:dyDescent="0.25">
      <c r="C20643" s="160" t="s">
        <v>555</v>
      </c>
      <c r="D20643" s="161">
        <v>1005.55</v>
      </c>
    </row>
    <row r="20644" spans="3:4" ht="15" hidden="1" customHeight="1" x14ac:dyDescent="0.25">
      <c r="C20644" s="158" t="s">
        <v>548</v>
      </c>
      <c r="D20644" s="159">
        <v>861.98</v>
      </c>
    </row>
    <row r="20645" spans="3:4" ht="15" hidden="1" customHeight="1" x14ac:dyDescent="0.25">
      <c r="C20645" s="160" t="s">
        <v>545</v>
      </c>
      <c r="D20645" s="161">
        <v>424.95</v>
      </c>
    </row>
    <row r="20646" spans="3:4" ht="15" hidden="1" customHeight="1" x14ac:dyDescent="0.25">
      <c r="C20646" s="158" t="s">
        <v>308</v>
      </c>
      <c r="D20646" s="159">
        <v>1090.3800000000001</v>
      </c>
    </row>
    <row r="20647" spans="3:4" ht="15" hidden="1" customHeight="1" x14ac:dyDescent="0.25">
      <c r="C20647" s="160" t="s">
        <v>552</v>
      </c>
      <c r="D20647" s="161">
        <v>908.02</v>
      </c>
    </row>
    <row r="20648" spans="3:4" ht="15" hidden="1" customHeight="1" x14ac:dyDescent="0.25">
      <c r="C20648" s="158" t="s">
        <v>307</v>
      </c>
      <c r="D20648" s="159">
        <v>332.72</v>
      </c>
    </row>
    <row r="20649" spans="3:4" ht="15" hidden="1" customHeight="1" x14ac:dyDescent="0.25">
      <c r="C20649" s="160" t="s">
        <v>552</v>
      </c>
      <c r="D20649" s="161">
        <v>310.7</v>
      </c>
    </row>
    <row r="20650" spans="3:4" ht="15" hidden="1" customHeight="1" x14ac:dyDescent="0.25">
      <c r="C20650" s="158" t="s">
        <v>553</v>
      </c>
      <c r="D20650" s="159">
        <v>423.52</v>
      </c>
    </row>
    <row r="20651" spans="3:4" ht="15" hidden="1" customHeight="1" x14ac:dyDescent="0.25">
      <c r="C20651" s="160" t="s">
        <v>550</v>
      </c>
      <c r="D20651" s="161">
        <v>763.27</v>
      </c>
    </row>
    <row r="20652" spans="3:4" ht="15" hidden="1" customHeight="1" x14ac:dyDescent="0.25">
      <c r="C20652" s="158" t="s">
        <v>553</v>
      </c>
      <c r="D20652" s="159">
        <v>427.3</v>
      </c>
    </row>
    <row r="20653" spans="3:4" ht="15" hidden="1" customHeight="1" x14ac:dyDescent="0.25">
      <c r="C20653" s="160" t="s">
        <v>542</v>
      </c>
      <c r="D20653" s="161">
        <v>673.61</v>
      </c>
    </row>
    <row r="20654" spans="3:4" ht="15" hidden="1" customHeight="1" x14ac:dyDescent="0.25">
      <c r="C20654" s="158" t="s">
        <v>307</v>
      </c>
      <c r="D20654" s="159">
        <v>570.45000000000005</v>
      </c>
    </row>
    <row r="20655" spans="3:4" ht="15" hidden="1" customHeight="1" x14ac:dyDescent="0.25">
      <c r="C20655" s="160" t="s">
        <v>308</v>
      </c>
      <c r="D20655" s="161">
        <v>1064.77</v>
      </c>
    </row>
    <row r="20656" spans="3:4" ht="15" hidden="1" customHeight="1" x14ac:dyDescent="0.25">
      <c r="C20656" s="158" t="s">
        <v>312</v>
      </c>
      <c r="D20656" s="159">
        <v>1159.04</v>
      </c>
    </row>
    <row r="20657" spans="3:4" ht="15" hidden="1" customHeight="1" x14ac:dyDescent="0.25">
      <c r="C20657" s="160" t="s">
        <v>552</v>
      </c>
      <c r="D20657" s="161">
        <v>410.69</v>
      </c>
    </row>
    <row r="20658" spans="3:4" ht="15" hidden="1" customHeight="1" x14ac:dyDescent="0.25">
      <c r="C20658" s="158" t="s">
        <v>543</v>
      </c>
      <c r="D20658" s="159">
        <v>461.77</v>
      </c>
    </row>
    <row r="20659" spans="3:4" ht="15" hidden="1" customHeight="1" x14ac:dyDescent="0.25">
      <c r="C20659" s="160" t="s">
        <v>546</v>
      </c>
      <c r="D20659" s="161">
        <v>435.01</v>
      </c>
    </row>
    <row r="20660" spans="3:4" ht="15" hidden="1" customHeight="1" x14ac:dyDescent="0.25">
      <c r="C20660" s="158" t="s">
        <v>543</v>
      </c>
      <c r="D20660" s="159">
        <v>695.67</v>
      </c>
    </row>
    <row r="20661" spans="3:4" ht="15" hidden="1" customHeight="1" x14ac:dyDescent="0.25">
      <c r="C20661" s="160" t="s">
        <v>308</v>
      </c>
      <c r="D20661" s="161">
        <v>734.85</v>
      </c>
    </row>
    <row r="20662" spans="3:4" ht="15" hidden="1" customHeight="1" x14ac:dyDescent="0.25">
      <c r="C20662" s="158" t="s">
        <v>540</v>
      </c>
      <c r="D20662" s="159">
        <v>736.38</v>
      </c>
    </row>
    <row r="20663" spans="3:4" ht="15" hidden="1" customHeight="1" x14ac:dyDescent="0.25">
      <c r="C20663" s="160" t="s">
        <v>543</v>
      </c>
      <c r="D20663" s="161">
        <v>461.59</v>
      </c>
    </row>
    <row r="20664" spans="3:4" ht="15" hidden="1" customHeight="1" x14ac:dyDescent="0.25">
      <c r="C20664" s="158" t="s">
        <v>556</v>
      </c>
      <c r="D20664" s="159">
        <v>79.25</v>
      </c>
    </row>
    <row r="20665" spans="3:4" ht="15" hidden="1" customHeight="1" x14ac:dyDescent="0.25">
      <c r="C20665" s="160" t="s">
        <v>545</v>
      </c>
      <c r="D20665" s="161">
        <v>271.60000000000002</v>
      </c>
    </row>
    <row r="20666" spans="3:4" ht="15" hidden="1" customHeight="1" x14ac:dyDescent="0.25">
      <c r="C20666" s="158" t="s">
        <v>307</v>
      </c>
      <c r="D20666" s="159">
        <v>209.9</v>
      </c>
    </row>
    <row r="20667" spans="3:4" ht="15" hidden="1" customHeight="1" x14ac:dyDescent="0.25">
      <c r="C20667" s="160" t="s">
        <v>548</v>
      </c>
      <c r="D20667" s="161">
        <v>701.11</v>
      </c>
    </row>
    <row r="20668" spans="3:4" ht="15" hidden="1" customHeight="1" x14ac:dyDescent="0.25">
      <c r="C20668" s="158" t="s">
        <v>309</v>
      </c>
      <c r="D20668" s="159">
        <v>397.81</v>
      </c>
    </row>
    <row r="20669" spans="3:4" ht="15" hidden="1" customHeight="1" x14ac:dyDescent="0.25">
      <c r="C20669" s="160" t="s">
        <v>542</v>
      </c>
      <c r="D20669" s="161">
        <v>986.29</v>
      </c>
    </row>
    <row r="20670" spans="3:4" ht="15" hidden="1" customHeight="1" x14ac:dyDescent="0.25">
      <c r="C20670" s="158" t="s">
        <v>551</v>
      </c>
      <c r="D20670" s="159">
        <v>1102.53</v>
      </c>
    </row>
    <row r="20671" spans="3:4" ht="15" hidden="1" customHeight="1" x14ac:dyDescent="0.25">
      <c r="C20671" s="160" t="s">
        <v>552</v>
      </c>
      <c r="D20671" s="161">
        <v>830.73</v>
      </c>
    </row>
    <row r="20672" spans="3:4" ht="15" hidden="1" customHeight="1" x14ac:dyDescent="0.25">
      <c r="C20672" s="158" t="s">
        <v>551</v>
      </c>
      <c r="D20672" s="159">
        <v>652.25</v>
      </c>
    </row>
    <row r="20673" spans="3:4" ht="15" hidden="1" customHeight="1" x14ac:dyDescent="0.25">
      <c r="C20673" s="160" t="s">
        <v>543</v>
      </c>
      <c r="D20673" s="161">
        <v>1188.3699999999999</v>
      </c>
    </row>
    <row r="20674" spans="3:4" ht="15" hidden="1" customHeight="1" x14ac:dyDescent="0.25">
      <c r="C20674" s="158" t="s">
        <v>558</v>
      </c>
      <c r="D20674" s="159">
        <v>541.61</v>
      </c>
    </row>
    <row r="20675" spans="3:4" ht="15" hidden="1" customHeight="1" x14ac:dyDescent="0.25">
      <c r="C20675" s="160" t="s">
        <v>556</v>
      </c>
      <c r="D20675" s="161">
        <v>749.56</v>
      </c>
    </row>
    <row r="20676" spans="3:4" ht="15" hidden="1" customHeight="1" x14ac:dyDescent="0.25">
      <c r="C20676" s="158" t="s">
        <v>308</v>
      </c>
      <c r="D20676" s="159">
        <v>643.65</v>
      </c>
    </row>
    <row r="20677" spans="3:4" ht="15" hidden="1" customHeight="1" x14ac:dyDescent="0.25">
      <c r="C20677" s="160" t="s">
        <v>553</v>
      </c>
      <c r="D20677" s="161">
        <v>785.78</v>
      </c>
    </row>
    <row r="20678" spans="3:4" ht="15" hidden="1" customHeight="1" x14ac:dyDescent="0.25">
      <c r="C20678" s="158" t="s">
        <v>540</v>
      </c>
      <c r="D20678" s="159">
        <v>1036.33</v>
      </c>
    </row>
    <row r="20679" spans="3:4" ht="15" hidden="1" customHeight="1" x14ac:dyDescent="0.25">
      <c r="C20679" s="160" t="s">
        <v>546</v>
      </c>
      <c r="D20679" s="161">
        <v>414.73</v>
      </c>
    </row>
    <row r="20680" spans="3:4" ht="15" hidden="1" customHeight="1" x14ac:dyDescent="0.25">
      <c r="C20680" s="158" t="s">
        <v>546</v>
      </c>
      <c r="D20680" s="159">
        <v>1080.6099999999999</v>
      </c>
    </row>
    <row r="20681" spans="3:4" ht="15" hidden="1" customHeight="1" x14ac:dyDescent="0.25">
      <c r="C20681" s="160" t="s">
        <v>543</v>
      </c>
      <c r="D20681" s="161">
        <v>1076.49</v>
      </c>
    </row>
    <row r="20682" spans="3:4" ht="15" hidden="1" customHeight="1" x14ac:dyDescent="0.25">
      <c r="C20682" s="158" t="s">
        <v>540</v>
      </c>
      <c r="D20682" s="159">
        <v>597.87</v>
      </c>
    </row>
    <row r="20683" spans="3:4" ht="15" hidden="1" customHeight="1" x14ac:dyDescent="0.25">
      <c r="C20683" s="160" t="s">
        <v>543</v>
      </c>
      <c r="D20683" s="161">
        <v>840.22</v>
      </c>
    </row>
    <row r="20684" spans="3:4" ht="15" hidden="1" customHeight="1" x14ac:dyDescent="0.25">
      <c r="C20684" s="158" t="s">
        <v>312</v>
      </c>
      <c r="D20684" s="159">
        <v>1074.06</v>
      </c>
    </row>
    <row r="20685" spans="3:4" ht="15" hidden="1" customHeight="1" x14ac:dyDescent="0.25">
      <c r="C20685" s="160" t="s">
        <v>551</v>
      </c>
      <c r="D20685" s="161">
        <v>851.57</v>
      </c>
    </row>
    <row r="20686" spans="3:4" ht="15" hidden="1" customHeight="1" x14ac:dyDescent="0.25">
      <c r="C20686" s="158" t="s">
        <v>546</v>
      </c>
      <c r="D20686" s="159">
        <v>577.80999999999995</v>
      </c>
    </row>
    <row r="20687" spans="3:4" ht="15" hidden="1" customHeight="1" x14ac:dyDescent="0.25">
      <c r="C20687" s="160" t="s">
        <v>542</v>
      </c>
      <c r="D20687" s="161">
        <v>473.49</v>
      </c>
    </row>
    <row r="20688" spans="3:4" ht="15" hidden="1" customHeight="1" x14ac:dyDescent="0.25">
      <c r="C20688" s="158" t="s">
        <v>312</v>
      </c>
      <c r="D20688" s="159">
        <v>795.59</v>
      </c>
    </row>
    <row r="20689" spans="3:4" ht="15" hidden="1" customHeight="1" x14ac:dyDescent="0.25">
      <c r="C20689" s="160" t="s">
        <v>555</v>
      </c>
      <c r="D20689" s="161">
        <v>514.29</v>
      </c>
    </row>
    <row r="20690" spans="3:4" ht="15" hidden="1" customHeight="1" x14ac:dyDescent="0.25">
      <c r="C20690" s="158" t="s">
        <v>309</v>
      </c>
      <c r="D20690" s="159">
        <v>583.46</v>
      </c>
    </row>
    <row r="20691" spans="3:4" ht="15" hidden="1" customHeight="1" x14ac:dyDescent="0.25">
      <c r="C20691" s="160" t="s">
        <v>551</v>
      </c>
      <c r="D20691" s="161">
        <v>1284.48</v>
      </c>
    </row>
    <row r="20692" spans="3:4" ht="15" hidden="1" customHeight="1" x14ac:dyDescent="0.25">
      <c r="C20692" s="158" t="s">
        <v>309</v>
      </c>
      <c r="D20692" s="159">
        <v>68.489999999999995</v>
      </c>
    </row>
    <row r="20693" spans="3:4" ht="15" hidden="1" customHeight="1" x14ac:dyDescent="0.25">
      <c r="C20693" s="160" t="s">
        <v>542</v>
      </c>
      <c r="D20693" s="161">
        <v>915.24</v>
      </c>
    </row>
    <row r="20694" spans="3:4" ht="15" hidden="1" customHeight="1" x14ac:dyDescent="0.25">
      <c r="C20694" s="158" t="s">
        <v>308</v>
      </c>
      <c r="D20694" s="159">
        <v>273.44</v>
      </c>
    </row>
    <row r="20695" spans="3:4" ht="15" hidden="1" customHeight="1" x14ac:dyDescent="0.25">
      <c r="C20695" s="160" t="s">
        <v>539</v>
      </c>
      <c r="D20695" s="161">
        <v>894.98</v>
      </c>
    </row>
    <row r="20696" spans="3:4" ht="15" hidden="1" customHeight="1" x14ac:dyDescent="0.25">
      <c r="C20696" s="158" t="s">
        <v>312</v>
      </c>
      <c r="D20696" s="159">
        <v>565.76</v>
      </c>
    </row>
    <row r="20697" spans="3:4" ht="15" hidden="1" customHeight="1" x14ac:dyDescent="0.25">
      <c r="C20697" s="160" t="s">
        <v>546</v>
      </c>
      <c r="D20697" s="161">
        <v>352.53</v>
      </c>
    </row>
    <row r="20698" spans="3:4" ht="15" hidden="1" customHeight="1" x14ac:dyDescent="0.25">
      <c r="C20698" s="158" t="s">
        <v>308</v>
      </c>
      <c r="D20698" s="159">
        <v>1239.74</v>
      </c>
    </row>
    <row r="20699" spans="3:4" ht="15" hidden="1" customHeight="1" x14ac:dyDescent="0.25">
      <c r="C20699" s="160" t="s">
        <v>540</v>
      </c>
      <c r="D20699" s="161">
        <v>1009.45</v>
      </c>
    </row>
    <row r="20700" spans="3:4" ht="15" hidden="1" customHeight="1" x14ac:dyDescent="0.25">
      <c r="C20700" s="158" t="s">
        <v>556</v>
      </c>
      <c r="D20700" s="159">
        <v>828.69</v>
      </c>
    </row>
    <row r="20701" spans="3:4" ht="15" hidden="1" customHeight="1" x14ac:dyDescent="0.25">
      <c r="C20701" s="160" t="s">
        <v>307</v>
      </c>
      <c r="D20701" s="161">
        <v>1294.73</v>
      </c>
    </row>
    <row r="20702" spans="3:4" ht="15" hidden="1" customHeight="1" x14ac:dyDescent="0.25">
      <c r="C20702" s="158" t="s">
        <v>558</v>
      </c>
      <c r="D20702" s="159">
        <v>57.27</v>
      </c>
    </row>
    <row r="20703" spans="3:4" ht="15" hidden="1" customHeight="1" x14ac:dyDescent="0.25">
      <c r="C20703" s="160" t="s">
        <v>547</v>
      </c>
      <c r="D20703" s="161">
        <v>1279.3900000000001</v>
      </c>
    </row>
    <row r="20704" spans="3:4" ht="15" hidden="1" customHeight="1" x14ac:dyDescent="0.25">
      <c r="C20704" s="158" t="s">
        <v>552</v>
      </c>
      <c r="D20704" s="159">
        <v>490.66</v>
      </c>
    </row>
    <row r="20705" spans="3:4" ht="15" hidden="1" customHeight="1" x14ac:dyDescent="0.25">
      <c r="C20705" s="160" t="s">
        <v>551</v>
      </c>
      <c r="D20705" s="161">
        <v>799.98</v>
      </c>
    </row>
    <row r="20706" spans="3:4" ht="15" hidden="1" customHeight="1" x14ac:dyDescent="0.25">
      <c r="C20706" s="158" t="s">
        <v>558</v>
      </c>
      <c r="D20706" s="159">
        <v>853.47</v>
      </c>
    </row>
    <row r="20707" spans="3:4" ht="15" hidden="1" customHeight="1" x14ac:dyDescent="0.25">
      <c r="C20707" s="160" t="s">
        <v>540</v>
      </c>
      <c r="D20707" s="161">
        <v>444.19</v>
      </c>
    </row>
    <row r="20708" spans="3:4" ht="15" hidden="1" customHeight="1" x14ac:dyDescent="0.25">
      <c r="C20708" s="158" t="s">
        <v>312</v>
      </c>
      <c r="D20708" s="159">
        <v>990.49</v>
      </c>
    </row>
    <row r="20709" spans="3:4" ht="15" hidden="1" customHeight="1" x14ac:dyDescent="0.25">
      <c r="C20709" s="160" t="s">
        <v>545</v>
      </c>
      <c r="D20709" s="161">
        <v>621.20000000000005</v>
      </c>
    </row>
    <row r="20710" spans="3:4" ht="15" hidden="1" customHeight="1" x14ac:dyDescent="0.25">
      <c r="C20710" s="158" t="s">
        <v>553</v>
      </c>
      <c r="D20710" s="159">
        <v>410.81</v>
      </c>
    </row>
    <row r="20711" spans="3:4" ht="15" hidden="1" customHeight="1" x14ac:dyDescent="0.25">
      <c r="C20711" s="160" t="s">
        <v>540</v>
      </c>
      <c r="D20711" s="161">
        <v>563.38</v>
      </c>
    </row>
    <row r="20712" spans="3:4" ht="15" hidden="1" customHeight="1" x14ac:dyDescent="0.25">
      <c r="C20712" s="158" t="s">
        <v>307</v>
      </c>
      <c r="D20712" s="159">
        <v>978.3</v>
      </c>
    </row>
    <row r="20713" spans="3:4" ht="15" hidden="1" customHeight="1" x14ac:dyDescent="0.25">
      <c r="C20713" s="160" t="s">
        <v>312</v>
      </c>
      <c r="D20713" s="161">
        <v>650.94000000000005</v>
      </c>
    </row>
    <row r="20714" spans="3:4" ht="15" hidden="1" customHeight="1" x14ac:dyDescent="0.25">
      <c r="C20714" s="158" t="s">
        <v>543</v>
      </c>
      <c r="D20714" s="159">
        <v>485.3</v>
      </c>
    </row>
    <row r="20715" spans="3:4" ht="15" hidden="1" customHeight="1" x14ac:dyDescent="0.25">
      <c r="C20715" s="160" t="s">
        <v>309</v>
      </c>
      <c r="D20715" s="161">
        <v>564.46</v>
      </c>
    </row>
    <row r="20716" spans="3:4" ht="15" hidden="1" customHeight="1" x14ac:dyDescent="0.25">
      <c r="C20716" s="158" t="s">
        <v>555</v>
      </c>
      <c r="D20716" s="159">
        <v>856.39</v>
      </c>
    </row>
    <row r="20717" spans="3:4" ht="15" hidden="1" customHeight="1" x14ac:dyDescent="0.25">
      <c r="C20717" s="160" t="s">
        <v>542</v>
      </c>
      <c r="D20717" s="161">
        <v>565.71</v>
      </c>
    </row>
    <row r="20718" spans="3:4" ht="15" hidden="1" customHeight="1" x14ac:dyDescent="0.25">
      <c r="C20718" s="158" t="s">
        <v>312</v>
      </c>
      <c r="D20718" s="159">
        <v>491.65</v>
      </c>
    </row>
    <row r="20719" spans="3:4" ht="15" hidden="1" customHeight="1" x14ac:dyDescent="0.25">
      <c r="C20719" s="160" t="s">
        <v>552</v>
      </c>
      <c r="D20719" s="161">
        <v>142.52000000000001</v>
      </c>
    </row>
    <row r="20720" spans="3:4" ht="15" hidden="1" customHeight="1" x14ac:dyDescent="0.25">
      <c r="C20720" s="158" t="s">
        <v>552</v>
      </c>
      <c r="D20720" s="159">
        <v>522.04</v>
      </c>
    </row>
    <row r="20721" spans="3:4" ht="15" hidden="1" customHeight="1" x14ac:dyDescent="0.25">
      <c r="C20721" s="160" t="s">
        <v>308</v>
      </c>
      <c r="D20721" s="161">
        <v>529.74</v>
      </c>
    </row>
    <row r="20722" spans="3:4" ht="15" hidden="1" customHeight="1" x14ac:dyDescent="0.25">
      <c r="C20722" s="158" t="s">
        <v>554</v>
      </c>
      <c r="D20722" s="159">
        <v>1168.83</v>
      </c>
    </row>
    <row r="20723" spans="3:4" ht="15" hidden="1" customHeight="1" x14ac:dyDescent="0.25">
      <c r="C20723" s="160" t="s">
        <v>549</v>
      </c>
      <c r="D20723" s="161">
        <v>953.38</v>
      </c>
    </row>
    <row r="20724" spans="3:4" ht="15" hidden="1" customHeight="1" x14ac:dyDescent="0.25">
      <c r="C20724" s="158" t="s">
        <v>547</v>
      </c>
      <c r="D20724" s="159">
        <v>213.47</v>
      </c>
    </row>
    <row r="20725" spans="3:4" ht="15" hidden="1" customHeight="1" x14ac:dyDescent="0.25">
      <c r="C20725" s="160" t="s">
        <v>542</v>
      </c>
      <c r="D20725" s="161">
        <v>419.76</v>
      </c>
    </row>
    <row r="20726" spans="3:4" ht="15" hidden="1" customHeight="1" x14ac:dyDescent="0.25">
      <c r="C20726" s="158" t="s">
        <v>547</v>
      </c>
      <c r="D20726" s="159">
        <v>131.96</v>
      </c>
    </row>
    <row r="20727" spans="3:4" ht="15" hidden="1" customHeight="1" x14ac:dyDescent="0.25">
      <c r="C20727" s="160" t="s">
        <v>555</v>
      </c>
      <c r="D20727" s="161">
        <v>813.57</v>
      </c>
    </row>
    <row r="20728" spans="3:4" ht="15" hidden="1" customHeight="1" x14ac:dyDescent="0.25">
      <c r="C20728" s="158" t="s">
        <v>551</v>
      </c>
      <c r="D20728" s="159">
        <v>563.73</v>
      </c>
    </row>
    <row r="20729" spans="3:4" ht="15" hidden="1" customHeight="1" x14ac:dyDescent="0.25">
      <c r="C20729" s="160" t="s">
        <v>542</v>
      </c>
      <c r="D20729" s="161">
        <v>711.88</v>
      </c>
    </row>
    <row r="20730" spans="3:4" ht="15" hidden="1" customHeight="1" x14ac:dyDescent="0.25">
      <c r="C20730" s="158" t="s">
        <v>551</v>
      </c>
      <c r="D20730" s="159">
        <v>1121.6400000000001</v>
      </c>
    </row>
    <row r="20731" spans="3:4" ht="15" hidden="1" customHeight="1" x14ac:dyDescent="0.25">
      <c r="C20731" s="160" t="s">
        <v>546</v>
      </c>
      <c r="D20731" s="161">
        <v>1231.27</v>
      </c>
    </row>
    <row r="20732" spans="3:4" ht="15" hidden="1" customHeight="1" x14ac:dyDescent="0.25">
      <c r="C20732" s="158" t="s">
        <v>558</v>
      </c>
      <c r="D20732" s="159">
        <v>1079.51</v>
      </c>
    </row>
    <row r="20733" spans="3:4" ht="15" hidden="1" customHeight="1" x14ac:dyDescent="0.25">
      <c r="C20733" s="160" t="s">
        <v>544</v>
      </c>
      <c r="D20733" s="161">
        <v>346.53</v>
      </c>
    </row>
    <row r="20734" spans="3:4" ht="15" hidden="1" customHeight="1" x14ac:dyDescent="0.25">
      <c r="C20734" s="158" t="s">
        <v>552</v>
      </c>
      <c r="D20734" s="159">
        <v>338.47</v>
      </c>
    </row>
    <row r="20735" spans="3:4" ht="15" hidden="1" customHeight="1" x14ac:dyDescent="0.25">
      <c r="C20735" s="160" t="s">
        <v>307</v>
      </c>
      <c r="D20735" s="161">
        <v>1079.7</v>
      </c>
    </row>
    <row r="20736" spans="3:4" ht="15" hidden="1" customHeight="1" x14ac:dyDescent="0.25">
      <c r="C20736" s="158" t="s">
        <v>550</v>
      </c>
      <c r="D20736" s="159">
        <v>434.73</v>
      </c>
    </row>
    <row r="20737" spans="3:4" ht="15" hidden="1" customHeight="1" x14ac:dyDescent="0.25">
      <c r="C20737" s="160" t="s">
        <v>545</v>
      </c>
      <c r="D20737" s="161">
        <v>89.77</v>
      </c>
    </row>
    <row r="20738" spans="3:4" ht="15" hidden="1" customHeight="1" x14ac:dyDescent="0.25">
      <c r="C20738" s="158" t="s">
        <v>552</v>
      </c>
      <c r="D20738" s="159">
        <v>273.58</v>
      </c>
    </row>
    <row r="20739" spans="3:4" ht="15" hidden="1" customHeight="1" x14ac:dyDescent="0.25">
      <c r="C20739" s="160" t="s">
        <v>546</v>
      </c>
      <c r="D20739" s="161">
        <v>1094.17</v>
      </c>
    </row>
    <row r="20740" spans="3:4" ht="15" hidden="1" customHeight="1" x14ac:dyDescent="0.25">
      <c r="C20740" s="158" t="s">
        <v>308</v>
      </c>
      <c r="D20740" s="159">
        <v>567.4</v>
      </c>
    </row>
    <row r="20741" spans="3:4" ht="15" hidden="1" customHeight="1" x14ac:dyDescent="0.25">
      <c r="C20741" s="160" t="s">
        <v>555</v>
      </c>
      <c r="D20741" s="161">
        <v>593.04999999999995</v>
      </c>
    </row>
    <row r="20742" spans="3:4" ht="15" hidden="1" customHeight="1" x14ac:dyDescent="0.25">
      <c r="C20742" s="158" t="s">
        <v>540</v>
      </c>
      <c r="D20742" s="159">
        <v>806.35</v>
      </c>
    </row>
    <row r="20743" spans="3:4" ht="15" hidden="1" customHeight="1" x14ac:dyDescent="0.25">
      <c r="C20743" s="160" t="s">
        <v>553</v>
      </c>
      <c r="D20743" s="161">
        <v>479.08</v>
      </c>
    </row>
    <row r="20744" spans="3:4" ht="15" hidden="1" customHeight="1" x14ac:dyDescent="0.25">
      <c r="C20744" s="158" t="s">
        <v>539</v>
      </c>
      <c r="D20744" s="159">
        <v>319.67</v>
      </c>
    </row>
    <row r="20745" spans="3:4" ht="15" hidden="1" customHeight="1" x14ac:dyDescent="0.25">
      <c r="C20745" s="160" t="s">
        <v>549</v>
      </c>
      <c r="D20745" s="161">
        <v>1281.0899999999999</v>
      </c>
    </row>
    <row r="20746" spans="3:4" ht="15" hidden="1" customHeight="1" x14ac:dyDescent="0.25">
      <c r="C20746" s="158" t="s">
        <v>309</v>
      </c>
      <c r="D20746" s="159">
        <v>58.85</v>
      </c>
    </row>
    <row r="20747" spans="3:4" ht="15" hidden="1" customHeight="1" x14ac:dyDescent="0.25">
      <c r="C20747" s="160" t="s">
        <v>309</v>
      </c>
      <c r="D20747" s="161">
        <v>1115.32</v>
      </c>
    </row>
    <row r="20748" spans="3:4" ht="15" hidden="1" customHeight="1" x14ac:dyDescent="0.25">
      <c r="C20748" s="158" t="s">
        <v>556</v>
      </c>
      <c r="D20748" s="159">
        <v>958.09</v>
      </c>
    </row>
    <row r="20749" spans="3:4" ht="15" hidden="1" customHeight="1" x14ac:dyDescent="0.25">
      <c r="C20749" s="160" t="s">
        <v>558</v>
      </c>
      <c r="D20749" s="161">
        <v>768.79</v>
      </c>
    </row>
    <row r="20750" spans="3:4" ht="15" hidden="1" customHeight="1" x14ac:dyDescent="0.25">
      <c r="C20750" s="158" t="s">
        <v>309</v>
      </c>
      <c r="D20750" s="159">
        <v>456.67</v>
      </c>
    </row>
    <row r="20751" spans="3:4" ht="15" hidden="1" customHeight="1" x14ac:dyDescent="0.25">
      <c r="C20751" s="160" t="s">
        <v>556</v>
      </c>
      <c r="D20751" s="161">
        <v>302.81</v>
      </c>
    </row>
    <row r="20752" spans="3:4" ht="15" hidden="1" customHeight="1" x14ac:dyDescent="0.25">
      <c r="C20752" s="158" t="s">
        <v>557</v>
      </c>
      <c r="D20752" s="159">
        <v>829.42</v>
      </c>
    </row>
    <row r="20753" spans="3:4" ht="15" hidden="1" customHeight="1" x14ac:dyDescent="0.25">
      <c r="C20753" s="160" t="s">
        <v>546</v>
      </c>
      <c r="D20753" s="161">
        <v>534.02</v>
      </c>
    </row>
    <row r="20754" spans="3:4" ht="15" hidden="1" customHeight="1" x14ac:dyDescent="0.25">
      <c r="C20754" s="158" t="s">
        <v>539</v>
      </c>
      <c r="D20754" s="159">
        <v>130.12</v>
      </c>
    </row>
    <row r="20755" spans="3:4" ht="15" hidden="1" customHeight="1" x14ac:dyDescent="0.25">
      <c r="C20755" s="160" t="s">
        <v>552</v>
      </c>
      <c r="D20755" s="161">
        <v>919.04</v>
      </c>
    </row>
    <row r="20756" spans="3:4" ht="15" hidden="1" customHeight="1" x14ac:dyDescent="0.25">
      <c r="C20756" s="158" t="s">
        <v>539</v>
      </c>
      <c r="D20756" s="159">
        <v>954.41</v>
      </c>
    </row>
    <row r="20757" spans="3:4" ht="15" hidden="1" customHeight="1" x14ac:dyDescent="0.25">
      <c r="C20757" s="160" t="s">
        <v>553</v>
      </c>
      <c r="D20757" s="161">
        <v>145.88999999999999</v>
      </c>
    </row>
    <row r="20758" spans="3:4" ht="15" hidden="1" customHeight="1" x14ac:dyDescent="0.25">
      <c r="C20758" s="158" t="s">
        <v>552</v>
      </c>
      <c r="D20758" s="159">
        <v>326.97000000000003</v>
      </c>
    </row>
    <row r="20759" spans="3:4" ht="15" hidden="1" customHeight="1" x14ac:dyDescent="0.25">
      <c r="C20759" s="160" t="s">
        <v>554</v>
      </c>
      <c r="D20759" s="161">
        <v>1147.51</v>
      </c>
    </row>
    <row r="20760" spans="3:4" ht="15" hidden="1" customHeight="1" x14ac:dyDescent="0.25">
      <c r="C20760" s="158" t="s">
        <v>554</v>
      </c>
      <c r="D20760" s="159">
        <v>204.1</v>
      </c>
    </row>
    <row r="20761" spans="3:4" ht="15" hidden="1" customHeight="1" x14ac:dyDescent="0.25">
      <c r="C20761" s="160" t="s">
        <v>549</v>
      </c>
      <c r="D20761" s="161">
        <v>307.83</v>
      </c>
    </row>
    <row r="20762" spans="3:4" ht="15" hidden="1" customHeight="1" x14ac:dyDescent="0.25">
      <c r="C20762" s="158" t="s">
        <v>548</v>
      </c>
      <c r="D20762" s="159">
        <v>522.49</v>
      </c>
    </row>
    <row r="20763" spans="3:4" ht="15" hidden="1" customHeight="1" x14ac:dyDescent="0.25">
      <c r="C20763" s="160" t="s">
        <v>545</v>
      </c>
      <c r="D20763" s="161">
        <v>191.46</v>
      </c>
    </row>
    <row r="20764" spans="3:4" ht="15" hidden="1" customHeight="1" x14ac:dyDescent="0.25">
      <c r="C20764" s="158" t="s">
        <v>309</v>
      </c>
      <c r="D20764" s="159">
        <v>1272.0999999999999</v>
      </c>
    </row>
    <row r="20765" spans="3:4" ht="15" hidden="1" customHeight="1" x14ac:dyDescent="0.25">
      <c r="C20765" s="160" t="s">
        <v>308</v>
      </c>
      <c r="D20765" s="161">
        <v>241.46</v>
      </c>
    </row>
    <row r="20766" spans="3:4" ht="15" hidden="1" customHeight="1" x14ac:dyDescent="0.25">
      <c r="C20766" s="158" t="s">
        <v>551</v>
      </c>
      <c r="D20766" s="159">
        <v>1113.75</v>
      </c>
    </row>
    <row r="20767" spans="3:4" ht="15" hidden="1" customHeight="1" x14ac:dyDescent="0.25">
      <c r="C20767" s="160" t="s">
        <v>542</v>
      </c>
      <c r="D20767" s="161">
        <v>574.45000000000005</v>
      </c>
    </row>
    <row r="20768" spans="3:4" ht="15" hidden="1" customHeight="1" x14ac:dyDescent="0.25">
      <c r="C20768" s="158" t="s">
        <v>549</v>
      </c>
      <c r="D20768" s="159">
        <v>1266.77</v>
      </c>
    </row>
    <row r="20769" spans="3:4" ht="15" hidden="1" customHeight="1" x14ac:dyDescent="0.25">
      <c r="C20769" s="160" t="s">
        <v>552</v>
      </c>
      <c r="D20769" s="161">
        <v>597.79999999999995</v>
      </c>
    </row>
    <row r="20770" spans="3:4" ht="15" hidden="1" customHeight="1" x14ac:dyDescent="0.25">
      <c r="C20770" s="158" t="s">
        <v>549</v>
      </c>
      <c r="D20770" s="159">
        <v>945.35</v>
      </c>
    </row>
    <row r="20771" spans="3:4" ht="15" hidden="1" customHeight="1" x14ac:dyDescent="0.25">
      <c r="C20771" s="160" t="s">
        <v>550</v>
      </c>
      <c r="D20771" s="161">
        <v>892.14</v>
      </c>
    </row>
    <row r="20772" spans="3:4" ht="15" hidden="1" customHeight="1" x14ac:dyDescent="0.25">
      <c r="C20772" s="158" t="s">
        <v>557</v>
      </c>
      <c r="D20772" s="159">
        <v>1225.3900000000001</v>
      </c>
    </row>
    <row r="20773" spans="3:4" ht="15" hidden="1" customHeight="1" x14ac:dyDescent="0.25">
      <c r="C20773" s="160" t="s">
        <v>545</v>
      </c>
      <c r="D20773" s="161">
        <v>274.19</v>
      </c>
    </row>
    <row r="20774" spans="3:4" ht="15" hidden="1" customHeight="1" x14ac:dyDescent="0.25">
      <c r="C20774" s="158" t="s">
        <v>550</v>
      </c>
      <c r="D20774" s="159">
        <v>318.97000000000003</v>
      </c>
    </row>
    <row r="20775" spans="3:4" ht="15" hidden="1" customHeight="1" x14ac:dyDescent="0.25">
      <c r="C20775" s="160" t="s">
        <v>553</v>
      </c>
      <c r="D20775" s="161">
        <v>1174.3399999999999</v>
      </c>
    </row>
    <row r="20776" spans="3:4" ht="15" hidden="1" customHeight="1" x14ac:dyDescent="0.25">
      <c r="C20776" s="158" t="s">
        <v>543</v>
      </c>
      <c r="D20776" s="159">
        <v>345.29</v>
      </c>
    </row>
    <row r="20777" spans="3:4" ht="15" hidden="1" customHeight="1" x14ac:dyDescent="0.25">
      <c r="C20777" s="160" t="s">
        <v>542</v>
      </c>
      <c r="D20777" s="161">
        <v>46.65</v>
      </c>
    </row>
    <row r="20778" spans="3:4" ht="15" hidden="1" customHeight="1" x14ac:dyDescent="0.25">
      <c r="C20778" s="158" t="s">
        <v>308</v>
      </c>
      <c r="D20778" s="159">
        <v>715.23</v>
      </c>
    </row>
    <row r="20779" spans="3:4" ht="15" hidden="1" customHeight="1" x14ac:dyDescent="0.25">
      <c r="C20779" s="160" t="s">
        <v>307</v>
      </c>
      <c r="D20779" s="161">
        <v>858.42</v>
      </c>
    </row>
    <row r="20780" spans="3:4" ht="15" hidden="1" customHeight="1" x14ac:dyDescent="0.25">
      <c r="C20780" s="158" t="s">
        <v>549</v>
      </c>
      <c r="D20780" s="159">
        <v>356.71</v>
      </c>
    </row>
    <row r="20781" spans="3:4" ht="15" hidden="1" customHeight="1" x14ac:dyDescent="0.25">
      <c r="C20781" s="160" t="s">
        <v>307</v>
      </c>
      <c r="D20781" s="161">
        <v>556.14</v>
      </c>
    </row>
    <row r="20782" spans="3:4" ht="15" hidden="1" customHeight="1" x14ac:dyDescent="0.25">
      <c r="C20782" s="158" t="s">
        <v>543</v>
      </c>
      <c r="D20782" s="159">
        <v>798.47</v>
      </c>
    </row>
    <row r="20783" spans="3:4" ht="15" hidden="1" customHeight="1" x14ac:dyDescent="0.25">
      <c r="C20783" s="160" t="s">
        <v>550</v>
      </c>
      <c r="D20783" s="161">
        <v>477.56</v>
      </c>
    </row>
    <row r="20784" spans="3:4" ht="15" hidden="1" customHeight="1" x14ac:dyDescent="0.25">
      <c r="C20784" s="158" t="s">
        <v>309</v>
      </c>
      <c r="D20784" s="159">
        <v>577.16999999999996</v>
      </c>
    </row>
    <row r="20785" spans="3:4" ht="15" hidden="1" customHeight="1" x14ac:dyDescent="0.25">
      <c r="C20785" s="160" t="s">
        <v>542</v>
      </c>
      <c r="D20785" s="161">
        <v>1289.9100000000001</v>
      </c>
    </row>
    <row r="20786" spans="3:4" ht="15" hidden="1" customHeight="1" x14ac:dyDescent="0.25">
      <c r="C20786" s="158" t="s">
        <v>539</v>
      </c>
      <c r="D20786" s="159">
        <v>455.36</v>
      </c>
    </row>
    <row r="20787" spans="3:4" ht="15" hidden="1" customHeight="1" x14ac:dyDescent="0.25">
      <c r="C20787" s="160" t="s">
        <v>309</v>
      </c>
      <c r="D20787" s="161">
        <v>356.21</v>
      </c>
    </row>
    <row r="20788" spans="3:4" ht="15" hidden="1" customHeight="1" x14ac:dyDescent="0.25">
      <c r="C20788" s="158" t="s">
        <v>554</v>
      </c>
      <c r="D20788" s="159">
        <v>584.9</v>
      </c>
    </row>
    <row r="20789" spans="3:4" ht="15" hidden="1" customHeight="1" x14ac:dyDescent="0.25">
      <c r="C20789" s="160" t="s">
        <v>553</v>
      </c>
      <c r="D20789" s="161">
        <v>223.33</v>
      </c>
    </row>
    <row r="20790" spans="3:4" ht="15" hidden="1" customHeight="1" x14ac:dyDescent="0.25">
      <c r="C20790" s="158" t="s">
        <v>539</v>
      </c>
      <c r="D20790" s="159">
        <v>959.98</v>
      </c>
    </row>
    <row r="20791" spans="3:4" ht="15" hidden="1" customHeight="1" x14ac:dyDescent="0.25">
      <c r="C20791" s="160" t="s">
        <v>543</v>
      </c>
      <c r="D20791" s="161">
        <v>681.81</v>
      </c>
    </row>
    <row r="20792" spans="3:4" ht="15" hidden="1" customHeight="1" x14ac:dyDescent="0.25">
      <c r="C20792" s="158" t="s">
        <v>309</v>
      </c>
      <c r="D20792" s="159">
        <v>1188.19</v>
      </c>
    </row>
    <row r="20793" spans="3:4" ht="15" hidden="1" customHeight="1" x14ac:dyDescent="0.25">
      <c r="C20793" s="160" t="s">
        <v>557</v>
      </c>
      <c r="D20793" s="161">
        <v>444.98</v>
      </c>
    </row>
    <row r="20794" spans="3:4" ht="15" hidden="1" customHeight="1" x14ac:dyDescent="0.25">
      <c r="C20794" s="158" t="s">
        <v>542</v>
      </c>
      <c r="D20794" s="159">
        <v>1125.72</v>
      </c>
    </row>
    <row r="20795" spans="3:4" ht="15" hidden="1" customHeight="1" x14ac:dyDescent="0.25">
      <c r="C20795" s="160" t="s">
        <v>558</v>
      </c>
      <c r="D20795" s="161">
        <v>475.75</v>
      </c>
    </row>
    <row r="20796" spans="3:4" ht="15" hidden="1" customHeight="1" x14ac:dyDescent="0.25">
      <c r="C20796" s="158" t="s">
        <v>549</v>
      </c>
      <c r="D20796" s="159">
        <v>909.25</v>
      </c>
    </row>
    <row r="20797" spans="3:4" ht="15" hidden="1" customHeight="1" x14ac:dyDescent="0.25">
      <c r="C20797" s="160" t="s">
        <v>545</v>
      </c>
      <c r="D20797" s="161">
        <v>149.33000000000001</v>
      </c>
    </row>
    <row r="20798" spans="3:4" ht="15" hidden="1" customHeight="1" x14ac:dyDescent="0.25">
      <c r="C20798" s="158" t="s">
        <v>549</v>
      </c>
      <c r="D20798" s="159">
        <v>771.22</v>
      </c>
    </row>
    <row r="20799" spans="3:4" ht="15" hidden="1" customHeight="1" x14ac:dyDescent="0.25">
      <c r="C20799" s="160" t="s">
        <v>546</v>
      </c>
      <c r="D20799" s="161">
        <v>955.32</v>
      </c>
    </row>
    <row r="20800" spans="3:4" ht="15" hidden="1" customHeight="1" x14ac:dyDescent="0.25">
      <c r="C20800" s="158" t="s">
        <v>551</v>
      </c>
      <c r="D20800" s="159">
        <v>565.59</v>
      </c>
    </row>
    <row r="20801" spans="3:4" ht="15" hidden="1" customHeight="1" x14ac:dyDescent="0.25">
      <c r="C20801" s="160" t="s">
        <v>546</v>
      </c>
      <c r="D20801" s="161">
        <v>876.15</v>
      </c>
    </row>
    <row r="20802" spans="3:4" ht="15" hidden="1" customHeight="1" x14ac:dyDescent="0.25">
      <c r="C20802" s="158" t="s">
        <v>547</v>
      </c>
      <c r="D20802" s="159">
        <v>585.79</v>
      </c>
    </row>
    <row r="20803" spans="3:4" ht="15" hidden="1" customHeight="1" x14ac:dyDescent="0.25">
      <c r="C20803" s="160" t="s">
        <v>307</v>
      </c>
      <c r="D20803" s="161">
        <v>244.95</v>
      </c>
    </row>
    <row r="20804" spans="3:4" ht="15" hidden="1" customHeight="1" x14ac:dyDescent="0.25">
      <c r="C20804" s="158" t="s">
        <v>550</v>
      </c>
      <c r="D20804" s="159">
        <v>419.7</v>
      </c>
    </row>
    <row r="20805" spans="3:4" ht="15" hidden="1" customHeight="1" x14ac:dyDescent="0.25">
      <c r="C20805" s="160" t="s">
        <v>552</v>
      </c>
      <c r="D20805" s="161">
        <v>257.22000000000003</v>
      </c>
    </row>
    <row r="20806" spans="3:4" ht="15" hidden="1" customHeight="1" x14ac:dyDescent="0.25">
      <c r="C20806" s="158" t="s">
        <v>547</v>
      </c>
      <c r="D20806" s="159">
        <v>569.05999999999995</v>
      </c>
    </row>
    <row r="20807" spans="3:4" ht="15" hidden="1" customHeight="1" x14ac:dyDescent="0.25">
      <c r="C20807" s="160" t="s">
        <v>551</v>
      </c>
      <c r="D20807" s="161">
        <v>649.9</v>
      </c>
    </row>
    <row r="20808" spans="3:4" ht="15" hidden="1" customHeight="1" x14ac:dyDescent="0.25">
      <c r="C20808" s="158" t="s">
        <v>546</v>
      </c>
      <c r="D20808" s="159">
        <v>870.57</v>
      </c>
    </row>
    <row r="20809" spans="3:4" ht="15" hidden="1" customHeight="1" x14ac:dyDescent="0.25">
      <c r="C20809" s="160" t="s">
        <v>539</v>
      </c>
      <c r="D20809" s="161">
        <v>651.82000000000005</v>
      </c>
    </row>
    <row r="20810" spans="3:4" ht="15" hidden="1" customHeight="1" x14ac:dyDescent="0.25">
      <c r="C20810" s="158" t="s">
        <v>546</v>
      </c>
      <c r="D20810" s="159">
        <v>414.58</v>
      </c>
    </row>
    <row r="20811" spans="3:4" ht="15" hidden="1" customHeight="1" x14ac:dyDescent="0.25">
      <c r="C20811" s="160" t="s">
        <v>552</v>
      </c>
      <c r="D20811" s="161">
        <v>666.53</v>
      </c>
    </row>
    <row r="20812" spans="3:4" ht="15" hidden="1" customHeight="1" x14ac:dyDescent="0.25">
      <c r="C20812" s="158" t="s">
        <v>553</v>
      </c>
      <c r="D20812" s="159">
        <v>732.04</v>
      </c>
    </row>
    <row r="20813" spans="3:4" ht="15" hidden="1" customHeight="1" x14ac:dyDescent="0.25">
      <c r="C20813" s="160" t="s">
        <v>546</v>
      </c>
      <c r="D20813" s="161">
        <v>535.78</v>
      </c>
    </row>
    <row r="20814" spans="3:4" ht="15" hidden="1" customHeight="1" x14ac:dyDescent="0.25">
      <c r="C20814" s="158" t="s">
        <v>542</v>
      </c>
      <c r="D20814" s="159">
        <v>1158.71</v>
      </c>
    </row>
    <row r="20815" spans="3:4" ht="15" hidden="1" customHeight="1" x14ac:dyDescent="0.25">
      <c r="C20815" s="160" t="s">
        <v>542</v>
      </c>
      <c r="D20815" s="161">
        <v>34.340000000000003</v>
      </c>
    </row>
    <row r="20816" spans="3:4" ht="15" hidden="1" customHeight="1" x14ac:dyDescent="0.25">
      <c r="C20816" s="158" t="s">
        <v>553</v>
      </c>
      <c r="D20816" s="159">
        <v>477.04</v>
      </c>
    </row>
    <row r="20817" spans="3:4" ht="15" hidden="1" customHeight="1" x14ac:dyDescent="0.25">
      <c r="C20817" s="160" t="s">
        <v>542</v>
      </c>
      <c r="D20817" s="161">
        <v>1030.06</v>
      </c>
    </row>
    <row r="20818" spans="3:4" ht="15" hidden="1" customHeight="1" x14ac:dyDescent="0.25">
      <c r="C20818" s="158" t="s">
        <v>542</v>
      </c>
      <c r="D20818" s="159">
        <v>242.1</v>
      </c>
    </row>
    <row r="20819" spans="3:4" ht="15" hidden="1" customHeight="1" x14ac:dyDescent="0.25">
      <c r="C20819" s="160" t="s">
        <v>557</v>
      </c>
      <c r="D20819" s="161">
        <v>621.5</v>
      </c>
    </row>
    <row r="20820" spans="3:4" ht="15" hidden="1" customHeight="1" x14ac:dyDescent="0.25">
      <c r="C20820" s="158" t="s">
        <v>545</v>
      </c>
      <c r="D20820" s="159">
        <v>1051.04</v>
      </c>
    </row>
    <row r="20821" spans="3:4" ht="15" hidden="1" customHeight="1" x14ac:dyDescent="0.25">
      <c r="C20821" s="160" t="s">
        <v>309</v>
      </c>
      <c r="D20821" s="161">
        <v>403.91</v>
      </c>
    </row>
    <row r="20822" spans="3:4" ht="15" hidden="1" customHeight="1" x14ac:dyDescent="0.25">
      <c r="C20822" s="158" t="s">
        <v>540</v>
      </c>
      <c r="D20822" s="159">
        <v>125.73</v>
      </c>
    </row>
    <row r="20823" spans="3:4" ht="15" hidden="1" customHeight="1" x14ac:dyDescent="0.25">
      <c r="C20823" s="160" t="s">
        <v>549</v>
      </c>
      <c r="D20823" s="161">
        <v>832.02</v>
      </c>
    </row>
    <row r="20824" spans="3:4" ht="15" hidden="1" customHeight="1" x14ac:dyDescent="0.25">
      <c r="C20824" s="158" t="s">
        <v>547</v>
      </c>
      <c r="D20824" s="159">
        <v>218.07</v>
      </c>
    </row>
    <row r="20825" spans="3:4" ht="15" hidden="1" customHeight="1" x14ac:dyDescent="0.25">
      <c r="C20825" s="160" t="s">
        <v>547</v>
      </c>
      <c r="D20825" s="161">
        <v>255.84</v>
      </c>
    </row>
    <row r="20826" spans="3:4" ht="15" hidden="1" customHeight="1" x14ac:dyDescent="0.25">
      <c r="C20826" s="158" t="s">
        <v>558</v>
      </c>
      <c r="D20826" s="159">
        <v>945.74</v>
      </c>
    </row>
    <row r="20827" spans="3:4" ht="15" hidden="1" customHeight="1" x14ac:dyDescent="0.25">
      <c r="C20827" s="160" t="s">
        <v>309</v>
      </c>
      <c r="D20827" s="161">
        <v>622.41999999999996</v>
      </c>
    </row>
    <row r="20828" spans="3:4" ht="15" hidden="1" customHeight="1" x14ac:dyDescent="0.25">
      <c r="C20828" s="158" t="s">
        <v>545</v>
      </c>
      <c r="D20828" s="159">
        <v>809.77</v>
      </c>
    </row>
    <row r="20829" spans="3:4" ht="15" hidden="1" customHeight="1" x14ac:dyDescent="0.25">
      <c r="C20829" s="160" t="s">
        <v>544</v>
      </c>
      <c r="D20829" s="161">
        <v>380.27</v>
      </c>
    </row>
    <row r="20830" spans="3:4" ht="15" hidden="1" customHeight="1" x14ac:dyDescent="0.25">
      <c r="C20830" s="158" t="s">
        <v>551</v>
      </c>
      <c r="D20830" s="159">
        <v>745.59</v>
      </c>
    </row>
    <row r="20831" spans="3:4" ht="15" hidden="1" customHeight="1" x14ac:dyDescent="0.25">
      <c r="C20831" s="160" t="s">
        <v>553</v>
      </c>
      <c r="D20831" s="161">
        <v>413.59</v>
      </c>
    </row>
    <row r="20832" spans="3:4" ht="15" hidden="1" customHeight="1" x14ac:dyDescent="0.25">
      <c r="C20832" s="158" t="s">
        <v>307</v>
      </c>
      <c r="D20832" s="159">
        <v>1029.73</v>
      </c>
    </row>
    <row r="20833" spans="3:4" ht="15" hidden="1" customHeight="1" x14ac:dyDescent="0.25">
      <c r="C20833" s="160" t="s">
        <v>547</v>
      </c>
      <c r="D20833" s="161">
        <v>513.4</v>
      </c>
    </row>
    <row r="20834" spans="3:4" ht="15" hidden="1" customHeight="1" x14ac:dyDescent="0.25">
      <c r="C20834" s="158" t="s">
        <v>307</v>
      </c>
      <c r="D20834" s="159">
        <v>1058.45</v>
      </c>
    </row>
    <row r="20835" spans="3:4" ht="15" hidden="1" customHeight="1" x14ac:dyDescent="0.25">
      <c r="C20835" s="160" t="s">
        <v>312</v>
      </c>
      <c r="D20835" s="161">
        <v>536.62</v>
      </c>
    </row>
    <row r="20836" spans="3:4" ht="15" hidden="1" customHeight="1" x14ac:dyDescent="0.25">
      <c r="C20836" s="158" t="s">
        <v>547</v>
      </c>
      <c r="D20836" s="159">
        <v>723.12</v>
      </c>
    </row>
    <row r="20837" spans="3:4" ht="15" hidden="1" customHeight="1" x14ac:dyDescent="0.25">
      <c r="C20837" s="160" t="s">
        <v>542</v>
      </c>
      <c r="D20837" s="161">
        <v>1171.82</v>
      </c>
    </row>
    <row r="20838" spans="3:4" ht="15" hidden="1" customHeight="1" x14ac:dyDescent="0.25">
      <c r="C20838" s="158" t="s">
        <v>551</v>
      </c>
      <c r="D20838" s="159">
        <v>470.48</v>
      </c>
    </row>
    <row r="20839" spans="3:4" ht="15" hidden="1" customHeight="1" x14ac:dyDescent="0.25">
      <c r="C20839" s="160" t="s">
        <v>307</v>
      </c>
      <c r="D20839" s="161">
        <v>1291.03</v>
      </c>
    </row>
    <row r="20840" spans="3:4" ht="15" hidden="1" customHeight="1" x14ac:dyDescent="0.25">
      <c r="C20840" s="158" t="s">
        <v>540</v>
      </c>
      <c r="D20840" s="159">
        <v>229.94</v>
      </c>
    </row>
    <row r="20841" spans="3:4" ht="15" hidden="1" customHeight="1" x14ac:dyDescent="0.25">
      <c r="C20841" s="160" t="s">
        <v>545</v>
      </c>
      <c r="D20841" s="161">
        <v>582.89</v>
      </c>
    </row>
    <row r="20842" spans="3:4" ht="15" hidden="1" customHeight="1" x14ac:dyDescent="0.25">
      <c r="C20842" s="158" t="s">
        <v>543</v>
      </c>
      <c r="D20842" s="159">
        <v>1208.83</v>
      </c>
    </row>
    <row r="20843" spans="3:4" ht="15" hidden="1" customHeight="1" x14ac:dyDescent="0.25">
      <c r="C20843" s="160" t="s">
        <v>554</v>
      </c>
      <c r="D20843" s="161">
        <v>642.33000000000004</v>
      </c>
    </row>
    <row r="20844" spans="3:4" ht="15" hidden="1" customHeight="1" x14ac:dyDescent="0.25">
      <c r="C20844" s="158" t="s">
        <v>552</v>
      </c>
      <c r="D20844" s="159">
        <v>975.82</v>
      </c>
    </row>
    <row r="20845" spans="3:4" ht="15" hidden="1" customHeight="1" x14ac:dyDescent="0.25">
      <c r="C20845" s="160" t="s">
        <v>309</v>
      </c>
      <c r="D20845" s="161">
        <v>719.83</v>
      </c>
    </row>
    <row r="20846" spans="3:4" ht="15" hidden="1" customHeight="1" x14ac:dyDescent="0.25">
      <c r="C20846" s="158" t="s">
        <v>542</v>
      </c>
      <c r="D20846" s="159">
        <v>1214.08</v>
      </c>
    </row>
    <row r="20847" spans="3:4" ht="15" hidden="1" customHeight="1" x14ac:dyDescent="0.25">
      <c r="C20847" s="160" t="s">
        <v>307</v>
      </c>
      <c r="D20847" s="161">
        <v>237.11</v>
      </c>
    </row>
    <row r="20848" spans="3:4" ht="15" hidden="1" customHeight="1" x14ac:dyDescent="0.25">
      <c r="C20848" s="158" t="s">
        <v>549</v>
      </c>
      <c r="D20848" s="159">
        <v>635.5</v>
      </c>
    </row>
    <row r="20849" spans="3:4" ht="15" hidden="1" customHeight="1" x14ac:dyDescent="0.25">
      <c r="C20849" s="160" t="s">
        <v>543</v>
      </c>
      <c r="D20849" s="161">
        <v>222.12</v>
      </c>
    </row>
    <row r="20850" spans="3:4" ht="15" hidden="1" customHeight="1" x14ac:dyDescent="0.25">
      <c r="C20850" s="158" t="s">
        <v>539</v>
      </c>
      <c r="D20850" s="159">
        <v>690.03</v>
      </c>
    </row>
    <row r="20851" spans="3:4" ht="15" hidden="1" customHeight="1" x14ac:dyDescent="0.25">
      <c r="C20851" s="160" t="s">
        <v>558</v>
      </c>
      <c r="D20851" s="161">
        <v>553.16</v>
      </c>
    </row>
    <row r="20852" spans="3:4" ht="15" hidden="1" customHeight="1" x14ac:dyDescent="0.25">
      <c r="C20852" s="158" t="s">
        <v>542</v>
      </c>
      <c r="D20852" s="159">
        <v>1172.28</v>
      </c>
    </row>
    <row r="20853" spans="3:4" ht="15" hidden="1" customHeight="1" x14ac:dyDescent="0.25">
      <c r="C20853" s="160" t="s">
        <v>542</v>
      </c>
      <c r="D20853" s="161">
        <v>67.709999999999994</v>
      </c>
    </row>
    <row r="20854" spans="3:4" ht="15" hidden="1" customHeight="1" x14ac:dyDescent="0.25">
      <c r="C20854" s="158" t="s">
        <v>540</v>
      </c>
      <c r="D20854" s="159">
        <v>1223.71</v>
      </c>
    </row>
    <row r="20855" spans="3:4" ht="15" hidden="1" customHeight="1" x14ac:dyDescent="0.25">
      <c r="C20855" s="160" t="s">
        <v>309</v>
      </c>
      <c r="D20855" s="161">
        <v>432.31</v>
      </c>
    </row>
    <row r="20856" spans="3:4" ht="15" hidden="1" customHeight="1" x14ac:dyDescent="0.25">
      <c r="C20856" s="158" t="s">
        <v>544</v>
      </c>
      <c r="D20856" s="159">
        <v>114.7</v>
      </c>
    </row>
    <row r="20857" spans="3:4" ht="15" hidden="1" customHeight="1" x14ac:dyDescent="0.25">
      <c r="C20857" s="160" t="s">
        <v>540</v>
      </c>
      <c r="D20857" s="161">
        <v>1074.6300000000001</v>
      </c>
    </row>
    <row r="20858" spans="3:4" ht="15" hidden="1" customHeight="1" x14ac:dyDescent="0.25">
      <c r="C20858" s="158" t="s">
        <v>544</v>
      </c>
      <c r="D20858" s="159">
        <v>551.35</v>
      </c>
    </row>
    <row r="20859" spans="3:4" ht="15" hidden="1" customHeight="1" x14ac:dyDescent="0.25">
      <c r="C20859" s="160" t="s">
        <v>551</v>
      </c>
      <c r="D20859" s="161">
        <v>1064.5899999999999</v>
      </c>
    </row>
    <row r="20860" spans="3:4" ht="15" hidden="1" customHeight="1" x14ac:dyDescent="0.25">
      <c r="C20860" s="158" t="s">
        <v>312</v>
      </c>
      <c r="D20860" s="159">
        <v>301.22000000000003</v>
      </c>
    </row>
    <row r="20861" spans="3:4" ht="15" hidden="1" customHeight="1" x14ac:dyDescent="0.25">
      <c r="C20861" s="160" t="s">
        <v>551</v>
      </c>
      <c r="D20861" s="161">
        <v>1129.1600000000001</v>
      </c>
    </row>
    <row r="20862" spans="3:4" ht="15" hidden="1" customHeight="1" x14ac:dyDescent="0.25">
      <c r="C20862" s="158" t="s">
        <v>553</v>
      </c>
      <c r="D20862" s="159">
        <v>539.9</v>
      </c>
    </row>
    <row r="20863" spans="3:4" ht="15" hidden="1" customHeight="1" x14ac:dyDescent="0.25">
      <c r="C20863" s="160" t="s">
        <v>308</v>
      </c>
      <c r="D20863" s="161">
        <v>975.33</v>
      </c>
    </row>
    <row r="20864" spans="3:4" ht="15" hidden="1" customHeight="1" x14ac:dyDescent="0.25">
      <c r="C20864" s="158" t="s">
        <v>542</v>
      </c>
      <c r="D20864" s="159">
        <v>145.13999999999999</v>
      </c>
    </row>
    <row r="20865" spans="3:4" ht="15" hidden="1" customHeight="1" x14ac:dyDescent="0.25">
      <c r="C20865" s="160" t="s">
        <v>539</v>
      </c>
      <c r="D20865" s="161">
        <v>28.42</v>
      </c>
    </row>
    <row r="20866" spans="3:4" ht="15" hidden="1" customHeight="1" x14ac:dyDescent="0.25">
      <c r="C20866" s="158" t="s">
        <v>312</v>
      </c>
      <c r="D20866" s="159">
        <v>464.91</v>
      </c>
    </row>
    <row r="20867" spans="3:4" ht="15" hidden="1" customHeight="1" x14ac:dyDescent="0.25">
      <c r="C20867" s="160" t="s">
        <v>539</v>
      </c>
      <c r="D20867" s="161">
        <v>55.63</v>
      </c>
    </row>
    <row r="20868" spans="3:4" ht="15" hidden="1" customHeight="1" x14ac:dyDescent="0.25">
      <c r="C20868" s="158" t="s">
        <v>539</v>
      </c>
      <c r="D20868" s="159">
        <v>876.48</v>
      </c>
    </row>
    <row r="20869" spans="3:4" ht="15" hidden="1" customHeight="1" x14ac:dyDescent="0.25">
      <c r="C20869" s="160" t="s">
        <v>552</v>
      </c>
      <c r="D20869" s="161">
        <v>613.52</v>
      </c>
    </row>
    <row r="20870" spans="3:4" ht="15" hidden="1" customHeight="1" x14ac:dyDescent="0.25">
      <c r="C20870" s="158" t="s">
        <v>540</v>
      </c>
      <c r="D20870" s="159">
        <v>847.76</v>
      </c>
    </row>
    <row r="20871" spans="3:4" ht="15" hidden="1" customHeight="1" x14ac:dyDescent="0.25">
      <c r="C20871" s="160" t="s">
        <v>541</v>
      </c>
      <c r="D20871" s="161">
        <v>277.56</v>
      </c>
    </row>
    <row r="20872" spans="3:4" ht="15" hidden="1" customHeight="1" x14ac:dyDescent="0.25">
      <c r="C20872" s="158" t="s">
        <v>554</v>
      </c>
      <c r="D20872" s="159">
        <v>429.66</v>
      </c>
    </row>
    <row r="20873" spans="3:4" ht="15" hidden="1" customHeight="1" x14ac:dyDescent="0.25">
      <c r="C20873" s="160" t="s">
        <v>548</v>
      </c>
      <c r="D20873" s="161">
        <v>528.51</v>
      </c>
    </row>
    <row r="20874" spans="3:4" ht="15" hidden="1" customHeight="1" x14ac:dyDescent="0.25">
      <c r="C20874" s="158" t="s">
        <v>549</v>
      </c>
      <c r="D20874" s="159">
        <v>522.84</v>
      </c>
    </row>
    <row r="20875" spans="3:4" ht="15" hidden="1" customHeight="1" x14ac:dyDescent="0.25">
      <c r="C20875" s="160" t="s">
        <v>309</v>
      </c>
      <c r="D20875" s="161">
        <v>467.78</v>
      </c>
    </row>
    <row r="20876" spans="3:4" ht="15" hidden="1" customHeight="1" x14ac:dyDescent="0.25">
      <c r="C20876" s="158" t="s">
        <v>550</v>
      </c>
      <c r="D20876" s="159">
        <v>111.92</v>
      </c>
    </row>
    <row r="20877" spans="3:4" ht="15" hidden="1" customHeight="1" x14ac:dyDescent="0.25">
      <c r="C20877" s="160" t="s">
        <v>551</v>
      </c>
      <c r="D20877" s="161">
        <v>558.70000000000005</v>
      </c>
    </row>
    <row r="20878" spans="3:4" ht="15" hidden="1" customHeight="1" x14ac:dyDescent="0.25">
      <c r="C20878" s="158" t="s">
        <v>309</v>
      </c>
      <c r="D20878" s="159">
        <v>1223.49</v>
      </c>
    </row>
    <row r="20879" spans="3:4" ht="15" hidden="1" customHeight="1" x14ac:dyDescent="0.25">
      <c r="C20879" s="160" t="s">
        <v>553</v>
      </c>
      <c r="D20879" s="161">
        <v>624.49</v>
      </c>
    </row>
    <row r="20880" spans="3:4" ht="15" hidden="1" customHeight="1" x14ac:dyDescent="0.25">
      <c r="C20880" s="158" t="s">
        <v>546</v>
      </c>
      <c r="D20880" s="159">
        <v>1218.83</v>
      </c>
    </row>
    <row r="20881" spans="3:4" ht="15" hidden="1" customHeight="1" x14ac:dyDescent="0.25">
      <c r="C20881" s="160" t="s">
        <v>543</v>
      </c>
      <c r="D20881" s="161">
        <v>1123.0999999999999</v>
      </c>
    </row>
    <row r="20882" spans="3:4" ht="15" hidden="1" customHeight="1" x14ac:dyDescent="0.25">
      <c r="C20882" s="158" t="s">
        <v>542</v>
      </c>
      <c r="D20882" s="159">
        <v>670.88</v>
      </c>
    </row>
    <row r="20883" spans="3:4" ht="15" hidden="1" customHeight="1" x14ac:dyDescent="0.25">
      <c r="C20883" s="160" t="s">
        <v>553</v>
      </c>
      <c r="D20883" s="161">
        <v>1049.57</v>
      </c>
    </row>
    <row r="20884" spans="3:4" ht="15" hidden="1" customHeight="1" x14ac:dyDescent="0.25">
      <c r="C20884" s="158" t="s">
        <v>539</v>
      </c>
      <c r="D20884" s="159">
        <v>1249.49</v>
      </c>
    </row>
    <row r="20885" spans="3:4" ht="15" hidden="1" customHeight="1" x14ac:dyDescent="0.25">
      <c r="C20885" s="160" t="s">
        <v>547</v>
      </c>
      <c r="D20885" s="161">
        <v>447.1</v>
      </c>
    </row>
    <row r="20886" spans="3:4" ht="15" hidden="1" customHeight="1" x14ac:dyDescent="0.25">
      <c r="C20886" s="158" t="s">
        <v>555</v>
      </c>
      <c r="D20886" s="159">
        <v>1045.7</v>
      </c>
    </row>
    <row r="20887" spans="3:4" ht="15" hidden="1" customHeight="1" x14ac:dyDescent="0.25">
      <c r="C20887" s="160" t="s">
        <v>312</v>
      </c>
      <c r="D20887" s="161">
        <v>252.31</v>
      </c>
    </row>
    <row r="20888" spans="3:4" ht="15" hidden="1" customHeight="1" x14ac:dyDescent="0.25">
      <c r="C20888" s="158" t="s">
        <v>539</v>
      </c>
      <c r="D20888" s="159">
        <v>501.76</v>
      </c>
    </row>
    <row r="20889" spans="3:4" ht="15" hidden="1" customHeight="1" x14ac:dyDescent="0.25">
      <c r="C20889" s="160" t="s">
        <v>309</v>
      </c>
      <c r="D20889" s="161">
        <v>505.04</v>
      </c>
    </row>
    <row r="20890" spans="3:4" ht="15" hidden="1" customHeight="1" x14ac:dyDescent="0.25">
      <c r="C20890" s="158" t="s">
        <v>543</v>
      </c>
      <c r="D20890" s="159">
        <v>400.23</v>
      </c>
    </row>
    <row r="20891" spans="3:4" ht="15" hidden="1" customHeight="1" x14ac:dyDescent="0.25">
      <c r="C20891" s="160" t="s">
        <v>549</v>
      </c>
      <c r="D20891" s="161">
        <v>1288.28</v>
      </c>
    </row>
    <row r="20892" spans="3:4" ht="15" hidden="1" customHeight="1" x14ac:dyDescent="0.25">
      <c r="C20892" s="158" t="s">
        <v>546</v>
      </c>
      <c r="D20892" s="159">
        <v>26.44</v>
      </c>
    </row>
    <row r="20893" spans="3:4" ht="15" hidden="1" customHeight="1" x14ac:dyDescent="0.25">
      <c r="C20893" s="160" t="s">
        <v>308</v>
      </c>
      <c r="D20893" s="161">
        <v>646.75</v>
      </c>
    </row>
    <row r="20894" spans="3:4" ht="15" hidden="1" customHeight="1" x14ac:dyDescent="0.25">
      <c r="C20894" s="158" t="s">
        <v>546</v>
      </c>
      <c r="D20894" s="159">
        <v>410.04</v>
      </c>
    </row>
    <row r="20895" spans="3:4" ht="15" hidden="1" customHeight="1" x14ac:dyDescent="0.25">
      <c r="C20895" s="160" t="s">
        <v>540</v>
      </c>
      <c r="D20895" s="161">
        <v>926.49</v>
      </c>
    </row>
    <row r="20896" spans="3:4" ht="15" hidden="1" customHeight="1" x14ac:dyDescent="0.25">
      <c r="C20896" s="158" t="s">
        <v>312</v>
      </c>
      <c r="D20896" s="159">
        <v>1021.74</v>
      </c>
    </row>
    <row r="20897" spans="3:4" ht="15" hidden="1" customHeight="1" x14ac:dyDescent="0.25">
      <c r="C20897" s="160" t="s">
        <v>551</v>
      </c>
      <c r="D20897" s="161">
        <v>1042.71</v>
      </c>
    </row>
    <row r="20898" spans="3:4" ht="15" hidden="1" customHeight="1" x14ac:dyDescent="0.25">
      <c r="C20898" s="158" t="s">
        <v>547</v>
      </c>
      <c r="D20898" s="159">
        <v>1229.8399999999999</v>
      </c>
    </row>
    <row r="20899" spans="3:4" ht="15" hidden="1" customHeight="1" x14ac:dyDescent="0.25">
      <c r="C20899" s="160" t="s">
        <v>546</v>
      </c>
      <c r="D20899" s="161">
        <v>611.15</v>
      </c>
    </row>
    <row r="20900" spans="3:4" ht="15" hidden="1" customHeight="1" x14ac:dyDescent="0.25">
      <c r="C20900" s="158" t="s">
        <v>309</v>
      </c>
      <c r="D20900" s="159">
        <v>556.71</v>
      </c>
    </row>
    <row r="20901" spans="3:4" ht="15" hidden="1" customHeight="1" x14ac:dyDescent="0.25">
      <c r="C20901" s="160" t="s">
        <v>547</v>
      </c>
      <c r="D20901" s="161">
        <v>467.44</v>
      </c>
    </row>
    <row r="20902" spans="3:4" ht="15" hidden="1" customHeight="1" x14ac:dyDescent="0.25">
      <c r="C20902" s="158" t="s">
        <v>553</v>
      </c>
      <c r="D20902" s="159">
        <v>468.49</v>
      </c>
    </row>
    <row r="20903" spans="3:4" ht="15" hidden="1" customHeight="1" x14ac:dyDescent="0.25">
      <c r="C20903" s="160" t="s">
        <v>545</v>
      </c>
      <c r="D20903" s="161">
        <v>174.74</v>
      </c>
    </row>
    <row r="20904" spans="3:4" ht="15" hidden="1" customHeight="1" x14ac:dyDescent="0.25">
      <c r="C20904" s="158" t="s">
        <v>540</v>
      </c>
      <c r="D20904" s="159">
        <v>1126.56</v>
      </c>
    </row>
    <row r="20905" spans="3:4" ht="15" hidden="1" customHeight="1" x14ac:dyDescent="0.25">
      <c r="C20905" s="160" t="s">
        <v>543</v>
      </c>
      <c r="D20905" s="161">
        <v>686.61</v>
      </c>
    </row>
    <row r="20906" spans="3:4" ht="15" hidden="1" customHeight="1" x14ac:dyDescent="0.25">
      <c r="C20906" s="158" t="s">
        <v>308</v>
      </c>
      <c r="D20906" s="159">
        <v>43.06</v>
      </c>
    </row>
    <row r="20907" spans="3:4" ht="15" hidden="1" customHeight="1" x14ac:dyDescent="0.25">
      <c r="C20907" s="160" t="s">
        <v>542</v>
      </c>
      <c r="D20907" s="161">
        <v>841.23</v>
      </c>
    </row>
    <row r="20908" spans="3:4" ht="15" hidden="1" customHeight="1" x14ac:dyDescent="0.25">
      <c r="C20908" s="158" t="s">
        <v>549</v>
      </c>
      <c r="D20908" s="159">
        <v>1138.23</v>
      </c>
    </row>
    <row r="20909" spans="3:4" ht="15" hidden="1" customHeight="1" x14ac:dyDescent="0.25">
      <c r="C20909" s="160" t="s">
        <v>547</v>
      </c>
      <c r="D20909" s="161">
        <v>1179.82</v>
      </c>
    </row>
    <row r="20910" spans="3:4" ht="15" hidden="1" customHeight="1" x14ac:dyDescent="0.25">
      <c r="C20910" s="158" t="s">
        <v>309</v>
      </c>
      <c r="D20910" s="159">
        <v>760.62</v>
      </c>
    </row>
    <row r="20911" spans="3:4" ht="15" hidden="1" customHeight="1" x14ac:dyDescent="0.25">
      <c r="C20911" s="160" t="s">
        <v>546</v>
      </c>
      <c r="D20911" s="161">
        <v>1087.7</v>
      </c>
    </row>
    <row r="20912" spans="3:4" ht="15" hidden="1" customHeight="1" x14ac:dyDescent="0.25">
      <c r="C20912" s="158" t="s">
        <v>309</v>
      </c>
      <c r="D20912" s="159">
        <v>34.81</v>
      </c>
    </row>
    <row r="20913" spans="3:4" ht="15" hidden="1" customHeight="1" x14ac:dyDescent="0.25">
      <c r="C20913" s="160" t="s">
        <v>557</v>
      </c>
      <c r="D20913" s="161">
        <v>308.99</v>
      </c>
    </row>
    <row r="20914" spans="3:4" ht="15" hidden="1" customHeight="1" x14ac:dyDescent="0.25">
      <c r="C20914" s="158" t="s">
        <v>556</v>
      </c>
      <c r="D20914" s="159">
        <v>593.5</v>
      </c>
    </row>
    <row r="20915" spans="3:4" ht="15" hidden="1" customHeight="1" x14ac:dyDescent="0.25">
      <c r="C20915" s="160" t="s">
        <v>307</v>
      </c>
      <c r="D20915" s="161">
        <v>1152.8900000000001</v>
      </c>
    </row>
    <row r="20916" spans="3:4" ht="15" hidden="1" customHeight="1" x14ac:dyDescent="0.25">
      <c r="C20916" s="158" t="s">
        <v>549</v>
      </c>
      <c r="D20916" s="159">
        <v>1035.4100000000001</v>
      </c>
    </row>
    <row r="20917" spans="3:4" ht="15" hidden="1" customHeight="1" x14ac:dyDescent="0.25">
      <c r="C20917" s="160" t="s">
        <v>309</v>
      </c>
      <c r="D20917" s="161">
        <v>497.61</v>
      </c>
    </row>
    <row r="20918" spans="3:4" ht="15" hidden="1" customHeight="1" x14ac:dyDescent="0.25">
      <c r="C20918" s="158" t="s">
        <v>546</v>
      </c>
      <c r="D20918" s="159">
        <v>1056.48</v>
      </c>
    </row>
    <row r="20919" spans="3:4" ht="15" hidden="1" customHeight="1" x14ac:dyDescent="0.25">
      <c r="C20919" s="160" t="s">
        <v>549</v>
      </c>
      <c r="D20919" s="161">
        <v>63.18</v>
      </c>
    </row>
    <row r="20920" spans="3:4" ht="15" hidden="1" customHeight="1" x14ac:dyDescent="0.25">
      <c r="C20920" s="158" t="s">
        <v>547</v>
      </c>
      <c r="D20920" s="159">
        <v>525.66</v>
      </c>
    </row>
    <row r="20921" spans="3:4" ht="15" hidden="1" customHeight="1" x14ac:dyDescent="0.25">
      <c r="C20921" s="160" t="s">
        <v>545</v>
      </c>
      <c r="D20921" s="161">
        <v>567.63</v>
      </c>
    </row>
    <row r="20922" spans="3:4" ht="15" hidden="1" customHeight="1" x14ac:dyDescent="0.25">
      <c r="C20922" s="158" t="s">
        <v>309</v>
      </c>
      <c r="D20922" s="159">
        <v>585.37</v>
      </c>
    </row>
    <row r="20923" spans="3:4" ht="15" hidden="1" customHeight="1" x14ac:dyDescent="0.25">
      <c r="C20923" s="160" t="s">
        <v>541</v>
      </c>
      <c r="D20923" s="161">
        <v>192.51</v>
      </c>
    </row>
    <row r="20924" spans="3:4" ht="15" hidden="1" customHeight="1" x14ac:dyDescent="0.25">
      <c r="C20924" s="158" t="s">
        <v>540</v>
      </c>
      <c r="D20924" s="159">
        <v>954.04</v>
      </c>
    </row>
    <row r="20925" spans="3:4" ht="15" hidden="1" customHeight="1" x14ac:dyDescent="0.25">
      <c r="C20925" s="160" t="s">
        <v>552</v>
      </c>
      <c r="D20925" s="161">
        <v>415.57</v>
      </c>
    </row>
    <row r="20926" spans="3:4" ht="15" hidden="1" customHeight="1" x14ac:dyDescent="0.25">
      <c r="C20926" s="158" t="s">
        <v>552</v>
      </c>
      <c r="D20926" s="159">
        <v>1113.27</v>
      </c>
    </row>
    <row r="20927" spans="3:4" ht="15" hidden="1" customHeight="1" x14ac:dyDescent="0.25">
      <c r="C20927" s="160" t="s">
        <v>308</v>
      </c>
      <c r="D20927" s="161">
        <v>519.04</v>
      </c>
    </row>
    <row r="20928" spans="3:4" ht="15" hidden="1" customHeight="1" x14ac:dyDescent="0.25">
      <c r="C20928" s="158" t="s">
        <v>308</v>
      </c>
      <c r="D20928" s="159">
        <v>576.98</v>
      </c>
    </row>
    <row r="20929" spans="3:4" ht="15" hidden="1" customHeight="1" x14ac:dyDescent="0.25">
      <c r="C20929" s="160" t="s">
        <v>544</v>
      </c>
      <c r="D20929" s="161">
        <v>257.08</v>
      </c>
    </row>
    <row r="20930" spans="3:4" ht="15" hidden="1" customHeight="1" x14ac:dyDescent="0.25">
      <c r="C20930" s="158" t="s">
        <v>308</v>
      </c>
      <c r="D20930" s="159">
        <v>355.33</v>
      </c>
    </row>
    <row r="20931" spans="3:4" ht="15" hidden="1" customHeight="1" x14ac:dyDescent="0.25">
      <c r="C20931" s="160" t="s">
        <v>547</v>
      </c>
      <c r="D20931" s="161">
        <v>822.75</v>
      </c>
    </row>
    <row r="20932" spans="3:4" ht="15" hidden="1" customHeight="1" x14ac:dyDescent="0.25">
      <c r="C20932" s="158" t="s">
        <v>548</v>
      </c>
      <c r="D20932" s="159">
        <v>1254.6400000000001</v>
      </c>
    </row>
    <row r="20933" spans="3:4" ht="15" hidden="1" customHeight="1" x14ac:dyDescent="0.25">
      <c r="C20933" s="160" t="s">
        <v>557</v>
      </c>
      <c r="D20933" s="161">
        <v>1236.1400000000001</v>
      </c>
    </row>
    <row r="20934" spans="3:4" ht="15" hidden="1" customHeight="1" x14ac:dyDescent="0.25">
      <c r="C20934" s="158" t="s">
        <v>312</v>
      </c>
      <c r="D20934" s="159">
        <v>965.37</v>
      </c>
    </row>
    <row r="20935" spans="3:4" ht="15" hidden="1" customHeight="1" x14ac:dyDescent="0.25">
      <c r="C20935" s="160" t="s">
        <v>551</v>
      </c>
      <c r="D20935" s="161">
        <v>57.72</v>
      </c>
    </row>
    <row r="20936" spans="3:4" ht="15" hidden="1" customHeight="1" x14ac:dyDescent="0.25">
      <c r="C20936" s="158" t="s">
        <v>539</v>
      </c>
      <c r="D20936" s="159">
        <v>229.65</v>
      </c>
    </row>
    <row r="20937" spans="3:4" ht="15" hidden="1" customHeight="1" x14ac:dyDescent="0.25">
      <c r="C20937" s="160" t="s">
        <v>549</v>
      </c>
      <c r="D20937" s="161">
        <v>850.11</v>
      </c>
    </row>
    <row r="20938" spans="3:4" ht="15" hidden="1" customHeight="1" x14ac:dyDescent="0.25">
      <c r="C20938" s="158" t="s">
        <v>312</v>
      </c>
      <c r="D20938" s="159">
        <v>198.52</v>
      </c>
    </row>
    <row r="20939" spans="3:4" ht="15" hidden="1" customHeight="1" x14ac:dyDescent="0.25">
      <c r="C20939" s="160" t="s">
        <v>545</v>
      </c>
      <c r="D20939" s="161">
        <v>462.03</v>
      </c>
    </row>
    <row r="20940" spans="3:4" ht="15" hidden="1" customHeight="1" x14ac:dyDescent="0.25">
      <c r="C20940" s="158" t="s">
        <v>552</v>
      </c>
      <c r="D20940" s="159">
        <v>914.55</v>
      </c>
    </row>
    <row r="20941" spans="3:4" ht="15" hidden="1" customHeight="1" x14ac:dyDescent="0.25">
      <c r="C20941" s="160" t="s">
        <v>553</v>
      </c>
      <c r="D20941" s="161">
        <v>29.93</v>
      </c>
    </row>
    <row r="20942" spans="3:4" ht="15" hidden="1" customHeight="1" x14ac:dyDescent="0.25">
      <c r="C20942" s="158" t="s">
        <v>554</v>
      </c>
      <c r="D20942" s="159">
        <v>618.57000000000005</v>
      </c>
    </row>
    <row r="20943" spans="3:4" ht="15" hidden="1" customHeight="1" x14ac:dyDescent="0.25">
      <c r="C20943" s="160" t="s">
        <v>545</v>
      </c>
      <c r="D20943" s="161">
        <v>779.15</v>
      </c>
    </row>
    <row r="20944" spans="3:4" ht="15" hidden="1" customHeight="1" x14ac:dyDescent="0.25">
      <c r="C20944" s="158" t="s">
        <v>308</v>
      </c>
      <c r="D20944" s="159">
        <v>29.96</v>
      </c>
    </row>
    <row r="20945" spans="3:4" ht="15" hidden="1" customHeight="1" x14ac:dyDescent="0.25">
      <c r="C20945" s="160" t="s">
        <v>547</v>
      </c>
      <c r="D20945" s="161">
        <v>619.17999999999995</v>
      </c>
    </row>
    <row r="20946" spans="3:4" ht="15" hidden="1" customHeight="1" x14ac:dyDescent="0.25">
      <c r="C20946" s="158" t="s">
        <v>543</v>
      </c>
      <c r="D20946" s="159">
        <v>324.05</v>
      </c>
    </row>
    <row r="20947" spans="3:4" ht="15" hidden="1" customHeight="1" x14ac:dyDescent="0.25">
      <c r="C20947" s="160" t="s">
        <v>553</v>
      </c>
      <c r="D20947" s="161">
        <v>222.38</v>
      </c>
    </row>
    <row r="20948" spans="3:4" ht="15" hidden="1" customHeight="1" x14ac:dyDescent="0.25">
      <c r="C20948" s="158" t="s">
        <v>308</v>
      </c>
      <c r="D20948" s="159">
        <v>47.51</v>
      </c>
    </row>
    <row r="20949" spans="3:4" ht="15" hidden="1" customHeight="1" x14ac:dyDescent="0.25">
      <c r="C20949" s="160" t="s">
        <v>312</v>
      </c>
      <c r="D20949" s="161">
        <v>518.57000000000005</v>
      </c>
    </row>
    <row r="20950" spans="3:4" ht="15" hidden="1" customHeight="1" x14ac:dyDescent="0.25">
      <c r="C20950" s="158" t="s">
        <v>540</v>
      </c>
      <c r="D20950" s="159">
        <v>246.06</v>
      </c>
    </row>
    <row r="20951" spans="3:4" ht="15" hidden="1" customHeight="1" x14ac:dyDescent="0.25">
      <c r="C20951" s="160" t="s">
        <v>541</v>
      </c>
      <c r="D20951" s="161">
        <v>995.89</v>
      </c>
    </row>
    <row r="20952" spans="3:4" ht="15" hidden="1" customHeight="1" x14ac:dyDescent="0.25">
      <c r="C20952" s="158" t="s">
        <v>556</v>
      </c>
      <c r="D20952" s="159">
        <v>851.71</v>
      </c>
    </row>
    <row r="20953" spans="3:4" ht="15" hidden="1" customHeight="1" x14ac:dyDescent="0.25">
      <c r="C20953" s="160" t="s">
        <v>308</v>
      </c>
      <c r="D20953" s="161">
        <v>665.88</v>
      </c>
    </row>
    <row r="20954" spans="3:4" ht="15" hidden="1" customHeight="1" x14ac:dyDescent="0.25">
      <c r="C20954" s="158" t="s">
        <v>541</v>
      </c>
      <c r="D20954" s="159">
        <v>665.14</v>
      </c>
    </row>
    <row r="20955" spans="3:4" ht="15" hidden="1" customHeight="1" x14ac:dyDescent="0.25">
      <c r="C20955" s="160" t="s">
        <v>550</v>
      </c>
      <c r="D20955" s="161">
        <v>82.51</v>
      </c>
    </row>
    <row r="20956" spans="3:4" ht="15" hidden="1" customHeight="1" x14ac:dyDescent="0.25">
      <c r="C20956" s="158" t="s">
        <v>547</v>
      </c>
      <c r="D20956" s="159">
        <v>1283.3900000000001</v>
      </c>
    </row>
    <row r="20957" spans="3:4" ht="15" hidden="1" customHeight="1" x14ac:dyDescent="0.25">
      <c r="C20957" s="160" t="s">
        <v>553</v>
      </c>
      <c r="D20957" s="161">
        <v>950.11</v>
      </c>
    </row>
    <row r="20958" spans="3:4" ht="15" hidden="1" customHeight="1" x14ac:dyDescent="0.25">
      <c r="C20958" s="158" t="s">
        <v>307</v>
      </c>
      <c r="D20958" s="159">
        <v>548.84</v>
      </c>
    </row>
    <row r="20959" spans="3:4" ht="15" hidden="1" customHeight="1" x14ac:dyDescent="0.25">
      <c r="C20959" s="160" t="s">
        <v>553</v>
      </c>
      <c r="D20959" s="161">
        <v>216.55</v>
      </c>
    </row>
    <row r="20960" spans="3:4" ht="15" hidden="1" customHeight="1" x14ac:dyDescent="0.25">
      <c r="C20960" s="158" t="s">
        <v>549</v>
      </c>
      <c r="D20960" s="159">
        <v>580.54</v>
      </c>
    </row>
    <row r="20961" spans="3:4" ht="15" hidden="1" customHeight="1" x14ac:dyDescent="0.25">
      <c r="C20961" s="160" t="s">
        <v>545</v>
      </c>
      <c r="D20961" s="161">
        <v>1010.53</v>
      </c>
    </row>
    <row r="20962" spans="3:4" ht="15" hidden="1" customHeight="1" x14ac:dyDescent="0.25">
      <c r="C20962" s="158" t="s">
        <v>308</v>
      </c>
      <c r="D20962" s="159">
        <v>557.87</v>
      </c>
    </row>
    <row r="20963" spans="3:4" ht="15" hidden="1" customHeight="1" x14ac:dyDescent="0.25">
      <c r="C20963" s="160" t="s">
        <v>558</v>
      </c>
      <c r="D20963" s="161">
        <v>875.04</v>
      </c>
    </row>
    <row r="20964" spans="3:4" ht="15" hidden="1" customHeight="1" x14ac:dyDescent="0.25">
      <c r="C20964" s="158" t="s">
        <v>542</v>
      </c>
      <c r="D20964" s="159">
        <v>683.65</v>
      </c>
    </row>
    <row r="20965" spans="3:4" ht="15" hidden="1" customHeight="1" x14ac:dyDescent="0.25">
      <c r="C20965" s="160" t="s">
        <v>552</v>
      </c>
      <c r="D20965" s="161">
        <v>343.47</v>
      </c>
    </row>
    <row r="20966" spans="3:4" ht="15" hidden="1" customHeight="1" x14ac:dyDescent="0.25">
      <c r="C20966" s="158" t="s">
        <v>307</v>
      </c>
      <c r="D20966" s="159">
        <v>1105.93</v>
      </c>
    </row>
    <row r="20967" spans="3:4" ht="15" hidden="1" customHeight="1" x14ac:dyDescent="0.25">
      <c r="C20967" s="160" t="s">
        <v>309</v>
      </c>
      <c r="D20967" s="161">
        <v>1244.67</v>
      </c>
    </row>
    <row r="20968" spans="3:4" ht="15" hidden="1" customHeight="1" x14ac:dyDescent="0.25">
      <c r="C20968" s="158" t="s">
        <v>549</v>
      </c>
      <c r="D20968" s="159">
        <v>205.3</v>
      </c>
    </row>
    <row r="20969" spans="3:4" ht="15" hidden="1" customHeight="1" x14ac:dyDescent="0.25">
      <c r="C20969" s="160" t="s">
        <v>307</v>
      </c>
      <c r="D20969" s="161">
        <v>704.65</v>
      </c>
    </row>
    <row r="20970" spans="3:4" ht="15" hidden="1" customHeight="1" x14ac:dyDescent="0.25">
      <c r="C20970" s="158" t="s">
        <v>312</v>
      </c>
      <c r="D20970" s="159">
        <v>86.18</v>
      </c>
    </row>
    <row r="20971" spans="3:4" ht="15" hidden="1" customHeight="1" x14ac:dyDescent="0.25">
      <c r="C20971" s="160" t="s">
        <v>539</v>
      </c>
      <c r="D20971" s="161">
        <v>419.67</v>
      </c>
    </row>
    <row r="20972" spans="3:4" ht="15" hidden="1" customHeight="1" x14ac:dyDescent="0.25">
      <c r="C20972" s="158" t="s">
        <v>309</v>
      </c>
      <c r="D20972" s="159">
        <v>630.70000000000005</v>
      </c>
    </row>
    <row r="20973" spans="3:4" ht="15" hidden="1" customHeight="1" x14ac:dyDescent="0.25">
      <c r="C20973" s="160" t="s">
        <v>546</v>
      </c>
      <c r="D20973" s="161">
        <v>550.02</v>
      </c>
    </row>
    <row r="20974" spans="3:4" ht="15" hidden="1" customHeight="1" x14ac:dyDescent="0.25">
      <c r="C20974" s="158" t="s">
        <v>542</v>
      </c>
      <c r="D20974" s="159">
        <v>385.51</v>
      </c>
    </row>
    <row r="20975" spans="3:4" ht="15" hidden="1" customHeight="1" x14ac:dyDescent="0.25">
      <c r="C20975" s="160" t="s">
        <v>309</v>
      </c>
      <c r="D20975" s="161">
        <v>472.43</v>
      </c>
    </row>
    <row r="20976" spans="3:4" ht="15" hidden="1" customHeight="1" x14ac:dyDescent="0.25">
      <c r="C20976" s="158" t="s">
        <v>312</v>
      </c>
      <c r="D20976" s="159">
        <v>1224.8599999999999</v>
      </c>
    </row>
    <row r="20977" spans="3:4" ht="15" hidden="1" customHeight="1" x14ac:dyDescent="0.25">
      <c r="C20977" s="160" t="s">
        <v>547</v>
      </c>
      <c r="D20977" s="161">
        <v>598.47</v>
      </c>
    </row>
    <row r="20978" spans="3:4" ht="15" hidden="1" customHeight="1" x14ac:dyDescent="0.25">
      <c r="C20978" s="158" t="s">
        <v>558</v>
      </c>
      <c r="D20978" s="159">
        <v>516.80999999999995</v>
      </c>
    </row>
    <row r="20979" spans="3:4" ht="15" hidden="1" customHeight="1" x14ac:dyDescent="0.25">
      <c r="C20979" s="160" t="s">
        <v>548</v>
      </c>
      <c r="D20979" s="161">
        <v>352.09</v>
      </c>
    </row>
    <row r="20980" spans="3:4" ht="15" hidden="1" customHeight="1" x14ac:dyDescent="0.25">
      <c r="C20980" s="158" t="s">
        <v>553</v>
      </c>
      <c r="D20980" s="159">
        <v>755.03</v>
      </c>
    </row>
    <row r="20981" spans="3:4" ht="15" hidden="1" customHeight="1" x14ac:dyDescent="0.25">
      <c r="C20981" s="160" t="s">
        <v>546</v>
      </c>
      <c r="D20981" s="161">
        <v>326.37</v>
      </c>
    </row>
    <row r="20982" spans="3:4" ht="15" hidden="1" customHeight="1" x14ac:dyDescent="0.25">
      <c r="C20982" s="158" t="s">
        <v>553</v>
      </c>
      <c r="D20982" s="159">
        <v>462.99</v>
      </c>
    </row>
    <row r="20983" spans="3:4" ht="15" hidden="1" customHeight="1" x14ac:dyDescent="0.25">
      <c r="C20983" s="160" t="s">
        <v>312</v>
      </c>
      <c r="D20983" s="161">
        <v>851.82</v>
      </c>
    </row>
    <row r="20984" spans="3:4" ht="15" hidden="1" customHeight="1" x14ac:dyDescent="0.25">
      <c r="C20984" s="158" t="s">
        <v>307</v>
      </c>
      <c r="D20984" s="159">
        <v>1182.3</v>
      </c>
    </row>
    <row r="20985" spans="3:4" ht="15" hidden="1" customHeight="1" x14ac:dyDescent="0.25">
      <c r="C20985" s="160" t="s">
        <v>545</v>
      </c>
      <c r="D20985" s="161">
        <v>333.48</v>
      </c>
    </row>
    <row r="20986" spans="3:4" ht="15" hidden="1" customHeight="1" x14ac:dyDescent="0.25">
      <c r="C20986" s="158" t="s">
        <v>545</v>
      </c>
      <c r="D20986" s="159">
        <v>396.9</v>
      </c>
    </row>
    <row r="20987" spans="3:4" ht="15" hidden="1" customHeight="1" x14ac:dyDescent="0.25">
      <c r="C20987" s="160" t="s">
        <v>309</v>
      </c>
      <c r="D20987" s="161">
        <v>1085.03</v>
      </c>
    </row>
    <row r="20988" spans="3:4" ht="15" hidden="1" customHeight="1" x14ac:dyDescent="0.25">
      <c r="C20988" s="158" t="s">
        <v>545</v>
      </c>
      <c r="D20988" s="159">
        <v>1240.5</v>
      </c>
    </row>
    <row r="20989" spans="3:4" ht="15" hidden="1" customHeight="1" x14ac:dyDescent="0.25">
      <c r="C20989" s="160" t="s">
        <v>544</v>
      </c>
      <c r="D20989" s="161">
        <v>1268.05</v>
      </c>
    </row>
    <row r="20990" spans="3:4" ht="15" hidden="1" customHeight="1" x14ac:dyDescent="0.25">
      <c r="C20990" s="158" t="s">
        <v>540</v>
      </c>
      <c r="D20990" s="159">
        <v>1125.99</v>
      </c>
    </row>
    <row r="20991" spans="3:4" ht="15" hidden="1" customHeight="1" x14ac:dyDescent="0.25">
      <c r="C20991" s="160" t="s">
        <v>548</v>
      </c>
      <c r="D20991" s="161">
        <v>148.93</v>
      </c>
    </row>
    <row r="20992" spans="3:4" ht="15" hidden="1" customHeight="1" x14ac:dyDescent="0.25">
      <c r="C20992" s="158" t="s">
        <v>548</v>
      </c>
      <c r="D20992" s="159">
        <v>1255.6300000000001</v>
      </c>
    </row>
    <row r="20993" spans="3:4" ht="15" hidden="1" customHeight="1" x14ac:dyDescent="0.25">
      <c r="C20993" s="160" t="s">
        <v>540</v>
      </c>
      <c r="D20993" s="161">
        <v>476.66</v>
      </c>
    </row>
    <row r="20994" spans="3:4" ht="15" hidden="1" customHeight="1" x14ac:dyDescent="0.25">
      <c r="C20994" s="158" t="s">
        <v>558</v>
      </c>
      <c r="D20994" s="159">
        <v>1133.08</v>
      </c>
    </row>
    <row r="20995" spans="3:4" ht="15" hidden="1" customHeight="1" x14ac:dyDescent="0.25">
      <c r="C20995" s="160" t="s">
        <v>309</v>
      </c>
      <c r="D20995" s="161">
        <v>606.11</v>
      </c>
    </row>
    <row r="20996" spans="3:4" ht="15" hidden="1" customHeight="1" x14ac:dyDescent="0.25">
      <c r="C20996" s="158" t="s">
        <v>552</v>
      </c>
      <c r="D20996" s="159">
        <v>1026.21</v>
      </c>
    </row>
    <row r="20997" spans="3:4" ht="15" hidden="1" customHeight="1" x14ac:dyDescent="0.25">
      <c r="C20997" s="160" t="s">
        <v>540</v>
      </c>
      <c r="D20997" s="161">
        <v>724.12</v>
      </c>
    </row>
    <row r="20998" spans="3:4" ht="15" hidden="1" customHeight="1" x14ac:dyDescent="0.25">
      <c r="C20998" s="158" t="s">
        <v>542</v>
      </c>
      <c r="D20998" s="159">
        <v>333.67</v>
      </c>
    </row>
    <row r="20999" spans="3:4" ht="15" hidden="1" customHeight="1" x14ac:dyDescent="0.25">
      <c r="C20999" s="160" t="s">
        <v>552</v>
      </c>
      <c r="D20999" s="161">
        <v>610.98</v>
      </c>
    </row>
    <row r="21000" spans="3:4" ht="15" hidden="1" customHeight="1" x14ac:dyDescent="0.25">
      <c r="C21000" s="158" t="s">
        <v>540</v>
      </c>
      <c r="D21000" s="159">
        <v>194.67</v>
      </c>
    </row>
    <row r="21001" spans="3:4" ht="15" hidden="1" customHeight="1" x14ac:dyDescent="0.25">
      <c r="C21001" s="160" t="s">
        <v>543</v>
      </c>
      <c r="D21001" s="161">
        <v>1134.24</v>
      </c>
    </row>
    <row r="21002" spans="3:4" ht="15" hidden="1" customHeight="1" x14ac:dyDescent="0.25">
      <c r="C21002" s="158" t="s">
        <v>308</v>
      </c>
      <c r="D21002" s="159">
        <v>214.65</v>
      </c>
    </row>
    <row r="21003" spans="3:4" ht="15" hidden="1" customHeight="1" x14ac:dyDescent="0.25">
      <c r="C21003" s="160" t="s">
        <v>308</v>
      </c>
      <c r="D21003" s="161">
        <v>609.11</v>
      </c>
    </row>
    <row r="21004" spans="3:4" ht="15" hidden="1" customHeight="1" x14ac:dyDescent="0.25">
      <c r="C21004" s="158" t="s">
        <v>553</v>
      </c>
      <c r="D21004" s="159">
        <v>1160.6099999999999</v>
      </c>
    </row>
    <row r="21005" spans="3:4" ht="15" hidden="1" customHeight="1" x14ac:dyDescent="0.25">
      <c r="C21005" s="160" t="s">
        <v>308</v>
      </c>
      <c r="D21005" s="161">
        <v>605.33000000000004</v>
      </c>
    </row>
    <row r="21006" spans="3:4" ht="15" hidden="1" customHeight="1" x14ac:dyDescent="0.25">
      <c r="C21006" s="158" t="s">
        <v>312</v>
      </c>
      <c r="D21006" s="159">
        <v>749.2</v>
      </c>
    </row>
    <row r="21007" spans="3:4" ht="15" hidden="1" customHeight="1" x14ac:dyDescent="0.25">
      <c r="C21007" s="160" t="s">
        <v>540</v>
      </c>
      <c r="D21007" s="161">
        <v>1062.23</v>
      </c>
    </row>
    <row r="21008" spans="3:4" ht="15" hidden="1" customHeight="1" x14ac:dyDescent="0.25">
      <c r="C21008" s="158" t="s">
        <v>547</v>
      </c>
      <c r="D21008" s="159">
        <v>337.74</v>
      </c>
    </row>
    <row r="21009" spans="3:4" ht="15" hidden="1" customHeight="1" x14ac:dyDescent="0.25">
      <c r="C21009" s="160" t="s">
        <v>552</v>
      </c>
      <c r="D21009" s="161">
        <v>335.35</v>
      </c>
    </row>
    <row r="21010" spans="3:4" ht="15" hidden="1" customHeight="1" x14ac:dyDescent="0.25">
      <c r="C21010" s="158" t="s">
        <v>539</v>
      </c>
      <c r="D21010" s="159">
        <v>883.76</v>
      </c>
    </row>
    <row r="21011" spans="3:4" ht="15" hidden="1" customHeight="1" x14ac:dyDescent="0.25">
      <c r="C21011" s="160" t="s">
        <v>558</v>
      </c>
      <c r="D21011" s="161">
        <v>1001.87</v>
      </c>
    </row>
    <row r="21012" spans="3:4" ht="15" hidden="1" customHeight="1" x14ac:dyDescent="0.25">
      <c r="C21012" s="158" t="s">
        <v>542</v>
      </c>
      <c r="D21012" s="159">
        <v>616.09</v>
      </c>
    </row>
    <row r="21013" spans="3:4" ht="15" hidden="1" customHeight="1" x14ac:dyDescent="0.25">
      <c r="C21013" s="160" t="s">
        <v>312</v>
      </c>
      <c r="D21013" s="161">
        <v>207.48</v>
      </c>
    </row>
    <row r="21014" spans="3:4" ht="15" hidden="1" customHeight="1" x14ac:dyDescent="0.25">
      <c r="C21014" s="158" t="s">
        <v>554</v>
      </c>
      <c r="D21014" s="159">
        <v>560.37</v>
      </c>
    </row>
    <row r="21015" spans="3:4" ht="15" hidden="1" customHeight="1" x14ac:dyDescent="0.25">
      <c r="C21015" s="160" t="s">
        <v>308</v>
      </c>
      <c r="D21015" s="161">
        <v>503.96</v>
      </c>
    </row>
    <row r="21016" spans="3:4" ht="15" hidden="1" customHeight="1" x14ac:dyDescent="0.25">
      <c r="C21016" s="158" t="s">
        <v>551</v>
      </c>
      <c r="D21016" s="159">
        <v>945.37</v>
      </c>
    </row>
    <row r="21017" spans="3:4" ht="15" hidden="1" customHeight="1" x14ac:dyDescent="0.25">
      <c r="C21017" s="160" t="s">
        <v>541</v>
      </c>
      <c r="D21017" s="161">
        <v>1010.6</v>
      </c>
    </row>
    <row r="21018" spans="3:4" ht="15" hidden="1" customHeight="1" x14ac:dyDescent="0.25">
      <c r="C21018" s="158" t="s">
        <v>312</v>
      </c>
      <c r="D21018" s="159">
        <v>1087.58</v>
      </c>
    </row>
    <row r="21019" spans="3:4" ht="15" hidden="1" customHeight="1" x14ac:dyDescent="0.25">
      <c r="C21019" s="160" t="s">
        <v>551</v>
      </c>
      <c r="D21019" s="161">
        <v>917.6</v>
      </c>
    </row>
    <row r="21020" spans="3:4" ht="15" hidden="1" customHeight="1" x14ac:dyDescent="0.25">
      <c r="C21020" s="158" t="s">
        <v>553</v>
      </c>
      <c r="D21020" s="159">
        <v>1172</v>
      </c>
    </row>
    <row r="21021" spans="3:4" ht="15" hidden="1" customHeight="1" x14ac:dyDescent="0.25">
      <c r="C21021" s="160" t="s">
        <v>307</v>
      </c>
      <c r="D21021" s="161">
        <v>744.23</v>
      </c>
    </row>
    <row r="21022" spans="3:4" ht="15" hidden="1" customHeight="1" x14ac:dyDescent="0.25">
      <c r="C21022" s="158" t="s">
        <v>543</v>
      </c>
      <c r="D21022" s="159">
        <v>1139.45</v>
      </c>
    </row>
    <row r="21023" spans="3:4" ht="15" hidden="1" customHeight="1" x14ac:dyDescent="0.25">
      <c r="C21023" s="160" t="s">
        <v>549</v>
      </c>
      <c r="D21023" s="161">
        <v>567.71</v>
      </c>
    </row>
    <row r="21024" spans="3:4" ht="15" hidden="1" customHeight="1" x14ac:dyDescent="0.25">
      <c r="C21024" s="158" t="s">
        <v>552</v>
      </c>
      <c r="D21024" s="159">
        <v>1291.3499999999999</v>
      </c>
    </row>
    <row r="21025" spans="3:4" ht="15" hidden="1" customHeight="1" x14ac:dyDescent="0.25">
      <c r="C21025" s="160" t="s">
        <v>540</v>
      </c>
      <c r="D21025" s="161">
        <v>144.09</v>
      </c>
    </row>
    <row r="21026" spans="3:4" ht="15" hidden="1" customHeight="1" x14ac:dyDescent="0.25">
      <c r="C21026" s="158" t="s">
        <v>554</v>
      </c>
      <c r="D21026" s="159">
        <v>372.69</v>
      </c>
    </row>
    <row r="21027" spans="3:4" ht="15" hidden="1" customHeight="1" x14ac:dyDescent="0.25">
      <c r="C21027" s="160" t="s">
        <v>555</v>
      </c>
      <c r="D21027" s="161">
        <v>863.66</v>
      </c>
    </row>
    <row r="21028" spans="3:4" ht="15" hidden="1" customHeight="1" x14ac:dyDescent="0.25">
      <c r="C21028" s="158" t="s">
        <v>542</v>
      </c>
      <c r="D21028" s="159">
        <v>857.1</v>
      </c>
    </row>
    <row r="21029" spans="3:4" ht="15" hidden="1" customHeight="1" x14ac:dyDescent="0.25">
      <c r="C21029" s="160" t="s">
        <v>542</v>
      </c>
      <c r="D21029" s="161">
        <v>834.75</v>
      </c>
    </row>
    <row r="21030" spans="3:4" ht="15" hidden="1" customHeight="1" x14ac:dyDescent="0.25">
      <c r="C21030" s="158" t="s">
        <v>546</v>
      </c>
      <c r="D21030" s="159">
        <v>1066.43</v>
      </c>
    </row>
    <row r="21031" spans="3:4" ht="15" hidden="1" customHeight="1" x14ac:dyDescent="0.25">
      <c r="C21031" s="160" t="s">
        <v>308</v>
      </c>
      <c r="D21031" s="161">
        <v>868.43</v>
      </c>
    </row>
    <row r="21032" spans="3:4" ht="15" hidden="1" customHeight="1" x14ac:dyDescent="0.25">
      <c r="C21032" s="158" t="s">
        <v>539</v>
      </c>
      <c r="D21032" s="159">
        <v>659.57</v>
      </c>
    </row>
    <row r="21033" spans="3:4" ht="15" hidden="1" customHeight="1" x14ac:dyDescent="0.25">
      <c r="C21033" s="160" t="s">
        <v>556</v>
      </c>
      <c r="D21033" s="161">
        <v>397.7</v>
      </c>
    </row>
    <row r="21034" spans="3:4" ht="15" hidden="1" customHeight="1" x14ac:dyDescent="0.25">
      <c r="C21034" s="158" t="s">
        <v>552</v>
      </c>
      <c r="D21034" s="159">
        <v>791.66</v>
      </c>
    </row>
    <row r="21035" spans="3:4" ht="15" hidden="1" customHeight="1" x14ac:dyDescent="0.25">
      <c r="C21035" s="160" t="s">
        <v>312</v>
      </c>
      <c r="D21035" s="161">
        <v>489.87</v>
      </c>
    </row>
    <row r="21036" spans="3:4" ht="15" hidden="1" customHeight="1" x14ac:dyDescent="0.25">
      <c r="C21036" s="158" t="s">
        <v>553</v>
      </c>
      <c r="D21036" s="159">
        <v>1046.72</v>
      </c>
    </row>
    <row r="21037" spans="3:4" ht="15" hidden="1" customHeight="1" x14ac:dyDescent="0.25">
      <c r="C21037" s="160" t="s">
        <v>539</v>
      </c>
      <c r="D21037" s="161">
        <v>717.71</v>
      </c>
    </row>
    <row r="21038" spans="3:4" ht="15" hidden="1" customHeight="1" x14ac:dyDescent="0.25">
      <c r="C21038" s="158" t="s">
        <v>307</v>
      </c>
      <c r="D21038" s="159">
        <v>232.42</v>
      </c>
    </row>
    <row r="21039" spans="3:4" ht="15" hidden="1" customHeight="1" x14ac:dyDescent="0.25">
      <c r="C21039" s="160" t="s">
        <v>553</v>
      </c>
      <c r="D21039" s="161">
        <v>780.59</v>
      </c>
    </row>
    <row r="21040" spans="3:4" ht="15" hidden="1" customHeight="1" x14ac:dyDescent="0.25">
      <c r="C21040" s="158" t="s">
        <v>549</v>
      </c>
      <c r="D21040" s="159">
        <v>391.05</v>
      </c>
    </row>
    <row r="21041" spans="3:4" ht="15" hidden="1" customHeight="1" x14ac:dyDescent="0.25">
      <c r="C21041" s="160" t="s">
        <v>551</v>
      </c>
      <c r="D21041" s="161">
        <v>785.55</v>
      </c>
    </row>
    <row r="21042" spans="3:4" ht="15" hidden="1" customHeight="1" x14ac:dyDescent="0.25">
      <c r="C21042" s="158" t="s">
        <v>307</v>
      </c>
      <c r="D21042" s="159">
        <v>128.47999999999999</v>
      </c>
    </row>
    <row r="21043" spans="3:4" ht="15" hidden="1" customHeight="1" x14ac:dyDescent="0.25">
      <c r="C21043" s="160" t="s">
        <v>539</v>
      </c>
      <c r="D21043" s="161">
        <v>113.49</v>
      </c>
    </row>
    <row r="21044" spans="3:4" ht="15" hidden="1" customHeight="1" x14ac:dyDescent="0.25">
      <c r="C21044" s="158" t="s">
        <v>550</v>
      </c>
      <c r="D21044" s="159">
        <v>26.42</v>
      </c>
    </row>
    <row r="21045" spans="3:4" ht="15" hidden="1" customHeight="1" x14ac:dyDescent="0.25">
      <c r="C21045" s="160" t="s">
        <v>539</v>
      </c>
      <c r="D21045" s="161">
        <v>380.56</v>
      </c>
    </row>
    <row r="21046" spans="3:4" ht="15" hidden="1" customHeight="1" x14ac:dyDescent="0.25">
      <c r="C21046" s="158" t="s">
        <v>540</v>
      </c>
      <c r="D21046" s="159">
        <v>671.26</v>
      </c>
    </row>
    <row r="21047" spans="3:4" ht="15" hidden="1" customHeight="1" x14ac:dyDescent="0.25">
      <c r="C21047" s="160" t="s">
        <v>544</v>
      </c>
      <c r="D21047" s="161">
        <v>382.26</v>
      </c>
    </row>
    <row r="21048" spans="3:4" ht="15" hidden="1" customHeight="1" x14ac:dyDescent="0.25">
      <c r="C21048" s="158" t="s">
        <v>543</v>
      </c>
      <c r="D21048" s="159">
        <v>1083.19</v>
      </c>
    </row>
    <row r="21049" spans="3:4" ht="15" hidden="1" customHeight="1" x14ac:dyDescent="0.25">
      <c r="C21049" s="160" t="s">
        <v>543</v>
      </c>
      <c r="D21049" s="161">
        <v>433.96</v>
      </c>
    </row>
    <row r="21050" spans="3:4" ht="15" hidden="1" customHeight="1" x14ac:dyDescent="0.25">
      <c r="C21050" s="158" t="s">
        <v>549</v>
      </c>
      <c r="D21050" s="159">
        <v>222.57</v>
      </c>
    </row>
    <row r="21051" spans="3:4" ht="15" hidden="1" customHeight="1" x14ac:dyDescent="0.25">
      <c r="C21051" s="160" t="s">
        <v>308</v>
      </c>
      <c r="D21051" s="161">
        <v>610.76</v>
      </c>
    </row>
    <row r="21052" spans="3:4" ht="15" hidden="1" customHeight="1" x14ac:dyDescent="0.25">
      <c r="C21052" s="158" t="s">
        <v>542</v>
      </c>
      <c r="D21052" s="159">
        <v>835.19</v>
      </c>
    </row>
    <row r="21053" spans="3:4" ht="15" hidden="1" customHeight="1" x14ac:dyDescent="0.25">
      <c r="C21053" s="160" t="s">
        <v>312</v>
      </c>
      <c r="D21053" s="161">
        <v>268.33999999999997</v>
      </c>
    </row>
    <row r="21054" spans="3:4" ht="15" hidden="1" customHeight="1" x14ac:dyDescent="0.25">
      <c r="C21054" s="158" t="s">
        <v>307</v>
      </c>
      <c r="D21054" s="159">
        <v>901.16</v>
      </c>
    </row>
    <row r="21055" spans="3:4" ht="15" hidden="1" customHeight="1" x14ac:dyDescent="0.25">
      <c r="C21055" s="160" t="s">
        <v>307</v>
      </c>
      <c r="D21055" s="161">
        <v>579.41</v>
      </c>
    </row>
    <row r="21056" spans="3:4" ht="15" hidden="1" customHeight="1" x14ac:dyDescent="0.25">
      <c r="C21056" s="158" t="s">
        <v>556</v>
      </c>
      <c r="D21056" s="159">
        <v>1152.32</v>
      </c>
    </row>
    <row r="21057" spans="3:4" ht="15" hidden="1" customHeight="1" x14ac:dyDescent="0.25">
      <c r="C21057" s="160" t="s">
        <v>309</v>
      </c>
      <c r="D21057" s="161">
        <v>403.45</v>
      </c>
    </row>
    <row r="21058" spans="3:4" ht="15" hidden="1" customHeight="1" x14ac:dyDescent="0.25">
      <c r="C21058" s="158" t="s">
        <v>546</v>
      </c>
      <c r="D21058" s="159">
        <v>782.69</v>
      </c>
    </row>
    <row r="21059" spans="3:4" ht="15" hidden="1" customHeight="1" x14ac:dyDescent="0.25">
      <c r="C21059" s="160" t="s">
        <v>543</v>
      </c>
      <c r="D21059" s="161">
        <v>1280.53</v>
      </c>
    </row>
    <row r="21060" spans="3:4" ht="15" hidden="1" customHeight="1" x14ac:dyDescent="0.25">
      <c r="C21060" s="158" t="s">
        <v>308</v>
      </c>
      <c r="D21060" s="159">
        <v>132.9</v>
      </c>
    </row>
    <row r="21061" spans="3:4" ht="15" hidden="1" customHeight="1" x14ac:dyDescent="0.25">
      <c r="C21061" s="160" t="s">
        <v>308</v>
      </c>
      <c r="D21061" s="161">
        <v>508.47</v>
      </c>
    </row>
    <row r="21062" spans="3:4" ht="15" hidden="1" customHeight="1" x14ac:dyDescent="0.25">
      <c r="C21062" s="158" t="s">
        <v>543</v>
      </c>
      <c r="D21062" s="159">
        <v>865.44</v>
      </c>
    </row>
    <row r="21063" spans="3:4" ht="15" hidden="1" customHeight="1" x14ac:dyDescent="0.25">
      <c r="C21063" s="160" t="s">
        <v>540</v>
      </c>
      <c r="D21063" s="161">
        <v>1052.51</v>
      </c>
    </row>
    <row r="21064" spans="3:4" ht="15" hidden="1" customHeight="1" x14ac:dyDescent="0.25">
      <c r="C21064" s="158" t="s">
        <v>550</v>
      </c>
      <c r="D21064" s="159">
        <v>366.73</v>
      </c>
    </row>
    <row r="21065" spans="3:4" ht="15" hidden="1" customHeight="1" x14ac:dyDescent="0.25">
      <c r="C21065" s="160" t="s">
        <v>542</v>
      </c>
      <c r="D21065" s="161">
        <v>1028.33</v>
      </c>
    </row>
    <row r="21066" spans="3:4" ht="15" hidden="1" customHeight="1" x14ac:dyDescent="0.25">
      <c r="C21066" s="158" t="s">
        <v>539</v>
      </c>
      <c r="D21066" s="159">
        <v>561.05999999999995</v>
      </c>
    </row>
    <row r="21067" spans="3:4" ht="15" hidden="1" customHeight="1" x14ac:dyDescent="0.25">
      <c r="C21067" s="160" t="s">
        <v>547</v>
      </c>
      <c r="D21067" s="161">
        <v>889.75</v>
      </c>
    </row>
    <row r="21068" spans="3:4" ht="15" hidden="1" customHeight="1" x14ac:dyDescent="0.25">
      <c r="C21068" s="158" t="s">
        <v>307</v>
      </c>
      <c r="D21068" s="159">
        <v>630.94000000000005</v>
      </c>
    </row>
    <row r="21069" spans="3:4" ht="15" hidden="1" customHeight="1" x14ac:dyDescent="0.25">
      <c r="C21069" s="160" t="s">
        <v>309</v>
      </c>
      <c r="D21069" s="161">
        <v>517.04</v>
      </c>
    </row>
    <row r="21070" spans="3:4" ht="15" hidden="1" customHeight="1" x14ac:dyDescent="0.25">
      <c r="C21070" s="158" t="s">
        <v>543</v>
      </c>
      <c r="D21070" s="159">
        <v>22.77</v>
      </c>
    </row>
    <row r="21071" spans="3:4" ht="15" hidden="1" customHeight="1" x14ac:dyDescent="0.25">
      <c r="C21071" s="160" t="s">
        <v>542</v>
      </c>
      <c r="D21071" s="161">
        <v>926.79</v>
      </c>
    </row>
    <row r="21072" spans="3:4" ht="15" hidden="1" customHeight="1" x14ac:dyDescent="0.25">
      <c r="C21072" s="158" t="s">
        <v>557</v>
      </c>
      <c r="D21072" s="159">
        <v>1196.6400000000001</v>
      </c>
    </row>
    <row r="21073" spans="3:4" ht="15" hidden="1" customHeight="1" x14ac:dyDescent="0.25">
      <c r="C21073" s="160" t="s">
        <v>309</v>
      </c>
      <c r="D21073" s="161">
        <v>642.9</v>
      </c>
    </row>
    <row r="21074" spans="3:4" ht="15" hidden="1" customHeight="1" x14ac:dyDescent="0.25">
      <c r="C21074" s="158" t="s">
        <v>549</v>
      </c>
      <c r="D21074" s="159">
        <v>214.71</v>
      </c>
    </row>
    <row r="21075" spans="3:4" ht="15" hidden="1" customHeight="1" x14ac:dyDescent="0.25">
      <c r="C21075" s="160" t="s">
        <v>553</v>
      </c>
      <c r="D21075" s="161">
        <v>154.07</v>
      </c>
    </row>
    <row r="21076" spans="3:4" ht="15" hidden="1" customHeight="1" x14ac:dyDescent="0.25">
      <c r="C21076" s="158" t="s">
        <v>552</v>
      </c>
      <c r="D21076" s="159">
        <v>599.16999999999996</v>
      </c>
    </row>
    <row r="21077" spans="3:4" ht="15" hidden="1" customHeight="1" x14ac:dyDescent="0.25">
      <c r="C21077" s="160" t="s">
        <v>549</v>
      </c>
      <c r="D21077" s="161">
        <v>1050.5899999999999</v>
      </c>
    </row>
    <row r="21078" spans="3:4" ht="15" hidden="1" customHeight="1" x14ac:dyDescent="0.25">
      <c r="C21078" s="158" t="s">
        <v>540</v>
      </c>
      <c r="D21078" s="159">
        <v>307.62</v>
      </c>
    </row>
    <row r="21079" spans="3:4" ht="15" hidden="1" customHeight="1" x14ac:dyDescent="0.25">
      <c r="C21079" s="160" t="s">
        <v>308</v>
      </c>
      <c r="D21079" s="161">
        <v>394.88</v>
      </c>
    </row>
    <row r="21080" spans="3:4" ht="15" hidden="1" customHeight="1" x14ac:dyDescent="0.25">
      <c r="C21080" s="158" t="s">
        <v>543</v>
      </c>
      <c r="D21080" s="159">
        <v>99.98</v>
      </c>
    </row>
    <row r="21081" spans="3:4" ht="15" hidden="1" customHeight="1" x14ac:dyDescent="0.25">
      <c r="C21081" s="160" t="s">
        <v>552</v>
      </c>
      <c r="D21081" s="161">
        <v>1188.1099999999999</v>
      </c>
    </row>
    <row r="21082" spans="3:4" ht="15" hidden="1" customHeight="1" x14ac:dyDescent="0.25">
      <c r="C21082" s="158" t="s">
        <v>553</v>
      </c>
      <c r="D21082" s="159">
        <v>452.43</v>
      </c>
    </row>
    <row r="21083" spans="3:4" ht="15" hidden="1" customHeight="1" x14ac:dyDescent="0.25">
      <c r="C21083" s="160" t="s">
        <v>308</v>
      </c>
      <c r="D21083" s="161">
        <v>1224.97</v>
      </c>
    </row>
    <row r="21084" spans="3:4" ht="15" hidden="1" customHeight="1" x14ac:dyDescent="0.25">
      <c r="C21084" s="158" t="s">
        <v>546</v>
      </c>
      <c r="D21084" s="159">
        <v>367.51</v>
      </c>
    </row>
    <row r="21085" spans="3:4" ht="15" hidden="1" customHeight="1" x14ac:dyDescent="0.25">
      <c r="C21085" s="160" t="s">
        <v>543</v>
      </c>
      <c r="D21085" s="161">
        <v>275.06</v>
      </c>
    </row>
    <row r="21086" spans="3:4" ht="15" hidden="1" customHeight="1" x14ac:dyDescent="0.25">
      <c r="C21086" s="158" t="s">
        <v>549</v>
      </c>
      <c r="D21086" s="159">
        <v>451.87</v>
      </c>
    </row>
    <row r="21087" spans="3:4" ht="15" hidden="1" customHeight="1" x14ac:dyDescent="0.25">
      <c r="C21087" s="160" t="s">
        <v>542</v>
      </c>
      <c r="D21087" s="161">
        <v>1036.49</v>
      </c>
    </row>
    <row r="21088" spans="3:4" ht="15" hidden="1" customHeight="1" x14ac:dyDescent="0.25">
      <c r="C21088" s="158" t="s">
        <v>545</v>
      </c>
      <c r="D21088" s="159">
        <v>231.84</v>
      </c>
    </row>
    <row r="21089" spans="3:4" ht="15" hidden="1" customHeight="1" x14ac:dyDescent="0.25">
      <c r="C21089" s="160" t="s">
        <v>553</v>
      </c>
      <c r="D21089" s="161">
        <v>362.08</v>
      </c>
    </row>
    <row r="21090" spans="3:4" ht="15" hidden="1" customHeight="1" x14ac:dyDescent="0.25">
      <c r="C21090" s="158" t="s">
        <v>553</v>
      </c>
      <c r="D21090" s="159">
        <v>182.03</v>
      </c>
    </row>
    <row r="21091" spans="3:4" ht="15" hidden="1" customHeight="1" x14ac:dyDescent="0.25">
      <c r="C21091" s="160" t="s">
        <v>312</v>
      </c>
      <c r="D21091" s="161">
        <v>154.55000000000001</v>
      </c>
    </row>
    <row r="21092" spans="3:4" ht="15" hidden="1" customHeight="1" x14ac:dyDescent="0.25">
      <c r="C21092" s="158" t="s">
        <v>549</v>
      </c>
      <c r="D21092" s="159">
        <v>496.6</v>
      </c>
    </row>
    <row r="21093" spans="3:4" ht="15" hidden="1" customHeight="1" x14ac:dyDescent="0.25">
      <c r="C21093" s="160" t="s">
        <v>546</v>
      </c>
      <c r="D21093" s="161">
        <v>292.18</v>
      </c>
    </row>
    <row r="21094" spans="3:4" ht="15" hidden="1" customHeight="1" x14ac:dyDescent="0.25">
      <c r="C21094" s="158" t="s">
        <v>539</v>
      </c>
      <c r="D21094" s="159">
        <v>116.97</v>
      </c>
    </row>
    <row r="21095" spans="3:4" ht="15" hidden="1" customHeight="1" x14ac:dyDescent="0.25">
      <c r="C21095" s="160" t="s">
        <v>541</v>
      </c>
      <c r="D21095" s="161">
        <v>315.98</v>
      </c>
    </row>
    <row r="21096" spans="3:4" ht="15" hidden="1" customHeight="1" x14ac:dyDescent="0.25">
      <c r="C21096" s="158" t="s">
        <v>539</v>
      </c>
      <c r="D21096" s="159">
        <v>646.96</v>
      </c>
    </row>
    <row r="21097" spans="3:4" ht="15" hidden="1" customHeight="1" x14ac:dyDescent="0.25">
      <c r="C21097" s="160" t="s">
        <v>541</v>
      </c>
      <c r="D21097" s="161">
        <v>1088.51</v>
      </c>
    </row>
    <row r="21098" spans="3:4" ht="15" hidden="1" customHeight="1" x14ac:dyDescent="0.25">
      <c r="C21098" s="158" t="s">
        <v>539</v>
      </c>
      <c r="D21098" s="159">
        <v>524.61</v>
      </c>
    </row>
    <row r="21099" spans="3:4" ht="15" hidden="1" customHeight="1" x14ac:dyDescent="0.25">
      <c r="C21099" s="160" t="s">
        <v>308</v>
      </c>
      <c r="D21099" s="161">
        <v>114.74</v>
      </c>
    </row>
    <row r="21100" spans="3:4" ht="15" hidden="1" customHeight="1" x14ac:dyDescent="0.25">
      <c r="C21100" s="158" t="s">
        <v>307</v>
      </c>
      <c r="D21100" s="159">
        <v>446.15</v>
      </c>
    </row>
    <row r="21101" spans="3:4" ht="15" hidden="1" customHeight="1" x14ac:dyDescent="0.25">
      <c r="C21101" s="160" t="s">
        <v>545</v>
      </c>
      <c r="D21101" s="161">
        <v>369.49</v>
      </c>
    </row>
    <row r="21102" spans="3:4" ht="15" hidden="1" customHeight="1" x14ac:dyDescent="0.25">
      <c r="C21102" s="158" t="s">
        <v>542</v>
      </c>
      <c r="D21102" s="159">
        <v>1043.73</v>
      </c>
    </row>
    <row r="21103" spans="3:4" ht="15" hidden="1" customHeight="1" x14ac:dyDescent="0.25">
      <c r="C21103" s="160" t="s">
        <v>547</v>
      </c>
      <c r="D21103" s="161">
        <v>44.74</v>
      </c>
    </row>
    <row r="21104" spans="3:4" ht="15" hidden="1" customHeight="1" x14ac:dyDescent="0.25">
      <c r="C21104" s="158" t="s">
        <v>557</v>
      </c>
      <c r="D21104" s="159">
        <v>618.91999999999996</v>
      </c>
    </row>
    <row r="21105" spans="3:4" ht="15" hidden="1" customHeight="1" x14ac:dyDescent="0.25">
      <c r="C21105" s="160" t="s">
        <v>556</v>
      </c>
      <c r="D21105" s="161">
        <v>46.73</v>
      </c>
    </row>
    <row r="21106" spans="3:4" ht="15" hidden="1" customHeight="1" x14ac:dyDescent="0.25">
      <c r="C21106" s="158" t="s">
        <v>549</v>
      </c>
      <c r="D21106" s="159">
        <v>347.31</v>
      </c>
    </row>
    <row r="21107" spans="3:4" ht="15" hidden="1" customHeight="1" x14ac:dyDescent="0.25">
      <c r="C21107" s="160" t="s">
        <v>558</v>
      </c>
      <c r="D21107" s="161">
        <v>413.83</v>
      </c>
    </row>
    <row r="21108" spans="3:4" ht="15" hidden="1" customHeight="1" x14ac:dyDescent="0.25">
      <c r="C21108" s="158" t="s">
        <v>540</v>
      </c>
      <c r="D21108" s="159">
        <v>646.48</v>
      </c>
    </row>
    <row r="21109" spans="3:4" ht="15" hidden="1" customHeight="1" x14ac:dyDescent="0.25">
      <c r="C21109" s="160" t="s">
        <v>540</v>
      </c>
      <c r="D21109" s="161">
        <v>517.63</v>
      </c>
    </row>
    <row r="21110" spans="3:4" ht="15" hidden="1" customHeight="1" x14ac:dyDescent="0.25">
      <c r="C21110" s="158" t="s">
        <v>312</v>
      </c>
      <c r="D21110" s="159">
        <v>1201.79</v>
      </c>
    </row>
    <row r="21111" spans="3:4" ht="15" hidden="1" customHeight="1" x14ac:dyDescent="0.25">
      <c r="C21111" s="160" t="s">
        <v>550</v>
      </c>
      <c r="D21111" s="161">
        <v>866.14</v>
      </c>
    </row>
    <row r="21112" spans="3:4" ht="15" hidden="1" customHeight="1" x14ac:dyDescent="0.25">
      <c r="C21112" s="158" t="s">
        <v>549</v>
      </c>
      <c r="D21112" s="159">
        <v>565.42999999999995</v>
      </c>
    </row>
    <row r="21113" spans="3:4" ht="15" hidden="1" customHeight="1" x14ac:dyDescent="0.25">
      <c r="C21113" s="160" t="s">
        <v>549</v>
      </c>
      <c r="D21113" s="161">
        <v>513.5</v>
      </c>
    </row>
    <row r="21114" spans="3:4" ht="15" hidden="1" customHeight="1" x14ac:dyDescent="0.25">
      <c r="C21114" s="158" t="s">
        <v>546</v>
      </c>
      <c r="D21114" s="159">
        <v>605.39</v>
      </c>
    </row>
    <row r="21115" spans="3:4" ht="15" hidden="1" customHeight="1" x14ac:dyDescent="0.25">
      <c r="C21115" s="160" t="s">
        <v>545</v>
      </c>
      <c r="D21115" s="161">
        <v>586.01</v>
      </c>
    </row>
    <row r="21116" spans="3:4" ht="15" hidden="1" customHeight="1" x14ac:dyDescent="0.25">
      <c r="C21116" s="158" t="s">
        <v>540</v>
      </c>
      <c r="D21116" s="159">
        <v>356.17</v>
      </c>
    </row>
    <row r="21117" spans="3:4" ht="15" hidden="1" customHeight="1" x14ac:dyDescent="0.25">
      <c r="C21117" s="160" t="s">
        <v>309</v>
      </c>
      <c r="D21117" s="161">
        <v>585.80999999999995</v>
      </c>
    </row>
    <row r="21118" spans="3:4" ht="15" hidden="1" customHeight="1" x14ac:dyDescent="0.25">
      <c r="C21118" s="158" t="s">
        <v>549</v>
      </c>
      <c r="D21118" s="159">
        <v>468.95</v>
      </c>
    </row>
    <row r="21119" spans="3:4" ht="15" hidden="1" customHeight="1" x14ac:dyDescent="0.25">
      <c r="C21119" s="160" t="s">
        <v>307</v>
      </c>
      <c r="D21119" s="161">
        <v>841.81</v>
      </c>
    </row>
    <row r="21120" spans="3:4" ht="15" hidden="1" customHeight="1" x14ac:dyDescent="0.25">
      <c r="C21120" s="158" t="s">
        <v>542</v>
      </c>
      <c r="D21120" s="159">
        <v>691.05</v>
      </c>
    </row>
    <row r="21121" spans="3:4" ht="15" hidden="1" customHeight="1" x14ac:dyDescent="0.25">
      <c r="C21121" s="160" t="s">
        <v>309</v>
      </c>
      <c r="D21121" s="161">
        <v>142.47</v>
      </c>
    </row>
    <row r="21122" spans="3:4" ht="15" hidden="1" customHeight="1" x14ac:dyDescent="0.25">
      <c r="C21122" s="158" t="s">
        <v>554</v>
      </c>
      <c r="D21122" s="159">
        <v>586.71</v>
      </c>
    </row>
    <row r="21123" spans="3:4" ht="15" hidden="1" customHeight="1" x14ac:dyDescent="0.25">
      <c r="C21123" s="160" t="s">
        <v>552</v>
      </c>
      <c r="D21123" s="161">
        <v>309.76</v>
      </c>
    </row>
    <row r="21124" spans="3:4" ht="15" hidden="1" customHeight="1" x14ac:dyDescent="0.25">
      <c r="C21124" s="158" t="s">
        <v>549</v>
      </c>
      <c r="D21124" s="159">
        <v>115.76</v>
      </c>
    </row>
    <row r="21125" spans="3:4" ht="15" hidden="1" customHeight="1" x14ac:dyDescent="0.25">
      <c r="C21125" s="160" t="s">
        <v>308</v>
      </c>
      <c r="D21125" s="161">
        <v>1121.32</v>
      </c>
    </row>
    <row r="21126" spans="3:4" ht="15" hidden="1" customHeight="1" x14ac:dyDescent="0.25">
      <c r="C21126" s="158" t="s">
        <v>543</v>
      </c>
      <c r="D21126" s="159">
        <v>1138.5899999999999</v>
      </c>
    </row>
    <row r="21127" spans="3:4" ht="15" hidden="1" customHeight="1" x14ac:dyDescent="0.25">
      <c r="C21127" s="160" t="s">
        <v>309</v>
      </c>
      <c r="D21127" s="161">
        <v>451.13</v>
      </c>
    </row>
    <row r="21128" spans="3:4" ht="15" hidden="1" customHeight="1" x14ac:dyDescent="0.25">
      <c r="C21128" s="158" t="s">
        <v>551</v>
      </c>
      <c r="D21128" s="159">
        <v>497.28</v>
      </c>
    </row>
    <row r="21129" spans="3:4" ht="15" hidden="1" customHeight="1" x14ac:dyDescent="0.25">
      <c r="C21129" s="160" t="s">
        <v>307</v>
      </c>
      <c r="D21129" s="161">
        <v>783.82</v>
      </c>
    </row>
    <row r="21130" spans="3:4" ht="15" hidden="1" customHeight="1" x14ac:dyDescent="0.25">
      <c r="C21130" s="158" t="s">
        <v>552</v>
      </c>
      <c r="D21130" s="159">
        <v>1163.54</v>
      </c>
    </row>
    <row r="21131" spans="3:4" ht="15" hidden="1" customHeight="1" x14ac:dyDescent="0.25">
      <c r="C21131" s="160" t="s">
        <v>546</v>
      </c>
      <c r="D21131" s="161">
        <v>817.68</v>
      </c>
    </row>
    <row r="21132" spans="3:4" ht="15" hidden="1" customHeight="1" x14ac:dyDescent="0.25">
      <c r="C21132" s="158" t="s">
        <v>312</v>
      </c>
      <c r="D21132" s="159">
        <v>179.5</v>
      </c>
    </row>
    <row r="21133" spans="3:4" ht="15" hidden="1" customHeight="1" x14ac:dyDescent="0.25">
      <c r="C21133" s="160" t="s">
        <v>555</v>
      </c>
      <c r="D21133" s="161">
        <v>101.71</v>
      </c>
    </row>
    <row r="21134" spans="3:4" ht="15" hidden="1" customHeight="1" x14ac:dyDescent="0.25">
      <c r="C21134" s="158" t="s">
        <v>556</v>
      </c>
      <c r="D21134" s="159">
        <v>563.79</v>
      </c>
    </row>
    <row r="21135" spans="3:4" ht="15" hidden="1" customHeight="1" x14ac:dyDescent="0.25">
      <c r="C21135" s="160" t="s">
        <v>556</v>
      </c>
      <c r="D21135" s="161">
        <v>1142.98</v>
      </c>
    </row>
    <row r="21136" spans="3:4" ht="15" hidden="1" customHeight="1" x14ac:dyDescent="0.25">
      <c r="C21136" s="158" t="s">
        <v>539</v>
      </c>
      <c r="D21136" s="159">
        <v>1271.76</v>
      </c>
    </row>
    <row r="21137" spans="3:4" ht="15" hidden="1" customHeight="1" x14ac:dyDescent="0.25">
      <c r="C21137" s="160" t="s">
        <v>542</v>
      </c>
      <c r="D21137" s="161">
        <v>1160.73</v>
      </c>
    </row>
    <row r="21138" spans="3:4" ht="15" hidden="1" customHeight="1" x14ac:dyDescent="0.25">
      <c r="C21138" s="158" t="s">
        <v>552</v>
      </c>
      <c r="D21138" s="159">
        <v>639.97</v>
      </c>
    </row>
    <row r="21139" spans="3:4" ht="15" hidden="1" customHeight="1" x14ac:dyDescent="0.25">
      <c r="C21139" s="160" t="s">
        <v>553</v>
      </c>
      <c r="D21139" s="161">
        <v>586.66999999999996</v>
      </c>
    </row>
    <row r="21140" spans="3:4" ht="15" hidden="1" customHeight="1" x14ac:dyDescent="0.25">
      <c r="C21140" s="158" t="s">
        <v>309</v>
      </c>
      <c r="D21140" s="159">
        <v>571.54</v>
      </c>
    </row>
    <row r="21141" spans="3:4" ht="15" hidden="1" customHeight="1" x14ac:dyDescent="0.25">
      <c r="C21141" s="160" t="s">
        <v>552</v>
      </c>
      <c r="D21141" s="161">
        <v>529.69000000000005</v>
      </c>
    </row>
    <row r="21142" spans="3:4" ht="15" hidden="1" customHeight="1" x14ac:dyDescent="0.25">
      <c r="C21142" s="158" t="s">
        <v>554</v>
      </c>
      <c r="D21142" s="159">
        <v>1049</v>
      </c>
    </row>
    <row r="21143" spans="3:4" ht="15" hidden="1" customHeight="1" x14ac:dyDescent="0.25">
      <c r="C21143" s="160" t="s">
        <v>551</v>
      </c>
      <c r="D21143" s="161">
        <v>304.63</v>
      </c>
    </row>
    <row r="21144" spans="3:4" ht="15" hidden="1" customHeight="1" x14ac:dyDescent="0.25">
      <c r="C21144" s="158" t="s">
        <v>309</v>
      </c>
      <c r="D21144" s="159">
        <v>150.52000000000001</v>
      </c>
    </row>
    <row r="21145" spans="3:4" ht="15" hidden="1" customHeight="1" x14ac:dyDescent="0.25">
      <c r="C21145" s="160" t="s">
        <v>557</v>
      </c>
      <c r="D21145" s="161">
        <v>388.92</v>
      </c>
    </row>
    <row r="21146" spans="3:4" ht="15" hidden="1" customHeight="1" x14ac:dyDescent="0.25">
      <c r="C21146" s="158" t="s">
        <v>551</v>
      </c>
      <c r="D21146" s="159">
        <v>1012.36</v>
      </c>
    </row>
    <row r="21147" spans="3:4" ht="15" hidden="1" customHeight="1" x14ac:dyDescent="0.25">
      <c r="C21147" s="160" t="s">
        <v>549</v>
      </c>
      <c r="D21147" s="161">
        <v>818.27</v>
      </c>
    </row>
    <row r="21148" spans="3:4" ht="15" hidden="1" customHeight="1" x14ac:dyDescent="0.25">
      <c r="C21148" s="158" t="s">
        <v>312</v>
      </c>
      <c r="D21148" s="159">
        <v>553.85</v>
      </c>
    </row>
    <row r="21149" spans="3:4" ht="15" hidden="1" customHeight="1" x14ac:dyDescent="0.25">
      <c r="C21149" s="160" t="s">
        <v>552</v>
      </c>
      <c r="D21149" s="161">
        <v>536.29999999999995</v>
      </c>
    </row>
    <row r="21150" spans="3:4" ht="15" hidden="1" customHeight="1" x14ac:dyDescent="0.25">
      <c r="C21150" s="158" t="s">
        <v>312</v>
      </c>
      <c r="D21150" s="159">
        <v>978.17</v>
      </c>
    </row>
    <row r="21151" spans="3:4" ht="15" hidden="1" customHeight="1" x14ac:dyDescent="0.25">
      <c r="C21151" s="160" t="s">
        <v>551</v>
      </c>
      <c r="D21151" s="161">
        <v>1039.82</v>
      </c>
    </row>
    <row r="21152" spans="3:4" ht="15" hidden="1" customHeight="1" x14ac:dyDescent="0.25">
      <c r="C21152" s="158" t="s">
        <v>309</v>
      </c>
      <c r="D21152" s="159">
        <v>407.08</v>
      </c>
    </row>
    <row r="21153" spans="3:4" ht="15" hidden="1" customHeight="1" x14ac:dyDescent="0.25">
      <c r="C21153" s="160" t="s">
        <v>547</v>
      </c>
      <c r="D21153" s="161">
        <v>611.01</v>
      </c>
    </row>
    <row r="21154" spans="3:4" ht="15" hidden="1" customHeight="1" x14ac:dyDescent="0.25">
      <c r="C21154" s="158" t="s">
        <v>554</v>
      </c>
      <c r="D21154" s="159">
        <v>995.63</v>
      </c>
    </row>
    <row r="21155" spans="3:4" ht="15" hidden="1" customHeight="1" x14ac:dyDescent="0.25">
      <c r="C21155" s="160" t="s">
        <v>309</v>
      </c>
      <c r="D21155" s="161">
        <v>368.58</v>
      </c>
    </row>
    <row r="21156" spans="3:4" ht="15" hidden="1" customHeight="1" x14ac:dyDescent="0.25">
      <c r="C21156" s="158" t="s">
        <v>545</v>
      </c>
      <c r="D21156" s="159">
        <v>24.61</v>
      </c>
    </row>
    <row r="21157" spans="3:4" ht="15" hidden="1" customHeight="1" x14ac:dyDescent="0.25">
      <c r="C21157" s="160" t="s">
        <v>540</v>
      </c>
      <c r="D21157" s="161">
        <v>523.72</v>
      </c>
    </row>
    <row r="21158" spans="3:4" ht="15" hidden="1" customHeight="1" x14ac:dyDescent="0.25">
      <c r="C21158" s="158" t="s">
        <v>548</v>
      </c>
      <c r="D21158" s="159">
        <v>876.19</v>
      </c>
    </row>
    <row r="21159" spans="3:4" ht="15" hidden="1" customHeight="1" x14ac:dyDescent="0.25">
      <c r="C21159" s="160" t="s">
        <v>539</v>
      </c>
      <c r="D21159" s="161">
        <v>650.91999999999996</v>
      </c>
    </row>
    <row r="21160" spans="3:4" ht="15" hidden="1" customHeight="1" x14ac:dyDescent="0.25">
      <c r="C21160" s="158" t="s">
        <v>544</v>
      </c>
      <c r="D21160" s="159">
        <v>577.86</v>
      </c>
    </row>
    <row r="21161" spans="3:4" ht="15" hidden="1" customHeight="1" x14ac:dyDescent="0.25">
      <c r="C21161" s="160" t="s">
        <v>539</v>
      </c>
      <c r="D21161" s="161">
        <v>849.42</v>
      </c>
    </row>
    <row r="21162" spans="3:4" ht="15" hidden="1" customHeight="1" x14ac:dyDescent="0.25">
      <c r="C21162" s="158" t="s">
        <v>546</v>
      </c>
      <c r="D21162" s="159">
        <v>455.71</v>
      </c>
    </row>
    <row r="21163" spans="3:4" ht="15" hidden="1" customHeight="1" x14ac:dyDescent="0.25">
      <c r="C21163" s="160" t="s">
        <v>308</v>
      </c>
      <c r="D21163" s="161">
        <v>677.56</v>
      </c>
    </row>
    <row r="21164" spans="3:4" ht="15" hidden="1" customHeight="1" x14ac:dyDescent="0.25">
      <c r="C21164" s="158" t="s">
        <v>545</v>
      </c>
      <c r="D21164" s="159">
        <v>750.91</v>
      </c>
    </row>
    <row r="21165" spans="3:4" ht="15" hidden="1" customHeight="1" x14ac:dyDescent="0.25">
      <c r="C21165" s="160" t="s">
        <v>540</v>
      </c>
      <c r="D21165" s="161">
        <v>604.79999999999995</v>
      </c>
    </row>
    <row r="21166" spans="3:4" ht="15" hidden="1" customHeight="1" x14ac:dyDescent="0.25">
      <c r="C21166" s="158" t="s">
        <v>540</v>
      </c>
      <c r="D21166" s="159">
        <v>1138.0999999999999</v>
      </c>
    </row>
    <row r="21167" spans="3:4" ht="15" hidden="1" customHeight="1" x14ac:dyDescent="0.25">
      <c r="C21167" s="160" t="s">
        <v>553</v>
      </c>
      <c r="D21167" s="161">
        <v>527.26</v>
      </c>
    </row>
    <row r="21168" spans="3:4" ht="15" hidden="1" customHeight="1" x14ac:dyDescent="0.25">
      <c r="C21168" s="158" t="s">
        <v>544</v>
      </c>
      <c r="D21168" s="159">
        <v>368.47</v>
      </c>
    </row>
    <row r="21169" spans="3:4" ht="15" hidden="1" customHeight="1" x14ac:dyDescent="0.25">
      <c r="C21169" s="160" t="s">
        <v>548</v>
      </c>
      <c r="D21169" s="161">
        <v>893.76</v>
      </c>
    </row>
    <row r="21170" spans="3:4" ht="15" hidden="1" customHeight="1" x14ac:dyDescent="0.25">
      <c r="C21170" s="158" t="s">
        <v>307</v>
      </c>
      <c r="D21170" s="159">
        <v>601.55999999999995</v>
      </c>
    </row>
    <row r="21171" spans="3:4" ht="15" hidden="1" customHeight="1" x14ac:dyDescent="0.25">
      <c r="C21171" s="160" t="s">
        <v>553</v>
      </c>
      <c r="D21171" s="161">
        <v>568.59</v>
      </c>
    </row>
    <row r="21172" spans="3:4" ht="15" hidden="1" customHeight="1" x14ac:dyDescent="0.25">
      <c r="C21172" s="158" t="s">
        <v>309</v>
      </c>
      <c r="D21172" s="159">
        <v>588.5</v>
      </c>
    </row>
    <row r="21173" spans="3:4" ht="15" hidden="1" customHeight="1" x14ac:dyDescent="0.25">
      <c r="C21173" s="160" t="s">
        <v>545</v>
      </c>
      <c r="D21173" s="161">
        <v>1229.98</v>
      </c>
    </row>
    <row r="21174" spans="3:4" ht="15" hidden="1" customHeight="1" x14ac:dyDescent="0.25">
      <c r="C21174" s="158" t="s">
        <v>544</v>
      </c>
      <c r="D21174" s="159">
        <v>22.54</v>
      </c>
    </row>
    <row r="21175" spans="3:4" ht="15" hidden="1" customHeight="1" x14ac:dyDescent="0.25">
      <c r="C21175" s="160" t="s">
        <v>308</v>
      </c>
      <c r="D21175" s="161">
        <v>349.4</v>
      </c>
    </row>
    <row r="21176" spans="3:4" ht="15" hidden="1" customHeight="1" x14ac:dyDescent="0.25">
      <c r="C21176" s="158" t="s">
        <v>541</v>
      </c>
      <c r="D21176" s="159">
        <v>360.51</v>
      </c>
    </row>
    <row r="21177" spans="3:4" ht="15" hidden="1" customHeight="1" x14ac:dyDescent="0.25">
      <c r="C21177" s="160" t="s">
        <v>547</v>
      </c>
      <c r="D21177" s="161">
        <v>722.88</v>
      </c>
    </row>
    <row r="21178" spans="3:4" ht="15" hidden="1" customHeight="1" x14ac:dyDescent="0.25">
      <c r="C21178" s="158" t="s">
        <v>552</v>
      </c>
      <c r="D21178" s="159">
        <v>505.53</v>
      </c>
    </row>
    <row r="21179" spans="3:4" ht="15" hidden="1" customHeight="1" x14ac:dyDescent="0.25">
      <c r="C21179" s="160" t="s">
        <v>552</v>
      </c>
      <c r="D21179" s="161">
        <v>1201.24</v>
      </c>
    </row>
    <row r="21180" spans="3:4" ht="15" hidden="1" customHeight="1" x14ac:dyDescent="0.25">
      <c r="C21180" s="158" t="s">
        <v>312</v>
      </c>
      <c r="D21180" s="159">
        <v>68.849999999999994</v>
      </c>
    </row>
    <row r="21181" spans="3:4" ht="15" hidden="1" customHeight="1" x14ac:dyDescent="0.25">
      <c r="C21181" s="160" t="s">
        <v>539</v>
      </c>
      <c r="D21181" s="161">
        <v>738.31</v>
      </c>
    </row>
    <row r="21182" spans="3:4" ht="15" hidden="1" customHeight="1" x14ac:dyDescent="0.25">
      <c r="C21182" s="158" t="s">
        <v>309</v>
      </c>
      <c r="D21182" s="159">
        <v>618.36</v>
      </c>
    </row>
    <row r="21183" spans="3:4" ht="15" hidden="1" customHeight="1" x14ac:dyDescent="0.25">
      <c r="C21183" s="160" t="s">
        <v>308</v>
      </c>
      <c r="D21183" s="161">
        <v>615.42999999999995</v>
      </c>
    </row>
    <row r="21184" spans="3:4" ht="15" hidden="1" customHeight="1" x14ac:dyDescent="0.25">
      <c r="C21184" s="158" t="s">
        <v>547</v>
      </c>
      <c r="D21184" s="159">
        <v>319.60000000000002</v>
      </c>
    </row>
    <row r="21185" spans="3:4" ht="15" hidden="1" customHeight="1" x14ac:dyDescent="0.25">
      <c r="C21185" s="160" t="s">
        <v>312</v>
      </c>
      <c r="D21185" s="161">
        <v>430.08</v>
      </c>
    </row>
    <row r="21186" spans="3:4" ht="15" hidden="1" customHeight="1" x14ac:dyDescent="0.25">
      <c r="C21186" s="158" t="s">
        <v>540</v>
      </c>
      <c r="D21186" s="159">
        <v>280.60000000000002</v>
      </c>
    </row>
    <row r="21187" spans="3:4" ht="15" hidden="1" customHeight="1" x14ac:dyDescent="0.25">
      <c r="C21187" s="160" t="s">
        <v>558</v>
      </c>
      <c r="D21187" s="161">
        <v>113.86</v>
      </c>
    </row>
    <row r="21188" spans="3:4" ht="15" hidden="1" customHeight="1" x14ac:dyDescent="0.25">
      <c r="C21188" s="158" t="s">
        <v>551</v>
      </c>
      <c r="D21188" s="159">
        <v>890.61</v>
      </c>
    </row>
    <row r="21189" spans="3:4" ht="15" hidden="1" customHeight="1" x14ac:dyDescent="0.25">
      <c r="C21189" s="160" t="s">
        <v>542</v>
      </c>
      <c r="D21189" s="161">
        <v>1200.52</v>
      </c>
    </row>
    <row r="21190" spans="3:4" ht="15" hidden="1" customHeight="1" x14ac:dyDescent="0.25">
      <c r="C21190" s="158" t="s">
        <v>545</v>
      </c>
      <c r="D21190" s="159">
        <v>460.75</v>
      </c>
    </row>
    <row r="21191" spans="3:4" ht="15" hidden="1" customHeight="1" x14ac:dyDescent="0.25">
      <c r="C21191" s="160" t="s">
        <v>307</v>
      </c>
      <c r="D21191" s="161">
        <v>888.93</v>
      </c>
    </row>
    <row r="21192" spans="3:4" ht="15" hidden="1" customHeight="1" x14ac:dyDescent="0.25">
      <c r="C21192" s="158" t="s">
        <v>309</v>
      </c>
      <c r="D21192" s="159">
        <v>425.93</v>
      </c>
    </row>
    <row r="21193" spans="3:4" ht="15" hidden="1" customHeight="1" x14ac:dyDescent="0.25">
      <c r="C21193" s="160" t="s">
        <v>543</v>
      </c>
      <c r="D21193" s="161">
        <v>935.18</v>
      </c>
    </row>
    <row r="21194" spans="3:4" ht="15" hidden="1" customHeight="1" x14ac:dyDescent="0.25">
      <c r="C21194" s="158" t="s">
        <v>542</v>
      </c>
      <c r="D21194" s="159">
        <v>533.94000000000005</v>
      </c>
    </row>
    <row r="21195" spans="3:4" ht="15" hidden="1" customHeight="1" x14ac:dyDescent="0.25">
      <c r="C21195" s="160" t="s">
        <v>548</v>
      </c>
      <c r="D21195" s="161">
        <v>584.45000000000005</v>
      </c>
    </row>
    <row r="21196" spans="3:4" ht="15" hidden="1" customHeight="1" x14ac:dyDescent="0.25">
      <c r="C21196" s="158" t="s">
        <v>312</v>
      </c>
      <c r="D21196" s="159">
        <v>1208.83</v>
      </c>
    </row>
    <row r="21197" spans="3:4" ht="15" hidden="1" customHeight="1" x14ac:dyDescent="0.25">
      <c r="C21197" s="160" t="s">
        <v>312</v>
      </c>
      <c r="D21197" s="161">
        <v>564.64</v>
      </c>
    </row>
    <row r="21198" spans="3:4" ht="15" hidden="1" customHeight="1" x14ac:dyDescent="0.25">
      <c r="C21198" s="158" t="s">
        <v>309</v>
      </c>
      <c r="D21198" s="159">
        <v>1298.8499999999999</v>
      </c>
    </row>
    <row r="21199" spans="3:4" ht="15" hidden="1" customHeight="1" x14ac:dyDescent="0.25">
      <c r="C21199" s="160" t="s">
        <v>556</v>
      </c>
      <c r="D21199" s="161">
        <v>497.97</v>
      </c>
    </row>
    <row r="21200" spans="3:4" ht="15" hidden="1" customHeight="1" x14ac:dyDescent="0.25">
      <c r="C21200" s="158" t="s">
        <v>553</v>
      </c>
      <c r="D21200" s="159">
        <v>669.25</v>
      </c>
    </row>
    <row r="21201" spans="3:4" ht="15" hidden="1" customHeight="1" x14ac:dyDescent="0.25">
      <c r="C21201" s="160" t="s">
        <v>552</v>
      </c>
      <c r="D21201" s="161">
        <v>815.39</v>
      </c>
    </row>
    <row r="21202" spans="3:4" ht="15" hidden="1" customHeight="1" x14ac:dyDescent="0.25">
      <c r="C21202" s="158" t="s">
        <v>543</v>
      </c>
      <c r="D21202" s="159">
        <v>1260.6600000000001</v>
      </c>
    </row>
    <row r="21203" spans="3:4" ht="15" hidden="1" customHeight="1" x14ac:dyDescent="0.25">
      <c r="C21203" s="160" t="s">
        <v>312</v>
      </c>
      <c r="D21203" s="161">
        <v>67.03</v>
      </c>
    </row>
    <row r="21204" spans="3:4" ht="15" hidden="1" customHeight="1" x14ac:dyDescent="0.25">
      <c r="C21204" s="158" t="s">
        <v>546</v>
      </c>
      <c r="D21204" s="159">
        <v>1076.74</v>
      </c>
    </row>
    <row r="21205" spans="3:4" ht="15" hidden="1" customHeight="1" x14ac:dyDescent="0.25">
      <c r="C21205" s="160" t="s">
        <v>543</v>
      </c>
      <c r="D21205" s="161">
        <v>1153.48</v>
      </c>
    </row>
    <row r="21206" spans="3:4" ht="15" hidden="1" customHeight="1" x14ac:dyDescent="0.25">
      <c r="C21206" s="158" t="s">
        <v>553</v>
      </c>
      <c r="D21206" s="159">
        <v>1255.08</v>
      </c>
    </row>
    <row r="21207" spans="3:4" ht="15" hidden="1" customHeight="1" x14ac:dyDescent="0.25">
      <c r="C21207" s="160" t="s">
        <v>543</v>
      </c>
      <c r="D21207" s="161">
        <v>456.92</v>
      </c>
    </row>
    <row r="21208" spans="3:4" ht="15" hidden="1" customHeight="1" x14ac:dyDescent="0.25">
      <c r="C21208" s="158" t="s">
        <v>547</v>
      </c>
      <c r="D21208" s="159">
        <v>1285.3699999999999</v>
      </c>
    </row>
    <row r="21209" spans="3:4" ht="15" hidden="1" customHeight="1" x14ac:dyDescent="0.25">
      <c r="C21209" s="160" t="s">
        <v>546</v>
      </c>
      <c r="D21209" s="161">
        <v>1084.99</v>
      </c>
    </row>
    <row r="21210" spans="3:4" ht="15" hidden="1" customHeight="1" x14ac:dyDescent="0.25">
      <c r="C21210" s="158" t="s">
        <v>542</v>
      </c>
      <c r="D21210" s="159">
        <v>558.30999999999995</v>
      </c>
    </row>
    <row r="21211" spans="3:4" ht="15" hidden="1" customHeight="1" x14ac:dyDescent="0.25">
      <c r="C21211" s="160" t="s">
        <v>548</v>
      </c>
      <c r="D21211" s="161">
        <v>652.94000000000005</v>
      </c>
    </row>
    <row r="21212" spans="3:4" ht="15" hidden="1" customHeight="1" x14ac:dyDescent="0.25">
      <c r="C21212" s="158" t="s">
        <v>307</v>
      </c>
      <c r="D21212" s="159">
        <v>310.87</v>
      </c>
    </row>
    <row r="21213" spans="3:4" ht="15" hidden="1" customHeight="1" x14ac:dyDescent="0.25">
      <c r="C21213" s="160" t="s">
        <v>308</v>
      </c>
      <c r="D21213" s="161">
        <v>602.91</v>
      </c>
    </row>
    <row r="21214" spans="3:4" ht="15" hidden="1" customHeight="1" x14ac:dyDescent="0.25">
      <c r="C21214" s="158" t="s">
        <v>542</v>
      </c>
      <c r="D21214" s="159">
        <v>741.17</v>
      </c>
    </row>
    <row r="21215" spans="3:4" ht="15" hidden="1" customHeight="1" x14ac:dyDescent="0.25">
      <c r="C21215" s="160" t="s">
        <v>546</v>
      </c>
      <c r="D21215" s="161">
        <v>890.96</v>
      </c>
    </row>
    <row r="21216" spans="3:4" ht="15" hidden="1" customHeight="1" x14ac:dyDescent="0.25">
      <c r="C21216" s="158" t="s">
        <v>552</v>
      </c>
      <c r="D21216" s="159">
        <v>144.43</v>
      </c>
    </row>
    <row r="21217" spans="3:4" ht="15" hidden="1" customHeight="1" x14ac:dyDescent="0.25">
      <c r="C21217" s="160" t="s">
        <v>539</v>
      </c>
      <c r="D21217" s="161">
        <v>911.53</v>
      </c>
    </row>
    <row r="21218" spans="3:4" ht="15" hidden="1" customHeight="1" x14ac:dyDescent="0.25">
      <c r="C21218" s="158" t="s">
        <v>542</v>
      </c>
      <c r="D21218" s="159">
        <v>582.73</v>
      </c>
    </row>
    <row r="21219" spans="3:4" ht="15" hidden="1" customHeight="1" x14ac:dyDescent="0.25">
      <c r="C21219" s="160" t="s">
        <v>552</v>
      </c>
      <c r="D21219" s="161">
        <v>494.13</v>
      </c>
    </row>
    <row r="21220" spans="3:4" ht="15" hidden="1" customHeight="1" x14ac:dyDescent="0.25">
      <c r="C21220" s="158" t="s">
        <v>553</v>
      </c>
      <c r="D21220" s="159">
        <v>427.78</v>
      </c>
    </row>
    <row r="21221" spans="3:4" ht="15" hidden="1" customHeight="1" x14ac:dyDescent="0.25">
      <c r="C21221" s="160" t="s">
        <v>542</v>
      </c>
      <c r="D21221" s="161">
        <v>230.81</v>
      </c>
    </row>
    <row r="21222" spans="3:4" ht="15" hidden="1" customHeight="1" x14ac:dyDescent="0.25">
      <c r="C21222" s="158" t="s">
        <v>542</v>
      </c>
      <c r="D21222" s="159">
        <v>1178.67</v>
      </c>
    </row>
    <row r="21223" spans="3:4" ht="15" hidden="1" customHeight="1" x14ac:dyDescent="0.25">
      <c r="C21223" s="160" t="s">
        <v>308</v>
      </c>
      <c r="D21223" s="161">
        <v>81.7</v>
      </c>
    </row>
    <row r="21224" spans="3:4" ht="15" hidden="1" customHeight="1" x14ac:dyDescent="0.25">
      <c r="C21224" s="158" t="s">
        <v>546</v>
      </c>
      <c r="D21224" s="159">
        <v>1159.6500000000001</v>
      </c>
    </row>
    <row r="21225" spans="3:4" ht="15" hidden="1" customHeight="1" x14ac:dyDescent="0.25">
      <c r="C21225" s="160" t="s">
        <v>554</v>
      </c>
      <c r="D21225" s="161">
        <v>399.76</v>
      </c>
    </row>
    <row r="21226" spans="3:4" ht="15" hidden="1" customHeight="1" x14ac:dyDescent="0.25">
      <c r="C21226" s="158" t="s">
        <v>539</v>
      </c>
      <c r="D21226" s="159">
        <v>906.09</v>
      </c>
    </row>
    <row r="21227" spans="3:4" ht="15" hidden="1" customHeight="1" x14ac:dyDescent="0.25">
      <c r="C21227" s="160" t="s">
        <v>544</v>
      </c>
      <c r="D21227" s="161">
        <v>97.78</v>
      </c>
    </row>
    <row r="21228" spans="3:4" ht="15" hidden="1" customHeight="1" x14ac:dyDescent="0.25">
      <c r="C21228" s="158" t="s">
        <v>556</v>
      </c>
      <c r="D21228" s="159">
        <v>340.8</v>
      </c>
    </row>
    <row r="21229" spans="3:4" ht="15" hidden="1" customHeight="1" x14ac:dyDescent="0.25">
      <c r="C21229" s="160" t="s">
        <v>547</v>
      </c>
      <c r="D21229" s="161">
        <v>379.92</v>
      </c>
    </row>
    <row r="21230" spans="3:4" ht="15" hidden="1" customHeight="1" x14ac:dyDescent="0.25">
      <c r="C21230" s="158" t="s">
        <v>307</v>
      </c>
      <c r="D21230" s="159">
        <v>403.16</v>
      </c>
    </row>
    <row r="21231" spans="3:4" ht="15" hidden="1" customHeight="1" x14ac:dyDescent="0.25">
      <c r="C21231" s="160" t="s">
        <v>545</v>
      </c>
      <c r="D21231" s="161">
        <v>826.31</v>
      </c>
    </row>
    <row r="21232" spans="3:4" ht="15" hidden="1" customHeight="1" x14ac:dyDescent="0.25">
      <c r="C21232" s="158" t="s">
        <v>551</v>
      </c>
      <c r="D21232" s="159">
        <v>1236.6500000000001</v>
      </c>
    </row>
    <row r="21233" spans="3:4" ht="15" hidden="1" customHeight="1" x14ac:dyDescent="0.25">
      <c r="C21233" s="160" t="s">
        <v>549</v>
      </c>
      <c r="D21233" s="161">
        <v>149.55000000000001</v>
      </c>
    </row>
    <row r="21234" spans="3:4" ht="15" hidden="1" customHeight="1" x14ac:dyDescent="0.25">
      <c r="C21234" s="158" t="s">
        <v>550</v>
      </c>
      <c r="D21234" s="159">
        <v>684.14</v>
      </c>
    </row>
    <row r="21235" spans="3:4" ht="15" hidden="1" customHeight="1" x14ac:dyDescent="0.25">
      <c r="C21235" s="160" t="s">
        <v>545</v>
      </c>
      <c r="D21235" s="161">
        <v>199.69</v>
      </c>
    </row>
    <row r="21236" spans="3:4" ht="15" hidden="1" customHeight="1" x14ac:dyDescent="0.25">
      <c r="C21236" s="158" t="s">
        <v>309</v>
      </c>
      <c r="D21236" s="159">
        <v>821.6</v>
      </c>
    </row>
    <row r="21237" spans="3:4" ht="15" hidden="1" customHeight="1" x14ac:dyDescent="0.25">
      <c r="C21237" s="160" t="s">
        <v>307</v>
      </c>
      <c r="D21237" s="161">
        <v>677.93</v>
      </c>
    </row>
    <row r="21238" spans="3:4" ht="15" hidden="1" customHeight="1" x14ac:dyDescent="0.25">
      <c r="C21238" s="158" t="s">
        <v>553</v>
      </c>
      <c r="D21238" s="159">
        <v>1287.75</v>
      </c>
    </row>
    <row r="21239" spans="3:4" ht="15" hidden="1" customHeight="1" x14ac:dyDescent="0.25">
      <c r="C21239" s="160" t="s">
        <v>309</v>
      </c>
      <c r="D21239" s="161">
        <v>560.84</v>
      </c>
    </row>
    <row r="21240" spans="3:4" ht="15" hidden="1" customHeight="1" x14ac:dyDescent="0.25">
      <c r="C21240" s="158" t="s">
        <v>309</v>
      </c>
      <c r="D21240" s="159">
        <v>565.51</v>
      </c>
    </row>
    <row r="21241" spans="3:4" ht="15" hidden="1" customHeight="1" x14ac:dyDescent="0.25">
      <c r="C21241" s="160" t="s">
        <v>307</v>
      </c>
      <c r="D21241" s="161">
        <v>663.96</v>
      </c>
    </row>
    <row r="21242" spans="3:4" ht="15" hidden="1" customHeight="1" x14ac:dyDescent="0.25">
      <c r="C21242" s="158" t="s">
        <v>554</v>
      </c>
      <c r="D21242" s="159">
        <v>403.33</v>
      </c>
    </row>
    <row r="21243" spans="3:4" ht="15" hidden="1" customHeight="1" x14ac:dyDescent="0.25">
      <c r="C21243" s="160" t="s">
        <v>550</v>
      </c>
      <c r="D21243" s="161">
        <v>725.8</v>
      </c>
    </row>
    <row r="21244" spans="3:4" ht="15" hidden="1" customHeight="1" x14ac:dyDescent="0.25">
      <c r="C21244" s="158" t="s">
        <v>558</v>
      </c>
      <c r="D21244" s="159">
        <v>631.66999999999996</v>
      </c>
    </row>
    <row r="21245" spans="3:4" ht="15" hidden="1" customHeight="1" x14ac:dyDescent="0.25">
      <c r="C21245" s="160" t="s">
        <v>540</v>
      </c>
      <c r="D21245" s="161">
        <v>1209.69</v>
      </c>
    </row>
    <row r="21246" spans="3:4" ht="15" hidden="1" customHeight="1" x14ac:dyDescent="0.25">
      <c r="C21246" s="158" t="s">
        <v>555</v>
      </c>
      <c r="D21246" s="159">
        <v>470.78</v>
      </c>
    </row>
    <row r="21247" spans="3:4" ht="15" hidden="1" customHeight="1" x14ac:dyDescent="0.25">
      <c r="C21247" s="160" t="s">
        <v>551</v>
      </c>
      <c r="D21247" s="161">
        <v>1159.31</v>
      </c>
    </row>
    <row r="21248" spans="3:4" ht="15" hidden="1" customHeight="1" x14ac:dyDescent="0.25">
      <c r="C21248" s="158" t="s">
        <v>547</v>
      </c>
      <c r="D21248" s="159">
        <v>1261.72</v>
      </c>
    </row>
    <row r="21249" spans="3:4" ht="15" hidden="1" customHeight="1" x14ac:dyDescent="0.25">
      <c r="C21249" s="160" t="s">
        <v>545</v>
      </c>
      <c r="D21249" s="161">
        <v>493.59</v>
      </c>
    </row>
    <row r="21250" spans="3:4" ht="15" hidden="1" customHeight="1" x14ac:dyDescent="0.25">
      <c r="C21250" s="158" t="s">
        <v>543</v>
      </c>
      <c r="D21250" s="159">
        <v>762.64</v>
      </c>
    </row>
    <row r="21251" spans="3:4" ht="15" hidden="1" customHeight="1" x14ac:dyDescent="0.25">
      <c r="C21251" s="160" t="s">
        <v>307</v>
      </c>
      <c r="D21251" s="161">
        <v>517.02</v>
      </c>
    </row>
    <row r="21252" spans="3:4" ht="15" hidden="1" customHeight="1" x14ac:dyDescent="0.25">
      <c r="C21252" s="158" t="s">
        <v>546</v>
      </c>
      <c r="D21252" s="159">
        <v>332.65</v>
      </c>
    </row>
    <row r="21253" spans="3:4" ht="15" hidden="1" customHeight="1" x14ac:dyDescent="0.25">
      <c r="C21253" s="160" t="s">
        <v>552</v>
      </c>
      <c r="D21253" s="161">
        <v>614.01</v>
      </c>
    </row>
    <row r="21254" spans="3:4" ht="15" hidden="1" customHeight="1" x14ac:dyDescent="0.25">
      <c r="C21254" s="158" t="s">
        <v>555</v>
      </c>
      <c r="D21254" s="159">
        <v>455.26</v>
      </c>
    </row>
    <row r="21255" spans="3:4" ht="15" hidden="1" customHeight="1" x14ac:dyDescent="0.25">
      <c r="C21255" s="160" t="s">
        <v>543</v>
      </c>
      <c r="D21255" s="161">
        <v>798.33</v>
      </c>
    </row>
    <row r="21256" spans="3:4" ht="15" hidden="1" customHeight="1" x14ac:dyDescent="0.25">
      <c r="C21256" s="158" t="s">
        <v>558</v>
      </c>
      <c r="D21256" s="159">
        <v>61.61</v>
      </c>
    </row>
    <row r="21257" spans="3:4" ht="15" hidden="1" customHeight="1" x14ac:dyDescent="0.25">
      <c r="C21257" s="160" t="s">
        <v>552</v>
      </c>
      <c r="D21257" s="161">
        <v>177.28</v>
      </c>
    </row>
    <row r="21258" spans="3:4" ht="15" hidden="1" customHeight="1" x14ac:dyDescent="0.25">
      <c r="C21258" s="158" t="s">
        <v>542</v>
      </c>
      <c r="D21258" s="159">
        <v>561.42999999999995</v>
      </c>
    </row>
    <row r="21259" spans="3:4" ht="15" hidden="1" customHeight="1" x14ac:dyDescent="0.25">
      <c r="C21259" s="160" t="s">
        <v>307</v>
      </c>
      <c r="D21259" s="161">
        <v>1284.79</v>
      </c>
    </row>
    <row r="21260" spans="3:4" ht="15" hidden="1" customHeight="1" x14ac:dyDescent="0.25">
      <c r="C21260" s="158" t="s">
        <v>552</v>
      </c>
      <c r="D21260" s="159">
        <v>234.38</v>
      </c>
    </row>
    <row r="21261" spans="3:4" ht="15" hidden="1" customHeight="1" x14ac:dyDescent="0.25">
      <c r="C21261" s="160" t="s">
        <v>550</v>
      </c>
      <c r="D21261" s="161">
        <v>665.58</v>
      </c>
    </row>
    <row r="21262" spans="3:4" ht="15" hidden="1" customHeight="1" x14ac:dyDescent="0.25">
      <c r="C21262" s="158" t="s">
        <v>547</v>
      </c>
      <c r="D21262" s="159">
        <v>812.59</v>
      </c>
    </row>
    <row r="21263" spans="3:4" ht="15" hidden="1" customHeight="1" x14ac:dyDescent="0.25">
      <c r="C21263" s="160" t="s">
        <v>552</v>
      </c>
      <c r="D21263" s="161">
        <v>126.93</v>
      </c>
    </row>
    <row r="21264" spans="3:4" ht="15" hidden="1" customHeight="1" x14ac:dyDescent="0.25">
      <c r="C21264" s="158" t="s">
        <v>547</v>
      </c>
      <c r="D21264" s="159">
        <v>52.27</v>
      </c>
    </row>
    <row r="21265" spans="3:4" ht="15" hidden="1" customHeight="1" x14ac:dyDescent="0.25">
      <c r="C21265" s="160" t="s">
        <v>547</v>
      </c>
      <c r="D21265" s="161">
        <v>419.3</v>
      </c>
    </row>
    <row r="21266" spans="3:4" ht="15" hidden="1" customHeight="1" x14ac:dyDescent="0.25">
      <c r="C21266" s="158" t="s">
        <v>552</v>
      </c>
      <c r="D21266" s="159">
        <v>894.89</v>
      </c>
    </row>
    <row r="21267" spans="3:4" ht="15" hidden="1" customHeight="1" x14ac:dyDescent="0.25">
      <c r="C21267" s="160" t="s">
        <v>542</v>
      </c>
      <c r="D21267" s="161">
        <v>1104.75</v>
      </c>
    </row>
    <row r="21268" spans="3:4" ht="15" hidden="1" customHeight="1" x14ac:dyDescent="0.25">
      <c r="C21268" s="158" t="s">
        <v>552</v>
      </c>
      <c r="D21268" s="159">
        <v>863.8</v>
      </c>
    </row>
    <row r="21269" spans="3:4" ht="15" hidden="1" customHeight="1" x14ac:dyDescent="0.25">
      <c r="C21269" s="160" t="s">
        <v>312</v>
      </c>
      <c r="D21269" s="161">
        <v>549.92999999999995</v>
      </c>
    </row>
    <row r="21270" spans="3:4" ht="15" hidden="1" customHeight="1" x14ac:dyDescent="0.25">
      <c r="C21270" s="158" t="s">
        <v>552</v>
      </c>
      <c r="D21270" s="159">
        <v>875.63</v>
      </c>
    </row>
    <row r="21271" spans="3:4" ht="15" hidden="1" customHeight="1" x14ac:dyDescent="0.25">
      <c r="C21271" s="160" t="s">
        <v>545</v>
      </c>
      <c r="D21271" s="161">
        <v>919.3</v>
      </c>
    </row>
    <row r="21272" spans="3:4" ht="15" hidden="1" customHeight="1" x14ac:dyDescent="0.25">
      <c r="C21272" s="158" t="s">
        <v>546</v>
      </c>
      <c r="D21272" s="159">
        <v>1119.23</v>
      </c>
    </row>
    <row r="21273" spans="3:4" ht="15" hidden="1" customHeight="1" x14ac:dyDescent="0.25">
      <c r="C21273" s="160" t="s">
        <v>312</v>
      </c>
      <c r="D21273" s="161">
        <v>967.53</v>
      </c>
    </row>
    <row r="21274" spans="3:4" ht="15" hidden="1" customHeight="1" x14ac:dyDescent="0.25">
      <c r="C21274" s="158" t="s">
        <v>549</v>
      </c>
      <c r="D21274" s="159">
        <v>798.31</v>
      </c>
    </row>
    <row r="21275" spans="3:4" ht="15" hidden="1" customHeight="1" x14ac:dyDescent="0.25">
      <c r="C21275" s="160" t="s">
        <v>307</v>
      </c>
      <c r="D21275" s="161">
        <v>318.41000000000003</v>
      </c>
    </row>
    <row r="21276" spans="3:4" ht="15" hidden="1" customHeight="1" x14ac:dyDescent="0.25">
      <c r="C21276" s="158" t="s">
        <v>308</v>
      </c>
      <c r="D21276" s="159">
        <v>951.03</v>
      </c>
    </row>
    <row r="21277" spans="3:4" ht="15" hidden="1" customHeight="1" x14ac:dyDescent="0.25">
      <c r="C21277" s="160" t="s">
        <v>557</v>
      </c>
      <c r="D21277" s="161">
        <v>802.11</v>
      </c>
    </row>
    <row r="21278" spans="3:4" ht="15" hidden="1" customHeight="1" x14ac:dyDescent="0.25">
      <c r="C21278" s="158" t="s">
        <v>309</v>
      </c>
      <c r="D21278" s="159">
        <v>375.65</v>
      </c>
    </row>
    <row r="21279" spans="3:4" ht="15" hidden="1" customHeight="1" x14ac:dyDescent="0.25">
      <c r="C21279" s="160" t="s">
        <v>540</v>
      </c>
      <c r="D21279" s="161">
        <v>526.80999999999995</v>
      </c>
    </row>
    <row r="21280" spans="3:4" ht="15" hidden="1" customHeight="1" x14ac:dyDescent="0.25">
      <c r="C21280" s="158" t="s">
        <v>558</v>
      </c>
      <c r="D21280" s="159">
        <v>379.68</v>
      </c>
    </row>
    <row r="21281" spans="3:4" ht="15" hidden="1" customHeight="1" x14ac:dyDescent="0.25">
      <c r="C21281" s="160" t="s">
        <v>547</v>
      </c>
      <c r="D21281" s="161">
        <v>371.95</v>
      </c>
    </row>
    <row r="21282" spans="3:4" ht="15" hidden="1" customHeight="1" x14ac:dyDescent="0.25">
      <c r="C21282" s="158" t="s">
        <v>556</v>
      </c>
      <c r="D21282" s="159">
        <v>304.89999999999998</v>
      </c>
    </row>
    <row r="21283" spans="3:4" ht="15" hidden="1" customHeight="1" x14ac:dyDescent="0.25">
      <c r="C21283" s="160" t="s">
        <v>549</v>
      </c>
      <c r="D21283" s="161">
        <v>1130.51</v>
      </c>
    </row>
    <row r="21284" spans="3:4" ht="15" hidden="1" customHeight="1" x14ac:dyDescent="0.25">
      <c r="C21284" s="158" t="s">
        <v>553</v>
      </c>
      <c r="D21284" s="159">
        <v>362.76</v>
      </c>
    </row>
    <row r="21285" spans="3:4" ht="15" hidden="1" customHeight="1" x14ac:dyDescent="0.25">
      <c r="C21285" s="160" t="s">
        <v>554</v>
      </c>
      <c r="D21285" s="161">
        <v>1062.1500000000001</v>
      </c>
    </row>
    <row r="21286" spans="3:4" ht="15" hidden="1" customHeight="1" x14ac:dyDescent="0.25">
      <c r="C21286" s="158" t="s">
        <v>307</v>
      </c>
      <c r="D21286" s="159">
        <v>199.19</v>
      </c>
    </row>
    <row r="21287" spans="3:4" ht="15" hidden="1" customHeight="1" x14ac:dyDescent="0.25">
      <c r="C21287" s="160" t="s">
        <v>309</v>
      </c>
      <c r="D21287" s="161">
        <v>967.6</v>
      </c>
    </row>
    <row r="21288" spans="3:4" ht="15" hidden="1" customHeight="1" x14ac:dyDescent="0.25">
      <c r="C21288" s="158" t="s">
        <v>549</v>
      </c>
      <c r="D21288" s="159">
        <v>789.74</v>
      </c>
    </row>
    <row r="21289" spans="3:4" ht="15" hidden="1" customHeight="1" x14ac:dyDescent="0.25">
      <c r="C21289" s="160" t="s">
        <v>307</v>
      </c>
      <c r="D21289" s="161">
        <v>826.22</v>
      </c>
    </row>
    <row r="21290" spans="3:4" ht="15" hidden="1" customHeight="1" x14ac:dyDescent="0.25">
      <c r="C21290" s="158" t="s">
        <v>308</v>
      </c>
      <c r="D21290" s="159">
        <v>652.59</v>
      </c>
    </row>
    <row r="21291" spans="3:4" ht="15" hidden="1" customHeight="1" x14ac:dyDescent="0.25">
      <c r="C21291" s="160" t="s">
        <v>551</v>
      </c>
      <c r="D21291" s="161">
        <v>31.21</v>
      </c>
    </row>
    <row r="21292" spans="3:4" ht="15" hidden="1" customHeight="1" x14ac:dyDescent="0.25">
      <c r="C21292" s="158" t="s">
        <v>557</v>
      </c>
      <c r="D21292" s="159">
        <v>923.26</v>
      </c>
    </row>
    <row r="21293" spans="3:4" ht="15" hidden="1" customHeight="1" x14ac:dyDescent="0.25">
      <c r="C21293" s="160" t="s">
        <v>312</v>
      </c>
      <c r="D21293" s="161">
        <v>724.06</v>
      </c>
    </row>
    <row r="21294" spans="3:4" ht="15" hidden="1" customHeight="1" x14ac:dyDescent="0.25">
      <c r="C21294" s="158" t="s">
        <v>307</v>
      </c>
      <c r="D21294" s="159">
        <v>1152.57</v>
      </c>
    </row>
    <row r="21295" spans="3:4" ht="15" hidden="1" customHeight="1" x14ac:dyDescent="0.25">
      <c r="C21295" s="160" t="s">
        <v>307</v>
      </c>
      <c r="D21295" s="161">
        <v>539.16</v>
      </c>
    </row>
    <row r="21296" spans="3:4" ht="15" hidden="1" customHeight="1" x14ac:dyDescent="0.25">
      <c r="C21296" s="158" t="s">
        <v>546</v>
      </c>
      <c r="D21296" s="159">
        <v>908.96</v>
      </c>
    </row>
    <row r="21297" spans="3:4" ht="15" hidden="1" customHeight="1" x14ac:dyDescent="0.25">
      <c r="C21297" s="160" t="s">
        <v>543</v>
      </c>
      <c r="D21297" s="161">
        <v>503.85</v>
      </c>
    </row>
    <row r="21298" spans="3:4" ht="15" hidden="1" customHeight="1" x14ac:dyDescent="0.25">
      <c r="C21298" s="158" t="s">
        <v>548</v>
      </c>
      <c r="D21298" s="159">
        <v>523.33000000000004</v>
      </c>
    </row>
    <row r="21299" spans="3:4" ht="15" hidden="1" customHeight="1" x14ac:dyDescent="0.25">
      <c r="C21299" s="160" t="s">
        <v>549</v>
      </c>
      <c r="D21299" s="161">
        <v>781.61</v>
      </c>
    </row>
    <row r="21300" spans="3:4" ht="15" hidden="1" customHeight="1" x14ac:dyDescent="0.25">
      <c r="C21300" s="158" t="s">
        <v>541</v>
      </c>
      <c r="D21300" s="159">
        <v>325.18</v>
      </c>
    </row>
    <row r="21301" spans="3:4" ht="15" hidden="1" customHeight="1" x14ac:dyDescent="0.25">
      <c r="C21301" s="160" t="s">
        <v>540</v>
      </c>
      <c r="D21301" s="161">
        <v>339.71</v>
      </c>
    </row>
    <row r="21302" spans="3:4" ht="15" hidden="1" customHeight="1" x14ac:dyDescent="0.25">
      <c r="C21302" s="158" t="s">
        <v>312</v>
      </c>
      <c r="D21302" s="159">
        <v>850.72</v>
      </c>
    </row>
    <row r="21303" spans="3:4" ht="15" hidden="1" customHeight="1" x14ac:dyDescent="0.25">
      <c r="C21303" s="160" t="s">
        <v>552</v>
      </c>
      <c r="D21303" s="161">
        <v>570.54</v>
      </c>
    </row>
    <row r="21304" spans="3:4" ht="15" hidden="1" customHeight="1" x14ac:dyDescent="0.25">
      <c r="C21304" s="158" t="s">
        <v>312</v>
      </c>
      <c r="D21304" s="159">
        <v>197.16</v>
      </c>
    </row>
    <row r="21305" spans="3:4" ht="15" hidden="1" customHeight="1" x14ac:dyDescent="0.25">
      <c r="C21305" s="160" t="s">
        <v>308</v>
      </c>
      <c r="D21305" s="161">
        <v>1126.78</v>
      </c>
    </row>
    <row r="21306" spans="3:4" ht="15" hidden="1" customHeight="1" x14ac:dyDescent="0.25">
      <c r="C21306" s="158" t="s">
        <v>308</v>
      </c>
      <c r="D21306" s="159">
        <v>638.99</v>
      </c>
    </row>
    <row r="21307" spans="3:4" ht="15" hidden="1" customHeight="1" x14ac:dyDescent="0.25">
      <c r="C21307" s="160" t="s">
        <v>543</v>
      </c>
      <c r="D21307" s="161">
        <v>1161.29</v>
      </c>
    </row>
    <row r="21308" spans="3:4" ht="15" hidden="1" customHeight="1" x14ac:dyDescent="0.25">
      <c r="C21308" s="158" t="s">
        <v>309</v>
      </c>
      <c r="D21308" s="159">
        <v>505.47</v>
      </c>
    </row>
    <row r="21309" spans="3:4" ht="15" hidden="1" customHeight="1" x14ac:dyDescent="0.25">
      <c r="C21309" s="160" t="s">
        <v>550</v>
      </c>
      <c r="D21309" s="161">
        <v>275.3</v>
      </c>
    </row>
    <row r="21310" spans="3:4" ht="15" hidden="1" customHeight="1" x14ac:dyDescent="0.25">
      <c r="C21310" s="158" t="s">
        <v>558</v>
      </c>
      <c r="D21310" s="159">
        <v>1120.73</v>
      </c>
    </row>
    <row r="21311" spans="3:4" ht="15" hidden="1" customHeight="1" x14ac:dyDescent="0.25">
      <c r="C21311" s="160" t="s">
        <v>542</v>
      </c>
      <c r="D21311" s="161">
        <v>686.44</v>
      </c>
    </row>
    <row r="21312" spans="3:4" ht="15" hidden="1" customHeight="1" x14ac:dyDescent="0.25">
      <c r="C21312" s="158" t="s">
        <v>555</v>
      </c>
      <c r="D21312" s="159">
        <v>910.99</v>
      </c>
    </row>
    <row r="21313" spans="3:4" ht="15" hidden="1" customHeight="1" x14ac:dyDescent="0.25">
      <c r="C21313" s="160" t="s">
        <v>539</v>
      </c>
      <c r="D21313" s="161">
        <v>300.95</v>
      </c>
    </row>
    <row r="21314" spans="3:4" ht="15" hidden="1" customHeight="1" x14ac:dyDescent="0.25">
      <c r="C21314" s="158" t="s">
        <v>541</v>
      </c>
      <c r="D21314" s="159">
        <v>1041.9100000000001</v>
      </c>
    </row>
    <row r="21315" spans="3:4" ht="15" hidden="1" customHeight="1" x14ac:dyDescent="0.25">
      <c r="C21315" s="160" t="s">
        <v>549</v>
      </c>
      <c r="D21315" s="161">
        <v>748.77</v>
      </c>
    </row>
    <row r="21316" spans="3:4" ht="15" hidden="1" customHeight="1" x14ac:dyDescent="0.25">
      <c r="C21316" s="158" t="s">
        <v>543</v>
      </c>
      <c r="D21316" s="159">
        <v>1150.76</v>
      </c>
    </row>
    <row r="21317" spans="3:4" ht="15" hidden="1" customHeight="1" x14ac:dyDescent="0.25">
      <c r="C21317" s="160" t="s">
        <v>556</v>
      </c>
      <c r="D21317" s="161">
        <v>329.14</v>
      </c>
    </row>
    <row r="21318" spans="3:4" ht="15" hidden="1" customHeight="1" x14ac:dyDescent="0.25">
      <c r="C21318" s="158" t="s">
        <v>539</v>
      </c>
      <c r="D21318" s="159">
        <v>484.41</v>
      </c>
    </row>
    <row r="21319" spans="3:4" ht="15" hidden="1" customHeight="1" x14ac:dyDescent="0.25">
      <c r="C21319" s="160" t="s">
        <v>542</v>
      </c>
      <c r="D21319" s="161">
        <v>14.01</v>
      </c>
    </row>
    <row r="21320" spans="3:4" ht="15" hidden="1" customHeight="1" x14ac:dyDescent="0.25">
      <c r="C21320" s="158" t="s">
        <v>543</v>
      </c>
      <c r="D21320" s="159">
        <v>831.11</v>
      </c>
    </row>
    <row r="21321" spans="3:4" ht="15" hidden="1" customHeight="1" x14ac:dyDescent="0.25">
      <c r="C21321" s="160" t="s">
        <v>555</v>
      </c>
      <c r="D21321" s="161">
        <v>1170.6099999999999</v>
      </c>
    </row>
    <row r="21322" spans="3:4" ht="15" hidden="1" customHeight="1" x14ac:dyDescent="0.25">
      <c r="C21322" s="158" t="s">
        <v>539</v>
      </c>
      <c r="D21322" s="159">
        <v>537.67999999999995</v>
      </c>
    </row>
    <row r="21323" spans="3:4" ht="15" hidden="1" customHeight="1" x14ac:dyDescent="0.25">
      <c r="C21323" s="160" t="s">
        <v>546</v>
      </c>
      <c r="D21323" s="161">
        <v>625.29999999999995</v>
      </c>
    </row>
    <row r="21324" spans="3:4" ht="15" hidden="1" customHeight="1" x14ac:dyDescent="0.25">
      <c r="C21324" s="158" t="s">
        <v>555</v>
      </c>
      <c r="D21324" s="159">
        <v>1011.14</v>
      </c>
    </row>
    <row r="21325" spans="3:4" ht="15" hidden="1" customHeight="1" x14ac:dyDescent="0.25">
      <c r="C21325" s="160" t="s">
        <v>552</v>
      </c>
      <c r="D21325" s="161">
        <v>1011.18</v>
      </c>
    </row>
    <row r="21326" spans="3:4" ht="15" hidden="1" customHeight="1" x14ac:dyDescent="0.25">
      <c r="C21326" s="158" t="s">
        <v>545</v>
      </c>
      <c r="D21326" s="159">
        <v>310.93</v>
      </c>
    </row>
    <row r="21327" spans="3:4" ht="15" hidden="1" customHeight="1" x14ac:dyDescent="0.25">
      <c r="C21327" s="160" t="s">
        <v>546</v>
      </c>
      <c r="D21327" s="161">
        <v>1016.43</v>
      </c>
    </row>
    <row r="21328" spans="3:4" ht="15" hidden="1" customHeight="1" x14ac:dyDescent="0.25">
      <c r="C21328" s="158" t="s">
        <v>545</v>
      </c>
      <c r="D21328" s="159">
        <v>62.33</v>
      </c>
    </row>
    <row r="21329" spans="3:4" ht="15" hidden="1" customHeight="1" x14ac:dyDescent="0.25">
      <c r="C21329" s="160" t="s">
        <v>545</v>
      </c>
      <c r="D21329" s="161">
        <v>742.45</v>
      </c>
    </row>
    <row r="21330" spans="3:4" ht="15" hidden="1" customHeight="1" x14ac:dyDescent="0.25">
      <c r="C21330" s="158" t="s">
        <v>309</v>
      </c>
      <c r="D21330" s="159">
        <v>157.22999999999999</v>
      </c>
    </row>
    <row r="21331" spans="3:4" ht="15" hidden="1" customHeight="1" x14ac:dyDescent="0.25">
      <c r="C21331" s="160" t="s">
        <v>547</v>
      </c>
      <c r="D21331" s="161">
        <v>66.77</v>
      </c>
    </row>
    <row r="21332" spans="3:4" ht="15" hidden="1" customHeight="1" x14ac:dyDescent="0.25">
      <c r="C21332" s="158" t="s">
        <v>557</v>
      </c>
      <c r="D21332" s="159">
        <v>14.66</v>
      </c>
    </row>
    <row r="21333" spans="3:4" ht="15" hidden="1" customHeight="1" x14ac:dyDescent="0.25">
      <c r="C21333" s="160" t="s">
        <v>539</v>
      </c>
      <c r="D21333" s="161">
        <v>456.08</v>
      </c>
    </row>
    <row r="21334" spans="3:4" ht="15" hidden="1" customHeight="1" x14ac:dyDescent="0.25">
      <c r="C21334" s="158" t="s">
        <v>552</v>
      </c>
      <c r="D21334" s="159">
        <v>978.57</v>
      </c>
    </row>
    <row r="21335" spans="3:4" ht="15" hidden="1" customHeight="1" x14ac:dyDescent="0.25">
      <c r="C21335" s="160" t="s">
        <v>307</v>
      </c>
      <c r="D21335" s="161">
        <v>728.22</v>
      </c>
    </row>
    <row r="21336" spans="3:4" ht="15" hidden="1" customHeight="1" x14ac:dyDescent="0.25">
      <c r="C21336" s="158" t="s">
        <v>553</v>
      </c>
      <c r="D21336" s="159">
        <v>632.4</v>
      </c>
    </row>
    <row r="21337" spans="3:4" ht="15" hidden="1" customHeight="1" x14ac:dyDescent="0.25">
      <c r="C21337" s="160" t="s">
        <v>552</v>
      </c>
      <c r="D21337" s="161">
        <v>497.18</v>
      </c>
    </row>
    <row r="21338" spans="3:4" ht="15" hidden="1" customHeight="1" x14ac:dyDescent="0.25">
      <c r="C21338" s="158" t="s">
        <v>550</v>
      </c>
      <c r="D21338" s="159">
        <v>493.99</v>
      </c>
    </row>
    <row r="21339" spans="3:4" ht="15" hidden="1" customHeight="1" x14ac:dyDescent="0.25">
      <c r="C21339" s="160" t="s">
        <v>549</v>
      </c>
      <c r="D21339" s="161">
        <v>887.57</v>
      </c>
    </row>
    <row r="21340" spans="3:4" ht="15" hidden="1" customHeight="1" x14ac:dyDescent="0.25">
      <c r="C21340" s="158" t="s">
        <v>547</v>
      </c>
      <c r="D21340" s="159">
        <v>110.88</v>
      </c>
    </row>
    <row r="21341" spans="3:4" ht="15" hidden="1" customHeight="1" x14ac:dyDescent="0.25">
      <c r="C21341" s="160" t="s">
        <v>543</v>
      </c>
      <c r="D21341" s="161">
        <v>454.69</v>
      </c>
    </row>
    <row r="21342" spans="3:4" ht="15" hidden="1" customHeight="1" x14ac:dyDescent="0.25">
      <c r="C21342" s="158" t="s">
        <v>540</v>
      </c>
      <c r="D21342" s="159">
        <v>20.63</v>
      </c>
    </row>
    <row r="21343" spans="3:4" ht="15" hidden="1" customHeight="1" x14ac:dyDescent="0.25">
      <c r="C21343" s="160" t="s">
        <v>542</v>
      </c>
      <c r="D21343" s="161">
        <v>691.58</v>
      </c>
    </row>
    <row r="21344" spans="3:4" ht="15" hidden="1" customHeight="1" x14ac:dyDescent="0.25">
      <c r="C21344" s="158" t="s">
        <v>543</v>
      </c>
      <c r="D21344" s="159">
        <v>362.1</v>
      </c>
    </row>
    <row r="21345" spans="3:4" ht="15" hidden="1" customHeight="1" x14ac:dyDescent="0.25">
      <c r="C21345" s="160" t="s">
        <v>554</v>
      </c>
      <c r="D21345" s="161">
        <v>658.97</v>
      </c>
    </row>
    <row r="21346" spans="3:4" ht="15" hidden="1" customHeight="1" x14ac:dyDescent="0.25">
      <c r="C21346" s="158" t="s">
        <v>547</v>
      </c>
      <c r="D21346" s="159">
        <v>709.46</v>
      </c>
    </row>
    <row r="21347" spans="3:4" ht="15" hidden="1" customHeight="1" x14ac:dyDescent="0.25">
      <c r="C21347" s="160" t="s">
        <v>308</v>
      </c>
      <c r="D21347" s="161">
        <v>14.15</v>
      </c>
    </row>
    <row r="21348" spans="3:4" ht="15" hidden="1" customHeight="1" x14ac:dyDescent="0.25">
      <c r="C21348" s="158" t="s">
        <v>547</v>
      </c>
      <c r="D21348" s="159">
        <v>737.67</v>
      </c>
    </row>
    <row r="21349" spans="3:4" ht="15" hidden="1" customHeight="1" x14ac:dyDescent="0.25">
      <c r="C21349" s="160" t="s">
        <v>557</v>
      </c>
      <c r="D21349" s="161">
        <v>1084.92</v>
      </c>
    </row>
    <row r="21350" spans="3:4" ht="15" hidden="1" customHeight="1" x14ac:dyDescent="0.25">
      <c r="C21350" s="158" t="s">
        <v>553</v>
      </c>
      <c r="D21350" s="159">
        <v>504.69</v>
      </c>
    </row>
    <row r="21351" spans="3:4" ht="15" hidden="1" customHeight="1" x14ac:dyDescent="0.25">
      <c r="C21351" s="160" t="s">
        <v>546</v>
      </c>
      <c r="D21351" s="161">
        <v>527.57000000000005</v>
      </c>
    </row>
    <row r="21352" spans="3:4" ht="15" hidden="1" customHeight="1" x14ac:dyDescent="0.25">
      <c r="C21352" s="158" t="s">
        <v>552</v>
      </c>
      <c r="D21352" s="159">
        <v>948.06</v>
      </c>
    </row>
    <row r="21353" spans="3:4" ht="15" hidden="1" customHeight="1" x14ac:dyDescent="0.25">
      <c r="C21353" s="160" t="s">
        <v>553</v>
      </c>
      <c r="D21353" s="161">
        <v>964.71</v>
      </c>
    </row>
    <row r="21354" spans="3:4" ht="15" hidden="1" customHeight="1" x14ac:dyDescent="0.25">
      <c r="C21354" s="158" t="s">
        <v>309</v>
      </c>
      <c r="D21354" s="159">
        <v>440.62</v>
      </c>
    </row>
    <row r="21355" spans="3:4" ht="15" hidden="1" customHeight="1" x14ac:dyDescent="0.25">
      <c r="C21355" s="160" t="s">
        <v>539</v>
      </c>
      <c r="D21355" s="161">
        <v>843.76</v>
      </c>
    </row>
    <row r="21356" spans="3:4" ht="15" hidden="1" customHeight="1" x14ac:dyDescent="0.25">
      <c r="C21356" s="158" t="s">
        <v>542</v>
      </c>
      <c r="D21356" s="159">
        <v>761.96</v>
      </c>
    </row>
    <row r="21357" spans="3:4" ht="15" hidden="1" customHeight="1" x14ac:dyDescent="0.25">
      <c r="C21357" s="160" t="s">
        <v>539</v>
      </c>
      <c r="D21357" s="161">
        <v>627.82000000000005</v>
      </c>
    </row>
    <row r="21358" spans="3:4" ht="15" hidden="1" customHeight="1" x14ac:dyDescent="0.25">
      <c r="C21358" s="158" t="s">
        <v>312</v>
      </c>
      <c r="D21358" s="159">
        <v>526.64</v>
      </c>
    </row>
    <row r="21359" spans="3:4" ht="15" hidden="1" customHeight="1" x14ac:dyDescent="0.25">
      <c r="C21359" s="160" t="s">
        <v>308</v>
      </c>
      <c r="D21359" s="161">
        <v>522.77</v>
      </c>
    </row>
    <row r="21360" spans="3:4" ht="15" hidden="1" customHeight="1" x14ac:dyDescent="0.25">
      <c r="C21360" s="158" t="s">
        <v>551</v>
      </c>
      <c r="D21360" s="159">
        <v>744.55</v>
      </c>
    </row>
    <row r="21361" spans="3:4" ht="15" hidden="1" customHeight="1" x14ac:dyDescent="0.25">
      <c r="C21361" s="160" t="s">
        <v>541</v>
      </c>
      <c r="D21361" s="161">
        <v>982.55</v>
      </c>
    </row>
    <row r="21362" spans="3:4" ht="15" hidden="1" customHeight="1" x14ac:dyDescent="0.25">
      <c r="C21362" s="158" t="s">
        <v>545</v>
      </c>
      <c r="D21362" s="159">
        <v>926.43</v>
      </c>
    </row>
    <row r="21363" spans="3:4" ht="15" hidden="1" customHeight="1" x14ac:dyDescent="0.25">
      <c r="C21363" s="160" t="s">
        <v>308</v>
      </c>
      <c r="D21363" s="161">
        <v>1124.26</v>
      </c>
    </row>
    <row r="21364" spans="3:4" ht="15" hidden="1" customHeight="1" x14ac:dyDescent="0.25">
      <c r="C21364" s="158" t="s">
        <v>553</v>
      </c>
      <c r="D21364" s="159">
        <v>571.13</v>
      </c>
    </row>
    <row r="21365" spans="3:4" ht="15" hidden="1" customHeight="1" x14ac:dyDescent="0.25">
      <c r="C21365" s="160" t="s">
        <v>312</v>
      </c>
      <c r="D21365" s="161">
        <v>851.89</v>
      </c>
    </row>
    <row r="21366" spans="3:4" ht="15" hidden="1" customHeight="1" x14ac:dyDescent="0.25">
      <c r="C21366" s="158" t="s">
        <v>553</v>
      </c>
      <c r="D21366" s="159">
        <v>124.94</v>
      </c>
    </row>
    <row r="21367" spans="3:4" ht="15" hidden="1" customHeight="1" x14ac:dyDescent="0.25">
      <c r="C21367" s="160" t="s">
        <v>549</v>
      </c>
      <c r="D21367" s="161">
        <v>986.44</v>
      </c>
    </row>
    <row r="21368" spans="3:4" ht="15" hidden="1" customHeight="1" x14ac:dyDescent="0.25">
      <c r="C21368" s="158" t="s">
        <v>542</v>
      </c>
      <c r="D21368" s="159">
        <v>159.91999999999999</v>
      </c>
    </row>
    <row r="21369" spans="3:4" ht="15" hidden="1" customHeight="1" x14ac:dyDescent="0.25">
      <c r="C21369" s="160" t="s">
        <v>552</v>
      </c>
      <c r="D21369" s="161">
        <v>559.69000000000005</v>
      </c>
    </row>
    <row r="21370" spans="3:4" ht="15" hidden="1" customHeight="1" x14ac:dyDescent="0.25">
      <c r="C21370" s="158" t="s">
        <v>541</v>
      </c>
      <c r="D21370" s="159">
        <v>697.37</v>
      </c>
    </row>
    <row r="21371" spans="3:4" ht="15" hidden="1" customHeight="1" x14ac:dyDescent="0.25">
      <c r="C21371" s="160" t="s">
        <v>551</v>
      </c>
      <c r="D21371" s="161">
        <v>456.39</v>
      </c>
    </row>
    <row r="21372" spans="3:4" ht="15" hidden="1" customHeight="1" x14ac:dyDescent="0.25">
      <c r="C21372" s="158" t="s">
        <v>540</v>
      </c>
      <c r="D21372" s="159">
        <v>1103.98</v>
      </c>
    </row>
    <row r="21373" spans="3:4" ht="15" hidden="1" customHeight="1" x14ac:dyDescent="0.25">
      <c r="C21373" s="160" t="s">
        <v>557</v>
      </c>
      <c r="D21373" s="161">
        <v>288.79000000000002</v>
      </c>
    </row>
    <row r="21374" spans="3:4" ht="15" hidden="1" customHeight="1" x14ac:dyDescent="0.25">
      <c r="C21374" s="158" t="s">
        <v>539</v>
      </c>
      <c r="D21374" s="159">
        <v>448.39</v>
      </c>
    </row>
    <row r="21375" spans="3:4" ht="15" hidden="1" customHeight="1" x14ac:dyDescent="0.25">
      <c r="C21375" s="160" t="s">
        <v>555</v>
      </c>
      <c r="D21375" s="161">
        <v>334.6</v>
      </c>
    </row>
    <row r="21376" spans="3:4" ht="15" hidden="1" customHeight="1" x14ac:dyDescent="0.25">
      <c r="C21376" s="158" t="s">
        <v>558</v>
      </c>
      <c r="D21376" s="159">
        <v>441.97</v>
      </c>
    </row>
    <row r="21377" spans="3:4" ht="15" hidden="1" customHeight="1" x14ac:dyDescent="0.25">
      <c r="C21377" s="160" t="s">
        <v>553</v>
      </c>
      <c r="D21377" s="161">
        <v>651.17999999999995</v>
      </c>
    </row>
    <row r="21378" spans="3:4" ht="15" hidden="1" customHeight="1" x14ac:dyDescent="0.25">
      <c r="C21378" s="158" t="s">
        <v>558</v>
      </c>
      <c r="D21378" s="159">
        <v>632.44000000000005</v>
      </c>
    </row>
    <row r="21379" spans="3:4" ht="15" hidden="1" customHeight="1" x14ac:dyDescent="0.25">
      <c r="C21379" s="160" t="s">
        <v>542</v>
      </c>
      <c r="D21379" s="161">
        <v>1260.21</v>
      </c>
    </row>
    <row r="21380" spans="3:4" ht="15" hidden="1" customHeight="1" x14ac:dyDescent="0.25">
      <c r="C21380" s="158" t="s">
        <v>542</v>
      </c>
      <c r="D21380" s="159">
        <v>725.5</v>
      </c>
    </row>
    <row r="21381" spans="3:4" ht="15" hidden="1" customHeight="1" x14ac:dyDescent="0.25">
      <c r="C21381" s="160" t="s">
        <v>308</v>
      </c>
      <c r="D21381" s="161">
        <v>1246.69</v>
      </c>
    </row>
    <row r="21382" spans="3:4" ht="15" hidden="1" customHeight="1" x14ac:dyDescent="0.25">
      <c r="C21382" s="158" t="s">
        <v>551</v>
      </c>
      <c r="D21382" s="159">
        <v>406.69</v>
      </c>
    </row>
    <row r="21383" spans="3:4" ht="15" hidden="1" customHeight="1" x14ac:dyDescent="0.25">
      <c r="C21383" s="160" t="s">
        <v>555</v>
      </c>
      <c r="D21383" s="161">
        <v>881.9</v>
      </c>
    </row>
    <row r="21384" spans="3:4" ht="15" hidden="1" customHeight="1" x14ac:dyDescent="0.25">
      <c r="C21384" s="158" t="s">
        <v>549</v>
      </c>
      <c r="D21384" s="159">
        <v>611.42999999999995</v>
      </c>
    </row>
    <row r="21385" spans="3:4" ht="15" hidden="1" customHeight="1" x14ac:dyDescent="0.25">
      <c r="C21385" s="160" t="s">
        <v>546</v>
      </c>
      <c r="D21385" s="161">
        <v>131.66</v>
      </c>
    </row>
    <row r="21386" spans="3:4" ht="15" hidden="1" customHeight="1" x14ac:dyDescent="0.25">
      <c r="C21386" s="158" t="s">
        <v>552</v>
      </c>
      <c r="D21386" s="159">
        <v>116.73</v>
      </c>
    </row>
    <row r="21387" spans="3:4" ht="15" hidden="1" customHeight="1" x14ac:dyDescent="0.25">
      <c r="C21387" s="160" t="s">
        <v>545</v>
      </c>
      <c r="D21387" s="161">
        <v>902.52</v>
      </c>
    </row>
    <row r="21388" spans="3:4" ht="15" hidden="1" customHeight="1" x14ac:dyDescent="0.25">
      <c r="C21388" s="158" t="s">
        <v>308</v>
      </c>
      <c r="D21388" s="159">
        <v>606.55999999999995</v>
      </c>
    </row>
    <row r="21389" spans="3:4" ht="15" hidden="1" customHeight="1" x14ac:dyDescent="0.25">
      <c r="C21389" s="160" t="s">
        <v>556</v>
      </c>
      <c r="D21389" s="161">
        <v>584.29999999999995</v>
      </c>
    </row>
    <row r="21390" spans="3:4" ht="15" hidden="1" customHeight="1" x14ac:dyDescent="0.25">
      <c r="C21390" s="158" t="s">
        <v>551</v>
      </c>
      <c r="D21390" s="159">
        <v>237.48</v>
      </c>
    </row>
    <row r="21391" spans="3:4" ht="15" hidden="1" customHeight="1" x14ac:dyDescent="0.25">
      <c r="C21391" s="160" t="s">
        <v>539</v>
      </c>
      <c r="D21391" s="161">
        <v>272.74</v>
      </c>
    </row>
    <row r="21392" spans="3:4" ht="15" hidden="1" customHeight="1" x14ac:dyDescent="0.25">
      <c r="C21392" s="158" t="s">
        <v>549</v>
      </c>
      <c r="D21392" s="159">
        <v>858.22</v>
      </c>
    </row>
    <row r="21393" spans="3:4" ht="15" hidden="1" customHeight="1" x14ac:dyDescent="0.25">
      <c r="C21393" s="160" t="s">
        <v>548</v>
      </c>
      <c r="D21393" s="161">
        <v>696.53</v>
      </c>
    </row>
    <row r="21394" spans="3:4" ht="15" hidden="1" customHeight="1" x14ac:dyDescent="0.25">
      <c r="C21394" s="158" t="s">
        <v>550</v>
      </c>
      <c r="D21394" s="159">
        <v>854.51</v>
      </c>
    </row>
    <row r="21395" spans="3:4" ht="15" hidden="1" customHeight="1" x14ac:dyDescent="0.25">
      <c r="C21395" s="160" t="s">
        <v>539</v>
      </c>
      <c r="D21395" s="161">
        <v>372.49</v>
      </c>
    </row>
    <row r="21396" spans="3:4" ht="15" hidden="1" customHeight="1" x14ac:dyDescent="0.25">
      <c r="C21396" s="158" t="s">
        <v>309</v>
      </c>
      <c r="D21396" s="159">
        <v>220.92</v>
      </c>
    </row>
    <row r="21397" spans="3:4" ht="15" hidden="1" customHeight="1" x14ac:dyDescent="0.25">
      <c r="C21397" s="160" t="s">
        <v>543</v>
      </c>
      <c r="D21397" s="161">
        <v>17.260000000000002</v>
      </c>
    </row>
    <row r="21398" spans="3:4" ht="15" hidden="1" customHeight="1" x14ac:dyDescent="0.25">
      <c r="C21398" s="158" t="s">
        <v>540</v>
      </c>
      <c r="D21398" s="159">
        <v>1062.71</v>
      </c>
    </row>
    <row r="21399" spans="3:4" ht="15" hidden="1" customHeight="1" x14ac:dyDescent="0.25">
      <c r="C21399" s="160" t="s">
        <v>544</v>
      </c>
      <c r="D21399" s="161">
        <v>832.33</v>
      </c>
    </row>
    <row r="21400" spans="3:4" ht="15" hidden="1" customHeight="1" x14ac:dyDescent="0.25">
      <c r="C21400" s="158" t="s">
        <v>547</v>
      </c>
      <c r="D21400" s="159">
        <v>715.43</v>
      </c>
    </row>
    <row r="21401" spans="3:4" ht="15" hidden="1" customHeight="1" x14ac:dyDescent="0.25">
      <c r="C21401" s="160" t="s">
        <v>542</v>
      </c>
      <c r="D21401" s="161">
        <v>1271.76</v>
      </c>
    </row>
    <row r="21402" spans="3:4" ht="15" hidden="1" customHeight="1" x14ac:dyDescent="0.25">
      <c r="C21402" s="158" t="s">
        <v>549</v>
      </c>
      <c r="D21402" s="159">
        <v>41.99</v>
      </c>
    </row>
    <row r="21403" spans="3:4" ht="15" hidden="1" customHeight="1" x14ac:dyDescent="0.25">
      <c r="C21403" s="160" t="s">
        <v>552</v>
      </c>
      <c r="D21403" s="161">
        <v>115.64</v>
      </c>
    </row>
    <row r="21404" spans="3:4" ht="15" hidden="1" customHeight="1" x14ac:dyDescent="0.25">
      <c r="C21404" s="158" t="s">
        <v>308</v>
      </c>
      <c r="D21404" s="159">
        <v>21.65</v>
      </c>
    </row>
    <row r="21405" spans="3:4" ht="15" hidden="1" customHeight="1" x14ac:dyDescent="0.25">
      <c r="C21405" s="160" t="s">
        <v>546</v>
      </c>
      <c r="D21405" s="161">
        <v>605.19000000000005</v>
      </c>
    </row>
    <row r="21406" spans="3:4" ht="15" hidden="1" customHeight="1" x14ac:dyDescent="0.25">
      <c r="C21406" s="158" t="s">
        <v>555</v>
      </c>
      <c r="D21406" s="159">
        <v>154.49</v>
      </c>
    </row>
    <row r="21407" spans="3:4" ht="15" hidden="1" customHeight="1" x14ac:dyDescent="0.25">
      <c r="C21407" s="160" t="s">
        <v>547</v>
      </c>
      <c r="D21407" s="161">
        <v>1140.17</v>
      </c>
    </row>
    <row r="21408" spans="3:4" ht="15" hidden="1" customHeight="1" x14ac:dyDescent="0.25">
      <c r="C21408" s="158" t="s">
        <v>553</v>
      </c>
      <c r="D21408" s="159">
        <v>270.72000000000003</v>
      </c>
    </row>
    <row r="21409" spans="3:4" ht="15" hidden="1" customHeight="1" x14ac:dyDescent="0.25">
      <c r="C21409" s="160" t="s">
        <v>553</v>
      </c>
      <c r="D21409" s="161">
        <v>970.58</v>
      </c>
    </row>
    <row r="21410" spans="3:4" ht="15" hidden="1" customHeight="1" x14ac:dyDescent="0.25">
      <c r="C21410" s="158" t="s">
        <v>553</v>
      </c>
      <c r="D21410" s="159">
        <v>623.04</v>
      </c>
    </row>
    <row r="21411" spans="3:4" ht="15" hidden="1" customHeight="1" x14ac:dyDescent="0.25">
      <c r="C21411" s="160" t="s">
        <v>307</v>
      </c>
      <c r="D21411" s="161">
        <v>714.08</v>
      </c>
    </row>
    <row r="21412" spans="3:4" ht="15" hidden="1" customHeight="1" x14ac:dyDescent="0.25">
      <c r="C21412" s="158" t="s">
        <v>545</v>
      </c>
      <c r="D21412" s="159">
        <v>634.63</v>
      </c>
    </row>
    <row r="21413" spans="3:4" ht="15" hidden="1" customHeight="1" x14ac:dyDescent="0.25">
      <c r="C21413" s="160" t="s">
        <v>557</v>
      </c>
      <c r="D21413" s="161">
        <v>1156.28</v>
      </c>
    </row>
    <row r="21414" spans="3:4" ht="15" hidden="1" customHeight="1" x14ac:dyDescent="0.25">
      <c r="C21414" s="158" t="s">
        <v>540</v>
      </c>
      <c r="D21414" s="159">
        <v>129.55000000000001</v>
      </c>
    </row>
    <row r="21415" spans="3:4" ht="15" hidden="1" customHeight="1" x14ac:dyDescent="0.25">
      <c r="C21415" s="160" t="s">
        <v>552</v>
      </c>
      <c r="D21415" s="161">
        <v>726.76</v>
      </c>
    </row>
    <row r="21416" spans="3:4" ht="15" hidden="1" customHeight="1" x14ac:dyDescent="0.25">
      <c r="C21416" s="158" t="s">
        <v>540</v>
      </c>
      <c r="D21416" s="159">
        <v>278.64999999999998</v>
      </c>
    </row>
    <row r="21417" spans="3:4" ht="15" hidden="1" customHeight="1" x14ac:dyDescent="0.25">
      <c r="C21417" s="160" t="s">
        <v>553</v>
      </c>
      <c r="D21417" s="161">
        <v>478.15</v>
      </c>
    </row>
    <row r="21418" spans="3:4" ht="15" hidden="1" customHeight="1" x14ac:dyDescent="0.25">
      <c r="C21418" s="158" t="s">
        <v>550</v>
      </c>
      <c r="D21418" s="159">
        <v>742.12</v>
      </c>
    </row>
    <row r="21419" spans="3:4" ht="15" hidden="1" customHeight="1" x14ac:dyDescent="0.25">
      <c r="C21419" s="160" t="s">
        <v>558</v>
      </c>
      <c r="D21419" s="161">
        <v>821.71</v>
      </c>
    </row>
    <row r="21420" spans="3:4" ht="15" hidden="1" customHeight="1" x14ac:dyDescent="0.25">
      <c r="C21420" s="158" t="s">
        <v>539</v>
      </c>
      <c r="D21420" s="159">
        <v>367.61</v>
      </c>
    </row>
    <row r="21421" spans="3:4" ht="15" hidden="1" customHeight="1" x14ac:dyDescent="0.25">
      <c r="C21421" s="160" t="s">
        <v>553</v>
      </c>
      <c r="D21421" s="161">
        <v>1256.06</v>
      </c>
    </row>
    <row r="21422" spans="3:4" ht="15" hidden="1" customHeight="1" x14ac:dyDescent="0.25">
      <c r="C21422" s="158" t="s">
        <v>545</v>
      </c>
      <c r="D21422" s="159">
        <v>1186.03</v>
      </c>
    </row>
    <row r="21423" spans="3:4" ht="15" hidden="1" customHeight="1" x14ac:dyDescent="0.25">
      <c r="C21423" s="160" t="s">
        <v>308</v>
      </c>
      <c r="D21423" s="161">
        <v>129.5</v>
      </c>
    </row>
    <row r="21424" spans="3:4" ht="15" hidden="1" customHeight="1" x14ac:dyDescent="0.25">
      <c r="C21424" s="158" t="s">
        <v>545</v>
      </c>
      <c r="D21424" s="159">
        <v>34.35</v>
      </c>
    </row>
    <row r="21425" spans="3:4" ht="15" hidden="1" customHeight="1" x14ac:dyDescent="0.25">
      <c r="C21425" s="160" t="s">
        <v>308</v>
      </c>
      <c r="D21425" s="161">
        <v>666.97</v>
      </c>
    </row>
    <row r="21426" spans="3:4" ht="15" hidden="1" customHeight="1" x14ac:dyDescent="0.25">
      <c r="C21426" s="158" t="s">
        <v>540</v>
      </c>
      <c r="D21426" s="159">
        <v>1140.3699999999999</v>
      </c>
    </row>
    <row r="21427" spans="3:4" ht="15" hidden="1" customHeight="1" x14ac:dyDescent="0.25">
      <c r="C21427" s="160" t="s">
        <v>547</v>
      </c>
      <c r="D21427" s="161">
        <v>706.68</v>
      </c>
    </row>
    <row r="21428" spans="3:4" ht="15" hidden="1" customHeight="1" x14ac:dyDescent="0.25">
      <c r="C21428" s="158" t="s">
        <v>556</v>
      </c>
      <c r="D21428" s="159">
        <v>118.85</v>
      </c>
    </row>
    <row r="21429" spans="3:4" ht="15" hidden="1" customHeight="1" x14ac:dyDescent="0.25">
      <c r="C21429" s="160" t="s">
        <v>551</v>
      </c>
      <c r="D21429" s="161">
        <v>964.94</v>
      </c>
    </row>
    <row r="21430" spans="3:4" ht="15" hidden="1" customHeight="1" x14ac:dyDescent="0.25">
      <c r="C21430" s="158" t="s">
        <v>550</v>
      </c>
      <c r="D21430" s="159">
        <v>1279.3499999999999</v>
      </c>
    </row>
    <row r="21431" spans="3:4" ht="15" hidden="1" customHeight="1" x14ac:dyDescent="0.25">
      <c r="C21431" s="160" t="s">
        <v>557</v>
      </c>
      <c r="D21431" s="161">
        <v>1146.24</v>
      </c>
    </row>
    <row r="21432" spans="3:4" ht="15" hidden="1" customHeight="1" x14ac:dyDescent="0.25">
      <c r="C21432" s="158" t="s">
        <v>552</v>
      </c>
      <c r="D21432" s="159">
        <v>256.2</v>
      </c>
    </row>
    <row r="21433" spans="3:4" ht="15" hidden="1" customHeight="1" x14ac:dyDescent="0.25">
      <c r="C21433" s="160" t="s">
        <v>552</v>
      </c>
      <c r="D21433" s="161">
        <v>878.99</v>
      </c>
    </row>
    <row r="21434" spans="3:4" ht="15" hidden="1" customHeight="1" x14ac:dyDescent="0.25">
      <c r="C21434" s="158" t="s">
        <v>545</v>
      </c>
      <c r="D21434" s="159">
        <v>945.16</v>
      </c>
    </row>
    <row r="21435" spans="3:4" ht="15" hidden="1" customHeight="1" x14ac:dyDescent="0.25">
      <c r="C21435" s="160" t="s">
        <v>539</v>
      </c>
      <c r="D21435" s="161">
        <v>655.23</v>
      </c>
    </row>
    <row r="21436" spans="3:4" ht="15" hidden="1" customHeight="1" x14ac:dyDescent="0.25">
      <c r="C21436" s="158" t="s">
        <v>307</v>
      </c>
      <c r="D21436" s="159">
        <v>1287.1199999999999</v>
      </c>
    </row>
    <row r="21437" spans="3:4" ht="15" hidden="1" customHeight="1" x14ac:dyDescent="0.25">
      <c r="C21437" s="160" t="s">
        <v>542</v>
      </c>
      <c r="D21437" s="161">
        <v>321.54000000000002</v>
      </c>
    </row>
    <row r="21438" spans="3:4" ht="15" hidden="1" customHeight="1" x14ac:dyDescent="0.25">
      <c r="C21438" s="158" t="s">
        <v>309</v>
      </c>
      <c r="D21438" s="159">
        <v>592.54999999999995</v>
      </c>
    </row>
    <row r="21439" spans="3:4" ht="15" hidden="1" customHeight="1" x14ac:dyDescent="0.25">
      <c r="C21439" s="160" t="s">
        <v>540</v>
      </c>
      <c r="D21439" s="161">
        <v>971.76</v>
      </c>
    </row>
    <row r="21440" spans="3:4" ht="15" hidden="1" customHeight="1" x14ac:dyDescent="0.25">
      <c r="C21440" s="158" t="s">
        <v>548</v>
      </c>
      <c r="D21440" s="159">
        <v>692.53</v>
      </c>
    </row>
    <row r="21441" spans="3:4" ht="15" hidden="1" customHeight="1" x14ac:dyDescent="0.25">
      <c r="C21441" s="160" t="s">
        <v>539</v>
      </c>
      <c r="D21441" s="161">
        <v>337.95</v>
      </c>
    </row>
    <row r="21442" spans="3:4" ht="15" hidden="1" customHeight="1" x14ac:dyDescent="0.25">
      <c r="C21442" s="158" t="s">
        <v>540</v>
      </c>
      <c r="D21442" s="159">
        <v>660.45</v>
      </c>
    </row>
    <row r="21443" spans="3:4" ht="15" hidden="1" customHeight="1" x14ac:dyDescent="0.25">
      <c r="C21443" s="160" t="s">
        <v>553</v>
      </c>
      <c r="D21443" s="161">
        <v>131.06</v>
      </c>
    </row>
    <row r="21444" spans="3:4" ht="15" hidden="1" customHeight="1" x14ac:dyDescent="0.25">
      <c r="C21444" s="158" t="s">
        <v>312</v>
      </c>
      <c r="D21444" s="159">
        <v>1022.6</v>
      </c>
    </row>
    <row r="21445" spans="3:4" ht="15" hidden="1" customHeight="1" x14ac:dyDescent="0.25">
      <c r="C21445" s="160" t="s">
        <v>549</v>
      </c>
      <c r="D21445" s="161">
        <v>1264.8399999999999</v>
      </c>
    </row>
    <row r="21446" spans="3:4" ht="15" hidden="1" customHeight="1" x14ac:dyDescent="0.25">
      <c r="C21446" s="158" t="s">
        <v>541</v>
      </c>
      <c r="D21446" s="159">
        <v>220.07</v>
      </c>
    </row>
    <row r="21447" spans="3:4" ht="15" hidden="1" customHeight="1" x14ac:dyDescent="0.25">
      <c r="C21447" s="160" t="s">
        <v>540</v>
      </c>
      <c r="D21447" s="161">
        <v>51.38</v>
      </c>
    </row>
    <row r="21448" spans="3:4" ht="15" hidden="1" customHeight="1" x14ac:dyDescent="0.25">
      <c r="C21448" s="158" t="s">
        <v>545</v>
      </c>
      <c r="D21448" s="159">
        <v>959.54</v>
      </c>
    </row>
    <row r="21449" spans="3:4" ht="15" hidden="1" customHeight="1" x14ac:dyDescent="0.25">
      <c r="C21449" s="160" t="s">
        <v>308</v>
      </c>
      <c r="D21449" s="161">
        <v>1056.3699999999999</v>
      </c>
    </row>
    <row r="21450" spans="3:4" ht="15" hidden="1" customHeight="1" x14ac:dyDescent="0.25">
      <c r="C21450" s="158" t="s">
        <v>309</v>
      </c>
      <c r="D21450" s="159">
        <v>938.2</v>
      </c>
    </row>
    <row r="21451" spans="3:4" ht="15" hidden="1" customHeight="1" x14ac:dyDescent="0.25">
      <c r="C21451" s="160" t="s">
        <v>307</v>
      </c>
      <c r="D21451" s="161">
        <v>638.08000000000004</v>
      </c>
    </row>
    <row r="21452" spans="3:4" ht="15" hidden="1" customHeight="1" x14ac:dyDescent="0.25">
      <c r="C21452" s="158" t="s">
        <v>553</v>
      </c>
      <c r="D21452" s="159">
        <v>916.6</v>
      </c>
    </row>
    <row r="21453" spans="3:4" ht="15" hidden="1" customHeight="1" x14ac:dyDescent="0.25">
      <c r="C21453" s="160" t="s">
        <v>553</v>
      </c>
      <c r="D21453" s="161">
        <v>11.2</v>
      </c>
    </row>
    <row r="21454" spans="3:4" ht="15" hidden="1" customHeight="1" x14ac:dyDescent="0.25">
      <c r="C21454" s="158" t="s">
        <v>553</v>
      </c>
      <c r="D21454" s="159">
        <v>364.83</v>
      </c>
    </row>
    <row r="21455" spans="3:4" ht="15" hidden="1" customHeight="1" x14ac:dyDescent="0.25">
      <c r="C21455" s="160" t="s">
        <v>545</v>
      </c>
      <c r="D21455" s="161">
        <v>1128.33</v>
      </c>
    </row>
    <row r="21456" spans="3:4" ht="15" hidden="1" customHeight="1" x14ac:dyDescent="0.25">
      <c r="C21456" s="158" t="s">
        <v>542</v>
      </c>
      <c r="D21456" s="159">
        <v>137.16999999999999</v>
      </c>
    </row>
    <row r="21457" spans="3:4" ht="15" hidden="1" customHeight="1" x14ac:dyDescent="0.25">
      <c r="C21457" s="160" t="s">
        <v>555</v>
      </c>
      <c r="D21457" s="161">
        <v>37.630000000000003</v>
      </c>
    </row>
    <row r="21458" spans="3:4" ht="15" hidden="1" customHeight="1" x14ac:dyDescent="0.25">
      <c r="C21458" s="158" t="s">
        <v>552</v>
      </c>
      <c r="D21458" s="159">
        <v>328.49</v>
      </c>
    </row>
    <row r="21459" spans="3:4" ht="15" hidden="1" customHeight="1" x14ac:dyDescent="0.25">
      <c r="C21459" s="160" t="s">
        <v>553</v>
      </c>
      <c r="D21459" s="161">
        <v>23.03</v>
      </c>
    </row>
    <row r="21460" spans="3:4" ht="15" hidden="1" customHeight="1" x14ac:dyDescent="0.25">
      <c r="C21460" s="158" t="s">
        <v>546</v>
      </c>
      <c r="D21460" s="159">
        <v>787.63</v>
      </c>
    </row>
    <row r="21461" spans="3:4" ht="15" hidden="1" customHeight="1" x14ac:dyDescent="0.25">
      <c r="C21461" s="160" t="s">
        <v>553</v>
      </c>
      <c r="D21461" s="161">
        <v>620.55999999999995</v>
      </c>
    </row>
    <row r="21462" spans="3:4" ht="15" hidden="1" customHeight="1" x14ac:dyDescent="0.25">
      <c r="C21462" s="158" t="s">
        <v>543</v>
      </c>
      <c r="D21462" s="159">
        <v>153.49</v>
      </c>
    </row>
    <row r="21463" spans="3:4" ht="15" hidden="1" customHeight="1" x14ac:dyDescent="0.25">
      <c r="C21463" s="160" t="s">
        <v>547</v>
      </c>
      <c r="D21463" s="161">
        <v>525.26</v>
      </c>
    </row>
    <row r="21464" spans="3:4" ht="15" hidden="1" customHeight="1" x14ac:dyDescent="0.25">
      <c r="C21464" s="158" t="s">
        <v>542</v>
      </c>
      <c r="D21464" s="159">
        <v>654.24</v>
      </c>
    </row>
    <row r="21465" spans="3:4" ht="15" hidden="1" customHeight="1" x14ac:dyDescent="0.25">
      <c r="C21465" s="160" t="s">
        <v>540</v>
      </c>
      <c r="D21465" s="161">
        <v>609.75</v>
      </c>
    </row>
    <row r="21466" spans="3:4" ht="15" hidden="1" customHeight="1" x14ac:dyDescent="0.25">
      <c r="C21466" s="158" t="s">
        <v>309</v>
      </c>
      <c r="D21466" s="159">
        <v>333.62</v>
      </c>
    </row>
    <row r="21467" spans="3:4" ht="15" hidden="1" customHeight="1" x14ac:dyDescent="0.25">
      <c r="C21467" s="160" t="s">
        <v>312</v>
      </c>
      <c r="D21467" s="161">
        <v>316.58</v>
      </c>
    </row>
    <row r="21468" spans="3:4" ht="15" hidden="1" customHeight="1" x14ac:dyDescent="0.25">
      <c r="C21468" s="158" t="s">
        <v>308</v>
      </c>
      <c r="D21468" s="159">
        <v>966.61</v>
      </c>
    </row>
    <row r="21469" spans="3:4" ht="15" hidden="1" customHeight="1" x14ac:dyDescent="0.25">
      <c r="C21469" s="160" t="s">
        <v>307</v>
      </c>
      <c r="D21469" s="161">
        <v>1200.9100000000001</v>
      </c>
    </row>
    <row r="21470" spans="3:4" ht="15" hidden="1" customHeight="1" x14ac:dyDescent="0.25">
      <c r="C21470" s="158" t="s">
        <v>546</v>
      </c>
      <c r="D21470" s="159">
        <v>386.04</v>
      </c>
    </row>
    <row r="21471" spans="3:4" ht="15" hidden="1" customHeight="1" x14ac:dyDescent="0.25">
      <c r="C21471" s="160" t="s">
        <v>542</v>
      </c>
      <c r="D21471" s="161">
        <v>1198.28</v>
      </c>
    </row>
    <row r="21472" spans="3:4" ht="15" hidden="1" customHeight="1" x14ac:dyDescent="0.25">
      <c r="C21472" s="158" t="s">
        <v>553</v>
      </c>
      <c r="D21472" s="159">
        <v>1100.81</v>
      </c>
    </row>
    <row r="21473" spans="3:4" ht="15" hidden="1" customHeight="1" x14ac:dyDescent="0.25">
      <c r="C21473" s="160" t="s">
        <v>547</v>
      </c>
      <c r="D21473" s="161">
        <v>610.52</v>
      </c>
    </row>
    <row r="21474" spans="3:4" ht="15" hidden="1" customHeight="1" x14ac:dyDescent="0.25">
      <c r="C21474" s="158" t="s">
        <v>308</v>
      </c>
      <c r="D21474" s="159">
        <v>636.57000000000005</v>
      </c>
    </row>
    <row r="21475" spans="3:4" ht="15" hidden="1" customHeight="1" x14ac:dyDescent="0.25">
      <c r="C21475" s="160" t="s">
        <v>546</v>
      </c>
      <c r="D21475" s="161">
        <v>576.09</v>
      </c>
    </row>
    <row r="21476" spans="3:4" ht="15" hidden="1" customHeight="1" x14ac:dyDescent="0.25">
      <c r="C21476" s="158" t="s">
        <v>540</v>
      </c>
      <c r="D21476" s="159">
        <v>811.75</v>
      </c>
    </row>
    <row r="21477" spans="3:4" ht="15" hidden="1" customHeight="1" x14ac:dyDescent="0.25">
      <c r="C21477" s="160" t="s">
        <v>540</v>
      </c>
      <c r="D21477" s="161">
        <v>425.63</v>
      </c>
    </row>
    <row r="21478" spans="3:4" ht="15" hidden="1" customHeight="1" x14ac:dyDescent="0.25">
      <c r="C21478" s="158" t="s">
        <v>540</v>
      </c>
      <c r="D21478" s="159">
        <v>249.53</v>
      </c>
    </row>
    <row r="21479" spans="3:4" ht="15" hidden="1" customHeight="1" x14ac:dyDescent="0.25">
      <c r="C21479" s="160" t="s">
        <v>553</v>
      </c>
      <c r="D21479" s="161">
        <v>410.84</v>
      </c>
    </row>
    <row r="21480" spans="3:4" ht="15" hidden="1" customHeight="1" x14ac:dyDescent="0.25">
      <c r="C21480" s="158" t="s">
        <v>547</v>
      </c>
      <c r="D21480" s="159">
        <v>234.73</v>
      </c>
    </row>
    <row r="21481" spans="3:4" ht="15" hidden="1" customHeight="1" x14ac:dyDescent="0.25">
      <c r="C21481" s="160" t="s">
        <v>312</v>
      </c>
      <c r="D21481" s="161">
        <v>688.18</v>
      </c>
    </row>
    <row r="21482" spans="3:4" ht="15" hidden="1" customHeight="1" x14ac:dyDescent="0.25">
      <c r="C21482" s="158" t="s">
        <v>553</v>
      </c>
      <c r="D21482" s="159">
        <v>907.68</v>
      </c>
    </row>
    <row r="21483" spans="3:4" ht="15" hidden="1" customHeight="1" x14ac:dyDescent="0.25">
      <c r="C21483" s="160" t="s">
        <v>543</v>
      </c>
      <c r="D21483" s="161">
        <v>603.61</v>
      </c>
    </row>
    <row r="21484" spans="3:4" ht="15" hidden="1" customHeight="1" x14ac:dyDescent="0.25">
      <c r="C21484" s="158" t="s">
        <v>309</v>
      </c>
      <c r="D21484" s="159">
        <v>1246.8599999999999</v>
      </c>
    </row>
    <row r="21485" spans="3:4" ht="15" hidden="1" customHeight="1" x14ac:dyDescent="0.25">
      <c r="C21485" s="160" t="s">
        <v>546</v>
      </c>
      <c r="D21485" s="161">
        <v>675.5</v>
      </c>
    </row>
    <row r="21486" spans="3:4" ht="15" hidden="1" customHeight="1" x14ac:dyDescent="0.25">
      <c r="C21486" s="158" t="s">
        <v>552</v>
      </c>
      <c r="D21486" s="159">
        <v>1040.5999999999999</v>
      </c>
    </row>
    <row r="21487" spans="3:4" ht="15" hidden="1" customHeight="1" x14ac:dyDescent="0.25">
      <c r="C21487" s="160" t="s">
        <v>543</v>
      </c>
      <c r="D21487" s="161">
        <v>332.75</v>
      </c>
    </row>
    <row r="21488" spans="3:4" ht="15" hidden="1" customHeight="1" x14ac:dyDescent="0.25">
      <c r="C21488" s="158" t="s">
        <v>543</v>
      </c>
      <c r="D21488" s="159">
        <v>172.31</v>
      </c>
    </row>
    <row r="21489" spans="3:4" ht="15" hidden="1" customHeight="1" x14ac:dyDescent="0.25">
      <c r="C21489" s="160" t="s">
        <v>547</v>
      </c>
      <c r="D21489" s="161">
        <v>886.07</v>
      </c>
    </row>
    <row r="21490" spans="3:4" ht="15" hidden="1" customHeight="1" x14ac:dyDescent="0.25">
      <c r="C21490" s="158" t="s">
        <v>555</v>
      </c>
      <c r="D21490" s="159">
        <v>823.91</v>
      </c>
    </row>
    <row r="21491" spans="3:4" ht="15" hidden="1" customHeight="1" x14ac:dyDescent="0.25">
      <c r="C21491" s="160" t="s">
        <v>556</v>
      </c>
      <c r="D21491" s="161">
        <v>337.67</v>
      </c>
    </row>
    <row r="21492" spans="3:4" ht="15" hidden="1" customHeight="1" x14ac:dyDescent="0.25">
      <c r="C21492" s="158" t="s">
        <v>546</v>
      </c>
      <c r="D21492" s="159">
        <v>1129.29</v>
      </c>
    </row>
    <row r="21493" spans="3:4" ht="15" hidden="1" customHeight="1" x14ac:dyDescent="0.25">
      <c r="C21493" s="160" t="s">
        <v>547</v>
      </c>
      <c r="D21493" s="161">
        <v>333.13</v>
      </c>
    </row>
    <row r="21494" spans="3:4" ht="15" hidden="1" customHeight="1" x14ac:dyDescent="0.25">
      <c r="C21494" s="158" t="s">
        <v>540</v>
      </c>
      <c r="D21494" s="159">
        <v>941.16</v>
      </c>
    </row>
    <row r="21495" spans="3:4" ht="15" hidden="1" customHeight="1" x14ac:dyDescent="0.25">
      <c r="C21495" s="160" t="s">
        <v>540</v>
      </c>
      <c r="D21495" s="161">
        <v>293.24</v>
      </c>
    </row>
    <row r="21496" spans="3:4" ht="15" hidden="1" customHeight="1" x14ac:dyDescent="0.25">
      <c r="C21496" s="158" t="s">
        <v>543</v>
      </c>
      <c r="D21496" s="159">
        <v>712.34</v>
      </c>
    </row>
    <row r="21497" spans="3:4" ht="15" hidden="1" customHeight="1" x14ac:dyDescent="0.25">
      <c r="C21497" s="160" t="s">
        <v>309</v>
      </c>
      <c r="D21497" s="161">
        <v>709.47</v>
      </c>
    </row>
    <row r="21498" spans="3:4" ht="15" hidden="1" customHeight="1" x14ac:dyDescent="0.25">
      <c r="C21498" s="158" t="s">
        <v>553</v>
      </c>
      <c r="D21498" s="159">
        <v>403.49</v>
      </c>
    </row>
    <row r="21499" spans="3:4" ht="15" hidden="1" customHeight="1" x14ac:dyDescent="0.25">
      <c r="C21499" s="160" t="s">
        <v>553</v>
      </c>
      <c r="D21499" s="161">
        <v>893.7</v>
      </c>
    </row>
    <row r="21500" spans="3:4" ht="15" hidden="1" customHeight="1" x14ac:dyDescent="0.25">
      <c r="C21500" s="158" t="s">
        <v>547</v>
      </c>
      <c r="D21500" s="159">
        <v>856.79</v>
      </c>
    </row>
    <row r="21501" spans="3:4" ht="15" hidden="1" customHeight="1" x14ac:dyDescent="0.25">
      <c r="C21501" s="160" t="s">
        <v>553</v>
      </c>
      <c r="D21501" s="161">
        <v>101.64</v>
      </c>
    </row>
    <row r="21502" spans="3:4" ht="15" hidden="1" customHeight="1" x14ac:dyDescent="0.25">
      <c r="C21502" s="158" t="s">
        <v>546</v>
      </c>
      <c r="D21502" s="159">
        <v>1240.77</v>
      </c>
    </row>
    <row r="21503" spans="3:4" ht="15" hidden="1" customHeight="1" x14ac:dyDescent="0.25">
      <c r="C21503" s="160" t="s">
        <v>309</v>
      </c>
      <c r="D21503" s="161">
        <v>768.85</v>
      </c>
    </row>
    <row r="21504" spans="3:4" ht="15" hidden="1" customHeight="1" x14ac:dyDescent="0.25">
      <c r="C21504" s="158" t="s">
        <v>546</v>
      </c>
      <c r="D21504" s="159">
        <v>635.91</v>
      </c>
    </row>
    <row r="21505" spans="3:4" ht="15" hidden="1" customHeight="1" x14ac:dyDescent="0.25">
      <c r="C21505" s="160" t="s">
        <v>540</v>
      </c>
      <c r="D21505" s="161">
        <v>1176.93</v>
      </c>
    </row>
    <row r="21506" spans="3:4" ht="15" hidden="1" customHeight="1" x14ac:dyDescent="0.25">
      <c r="C21506" s="158" t="s">
        <v>552</v>
      </c>
      <c r="D21506" s="159">
        <v>1038.51</v>
      </c>
    </row>
    <row r="21507" spans="3:4" ht="15" hidden="1" customHeight="1" x14ac:dyDescent="0.25">
      <c r="C21507" s="160" t="s">
        <v>557</v>
      </c>
      <c r="D21507" s="161">
        <v>68.89</v>
      </c>
    </row>
    <row r="21508" spans="3:4" ht="15" hidden="1" customHeight="1" x14ac:dyDescent="0.25">
      <c r="C21508" s="158" t="s">
        <v>312</v>
      </c>
      <c r="D21508" s="159">
        <v>654.72</v>
      </c>
    </row>
    <row r="21509" spans="3:4" ht="15" hidden="1" customHeight="1" x14ac:dyDescent="0.25">
      <c r="C21509" s="160" t="s">
        <v>553</v>
      </c>
      <c r="D21509" s="161">
        <v>131.88</v>
      </c>
    </row>
    <row r="21510" spans="3:4" ht="15" hidden="1" customHeight="1" x14ac:dyDescent="0.25">
      <c r="C21510" s="158" t="s">
        <v>308</v>
      </c>
      <c r="D21510" s="159">
        <v>485.25</v>
      </c>
    </row>
    <row r="21511" spans="3:4" ht="15" hidden="1" customHeight="1" x14ac:dyDescent="0.25">
      <c r="C21511" s="160" t="s">
        <v>543</v>
      </c>
      <c r="D21511" s="161">
        <v>120.95</v>
      </c>
    </row>
    <row r="21512" spans="3:4" ht="15" hidden="1" customHeight="1" x14ac:dyDescent="0.25">
      <c r="C21512" s="158" t="s">
        <v>309</v>
      </c>
      <c r="D21512" s="159">
        <v>156.81</v>
      </c>
    </row>
    <row r="21513" spans="3:4" ht="15" hidden="1" customHeight="1" x14ac:dyDescent="0.25">
      <c r="C21513" s="160" t="s">
        <v>543</v>
      </c>
      <c r="D21513" s="161">
        <v>262.23</v>
      </c>
    </row>
    <row r="21514" spans="3:4" ht="15" hidden="1" customHeight="1" x14ac:dyDescent="0.25">
      <c r="C21514" s="158" t="s">
        <v>551</v>
      </c>
      <c r="D21514" s="159">
        <v>915.82</v>
      </c>
    </row>
    <row r="21515" spans="3:4" ht="15" hidden="1" customHeight="1" x14ac:dyDescent="0.25">
      <c r="C21515" s="160" t="s">
        <v>551</v>
      </c>
      <c r="D21515" s="161">
        <v>737.49</v>
      </c>
    </row>
    <row r="21516" spans="3:4" ht="15" hidden="1" customHeight="1" x14ac:dyDescent="0.25">
      <c r="C21516" s="158" t="s">
        <v>556</v>
      </c>
      <c r="D21516" s="159">
        <v>1079.5899999999999</v>
      </c>
    </row>
    <row r="21517" spans="3:4" ht="15" hidden="1" customHeight="1" x14ac:dyDescent="0.25">
      <c r="C21517" s="160" t="s">
        <v>547</v>
      </c>
      <c r="D21517" s="161">
        <v>601.4</v>
      </c>
    </row>
    <row r="21518" spans="3:4" ht="15" hidden="1" customHeight="1" x14ac:dyDescent="0.25">
      <c r="C21518" s="158" t="s">
        <v>309</v>
      </c>
      <c r="D21518" s="159">
        <v>284.7</v>
      </c>
    </row>
    <row r="21519" spans="3:4" ht="15" hidden="1" customHeight="1" x14ac:dyDescent="0.25">
      <c r="C21519" s="160" t="s">
        <v>309</v>
      </c>
      <c r="D21519" s="161">
        <v>688.59</v>
      </c>
    </row>
    <row r="21520" spans="3:4" ht="15" hidden="1" customHeight="1" x14ac:dyDescent="0.25">
      <c r="C21520" s="158" t="s">
        <v>546</v>
      </c>
      <c r="D21520" s="159">
        <v>294.39999999999998</v>
      </c>
    </row>
    <row r="21521" spans="3:4" ht="15" hidden="1" customHeight="1" x14ac:dyDescent="0.25">
      <c r="C21521" s="160" t="s">
        <v>545</v>
      </c>
      <c r="D21521" s="161">
        <v>54.6</v>
      </c>
    </row>
    <row r="21522" spans="3:4" ht="15" hidden="1" customHeight="1" x14ac:dyDescent="0.25">
      <c r="C21522" s="158" t="s">
        <v>540</v>
      </c>
      <c r="D21522" s="159">
        <v>1215.33</v>
      </c>
    </row>
    <row r="21523" spans="3:4" ht="15" hidden="1" customHeight="1" x14ac:dyDescent="0.25">
      <c r="C21523" s="160" t="s">
        <v>549</v>
      </c>
      <c r="D21523" s="161">
        <v>50.15</v>
      </c>
    </row>
    <row r="21524" spans="3:4" ht="15" hidden="1" customHeight="1" x14ac:dyDescent="0.25">
      <c r="C21524" s="158" t="s">
        <v>307</v>
      </c>
      <c r="D21524" s="159">
        <v>1271.3699999999999</v>
      </c>
    </row>
    <row r="21525" spans="3:4" ht="15" hidden="1" customHeight="1" x14ac:dyDescent="0.25">
      <c r="C21525" s="160" t="s">
        <v>547</v>
      </c>
      <c r="D21525" s="161">
        <v>770.45</v>
      </c>
    </row>
    <row r="21526" spans="3:4" ht="15" hidden="1" customHeight="1" x14ac:dyDescent="0.25">
      <c r="C21526" s="158" t="s">
        <v>540</v>
      </c>
      <c r="D21526" s="159">
        <v>699.72</v>
      </c>
    </row>
    <row r="21527" spans="3:4" ht="15" hidden="1" customHeight="1" x14ac:dyDescent="0.25">
      <c r="C21527" s="160" t="s">
        <v>553</v>
      </c>
      <c r="D21527" s="161">
        <v>239.91</v>
      </c>
    </row>
    <row r="21528" spans="3:4" ht="15" hidden="1" customHeight="1" x14ac:dyDescent="0.25">
      <c r="C21528" s="158" t="s">
        <v>542</v>
      </c>
      <c r="D21528" s="159">
        <v>957.36</v>
      </c>
    </row>
    <row r="21529" spans="3:4" ht="15" hidden="1" customHeight="1" x14ac:dyDescent="0.25">
      <c r="C21529" s="160" t="s">
        <v>545</v>
      </c>
      <c r="D21529" s="161">
        <v>446.25</v>
      </c>
    </row>
    <row r="21530" spans="3:4" ht="15" hidden="1" customHeight="1" x14ac:dyDescent="0.25">
      <c r="C21530" s="158" t="s">
        <v>539</v>
      </c>
      <c r="D21530" s="159">
        <v>968.7</v>
      </c>
    </row>
    <row r="21531" spans="3:4" ht="15" hidden="1" customHeight="1" x14ac:dyDescent="0.25">
      <c r="C21531" s="160" t="s">
        <v>546</v>
      </c>
      <c r="D21531" s="161">
        <v>1219.06</v>
      </c>
    </row>
    <row r="21532" spans="3:4" ht="15" hidden="1" customHeight="1" x14ac:dyDescent="0.25">
      <c r="C21532" s="158" t="s">
        <v>542</v>
      </c>
      <c r="D21532" s="159">
        <v>1126.9100000000001</v>
      </c>
    </row>
    <row r="21533" spans="3:4" ht="15" hidden="1" customHeight="1" x14ac:dyDescent="0.25">
      <c r="C21533" s="160" t="s">
        <v>553</v>
      </c>
      <c r="D21533" s="161">
        <v>87.23</v>
      </c>
    </row>
    <row r="21534" spans="3:4" ht="15" hidden="1" customHeight="1" x14ac:dyDescent="0.25">
      <c r="C21534" s="158" t="s">
        <v>542</v>
      </c>
      <c r="D21534" s="159">
        <v>529.88</v>
      </c>
    </row>
    <row r="21535" spans="3:4" ht="15" hidden="1" customHeight="1" x14ac:dyDescent="0.25">
      <c r="C21535" s="160" t="s">
        <v>307</v>
      </c>
      <c r="D21535" s="161">
        <v>433.58</v>
      </c>
    </row>
    <row r="21536" spans="3:4" ht="15" hidden="1" customHeight="1" x14ac:dyDescent="0.25">
      <c r="C21536" s="158" t="s">
        <v>309</v>
      </c>
      <c r="D21536" s="159">
        <v>57.7</v>
      </c>
    </row>
    <row r="21537" spans="3:4" ht="15" hidden="1" customHeight="1" x14ac:dyDescent="0.25">
      <c r="C21537" s="160" t="s">
        <v>542</v>
      </c>
      <c r="D21537" s="161">
        <v>511.36</v>
      </c>
    </row>
    <row r="21538" spans="3:4" ht="15" hidden="1" customHeight="1" x14ac:dyDescent="0.25">
      <c r="C21538" s="158" t="s">
        <v>545</v>
      </c>
      <c r="D21538" s="159">
        <v>981.67</v>
      </c>
    </row>
    <row r="21539" spans="3:4" ht="15" hidden="1" customHeight="1" x14ac:dyDescent="0.25">
      <c r="C21539" s="160" t="s">
        <v>312</v>
      </c>
      <c r="D21539" s="161">
        <v>88.37</v>
      </c>
    </row>
    <row r="21540" spans="3:4" ht="15" hidden="1" customHeight="1" x14ac:dyDescent="0.25">
      <c r="C21540" s="158" t="s">
        <v>539</v>
      </c>
      <c r="D21540" s="159">
        <v>1129.8</v>
      </c>
    </row>
    <row r="21541" spans="3:4" ht="15" hidden="1" customHeight="1" x14ac:dyDescent="0.25">
      <c r="C21541" s="160" t="s">
        <v>307</v>
      </c>
      <c r="D21541" s="161">
        <v>1037.7</v>
      </c>
    </row>
    <row r="21542" spans="3:4" ht="15" hidden="1" customHeight="1" x14ac:dyDescent="0.25">
      <c r="C21542" s="158" t="s">
        <v>557</v>
      </c>
      <c r="D21542" s="159">
        <v>415.29</v>
      </c>
    </row>
    <row r="21543" spans="3:4" ht="15" hidden="1" customHeight="1" x14ac:dyDescent="0.25">
      <c r="C21543" s="160" t="s">
        <v>543</v>
      </c>
      <c r="D21543" s="161">
        <v>887.38</v>
      </c>
    </row>
    <row r="21544" spans="3:4" ht="15" hidden="1" customHeight="1" x14ac:dyDescent="0.25">
      <c r="C21544" s="158" t="s">
        <v>312</v>
      </c>
      <c r="D21544" s="159">
        <v>47.7</v>
      </c>
    </row>
    <row r="21545" spans="3:4" ht="15" hidden="1" customHeight="1" x14ac:dyDescent="0.25">
      <c r="C21545" s="160" t="s">
        <v>547</v>
      </c>
      <c r="D21545" s="161">
        <v>42.48</v>
      </c>
    </row>
    <row r="21546" spans="3:4" ht="15" hidden="1" customHeight="1" x14ac:dyDescent="0.25">
      <c r="C21546" s="158" t="s">
        <v>553</v>
      </c>
      <c r="D21546" s="159">
        <v>759.63</v>
      </c>
    </row>
    <row r="21547" spans="3:4" ht="15" hidden="1" customHeight="1" x14ac:dyDescent="0.25">
      <c r="C21547" s="160" t="s">
        <v>549</v>
      </c>
      <c r="D21547" s="161">
        <v>1079.54</v>
      </c>
    </row>
    <row r="21548" spans="3:4" ht="15" hidden="1" customHeight="1" x14ac:dyDescent="0.25">
      <c r="C21548" s="158" t="s">
        <v>546</v>
      </c>
      <c r="D21548" s="159">
        <v>413.99</v>
      </c>
    </row>
    <row r="21549" spans="3:4" ht="15" hidden="1" customHeight="1" x14ac:dyDescent="0.25">
      <c r="C21549" s="160" t="s">
        <v>542</v>
      </c>
      <c r="D21549" s="161">
        <v>675.33</v>
      </c>
    </row>
    <row r="21550" spans="3:4" ht="15" hidden="1" customHeight="1" x14ac:dyDescent="0.25">
      <c r="C21550" s="158" t="s">
        <v>540</v>
      </c>
      <c r="D21550" s="159">
        <v>1147.6199999999999</v>
      </c>
    </row>
    <row r="21551" spans="3:4" ht="15" hidden="1" customHeight="1" x14ac:dyDescent="0.25">
      <c r="C21551" s="160" t="s">
        <v>546</v>
      </c>
      <c r="D21551" s="161">
        <v>24.64</v>
      </c>
    </row>
    <row r="21552" spans="3:4" ht="15" hidden="1" customHeight="1" x14ac:dyDescent="0.25">
      <c r="C21552" s="158" t="s">
        <v>552</v>
      </c>
      <c r="D21552" s="159">
        <v>1043.31</v>
      </c>
    </row>
    <row r="21553" spans="3:4" ht="15" hidden="1" customHeight="1" x14ac:dyDescent="0.25">
      <c r="C21553" s="160" t="s">
        <v>549</v>
      </c>
      <c r="D21553" s="161">
        <v>192.94</v>
      </c>
    </row>
    <row r="21554" spans="3:4" ht="15" hidden="1" customHeight="1" x14ac:dyDescent="0.25">
      <c r="C21554" s="158" t="s">
        <v>312</v>
      </c>
      <c r="D21554" s="159">
        <v>739.21</v>
      </c>
    </row>
    <row r="21555" spans="3:4" ht="15" hidden="1" customHeight="1" x14ac:dyDescent="0.25">
      <c r="C21555" s="160" t="s">
        <v>544</v>
      </c>
      <c r="D21555" s="161">
        <v>880.33</v>
      </c>
    </row>
    <row r="21556" spans="3:4" ht="15" hidden="1" customHeight="1" x14ac:dyDescent="0.25">
      <c r="C21556" s="158" t="s">
        <v>541</v>
      </c>
      <c r="D21556" s="159">
        <v>904.96</v>
      </c>
    </row>
    <row r="21557" spans="3:4" ht="15" hidden="1" customHeight="1" x14ac:dyDescent="0.25">
      <c r="C21557" s="160" t="s">
        <v>540</v>
      </c>
      <c r="D21557" s="161">
        <v>776.45</v>
      </c>
    </row>
    <row r="21558" spans="3:4" ht="15" hidden="1" customHeight="1" x14ac:dyDescent="0.25">
      <c r="C21558" s="158" t="s">
        <v>545</v>
      </c>
      <c r="D21558" s="159">
        <v>655.07000000000005</v>
      </c>
    </row>
    <row r="21559" spans="3:4" ht="15" hidden="1" customHeight="1" x14ac:dyDescent="0.25">
      <c r="C21559" s="160" t="s">
        <v>552</v>
      </c>
      <c r="D21559" s="161">
        <v>646.91</v>
      </c>
    </row>
    <row r="21560" spans="3:4" ht="15" hidden="1" customHeight="1" x14ac:dyDescent="0.25">
      <c r="C21560" s="158" t="s">
        <v>545</v>
      </c>
      <c r="D21560" s="159">
        <v>610.32000000000005</v>
      </c>
    </row>
    <row r="21561" spans="3:4" ht="15" hidden="1" customHeight="1" x14ac:dyDescent="0.25">
      <c r="C21561" s="160" t="s">
        <v>308</v>
      </c>
      <c r="D21561" s="161">
        <v>725.74</v>
      </c>
    </row>
    <row r="21562" spans="3:4" ht="15" hidden="1" customHeight="1" x14ac:dyDescent="0.25">
      <c r="C21562" s="158" t="s">
        <v>544</v>
      </c>
      <c r="D21562" s="159">
        <v>790.38</v>
      </c>
    </row>
    <row r="21563" spans="3:4" ht="15" hidden="1" customHeight="1" x14ac:dyDescent="0.25">
      <c r="C21563" s="160" t="s">
        <v>309</v>
      </c>
      <c r="D21563" s="161">
        <v>139.68</v>
      </c>
    </row>
    <row r="21564" spans="3:4" ht="15" hidden="1" customHeight="1" x14ac:dyDescent="0.25">
      <c r="C21564" s="158" t="s">
        <v>540</v>
      </c>
      <c r="D21564" s="159">
        <v>261.44</v>
      </c>
    </row>
    <row r="21565" spans="3:4" ht="15" hidden="1" customHeight="1" x14ac:dyDescent="0.25">
      <c r="C21565" s="160" t="s">
        <v>557</v>
      </c>
      <c r="D21565" s="161">
        <v>350.54</v>
      </c>
    </row>
    <row r="21566" spans="3:4" ht="15" hidden="1" customHeight="1" x14ac:dyDescent="0.25">
      <c r="C21566" s="158" t="s">
        <v>554</v>
      </c>
      <c r="D21566" s="159">
        <v>594.24</v>
      </c>
    </row>
    <row r="21567" spans="3:4" ht="15" hidden="1" customHeight="1" x14ac:dyDescent="0.25">
      <c r="C21567" s="160" t="s">
        <v>549</v>
      </c>
      <c r="D21567" s="161">
        <v>979.05</v>
      </c>
    </row>
    <row r="21568" spans="3:4" ht="15" hidden="1" customHeight="1" x14ac:dyDescent="0.25">
      <c r="C21568" s="158" t="s">
        <v>542</v>
      </c>
      <c r="D21568" s="159">
        <v>655.6</v>
      </c>
    </row>
    <row r="21569" spans="3:4" ht="15" hidden="1" customHeight="1" x14ac:dyDescent="0.25">
      <c r="C21569" s="160" t="s">
        <v>539</v>
      </c>
      <c r="D21569" s="161">
        <v>425.67</v>
      </c>
    </row>
    <row r="21570" spans="3:4" ht="15" hidden="1" customHeight="1" x14ac:dyDescent="0.25">
      <c r="C21570" s="158" t="s">
        <v>546</v>
      </c>
      <c r="D21570" s="159">
        <v>258.02</v>
      </c>
    </row>
    <row r="21571" spans="3:4" ht="15" hidden="1" customHeight="1" x14ac:dyDescent="0.25">
      <c r="C21571" s="160" t="s">
        <v>553</v>
      </c>
      <c r="D21571" s="161">
        <v>141.72999999999999</v>
      </c>
    </row>
    <row r="21572" spans="3:4" ht="15" hidden="1" customHeight="1" x14ac:dyDescent="0.25">
      <c r="C21572" s="158" t="s">
        <v>544</v>
      </c>
      <c r="D21572" s="159">
        <v>608.48</v>
      </c>
    </row>
    <row r="21573" spans="3:4" ht="15" hidden="1" customHeight="1" x14ac:dyDescent="0.25">
      <c r="C21573" s="160" t="s">
        <v>547</v>
      </c>
      <c r="D21573" s="161">
        <v>110.23</v>
      </c>
    </row>
    <row r="21574" spans="3:4" ht="15" hidden="1" customHeight="1" x14ac:dyDescent="0.25">
      <c r="C21574" s="158" t="s">
        <v>553</v>
      </c>
      <c r="D21574" s="159">
        <v>665.62</v>
      </c>
    </row>
    <row r="21575" spans="3:4" ht="15" hidden="1" customHeight="1" x14ac:dyDescent="0.25">
      <c r="C21575" s="160" t="s">
        <v>549</v>
      </c>
      <c r="D21575" s="161">
        <v>99.07</v>
      </c>
    </row>
    <row r="21576" spans="3:4" ht="15" hidden="1" customHeight="1" x14ac:dyDescent="0.25">
      <c r="C21576" s="158" t="s">
        <v>542</v>
      </c>
      <c r="D21576" s="159">
        <v>877.06</v>
      </c>
    </row>
    <row r="21577" spans="3:4" ht="15" hidden="1" customHeight="1" x14ac:dyDescent="0.25">
      <c r="C21577" s="160" t="s">
        <v>308</v>
      </c>
      <c r="D21577" s="161">
        <v>500.51</v>
      </c>
    </row>
    <row r="21578" spans="3:4" ht="15" hidden="1" customHeight="1" x14ac:dyDescent="0.25">
      <c r="C21578" s="158" t="s">
        <v>549</v>
      </c>
      <c r="D21578" s="159">
        <v>1263.94</v>
      </c>
    </row>
    <row r="21579" spans="3:4" ht="15" hidden="1" customHeight="1" x14ac:dyDescent="0.25">
      <c r="C21579" s="160" t="s">
        <v>543</v>
      </c>
      <c r="D21579" s="161">
        <v>421.83</v>
      </c>
    </row>
    <row r="21580" spans="3:4" ht="15" hidden="1" customHeight="1" x14ac:dyDescent="0.25">
      <c r="C21580" s="158" t="s">
        <v>548</v>
      </c>
      <c r="D21580" s="159">
        <v>241.05</v>
      </c>
    </row>
    <row r="21581" spans="3:4" ht="15" hidden="1" customHeight="1" x14ac:dyDescent="0.25">
      <c r="C21581" s="160" t="s">
        <v>312</v>
      </c>
      <c r="D21581" s="161">
        <v>263.29000000000002</v>
      </c>
    </row>
    <row r="21582" spans="3:4" ht="15" hidden="1" customHeight="1" x14ac:dyDescent="0.25">
      <c r="C21582" s="158" t="s">
        <v>542</v>
      </c>
      <c r="D21582" s="159">
        <v>1119.43</v>
      </c>
    </row>
    <row r="21583" spans="3:4" ht="15" hidden="1" customHeight="1" x14ac:dyDescent="0.25">
      <c r="C21583" s="160" t="s">
        <v>553</v>
      </c>
      <c r="D21583" s="161">
        <v>1261.4000000000001</v>
      </c>
    </row>
    <row r="21584" spans="3:4" ht="15" hidden="1" customHeight="1" x14ac:dyDescent="0.25">
      <c r="C21584" s="158" t="s">
        <v>554</v>
      </c>
      <c r="D21584" s="159">
        <v>1124.48</v>
      </c>
    </row>
    <row r="21585" spans="3:4" ht="15" hidden="1" customHeight="1" x14ac:dyDescent="0.25">
      <c r="C21585" s="160" t="s">
        <v>547</v>
      </c>
      <c r="D21585" s="161">
        <v>38.729999999999997</v>
      </c>
    </row>
    <row r="21586" spans="3:4" ht="15" hidden="1" customHeight="1" x14ac:dyDescent="0.25">
      <c r="C21586" s="158" t="s">
        <v>553</v>
      </c>
      <c r="D21586" s="159">
        <v>742.11</v>
      </c>
    </row>
    <row r="21587" spans="3:4" ht="15" hidden="1" customHeight="1" x14ac:dyDescent="0.25">
      <c r="C21587" s="160" t="s">
        <v>553</v>
      </c>
      <c r="D21587" s="161">
        <v>673.46</v>
      </c>
    </row>
    <row r="21588" spans="3:4" ht="15" hidden="1" customHeight="1" x14ac:dyDescent="0.25">
      <c r="C21588" s="158" t="s">
        <v>542</v>
      </c>
      <c r="D21588" s="159">
        <v>620.55999999999995</v>
      </c>
    </row>
    <row r="21589" spans="3:4" ht="15" hidden="1" customHeight="1" x14ac:dyDescent="0.25">
      <c r="C21589" s="160" t="s">
        <v>307</v>
      </c>
      <c r="D21589" s="161">
        <v>741.09</v>
      </c>
    </row>
    <row r="21590" spans="3:4" ht="15" hidden="1" customHeight="1" x14ac:dyDescent="0.25">
      <c r="C21590" s="158" t="s">
        <v>553</v>
      </c>
      <c r="D21590" s="159">
        <v>425.75</v>
      </c>
    </row>
    <row r="21591" spans="3:4" ht="15" hidden="1" customHeight="1" x14ac:dyDescent="0.25">
      <c r="C21591" s="160" t="s">
        <v>309</v>
      </c>
      <c r="D21591" s="161">
        <v>690.35</v>
      </c>
    </row>
    <row r="21592" spans="3:4" ht="15" hidden="1" customHeight="1" x14ac:dyDescent="0.25">
      <c r="C21592" s="158" t="s">
        <v>553</v>
      </c>
      <c r="D21592" s="159">
        <v>730.94</v>
      </c>
    </row>
    <row r="21593" spans="3:4" ht="15" hidden="1" customHeight="1" x14ac:dyDescent="0.25">
      <c r="C21593" s="160" t="s">
        <v>547</v>
      </c>
      <c r="D21593" s="161">
        <v>598.64</v>
      </c>
    </row>
    <row r="21594" spans="3:4" ht="15" hidden="1" customHeight="1" x14ac:dyDescent="0.25">
      <c r="C21594" s="158" t="s">
        <v>539</v>
      </c>
      <c r="D21594" s="159">
        <v>977.21</v>
      </c>
    </row>
    <row r="21595" spans="3:4" ht="15" hidden="1" customHeight="1" x14ac:dyDescent="0.25">
      <c r="C21595" s="160" t="s">
        <v>546</v>
      </c>
      <c r="D21595" s="161">
        <v>10.99</v>
      </c>
    </row>
    <row r="21596" spans="3:4" ht="15" hidden="1" customHeight="1" x14ac:dyDescent="0.25">
      <c r="C21596" s="158" t="s">
        <v>312</v>
      </c>
      <c r="D21596" s="159">
        <v>323.14</v>
      </c>
    </row>
    <row r="21597" spans="3:4" ht="15" hidden="1" customHeight="1" x14ac:dyDescent="0.25">
      <c r="C21597" s="160" t="s">
        <v>539</v>
      </c>
      <c r="D21597" s="161">
        <v>148.66999999999999</v>
      </c>
    </row>
    <row r="21598" spans="3:4" ht="15" hidden="1" customHeight="1" x14ac:dyDescent="0.25">
      <c r="C21598" s="158" t="s">
        <v>539</v>
      </c>
      <c r="D21598" s="159">
        <v>678.81</v>
      </c>
    </row>
    <row r="21599" spans="3:4" ht="15" hidden="1" customHeight="1" x14ac:dyDescent="0.25">
      <c r="C21599" s="160" t="s">
        <v>545</v>
      </c>
      <c r="D21599" s="161">
        <v>613.32000000000005</v>
      </c>
    </row>
    <row r="21600" spans="3:4" ht="15" hidden="1" customHeight="1" x14ac:dyDescent="0.25">
      <c r="C21600" s="158" t="s">
        <v>543</v>
      </c>
      <c r="D21600" s="159">
        <v>590.92999999999995</v>
      </c>
    </row>
    <row r="21601" spans="3:4" ht="15" hidden="1" customHeight="1" x14ac:dyDescent="0.25">
      <c r="C21601" s="160" t="s">
        <v>307</v>
      </c>
      <c r="D21601" s="161">
        <v>185.13</v>
      </c>
    </row>
    <row r="21602" spans="3:4" ht="15" hidden="1" customHeight="1" x14ac:dyDescent="0.25">
      <c r="C21602" s="158" t="s">
        <v>545</v>
      </c>
      <c r="D21602" s="159">
        <v>1241.01</v>
      </c>
    </row>
    <row r="21603" spans="3:4" ht="15" hidden="1" customHeight="1" x14ac:dyDescent="0.25">
      <c r="C21603" s="160" t="s">
        <v>546</v>
      </c>
      <c r="D21603" s="161">
        <v>189.81</v>
      </c>
    </row>
    <row r="21604" spans="3:4" ht="15" hidden="1" customHeight="1" x14ac:dyDescent="0.25">
      <c r="C21604" s="158" t="s">
        <v>553</v>
      </c>
      <c r="D21604" s="159">
        <v>353.75</v>
      </c>
    </row>
    <row r="21605" spans="3:4" ht="15" hidden="1" customHeight="1" x14ac:dyDescent="0.25">
      <c r="C21605" s="160" t="s">
        <v>546</v>
      </c>
      <c r="D21605" s="161">
        <v>434.86</v>
      </c>
    </row>
    <row r="21606" spans="3:4" ht="15" hidden="1" customHeight="1" x14ac:dyDescent="0.25">
      <c r="C21606" s="158" t="s">
        <v>552</v>
      </c>
      <c r="D21606" s="159">
        <v>283.37</v>
      </c>
    </row>
    <row r="21607" spans="3:4" ht="15" hidden="1" customHeight="1" x14ac:dyDescent="0.25">
      <c r="C21607" s="160" t="s">
        <v>557</v>
      </c>
      <c r="D21607" s="161">
        <v>13.54</v>
      </c>
    </row>
    <row r="21608" spans="3:4" ht="15" hidden="1" customHeight="1" x14ac:dyDescent="0.25">
      <c r="C21608" s="158" t="s">
        <v>307</v>
      </c>
      <c r="D21608" s="159">
        <v>800.09</v>
      </c>
    </row>
    <row r="21609" spans="3:4" ht="15" hidden="1" customHeight="1" x14ac:dyDescent="0.25">
      <c r="C21609" s="160" t="s">
        <v>552</v>
      </c>
      <c r="D21609" s="161">
        <v>108.47</v>
      </c>
    </row>
    <row r="21610" spans="3:4" ht="15" hidden="1" customHeight="1" x14ac:dyDescent="0.25">
      <c r="C21610" s="158" t="s">
        <v>547</v>
      </c>
      <c r="D21610" s="159">
        <v>782.86</v>
      </c>
    </row>
    <row r="21611" spans="3:4" ht="15" hidden="1" customHeight="1" x14ac:dyDescent="0.25">
      <c r="C21611" s="160" t="s">
        <v>543</v>
      </c>
      <c r="D21611" s="161">
        <v>230.31</v>
      </c>
    </row>
    <row r="21612" spans="3:4" ht="15" hidden="1" customHeight="1" x14ac:dyDescent="0.25">
      <c r="C21612" s="158" t="s">
        <v>308</v>
      </c>
      <c r="D21612" s="159">
        <v>407.15</v>
      </c>
    </row>
    <row r="21613" spans="3:4" ht="15" hidden="1" customHeight="1" x14ac:dyDescent="0.25">
      <c r="C21613" s="160" t="s">
        <v>552</v>
      </c>
      <c r="D21613" s="161">
        <v>220.79</v>
      </c>
    </row>
    <row r="21614" spans="3:4" ht="15" hidden="1" customHeight="1" x14ac:dyDescent="0.25">
      <c r="C21614" s="158" t="s">
        <v>539</v>
      </c>
      <c r="D21614" s="159">
        <v>1296.6400000000001</v>
      </c>
    </row>
    <row r="21615" spans="3:4" ht="15" hidden="1" customHeight="1" x14ac:dyDescent="0.25">
      <c r="C21615" s="160" t="s">
        <v>309</v>
      </c>
      <c r="D21615" s="161">
        <v>538.04999999999995</v>
      </c>
    </row>
    <row r="21616" spans="3:4" ht="15" hidden="1" customHeight="1" x14ac:dyDescent="0.25">
      <c r="C21616" s="158" t="s">
        <v>548</v>
      </c>
      <c r="D21616" s="159">
        <v>457.1</v>
      </c>
    </row>
    <row r="21617" spans="3:4" ht="15" hidden="1" customHeight="1" x14ac:dyDescent="0.25">
      <c r="C21617" s="160" t="s">
        <v>557</v>
      </c>
      <c r="D21617" s="161">
        <v>410.01</v>
      </c>
    </row>
    <row r="21618" spans="3:4" ht="15" hidden="1" customHeight="1" x14ac:dyDescent="0.25">
      <c r="C21618" s="158" t="s">
        <v>312</v>
      </c>
      <c r="D21618" s="159">
        <v>462.88</v>
      </c>
    </row>
    <row r="21619" spans="3:4" ht="15" hidden="1" customHeight="1" x14ac:dyDescent="0.25">
      <c r="C21619" s="160" t="s">
        <v>556</v>
      </c>
      <c r="D21619" s="161">
        <v>1075.5999999999999</v>
      </c>
    </row>
    <row r="21620" spans="3:4" ht="15" hidden="1" customHeight="1" x14ac:dyDescent="0.25">
      <c r="C21620" s="158" t="s">
        <v>551</v>
      </c>
      <c r="D21620" s="159">
        <v>662.57</v>
      </c>
    </row>
    <row r="21621" spans="3:4" ht="15" hidden="1" customHeight="1" x14ac:dyDescent="0.25">
      <c r="C21621" s="160" t="s">
        <v>542</v>
      </c>
      <c r="D21621" s="161">
        <v>839.19</v>
      </c>
    </row>
    <row r="21622" spans="3:4" ht="15" hidden="1" customHeight="1" x14ac:dyDescent="0.25">
      <c r="C21622" s="158" t="s">
        <v>544</v>
      </c>
      <c r="D21622" s="159">
        <v>1248.6600000000001</v>
      </c>
    </row>
    <row r="21623" spans="3:4" ht="15" hidden="1" customHeight="1" x14ac:dyDescent="0.25">
      <c r="C21623" s="160" t="s">
        <v>558</v>
      </c>
      <c r="D21623" s="161">
        <v>546.76</v>
      </c>
    </row>
    <row r="21624" spans="3:4" ht="15" hidden="1" customHeight="1" x14ac:dyDescent="0.25">
      <c r="C21624" s="158" t="s">
        <v>309</v>
      </c>
      <c r="D21624" s="159">
        <v>1299.97</v>
      </c>
    </row>
    <row r="21625" spans="3:4" ht="15" hidden="1" customHeight="1" x14ac:dyDescent="0.25">
      <c r="C21625" s="160" t="s">
        <v>553</v>
      </c>
      <c r="D21625" s="161">
        <v>201.47</v>
      </c>
    </row>
    <row r="21626" spans="3:4" ht="15" hidden="1" customHeight="1" x14ac:dyDescent="0.25">
      <c r="C21626" s="158" t="s">
        <v>558</v>
      </c>
      <c r="D21626" s="159">
        <v>388.52</v>
      </c>
    </row>
    <row r="21627" spans="3:4" ht="15" hidden="1" customHeight="1" x14ac:dyDescent="0.25">
      <c r="C21627" s="160" t="s">
        <v>554</v>
      </c>
      <c r="D21627" s="161">
        <v>649.29999999999995</v>
      </c>
    </row>
    <row r="21628" spans="3:4" ht="15" hidden="1" customHeight="1" x14ac:dyDescent="0.25">
      <c r="C21628" s="158" t="s">
        <v>551</v>
      </c>
      <c r="D21628" s="159">
        <v>459.43</v>
      </c>
    </row>
    <row r="21629" spans="3:4" ht="15" hidden="1" customHeight="1" x14ac:dyDescent="0.25">
      <c r="C21629" s="160" t="s">
        <v>307</v>
      </c>
      <c r="D21629" s="161">
        <v>571.66999999999996</v>
      </c>
    </row>
    <row r="21630" spans="3:4" ht="15" hidden="1" customHeight="1" x14ac:dyDescent="0.25">
      <c r="C21630" s="158" t="s">
        <v>312</v>
      </c>
      <c r="D21630" s="159">
        <v>840.92</v>
      </c>
    </row>
    <row r="21631" spans="3:4" ht="15" hidden="1" customHeight="1" x14ac:dyDescent="0.25">
      <c r="C21631" s="160" t="s">
        <v>554</v>
      </c>
      <c r="D21631" s="161">
        <v>636.4</v>
      </c>
    </row>
    <row r="21632" spans="3:4" ht="15" hidden="1" customHeight="1" x14ac:dyDescent="0.25">
      <c r="C21632" s="158" t="s">
        <v>547</v>
      </c>
      <c r="D21632" s="159">
        <v>677.99</v>
      </c>
    </row>
    <row r="21633" spans="3:4" ht="15" hidden="1" customHeight="1" x14ac:dyDescent="0.25">
      <c r="C21633" s="160" t="s">
        <v>546</v>
      </c>
      <c r="D21633" s="161">
        <v>512.64</v>
      </c>
    </row>
    <row r="21634" spans="3:4" ht="15" hidden="1" customHeight="1" x14ac:dyDescent="0.25">
      <c r="C21634" s="158" t="s">
        <v>553</v>
      </c>
      <c r="D21634" s="159">
        <v>921.93</v>
      </c>
    </row>
    <row r="21635" spans="3:4" ht="15" hidden="1" customHeight="1" x14ac:dyDescent="0.25">
      <c r="C21635" s="160" t="s">
        <v>542</v>
      </c>
      <c r="D21635" s="161">
        <v>50.44</v>
      </c>
    </row>
    <row r="21636" spans="3:4" ht="15" hidden="1" customHeight="1" x14ac:dyDescent="0.25">
      <c r="C21636" s="158" t="s">
        <v>552</v>
      </c>
      <c r="D21636" s="159">
        <v>946.1</v>
      </c>
    </row>
    <row r="21637" spans="3:4" ht="15" hidden="1" customHeight="1" x14ac:dyDescent="0.25">
      <c r="C21637" s="160" t="s">
        <v>546</v>
      </c>
      <c r="D21637" s="161">
        <v>598.61</v>
      </c>
    </row>
    <row r="21638" spans="3:4" ht="15" hidden="1" customHeight="1" x14ac:dyDescent="0.25">
      <c r="C21638" s="158" t="s">
        <v>539</v>
      </c>
      <c r="D21638" s="159">
        <v>280.12</v>
      </c>
    </row>
    <row r="21639" spans="3:4" ht="15" hidden="1" customHeight="1" x14ac:dyDescent="0.25">
      <c r="C21639" s="160" t="s">
        <v>551</v>
      </c>
      <c r="D21639" s="161">
        <v>689.3</v>
      </c>
    </row>
    <row r="21640" spans="3:4" ht="15" hidden="1" customHeight="1" x14ac:dyDescent="0.25">
      <c r="C21640" s="158" t="s">
        <v>543</v>
      </c>
      <c r="D21640" s="159">
        <v>1156.0999999999999</v>
      </c>
    </row>
    <row r="21641" spans="3:4" ht="15" hidden="1" customHeight="1" x14ac:dyDescent="0.25">
      <c r="C21641" s="160" t="s">
        <v>309</v>
      </c>
      <c r="D21641" s="161">
        <v>284.41000000000003</v>
      </c>
    </row>
    <row r="21642" spans="3:4" ht="15" hidden="1" customHeight="1" x14ac:dyDescent="0.25">
      <c r="C21642" s="158" t="s">
        <v>547</v>
      </c>
      <c r="D21642" s="159">
        <v>442.3</v>
      </c>
    </row>
    <row r="21643" spans="3:4" ht="15" hidden="1" customHeight="1" x14ac:dyDescent="0.25">
      <c r="C21643" s="160" t="s">
        <v>309</v>
      </c>
      <c r="D21643" s="161">
        <v>255.26</v>
      </c>
    </row>
    <row r="21644" spans="3:4" ht="15" hidden="1" customHeight="1" x14ac:dyDescent="0.25">
      <c r="C21644" s="158" t="s">
        <v>544</v>
      </c>
      <c r="D21644" s="159">
        <v>279.33</v>
      </c>
    </row>
    <row r="21645" spans="3:4" ht="15" hidden="1" customHeight="1" x14ac:dyDescent="0.25">
      <c r="C21645" s="160" t="s">
        <v>546</v>
      </c>
      <c r="D21645" s="161">
        <v>578.33000000000004</v>
      </c>
    </row>
    <row r="21646" spans="3:4" ht="15" hidden="1" customHeight="1" x14ac:dyDescent="0.25">
      <c r="C21646" s="158" t="s">
        <v>547</v>
      </c>
      <c r="D21646" s="159">
        <v>892.24</v>
      </c>
    </row>
    <row r="21647" spans="3:4" ht="15" hidden="1" customHeight="1" x14ac:dyDescent="0.25">
      <c r="C21647" s="160" t="s">
        <v>539</v>
      </c>
      <c r="D21647" s="161">
        <v>632.59</v>
      </c>
    </row>
    <row r="21648" spans="3:4" ht="15" hidden="1" customHeight="1" x14ac:dyDescent="0.25">
      <c r="C21648" s="158" t="s">
        <v>549</v>
      </c>
      <c r="D21648" s="159">
        <v>707.51</v>
      </c>
    </row>
    <row r="21649" spans="3:4" ht="15" hidden="1" customHeight="1" x14ac:dyDescent="0.25">
      <c r="C21649" s="160" t="s">
        <v>545</v>
      </c>
      <c r="D21649" s="161">
        <v>1075.73</v>
      </c>
    </row>
    <row r="21650" spans="3:4" ht="15" hidden="1" customHeight="1" x14ac:dyDescent="0.25">
      <c r="C21650" s="158" t="s">
        <v>312</v>
      </c>
      <c r="D21650" s="159">
        <v>1279.33</v>
      </c>
    </row>
    <row r="21651" spans="3:4" ht="15" hidden="1" customHeight="1" x14ac:dyDescent="0.25">
      <c r="C21651" s="160" t="s">
        <v>546</v>
      </c>
      <c r="D21651" s="161">
        <v>483.57</v>
      </c>
    </row>
    <row r="21652" spans="3:4" ht="15" hidden="1" customHeight="1" x14ac:dyDescent="0.25">
      <c r="C21652" s="158" t="s">
        <v>308</v>
      </c>
      <c r="D21652" s="159">
        <v>986.78</v>
      </c>
    </row>
    <row r="21653" spans="3:4" ht="15" hidden="1" customHeight="1" x14ac:dyDescent="0.25">
      <c r="C21653" s="160" t="s">
        <v>543</v>
      </c>
      <c r="D21653" s="161">
        <v>769.86</v>
      </c>
    </row>
    <row r="21654" spans="3:4" ht="15" hidden="1" customHeight="1" x14ac:dyDescent="0.25">
      <c r="C21654" s="158" t="s">
        <v>542</v>
      </c>
      <c r="D21654" s="159">
        <v>213.15</v>
      </c>
    </row>
    <row r="21655" spans="3:4" ht="15" hidden="1" customHeight="1" x14ac:dyDescent="0.25">
      <c r="C21655" s="160" t="s">
        <v>550</v>
      </c>
      <c r="D21655" s="161">
        <v>830.25</v>
      </c>
    </row>
    <row r="21656" spans="3:4" ht="15" hidden="1" customHeight="1" x14ac:dyDescent="0.25">
      <c r="C21656" s="158" t="s">
        <v>539</v>
      </c>
      <c r="D21656" s="159">
        <v>937.03</v>
      </c>
    </row>
    <row r="21657" spans="3:4" ht="15" hidden="1" customHeight="1" x14ac:dyDescent="0.25">
      <c r="C21657" s="160" t="s">
        <v>545</v>
      </c>
      <c r="D21657" s="161">
        <v>515.5</v>
      </c>
    </row>
    <row r="21658" spans="3:4" ht="15" hidden="1" customHeight="1" x14ac:dyDescent="0.25">
      <c r="C21658" s="158" t="s">
        <v>309</v>
      </c>
      <c r="D21658" s="159">
        <v>622.9</v>
      </c>
    </row>
    <row r="21659" spans="3:4" ht="15" hidden="1" customHeight="1" x14ac:dyDescent="0.25">
      <c r="C21659" s="160" t="s">
        <v>551</v>
      </c>
      <c r="D21659" s="161">
        <v>594.05999999999995</v>
      </c>
    </row>
    <row r="21660" spans="3:4" ht="15" hidden="1" customHeight="1" x14ac:dyDescent="0.25">
      <c r="C21660" s="158" t="s">
        <v>541</v>
      </c>
      <c r="D21660" s="159">
        <v>783.09</v>
      </c>
    </row>
    <row r="21661" spans="3:4" ht="15" hidden="1" customHeight="1" x14ac:dyDescent="0.25">
      <c r="C21661" s="160" t="s">
        <v>552</v>
      </c>
      <c r="D21661" s="161">
        <v>1263.23</v>
      </c>
    </row>
    <row r="21662" spans="3:4" ht="15" hidden="1" customHeight="1" x14ac:dyDescent="0.25">
      <c r="C21662" s="158" t="s">
        <v>550</v>
      </c>
      <c r="D21662" s="159">
        <v>311.20999999999998</v>
      </c>
    </row>
    <row r="21663" spans="3:4" ht="15" hidden="1" customHeight="1" x14ac:dyDescent="0.25">
      <c r="C21663" s="160" t="s">
        <v>541</v>
      </c>
      <c r="D21663" s="161">
        <v>358.02</v>
      </c>
    </row>
    <row r="21664" spans="3:4" ht="15" hidden="1" customHeight="1" x14ac:dyDescent="0.25">
      <c r="C21664" s="158" t="s">
        <v>551</v>
      </c>
      <c r="D21664" s="159">
        <v>595.24</v>
      </c>
    </row>
    <row r="21665" spans="3:4" ht="15" hidden="1" customHeight="1" x14ac:dyDescent="0.25">
      <c r="C21665" s="160" t="s">
        <v>551</v>
      </c>
      <c r="D21665" s="161">
        <v>952.8</v>
      </c>
    </row>
    <row r="21666" spans="3:4" ht="15" hidden="1" customHeight="1" x14ac:dyDescent="0.25">
      <c r="C21666" s="158" t="s">
        <v>542</v>
      </c>
      <c r="D21666" s="159">
        <v>836.16</v>
      </c>
    </row>
    <row r="21667" spans="3:4" ht="15" hidden="1" customHeight="1" x14ac:dyDescent="0.25">
      <c r="C21667" s="160" t="s">
        <v>312</v>
      </c>
      <c r="D21667" s="161">
        <v>1036.48</v>
      </c>
    </row>
    <row r="21668" spans="3:4" ht="15" hidden="1" customHeight="1" x14ac:dyDescent="0.25">
      <c r="C21668" s="158" t="s">
        <v>552</v>
      </c>
      <c r="D21668" s="159">
        <v>291.91000000000003</v>
      </c>
    </row>
    <row r="21669" spans="3:4" ht="15" hidden="1" customHeight="1" x14ac:dyDescent="0.25">
      <c r="C21669" s="160" t="s">
        <v>547</v>
      </c>
      <c r="D21669" s="161">
        <v>588.04</v>
      </c>
    </row>
    <row r="21670" spans="3:4" ht="15" hidden="1" customHeight="1" x14ac:dyDescent="0.25">
      <c r="C21670" s="158" t="s">
        <v>546</v>
      </c>
      <c r="D21670" s="159">
        <v>114.32</v>
      </c>
    </row>
    <row r="21671" spans="3:4" ht="15" hidden="1" customHeight="1" x14ac:dyDescent="0.25">
      <c r="C21671" s="160" t="s">
        <v>558</v>
      </c>
      <c r="D21671" s="161">
        <v>798.61</v>
      </c>
    </row>
    <row r="21672" spans="3:4" ht="15" hidden="1" customHeight="1" x14ac:dyDescent="0.25">
      <c r="C21672" s="158" t="s">
        <v>312</v>
      </c>
      <c r="D21672" s="159">
        <v>968.54</v>
      </c>
    </row>
    <row r="21673" spans="3:4" ht="15" hidden="1" customHeight="1" x14ac:dyDescent="0.25">
      <c r="C21673" s="160" t="s">
        <v>543</v>
      </c>
      <c r="D21673" s="161">
        <v>810.69</v>
      </c>
    </row>
    <row r="21674" spans="3:4" ht="15" hidden="1" customHeight="1" x14ac:dyDescent="0.25">
      <c r="C21674" s="158" t="s">
        <v>544</v>
      </c>
      <c r="D21674" s="159">
        <v>1047.58</v>
      </c>
    </row>
    <row r="21675" spans="3:4" ht="15" hidden="1" customHeight="1" x14ac:dyDescent="0.25">
      <c r="C21675" s="160" t="s">
        <v>543</v>
      </c>
      <c r="D21675" s="161">
        <v>1228.23</v>
      </c>
    </row>
    <row r="21676" spans="3:4" ht="15" hidden="1" customHeight="1" x14ac:dyDescent="0.25">
      <c r="C21676" s="158" t="s">
        <v>549</v>
      </c>
      <c r="D21676" s="159">
        <v>187.01</v>
      </c>
    </row>
    <row r="21677" spans="3:4" ht="15" hidden="1" customHeight="1" x14ac:dyDescent="0.25">
      <c r="C21677" s="160" t="s">
        <v>544</v>
      </c>
      <c r="D21677" s="161">
        <v>523.42999999999995</v>
      </c>
    </row>
    <row r="21678" spans="3:4" ht="15" hidden="1" customHeight="1" x14ac:dyDescent="0.25">
      <c r="C21678" s="158" t="s">
        <v>543</v>
      </c>
      <c r="D21678" s="159">
        <v>394.07</v>
      </c>
    </row>
    <row r="21679" spans="3:4" ht="15" hidden="1" customHeight="1" x14ac:dyDescent="0.25">
      <c r="C21679" s="160" t="s">
        <v>546</v>
      </c>
      <c r="D21679" s="161">
        <v>606.20000000000005</v>
      </c>
    </row>
    <row r="21680" spans="3:4" ht="15" hidden="1" customHeight="1" x14ac:dyDescent="0.25">
      <c r="C21680" s="158" t="s">
        <v>551</v>
      </c>
      <c r="D21680" s="159">
        <v>339.57</v>
      </c>
    </row>
    <row r="21681" spans="3:4" ht="15" hidden="1" customHeight="1" x14ac:dyDescent="0.25">
      <c r="C21681" s="160" t="s">
        <v>312</v>
      </c>
      <c r="D21681" s="161">
        <v>427.92</v>
      </c>
    </row>
    <row r="21682" spans="3:4" ht="15" hidden="1" customHeight="1" x14ac:dyDescent="0.25">
      <c r="C21682" s="158" t="s">
        <v>542</v>
      </c>
      <c r="D21682" s="159">
        <v>452.99</v>
      </c>
    </row>
    <row r="21683" spans="3:4" ht="15" hidden="1" customHeight="1" x14ac:dyDescent="0.25">
      <c r="C21683" s="160" t="s">
        <v>556</v>
      </c>
      <c r="D21683" s="161">
        <v>976.41</v>
      </c>
    </row>
    <row r="21684" spans="3:4" ht="15" hidden="1" customHeight="1" x14ac:dyDescent="0.25">
      <c r="C21684" s="158" t="s">
        <v>549</v>
      </c>
      <c r="D21684" s="159">
        <v>109.19</v>
      </c>
    </row>
    <row r="21685" spans="3:4" ht="15" hidden="1" customHeight="1" x14ac:dyDescent="0.25">
      <c r="C21685" s="160" t="s">
        <v>546</v>
      </c>
      <c r="D21685" s="161">
        <v>1291.54</v>
      </c>
    </row>
    <row r="21686" spans="3:4" ht="15" hidden="1" customHeight="1" x14ac:dyDescent="0.25">
      <c r="C21686" s="158" t="s">
        <v>312</v>
      </c>
      <c r="D21686" s="159">
        <v>1023.99</v>
      </c>
    </row>
    <row r="21687" spans="3:4" ht="15" hidden="1" customHeight="1" x14ac:dyDescent="0.25">
      <c r="C21687" s="160" t="s">
        <v>551</v>
      </c>
      <c r="D21687" s="161">
        <v>45.3</v>
      </c>
    </row>
    <row r="21688" spans="3:4" ht="15" hidden="1" customHeight="1" x14ac:dyDescent="0.25">
      <c r="C21688" s="158" t="s">
        <v>552</v>
      </c>
      <c r="D21688" s="159">
        <v>617.51</v>
      </c>
    </row>
    <row r="21689" spans="3:4" ht="15" hidden="1" customHeight="1" x14ac:dyDescent="0.25">
      <c r="C21689" s="160" t="s">
        <v>539</v>
      </c>
      <c r="D21689" s="161">
        <v>780.69</v>
      </c>
    </row>
    <row r="21690" spans="3:4" ht="15" hidden="1" customHeight="1" x14ac:dyDescent="0.25">
      <c r="C21690" s="158" t="s">
        <v>542</v>
      </c>
      <c r="D21690" s="159">
        <v>329.8</v>
      </c>
    </row>
    <row r="21691" spans="3:4" ht="15" hidden="1" customHeight="1" x14ac:dyDescent="0.25">
      <c r="C21691" s="160" t="s">
        <v>539</v>
      </c>
      <c r="D21691" s="161">
        <v>1073.6600000000001</v>
      </c>
    </row>
    <row r="21692" spans="3:4" ht="15" hidden="1" customHeight="1" x14ac:dyDescent="0.25">
      <c r="C21692" s="158" t="s">
        <v>308</v>
      </c>
      <c r="D21692" s="159">
        <v>163.19999999999999</v>
      </c>
    </row>
    <row r="21693" spans="3:4" ht="15" hidden="1" customHeight="1" x14ac:dyDescent="0.25">
      <c r="C21693" s="160" t="s">
        <v>540</v>
      </c>
      <c r="D21693" s="161">
        <v>376.1</v>
      </c>
    </row>
    <row r="21694" spans="3:4" ht="15" hidden="1" customHeight="1" x14ac:dyDescent="0.25">
      <c r="C21694" s="158" t="s">
        <v>309</v>
      </c>
      <c r="D21694" s="159">
        <v>702.17</v>
      </c>
    </row>
    <row r="21695" spans="3:4" ht="15" hidden="1" customHeight="1" x14ac:dyDescent="0.25">
      <c r="C21695" s="160" t="s">
        <v>544</v>
      </c>
      <c r="D21695" s="161">
        <v>584.5</v>
      </c>
    </row>
    <row r="21696" spans="3:4" ht="15" hidden="1" customHeight="1" x14ac:dyDescent="0.25">
      <c r="C21696" s="158" t="s">
        <v>545</v>
      </c>
      <c r="D21696" s="159">
        <v>631.71</v>
      </c>
    </row>
    <row r="21697" spans="3:4" ht="15" hidden="1" customHeight="1" x14ac:dyDescent="0.25">
      <c r="C21697" s="160" t="s">
        <v>546</v>
      </c>
      <c r="D21697" s="161">
        <v>624.52</v>
      </c>
    </row>
    <row r="21698" spans="3:4" ht="15" hidden="1" customHeight="1" x14ac:dyDescent="0.25">
      <c r="C21698" s="158" t="s">
        <v>307</v>
      </c>
      <c r="D21698" s="159">
        <v>1134.6500000000001</v>
      </c>
    </row>
    <row r="21699" spans="3:4" ht="15" hidden="1" customHeight="1" x14ac:dyDescent="0.25">
      <c r="C21699" s="160" t="s">
        <v>550</v>
      </c>
      <c r="D21699" s="161">
        <v>481.16</v>
      </c>
    </row>
    <row r="21700" spans="3:4" ht="15" hidden="1" customHeight="1" x14ac:dyDescent="0.25">
      <c r="C21700" s="158" t="s">
        <v>308</v>
      </c>
      <c r="D21700" s="159">
        <v>306.60000000000002</v>
      </c>
    </row>
    <row r="21701" spans="3:4" ht="15" hidden="1" customHeight="1" x14ac:dyDescent="0.25">
      <c r="C21701" s="160" t="s">
        <v>540</v>
      </c>
      <c r="D21701" s="161">
        <v>581.59</v>
      </c>
    </row>
    <row r="21702" spans="3:4" ht="15" hidden="1" customHeight="1" x14ac:dyDescent="0.25">
      <c r="C21702" s="158" t="s">
        <v>547</v>
      </c>
      <c r="D21702" s="159">
        <v>371.05</v>
      </c>
    </row>
    <row r="21703" spans="3:4" ht="15" hidden="1" customHeight="1" x14ac:dyDescent="0.25">
      <c r="C21703" s="160" t="s">
        <v>547</v>
      </c>
      <c r="D21703" s="161">
        <v>787.17</v>
      </c>
    </row>
    <row r="21704" spans="3:4" ht="15" hidden="1" customHeight="1" x14ac:dyDescent="0.25">
      <c r="C21704" s="158" t="s">
        <v>543</v>
      </c>
      <c r="D21704" s="159">
        <v>470.03</v>
      </c>
    </row>
    <row r="21705" spans="3:4" ht="15" hidden="1" customHeight="1" x14ac:dyDescent="0.25">
      <c r="C21705" s="160" t="s">
        <v>558</v>
      </c>
      <c r="D21705" s="161">
        <v>374.02</v>
      </c>
    </row>
    <row r="21706" spans="3:4" ht="15" hidden="1" customHeight="1" x14ac:dyDescent="0.25">
      <c r="C21706" s="158" t="s">
        <v>545</v>
      </c>
      <c r="D21706" s="159">
        <v>357.21</v>
      </c>
    </row>
    <row r="21707" spans="3:4" ht="15" hidden="1" customHeight="1" x14ac:dyDescent="0.25">
      <c r="C21707" s="160" t="s">
        <v>307</v>
      </c>
      <c r="D21707" s="161">
        <v>970.04</v>
      </c>
    </row>
    <row r="21708" spans="3:4" ht="15" hidden="1" customHeight="1" x14ac:dyDescent="0.25">
      <c r="C21708" s="158" t="s">
        <v>549</v>
      </c>
      <c r="D21708" s="159">
        <v>1086.04</v>
      </c>
    </row>
    <row r="21709" spans="3:4" ht="15" hidden="1" customHeight="1" x14ac:dyDescent="0.25">
      <c r="C21709" s="160" t="s">
        <v>547</v>
      </c>
      <c r="D21709" s="161">
        <v>690.42</v>
      </c>
    </row>
    <row r="21710" spans="3:4" ht="15" hidden="1" customHeight="1" x14ac:dyDescent="0.25">
      <c r="C21710" s="158" t="s">
        <v>541</v>
      </c>
      <c r="D21710" s="159">
        <v>151.25</v>
      </c>
    </row>
    <row r="21711" spans="3:4" ht="15" hidden="1" customHeight="1" x14ac:dyDescent="0.25">
      <c r="C21711" s="160" t="s">
        <v>547</v>
      </c>
      <c r="D21711" s="161">
        <v>319.3</v>
      </c>
    </row>
    <row r="21712" spans="3:4" ht="15" hidden="1" customHeight="1" x14ac:dyDescent="0.25">
      <c r="C21712" s="158" t="s">
        <v>547</v>
      </c>
      <c r="D21712" s="159">
        <v>465.9</v>
      </c>
    </row>
    <row r="21713" spans="3:4" ht="15" hidden="1" customHeight="1" x14ac:dyDescent="0.25">
      <c r="C21713" s="160" t="s">
        <v>547</v>
      </c>
      <c r="D21713" s="161">
        <v>962.87</v>
      </c>
    </row>
    <row r="21714" spans="3:4" ht="15" hidden="1" customHeight="1" x14ac:dyDescent="0.25">
      <c r="C21714" s="158" t="s">
        <v>551</v>
      </c>
      <c r="D21714" s="159">
        <v>691.95</v>
      </c>
    </row>
    <row r="21715" spans="3:4" ht="15" hidden="1" customHeight="1" x14ac:dyDescent="0.25">
      <c r="C21715" s="160" t="s">
        <v>550</v>
      </c>
      <c r="D21715" s="161">
        <v>831.22</v>
      </c>
    </row>
    <row r="21716" spans="3:4" ht="15" hidden="1" customHeight="1" x14ac:dyDescent="0.25">
      <c r="C21716" s="158" t="s">
        <v>551</v>
      </c>
      <c r="D21716" s="159">
        <v>331.06</v>
      </c>
    </row>
    <row r="21717" spans="3:4" ht="15" hidden="1" customHeight="1" x14ac:dyDescent="0.25">
      <c r="C21717" s="160" t="s">
        <v>309</v>
      </c>
      <c r="D21717" s="161">
        <v>1248.49</v>
      </c>
    </row>
    <row r="21718" spans="3:4" ht="15" hidden="1" customHeight="1" x14ac:dyDescent="0.25">
      <c r="C21718" s="158" t="s">
        <v>553</v>
      </c>
      <c r="D21718" s="159">
        <v>1188.6500000000001</v>
      </c>
    </row>
    <row r="21719" spans="3:4" ht="15" hidden="1" customHeight="1" x14ac:dyDescent="0.25">
      <c r="C21719" s="160" t="s">
        <v>546</v>
      </c>
      <c r="D21719" s="161">
        <v>636.89</v>
      </c>
    </row>
    <row r="21720" spans="3:4" ht="15" hidden="1" customHeight="1" x14ac:dyDescent="0.25">
      <c r="C21720" s="158" t="s">
        <v>553</v>
      </c>
      <c r="D21720" s="159">
        <v>848.12</v>
      </c>
    </row>
    <row r="21721" spans="3:4" ht="15" hidden="1" customHeight="1" x14ac:dyDescent="0.25">
      <c r="C21721" s="160" t="s">
        <v>546</v>
      </c>
      <c r="D21721" s="161">
        <v>10.39</v>
      </c>
    </row>
    <row r="21722" spans="3:4" ht="15" hidden="1" customHeight="1" x14ac:dyDescent="0.25">
      <c r="C21722" s="158" t="s">
        <v>540</v>
      </c>
      <c r="D21722" s="159">
        <v>1088.48</v>
      </c>
    </row>
    <row r="21723" spans="3:4" ht="15" hidden="1" customHeight="1" x14ac:dyDescent="0.25">
      <c r="C21723" s="160" t="s">
        <v>557</v>
      </c>
      <c r="D21723" s="161">
        <v>281.38</v>
      </c>
    </row>
    <row r="21724" spans="3:4" ht="15" hidden="1" customHeight="1" x14ac:dyDescent="0.25">
      <c r="C21724" s="158" t="s">
        <v>541</v>
      </c>
      <c r="D21724" s="159">
        <v>66.599999999999994</v>
      </c>
    </row>
    <row r="21725" spans="3:4" ht="15" hidden="1" customHeight="1" x14ac:dyDescent="0.25">
      <c r="C21725" s="160" t="s">
        <v>556</v>
      </c>
      <c r="D21725" s="161">
        <v>322.04000000000002</v>
      </c>
    </row>
    <row r="21726" spans="3:4" ht="15" hidden="1" customHeight="1" x14ac:dyDescent="0.25">
      <c r="C21726" s="158" t="s">
        <v>556</v>
      </c>
      <c r="D21726" s="159">
        <v>417.56</v>
      </c>
    </row>
    <row r="21727" spans="3:4" ht="15" hidden="1" customHeight="1" x14ac:dyDescent="0.25">
      <c r="C21727" s="160" t="s">
        <v>543</v>
      </c>
      <c r="D21727" s="161">
        <v>450.6</v>
      </c>
    </row>
    <row r="21728" spans="3:4" ht="15" hidden="1" customHeight="1" x14ac:dyDescent="0.25">
      <c r="C21728" s="158" t="s">
        <v>541</v>
      </c>
      <c r="D21728" s="159">
        <v>907.83</v>
      </c>
    </row>
    <row r="21729" spans="3:4" ht="15" hidden="1" customHeight="1" x14ac:dyDescent="0.25">
      <c r="C21729" s="160" t="s">
        <v>551</v>
      </c>
      <c r="D21729" s="161">
        <v>681.56</v>
      </c>
    </row>
    <row r="21730" spans="3:4" ht="15" hidden="1" customHeight="1" x14ac:dyDescent="0.25">
      <c r="C21730" s="158" t="s">
        <v>543</v>
      </c>
      <c r="D21730" s="159">
        <v>704.13</v>
      </c>
    </row>
    <row r="21731" spans="3:4" ht="15" hidden="1" customHeight="1" x14ac:dyDescent="0.25">
      <c r="C21731" s="160" t="s">
        <v>312</v>
      </c>
      <c r="D21731" s="161">
        <v>1223.8599999999999</v>
      </c>
    </row>
    <row r="21732" spans="3:4" ht="15" hidden="1" customHeight="1" x14ac:dyDescent="0.25">
      <c r="C21732" s="158" t="s">
        <v>547</v>
      </c>
      <c r="D21732" s="159">
        <v>791.81</v>
      </c>
    </row>
    <row r="21733" spans="3:4" ht="15" hidden="1" customHeight="1" x14ac:dyDescent="0.25">
      <c r="C21733" s="160" t="s">
        <v>554</v>
      </c>
      <c r="D21733" s="161">
        <v>150.88</v>
      </c>
    </row>
    <row r="21734" spans="3:4" ht="15" hidden="1" customHeight="1" x14ac:dyDescent="0.25">
      <c r="C21734" s="158" t="s">
        <v>549</v>
      </c>
      <c r="D21734" s="159">
        <v>499.96</v>
      </c>
    </row>
    <row r="21735" spans="3:4" ht="15" hidden="1" customHeight="1" x14ac:dyDescent="0.25">
      <c r="C21735" s="160" t="s">
        <v>551</v>
      </c>
      <c r="D21735" s="161">
        <v>338.27</v>
      </c>
    </row>
    <row r="21736" spans="3:4" ht="15" hidden="1" customHeight="1" x14ac:dyDescent="0.25">
      <c r="C21736" s="158" t="s">
        <v>543</v>
      </c>
      <c r="D21736" s="159">
        <v>552.08000000000004</v>
      </c>
    </row>
    <row r="21737" spans="3:4" ht="15" hidden="1" customHeight="1" x14ac:dyDescent="0.25">
      <c r="C21737" s="160" t="s">
        <v>539</v>
      </c>
      <c r="D21737" s="161">
        <v>394.65</v>
      </c>
    </row>
    <row r="21738" spans="3:4" ht="15" hidden="1" customHeight="1" x14ac:dyDescent="0.25">
      <c r="C21738" s="158" t="s">
        <v>551</v>
      </c>
      <c r="D21738" s="159">
        <v>853.55</v>
      </c>
    </row>
    <row r="21739" spans="3:4" ht="15" hidden="1" customHeight="1" x14ac:dyDescent="0.25">
      <c r="C21739" s="160" t="s">
        <v>542</v>
      </c>
      <c r="D21739" s="161">
        <v>1147.8900000000001</v>
      </c>
    </row>
    <row r="21740" spans="3:4" ht="15" hidden="1" customHeight="1" x14ac:dyDescent="0.25">
      <c r="C21740" s="158" t="s">
        <v>543</v>
      </c>
      <c r="D21740" s="159">
        <v>220.8</v>
      </c>
    </row>
    <row r="21741" spans="3:4" ht="15" hidden="1" customHeight="1" x14ac:dyDescent="0.25">
      <c r="C21741" s="160" t="s">
        <v>540</v>
      </c>
      <c r="D21741" s="161">
        <v>488.05</v>
      </c>
    </row>
    <row r="21742" spans="3:4" ht="15" hidden="1" customHeight="1" x14ac:dyDescent="0.25">
      <c r="C21742" s="158" t="s">
        <v>549</v>
      </c>
      <c r="D21742" s="159">
        <v>741.01</v>
      </c>
    </row>
    <row r="21743" spans="3:4" ht="15" hidden="1" customHeight="1" x14ac:dyDescent="0.25">
      <c r="C21743" s="160" t="s">
        <v>539</v>
      </c>
      <c r="D21743" s="161">
        <v>35.93</v>
      </c>
    </row>
    <row r="21744" spans="3:4" ht="15" hidden="1" customHeight="1" x14ac:dyDescent="0.25">
      <c r="C21744" s="158" t="s">
        <v>549</v>
      </c>
      <c r="D21744" s="159">
        <v>138.27000000000001</v>
      </c>
    </row>
    <row r="21745" spans="3:4" ht="15" hidden="1" customHeight="1" x14ac:dyDescent="0.25">
      <c r="C21745" s="160" t="s">
        <v>551</v>
      </c>
      <c r="D21745" s="161">
        <v>846.23</v>
      </c>
    </row>
    <row r="21746" spans="3:4" ht="15" hidden="1" customHeight="1" x14ac:dyDescent="0.25">
      <c r="C21746" s="158" t="s">
        <v>307</v>
      </c>
      <c r="D21746" s="159">
        <v>433.32</v>
      </c>
    </row>
    <row r="21747" spans="3:4" ht="15" hidden="1" customHeight="1" x14ac:dyDescent="0.25">
      <c r="C21747" s="160" t="s">
        <v>549</v>
      </c>
      <c r="D21747" s="161">
        <v>545.66</v>
      </c>
    </row>
    <row r="21748" spans="3:4" ht="15" hidden="1" customHeight="1" x14ac:dyDescent="0.25">
      <c r="C21748" s="158" t="s">
        <v>542</v>
      </c>
      <c r="D21748" s="159">
        <v>111.38</v>
      </c>
    </row>
    <row r="21749" spans="3:4" ht="15" hidden="1" customHeight="1" x14ac:dyDescent="0.25">
      <c r="C21749" s="160" t="s">
        <v>549</v>
      </c>
      <c r="D21749" s="161">
        <v>1092.8800000000001</v>
      </c>
    </row>
    <row r="21750" spans="3:4" ht="15" hidden="1" customHeight="1" x14ac:dyDescent="0.25">
      <c r="C21750" s="158" t="s">
        <v>539</v>
      </c>
      <c r="D21750" s="159">
        <v>604.59</v>
      </c>
    </row>
    <row r="21751" spans="3:4" ht="15" hidden="1" customHeight="1" x14ac:dyDescent="0.25">
      <c r="C21751" s="160" t="s">
        <v>307</v>
      </c>
      <c r="D21751" s="161">
        <v>694.06</v>
      </c>
    </row>
    <row r="21752" spans="3:4" ht="15" hidden="1" customHeight="1" x14ac:dyDescent="0.25">
      <c r="C21752" s="158" t="s">
        <v>539</v>
      </c>
      <c r="D21752" s="159">
        <v>147.78</v>
      </c>
    </row>
    <row r="21753" spans="3:4" ht="15" hidden="1" customHeight="1" x14ac:dyDescent="0.25">
      <c r="C21753" s="160" t="s">
        <v>543</v>
      </c>
      <c r="D21753" s="161">
        <v>608.91999999999996</v>
      </c>
    </row>
    <row r="21754" spans="3:4" ht="15" hidden="1" customHeight="1" x14ac:dyDescent="0.25">
      <c r="C21754" s="158" t="s">
        <v>543</v>
      </c>
      <c r="D21754" s="159">
        <v>623.16</v>
      </c>
    </row>
    <row r="21755" spans="3:4" ht="15" hidden="1" customHeight="1" x14ac:dyDescent="0.25">
      <c r="C21755" s="160" t="s">
        <v>550</v>
      </c>
      <c r="D21755" s="161">
        <v>677.85</v>
      </c>
    </row>
    <row r="21756" spans="3:4" ht="15" hidden="1" customHeight="1" x14ac:dyDescent="0.25">
      <c r="C21756" s="158" t="s">
        <v>557</v>
      </c>
      <c r="D21756" s="159">
        <v>1265.9000000000001</v>
      </c>
    </row>
    <row r="21757" spans="3:4" ht="15" hidden="1" customHeight="1" x14ac:dyDescent="0.25">
      <c r="C21757" s="160" t="s">
        <v>557</v>
      </c>
      <c r="D21757" s="161">
        <v>886.2</v>
      </c>
    </row>
    <row r="21758" spans="3:4" ht="15" hidden="1" customHeight="1" x14ac:dyDescent="0.25">
      <c r="C21758" s="158" t="s">
        <v>552</v>
      </c>
      <c r="D21758" s="159">
        <v>19.420000000000002</v>
      </c>
    </row>
    <row r="21759" spans="3:4" ht="15" hidden="1" customHeight="1" x14ac:dyDescent="0.25">
      <c r="C21759" s="160" t="s">
        <v>549</v>
      </c>
      <c r="D21759" s="161">
        <v>843.64</v>
      </c>
    </row>
    <row r="21760" spans="3:4" ht="15" hidden="1" customHeight="1" x14ac:dyDescent="0.25">
      <c r="C21760" s="158" t="s">
        <v>540</v>
      </c>
      <c r="D21760" s="159">
        <v>1082.1400000000001</v>
      </c>
    </row>
    <row r="21761" spans="3:4" ht="15" hidden="1" customHeight="1" x14ac:dyDescent="0.25">
      <c r="C21761" s="160" t="s">
        <v>543</v>
      </c>
      <c r="D21761" s="161">
        <v>419.78</v>
      </c>
    </row>
    <row r="21762" spans="3:4" ht="15" hidden="1" customHeight="1" x14ac:dyDescent="0.25">
      <c r="C21762" s="158" t="s">
        <v>558</v>
      </c>
      <c r="D21762" s="159">
        <v>497.45</v>
      </c>
    </row>
    <row r="21763" spans="3:4" ht="15" hidden="1" customHeight="1" x14ac:dyDescent="0.25">
      <c r="C21763" s="160" t="s">
        <v>309</v>
      </c>
      <c r="D21763" s="161">
        <v>357.3</v>
      </c>
    </row>
    <row r="21764" spans="3:4" ht="15" hidden="1" customHeight="1" x14ac:dyDescent="0.25">
      <c r="C21764" s="158" t="s">
        <v>307</v>
      </c>
      <c r="D21764" s="159">
        <v>53.1</v>
      </c>
    </row>
    <row r="21765" spans="3:4" ht="15" hidden="1" customHeight="1" x14ac:dyDescent="0.25">
      <c r="C21765" s="160" t="s">
        <v>553</v>
      </c>
      <c r="D21765" s="161">
        <v>1156.6199999999999</v>
      </c>
    </row>
    <row r="21766" spans="3:4" ht="15" hidden="1" customHeight="1" x14ac:dyDescent="0.25">
      <c r="C21766" s="158" t="s">
        <v>549</v>
      </c>
      <c r="D21766" s="159">
        <v>263.62</v>
      </c>
    </row>
    <row r="21767" spans="3:4" ht="15" hidden="1" customHeight="1" x14ac:dyDescent="0.25">
      <c r="C21767" s="160" t="s">
        <v>545</v>
      </c>
      <c r="D21767" s="161">
        <v>90.07</v>
      </c>
    </row>
    <row r="21768" spans="3:4" ht="15" hidden="1" customHeight="1" x14ac:dyDescent="0.25">
      <c r="C21768" s="158" t="s">
        <v>309</v>
      </c>
      <c r="D21768" s="159">
        <v>780.76</v>
      </c>
    </row>
    <row r="21769" spans="3:4" ht="15" hidden="1" customHeight="1" x14ac:dyDescent="0.25">
      <c r="C21769" s="160" t="s">
        <v>543</v>
      </c>
      <c r="D21769" s="161">
        <v>215.72</v>
      </c>
    </row>
    <row r="21770" spans="3:4" ht="15" hidden="1" customHeight="1" x14ac:dyDescent="0.25">
      <c r="C21770" s="158" t="s">
        <v>550</v>
      </c>
      <c r="D21770" s="159">
        <v>737.21</v>
      </c>
    </row>
    <row r="21771" spans="3:4" ht="15" hidden="1" customHeight="1" x14ac:dyDescent="0.25">
      <c r="C21771" s="160" t="s">
        <v>551</v>
      </c>
      <c r="D21771" s="161">
        <v>913.07</v>
      </c>
    </row>
    <row r="21772" spans="3:4" ht="15" hidden="1" customHeight="1" x14ac:dyDescent="0.25">
      <c r="C21772" s="158" t="s">
        <v>312</v>
      </c>
      <c r="D21772" s="159">
        <v>337.93</v>
      </c>
    </row>
    <row r="21773" spans="3:4" ht="15" hidden="1" customHeight="1" x14ac:dyDescent="0.25">
      <c r="C21773" s="160" t="s">
        <v>545</v>
      </c>
      <c r="D21773" s="161">
        <v>203.8</v>
      </c>
    </row>
    <row r="21774" spans="3:4" ht="15" hidden="1" customHeight="1" x14ac:dyDescent="0.25">
      <c r="C21774" s="158" t="s">
        <v>307</v>
      </c>
      <c r="D21774" s="159">
        <v>743.83</v>
      </c>
    </row>
    <row r="21775" spans="3:4" ht="15" hidden="1" customHeight="1" x14ac:dyDescent="0.25">
      <c r="C21775" s="160" t="s">
        <v>544</v>
      </c>
      <c r="D21775" s="161">
        <v>664.04</v>
      </c>
    </row>
    <row r="21776" spans="3:4" ht="15" hidden="1" customHeight="1" x14ac:dyDescent="0.25">
      <c r="C21776" s="158" t="s">
        <v>549</v>
      </c>
      <c r="D21776" s="159">
        <v>1273.28</v>
      </c>
    </row>
    <row r="21777" spans="3:4" ht="15" hidden="1" customHeight="1" x14ac:dyDescent="0.25">
      <c r="C21777" s="160" t="s">
        <v>545</v>
      </c>
      <c r="D21777" s="161">
        <v>1260.17</v>
      </c>
    </row>
    <row r="21778" spans="3:4" ht="15" hidden="1" customHeight="1" x14ac:dyDescent="0.25">
      <c r="C21778" s="158" t="s">
        <v>549</v>
      </c>
      <c r="D21778" s="159">
        <v>544.52</v>
      </c>
    </row>
    <row r="21779" spans="3:4" ht="15" hidden="1" customHeight="1" x14ac:dyDescent="0.25">
      <c r="C21779" s="160" t="s">
        <v>553</v>
      </c>
      <c r="D21779" s="161">
        <v>38.19</v>
      </c>
    </row>
    <row r="21780" spans="3:4" ht="15" hidden="1" customHeight="1" x14ac:dyDescent="0.25">
      <c r="C21780" s="158" t="s">
        <v>549</v>
      </c>
      <c r="D21780" s="159">
        <v>116.66</v>
      </c>
    </row>
    <row r="21781" spans="3:4" ht="15" hidden="1" customHeight="1" x14ac:dyDescent="0.25">
      <c r="C21781" s="160" t="s">
        <v>554</v>
      </c>
      <c r="D21781" s="161">
        <v>237.45</v>
      </c>
    </row>
    <row r="21782" spans="3:4" ht="15" hidden="1" customHeight="1" x14ac:dyDescent="0.25">
      <c r="C21782" s="158" t="s">
        <v>308</v>
      </c>
      <c r="D21782" s="159">
        <v>477.71</v>
      </c>
    </row>
    <row r="21783" spans="3:4" ht="15" hidden="1" customHeight="1" x14ac:dyDescent="0.25">
      <c r="C21783" s="160" t="s">
        <v>543</v>
      </c>
      <c r="D21783" s="161">
        <v>627.61</v>
      </c>
    </row>
    <row r="21784" spans="3:4" ht="15" hidden="1" customHeight="1" x14ac:dyDescent="0.25">
      <c r="C21784" s="158" t="s">
        <v>546</v>
      </c>
      <c r="D21784" s="159">
        <v>377.2</v>
      </c>
    </row>
    <row r="21785" spans="3:4" ht="15" hidden="1" customHeight="1" x14ac:dyDescent="0.25">
      <c r="C21785" s="160" t="s">
        <v>541</v>
      </c>
      <c r="D21785" s="161">
        <v>41.46</v>
      </c>
    </row>
    <row r="21786" spans="3:4" ht="15" hidden="1" customHeight="1" x14ac:dyDescent="0.25">
      <c r="C21786" s="158" t="s">
        <v>551</v>
      </c>
      <c r="D21786" s="159">
        <v>657.88</v>
      </c>
    </row>
    <row r="21787" spans="3:4" ht="15" hidden="1" customHeight="1" x14ac:dyDescent="0.25">
      <c r="C21787" s="160" t="s">
        <v>540</v>
      </c>
      <c r="D21787" s="161">
        <v>1204.68</v>
      </c>
    </row>
    <row r="21788" spans="3:4" ht="15" hidden="1" customHeight="1" x14ac:dyDescent="0.25">
      <c r="C21788" s="158" t="s">
        <v>553</v>
      </c>
      <c r="D21788" s="159">
        <v>619.05999999999995</v>
      </c>
    </row>
    <row r="21789" spans="3:4" ht="15" hidden="1" customHeight="1" x14ac:dyDescent="0.25">
      <c r="C21789" s="160" t="s">
        <v>555</v>
      </c>
      <c r="D21789" s="161">
        <v>1046.0899999999999</v>
      </c>
    </row>
    <row r="21790" spans="3:4" ht="15" hidden="1" customHeight="1" x14ac:dyDescent="0.25">
      <c r="C21790" s="158" t="s">
        <v>548</v>
      </c>
      <c r="D21790" s="159">
        <v>523.24</v>
      </c>
    </row>
    <row r="21791" spans="3:4" ht="15" hidden="1" customHeight="1" x14ac:dyDescent="0.25">
      <c r="C21791" s="160" t="s">
        <v>539</v>
      </c>
      <c r="D21791" s="161">
        <v>198.6</v>
      </c>
    </row>
    <row r="21792" spans="3:4" ht="15" hidden="1" customHeight="1" x14ac:dyDescent="0.25">
      <c r="C21792" s="158" t="s">
        <v>551</v>
      </c>
      <c r="D21792" s="159">
        <v>627.58000000000004</v>
      </c>
    </row>
    <row r="21793" spans="3:4" ht="15" hidden="1" customHeight="1" x14ac:dyDescent="0.25">
      <c r="C21793" s="160" t="s">
        <v>540</v>
      </c>
      <c r="D21793" s="161">
        <v>689.96</v>
      </c>
    </row>
    <row r="21794" spans="3:4" ht="15" hidden="1" customHeight="1" x14ac:dyDescent="0.25">
      <c r="C21794" s="158" t="s">
        <v>308</v>
      </c>
      <c r="D21794" s="159">
        <v>1163.48</v>
      </c>
    </row>
    <row r="21795" spans="3:4" ht="15" hidden="1" customHeight="1" x14ac:dyDescent="0.25">
      <c r="C21795" s="160" t="s">
        <v>539</v>
      </c>
      <c r="D21795" s="161">
        <v>676.43</v>
      </c>
    </row>
    <row r="21796" spans="3:4" ht="15" hidden="1" customHeight="1" x14ac:dyDescent="0.25">
      <c r="C21796" s="158" t="s">
        <v>557</v>
      </c>
      <c r="D21796" s="159">
        <v>399.61</v>
      </c>
    </row>
    <row r="21797" spans="3:4" ht="15" hidden="1" customHeight="1" x14ac:dyDescent="0.25">
      <c r="C21797" s="160" t="s">
        <v>540</v>
      </c>
      <c r="D21797" s="161">
        <v>1093.5</v>
      </c>
    </row>
    <row r="21798" spans="3:4" ht="15" hidden="1" customHeight="1" x14ac:dyDescent="0.25">
      <c r="C21798" s="158" t="s">
        <v>549</v>
      </c>
      <c r="D21798" s="159">
        <v>649.04</v>
      </c>
    </row>
    <row r="21799" spans="3:4" ht="15" hidden="1" customHeight="1" x14ac:dyDescent="0.25">
      <c r="C21799" s="160" t="s">
        <v>557</v>
      </c>
      <c r="D21799" s="161">
        <v>388.55</v>
      </c>
    </row>
    <row r="21800" spans="3:4" ht="15" hidden="1" customHeight="1" x14ac:dyDescent="0.25">
      <c r="C21800" s="158" t="s">
        <v>550</v>
      </c>
      <c r="D21800" s="159">
        <v>422.35</v>
      </c>
    </row>
    <row r="21801" spans="3:4" ht="15" hidden="1" customHeight="1" x14ac:dyDescent="0.25">
      <c r="C21801" s="160" t="s">
        <v>540</v>
      </c>
      <c r="D21801" s="161">
        <v>942.47</v>
      </c>
    </row>
    <row r="21802" spans="3:4" ht="15" hidden="1" customHeight="1" x14ac:dyDescent="0.25">
      <c r="C21802" s="158" t="s">
        <v>558</v>
      </c>
      <c r="D21802" s="159">
        <v>825.86</v>
      </c>
    </row>
    <row r="21803" spans="3:4" ht="15" hidden="1" customHeight="1" x14ac:dyDescent="0.25">
      <c r="C21803" s="160" t="s">
        <v>558</v>
      </c>
      <c r="D21803" s="161">
        <v>523.24</v>
      </c>
    </row>
    <row r="21804" spans="3:4" ht="15" hidden="1" customHeight="1" x14ac:dyDescent="0.25">
      <c r="C21804" s="158" t="s">
        <v>540</v>
      </c>
      <c r="D21804" s="159">
        <v>719.16</v>
      </c>
    </row>
    <row r="21805" spans="3:4" ht="15" hidden="1" customHeight="1" x14ac:dyDescent="0.25">
      <c r="C21805" s="160" t="s">
        <v>540</v>
      </c>
      <c r="D21805" s="161">
        <v>896.92</v>
      </c>
    </row>
    <row r="21806" spans="3:4" ht="15" hidden="1" customHeight="1" x14ac:dyDescent="0.25">
      <c r="C21806" s="158" t="s">
        <v>552</v>
      </c>
      <c r="D21806" s="159">
        <v>695.05</v>
      </c>
    </row>
    <row r="21807" spans="3:4" ht="15" hidden="1" customHeight="1" x14ac:dyDescent="0.25">
      <c r="C21807" s="160" t="s">
        <v>309</v>
      </c>
      <c r="D21807" s="161">
        <v>381.64</v>
      </c>
    </row>
    <row r="21808" spans="3:4" ht="15" hidden="1" customHeight="1" x14ac:dyDescent="0.25">
      <c r="C21808" s="158" t="s">
        <v>312</v>
      </c>
      <c r="D21808" s="159">
        <v>477.03</v>
      </c>
    </row>
    <row r="21809" spans="3:4" ht="15" hidden="1" customHeight="1" x14ac:dyDescent="0.25">
      <c r="C21809" s="160" t="s">
        <v>539</v>
      </c>
      <c r="D21809" s="161">
        <v>552.82000000000005</v>
      </c>
    </row>
    <row r="21810" spans="3:4" ht="15" hidden="1" customHeight="1" x14ac:dyDescent="0.25">
      <c r="C21810" s="158" t="s">
        <v>552</v>
      </c>
      <c r="D21810" s="159">
        <v>717.41</v>
      </c>
    </row>
    <row r="21811" spans="3:4" ht="15" hidden="1" customHeight="1" x14ac:dyDescent="0.25">
      <c r="C21811" s="160" t="s">
        <v>307</v>
      </c>
      <c r="D21811" s="161">
        <v>1036.1199999999999</v>
      </c>
    </row>
    <row r="21812" spans="3:4" ht="15" hidden="1" customHeight="1" x14ac:dyDescent="0.25">
      <c r="C21812" s="158" t="s">
        <v>558</v>
      </c>
      <c r="D21812" s="159">
        <v>466.71</v>
      </c>
    </row>
    <row r="21813" spans="3:4" ht="15" hidden="1" customHeight="1" x14ac:dyDescent="0.25">
      <c r="C21813" s="160" t="s">
        <v>554</v>
      </c>
      <c r="D21813" s="161">
        <v>381.03</v>
      </c>
    </row>
    <row r="21814" spans="3:4" ht="15" hidden="1" customHeight="1" x14ac:dyDescent="0.25">
      <c r="C21814" s="158" t="s">
        <v>549</v>
      </c>
      <c r="D21814" s="159">
        <v>350.24</v>
      </c>
    </row>
    <row r="21815" spans="3:4" ht="15" hidden="1" customHeight="1" x14ac:dyDescent="0.25">
      <c r="C21815" s="160" t="s">
        <v>546</v>
      </c>
      <c r="D21815" s="161">
        <v>507.44</v>
      </c>
    </row>
    <row r="21816" spans="3:4" ht="15" hidden="1" customHeight="1" x14ac:dyDescent="0.25">
      <c r="C21816" s="158" t="s">
        <v>547</v>
      </c>
      <c r="D21816" s="159">
        <v>510.07</v>
      </c>
    </row>
    <row r="21817" spans="3:4" ht="15" hidden="1" customHeight="1" x14ac:dyDescent="0.25">
      <c r="C21817" s="160" t="s">
        <v>312</v>
      </c>
      <c r="D21817" s="161">
        <v>867.76</v>
      </c>
    </row>
    <row r="21818" spans="3:4" ht="15" hidden="1" customHeight="1" x14ac:dyDescent="0.25">
      <c r="C21818" s="158" t="s">
        <v>543</v>
      </c>
      <c r="D21818" s="159">
        <v>567.52</v>
      </c>
    </row>
    <row r="21819" spans="3:4" ht="15" hidden="1" customHeight="1" x14ac:dyDescent="0.25">
      <c r="C21819" s="160" t="s">
        <v>542</v>
      </c>
      <c r="D21819" s="161">
        <v>695.16</v>
      </c>
    </row>
    <row r="21820" spans="3:4" ht="15" hidden="1" customHeight="1" x14ac:dyDescent="0.25">
      <c r="C21820" s="158" t="s">
        <v>556</v>
      </c>
      <c r="D21820" s="159">
        <v>604.08000000000004</v>
      </c>
    </row>
    <row r="21821" spans="3:4" ht="15" hidden="1" customHeight="1" x14ac:dyDescent="0.25">
      <c r="C21821" s="160" t="s">
        <v>551</v>
      </c>
      <c r="D21821" s="161">
        <v>1183.03</v>
      </c>
    </row>
    <row r="21822" spans="3:4" ht="15" hidden="1" customHeight="1" x14ac:dyDescent="0.25">
      <c r="C21822" s="158" t="s">
        <v>546</v>
      </c>
      <c r="D21822" s="159">
        <v>1105.76</v>
      </c>
    </row>
    <row r="21823" spans="3:4" ht="15" hidden="1" customHeight="1" x14ac:dyDescent="0.25">
      <c r="C21823" s="160" t="s">
        <v>553</v>
      </c>
      <c r="D21823" s="161">
        <v>711.23</v>
      </c>
    </row>
    <row r="21824" spans="3:4" ht="15" hidden="1" customHeight="1" x14ac:dyDescent="0.25">
      <c r="C21824" s="158" t="s">
        <v>555</v>
      </c>
      <c r="D21824" s="159">
        <v>1263.2</v>
      </c>
    </row>
    <row r="21825" spans="3:4" ht="15" hidden="1" customHeight="1" x14ac:dyDescent="0.25">
      <c r="C21825" s="160" t="s">
        <v>547</v>
      </c>
      <c r="D21825" s="161">
        <v>675.27</v>
      </c>
    </row>
    <row r="21826" spans="3:4" ht="15" hidden="1" customHeight="1" x14ac:dyDescent="0.25">
      <c r="C21826" s="158" t="s">
        <v>550</v>
      </c>
      <c r="D21826" s="159">
        <v>543.84</v>
      </c>
    </row>
    <row r="21827" spans="3:4" ht="15" hidden="1" customHeight="1" x14ac:dyDescent="0.25">
      <c r="C21827" s="160" t="s">
        <v>542</v>
      </c>
      <c r="D21827" s="161">
        <v>36.81</v>
      </c>
    </row>
    <row r="21828" spans="3:4" ht="15" hidden="1" customHeight="1" x14ac:dyDescent="0.25">
      <c r="C21828" s="158" t="s">
        <v>542</v>
      </c>
      <c r="D21828" s="159">
        <v>1110.56</v>
      </c>
    </row>
    <row r="21829" spans="3:4" ht="15" hidden="1" customHeight="1" x14ac:dyDescent="0.25">
      <c r="C21829" s="160" t="s">
        <v>547</v>
      </c>
      <c r="D21829" s="161">
        <v>556.09</v>
      </c>
    </row>
    <row r="21830" spans="3:4" ht="15" hidden="1" customHeight="1" x14ac:dyDescent="0.25">
      <c r="C21830" s="158" t="s">
        <v>308</v>
      </c>
      <c r="D21830" s="159">
        <v>396.4</v>
      </c>
    </row>
    <row r="21831" spans="3:4" ht="15" hidden="1" customHeight="1" x14ac:dyDescent="0.25">
      <c r="C21831" s="160" t="s">
        <v>309</v>
      </c>
      <c r="D21831" s="161">
        <v>625.67999999999995</v>
      </c>
    </row>
    <row r="21832" spans="3:4" ht="15" hidden="1" customHeight="1" x14ac:dyDescent="0.25">
      <c r="C21832" s="158" t="s">
        <v>552</v>
      </c>
      <c r="D21832" s="159">
        <v>1042.98</v>
      </c>
    </row>
    <row r="21833" spans="3:4" ht="15" hidden="1" customHeight="1" x14ac:dyDescent="0.25">
      <c r="C21833" s="160" t="s">
        <v>551</v>
      </c>
      <c r="D21833" s="161">
        <v>1274.74</v>
      </c>
    </row>
    <row r="21834" spans="3:4" ht="15" hidden="1" customHeight="1" x14ac:dyDescent="0.25">
      <c r="C21834" s="158" t="s">
        <v>540</v>
      </c>
      <c r="D21834" s="159">
        <v>344.74</v>
      </c>
    </row>
    <row r="21835" spans="3:4" ht="15" hidden="1" customHeight="1" x14ac:dyDescent="0.25">
      <c r="C21835" s="160" t="s">
        <v>540</v>
      </c>
      <c r="D21835" s="161">
        <v>561.70000000000005</v>
      </c>
    </row>
    <row r="21836" spans="3:4" ht="15" hidden="1" customHeight="1" x14ac:dyDescent="0.25">
      <c r="C21836" s="158" t="s">
        <v>545</v>
      </c>
      <c r="D21836" s="159">
        <v>660.29</v>
      </c>
    </row>
    <row r="21837" spans="3:4" ht="15" hidden="1" customHeight="1" x14ac:dyDescent="0.25">
      <c r="C21837" s="160" t="s">
        <v>540</v>
      </c>
      <c r="D21837" s="161">
        <v>80.150000000000006</v>
      </c>
    </row>
    <row r="21838" spans="3:4" ht="15" hidden="1" customHeight="1" x14ac:dyDescent="0.25">
      <c r="C21838" s="158" t="s">
        <v>545</v>
      </c>
      <c r="D21838" s="159">
        <v>391.07</v>
      </c>
    </row>
    <row r="21839" spans="3:4" ht="15" hidden="1" customHeight="1" x14ac:dyDescent="0.25">
      <c r="C21839" s="160" t="s">
        <v>546</v>
      </c>
      <c r="D21839" s="161">
        <v>539.54999999999995</v>
      </c>
    </row>
    <row r="21840" spans="3:4" ht="15" hidden="1" customHeight="1" x14ac:dyDescent="0.25">
      <c r="C21840" s="158" t="s">
        <v>542</v>
      </c>
      <c r="D21840" s="159">
        <v>1032.33</v>
      </c>
    </row>
    <row r="21841" spans="3:4" ht="15" hidden="1" customHeight="1" x14ac:dyDescent="0.25">
      <c r="C21841" s="160" t="s">
        <v>546</v>
      </c>
      <c r="D21841" s="161">
        <v>1286.25</v>
      </c>
    </row>
    <row r="21842" spans="3:4" ht="15" hidden="1" customHeight="1" x14ac:dyDescent="0.25">
      <c r="C21842" s="158" t="s">
        <v>307</v>
      </c>
      <c r="D21842" s="159">
        <v>547.01</v>
      </c>
    </row>
    <row r="21843" spans="3:4" ht="15" hidden="1" customHeight="1" x14ac:dyDescent="0.25">
      <c r="C21843" s="160" t="s">
        <v>557</v>
      </c>
      <c r="D21843" s="161">
        <v>806.81</v>
      </c>
    </row>
    <row r="21844" spans="3:4" ht="15" hidden="1" customHeight="1" x14ac:dyDescent="0.25">
      <c r="C21844" s="158" t="s">
        <v>556</v>
      </c>
      <c r="D21844" s="159">
        <v>362.26</v>
      </c>
    </row>
    <row r="21845" spans="3:4" ht="15" hidden="1" customHeight="1" x14ac:dyDescent="0.25">
      <c r="C21845" s="160" t="s">
        <v>551</v>
      </c>
      <c r="D21845" s="161">
        <v>1294.18</v>
      </c>
    </row>
    <row r="21846" spans="3:4" ht="15" hidden="1" customHeight="1" x14ac:dyDescent="0.25">
      <c r="C21846" s="158" t="s">
        <v>543</v>
      </c>
      <c r="D21846" s="159">
        <v>319.66000000000003</v>
      </c>
    </row>
    <row r="21847" spans="3:4" ht="15" hidden="1" customHeight="1" x14ac:dyDescent="0.25">
      <c r="C21847" s="160" t="s">
        <v>552</v>
      </c>
      <c r="D21847" s="161">
        <v>1188.6400000000001</v>
      </c>
    </row>
    <row r="21848" spans="3:4" ht="15" hidden="1" customHeight="1" x14ac:dyDescent="0.25">
      <c r="C21848" s="158" t="s">
        <v>556</v>
      </c>
      <c r="D21848" s="159">
        <v>724.93</v>
      </c>
    </row>
    <row r="21849" spans="3:4" ht="15" hidden="1" customHeight="1" x14ac:dyDescent="0.25">
      <c r="C21849" s="160" t="s">
        <v>312</v>
      </c>
      <c r="D21849" s="161">
        <v>663.61</v>
      </c>
    </row>
    <row r="21850" spans="3:4" ht="15" hidden="1" customHeight="1" x14ac:dyDescent="0.25">
      <c r="C21850" s="158" t="s">
        <v>547</v>
      </c>
      <c r="D21850" s="159">
        <v>459.03</v>
      </c>
    </row>
    <row r="21851" spans="3:4" ht="15" hidden="1" customHeight="1" x14ac:dyDescent="0.25">
      <c r="C21851" s="160" t="s">
        <v>553</v>
      </c>
      <c r="D21851" s="161">
        <v>1279.06</v>
      </c>
    </row>
    <row r="21852" spans="3:4" ht="15" hidden="1" customHeight="1" x14ac:dyDescent="0.25">
      <c r="C21852" s="158" t="s">
        <v>546</v>
      </c>
      <c r="D21852" s="159">
        <v>598.94000000000005</v>
      </c>
    </row>
    <row r="21853" spans="3:4" ht="15" hidden="1" customHeight="1" x14ac:dyDescent="0.25">
      <c r="C21853" s="160" t="s">
        <v>547</v>
      </c>
      <c r="D21853" s="161">
        <v>903.17</v>
      </c>
    </row>
    <row r="21854" spans="3:4" ht="15" hidden="1" customHeight="1" x14ac:dyDescent="0.25">
      <c r="C21854" s="158" t="s">
        <v>307</v>
      </c>
      <c r="D21854" s="159">
        <v>1180.1300000000001</v>
      </c>
    </row>
    <row r="21855" spans="3:4" ht="15" hidden="1" customHeight="1" x14ac:dyDescent="0.25">
      <c r="C21855" s="160" t="s">
        <v>553</v>
      </c>
      <c r="D21855" s="161">
        <v>495.33</v>
      </c>
    </row>
    <row r="21856" spans="3:4" ht="15" hidden="1" customHeight="1" x14ac:dyDescent="0.25">
      <c r="C21856" s="158" t="s">
        <v>541</v>
      </c>
      <c r="D21856" s="159">
        <v>760.09</v>
      </c>
    </row>
    <row r="21857" spans="3:4" ht="15" hidden="1" customHeight="1" x14ac:dyDescent="0.25">
      <c r="C21857" s="160" t="s">
        <v>540</v>
      </c>
      <c r="D21857" s="161">
        <v>1299.1500000000001</v>
      </c>
    </row>
    <row r="21858" spans="3:4" ht="15" hidden="1" customHeight="1" x14ac:dyDescent="0.25">
      <c r="C21858" s="158" t="s">
        <v>557</v>
      </c>
      <c r="D21858" s="159">
        <v>1205.81</v>
      </c>
    </row>
    <row r="21859" spans="3:4" ht="15" hidden="1" customHeight="1" x14ac:dyDescent="0.25">
      <c r="C21859" s="160" t="s">
        <v>545</v>
      </c>
      <c r="D21859" s="161">
        <v>104.79</v>
      </c>
    </row>
    <row r="21860" spans="3:4" ht="15" hidden="1" customHeight="1" x14ac:dyDescent="0.25">
      <c r="C21860" s="158" t="s">
        <v>307</v>
      </c>
      <c r="D21860" s="159">
        <v>537.13</v>
      </c>
    </row>
    <row r="21861" spans="3:4" ht="15" hidden="1" customHeight="1" x14ac:dyDescent="0.25">
      <c r="C21861" s="160" t="s">
        <v>546</v>
      </c>
      <c r="D21861" s="161">
        <v>869.76</v>
      </c>
    </row>
    <row r="21862" spans="3:4" ht="15" hidden="1" customHeight="1" x14ac:dyDescent="0.25">
      <c r="C21862" s="158" t="s">
        <v>545</v>
      </c>
      <c r="D21862" s="159">
        <v>752.57</v>
      </c>
    </row>
    <row r="21863" spans="3:4" ht="15" hidden="1" customHeight="1" x14ac:dyDescent="0.25">
      <c r="C21863" s="160" t="s">
        <v>549</v>
      </c>
      <c r="D21863" s="161">
        <v>669.13</v>
      </c>
    </row>
    <row r="21864" spans="3:4" ht="15" hidden="1" customHeight="1" x14ac:dyDescent="0.25">
      <c r="C21864" s="158" t="s">
        <v>551</v>
      </c>
      <c r="D21864" s="159">
        <v>589.66</v>
      </c>
    </row>
    <row r="21865" spans="3:4" ht="15" hidden="1" customHeight="1" x14ac:dyDescent="0.25">
      <c r="C21865" s="160" t="s">
        <v>549</v>
      </c>
      <c r="D21865" s="161">
        <v>208.44</v>
      </c>
    </row>
    <row r="21866" spans="3:4" ht="15" hidden="1" customHeight="1" x14ac:dyDescent="0.25">
      <c r="C21866" s="158" t="s">
        <v>558</v>
      </c>
      <c r="D21866" s="159">
        <v>561.79999999999995</v>
      </c>
    </row>
    <row r="21867" spans="3:4" ht="15" hidden="1" customHeight="1" x14ac:dyDescent="0.25">
      <c r="C21867" s="160" t="s">
        <v>552</v>
      </c>
      <c r="D21867" s="161">
        <v>119.14</v>
      </c>
    </row>
    <row r="21868" spans="3:4" ht="15" hidden="1" customHeight="1" x14ac:dyDescent="0.25">
      <c r="C21868" s="158" t="s">
        <v>548</v>
      </c>
      <c r="D21868" s="159">
        <v>1204.27</v>
      </c>
    </row>
    <row r="21869" spans="3:4" ht="15" hidden="1" customHeight="1" x14ac:dyDescent="0.25">
      <c r="C21869" s="160" t="s">
        <v>540</v>
      </c>
      <c r="D21869" s="161">
        <v>648.32000000000005</v>
      </c>
    </row>
    <row r="21870" spans="3:4" ht="15" hidden="1" customHeight="1" x14ac:dyDescent="0.25">
      <c r="C21870" s="158" t="s">
        <v>545</v>
      </c>
      <c r="D21870" s="159">
        <v>498.53</v>
      </c>
    </row>
    <row r="21871" spans="3:4" ht="15" hidden="1" customHeight="1" x14ac:dyDescent="0.25">
      <c r="C21871" s="160" t="s">
        <v>552</v>
      </c>
      <c r="D21871" s="161">
        <v>1244.4000000000001</v>
      </c>
    </row>
    <row r="21872" spans="3:4" ht="15" hidden="1" customHeight="1" x14ac:dyDescent="0.25">
      <c r="C21872" s="158" t="s">
        <v>546</v>
      </c>
      <c r="D21872" s="159">
        <v>832.94</v>
      </c>
    </row>
    <row r="21873" spans="3:4" ht="15" hidden="1" customHeight="1" x14ac:dyDescent="0.25">
      <c r="C21873" s="160" t="s">
        <v>549</v>
      </c>
      <c r="D21873" s="161">
        <v>483.31</v>
      </c>
    </row>
    <row r="21874" spans="3:4" ht="15" hidden="1" customHeight="1" x14ac:dyDescent="0.25">
      <c r="C21874" s="158" t="s">
        <v>547</v>
      </c>
      <c r="D21874" s="159">
        <v>386.06</v>
      </c>
    </row>
    <row r="21875" spans="3:4" ht="15" hidden="1" customHeight="1" x14ac:dyDescent="0.25">
      <c r="C21875" s="160" t="s">
        <v>547</v>
      </c>
      <c r="D21875" s="161">
        <v>506.91</v>
      </c>
    </row>
    <row r="21876" spans="3:4" ht="15" hidden="1" customHeight="1" x14ac:dyDescent="0.25">
      <c r="C21876" s="158" t="s">
        <v>307</v>
      </c>
      <c r="D21876" s="159">
        <v>698.44</v>
      </c>
    </row>
    <row r="21877" spans="3:4" ht="15" hidden="1" customHeight="1" x14ac:dyDescent="0.25">
      <c r="C21877" s="160" t="s">
        <v>550</v>
      </c>
      <c r="D21877" s="161">
        <v>574.28</v>
      </c>
    </row>
    <row r="21878" spans="3:4" ht="15" hidden="1" customHeight="1" x14ac:dyDescent="0.25">
      <c r="C21878" s="158" t="s">
        <v>546</v>
      </c>
      <c r="D21878" s="159">
        <v>1126.4100000000001</v>
      </c>
    </row>
    <row r="21879" spans="3:4" ht="15" hidden="1" customHeight="1" x14ac:dyDescent="0.25">
      <c r="C21879" s="160" t="s">
        <v>543</v>
      </c>
      <c r="D21879" s="161">
        <v>505.28</v>
      </c>
    </row>
    <row r="21880" spans="3:4" ht="15" hidden="1" customHeight="1" x14ac:dyDescent="0.25">
      <c r="C21880" s="158" t="s">
        <v>547</v>
      </c>
      <c r="D21880" s="159">
        <v>797.12</v>
      </c>
    </row>
    <row r="21881" spans="3:4" ht="15" hidden="1" customHeight="1" x14ac:dyDescent="0.25">
      <c r="C21881" s="160" t="s">
        <v>544</v>
      </c>
      <c r="D21881" s="161">
        <v>1115.01</v>
      </c>
    </row>
    <row r="21882" spans="3:4" ht="15" hidden="1" customHeight="1" x14ac:dyDescent="0.25">
      <c r="C21882" s="158" t="s">
        <v>540</v>
      </c>
      <c r="D21882" s="159">
        <v>604.6</v>
      </c>
    </row>
    <row r="21883" spans="3:4" ht="15" hidden="1" customHeight="1" x14ac:dyDescent="0.25">
      <c r="C21883" s="160" t="s">
        <v>546</v>
      </c>
      <c r="D21883" s="161">
        <v>83.98</v>
      </c>
    </row>
    <row r="21884" spans="3:4" ht="15" hidden="1" customHeight="1" x14ac:dyDescent="0.25">
      <c r="C21884" s="158" t="s">
        <v>551</v>
      </c>
      <c r="D21884" s="159">
        <v>381.83</v>
      </c>
    </row>
    <row r="21885" spans="3:4" ht="15" hidden="1" customHeight="1" x14ac:dyDescent="0.25">
      <c r="C21885" s="160" t="s">
        <v>544</v>
      </c>
      <c r="D21885" s="161">
        <v>1249.5</v>
      </c>
    </row>
    <row r="21886" spans="3:4" ht="15" hidden="1" customHeight="1" x14ac:dyDescent="0.25">
      <c r="C21886" s="158" t="s">
        <v>547</v>
      </c>
      <c r="D21886" s="159">
        <v>910.81</v>
      </c>
    </row>
    <row r="21887" spans="3:4" ht="15" hidden="1" customHeight="1" x14ac:dyDescent="0.25">
      <c r="C21887" s="160" t="s">
        <v>553</v>
      </c>
      <c r="D21887" s="161">
        <v>555.79</v>
      </c>
    </row>
    <row r="21888" spans="3:4" ht="15" hidden="1" customHeight="1" x14ac:dyDescent="0.25">
      <c r="C21888" s="158" t="s">
        <v>309</v>
      </c>
      <c r="D21888" s="159">
        <v>780.08</v>
      </c>
    </row>
    <row r="21889" spans="3:4" ht="15" hidden="1" customHeight="1" x14ac:dyDescent="0.25">
      <c r="C21889" s="160" t="s">
        <v>312</v>
      </c>
      <c r="D21889" s="161">
        <v>718.87</v>
      </c>
    </row>
    <row r="21890" spans="3:4" ht="15" hidden="1" customHeight="1" x14ac:dyDescent="0.25">
      <c r="C21890" s="158" t="s">
        <v>307</v>
      </c>
      <c r="D21890" s="159">
        <v>960.67</v>
      </c>
    </row>
    <row r="21891" spans="3:4" ht="15" hidden="1" customHeight="1" x14ac:dyDescent="0.25">
      <c r="C21891" s="160" t="s">
        <v>556</v>
      </c>
      <c r="D21891" s="161">
        <v>947.19</v>
      </c>
    </row>
    <row r="21892" spans="3:4" ht="15" hidden="1" customHeight="1" x14ac:dyDescent="0.25">
      <c r="C21892" s="158" t="s">
        <v>307</v>
      </c>
      <c r="D21892" s="159">
        <v>24.69</v>
      </c>
    </row>
    <row r="21893" spans="3:4" ht="15" hidden="1" customHeight="1" x14ac:dyDescent="0.25">
      <c r="C21893" s="160" t="s">
        <v>542</v>
      </c>
      <c r="D21893" s="161">
        <v>342.6</v>
      </c>
    </row>
    <row r="21894" spans="3:4" ht="15" hidden="1" customHeight="1" x14ac:dyDescent="0.25">
      <c r="C21894" s="158" t="s">
        <v>552</v>
      </c>
      <c r="D21894" s="159">
        <v>533.48</v>
      </c>
    </row>
    <row r="21895" spans="3:4" ht="15" hidden="1" customHeight="1" x14ac:dyDescent="0.25">
      <c r="C21895" s="160" t="s">
        <v>542</v>
      </c>
      <c r="D21895" s="161">
        <v>926.16</v>
      </c>
    </row>
    <row r="21896" spans="3:4" ht="15" hidden="1" customHeight="1" x14ac:dyDescent="0.25">
      <c r="C21896" s="158" t="s">
        <v>552</v>
      </c>
      <c r="D21896" s="159">
        <v>1022.65</v>
      </c>
    </row>
    <row r="21897" spans="3:4" ht="15" hidden="1" customHeight="1" x14ac:dyDescent="0.25">
      <c r="C21897" s="160" t="s">
        <v>553</v>
      </c>
      <c r="D21897" s="161">
        <v>118.91</v>
      </c>
    </row>
    <row r="21898" spans="3:4" ht="15" hidden="1" customHeight="1" x14ac:dyDescent="0.25">
      <c r="C21898" s="158" t="s">
        <v>308</v>
      </c>
      <c r="D21898" s="159">
        <v>556.21</v>
      </c>
    </row>
    <row r="21899" spans="3:4" ht="15" hidden="1" customHeight="1" x14ac:dyDescent="0.25">
      <c r="C21899" s="160" t="s">
        <v>548</v>
      </c>
      <c r="D21899" s="161">
        <v>226.2</v>
      </c>
    </row>
    <row r="21900" spans="3:4" ht="15" hidden="1" customHeight="1" x14ac:dyDescent="0.25">
      <c r="C21900" s="158" t="s">
        <v>308</v>
      </c>
      <c r="D21900" s="159">
        <v>625.29</v>
      </c>
    </row>
    <row r="21901" spans="3:4" ht="15" hidden="1" customHeight="1" x14ac:dyDescent="0.25">
      <c r="C21901" s="160" t="s">
        <v>546</v>
      </c>
      <c r="D21901" s="161">
        <v>601.36</v>
      </c>
    </row>
    <row r="21902" spans="3:4" ht="15" hidden="1" customHeight="1" x14ac:dyDescent="0.25">
      <c r="C21902" s="158" t="s">
        <v>540</v>
      </c>
      <c r="D21902" s="159">
        <v>891.5</v>
      </c>
    </row>
    <row r="21903" spans="3:4" ht="15" hidden="1" customHeight="1" x14ac:dyDescent="0.25">
      <c r="C21903" s="160" t="s">
        <v>551</v>
      </c>
      <c r="D21903" s="161">
        <v>105.07</v>
      </c>
    </row>
    <row r="21904" spans="3:4" ht="15" hidden="1" customHeight="1" x14ac:dyDescent="0.25">
      <c r="C21904" s="158" t="s">
        <v>546</v>
      </c>
      <c r="D21904" s="159">
        <v>1156.45</v>
      </c>
    </row>
    <row r="21905" spans="3:4" ht="15" hidden="1" customHeight="1" x14ac:dyDescent="0.25">
      <c r="C21905" s="160" t="s">
        <v>547</v>
      </c>
      <c r="D21905" s="161">
        <v>734.73</v>
      </c>
    </row>
    <row r="21906" spans="3:4" ht="15" hidden="1" customHeight="1" x14ac:dyDescent="0.25">
      <c r="C21906" s="158" t="s">
        <v>555</v>
      </c>
      <c r="D21906" s="159">
        <v>96.72</v>
      </c>
    </row>
    <row r="21907" spans="3:4" ht="15" hidden="1" customHeight="1" x14ac:dyDescent="0.25">
      <c r="C21907" s="160" t="s">
        <v>552</v>
      </c>
      <c r="D21907" s="161">
        <v>34.46</v>
      </c>
    </row>
    <row r="21908" spans="3:4" ht="15" hidden="1" customHeight="1" x14ac:dyDescent="0.25">
      <c r="C21908" s="158" t="s">
        <v>312</v>
      </c>
      <c r="D21908" s="159">
        <v>326.18</v>
      </c>
    </row>
    <row r="21909" spans="3:4" ht="15" hidden="1" customHeight="1" x14ac:dyDescent="0.25">
      <c r="C21909" s="160" t="s">
        <v>546</v>
      </c>
      <c r="D21909" s="161">
        <v>371.74</v>
      </c>
    </row>
    <row r="21910" spans="3:4" ht="15" hidden="1" customHeight="1" x14ac:dyDescent="0.25">
      <c r="C21910" s="158" t="s">
        <v>549</v>
      </c>
      <c r="D21910" s="159">
        <v>1002.92</v>
      </c>
    </row>
    <row r="21911" spans="3:4" ht="15" hidden="1" customHeight="1" x14ac:dyDescent="0.25">
      <c r="C21911" s="160" t="s">
        <v>553</v>
      </c>
      <c r="D21911" s="161">
        <v>1237.4000000000001</v>
      </c>
    </row>
    <row r="21912" spans="3:4" ht="15" hidden="1" customHeight="1" x14ac:dyDescent="0.25">
      <c r="C21912" s="158" t="s">
        <v>550</v>
      </c>
      <c r="D21912" s="159">
        <v>224.32</v>
      </c>
    </row>
    <row r="21913" spans="3:4" ht="15" hidden="1" customHeight="1" x14ac:dyDescent="0.25">
      <c r="C21913" s="160" t="s">
        <v>308</v>
      </c>
      <c r="D21913" s="161">
        <v>632.72</v>
      </c>
    </row>
    <row r="21914" spans="3:4" ht="15" hidden="1" customHeight="1" x14ac:dyDescent="0.25">
      <c r="C21914" s="158" t="s">
        <v>549</v>
      </c>
      <c r="D21914" s="159">
        <v>1208.46</v>
      </c>
    </row>
    <row r="21915" spans="3:4" ht="15" hidden="1" customHeight="1" x14ac:dyDescent="0.25">
      <c r="C21915" s="160" t="s">
        <v>312</v>
      </c>
      <c r="D21915" s="161">
        <v>900.78</v>
      </c>
    </row>
    <row r="21916" spans="3:4" ht="15" hidden="1" customHeight="1" x14ac:dyDescent="0.25">
      <c r="C21916" s="158" t="s">
        <v>539</v>
      </c>
      <c r="D21916" s="159">
        <v>1138.76</v>
      </c>
    </row>
    <row r="21917" spans="3:4" ht="15" hidden="1" customHeight="1" x14ac:dyDescent="0.25">
      <c r="C21917" s="160" t="s">
        <v>542</v>
      </c>
      <c r="D21917" s="161">
        <v>1032.6199999999999</v>
      </c>
    </row>
    <row r="21918" spans="3:4" ht="15" hidden="1" customHeight="1" x14ac:dyDescent="0.25">
      <c r="C21918" s="158" t="s">
        <v>546</v>
      </c>
      <c r="D21918" s="159">
        <v>608.03</v>
      </c>
    </row>
    <row r="21919" spans="3:4" ht="15" hidden="1" customHeight="1" x14ac:dyDescent="0.25">
      <c r="C21919" s="160" t="s">
        <v>544</v>
      </c>
      <c r="D21919" s="161">
        <v>504.57</v>
      </c>
    </row>
    <row r="21920" spans="3:4" ht="15" hidden="1" customHeight="1" x14ac:dyDescent="0.25">
      <c r="C21920" s="158" t="s">
        <v>307</v>
      </c>
      <c r="D21920" s="159">
        <v>1115.52</v>
      </c>
    </row>
    <row r="21921" spans="3:4" ht="15" hidden="1" customHeight="1" x14ac:dyDescent="0.25">
      <c r="C21921" s="160" t="s">
        <v>553</v>
      </c>
      <c r="D21921" s="161">
        <v>307.27</v>
      </c>
    </row>
    <row r="21922" spans="3:4" ht="15" hidden="1" customHeight="1" x14ac:dyDescent="0.25">
      <c r="C21922" s="158" t="s">
        <v>549</v>
      </c>
      <c r="D21922" s="159">
        <v>289.33999999999997</v>
      </c>
    </row>
    <row r="21923" spans="3:4" ht="15" hidden="1" customHeight="1" x14ac:dyDescent="0.25">
      <c r="C21923" s="160" t="s">
        <v>309</v>
      </c>
      <c r="D21923" s="161">
        <v>28.66</v>
      </c>
    </row>
    <row r="21924" spans="3:4" ht="15" hidden="1" customHeight="1" x14ac:dyDescent="0.25">
      <c r="C21924" s="158" t="s">
        <v>307</v>
      </c>
      <c r="D21924" s="159">
        <v>800.63</v>
      </c>
    </row>
    <row r="21925" spans="3:4" ht="15" hidden="1" customHeight="1" x14ac:dyDescent="0.25">
      <c r="C21925" s="160" t="s">
        <v>544</v>
      </c>
      <c r="D21925" s="161">
        <v>442.01</v>
      </c>
    </row>
    <row r="21926" spans="3:4" ht="15" hidden="1" customHeight="1" x14ac:dyDescent="0.25">
      <c r="C21926" s="158" t="s">
        <v>542</v>
      </c>
      <c r="D21926" s="159">
        <v>621.75</v>
      </c>
    </row>
    <row r="21927" spans="3:4" ht="15" hidden="1" customHeight="1" x14ac:dyDescent="0.25">
      <c r="C21927" s="160" t="s">
        <v>552</v>
      </c>
      <c r="D21927" s="161">
        <v>906.7</v>
      </c>
    </row>
    <row r="21928" spans="3:4" ht="15" hidden="1" customHeight="1" x14ac:dyDescent="0.25">
      <c r="C21928" s="158" t="s">
        <v>543</v>
      </c>
      <c r="D21928" s="159">
        <v>327.57</v>
      </c>
    </row>
    <row r="21929" spans="3:4" ht="15" hidden="1" customHeight="1" x14ac:dyDescent="0.25">
      <c r="C21929" s="160" t="s">
        <v>542</v>
      </c>
      <c r="D21929" s="161">
        <v>455.33</v>
      </c>
    </row>
    <row r="21930" spans="3:4" ht="15" hidden="1" customHeight="1" x14ac:dyDescent="0.25">
      <c r="C21930" s="158" t="s">
        <v>545</v>
      </c>
      <c r="D21930" s="159">
        <v>335.29</v>
      </c>
    </row>
    <row r="21931" spans="3:4" ht="15" hidden="1" customHeight="1" x14ac:dyDescent="0.25">
      <c r="C21931" s="160" t="s">
        <v>547</v>
      </c>
      <c r="D21931" s="161">
        <v>775.76</v>
      </c>
    </row>
    <row r="21932" spans="3:4" ht="15" hidden="1" customHeight="1" x14ac:dyDescent="0.25">
      <c r="C21932" s="158" t="s">
        <v>545</v>
      </c>
      <c r="D21932" s="159">
        <v>972.51</v>
      </c>
    </row>
    <row r="21933" spans="3:4" ht="15" hidden="1" customHeight="1" x14ac:dyDescent="0.25">
      <c r="C21933" s="160" t="s">
        <v>552</v>
      </c>
      <c r="D21933" s="161">
        <v>1009.87</v>
      </c>
    </row>
    <row r="21934" spans="3:4" ht="15" hidden="1" customHeight="1" x14ac:dyDescent="0.25">
      <c r="C21934" s="158" t="s">
        <v>541</v>
      </c>
      <c r="D21934" s="159">
        <v>878.19</v>
      </c>
    </row>
    <row r="21935" spans="3:4" ht="15" hidden="1" customHeight="1" x14ac:dyDescent="0.25">
      <c r="C21935" s="160" t="s">
        <v>546</v>
      </c>
      <c r="D21935" s="161">
        <v>417.05</v>
      </c>
    </row>
    <row r="21936" spans="3:4" ht="15" hidden="1" customHeight="1" x14ac:dyDescent="0.25">
      <c r="C21936" s="158" t="s">
        <v>307</v>
      </c>
      <c r="D21936" s="159">
        <v>603.79999999999995</v>
      </c>
    </row>
    <row r="21937" spans="3:4" ht="15" hidden="1" customHeight="1" x14ac:dyDescent="0.25">
      <c r="C21937" s="160" t="s">
        <v>543</v>
      </c>
      <c r="D21937" s="161">
        <v>827.14</v>
      </c>
    </row>
    <row r="21938" spans="3:4" ht="15" hidden="1" customHeight="1" x14ac:dyDescent="0.25">
      <c r="C21938" s="158" t="s">
        <v>546</v>
      </c>
      <c r="D21938" s="159">
        <v>905.23</v>
      </c>
    </row>
    <row r="21939" spans="3:4" ht="15" hidden="1" customHeight="1" x14ac:dyDescent="0.25">
      <c r="C21939" s="160" t="s">
        <v>307</v>
      </c>
      <c r="D21939" s="161">
        <v>642.09</v>
      </c>
    </row>
    <row r="21940" spans="3:4" ht="15" hidden="1" customHeight="1" x14ac:dyDescent="0.25">
      <c r="C21940" s="158" t="s">
        <v>309</v>
      </c>
      <c r="D21940" s="159">
        <v>402.34</v>
      </c>
    </row>
    <row r="21941" spans="3:4" ht="15" hidden="1" customHeight="1" x14ac:dyDescent="0.25">
      <c r="C21941" s="160" t="s">
        <v>312</v>
      </c>
      <c r="D21941" s="161">
        <v>415.35</v>
      </c>
    </row>
    <row r="21942" spans="3:4" ht="15" hidden="1" customHeight="1" x14ac:dyDescent="0.25">
      <c r="C21942" s="158" t="s">
        <v>550</v>
      </c>
      <c r="D21942" s="159">
        <v>378.7</v>
      </c>
    </row>
    <row r="21943" spans="3:4" ht="15" hidden="1" customHeight="1" x14ac:dyDescent="0.25">
      <c r="C21943" s="160" t="s">
        <v>540</v>
      </c>
      <c r="D21943" s="161">
        <v>985.54</v>
      </c>
    </row>
    <row r="21944" spans="3:4" ht="15" hidden="1" customHeight="1" x14ac:dyDescent="0.25">
      <c r="C21944" s="158" t="s">
        <v>552</v>
      </c>
      <c r="D21944" s="159">
        <v>573.74</v>
      </c>
    </row>
    <row r="21945" spans="3:4" ht="15" hidden="1" customHeight="1" x14ac:dyDescent="0.25">
      <c r="C21945" s="160" t="s">
        <v>551</v>
      </c>
      <c r="D21945" s="161">
        <v>75.09</v>
      </c>
    </row>
    <row r="21946" spans="3:4" ht="15" hidden="1" customHeight="1" x14ac:dyDescent="0.25">
      <c r="C21946" s="158" t="s">
        <v>545</v>
      </c>
      <c r="D21946" s="159">
        <v>512.20000000000005</v>
      </c>
    </row>
    <row r="21947" spans="3:4" ht="15" hidden="1" customHeight="1" x14ac:dyDescent="0.25">
      <c r="C21947" s="160" t="s">
        <v>550</v>
      </c>
      <c r="D21947" s="161">
        <v>439.62</v>
      </c>
    </row>
    <row r="21948" spans="3:4" ht="15" hidden="1" customHeight="1" x14ac:dyDescent="0.25">
      <c r="C21948" s="158" t="s">
        <v>542</v>
      </c>
      <c r="D21948" s="159">
        <v>876.75</v>
      </c>
    </row>
    <row r="21949" spans="3:4" ht="15" hidden="1" customHeight="1" x14ac:dyDescent="0.25">
      <c r="C21949" s="160" t="s">
        <v>312</v>
      </c>
      <c r="D21949" s="161">
        <v>894.02</v>
      </c>
    </row>
    <row r="21950" spans="3:4" ht="15" hidden="1" customHeight="1" x14ac:dyDescent="0.25">
      <c r="C21950" s="158" t="s">
        <v>554</v>
      </c>
      <c r="D21950" s="159">
        <v>653.75</v>
      </c>
    </row>
    <row r="21951" spans="3:4" ht="15" hidden="1" customHeight="1" x14ac:dyDescent="0.25">
      <c r="C21951" s="160" t="s">
        <v>308</v>
      </c>
      <c r="D21951" s="161">
        <v>1264.01</v>
      </c>
    </row>
    <row r="21952" spans="3:4" ht="15" hidden="1" customHeight="1" x14ac:dyDescent="0.25">
      <c r="C21952" s="158" t="s">
        <v>551</v>
      </c>
      <c r="D21952" s="159">
        <v>561.73</v>
      </c>
    </row>
    <row r="21953" spans="3:4" ht="15" hidden="1" customHeight="1" x14ac:dyDescent="0.25">
      <c r="C21953" s="160" t="s">
        <v>540</v>
      </c>
      <c r="D21953" s="161">
        <v>816.79</v>
      </c>
    </row>
    <row r="21954" spans="3:4" ht="15" hidden="1" customHeight="1" x14ac:dyDescent="0.25">
      <c r="C21954" s="158" t="s">
        <v>558</v>
      </c>
      <c r="D21954" s="159">
        <v>539.38</v>
      </c>
    </row>
    <row r="21955" spans="3:4" ht="15" hidden="1" customHeight="1" x14ac:dyDescent="0.25">
      <c r="C21955" s="160" t="s">
        <v>549</v>
      </c>
      <c r="D21955" s="161">
        <v>1151.27</v>
      </c>
    </row>
    <row r="21956" spans="3:4" ht="15" hidden="1" customHeight="1" x14ac:dyDescent="0.25">
      <c r="C21956" s="158" t="s">
        <v>308</v>
      </c>
      <c r="D21956" s="159">
        <v>961.9</v>
      </c>
    </row>
    <row r="21957" spans="3:4" ht="15" hidden="1" customHeight="1" x14ac:dyDescent="0.25">
      <c r="C21957" s="160" t="s">
        <v>548</v>
      </c>
      <c r="D21957" s="161">
        <v>522.75</v>
      </c>
    </row>
    <row r="21958" spans="3:4" ht="15" hidden="1" customHeight="1" x14ac:dyDescent="0.25">
      <c r="C21958" s="158" t="s">
        <v>307</v>
      </c>
      <c r="D21958" s="159">
        <v>1003.75</v>
      </c>
    </row>
    <row r="21959" spans="3:4" ht="15" hidden="1" customHeight="1" x14ac:dyDescent="0.25">
      <c r="C21959" s="160" t="s">
        <v>552</v>
      </c>
      <c r="D21959" s="161">
        <v>708.41</v>
      </c>
    </row>
    <row r="21960" spans="3:4" ht="15" hidden="1" customHeight="1" x14ac:dyDescent="0.25">
      <c r="C21960" s="158" t="s">
        <v>545</v>
      </c>
      <c r="D21960" s="159">
        <v>347.94</v>
      </c>
    </row>
    <row r="21961" spans="3:4" ht="15" hidden="1" customHeight="1" x14ac:dyDescent="0.25">
      <c r="C21961" s="160" t="s">
        <v>308</v>
      </c>
      <c r="D21961" s="161">
        <v>367.01</v>
      </c>
    </row>
    <row r="21962" spans="3:4" ht="15" hidden="1" customHeight="1" x14ac:dyDescent="0.25">
      <c r="C21962" s="158" t="s">
        <v>540</v>
      </c>
      <c r="D21962" s="159">
        <v>445.62</v>
      </c>
    </row>
    <row r="21963" spans="3:4" ht="15" hidden="1" customHeight="1" x14ac:dyDescent="0.25">
      <c r="C21963" s="160" t="s">
        <v>547</v>
      </c>
      <c r="D21963" s="161">
        <v>311.26</v>
      </c>
    </row>
    <row r="21964" spans="3:4" ht="15" hidden="1" customHeight="1" x14ac:dyDescent="0.25">
      <c r="C21964" s="158" t="s">
        <v>557</v>
      </c>
      <c r="D21964" s="159">
        <v>1104.3900000000001</v>
      </c>
    </row>
    <row r="21965" spans="3:4" ht="15" hidden="1" customHeight="1" x14ac:dyDescent="0.25">
      <c r="C21965" s="160" t="s">
        <v>308</v>
      </c>
      <c r="D21965" s="161">
        <v>18.02</v>
      </c>
    </row>
    <row r="21966" spans="3:4" ht="15" hidden="1" customHeight="1" x14ac:dyDescent="0.25">
      <c r="C21966" s="158" t="s">
        <v>557</v>
      </c>
      <c r="D21966" s="159">
        <v>417.57</v>
      </c>
    </row>
    <row r="21967" spans="3:4" ht="15" hidden="1" customHeight="1" x14ac:dyDescent="0.25">
      <c r="C21967" s="160" t="s">
        <v>549</v>
      </c>
      <c r="D21967" s="161">
        <v>515.07000000000005</v>
      </c>
    </row>
    <row r="21968" spans="3:4" ht="15" hidden="1" customHeight="1" x14ac:dyDescent="0.25">
      <c r="C21968" s="158" t="s">
        <v>541</v>
      </c>
      <c r="D21968" s="159">
        <v>863</v>
      </c>
    </row>
    <row r="21969" spans="3:4" ht="15" hidden="1" customHeight="1" x14ac:dyDescent="0.25">
      <c r="C21969" s="160" t="s">
        <v>557</v>
      </c>
      <c r="D21969" s="161">
        <v>958.45</v>
      </c>
    </row>
    <row r="21970" spans="3:4" ht="15" hidden="1" customHeight="1" x14ac:dyDescent="0.25">
      <c r="C21970" s="158" t="s">
        <v>545</v>
      </c>
      <c r="D21970" s="159">
        <v>798.9</v>
      </c>
    </row>
    <row r="21971" spans="3:4" ht="15" hidden="1" customHeight="1" x14ac:dyDescent="0.25">
      <c r="C21971" s="160" t="s">
        <v>543</v>
      </c>
      <c r="D21971" s="161">
        <v>646.46</v>
      </c>
    </row>
    <row r="21972" spans="3:4" ht="15" hidden="1" customHeight="1" x14ac:dyDescent="0.25">
      <c r="C21972" s="158" t="s">
        <v>549</v>
      </c>
      <c r="D21972" s="159">
        <v>174.14</v>
      </c>
    </row>
    <row r="21973" spans="3:4" ht="15" hidden="1" customHeight="1" x14ac:dyDescent="0.25">
      <c r="C21973" s="160" t="s">
        <v>544</v>
      </c>
      <c r="D21973" s="161">
        <v>452.92</v>
      </c>
    </row>
    <row r="21974" spans="3:4" ht="15" hidden="1" customHeight="1" x14ac:dyDescent="0.25">
      <c r="C21974" s="158" t="s">
        <v>547</v>
      </c>
      <c r="D21974" s="159">
        <v>140.74</v>
      </c>
    </row>
    <row r="21975" spans="3:4" ht="15" hidden="1" customHeight="1" x14ac:dyDescent="0.25">
      <c r="C21975" s="160" t="s">
        <v>551</v>
      </c>
      <c r="D21975" s="161">
        <v>167.83</v>
      </c>
    </row>
    <row r="21976" spans="3:4" ht="15" hidden="1" customHeight="1" x14ac:dyDescent="0.25">
      <c r="C21976" s="158" t="s">
        <v>540</v>
      </c>
      <c r="D21976" s="159">
        <v>448.8</v>
      </c>
    </row>
    <row r="21977" spans="3:4" ht="15" hidden="1" customHeight="1" x14ac:dyDescent="0.25">
      <c r="C21977" s="160" t="s">
        <v>549</v>
      </c>
      <c r="D21977" s="161">
        <v>610.21</v>
      </c>
    </row>
    <row r="21978" spans="3:4" ht="15" hidden="1" customHeight="1" x14ac:dyDescent="0.25">
      <c r="C21978" s="158" t="s">
        <v>545</v>
      </c>
      <c r="D21978" s="159">
        <v>229.28</v>
      </c>
    </row>
    <row r="21979" spans="3:4" ht="15" hidden="1" customHeight="1" x14ac:dyDescent="0.25">
      <c r="C21979" s="160" t="s">
        <v>307</v>
      </c>
      <c r="D21979" s="161">
        <v>349.07</v>
      </c>
    </row>
    <row r="21980" spans="3:4" ht="15" hidden="1" customHeight="1" x14ac:dyDescent="0.25">
      <c r="C21980" s="158" t="s">
        <v>546</v>
      </c>
      <c r="D21980" s="159">
        <v>1114.44</v>
      </c>
    </row>
    <row r="21981" spans="3:4" ht="15" hidden="1" customHeight="1" x14ac:dyDescent="0.25">
      <c r="C21981" s="160" t="s">
        <v>549</v>
      </c>
      <c r="D21981" s="161">
        <v>791.87</v>
      </c>
    </row>
    <row r="21982" spans="3:4" ht="15" hidden="1" customHeight="1" x14ac:dyDescent="0.25">
      <c r="C21982" s="158" t="s">
        <v>541</v>
      </c>
      <c r="D21982" s="159">
        <v>282.02999999999997</v>
      </c>
    </row>
    <row r="21983" spans="3:4" ht="15" hidden="1" customHeight="1" x14ac:dyDescent="0.25">
      <c r="C21983" s="160" t="s">
        <v>545</v>
      </c>
      <c r="D21983" s="161">
        <v>923.32</v>
      </c>
    </row>
    <row r="21984" spans="3:4" ht="15" hidden="1" customHeight="1" x14ac:dyDescent="0.25">
      <c r="C21984" s="158" t="s">
        <v>549</v>
      </c>
      <c r="D21984" s="159">
        <v>567.9</v>
      </c>
    </row>
    <row r="21985" spans="3:4" ht="15" hidden="1" customHeight="1" x14ac:dyDescent="0.25">
      <c r="C21985" s="160" t="s">
        <v>307</v>
      </c>
      <c r="D21985" s="161">
        <v>546.51</v>
      </c>
    </row>
    <row r="21986" spans="3:4" ht="15" hidden="1" customHeight="1" x14ac:dyDescent="0.25">
      <c r="C21986" s="158" t="s">
        <v>553</v>
      </c>
      <c r="D21986" s="159">
        <v>352.31</v>
      </c>
    </row>
    <row r="21987" spans="3:4" ht="15" hidden="1" customHeight="1" x14ac:dyDescent="0.25">
      <c r="C21987" s="160" t="s">
        <v>540</v>
      </c>
      <c r="D21987" s="161">
        <v>842.72</v>
      </c>
    </row>
    <row r="21988" spans="3:4" ht="15" hidden="1" customHeight="1" x14ac:dyDescent="0.25">
      <c r="C21988" s="158" t="s">
        <v>548</v>
      </c>
      <c r="D21988" s="159">
        <v>751.59</v>
      </c>
    </row>
    <row r="21989" spans="3:4" ht="15" hidden="1" customHeight="1" x14ac:dyDescent="0.25">
      <c r="C21989" s="160" t="s">
        <v>548</v>
      </c>
      <c r="D21989" s="161">
        <v>1006.9</v>
      </c>
    </row>
    <row r="21990" spans="3:4" ht="15" hidden="1" customHeight="1" x14ac:dyDescent="0.25">
      <c r="C21990" s="158" t="s">
        <v>557</v>
      </c>
      <c r="D21990" s="159">
        <v>691.25</v>
      </c>
    </row>
    <row r="21991" spans="3:4" ht="15" hidden="1" customHeight="1" x14ac:dyDescent="0.25">
      <c r="C21991" s="160" t="s">
        <v>539</v>
      </c>
      <c r="D21991" s="161">
        <v>75.180000000000007</v>
      </c>
    </row>
    <row r="21992" spans="3:4" ht="15" hidden="1" customHeight="1" x14ac:dyDescent="0.25">
      <c r="C21992" s="158" t="s">
        <v>557</v>
      </c>
      <c r="D21992" s="159">
        <v>297.89</v>
      </c>
    </row>
    <row r="21993" spans="3:4" ht="15" hidden="1" customHeight="1" x14ac:dyDescent="0.25">
      <c r="C21993" s="160" t="s">
        <v>552</v>
      </c>
      <c r="D21993" s="161">
        <v>1162.08</v>
      </c>
    </row>
    <row r="21994" spans="3:4" ht="15" hidden="1" customHeight="1" x14ac:dyDescent="0.25">
      <c r="C21994" s="158" t="s">
        <v>551</v>
      </c>
      <c r="D21994" s="159">
        <v>1239.98</v>
      </c>
    </row>
    <row r="21995" spans="3:4" ht="15" hidden="1" customHeight="1" x14ac:dyDescent="0.25">
      <c r="C21995" s="160" t="s">
        <v>546</v>
      </c>
      <c r="D21995" s="161">
        <v>698.97</v>
      </c>
    </row>
    <row r="21996" spans="3:4" ht="15" hidden="1" customHeight="1" x14ac:dyDescent="0.25">
      <c r="C21996" s="158" t="s">
        <v>552</v>
      </c>
      <c r="D21996" s="159">
        <v>219.47</v>
      </c>
    </row>
    <row r="21997" spans="3:4" ht="15" hidden="1" customHeight="1" x14ac:dyDescent="0.25">
      <c r="C21997" s="160" t="s">
        <v>548</v>
      </c>
      <c r="D21997" s="161">
        <v>641.04</v>
      </c>
    </row>
    <row r="21998" spans="3:4" ht="15" hidden="1" customHeight="1" x14ac:dyDescent="0.25">
      <c r="C21998" s="158" t="s">
        <v>543</v>
      </c>
      <c r="D21998" s="159">
        <v>297.72000000000003</v>
      </c>
    </row>
    <row r="21999" spans="3:4" ht="15" hidden="1" customHeight="1" x14ac:dyDescent="0.25">
      <c r="C21999" s="160" t="s">
        <v>307</v>
      </c>
      <c r="D21999" s="161">
        <v>407.57</v>
      </c>
    </row>
    <row r="22000" spans="3:4" ht="15" hidden="1" customHeight="1" x14ac:dyDescent="0.25">
      <c r="C22000" s="158" t="s">
        <v>556</v>
      </c>
      <c r="D22000" s="159">
        <v>1069.8599999999999</v>
      </c>
    </row>
    <row r="22001" spans="3:4" ht="15" hidden="1" customHeight="1" x14ac:dyDescent="0.25">
      <c r="C22001" s="160" t="s">
        <v>549</v>
      </c>
      <c r="D22001" s="161">
        <v>427.18</v>
      </c>
    </row>
    <row r="22002" spans="3:4" ht="15" hidden="1" customHeight="1" x14ac:dyDescent="0.25">
      <c r="C22002" s="158" t="s">
        <v>545</v>
      </c>
      <c r="D22002" s="159">
        <v>1222.17</v>
      </c>
    </row>
    <row r="22003" spans="3:4" ht="15" hidden="1" customHeight="1" x14ac:dyDescent="0.25">
      <c r="C22003" s="160" t="s">
        <v>312</v>
      </c>
      <c r="D22003" s="161">
        <v>1012.44</v>
      </c>
    </row>
    <row r="22004" spans="3:4" ht="15" hidden="1" customHeight="1" x14ac:dyDescent="0.25">
      <c r="C22004" s="158" t="s">
        <v>541</v>
      </c>
      <c r="D22004" s="159">
        <v>754.08</v>
      </c>
    </row>
    <row r="22005" spans="3:4" ht="15" hidden="1" customHeight="1" x14ac:dyDescent="0.25">
      <c r="C22005" s="160" t="s">
        <v>557</v>
      </c>
      <c r="D22005" s="161">
        <v>365.51</v>
      </c>
    </row>
    <row r="22006" spans="3:4" ht="15" hidden="1" customHeight="1" x14ac:dyDescent="0.25">
      <c r="C22006" s="158" t="s">
        <v>546</v>
      </c>
      <c r="D22006" s="159">
        <v>548.02</v>
      </c>
    </row>
    <row r="22007" spans="3:4" ht="15" hidden="1" customHeight="1" x14ac:dyDescent="0.25">
      <c r="C22007" s="160" t="s">
        <v>540</v>
      </c>
      <c r="D22007" s="161">
        <v>1228.2</v>
      </c>
    </row>
    <row r="22008" spans="3:4" ht="15" hidden="1" customHeight="1" x14ac:dyDescent="0.25">
      <c r="C22008" s="158" t="s">
        <v>312</v>
      </c>
      <c r="D22008" s="159">
        <v>533.78</v>
      </c>
    </row>
    <row r="22009" spans="3:4" ht="15" hidden="1" customHeight="1" x14ac:dyDescent="0.25">
      <c r="C22009" s="160" t="s">
        <v>307</v>
      </c>
      <c r="D22009" s="161">
        <v>67.31</v>
      </c>
    </row>
    <row r="22010" spans="3:4" ht="15" hidden="1" customHeight="1" x14ac:dyDescent="0.25">
      <c r="C22010" s="158" t="s">
        <v>557</v>
      </c>
      <c r="D22010" s="159">
        <v>395.19</v>
      </c>
    </row>
    <row r="22011" spans="3:4" ht="15" hidden="1" customHeight="1" x14ac:dyDescent="0.25">
      <c r="C22011" s="160" t="s">
        <v>547</v>
      </c>
      <c r="D22011" s="161">
        <v>628.04</v>
      </c>
    </row>
    <row r="22012" spans="3:4" ht="15" hidden="1" customHeight="1" x14ac:dyDescent="0.25">
      <c r="C22012" s="158" t="s">
        <v>308</v>
      </c>
      <c r="D22012" s="159">
        <v>761.79</v>
      </c>
    </row>
    <row r="22013" spans="3:4" ht="15" hidden="1" customHeight="1" x14ac:dyDescent="0.25">
      <c r="C22013" s="160" t="s">
        <v>543</v>
      </c>
      <c r="D22013" s="161">
        <v>72.599999999999994</v>
      </c>
    </row>
    <row r="22014" spans="3:4" ht="15" hidden="1" customHeight="1" x14ac:dyDescent="0.25">
      <c r="C22014" s="158" t="s">
        <v>551</v>
      </c>
      <c r="D22014" s="159">
        <v>802.16</v>
      </c>
    </row>
    <row r="22015" spans="3:4" ht="15" hidden="1" customHeight="1" x14ac:dyDescent="0.25">
      <c r="C22015" s="160" t="s">
        <v>546</v>
      </c>
      <c r="D22015" s="161">
        <v>437.67</v>
      </c>
    </row>
    <row r="22016" spans="3:4" ht="15" hidden="1" customHeight="1" x14ac:dyDescent="0.25">
      <c r="C22016" s="158" t="s">
        <v>558</v>
      </c>
      <c r="D22016" s="159">
        <v>1290.4000000000001</v>
      </c>
    </row>
    <row r="22017" spans="3:4" ht="15" hidden="1" customHeight="1" x14ac:dyDescent="0.25">
      <c r="C22017" s="160" t="s">
        <v>542</v>
      </c>
      <c r="D22017" s="161">
        <v>429.35</v>
      </c>
    </row>
    <row r="22018" spans="3:4" ht="15" hidden="1" customHeight="1" x14ac:dyDescent="0.25">
      <c r="C22018" s="158" t="s">
        <v>543</v>
      </c>
      <c r="D22018" s="159">
        <v>720.45</v>
      </c>
    </row>
    <row r="22019" spans="3:4" ht="15" hidden="1" customHeight="1" x14ac:dyDescent="0.25">
      <c r="C22019" s="160" t="s">
        <v>551</v>
      </c>
      <c r="D22019" s="161">
        <v>751.38</v>
      </c>
    </row>
    <row r="22020" spans="3:4" ht="15" hidden="1" customHeight="1" x14ac:dyDescent="0.25">
      <c r="C22020" s="158" t="s">
        <v>553</v>
      </c>
      <c r="D22020" s="159">
        <v>235.38</v>
      </c>
    </row>
    <row r="22021" spans="3:4" ht="15" hidden="1" customHeight="1" x14ac:dyDescent="0.25">
      <c r="C22021" s="160" t="s">
        <v>546</v>
      </c>
      <c r="D22021" s="161">
        <v>484.02</v>
      </c>
    </row>
    <row r="22022" spans="3:4" ht="15" hidden="1" customHeight="1" x14ac:dyDescent="0.25">
      <c r="C22022" s="158" t="s">
        <v>308</v>
      </c>
      <c r="D22022" s="159">
        <v>491.09</v>
      </c>
    </row>
    <row r="22023" spans="3:4" ht="15" hidden="1" customHeight="1" x14ac:dyDescent="0.25">
      <c r="C22023" s="160" t="s">
        <v>547</v>
      </c>
      <c r="D22023" s="161">
        <v>850</v>
      </c>
    </row>
    <row r="22024" spans="3:4" ht="15" hidden="1" customHeight="1" x14ac:dyDescent="0.25">
      <c r="C22024" s="158" t="s">
        <v>543</v>
      </c>
      <c r="D22024" s="159">
        <v>102.62</v>
      </c>
    </row>
    <row r="22025" spans="3:4" ht="15" hidden="1" customHeight="1" x14ac:dyDescent="0.25">
      <c r="C22025" s="160" t="s">
        <v>556</v>
      </c>
      <c r="D22025" s="161">
        <v>860.74</v>
      </c>
    </row>
    <row r="22026" spans="3:4" ht="15" hidden="1" customHeight="1" x14ac:dyDescent="0.25">
      <c r="C22026" s="158" t="s">
        <v>309</v>
      </c>
      <c r="D22026" s="159">
        <v>572.80999999999995</v>
      </c>
    </row>
    <row r="22027" spans="3:4" ht="15" hidden="1" customHeight="1" x14ac:dyDescent="0.25">
      <c r="C22027" s="160" t="s">
        <v>544</v>
      </c>
      <c r="D22027" s="161">
        <v>559.35</v>
      </c>
    </row>
    <row r="22028" spans="3:4" ht="15" hidden="1" customHeight="1" x14ac:dyDescent="0.25">
      <c r="C22028" s="158" t="s">
        <v>550</v>
      </c>
      <c r="D22028" s="159">
        <v>616.97</v>
      </c>
    </row>
    <row r="22029" spans="3:4" ht="15" hidden="1" customHeight="1" x14ac:dyDescent="0.25">
      <c r="C22029" s="160" t="s">
        <v>544</v>
      </c>
      <c r="D22029" s="161">
        <v>429.81</v>
      </c>
    </row>
    <row r="22030" spans="3:4" ht="15" hidden="1" customHeight="1" x14ac:dyDescent="0.25">
      <c r="C22030" s="158" t="s">
        <v>547</v>
      </c>
      <c r="D22030" s="159">
        <v>779.18</v>
      </c>
    </row>
    <row r="22031" spans="3:4" ht="15" hidden="1" customHeight="1" x14ac:dyDescent="0.25">
      <c r="C22031" s="160" t="s">
        <v>547</v>
      </c>
      <c r="D22031" s="161">
        <v>1224.24</v>
      </c>
    </row>
    <row r="22032" spans="3:4" ht="15" hidden="1" customHeight="1" x14ac:dyDescent="0.25">
      <c r="C22032" s="158" t="s">
        <v>549</v>
      </c>
      <c r="D22032" s="159">
        <v>212.33</v>
      </c>
    </row>
    <row r="22033" spans="3:4" ht="15" hidden="1" customHeight="1" x14ac:dyDescent="0.25">
      <c r="C22033" s="160" t="s">
        <v>546</v>
      </c>
      <c r="D22033" s="161">
        <v>1248.8599999999999</v>
      </c>
    </row>
    <row r="22034" spans="3:4" ht="15" hidden="1" customHeight="1" x14ac:dyDescent="0.25">
      <c r="C22034" s="158" t="s">
        <v>312</v>
      </c>
      <c r="D22034" s="159">
        <v>700.66</v>
      </c>
    </row>
    <row r="22035" spans="3:4" ht="15" hidden="1" customHeight="1" x14ac:dyDescent="0.25">
      <c r="C22035" s="160" t="s">
        <v>541</v>
      </c>
      <c r="D22035" s="161">
        <v>975.86</v>
      </c>
    </row>
    <row r="22036" spans="3:4" ht="15" hidden="1" customHeight="1" x14ac:dyDescent="0.25">
      <c r="C22036" s="158" t="s">
        <v>551</v>
      </c>
      <c r="D22036" s="159">
        <v>999.33</v>
      </c>
    </row>
    <row r="22037" spans="3:4" ht="15" hidden="1" customHeight="1" x14ac:dyDescent="0.25">
      <c r="C22037" s="160" t="s">
        <v>548</v>
      </c>
      <c r="D22037" s="161">
        <v>310.77</v>
      </c>
    </row>
    <row r="22038" spans="3:4" ht="15" hidden="1" customHeight="1" x14ac:dyDescent="0.25">
      <c r="C22038" s="158" t="s">
        <v>308</v>
      </c>
      <c r="D22038" s="159">
        <v>1088.1400000000001</v>
      </c>
    </row>
    <row r="22039" spans="3:4" ht="15" hidden="1" customHeight="1" x14ac:dyDescent="0.25">
      <c r="C22039" s="160" t="s">
        <v>557</v>
      </c>
      <c r="D22039" s="161">
        <v>1195.78</v>
      </c>
    </row>
    <row r="22040" spans="3:4" ht="15" hidden="1" customHeight="1" x14ac:dyDescent="0.25">
      <c r="C22040" s="158" t="s">
        <v>546</v>
      </c>
      <c r="D22040" s="159">
        <v>358.9</v>
      </c>
    </row>
    <row r="22041" spans="3:4" ht="15" hidden="1" customHeight="1" x14ac:dyDescent="0.25">
      <c r="C22041" s="160" t="s">
        <v>547</v>
      </c>
      <c r="D22041" s="161">
        <v>607.41</v>
      </c>
    </row>
    <row r="22042" spans="3:4" ht="15" hidden="1" customHeight="1" x14ac:dyDescent="0.25">
      <c r="C22042" s="158" t="s">
        <v>539</v>
      </c>
      <c r="D22042" s="159">
        <v>198.84</v>
      </c>
    </row>
    <row r="22043" spans="3:4" ht="15" hidden="1" customHeight="1" x14ac:dyDescent="0.25">
      <c r="C22043" s="160" t="s">
        <v>545</v>
      </c>
      <c r="D22043" s="161">
        <v>697.05</v>
      </c>
    </row>
    <row r="22044" spans="3:4" ht="15" hidden="1" customHeight="1" x14ac:dyDescent="0.25">
      <c r="C22044" s="158" t="s">
        <v>309</v>
      </c>
      <c r="D22044" s="159">
        <v>313.27</v>
      </c>
    </row>
    <row r="22045" spans="3:4" ht="15" hidden="1" customHeight="1" x14ac:dyDescent="0.25">
      <c r="C22045" s="160" t="s">
        <v>553</v>
      </c>
      <c r="D22045" s="161">
        <v>770.72</v>
      </c>
    </row>
    <row r="22046" spans="3:4" ht="15" hidden="1" customHeight="1" x14ac:dyDescent="0.25">
      <c r="C22046" s="158" t="s">
        <v>545</v>
      </c>
      <c r="D22046" s="159">
        <v>139.46</v>
      </c>
    </row>
    <row r="22047" spans="3:4" ht="15" hidden="1" customHeight="1" x14ac:dyDescent="0.25">
      <c r="C22047" s="160" t="s">
        <v>546</v>
      </c>
      <c r="D22047" s="161">
        <v>510.76</v>
      </c>
    </row>
    <row r="22048" spans="3:4" ht="15" hidden="1" customHeight="1" x14ac:dyDescent="0.25">
      <c r="C22048" s="158" t="s">
        <v>544</v>
      </c>
      <c r="D22048" s="159">
        <v>1166.17</v>
      </c>
    </row>
    <row r="22049" spans="3:4" ht="15" hidden="1" customHeight="1" x14ac:dyDescent="0.25">
      <c r="C22049" s="160" t="s">
        <v>545</v>
      </c>
      <c r="D22049" s="161">
        <v>823.32</v>
      </c>
    </row>
    <row r="22050" spans="3:4" ht="15" hidden="1" customHeight="1" x14ac:dyDescent="0.25">
      <c r="C22050" s="158" t="s">
        <v>307</v>
      </c>
      <c r="D22050" s="159">
        <v>269.73</v>
      </c>
    </row>
    <row r="22051" spans="3:4" ht="15" hidden="1" customHeight="1" x14ac:dyDescent="0.25">
      <c r="C22051" s="160" t="s">
        <v>552</v>
      </c>
      <c r="D22051" s="161">
        <v>1246.75</v>
      </c>
    </row>
    <row r="22052" spans="3:4" ht="15" hidden="1" customHeight="1" x14ac:dyDescent="0.25">
      <c r="C22052" s="158" t="s">
        <v>545</v>
      </c>
      <c r="D22052" s="159">
        <v>39.909999999999997</v>
      </c>
    </row>
    <row r="22053" spans="3:4" ht="15" hidden="1" customHeight="1" x14ac:dyDescent="0.25">
      <c r="C22053" s="160" t="s">
        <v>550</v>
      </c>
      <c r="D22053" s="161">
        <v>339.36</v>
      </c>
    </row>
    <row r="22054" spans="3:4" ht="15" hidden="1" customHeight="1" x14ac:dyDescent="0.25">
      <c r="C22054" s="158" t="s">
        <v>547</v>
      </c>
      <c r="D22054" s="159">
        <v>470.67</v>
      </c>
    </row>
    <row r="22055" spans="3:4" ht="15" hidden="1" customHeight="1" x14ac:dyDescent="0.25">
      <c r="C22055" s="160" t="s">
        <v>542</v>
      </c>
      <c r="D22055" s="161">
        <v>142.53</v>
      </c>
    </row>
    <row r="22056" spans="3:4" ht="15" hidden="1" customHeight="1" x14ac:dyDescent="0.25">
      <c r="C22056" s="158" t="s">
        <v>312</v>
      </c>
      <c r="D22056" s="159">
        <v>80.930000000000007</v>
      </c>
    </row>
    <row r="22057" spans="3:4" ht="15" hidden="1" customHeight="1" x14ac:dyDescent="0.25">
      <c r="C22057" s="160" t="s">
        <v>307</v>
      </c>
      <c r="D22057" s="161">
        <v>303.56</v>
      </c>
    </row>
    <row r="22058" spans="3:4" ht="15" hidden="1" customHeight="1" x14ac:dyDescent="0.25">
      <c r="C22058" s="158" t="s">
        <v>551</v>
      </c>
      <c r="D22058" s="159">
        <v>755.53</v>
      </c>
    </row>
    <row r="22059" spans="3:4" ht="15" hidden="1" customHeight="1" x14ac:dyDescent="0.25">
      <c r="C22059" s="160" t="s">
        <v>543</v>
      </c>
      <c r="D22059" s="161">
        <v>868.25</v>
      </c>
    </row>
    <row r="22060" spans="3:4" ht="15" hidden="1" customHeight="1" x14ac:dyDescent="0.25">
      <c r="C22060" s="158" t="s">
        <v>546</v>
      </c>
      <c r="D22060" s="159">
        <v>382.33</v>
      </c>
    </row>
    <row r="22061" spans="3:4" ht="15" hidden="1" customHeight="1" x14ac:dyDescent="0.25">
      <c r="C22061" s="160" t="s">
        <v>552</v>
      </c>
      <c r="D22061" s="161">
        <v>319.91000000000003</v>
      </c>
    </row>
    <row r="22062" spans="3:4" ht="15" hidden="1" customHeight="1" x14ac:dyDescent="0.25">
      <c r="C22062" s="158" t="s">
        <v>550</v>
      </c>
      <c r="D22062" s="159">
        <v>485.27</v>
      </c>
    </row>
    <row r="22063" spans="3:4" ht="15" hidden="1" customHeight="1" x14ac:dyDescent="0.25">
      <c r="C22063" s="160" t="s">
        <v>555</v>
      </c>
      <c r="D22063" s="161">
        <v>874.38</v>
      </c>
    </row>
    <row r="22064" spans="3:4" ht="15" hidden="1" customHeight="1" x14ac:dyDescent="0.25">
      <c r="C22064" s="158" t="s">
        <v>546</v>
      </c>
      <c r="D22064" s="159">
        <v>225.45</v>
      </c>
    </row>
    <row r="22065" spans="3:4" ht="15" hidden="1" customHeight="1" x14ac:dyDescent="0.25">
      <c r="C22065" s="160" t="s">
        <v>545</v>
      </c>
      <c r="D22065" s="161">
        <v>939.57</v>
      </c>
    </row>
    <row r="22066" spans="3:4" ht="15" hidden="1" customHeight="1" x14ac:dyDescent="0.25">
      <c r="C22066" s="158" t="s">
        <v>556</v>
      </c>
      <c r="D22066" s="159">
        <v>1243.3699999999999</v>
      </c>
    </row>
    <row r="22067" spans="3:4" ht="15" hidden="1" customHeight="1" x14ac:dyDescent="0.25">
      <c r="C22067" s="160" t="s">
        <v>549</v>
      </c>
      <c r="D22067" s="161">
        <v>391.65</v>
      </c>
    </row>
    <row r="22068" spans="3:4" ht="15" hidden="1" customHeight="1" x14ac:dyDescent="0.25">
      <c r="C22068" s="158" t="s">
        <v>539</v>
      </c>
      <c r="D22068" s="159">
        <v>577.25</v>
      </c>
    </row>
    <row r="22069" spans="3:4" ht="15" hidden="1" customHeight="1" x14ac:dyDescent="0.25">
      <c r="C22069" s="160" t="s">
        <v>540</v>
      </c>
      <c r="D22069" s="161">
        <v>1281.51</v>
      </c>
    </row>
    <row r="22070" spans="3:4" ht="15" hidden="1" customHeight="1" x14ac:dyDescent="0.25">
      <c r="C22070" s="158" t="s">
        <v>549</v>
      </c>
      <c r="D22070" s="159">
        <v>292.27</v>
      </c>
    </row>
    <row r="22071" spans="3:4" ht="15" hidden="1" customHeight="1" x14ac:dyDescent="0.25">
      <c r="C22071" s="160" t="s">
        <v>547</v>
      </c>
      <c r="D22071" s="161">
        <v>828.23</v>
      </c>
    </row>
    <row r="22072" spans="3:4" ht="15" hidden="1" customHeight="1" x14ac:dyDescent="0.25">
      <c r="C22072" s="158" t="s">
        <v>548</v>
      </c>
      <c r="D22072" s="159">
        <v>180.58</v>
      </c>
    </row>
    <row r="22073" spans="3:4" ht="15" hidden="1" customHeight="1" x14ac:dyDescent="0.25">
      <c r="C22073" s="160" t="s">
        <v>551</v>
      </c>
      <c r="D22073" s="161">
        <v>770.38</v>
      </c>
    </row>
    <row r="22074" spans="3:4" ht="15" hidden="1" customHeight="1" x14ac:dyDescent="0.25">
      <c r="C22074" s="158" t="s">
        <v>547</v>
      </c>
      <c r="D22074" s="159">
        <v>720.77</v>
      </c>
    </row>
    <row r="22075" spans="3:4" ht="15" hidden="1" customHeight="1" x14ac:dyDescent="0.25">
      <c r="C22075" s="160" t="s">
        <v>557</v>
      </c>
      <c r="D22075" s="161">
        <v>114.69</v>
      </c>
    </row>
    <row r="22076" spans="3:4" ht="15" hidden="1" customHeight="1" x14ac:dyDescent="0.25">
      <c r="C22076" s="158" t="s">
        <v>312</v>
      </c>
      <c r="D22076" s="159">
        <v>995.87</v>
      </c>
    </row>
    <row r="22077" spans="3:4" ht="15" hidden="1" customHeight="1" x14ac:dyDescent="0.25">
      <c r="C22077" s="160" t="s">
        <v>312</v>
      </c>
      <c r="D22077" s="161">
        <v>330.49</v>
      </c>
    </row>
    <row r="22078" spans="3:4" ht="15" hidden="1" customHeight="1" x14ac:dyDescent="0.25">
      <c r="C22078" s="158" t="s">
        <v>553</v>
      </c>
      <c r="D22078" s="159">
        <v>640.14</v>
      </c>
    </row>
    <row r="22079" spans="3:4" ht="15" hidden="1" customHeight="1" x14ac:dyDescent="0.25">
      <c r="C22079" s="160" t="s">
        <v>555</v>
      </c>
      <c r="D22079" s="161">
        <v>274.12</v>
      </c>
    </row>
    <row r="22080" spans="3:4" ht="15" hidden="1" customHeight="1" x14ac:dyDescent="0.25">
      <c r="C22080" s="158" t="s">
        <v>542</v>
      </c>
      <c r="D22080" s="159">
        <v>488.83</v>
      </c>
    </row>
    <row r="22081" spans="3:4" ht="15" hidden="1" customHeight="1" x14ac:dyDescent="0.25">
      <c r="C22081" s="160" t="s">
        <v>544</v>
      </c>
      <c r="D22081" s="161">
        <v>458.22</v>
      </c>
    </row>
    <row r="22082" spans="3:4" ht="15" hidden="1" customHeight="1" x14ac:dyDescent="0.25">
      <c r="C22082" s="158" t="s">
        <v>312</v>
      </c>
      <c r="D22082" s="159">
        <v>242.75</v>
      </c>
    </row>
    <row r="22083" spans="3:4" ht="15" hidden="1" customHeight="1" x14ac:dyDescent="0.25">
      <c r="C22083" s="160" t="s">
        <v>553</v>
      </c>
      <c r="D22083" s="161">
        <v>450.15</v>
      </c>
    </row>
    <row r="22084" spans="3:4" ht="15" hidden="1" customHeight="1" x14ac:dyDescent="0.25">
      <c r="C22084" s="158" t="s">
        <v>540</v>
      </c>
      <c r="D22084" s="159">
        <v>389.55</v>
      </c>
    </row>
    <row r="22085" spans="3:4" ht="15" hidden="1" customHeight="1" x14ac:dyDescent="0.25">
      <c r="C22085" s="160" t="s">
        <v>540</v>
      </c>
      <c r="D22085" s="161">
        <v>1103.92</v>
      </c>
    </row>
    <row r="22086" spans="3:4" ht="15" hidden="1" customHeight="1" x14ac:dyDescent="0.25">
      <c r="C22086" s="158" t="s">
        <v>553</v>
      </c>
      <c r="D22086" s="159">
        <v>1275.55</v>
      </c>
    </row>
    <row r="22087" spans="3:4" ht="15" hidden="1" customHeight="1" x14ac:dyDescent="0.25">
      <c r="C22087" s="160" t="s">
        <v>546</v>
      </c>
      <c r="D22087" s="161">
        <v>851.28</v>
      </c>
    </row>
    <row r="22088" spans="3:4" ht="15" hidden="1" customHeight="1" x14ac:dyDescent="0.25">
      <c r="C22088" s="158" t="s">
        <v>307</v>
      </c>
      <c r="D22088" s="159">
        <v>699.6</v>
      </c>
    </row>
    <row r="22089" spans="3:4" ht="15" hidden="1" customHeight="1" x14ac:dyDescent="0.25">
      <c r="C22089" s="160" t="s">
        <v>552</v>
      </c>
      <c r="D22089" s="161">
        <v>315.77</v>
      </c>
    </row>
    <row r="22090" spans="3:4" ht="15" hidden="1" customHeight="1" x14ac:dyDescent="0.25">
      <c r="C22090" s="158" t="s">
        <v>307</v>
      </c>
      <c r="D22090" s="159">
        <v>1136.71</v>
      </c>
    </row>
    <row r="22091" spans="3:4" ht="15" hidden="1" customHeight="1" x14ac:dyDescent="0.25">
      <c r="C22091" s="160" t="s">
        <v>544</v>
      </c>
      <c r="D22091" s="161">
        <v>655.89</v>
      </c>
    </row>
    <row r="22092" spans="3:4" ht="15" hidden="1" customHeight="1" x14ac:dyDescent="0.25">
      <c r="C22092" s="158" t="s">
        <v>541</v>
      </c>
      <c r="D22092" s="159">
        <v>1257.79</v>
      </c>
    </row>
    <row r="22093" spans="3:4" ht="15" hidden="1" customHeight="1" x14ac:dyDescent="0.25">
      <c r="C22093" s="160" t="s">
        <v>545</v>
      </c>
      <c r="D22093" s="161">
        <v>630.92999999999995</v>
      </c>
    </row>
    <row r="22094" spans="3:4" ht="15" hidden="1" customHeight="1" x14ac:dyDescent="0.25">
      <c r="C22094" s="158" t="s">
        <v>312</v>
      </c>
      <c r="D22094" s="159">
        <v>1134.1099999999999</v>
      </c>
    </row>
    <row r="22095" spans="3:4" ht="15" hidden="1" customHeight="1" x14ac:dyDescent="0.25">
      <c r="C22095" s="160" t="s">
        <v>312</v>
      </c>
      <c r="D22095" s="161">
        <v>957.51</v>
      </c>
    </row>
    <row r="22096" spans="3:4" ht="15" hidden="1" customHeight="1" x14ac:dyDescent="0.25">
      <c r="C22096" s="158" t="s">
        <v>553</v>
      </c>
      <c r="D22096" s="159">
        <v>363.34</v>
      </c>
    </row>
    <row r="22097" spans="3:4" ht="15" hidden="1" customHeight="1" x14ac:dyDescent="0.25">
      <c r="C22097" s="160" t="s">
        <v>550</v>
      </c>
      <c r="D22097" s="161">
        <v>1119.19</v>
      </c>
    </row>
    <row r="22098" spans="3:4" ht="15" hidden="1" customHeight="1" x14ac:dyDescent="0.25">
      <c r="C22098" s="158" t="s">
        <v>557</v>
      </c>
      <c r="D22098" s="159">
        <v>694.22</v>
      </c>
    </row>
    <row r="22099" spans="3:4" ht="15" hidden="1" customHeight="1" x14ac:dyDescent="0.25">
      <c r="C22099" s="160" t="s">
        <v>542</v>
      </c>
      <c r="D22099" s="161">
        <v>785.41</v>
      </c>
    </row>
    <row r="22100" spans="3:4" ht="15" hidden="1" customHeight="1" x14ac:dyDescent="0.25">
      <c r="C22100" s="158" t="s">
        <v>540</v>
      </c>
      <c r="D22100" s="159">
        <v>521.33000000000004</v>
      </c>
    </row>
    <row r="22101" spans="3:4" ht="15" hidden="1" customHeight="1" x14ac:dyDescent="0.25">
      <c r="C22101" s="160" t="s">
        <v>544</v>
      </c>
      <c r="D22101" s="161">
        <v>21.01</v>
      </c>
    </row>
    <row r="22102" spans="3:4" ht="15" hidden="1" customHeight="1" x14ac:dyDescent="0.25">
      <c r="C22102" s="158" t="s">
        <v>542</v>
      </c>
      <c r="D22102" s="159">
        <v>966.15</v>
      </c>
    </row>
    <row r="22103" spans="3:4" ht="15" hidden="1" customHeight="1" x14ac:dyDescent="0.25">
      <c r="C22103" s="160" t="s">
        <v>557</v>
      </c>
      <c r="D22103" s="161">
        <v>1038.22</v>
      </c>
    </row>
    <row r="22104" spans="3:4" ht="15" hidden="1" customHeight="1" x14ac:dyDescent="0.25">
      <c r="C22104" s="158" t="s">
        <v>307</v>
      </c>
      <c r="D22104" s="159">
        <v>418.86</v>
      </c>
    </row>
    <row r="22105" spans="3:4" ht="15" hidden="1" customHeight="1" x14ac:dyDescent="0.25">
      <c r="C22105" s="160" t="s">
        <v>553</v>
      </c>
      <c r="D22105" s="161">
        <v>672.54</v>
      </c>
    </row>
    <row r="22106" spans="3:4" ht="15" hidden="1" customHeight="1" x14ac:dyDescent="0.25">
      <c r="C22106" s="158" t="s">
        <v>553</v>
      </c>
      <c r="D22106" s="159">
        <v>724.02</v>
      </c>
    </row>
    <row r="22107" spans="3:4" ht="15" hidden="1" customHeight="1" x14ac:dyDescent="0.25">
      <c r="C22107" s="160" t="s">
        <v>551</v>
      </c>
      <c r="D22107" s="161">
        <v>816.6</v>
      </c>
    </row>
    <row r="22108" spans="3:4" ht="15" hidden="1" customHeight="1" x14ac:dyDescent="0.25">
      <c r="C22108" s="158" t="s">
        <v>546</v>
      </c>
      <c r="D22108" s="159">
        <v>392.59</v>
      </c>
    </row>
    <row r="22109" spans="3:4" ht="15" hidden="1" customHeight="1" x14ac:dyDescent="0.25">
      <c r="C22109" s="160" t="s">
        <v>553</v>
      </c>
      <c r="D22109" s="161">
        <v>582.71</v>
      </c>
    </row>
    <row r="22110" spans="3:4" ht="15" hidden="1" customHeight="1" x14ac:dyDescent="0.25">
      <c r="C22110" s="158" t="s">
        <v>550</v>
      </c>
      <c r="D22110" s="159">
        <v>193.31</v>
      </c>
    </row>
    <row r="22111" spans="3:4" ht="15" hidden="1" customHeight="1" x14ac:dyDescent="0.25">
      <c r="C22111" s="160" t="s">
        <v>540</v>
      </c>
      <c r="D22111" s="161">
        <v>1283.01</v>
      </c>
    </row>
    <row r="22112" spans="3:4" ht="15" hidden="1" customHeight="1" x14ac:dyDescent="0.25">
      <c r="C22112" s="158" t="s">
        <v>554</v>
      </c>
      <c r="D22112" s="159">
        <v>590.54</v>
      </c>
    </row>
    <row r="22113" spans="3:4" ht="15" hidden="1" customHeight="1" x14ac:dyDescent="0.25">
      <c r="C22113" s="160" t="s">
        <v>552</v>
      </c>
      <c r="D22113" s="161">
        <v>913.59</v>
      </c>
    </row>
    <row r="22114" spans="3:4" ht="15" hidden="1" customHeight="1" x14ac:dyDescent="0.25">
      <c r="C22114" s="158" t="s">
        <v>550</v>
      </c>
      <c r="D22114" s="159">
        <v>763.57</v>
      </c>
    </row>
    <row r="22115" spans="3:4" ht="15" hidden="1" customHeight="1" x14ac:dyDescent="0.25">
      <c r="C22115" s="160" t="s">
        <v>543</v>
      </c>
      <c r="D22115" s="161">
        <v>743</v>
      </c>
    </row>
    <row r="22116" spans="3:4" ht="15" hidden="1" customHeight="1" x14ac:dyDescent="0.25">
      <c r="C22116" s="158" t="s">
        <v>547</v>
      </c>
      <c r="D22116" s="159">
        <v>1169.17</v>
      </c>
    </row>
    <row r="22117" spans="3:4" ht="15" hidden="1" customHeight="1" x14ac:dyDescent="0.25">
      <c r="C22117" s="160" t="s">
        <v>551</v>
      </c>
      <c r="D22117" s="161">
        <v>66.28</v>
      </c>
    </row>
    <row r="22118" spans="3:4" ht="15" hidden="1" customHeight="1" x14ac:dyDescent="0.25">
      <c r="C22118" s="158" t="s">
        <v>308</v>
      </c>
      <c r="D22118" s="159">
        <v>929.41</v>
      </c>
    </row>
    <row r="22119" spans="3:4" ht="15" hidden="1" customHeight="1" x14ac:dyDescent="0.25">
      <c r="C22119" s="160" t="s">
        <v>556</v>
      </c>
      <c r="D22119" s="161">
        <v>1082.42</v>
      </c>
    </row>
    <row r="22120" spans="3:4" ht="15" hidden="1" customHeight="1" x14ac:dyDescent="0.25">
      <c r="C22120" s="158" t="s">
        <v>549</v>
      </c>
      <c r="D22120" s="159">
        <v>481.25</v>
      </c>
    </row>
    <row r="22121" spans="3:4" ht="15" hidden="1" customHeight="1" x14ac:dyDescent="0.25">
      <c r="C22121" s="160" t="s">
        <v>312</v>
      </c>
      <c r="D22121" s="161">
        <v>989.53</v>
      </c>
    </row>
    <row r="22122" spans="3:4" ht="15" hidden="1" customHeight="1" x14ac:dyDescent="0.25">
      <c r="C22122" s="158" t="s">
        <v>553</v>
      </c>
      <c r="D22122" s="159">
        <v>1291.1099999999999</v>
      </c>
    </row>
    <row r="22123" spans="3:4" ht="15" hidden="1" customHeight="1" x14ac:dyDescent="0.25">
      <c r="C22123" s="160" t="s">
        <v>312</v>
      </c>
      <c r="D22123" s="161">
        <v>907.87</v>
      </c>
    </row>
    <row r="22124" spans="3:4" ht="15" hidden="1" customHeight="1" x14ac:dyDescent="0.25">
      <c r="C22124" s="158" t="s">
        <v>549</v>
      </c>
      <c r="D22124" s="159">
        <v>192.87</v>
      </c>
    </row>
    <row r="22125" spans="3:4" ht="15" hidden="1" customHeight="1" x14ac:dyDescent="0.25">
      <c r="C22125" s="160" t="s">
        <v>554</v>
      </c>
      <c r="D22125" s="161">
        <v>576.09</v>
      </c>
    </row>
    <row r="22126" spans="3:4" ht="15" hidden="1" customHeight="1" x14ac:dyDescent="0.25">
      <c r="C22126" s="158" t="s">
        <v>540</v>
      </c>
      <c r="D22126" s="159">
        <v>538.26</v>
      </c>
    </row>
    <row r="22127" spans="3:4" ht="15" hidden="1" customHeight="1" x14ac:dyDescent="0.25">
      <c r="C22127" s="160" t="s">
        <v>551</v>
      </c>
      <c r="D22127" s="161">
        <v>1195.6500000000001</v>
      </c>
    </row>
    <row r="22128" spans="3:4" ht="15" hidden="1" customHeight="1" x14ac:dyDescent="0.25">
      <c r="C22128" s="158" t="s">
        <v>542</v>
      </c>
      <c r="D22128" s="159">
        <v>521.91</v>
      </c>
    </row>
    <row r="22129" spans="3:4" ht="15" hidden="1" customHeight="1" x14ac:dyDescent="0.25">
      <c r="C22129" s="160" t="s">
        <v>557</v>
      </c>
      <c r="D22129" s="161">
        <v>143.41</v>
      </c>
    </row>
    <row r="22130" spans="3:4" ht="15" hidden="1" customHeight="1" x14ac:dyDescent="0.25">
      <c r="C22130" s="158" t="s">
        <v>553</v>
      </c>
      <c r="D22130" s="159">
        <v>574.21</v>
      </c>
    </row>
    <row r="22131" spans="3:4" ht="15" hidden="1" customHeight="1" x14ac:dyDescent="0.25">
      <c r="C22131" s="160" t="s">
        <v>312</v>
      </c>
      <c r="D22131" s="161">
        <v>971.35</v>
      </c>
    </row>
    <row r="22132" spans="3:4" ht="15" hidden="1" customHeight="1" x14ac:dyDescent="0.25">
      <c r="C22132" s="158" t="s">
        <v>312</v>
      </c>
      <c r="D22132" s="159">
        <v>231.36</v>
      </c>
    </row>
    <row r="22133" spans="3:4" ht="15" hidden="1" customHeight="1" x14ac:dyDescent="0.25">
      <c r="C22133" s="160" t="s">
        <v>550</v>
      </c>
      <c r="D22133" s="161">
        <v>696.75</v>
      </c>
    </row>
    <row r="22134" spans="3:4" ht="15" hidden="1" customHeight="1" x14ac:dyDescent="0.25">
      <c r="C22134" s="158" t="s">
        <v>312</v>
      </c>
      <c r="D22134" s="159">
        <v>391.54</v>
      </c>
    </row>
    <row r="22135" spans="3:4" ht="15" hidden="1" customHeight="1" x14ac:dyDescent="0.25">
      <c r="C22135" s="160" t="s">
        <v>312</v>
      </c>
      <c r="D22135" s="161">
        <v>245.97</v>
      </c>
    </row>
    <row r="22136" spans="3:4" ht="15" hidden="1" customHeight="1" x14ac:dyDescent="0.25">
      <c r="C22136" s="158" t="s">
        <v>545</v>
      </c>
      <c r="D22136" s="159">
        <v>1199.3399999999999</v>
      </c>
    </row>
    <row r="22137" spans="3:4" ht="15" hidden="1" customHeight="1" x14ac:dyDescent="0.25">
      <c r="C22137" s="160" t="s">
        <v>539</v>
      </c>
      <c r="D22137" s="161">
        <v>907.68</v>
      </c>
    </row>
    <row r="22138" spans="3:4" ht="15" hidden="1" customHeight="1" x14ac:dyDescent="0.25">
      <c r="C22138" s="158" t="s">
        <v>309</v>
      </c>
      <c r="D22138" s="159">
        <v>365.68</v>
      </c>
    </row>
    <row r="22139" spans="3:4" ht="15" hidden="1" customHeight="1" x14ac:dyDescent="0.25">
      <c r="C22139" s="160" t="s">
        <v>551</v>
      </c>
      <c r="D22139" s="161">
        <v>1155.8800000000001</v>
      </c>
    </row>
    <row r="22140" spans="3:4" ht="15" hidden="1" customHeight="1" x14ac:dyDescent="0.25">
      <c r="C22140" s="158" t="s">
        <v>550</v>
      </c>
      <c r="D22140" s="159">
        <v>687.72</v>
      </c>
    </row>
    <row r="22141" spans="3:4" ht="15" hidden="1" customHeight="1" x14ac:dyDescent="0.25">
      <c r="C22141" s="160" t="s">
        <v>541</v>
      </c>
      <c r="D22141" s="161">
        <v>646.1</v>
      </c>
    </row>
    <row r="22142" spans="3:4" ht="15" hidden="1" customHeight="1" x14ac:dyDescent="0.25">
      <c r="C22142" s="158" t="s">
        <v>557</v>
      </c>
      <c r="D22142" s="159">
        <v>420.25</v>
      </c>
    </row>
    <row r="22143" spans="3:4" ht="15" hidden="1" customHeight="1" x14ac:dyDescent="0.25">
      <c r="C22143" s="160" t="s">
        <v>543</v>
      </c>
      <c r="D22143" s="161">
        <v>1253.53</v>
      </c>
    </row>
    <row r="22144" spans="3:4" ht="15" hidden="1" customHeight="1" x14ac:dyDescent="0.25">
      <c r="C22144" s="158" t="s">
        <v>540</v>
      </c>
      <c r="D22144" s="159">
        <v>763.66</v>
      </c>
    </row>
    <row r="22145" spans="3:4" ht="15" hidden="1" customHeight="1" x14ac:dyDescent="0.25">
      <c r="C22145" s="160" t="s">
        <v>544</v>
      </c>
      <c r="D22145" s="161">
        <v>880.93</v>
      </c>
    </row>
    <row r="22146" spans="3:4" ht="15" hidden="1" customHeight="1" x14ac:dyDescent="0.25">
      <c r="C22146" s="158" t="s">
        <v>552</v>
      </c>
      <c r="D22146" s="159">
        <v>475.87</v>
      </c>
    </row>
    <row r="22147" spans="3:4" ht="15" hidden="1" customHeight="1" x14ac:dyDescent="0.25">
      <c r="C22147" s="160" t="s">
        <v>539</v>
      </c>
      <c r="D22147" s="161">
        <v>858.59</v>
      </c>
    </row>
    <row r="22148" spans="3:4" ht="15" hidden="1" customHeight="1" x14ac:dyDescent="0.25">
      <c r="C22148" s="158" t="s">
        <v>543</v>
      </c>
      <c r="D22148" s="159">
        <v>675.72</v>
      </c>
    </row>
    <row r="22149" spans="3:4" ht="15" hidden="1" customHeight="1" x14ac:dyDescent="0.25">
      <c r="C22149" s="160" t="s">
        <v>551</v>
      </c>
      <c r="D22149" s="161">
        <v>258.33999999999997</v>
      </c>
    </row>
    <row r="22150" spans="3:4" ht="15" hidden="1" customHeight="1" x14ac:dyDescent="0.25">
      <c r="C22150" s="158" t="s">
        <v>556</v>
      </c>
      <c r="D22150" s="159">
        <v>734.42</v>
      </c>
    </row>
    <row r="22151" spans="3:4" ht="15" hidden="1" customHeight="1" x14ac:dyDescent="0.25">
      <c r="C22151" s="160" t="s">
        <v>312</v>
      </c>
      <c r="D22151" s="161">
        <v>57.82</v>
      </c>
    </row>
    <row r="22152" spans="3:4" ht="15" hidden="1" customHeight="1" x14ac:dyDescent="0.25">
      <c r="C22152" s="158" t="s">
        <v>312</v>
      </c>
      <c r="D22152" s="159">
        <v>1053.97</v>
      </c>
    </row>
    <row r="22153" spans="3:4" ht="15" hidden="1" customHeight="1" x14ac:dyDescent="0.25">
      <c r="C22153" s="160" t="s">
        <v>544</v>
      </c>
      <c r="D22153" s="161">
        <v>95.5</v>
      </c>
    </row>
    <row r="22154" spans="3:4" ht="15" hidden="1" customHeight="1" x14ac:dyDescent="0.25">
      <c r="C22154" s="158" t="s">
        <v>557</v>
      </c>
      <c r="D22154" s="159">
        <v>825.14</v>
      </c>
    </row>
    <row r="22155" spans="3:4" ht="15" hidden="1" customHeight="1" x14ac:dyDescent="0.25">
      <c r="C22155" s="160" t="s">
        <v>552</v>
      </c>
      <c r="D22155" s="161">
        <v>662.23</v>
      </c>
    </row>
    <row r="22156" spans="3:4" ht="15" hidden="1" customHeight="1" x14ac:dyDescent="0.25">
      <c r="C22156" s="158" t="s">
        <v>308</v>
      </c>
      <c r="D22156" s="159">
        <v>379.47</v>
      </c>
    </row>
    <row r="22157" spans="3:4" ht="15" hidden="1" customHeight="1" x14ac:dyDescent="0.25">
      <c r="C22157" s="160" t="s">
        <v>556</v>
      </c>
      <c r="D22157" s="161">
        <v>1091.46</v>
      </c>
    </row>
    <row r="22158" spans="3:4" ht="15" hidden="1" customHeight="1" x14ac:dyDescent="0.25">
      <c r="C22158" s="158" t="s">
        <v>545</v>
      </c>
      <c r="D22158" s="159">
        <v>1051.03</v>
      </c>
    </row>
    <row r="22159" spans="3:4" ht="15" hidden="1" customHeight="1" x14ac:dyDescent="0.25">
      <c r="C22159" s="160" t="s">
        <v>551</v>
      </c>
      <c r="D22159" s="161">
        <v>247.97</v>
      </c>
    </row>
    <row r="22160" spans="3:4" ht="15" hidden="1" customHeight="1" x14ac:dyDescent="0.25">
      <c r="C22160" s="158" t="s">
        <v>309</v>
      </c>
      <c r="D22160" s="159">
        <v>350.13</v>
      </c>
    </row>
    <row r="22161" spans="3:4" ht="15" hidden="1" customHeight="1" x14ac:dyDescent="0.25">
      <c r="C22161" s="160" t="s">
        <v>539</v>
      </c>
      <c r="D22161" s="161">
        <v>583.76</v>
      </c>
    </row>
    <row r="22162" spans="3:4" ht="15" hidden="1" customHeight="1" x14ac:dyDescent="0.25">
      <c r="C22162" s="158" t="s">
        <v>539</v>
      </c>
      <c r="D22162" s="159">
        <v>625.66</v>
      </c>
    </row>
    <row r="22163" spans="3:4" ht="15" hidden="1" customHeight="1" x14ac:dyDescent="0.25">
      <c r="C22163" s="160" t="s">
        <v>547</v>
      </c>
      <c r="D22163" s="161">
        <v>356.23</v>
      </c>
    </row>
    <row r="22164" spans="3:4" ht="15" hidden="1" customHeight="1" x14ac:dyDescent="0.25">
      <c r="C22164" s="158" t="s">
        <v>553</v>
      </c>
      <c r="D22164" s="159">
        <v>977.81</v>
      </c>
    </row>
    <row r="22165" spans="3:4" ht="15" hidden="1" customHeight="1" x14ac:dyDescent="0.25">
      <c r="C22165" s="160" t="s">
        <v>308</v>
      </c>
      <c r="D22165" s="161">
        <v>776.56</v>
      </c>
    </row>
    <row r="22166" spans="3:4" ht="15" hidden="1" customHeight="1" x14ac:dyDescent="0.25">
      <c r="C22166" s="158" t="s">
        <v>556</v>
      </c>
      <c r="D22166" s="159">
        <v>762.13</v>
      </c>
    </row>
    <row r="22167" spans="3:4" ht="15" hidden="1" customHeight="1" x14ac:dyDescent="0.25">
      <c r="C22167" s="160" t="s">
        <v>545</v>
      </c>
      <c r="D22167" s="161">
        <v>356.3</v>
      </c>
    </row>
    <row r="22168" spans="3:4" ht="15" hidden="1" customHeight="1" x14ac:dyDescent="0.25">
      <c r="C22168" s="158" t="s">
        <v>308</v>
      </c>
      <c r="D22168" s="159">
        <v>1058.44</v>
      </c>
    </row>
    <row r="22169" spans="3:4" ht="15" hidden="1" customHeight="1" x14ac:dyDescent="0.25">
      <c r="C22169" s="160" t="s">
        <v>540</v>
      </c>
      <c r="D22169" s="161">
        <v>493.63</v>
      </c>
    </row>
    <row r="22170" spans="3:4" ht="15" hidden="1" customHeight="1" x14ac:dyDescent="0.25">
      <c r="C22170" s="158" t="s">
        <v>307</v>
      </c>
      <c r="D22170" s="159">
        <v>809.61</v>
      </c>
    </row>
    <row r="22171" spans="3:4" ht="15" hidden="1" customHeight="1" x14ac:dyDescent="0.25">
      <c r="C22171" s="160" t="s">
        <v>553</v>
      </c>
      <c r="D22171" s="161">
        <v>1167.45</v>
      </c>
    </row>
    <row r="22172" spans="3:4" ht="15" hidden="1" customHeight="1" x14ac:dyDescent="0.25">
      <c r="C22172" s="158" t="s">
        <v>557</v>
      </c>
      <c r="D22172" s="159">
        <v>1228.01</v>
      </c>
    </row>
    <row r="22173" spans="3:4" ht="15" hidden="1" customHeight="1" x14ac:dyDescent="0.25">
      <c r="C22173" s="160" t="s">
        <v>308</v>
      </c>
      <c r="D22173" s="161">
        <v>80.67</v>
      </c>
    </row>
    <row r="22174" spans="3:4" ht="15" hidden="1" customHeight="1" x14ac:dyDescent="0.25">
      <c r="C22174" s="158" t="s">
        <v>542</v>
      </c>
      <c r="D22174" s="159">
        <v>781.62</v>
      </c>
    </row>
    <row r="22175" spans="3:4" ht="15" hidden="1" customHeight="1" x14ac:dyDescent="0.25">
      <c r="C22175" s="160" t="s">
        <v>542</v>
      </c>
      <c r="D22175" s="161">
        <v>856.27</v>
      </c>
    </row>
    <row r="22176" spans="3:4" ht="15" hidden="1" customHeight="1" x14ac:dyDescent="0.25">
      <c r="C22176" s="158" t="s">
        <v>308</v>
      </c>
      <c r="D22176" s="159">
        <v>248.14</v>
      </c>
    </row>
    <row r="22177" spans="3:4" ht="15" hidden="1" customHeight="1" x14ac:dyDescent="0.25">
      <c r="C22177" s="160" t="s">
        <v>557</v>
      </c>
      <c r="D22177" s="161">
        <v>823.61</v>
      </c>
    </row>
    <row r="22178" spans="3:4" ht="15" hidden="1" customHeight="1" x14ac:dyDescent="0.25">
      <c r="C22178" s="158" t="s">
        <v>542</v>
      </c>
      <c r="D22178" s="159">
        <v>716.92</v>
      </c>
    </row>
    <row r="22179" spans="3:4" ht="15" hidden="1" customHeight="1" x14ac:dyDescent="0.25">
      <c r="C22179" s="160" t="s">
        <v>312</v>
      </c>
      <c r="D22179" s="161">
        <v>186.64</v>
      </c>
    </row>
    <row r="22180" spans="3:4" ht="15" hidden="1" customHeight="1" x14ac:dyDescent="0.25">
      <c r="C22180" s="158" t="s">
        <v>540</v>
      </c>
      <c r="D22180" s="159">
        <v>26.73</v>
      </c>
    </row>
    <row r="22181" spans="3:4" ht="15" hidden="1" customHeight="1" x14ac:dyDescent="0.25">
      <c r="C22181" s="160" t="s">
        <v>539</v>
      </c>
      <c r="D22181" s="161">
        <v>316.49</v>
      </c>
    </row>
    <row r="22182" spans="3:4" ht="15" hidden="1" customHeight="1" x14ac:dyDescent="0.25">
      <c r="C22182" s="158" t="s">
        <v>309</v>
      </c>
      <c r="D22182" s="159">
        <v>1278.44</v>
      </c>
    </row>
    <row r="22183" spans="3:4" ht="15" hidden="1" customHeight="1" x14ac:dyDescent="0.25">
      <c r="C22183" s="160" t="s">
        <v>309</v>
      </c>
      <c r="D22183" s="161">
        <v>1005.31</v>
      </c>
    </row>
    <row r="22184" spans="3:4" ht="15" hidden="1" customHeight="1" x14ac:dyDescent="0.25">
      <c r="C22184" s="158" t="s">
        <v>308</v>
      </c>
      <c r="D22184" s="159">
        <v>697.55</v>
      </c>
    </row>
    <row r="22185" spans="3:4" ht="15" hidden="1" customHeight="1" x14ac:dyDescent="0.25">
      <c r="C22185" s="160" t="s">
        <v>307</v>
      </c>
      <c r="D22185" s="161">
        <v>883.07</v>
      </c>
    </row>
    <row r="22186" spans="3:4" ht="15" hidden="1" customHeight="1" x14ac:dyDescent="0.25">
      <c r="C22186" s="158" t="s">
        <v>312</v>
      </c>
      <c r="D22186" s="159">
        <v>1166.31</v>
      </c>
    </row>
    <row r="22187" spans="3:4" ht="15" hidden="1" customHeight="1" x14ac:dyDescent="0.25">
      <c r="C22187" s="160" t="s">
        <v>546</v>
      </c>
      <c r="D22187" s="161">
        <v>326.17</v>
      </c>
    </row>
    <row r="22188" spans="3:4" ht="15" hidden="1" customHeight="1" x14ac:dyDescent="0.25">
      <c r="C22188" s="158" t="s">
        <v>551</v>
      </c>
      <c r="D22188" s="159">
        <v>204.4</v>
      </c>
    </row>
    <row r="22189" spans="3:4" ht="15" hidden="1" customHeight="1" x14ac:dyDescent="0.25">
      <c r="C22189" s="160" t="s">
        <v>552</v>
      </c>
      <c r="D22189" s="161">
        <v>657.61</v>
      </c>
    </row>
    <row r="22190" spans="3:4" ht="15" hidden="1" customHeight="1" x14ac:dyDescent="0.25">
      <c r="C22190" s="158" t="s">
        <v>545</v>
      </c>
      <c r="D22190" s="159">
        <v>786.88</v>
      </c>
    </row>
    <row r="22191" spans="3:4" ht="15" hidden="1" customHeight="1" x14ac:dyDescent="0.25">
      <c r="C22191" s="160" t="s">
        <v>540</v>
      </c>
      <c r="D22191" s="161">
        <v>1041.3399999999999</v>
      </c>
    </row>
    <row r="22192" spans="3:4" ht="15" hidden="1" customHeight="1" x14ac:dyDescent="0.25">
      <c r="C22192" s="158" t="s">
        <v>544</v>
      </c>
      <c r="D22192" s="159">
        <v>397.28</v>
      </c>
    </row>
    <row r="22193" spans="3:4" ht="15" hidden="1" customHeight="1" x14ac:dyDescent="0.25">
      <c r="C22193" s="160" t="s">
        <v>550</v>
      </c>
      <c r="D22193" s="161">
        <v>398.74</v>
      </c>
    </row>
    <row r="22194" spans="3:4" ht="15" hidden="1" customHeight="1" x14ac:dyDescent="0.25">
      <c r="C22194" s="158" t="s">
        <v>546</v>
      </c>
      <c r="D22194" s="159">
        <v>1228.71</v>
      </c>
    </row>
    <row r="22195" spans="3:4" ht="15" hidden="1" customHeight="1" x14ac:dyDescent="0.25">
      <c r="C22195" s="160" t="s">
        <v>545</v>
      </c>
      <c r="D22195" s="161">
        <v>803.47</v>
      </c>
    </row>
    <row r="22196" spans="3:4" ht="15" hidden="1" customHeight="1" x14ac:dyDescent="0.25">
      <c r="C22196" s="158" t="s">
        <v>312</v>
      </c>
      <c r="D22196" s="159">
        <v>324.60000000000002</v>
      </c>
    </row>
    <row r="22197" spans="3:4" ht="15" hidden="1" customHeight="1" x14ac:dyDescent="0.25">
      <c r="C22197" s="160" t="s">
        <v>552</v>
      </c>
      <c r="D22197" s="161">
        <v>97.37</v>
      </c>
    </row>
    <row r="22198" spans="3:4" ht="15" hidden="1" customHeight="1" x14ac:dyDescent="0.25">
      <c r="C22198" s="158" t="s">
        <v>540</v>
      </c>
      <c r="D22198" s="159">
        <v>58.84</v>
      </c>
    </row>
    <row r="22199" spans="3:4" ht="15" hidden="1" customHeight="1" x14ac:dyDescent="0.25">
      <c r="C22199" s="160" t="s">
        <v>557</v>
      </c>
      <c r="D22199" s="161">
        <v>443.07</v>
      </c>
    </row>
    <row r="22200" spans="3:4" ht="15" hidden="1" customHeight="1" x14ac:dyDescent="0.25">
      <c r="C22200" s="158" t="s">
        <v>554</v>
      </c>
      <c r="D22200" s="159">
        <v>935.59</v>
      </c>
    </row>
    <row r="22201" spans="3:4" ht="15" hidden="1" customHeight="1" x14ac:dyDescent="0.25">
      <c r="C22201" s="160" t="s">
        <v>543</v>
      </c>
      <c r="D22201" s="161">
        <v>1065.4100000000001</v>
      </c>
    </row>
    <row r="22202" spans="3:4" ht="15" hidden="1" customHeight="1" x14ac:dyDescent="0.25">
      <c r="C22202" s="158" t="s">
        <v>558</v>
      </c>
      <c r="D22202" s="159">
        <v>390.33</v>
      </c>
    </row>
    <row r="22203" spans="3:4" ht="15" hidden="1" customHeight="1" x14ac:dyDescent="0.25">
      <c r="C22203" s="160" t="s">
        <v>553</v>
      </c>
      <c r="D22203" s="161">
        <v>918.51</v>
      </c>
    </row>
    <row r="22204" spans="3:4" ht="15" hidden="1" customHeight="1" x14ac:dyDescent="0.25">
      <c r="C22204" s="158" t="s">
        <v>546</v>
      </c>
      <c r="D22204" s="159">
        <v>651.67999999999995</v>
      </c>
    </row>
    <row r="22205" spans="3:4" ht="15" hidden="1" customHeight="1" x14ac:dyDescent="0.25">
      <c r="C22205" s="160" t="s">
        <v>309</v>
      </c>
      <c r="D22205" s="161">
        <v>381.87</v>
      </c>
    </row>
    <row r="22206" spans="3:4" ht="15" hidden="1" customHeight="1" x14ac:dyDescent="0.25">
      <c r="C22206" s="158" t="s">
        <v>553</v>
      </c>
      <c r="D22206" s="159">
        <v>301.33</v>
      </c>
    </row>
    <row r="22207" spans="3:4" ht="15" hidden="1" customHeight="1" x14ac:dyDescent="0.25">
      <c r="C22207" s="160" t="s">
        <v>542</v>
      </c>
      <c r="D22207" s="161">
        <v>1141.04</v>
      </c>
    </row>
    <row r="22208" spans="3:4" ht="15" hidden="1" customHeight="1" x14ac:dyDescent="0.25">
      <c r="C22208" s="158" t="s">
        <v>546</v>
      </c>
      <c r="D22208" s="159">
        <v>269.44</v>
      </c>
    </row>
    <row r="22209" spans="3:4" ht="15" hidden="1" customHeight="1" x14ac:dyDescent="0.25">
      <c r="C22209" s="160" t="s">
        <v>553</v>
      </c>
      <c r="D22209" s="161">
        <v>1286.3800000000001</v>
      </c>
    </row>
    <row r="22210" spans="3:4" ht="15" hidden="1" customHeight="1" x14ac:dyDescent="0.25">
      <c r="C22210" s="158" t="s">
        <v>539</v>
      </c>
      <c r="D22210" s="159">
        <v>64.38</v>
      </c>
    </row>
    <row r="22211" spans="3:4" ht="15" hidden="1" customHeight="1" x14ac:dyDescent="0.25">
      <c r="C22211" s="160" t="s">
        <v>557</v>
      </c>
      <c r="D22211" s="161">
        <v>250.09</v>
      </c>
    </row>
    <row r="22212" spans="3:4" ht="15" hidden="1" customHeight="1" x14ac:dyDescent="0.25">
      <c r="C22212" s="158" t="s">
        <v>550</v>
      </c>
      <c r="D22212" s="159">
        <v>1260.1099999999999</v>
      </c>
    </row>
    <row r="22213" spans="3:4" ht="15" hidden="1" customHeight="1" x14ac:dyDescent="0.25">
      <c r="C22213" s="160" t="s">
        <v>554</v>
      </c>
      <c r="D22213" s="161">
        <v>89.11</v>
      </c>
    </row>
    <row r="22214" spans="3:4" ht="15" hidden="1" customHeight="1" x14ac:dyDescent="0.25">
      <c r="C22214" s="158" t="s">
        <v>539</v>
      </c>
      <c r="D22214" s="159">
        <v>717.49</v>
      </c>
    </row>
    <row r="22215" spans="3:4" ht="15" hidden="1" customHeight="1" x14ac:dyDescent="0.25">
      <c r="C22215" s="160" t="s">
        <v>545</v>
      </c>
      <c r="D22215" s="161">
        <v>1267.2</v>
      </c>
    </row>
    <row r="22216" spans="3:4" ht="15" hidden="1" customHeight="1" x14ac:dyDescent="0.25">
      <c r="C22216" s="158" t="s">
        <v>553</v>
      </c>
      <c r="D22216" s="159">
        <v>675.1</v>
      </c>
    </row>
    <row r="22217" spans="3:4" ht="15" hidden="1" customHeight="1" x14ac:dyDescent="0.25">
      <c r="C22217" s="160" t="s">
        <v>540</v>
      </c>
      <c r="D22217" s="161">
        <v>383.94</v>
      </c>
    </row>
    <row r="22218" spans="3:4" ht="15" hidden="1" customHeight="1" x14ac:dyDescent="0.25">
      <c r="C22218" s="158" t="s">
        <v>553</v>
      </c>
      <c r="D22218" s="159">
        <v>90.45</v>
      </c>
    </row>
    <row r="22219" spans="3:4" ht="15" hidden="1" customHeight="1" x14ac:dyDescent="0.25">
      <c r="C22219" s="160" t="s">
        <v>551</v>
      </c>
      <c r="D22219" s="161">
        <v>264.83</v>
      </c>
    </row>
    <row r="22220" spans="3:4" ht="15" hidden="1" customHeight="1" x14ac:dyDescent="0.25">
      <c r="C22220" s="158" t="s">
        <v>555</v>
      </c>
      <c r="D22220" s="159">
        <v>775.17</v>
      </c>
    </row>
    <row r="22221" spans="3:4" ht="15" hidden="1" customHeight="1" x14ac:dyDescent="0.25">
      <c r="C22221" s="160" t="s">
        <v>543</v>
      </c>
      <c r="D22221" s="161">
        <v>540</v>
      </c>
    </row>
    <row r="22222" spans="3:4" ht="15" hidden="1" customHeight="1" x14ac:dyDescent="0.25">
      <c r="C22222" s="158" t="s">
        <v>547</v>
      </c>
      <c r="D22222" s="159">
        <v>1293.58</v>
      </c>
    </row>
    <row r="22223" spans="3:4" ht="15" hidden="1" customHeight="1" x14ac:dyDescent="0.25">
      <c r="C22223" s="160" t="s">
        <v>309</v>
      </c>
      <c r="D22223" s="161">
        <v>645.17999999999995</v>
      </c>
    </row>
    <row r="22224" spans="3:4" ht="15" hidden="1" customHeight="1" x14ac:dyDescent="0.25">
      <c r="C22224" s="158" t="s">
        <v>308</v>
      </c>
      <c r="D22224" s="159">
        <v>116.84</v>
      </c>
    </row>
    <row r="22225" spans="3:4" ht="15" hidden="1" customHeight="1" x14ac:dyDescent="0.25">
      <c r="C22225" s="160" t="s">
        <v>554</v>
      </c>
      <c r="D22225" s="161">
        <v>531.98</v>
      </c>
    </row>
    <row r="22226" spans="3:4" ht="15" hidden="1" customHeight="1" x14ac:dyDescent="0.25">
      <c r="C22226" s="158" t="s">
        <v>544</v>
      </c>
      <c r="D22226" s="159">
        <v>466.19</v>
      </c>
    </row>
    <row r="22227" spans="3:4" ht="15" hidden="1" customHeight="1" x14ac:dyDescent="0.25">
      <c r="C22227" s="160" t="s">
        <v>539</v>
      </c>
      <c r="D22227" s="161">
        <v>1241.0999999999999</v>
      </c>
    </row>
    <row r="22228" spans="3:4" ht="15" hidden="1" customHeight="1" x14ac:dyDescent="0.25">
      <c r="C22228" s="158" t="s">
        <v>554</v>
      </c>
      <c r="D22228" s="159">
        <v>949.37</v>
      </c>
    </row>
    <row r="22229" spans="3:4" ht="15" hidden="1" customHeight="1" x14ac:dyDescent="0.25">
      <c r="C22229" s="160" t="s">
        <v>547</v>
      </c>
      <c r="D22229" s="161">
        <v>160.97</v>
      </c>
    </row>
    <row r="22230" spans="3:4" ht="15" hidden="1" customHeight="1" x14ac:dyDescent="0.25">
      <c r="C22230" s="158" t="s">
        <v>555</v>
      </c>
      <c r="D22230" s="159">
        <v>1102.51</v>
      </c>
    </row>
    <row r="22231" spans="3:4" ht="15" hidden="1" customHeight="1" x14ac:dyDescent="0.25">
      <c r="C22231" s="160" t="s">
        <v>542</v>
      </c>
      <c r="D22231" s="161">
        <v>1053.8699999999999</v>
      </c>
    </row>
    <row r="22232" spans="3:4" ht="15" hidden="1" customHeight="1" x14ac:dyDescent="0.25">
      <c r="C22232" s="158" t="s">
        <v>541</v>
      </c>
      <c r="D22232" s="159">
        <v>426.49</v>
      </c>
    </row>
    <row r="22233" spans="3:4" ht="15" hidden="1" customHeight="1" x14ac:dyDescent="0.25">
      <c r="C22233" s="160" t="s">
        <v>546</v>
      </c>
      <c r="D22233" s="161">
        <v>488.69</v>
      </c>
    </row>
    <row r="22234" spans="3:4" ht="15" hidden="1" customHeight="1" x14ac:dyDescent="0.25">
      <c r="C22234" s="158" t="s">
        <v>544</v>
      </c>
      <c r="D22234" s="159">
        <v>1259.0899999999999</v>
      </c>
    </row>
    <row r="22235" spans="3:4" ht="15" hidden="1" customHeight="1" x14ac:dyDescent="0.25">
      <c r="C22235" s="160" t="s">
        <v>540</v>
      </c>
      <c r="D22235" s="161">
        <v>376.31</v>
      </c>
    </row>
    <row r="22236" spans="3:4" ht="15" hidden="1" customHeight="1" x14ac:dyDescent="0.25">
      <c r="C22236" s="158" t="s">
        <v>539</v>
      </c>
      <c r="D22236" s="159">
        <v>965.57</v>
      </c>
    </row>
    <row r="22237" spans="3:4" ht="15" hidden="1" customHeight="1" x14ac:dyDescent="0.25">
      <c r="C22237" s="160" t="s">
        <v>550</v>
      </c>
      <c r="D22237" s="161">
        <v>315.67</v>
      </c>
    </row>
    <row r="22238" spans="3:4" ht="15" hidden="1" customHeight="1" x14ac:dyDescent="0.25">
      <c r="C22238" s="158" t="s">
        <v>549</v>
      </c>
      <c r="D22238" s="159">
        <v>65.349999999999994</v>
      </c>
    </row>
    <row r="22239" spans="3:4" ht="15" hidden="1" customHeight="1" x14ac:dyDescent="0.25">
      <c r="C22239" s="160" t="s">
        <v>309</v>
      </c>
      <c r="D22239" s="161">
        <v>1127.1600000000001</v>
      </c>
    </row>
    <row r="22240" spans="3:4" ht="15" hidden="1" customHeight="1" x14ac:dyDescent="0.25">
      <c r="C22240" s="158" t="s">
        <v>307</v>
      </c>
      <c r="D22240" s="159">
        <v>1111.28</v>
      </c>
    </row>
    <row r="22241" spans="3:4" ht="15" hidden="1" customHeight="1" x14ac:dyDescent="0.25">
      <c r="C22241" s="160" t="s">
        <v>309</v>
      </c>
      <c r="D22241" s="161">
        <v>537.01</v>
      </c>
    </row>
    <row r="22242" spans="3:4" ht="15" hidden="1" customHeight="1" x14ac:dyDescent="0.25">
      <c r="C22242" s="158" t="s">
        <v>546</v>
      </c>
      <c r="D22242" s="159">
        <v>590.02</v>
      </c>
    </row>
    <row r="22243" spans="3:4" ht="15" hidden="1" customHeight="1" x14ac:dyDescent="0.25">
      <c r="C22243" s="160" t="s">
        <v>543</v>
      </c>
      <c r="D22243" s="161">
        <v>814.17</v>
      </c>
    </row>
    <row r="22244" spans="3:4" ht="15" hidden="1" customHeight="1" x14ac:dyDescent="0.25">
      <c r="C22244" s="158" t="s">
        <v>542</v>
      </c>
      <c r="D22244" s="159">
        <v>166.32</v>
      </c>
    </row>
    <row r="22245" spans="3:4" ht="15" hidden="1" customHeight="1" x14ac:dyDescent="0.25">
      <c r="C22245" s="160" t="s">
        <v>551</v>
      </c>
      <c r="D22245" s="161">
        <v>1069.51</v>
      </c>
    </row>
    <row r="22246" spans="3:4" ht="15" hidden="1" customHeight="1" x14ac:dyDescent="0.25">
      <c r="C22246" s="158" t="s">
        <v>556</v>
      </c>
      <c r="D22246" s="159">
        <v>861.13</v>
      </c>
    </row>
    <row r="22247" spans="3:4" ht="15" hidden="1" customHeight="1" x14ac:dyDescent="0.25">
      <c r="C22247" s="160" t="s">
        <v>547</v>
      </c>
      <c r="D22247" s="161">
        <v>1105.6600000000001</v>
      </c>
    </row>
    <row r="22248" spans="3:4" ht="15" hidden="1" customHeight="1" x14ac:dyDescent="0.25">
      <c r="C22248" s="158" t="s">
        <v>547</v>
      </c>
      <c r="D22248" s="159">
        <v>1118.42</v>
      </c>
    </row>
    <row r="22249" spans="3:4" ht="15" hidden="1" customHeight="1" x14ac:dyDescent="0.25">
      <c r="C22249" s="160" t="s">
        <v>543</v>
      </c>
      <c r="D22249" s="161">
        <v>1117.1500000000001</v>
      </c>
    </row>
    <row r="22250" spans="3:4" ht="15" hidden="1" customHeight="1" x14ac:dyDescent="0.25">
      <c r="C22250" s="158" t="s">
        <v>549</v>
      </c>
      <c r="D22250" s="159">
        <v>280.04000000000002</v>
      </c>
    </row>
    <row r="22251" spans="3:4" ht="15" hidden="1" customHeight="1" x14ac:dyDescent="0.25">
      <c r="C22251" s="160" t="s">
        <v>546</v>
      </c>
      <c r="D22251" s="161">
        <v>568.42999999999995</v>
      </c>
    </row>
    <row r="22252" spans="3:4" ht="15" hidden="1" customHeight="1" x14ac:dyDescent="0.25">
      <c r="C22252" s="158" t="s">
        <v>312</v>
      </c>
      <c r="D22252" s="159">
        <v>434.07</v>
      </c>
    </row>
    <row r="22253" spans="3:4" ht="15" hidden="1" customHeight="1" x14ac:dyDescent="0.25">
      <c r="C22253" s="160" t="s">
        <v>539</v>
      </c>
      <c r="D22253" s="161">
        <v>575.51</v>
      </c>
    </row>
    <row r="22254" spans="3:4" ht="15" hidden="1" customHeight="1" x14ac:dyDescent="0.25">
      <c r="C22254" s="158" t="s">
        <v>551</v>
      </c>
      <c r="D22254" s="159">
        <v>856.58</v>
      </c>
    </row>
    <row r="22255" spans="3:4" ht="15" hidden="1" customHeight="1" x14ac:dyDescent="0.25">
      <c r="C22255" s="160" t="s">
        <v>554</v>
      </c>
      <c r="D22255" s="161">
        <v>441.72</v>
      </c>
    </row>
    <row r="22256" spans="3:4" ht="15" hidden="1" customHeight="1" x14ac:dyDescent="0.25">
      <c r="C22256" s="158" t="s">
        <v>307</v>
      </c>
      <c r="D22256" s="159">
        <v>933.73</v>
      </c>
    </row>
    <row r="22257" spans="3:4" ht="15" hidden="1" customHeight="1" x14ac:dyDescent="0.25">
      <c r="C22257" s="160" t="s">
        <v>545</v>
      </c>
      <c r="D22257" s="161">
        <v>272.44</v>
      </c>
    </row>
    <row r="22258" spans="3:4" ht="15" hidden="1" customHeight="1" x14ac:dyDescent="0.25">
      <c r="C22258" s="158" t="s">
        <v>308</v>
      </c>
      <c r="D22258" s="159">
        <v>599.02</v>
      </c>
    </row>
    <row r="22259" spans="3:4" ht="15" hidden="1" customHeight="1" x14ac:dyDescent="0.25">
      <c r="C22259" s="160" t="s">
        <v>312</v>
      </c>
      <c r="D22259" s="161">
        <v>1170.8800000000001</v>
      </c>
    </row>
    <row r="22260" spans="3:4" ht="15" hidden="1" customHeight="1" x14ac:dyDescent="0.25">
      <c r="C22260" s="158" t="s">
        <v>542</v>
      </c>
      <c r="D22260" s="159">
        <v>1019.05</v>
      </c>
    </row>
    <row r="22261" spans="3:4" ht="15" hidden="1" customHeight="1" x14ac:dyDescent="0.25">
      <c r="C22261" s="160" t="s">
        <v>546</v>
      </c>
      <c r="D22261" s="161">
        <v>355.6</v>
      </c>
    </row>
    <row r="22262" spans="3:4" ht="15" hidden="1" customHeight="1" x14ac:dyDescent="0.25">
      <c r="C22262" s="158" t="s">
        <v>544</v>
      </c>
      <c r="D22262" s="159">
        <v>1070.96</v>
      </c>
    </row>
    <row r="22263" spans="3:4" ht="15" hidden="1" customHeight="1" x14ac:dyDescent="0.25">
      <c r="C22263" s="160" t="s">
        <v>546</v>
      </c>
      <c r="D22263" s="161">
        <v>399.81</v>
      </c>
    </row>
    <row r="22264" spans="3:4" ht="15" hidden="1" customHeight="1" x14ac:dyDescent="0.25">
      <c r="C22264" s="158" t="s">
        <v>544</v>
      </c>
      <c r="D22264" s="159">
        <v>474.45</v>
      </c>
    </row>
    <row r="22265" spans="3:4" ht="15" hidden="1" customHeight="1" x14ac:dyDescent="0.25">
      <c r="C22265" s="160" t="s">
        <v>308</v>
      </c>
      <c r="D22265" s="161">
        <v>436.86</v>
      </c>
    </row>
    <row r="22266" spans="3:4" ht="15" hidden="1" customHeight="1" x14ac:dyDescent="0.25">
      <c r="C22266" s="158" t="s">
        <v>307</v>
      </c>
      <c r="D22266" s="159">
        <v>993.78</v>
      </c>
    </row>
    <row r="22267" spans="3:4" ht="15" hidden="1" customHeight="1" x14ac:dyDescent="0.25">
      <c r="C22267" s="160" t="s">
        <v>312</v>
      </c>
      <c r="D22267" s="161">
        <v>508.55</v>
      </c>
    </row>
    <row r="22268" spans="3:4" ht="15" hidden="1" customHeight="1" x14ac:dyDescent="0.25">
      <c r="C22268" s="158" t="s">
        <v>546</v>
      </c>
      <c r="D22268" s="159">
        <v>1102.28</v>
      </c>
    </row>
    <row r="22269" spans="3:4" ht="15" hidden="1" customHeight="1" x14ac:dyDescent="0.25">
      <c r="C22269" s="160" t="s">
        <v>549</v>
      </c>
      <c r="D22269" s="161">
        <v>314.38</v>
      </c>
    </row>
    <row r="22270" spans="3:4" ht="15" hidden="1" customHeight="1" x14ac:dyDescent="0.25">
      <c r="C22270" s="158" t="s">
        <v>539</v>
      </c>
      <c r="D22270" s="159">
        <v>1019.27</v>
      </c>
    </row>
    <row r="22271" spans="3:4" ht="15" hidden="1" customHeight="1" x14ac:dyDescent="0.25">
      <c r="C22271" s="160" t="s">
        <v>307</v>
      </c>
      <c r="D22271" s="161">
        <v>160.94999999999999</v>
      </c>
    </row>
    <row r="22272" spans="3:4" ht="15" hidden="1" customHeight="1" x14ac:dyDescent="0.25">
      <c r="C22272" s="158" t="s">
        <v>558</v>
      </c>
      <c r="D22272" s="159">
        <v>165.27</v>
      </c>
    </row>
    <row r="22273" spans="3:4" ht="15" hidden="1" customHeight="1" x14ac:dyDescent="0.25">
      <c r="C22273" s="160" t="s">
        <v>543</v>
      </c>
      <c r="D22273" s="161">
        <v>654.72</v>
      </c>
    </row>
    <row r="22274" spans="3:4" ht="15" hidden="1" customHeight="1" x14ac:dyDescent="0.25">
      <c r="C22274" s="158" t="s">
        <v>558</v>
      </c>
      <c r="D22274" s="159">
        <v>197.16</v>
      </c>
    </row>
    <row r="22275" spans="3:4" ht="15" hidden="1" customHeight="1" x14ac:dyDescent="0.25">
      <c r="C22275" s="160" t="s">
        <v>540</v>
      </c>
      <c r="D22275" s="161">
        <v>203.06</v>
      </c>
    </row>
    <row r="22276" spans="3:4" ht="15" hidden="1" customHeight="1" x14ac:dyDescent="0.25">
      <c r="C22276" s="158" t="s">
        <v>543</v>
      </c>
      <c r="D22276" s="159">
        <v>872.74</v>
      </c>
    </row>
    <row r="22277" spans="3:4" ht="15" hidden="1" customHeight="1" x14ac:dyDescent="0.25">
      <c r="C22277" s="160" t="s">
        <v>548</v>
      </c>
      <c r="D22277" s="161">
        <v>333.91</v>
      </c>
    </row>
    <row r="22278" spans="3:4" ht="15" hidden="1" customHeight="1" x14ac:dyDescent="0.25">
      <c r="C22278" s="158" t="s">
        <v>540</v>
      </c>
      <c r="D22278" s="159">
        <v>1261.3499999999999</v>
      </c>
    </row>
    <row r="22279" spans="3:4" ht="15" hidden="1" customHeight="1" x14ac:dyDescent="0.25">
      <c r="C22279" s="160" t="s">
        <v>540</v>
      </c>
      <c r="D22279" s="161">
        <v>1176.8399999999999</v>
      </c>
    </row>
    <row r="22280" spans="3:4" ht="15" hidden="1" customHeight="1" x14ac:dyDescent="0.25">
      <c r="C22280" s="158" t="s">
        <v>551</v>
      </c>
      <c r="D22280" s="159">
        <v>507.67</v>
      </c>
    </row>
    <row r="22281" spans="3:4" ht="15" hidden="1" customHeight="1" x14ac:dyDescent="0.25">
      <c r="C22281" s="160" t="s">
        <v>549</v>
      </c>
      <c r="D22281" s="161">
        <v>521.29999999999995</v>
      </c>
    </row>
    <row r="22282" spans="3:4" ht="15" hidden="1" customHeight="1" x14ac:dyDescent="0.25">
      <c r="C22282" s="158" t="s">
        <v>546</v>
      </c>
      <c r="D22282" s="159">
        <v>860.58</v>
      </c>
    </row>
    <row r="22283" spans="3:4" ht="15" hidden="1" customHeight="1" x14ac:dyDescent="0.25">
      <c r="C22283" s="160" t="s">
        <v>545</v>
      </c>
      <c r="D22283" s="161">
        <v>696.49</v>
      </c>
    </row>
    <row r="22284" spans="3:4" ht="15" hidden="1" customHeight="1" x14ac:dyDescent="0.25">
      <c r="C22284" s="158" t="s">
        <v>547</v>
      </c>
      <c r="D22284" s="159">
        <v>533.86</v>
      </c>
    </row>
    <row r="22285" spans="3:4" ht="15" hidden="1" customHeight="1" x14ac:dyDescent="0.25">
      <c r="C22285" s="160" t="s">
        <v>539</v>
      </c>
      <c r="D22285" s="161">
        <v>112.59</v>
      </c>
    </row>
    <row r="22286" spans="3:4" ht="15" hidden="1" customHeight="1" x14ac:dyDescent="0.25">
      <c r="C22286" s="158" t="s">
        <v>542</v>
      </c>
      <c r="D22286" s="159">
        <v>763.4</v>
      </c>
    </row>
    <row r="22287" spans="3:4" ht="15" hidden="1" customHeight="1" x14ac:dyDescent="0.25">
      <c r="C22287" s="160" t="s">
        <v>309</v>
      </c>
      <c r="D22287" s="161">
        <v>806.24</v>
      </c>
    </row>
    <row r="22288" spans="3:4" ht="15" hidden="1" customHeight="1" x14ac:dyDescent="0.25">
      <c r="C22288" s="158" t="s">
        <v>545</v>
      </c>
      <c r="D22288" s="159">
        <v>764.17</v>
      </c>
    </row>
    <row r="22289" spans="3:4" ht="15" hidden="1" customHeight="1" x14ac:dyDescent="0.25">
      <c r="C22289" s="160" t="s">
        <v>544</v>
      </c>
      <c r="D22289" s="161">
        <v>572.01</v>
      </c>
    </row>
    <row r="22290" spans="3:4" ht="15" hidden="1" customHeight="1" x14ac:dyDescent="0.25">
      <c r="C22290" s="158" t="s">
        <v>309</v>
      </c>
      <c r="D22290" s="159">
        <v>765.91</v>
      </c>
    </row>
    <row r="22291" spans="3:4" ht="15" hidden="1" customHeight="1" x14ac:dyDescent="0.25">
      <c r="C22291" s="160" t="s">
        <v>308</v>
      </c>
      <c r="D22291" s="161">
        <v>187.11</v>
      </c>
    </row>
    <row r="22292" spans="3:4" ht="15" hidden="1" customHeight="1" x14ac:dyDescent="0.25">
      <c r="C22292" s="158" t="s">
        <v>551</v>
      </c>
      <c r="D22292" s="159">
        <v>465.87</v>
      </c>
    </row>
    <row r="22293" spans="3:4" ht="15" hidden="1" customHeight="1" x14ac:dyDescent="0.25">
      <c r="C22293" s="160" t="s">
        <v>540</v>
      </c>
      <c r="D22293" s="161">
        <v>1011.3</v>
      </c>
    </row>
    <row r="22294" spans="3:4" ht="15" hidden="1" customHeight="1" x14ac:dyDescent="0.25">
      <c r="C22294" s="158" t="s">
        <v>547</v>
      </c>
      <c r="D22294" s="159">
        <v>364.44</v>
      </c>
    </row>
    <row r="22295" spans="3:4" ht="15" hidden="1" customHeight="1" x14ac:dyDescent="0.25">
      <c r="C22295" s="160" t="s">
        <v>546</v>
      </c>
      <c r="D22295" s="161">
        <v>729.54</v>
      </c>
    </row>
    <row r="22296" spans="3:4" ht="15" hidden="1" customHeight="1" x14ac:dyDescent="0.25">
      <c r="C22296" s="158" t="s">
        <v>307</v>
      </c>
      <c r="D22296" s="159">
        <v>986.41</v>
      </c>
    </row>
    <row r="22297" spans="3:4" ht="15" hidden="1" customHeight="1" x14ac:dyDescent="0.25">
      <c r="C22297" s="160" t="s">
        <v>551</v>
      </c>
      <c r="D22297" s="161">
        <v>1299.23</v>
      </c>
    </row>
    <row r="22298" spans="3:4" ht="15" hidden="1" customHeight="1" x14ac:dyDescent="0.25">
      <c r="C22298" s="158" t="s">
        <v>542</v>
      </c>
      <c r="D22298" s="159">
        <v>872.17</v>
      </c>
    </row>
    <row r="22299" spans="3:4" ht="15" hidden="1" customHeight="1" x14ac:dyDescent="0.25">
      <c r="C22299" s="160" t="s">
        <v>558</v>
      </c>
      <c r="D22299" s="161">
        <v>1166.46</v>
      </c>
    </row>
    <row r="22300" spans="3:4" ht="15" hidden="1" customHeight="1" x14ac:dyDescent="0.25">
      <c r="C22300" s="158" t="s">
        <v>552</v>
      </c>
      <c r="D22300" s="159">
        <v>466.24</v>
      </c>
    </row>
    <row r="22301" spans="3:4" ht="15" hidden="1" customHeight="1" x14ac:dyDescent="0.25">
      <c r="C22301" s="160" t="s">
        <v>556</v>
      </c>
      <c r="D22301" s="161">
        <v>593.04</v>
      </c>
    </row>
    <row r="22302" spans="3:4" ht="15" hidden="1" customHeight="1" x14ac:dyDescent="0.25">
      <c r="C22302" s="158" t="s">
        <v>547</v>
      </c>
      <c r="D22302" s="159">
        <v>838.95</v>
      </c>
    </row>
    <row r="22303" spans="3:4" ht="15" hidden="1" customHeight="1" x14ac:dyDescent="0.25">
      <c r="C22303" s="160" t="s">
        <v>539</v>
      </c>
      <c r="D22303" s="161">
        <v>600.66</v>
      </c>
    </row>
    <row r="22304" spans="3:4" ht="15" hidden="1" customHeight="1" x14ac:dyDescent="0.25">
      <c r="C22304" s="158" t="s">
        <v>307</v>
      </c>
      <c r="D22304" s="159">
        <v>339.94</v>
      </c>
    </row>
    <row r="22305" spans="3:4" ht="15" hidden="1" customHeight="1" x14ac:dyDescent="0.25">
      <c r="C22305" s="160" t="s">
        <v>558</v>
      </c>
      <c r="D22305" s="161">
        <v>706.53</v>
      </c>
    </row>
    <row r="22306" spans="3:4" ht="15" hidden="1" customHeight="1" x14ac:dyDescent="0.25">
      <c r="C22306" s="158" t="s">
        <v>556</v>
      </c>
      <c r="D22306" s="159">
        <v>395.96</v>
      </c>
    </row>
    <row r="22307" spans="3:4" ht="15" hidden="1" customHeight="1" x14ac:dyDescent="0.25">
      <c r="C22307" s="160" t="s">
        <v>544</v>
      </c>
      <c r="D22307" s="161">
        <v>355.66</v>
      </c>
    </row>
    <row r="22308" spans="3:4" ht="15" hidden="1" customHeight="1" x14ac:dyDescent="0.25">
      <c r="C22308" s="158" t="s">
        <v>547</v>
      </c>
      <c r="D22308" s="159">
        <v>15.71</v>
      </c>
    </row>
    <row r="22309" spans="3:4" ht="15" hidden="1" customHeight="1" x14ac:dyDescent="0.25">
      <c r="C22309" s="160" t="s">
        <v>312</v>
      </c>
      <c r="D22309" s="161">
        <v>847.43</v>
      </c>
    </row>
    <row r="22310" spans="3:4" ht="15" hidden="1" customHeight="1" x14ac:dyDescent="0.25">
      <c r="C22310" s="158" t="s">
        <v>547</v>
      </c>
      <c r="D22310" s="159">
        <v>374.72</v>
      </c>
    </row>
    <row r="22311" spans="3:4" ht="15" hidden="1" customHeight="1" x14ac:dyDescent="0.25">
      <c r="C22311" s="160" t="s">
        <v>543</v>
      </c>
      <c r="D22311" s="161">
        <v>491.06</v>
      </c>
    </row>
    <row r="22312" spans="3:4" ht="15" hidden="1" customHeight="1" x14ac:dyDescent="0.25">
      <c r="C22312" s="158" t="s">
        <v>553</v>
      </c>
      <c r="D22312" s="159">
        <v>215.29</v>
      </c>
    </row>
    <row r="22313" spans="3:4" ht="15" hidden="1" customHeight="1" x14ac:dyDescent="0.25">
      <c r="C22313" s="160" t="s">
        <v>542</v>
      </c>
      <c r="D22313" s="161">
        <v>633.79</v>
      </c>
    </row>
    <row r="22314" spans="3:4" ht="15" hidden="1" customHeight="1" x14ac:dyDescent="0.25">
      <c r="C22314" s="158" t="s">
        <v>548</v>
      </c>
      <c r="D22314" s="159">
        <v>531.21</v>
      </c>
    </row>
    <row r="22315" spans="3:4" ht="15" hidden="1" customHeight="1" x14ac:dyDescent="0.25">
      <c r="C22315" s="160" t="s">
        <v>547</v>
      </c>
      <c r="D22315" s="161">
        <v>538.83000000000004</v>
      </c>
    </row>
    <row r="22316" spans="3:4" ht="15" hidden="1" customHeight="1" x14ac:dyDescent="0.25">
      <c r="C22316" s="158" t="s">
        <v>551</v>
      </c>
      <c r="D22316" s="159">
        <v>708.99</v>
      </c>
    </row>
    <row r="22317" spans="3:4" ht="15" hidden="1" customHeight="1" x14ac:dyDescent="0.25">
      <c r="C22317" s="160" t="s">
        <v>307</v>
      </c>
      <c r="D22317" s="161">
        <v>839.35</v>
      </c>
    </row>
    <row r="22318" spans="3:4" ht="15" hidden="1" customHeight="1" x14ac:dyDescent="0.25">
      <c r="C22318" s="158" t="s">
        <v>543</v>
      </c>
      <c r="D22318" s="159">
        <v>586.07000000000005</v>
      </c>
    </row>
    <row r="22319" spans="3:4" ht="15" hidden="1" customHeight="1" x14ac:dyDescent="0.25">
      <c r="C22319" s="160" t="s">
        <v>539</v>
      </c>
      <c r="D22319" s="161">
        <v>926.03</v>
      </c>
    </row>
    <row r="22320" spans="3:4" ht="15" hidden="1" customHeight="1" x14ac:dyDescent="0.25">
      <c r="C22320" s="158" t="s">
        <v>307</v>
      </c>
      <c r="D22320" s="159">
        <v>532.55999999999995</v>
      </c>
    </row>
    <row r="22321" spans="3:4" ht="15" hidden="1" customHeight="1" x14ac:dyDescent="0.25">
      <c r="C22321" s="160" t="s">
        <v>549</v>
      </c>
      <c r="D22321" s="161">
        <v>1206.5999999999999</v>
      </c>
    </row>
    <row r="22322" spans="3:4" ht="15" hidden="1" customHeight="1" x14ac:dyDescent="0.25">
      <c r="C22322" s="158" t="s">
        <v>555</v>
      </c>
      <c r="D22322" s="159">
        <v>415.16</v>
      </c>
    </row>
    <row r="22323" spans="3:4" ht="15" hidden="1" customHeight="1" x14ac:dyDescent="0.25">
      <c r="C22323" s="160" t="s">
        <v>541</v>
      </c>
      <c r="D22323" s="161">
        <v>141.16</v>
      </c>
    </row>
    <row r="22324" spans="3:4" ht="15" hidden="1" customHeight="1" x14ac:dyDescent="0.25">
      <c r="C22324" s="158" t="s">
        <v>546</v>
      </c>
      <c r="D22324" s="159">
        <v>312.52999999999997</v>
      </c>
    </row>
    <row r="22325" spans="3:4" ht="15" hidden="1" customHeight="1" x14ac:dyDescent="0.25">
      <c r="C22325" s="160" t="s">
        <v>308</v>
      </c>
      <c r="D22325" s="161">
        <v>397.69</v>
      </c>
    </row>
    <row r="22326" spans="3:4" ht="15" hidden="1" customHeight="1" x14ac:dyDescent="0.25">
      <c r="C22326" s="158" t="s">
        <v>312</v>
      </c>
      <c r="D22326" s="159">
        <v>483.61</v>
      </c>
    </row>
    <row r="22327" spans="3:4" ht="15" hidden="1" customHeight="1" x14ac:dyDescent="0.25">
      <c r="C22327" s="160" t="s">
        <v>547</v>
      </c>
      <c r="D22327" s="161">
        <v>1266.08</v>
      </c>
    </row>
    <row r="22328" spans="3:4" ht="15" hidden="1" customHeight="1" x14ac:dyDescent="0.25">
      <c r="C22328" s="158" t="s">
        <v>549</v>
      </c>
      <c r="D22328" s="159">
        <v>979.78</v>
      </c>
    </row>
    <row r="22329" spans="3:4" ht="15" hidden="1" customHeight="1" x14ac:dyDescent="0.25">
      <c r="C22329" s="160" t="s">
        <v>549</v>
      </c>
      <c r="D22329" s="161">
        <v>183.71</v>
      </c>
    </row>
    <row r="22330" spans="3:4" ht="15" hidden="1" customHeight="1" x14ac:dyDescent="0.25">
      <c r="C22330" s="158" t="s">
        <v>552</v>
      </c>
      <c r="D22330" s="159">
        <v>117.42</v>
      </c>
    </row>
    <row r="22331" spans="3:4" ht="15" hidden="1" customHeight="1" x14ac:dyDescent="0.25">
      <c r="C22331" s="160" t="s">
        <v>540</v>
      </c>
      <c r="D22331" s="161">
        <v>743.38</v>
      </c>
    </row>
    <row r="22332" spans="3:4" ht="15" hidden="1" customHeight="1" x14ac:dyDescent="0.25">
      <c r="C22332" s="158" t="s">
        <v>550</v>
      </c>
      <c r="D22332" s="159">
        <v>1267.3699999999999</v>
      </c>
    </row>
    <row r="22333" spans="3:4" ht="15" hidden="1" customHeight="1" x14ac:dyDescent="0.25">
      <c r="C22333" s="160" t="s">
        <v>539</v>
      </c>
      <c r="D22333" s="161">
        <v>507.87</v>
      </c>
    </row>
    <row r="22334" spans="3:4" ht="15" hidden="1" customHeight="1" x14ac:dyDescent="0.25">
      <c r="C22334" s="158" t="s">
        <v>551</v>
      </c>
      <c r="D22334" s="159">
        <v>926.88</v>
      </c>
    </row>
    <row r="22335" spans="3:4" ht="15" hidden="1" customHeight="1" x14ac:dyDescent="0.25">
      <c r="C22335" s="160" t="s">
        <v>551</v>
      </c>
      <c r="D22335" s="161">
        <v>1180.21</v>
      </c>
    </row>
    <row r="22336" spans="3:4" ht="15" hidden="1" customHeight="1" x14ac:dyDescent="0.25">
      <c r="C22336" s="158" t="s">
        <v>312</v>
      </c>
      <c r="D22336" s="159">
        <v>186.31</v>
      </c>
    </row>
    <row r="22337" spans="3:4" ht="15" hidden="1" customHeight="1" x14ac:dyDescent="0.25">
      <c r="C22337" s="160" t="s">
        <v>542</v>
      </c>
      <c r="D22337" s="161">
        <v>854.7</v>
      </c>
    </row>
    <row r="22338" spans="3:4" ht="15" hidden="1" customHeight="1" x14ac:dyDescent="0.25">
      <c r="C22338" s="158" t="s">
        <v>547</v>
      </c>
      <c r="D22338" s="159">
        <v>487.36</v>
      </c>
    </row>
    <row r="22339" spans="3:4" ht="15" hidden="1" customHeight="1" x14ac:dyDescent="0.25">
      <c r="C22339" s="160" t="s">
        <v>546</v>
      </c>
      <c r="D22339" s="161">
        <v>591.80999999999995</v>
      </c>
    </row>
    <row r="22340" spans="3:4" ht="15" hidden="1" customHeight="1" x14ac:dyDescent="0.25">
      <c r="C22340" s="158" t="s">
        <v>554</v>
      </c>
      <c r="D22340" s="159">
        <v>1003.2</v>
      </c>
    </row>
    <row r="22341" spans="3:4" ht="15" hidden="1" customHeight="1" x14ac:dyDescent="0.25">
      <c r="C22341" s="160" t="s">
        <v>541</v>
      </c>
      <c r="D22341" s="161">
        <v>623.37</v>
      </c>
    </row>
    <row r="22342" spans="3:4" ht="15" hidden="1" customHeight="1" x14ac:dyDescent="0.25">
      <c r="C22342" s="158" t="s">
        <v>549</v>
      </c>
      <c r="D22342" s="159">
        <v>761.12</v>
      </c>
    </row>
    <row r="22343" spans="3:4" ht="15" hidden="1" customHeight="1" x14ac:dyDescent="0.25">
      <c r="C22343" s="160" t="s">
        <v>542</v>
      </c>
      <c r="D22343" s="161">
        <v>1199.58</v>
      </c>
    </row>
    <row r="22344" spans="3:4" ht="15" hidden="1" customHeight="1" x14ac:dyDescent="0.25">
      <c r="C22344" s="158" t="s">
        <v>309</v>
      </c>
      <c r="D22344" s="159">
        <v>441.78</v>
      </c>
    </row>
    <row r="22345" spans="3:4" ht="15" hidden="1" customHeight="1" x14ac:dyDescent="0.25">
      <c r="C22345" s="160" t="s">
        <v>539</v>
      </c>
      <c r="D22345" s="161">
        <v>992.9</v>
      </c>
    </row>
    <row r="22346" spans="3:4" ht="15" hidden="1" customHeight="1" x14ac:dyDescent="0.25">
      <c r="C22346" s="158" t="s">
        <v>312</v>
      </c>
      <c r="D22346" s="159">
        <v>720.37</v>
      </c>
    </row>
    <row r="22347" spans="3:4" ht="15" hidden="1" customHeight="1" x14ac:dyDescent="0.25">
      <c r="C22347" s="160" t="s">
        <v>558</v>
      </c>
      <c r="D22347" s="161">
        <v>432.97</v>
      </c>
    </row>
    <row r="22348" spans="3:4" ht="15" hidden="1" customHeight="1" x14ac:dyDescent="0.25">
      <c r="C22348" s="158" t="s">
        <v>541</v>
      </c>
      <c r="D22348" s="159">
        <v>781.67</v>
      </c>
    </row>
    <row r="22349" spans="3:4" ht="15" hidden="1" customHeight="1" x14ac:dyDescent="0.25">
      <c r="C22349" s="160" t="s">
        <v>312</v>
      </c>
      <c r="D22349" s="161">
        <v>667.76</v>
      </c>
    </row>
    <row r="22350" spans="3:4" ht="15" hidden="1" customHeight="1" x14ac:dyDescent="0.25">
      <c r="C22350" s="158" t="s">
        <v>542</v>
      </c>
      <c r="D22350" s="159">
        <v>644.91999999999996</v>
      </c>
    </row>
    <row r="22351" spans="3:4" ht="15" hidden="1" customHeight="1" x14ac:dyDescent="0.25">
      <c r="C22351" s="160" t="s">
        <v>540</v>
      </c>
      <c r="D22351" s="161">
        <v>394.72</v>
      </c>
    </row>
    <row r="22352" spans="3:4" ht="15" hidden="1" customHeight="1" x14ac:dyDescent="0.25">
      <c r="C22352" s="158" t="s">
        <v>555</v>
      </c>
      <c r="D22352" s="159">
        <v>659.19</v>
      </c>
    </row>
    <row r="22353" spans="3:4" ht="15" hidden="1" customHeight="1" x14ac:dyDescent="0.25">
      <c r="C22353" s="160" t="s">
        <v>542</v>
      </c>
      <c r="D22353" s="161">
        <v>460.14</v>
      </c>
    </row>
    <row r="22354" spans="3:4" ht="15" hidden="1" customHeight="1" x14ac:dyDescent="0.25">
      <c r="C22354" s="158" t="s">
        <v>542</v>
      </c>
      <c r="D22354" s="159">
        <v>355.97</v>
      </c>
    </row>
    <row r="22355" spans="3:4" ht="15" hidden="1" customHeight="1" x14ac:dyDescent="0.25">
      <c r="C22355" s="160" t="s">
        <v>309</v>
      </c>
      <c r="D22355" s="161">
        <v>1037.3800000000001</v>
      </c>
    </row>
    <row r="22356" spans="3:4" ht="15" hidden="1" customHeight="1" x14ac:dyDescent="0.25">
      <c r="C22356" s="158" t="s">
        <v>546</v>
      </c>
      <c r="D22356" s="159">
        <v>932.95</v>
      </c>
    </row>
    <row r="22357" spans="3:4" ht="15" hidden="1" customHeight="1" x14ac:dyDescent="0.25">
      <c r="C22357" s="160" t="s">
        <v>558</v>
      </c>
      <c r="D22357" s="161">
        <v>561.14</v>
      </c>
    </row>
    <row r="22358" spans="3:4" ht="15" hidden="1" customHeight="1" x14ac:dyDescent="0.25">
      <c r="C22358" s="158" t="s">
        <v>548</v>
      </c>
      <c r="D22358" s="159">
        <v>976.77</v>
      </c>
    </row>
    <row r="22359" spans="3:4" ht="15" hidden="1" customHeight="1" x14ac:dyDescent="0.25">
      <c r="C22359" s="160" t="s">
        <v>546</v>
      </c>
      <c r="D22359" s="161">
        <v>465.17</v>
      </c>
    </row>
    <row r="22360" spans="3:4" ht="15" hidden="1" customHeight="1" x14ac:dyDescent="0.25">
      <c r="C22360" s="158" t="s">
        <v>542</v>
      </c>
      <c r="D22360" s="159">
        <v>539.71</v>
      </c>
    </row>
    <row r="22361" spans="3:4" ht="15" hidden="1" customHeight="1" x14ac:dyDescent="0.25">
      <c r="C22361" s="160" t="s">
        <v>551</v>
      </c>
      <c r="D22361" s="161">
        <v>1072.69</v>
      </c>
    </row>
    <row r="22362" spans="3:4" ht="15" hidden="1" customHeight="1" x14ac:dyDescent="0.25">
      <c r="C22362" s="158" t="s">
        <v>544</v>
      </c>
      <c r="D22362" s="159">
        <v>567.51</v>
      </c>
    </row>
    <row r="22363" spans="3:4" ht="15" hidden="1" customHeight="1" x14ac:dyDescent="0.25">
      <c r="C22363" s="160" t="s">
        <v>543</v>
      </c>
      <c r="D22363" s="161">
        <v>606.79</v>
      </c>
    </row>
    <row r="22364" spans="3:4" ht="15" hidden="1" customHeight="1" x14ac:dyDescent="0.25">
      <c r="C22364" s="158" t="s">
        <v>312</v>
      </c>
      <c r="D22364" s="159">
        <v>722.91</v>
      </c>
    </row>
    <row r="22365" spans="3:4" ht="15" hidden="1" customHeight="1" x14ac:dyDescent="0.25">
      <c r="C22365" s="160" t="s">
        <v>540</v>
      </c>
      <c r="D22365" s="161">
        <v>552.87</v>
      </c>
    </row>
    <row r="22366" spans="3:4" ht="15" hidden="1" customHeight="1" x14ac:dyDescent="0.25">
      <c r="C22366" s="158" t="s">
        <v>550</v>
      </c>
      <c r="D22366" s="159">
        <v>597.51</v>
      </c>
    </row>
    <row r="22367" spans="3:4" ht="15" hidden="1" customHeight="1" x14ac:dyDescent="0.25">
      <c r="C22367" s="160" t="s">
        <v>552</v>
      </c>
      <c r="D22367" s="161">
        <v>340.71</v>
      </c>
    </row>
    <row r="22368" spans="3:4" ht="15" hidden="1" customHeight="1" x14ac:dyDescent="0.25">
      <c r="C22368" s="158" t="s">
        <v>554</v>
      </c>
      <c r="D22368" s="159">
        <v>1165.0899999999999</v>
      </c>
    </row>
    <row r="22369" spans="3:4" ht="15" hidden="1" customHeight="1" x14ac:dyDescent="0.25">
      <c r="C22369" s="160" t="s">
        <v>307</v>
      </c>
      <c r="D22369" s="161">
        <v>1107.43</v>
      </c>
    </row>
    <row r="22370" spans="3:4" ht="15" hidden="1" customHeight="1" x14ac:dyDescent="0.25">
      <c r="C22370" s="158" t="s">
        <v>551</v>
      </c>
      <c r="D22370" s="159">
        <v>1206.73</v>
      </c>
    </row>
    <row r="22371" spans="3:4" ht="15" hidden="1" customHeight="1" x14ac:dyDescent="0.25">
      <c r="C22371" s="160" t="s">
        <v>312</v>
      </c>
      <c r="D22371" s="161">
        <v>308.52999999999997</v>
      </c>
    </row>
    <row r="22372" spans="3:4" ht="15" hidden="1" customHeight="1" x14ac:dyDescent="0.25">
      <c r="C22372" s="158" t="s">
        <v>309</v>
      </c>
      <c r="D22372" s="159">
        <v>647.30999999999995</v>
      </c>
    </row>
    <row r="22373" spans="3:4" ht="15" hidden="1" customHeight="1" x14ac:dyDescent="0.25">
      <c r="C22373" s="160" t="s">
        <v>545</v>
      </c>
      <c r="D22373" s="161">
        <v>197.91</v>
      </c>
    </row>
    <row r="22374" spans="3:4" ht="15" hidden="1" customHeight="1" x14ac:dyDescent="0.25">
      <c r="C22374" s="158" t="s">
        <v>308</v>
      </c>
      <c r="D22374" s="159">
        <v>357.44</v>
      </c>
    </row>
    <row r="22375" spans="3:4" ht="15" hidden="1" customHeight="1" x14ac:dyDescent="0.25">
      <c r="C22375" s="160" t="s">
        <v>312</v>
      </c>
      <c r="D22375" s="161">
        <v>89.47</v>
      </c>
    </row>
    <row r="22376" spans="3:4" ht="15" hidden="1" customHeight="1" x14ac:dyDescent="0.25">
      <c r="C22376" s="158" t="s">
        <v>540</v>
      </c>
      <c r="D22376" s="159">
        <v>473.95</v>
      </c>
    </row>
    <row r="22377" spans="3:4" ht="15" hidden="1" customHeight="1" x14ac:dyDescent="0.25">
      <c r="C22377" s="160" t="s">
        <v>309</v>
      </c>
      <c r="D22377" s="161">
        <v>1078.06</v>
      </c>
    </row>
    <row r="22378" spans="3:4" ht="15" hidden="1" customHeight="1" x14ac:dyDescent="0.25">
      <c r="C22378" s="158" t="s">
        <v>552</v>
      </c>
      <c r="D22378" s="159">
        <v>568.54</v>
      </c>
    </row>
    <row r="22379" spans="3:4" ht="15" hidden="1" customHeight="1" x14ac:dyDescent="0.25">
      <c r="C22379" s="160" t="s">
        <v>308</v>
      </c>
      <c r="D22379" s="161">
        <v>424.84</v>
      </c>
    </row>
    <row r="22380" spans="3:4" ht="15" hidden="1" customHeight="1" x14ac:dyDescent="0.25">
      <c r="C22380" s="158" t="s">
        <v>539</v>
      </c>
      <c r="D22380" s="159">
        <v>265.33999999999997</v>
      </c>
    </row>
    <row r="22381" spans="3:4" ht="15" hidden="1" customHeight="1" x14ac:dyDescent="0.25">
      <c r="C22381" s="160" t="s">
        <v>312</v>
      </c>
      <c r="D22381" s="161">
        <v>300.67</v>
      </c>
    </row>
    <row r="22382" spans="3:4" ht="15" hidden="1" customHeight="1" x14ac:dyDescent="0.25">
      <c r="C22382" s="158" t="s">
        <v>543</v>
      </c>
      <c r="D22382" s="159">
        <v>381.52</v>
      </c>
    </row>
    <row r="22383" spans="3:4" ht="15" hidden="1" customHeight="1" x14ac:dyDescent="0.25">
      <c r="C22383" s="160" t="s">
        <v>558</v>
      </c>
      <c r="D22383" s="161">
        <v>786.96</v>
      </c>
    </row>
    <row r="22384" spans="3:4" ht="15" hidden="1" customHeight="1" x14ac:dyDescent="0.25">
      <c r="C22384" s="158" t="s">
        <v>544</v>
      </c>
      <c r="D22384" s="159">
        <v>570.21</v>
      </c>
    </row>
    <row r="22385" spans="3:4" ht="15" hidden="1" customHeight="1" x14ac:dyDescent="0.25">
      <c r="C22385" s="160" t="s">
        <v>551</v>
      </c>
      <c r="D22385" s="161">
        <v>72.930000000000007</v>
      </c>
    </row>
    <row r="22386" spans="3:4" ht="15" hidden="1" customHeight="1" x14ac:dyDescent="0.25">
      <c r="C22386" s="158" t="s">
        <v>307</v>
      </c>
      <c r="D22386" s="159">
        <v>257.91000000000003</v>
      </c>
    </row>
    <row r="22387" spans="3:4" ht="15" hidden="1" customHeight="1" x14ac:dyDescent="0.25">
      <c r="C22387" s="160" t="s">
        <v>558</v>
      </c>
      <c r="D22387" s="161">
        <v>624.44000000000005</v>
      </c>
    </row>
    <row r="22388" spans="3:4" ht="15" hidden="1" customHeight="1" x14ac:dyDescent="0.25">
      <c r="C22388" s="158" t="s">
        <v>545</v>
      </c>
      <c r="D22388" s="159">
        <v>378.8</v>
      </c>
    </row>
    <row r="22389" spans="3:4" ht="15" hidden="1" customHeight="1" x14ac:dyDescent="0.25">
      <c r="C22389" s="160" t="s">
        <v>312</v>
      </c>
      <c r="D22389" s="161">
        <v>743.61</v>
      </c>
    </row>
    <row r="22390" spans="3:4" ht="15" hidden="1" customHeight="1" x14ac:dyDescent="0.25">
      <c r="C22390" s="158" t="s">
        <v>555</v>
      </c>
      <c r="D22390" s="159">
        <v>1049.17</v>
      </c>
    </row>
    <row r="22391" spans="3:4" ht="15" hidden="1" customHeight="1" x14ac:dyDescent="0.25">
      <c r="C22391" s="160" t="s">
        <v>549</v>
      </c>
      <c r="D22391" s="161">
        <v>431.2</v>
      </c>
    </row>
    <row r="22392" spans="3:4" ht="15" hidden="1" customHeight="1" x14ac:dyDescent="0.25">
      <c r="C22392" s="158" t="s">
        <v>542</v>
      </c>
      <c r="D22392" s="159">
        <v>1099.53</v>
      </c>
    </row>
    <row r="22393" spans="3:4" ht="15" hidden="1" customHeight="1" x14ac:dyDescent="0.25">
      <c r="C22393" s="160" t="s">
        <v>552</v>
      </c>
      <c r="D22393" s="161">
        <v>164.33</v>
      </c>
    </row>
    <row r="22394" spans="3:4" ht="15" hidden="1" customHeight="1" x14ac:dyDescent="0.25">
      <c r="C22394" s="158" t="s">
        <v>308</v>
      </c>
      <c r="D22394" s="159">
        <v>1124.26</v>
      </c>
    </row>
    <row r="22395" spans="3:4" ht="15" hidden="1" customHeight="1" x14ac:dyDescent="0.25">
      <c r="C22395" s="160" t="s">
        <v>308</v>
      </c>
      <c r="D22395" s="161">
        <v>488.65</v>
      </c>
    </row>
    <row r="22396" spans="3:4" ht="15" hidden="1" customHeight="1" x14ac:dyDescent="0.25">
      <c r="C22396" s="158" t="s">
        <v>542</v>
      </c>
      <c r="D22396" s="159">
        <v>1020.76</v>
      </c>
    </row>
    <row r="22397" spans="3:4" ht="15" hidden="1" customHeight="1" x14ac:dyDescent="0.25">
      <c r="C22397" s="160" t="s">
        <v>307</v>
      </c>
      <c r="D22397" s="161">
        <v>171.59</v>
      </c>
    </row>
    <row r="22398" spans="3:4" ht="15" hidden="1" customHeight="1" x14ac:dyDescent="0.25">
      <c r="C22398" s="158" t="s">
        <v>541</v>
      </c>
      <c r="D22398" s="159">
        <v>1127.7</v>
      </c>
    </row>
    <row r="22399" spans="3:4" ht="15" hidden="1" customHeight="1" x14ac:dyDescent="0.25">
      <c r="C22399" s="160" t="s">
        <v>539</v>
      </c>
      <c r="D22399" s="161">
        <v>1023.49</v>
      </c>
    </row>
    <row r="22400" spans="3:4" ht="15" hidden="1" customHeight="1" x14ac:dyDescent="0.25">
      <c r="C22400" s="158" t="s">
        <v>309</v>
      </c>
      <c r="D22400" s="159">
        <v>520.16999999999996</v>
      </c>
    </row>
    <row r="22401" spans="3:4" ht="15" hidden="1" customHeight="1" x14ac:dyDescent="0.25">
      <c r="C22401" s="160" t="s">
        <v>307</v>
      </c>
      <c r="D22401" s="161">
        <v>1122.5999999999999</v>
      </c>
    </row>
    <row r="22402" spans="3:4" ht="15" hidden="1" customHeight="1" x14ac:dyDescent="0.25">
      <c r="C22402" s="158" t="s">
        <v>558</v>
      </c>
      <c r="D22402" s="159">
        <v>686.33</v>
      </c>
    </row>
    <row r="22403" spans="3:4" ht="15" hidden="1" customHeight="1" x14ac:dyDescent="0.25">
      <c r="C22403" s="160" t="s">
        <v>558</v>
      </c>
      <c r="D22403" s="161">
        <v>1094.81</v>
      </c>
    </row>
    <row r="22404" spans="3:4" ht="15" hidden="1" customHeight="1" x14ac:dyDescent="0.25">
      <c r="C22404" s="158" t="s">
        <v>541</v>
      </c>
      <c r="D22404" s="159">
        <v>862.44</v>
      </c>
    </row>
    <row r="22405" spans="3:4" ht="15" hidden="1" customHeight="1" x14ac:dyDescent="0.25">
      <c r="C22405" s="160" t="s">
        <v>546</v>
      </c>
      <c r="D22405" s="161">
        <v>978.56</v>
      </c>
    </row>
    <row r="22406" spans="3:4" ht="15" hidden="1" customHeight="1" x14ac:dyDescent="0.25">
      <c r="C22406" s="158" t="s">
        <v>554</v>
      </c>
      <c r="D22406" s="159">
        <v>444.74</v>
      </c>
    </row>
    <row r="22407" spans="3:4" ht="15" hidden="1" customHeight="1" x14ac:dyDescent="0.25">
      <c r="C22407" s="160" t="s">
        <v>542</v>
      </c>
      <c r="D22407" s="161">
        <v>234.97</v>
      </c>
    </row>
    <row r="22408" spans="3:4" ht="15" hidden="1" customHeight="1" x14ac:dyDescent="0.25">
      <c r="C22408" s="158" t="s">
        <v>308</v>
      </c>
      <c r="D22408" s="159">
        <v>1012.34</v>
      </c>
    </row>
    <row r="22409" spans="3:4" ht="15" hidden="1" customHeight="1" x14ac:dyDescent="0.25">
      <c r="C22409" s="160" t="s">
        <v>540</v>
      </c>
      <c r="D22409" s="161">
        <v>185.69</v>
      </c>
    </row>
    <row r="22410" spans="3:4" ht="15" hidden="1" customHeight="1" x14ac:dyDescent="0.25">
      <c r="C22410" s="158" t="s">
        <v>550</v>
      </c>
      <c r="D22410" s="159">
        <v>1275.56</v>
      </c>
    </row>
    <row r="22411" spans="3:4" ht="15" hidden="1" customHeight="1" x14ac:dyDescent="0.25">
      <c r="C22411" s="160" t="s">
        <v>553</v>
      </c>
      <c r="D22411" s="161">
        <v>172.57</v>
      </c>
    </row>
    <row r="22412" spans="3:4" ht="15" hidden="1" customHeight="1" x14ac:dyDescent="0.25">
      <c r="C22412" s="158" t="s">
        <v>539</v>
      </c>
      <c r="D22412" s="159">
        <v>335.38</v>
      </c>
    </row>
    <row r="22413" spans="3:4" ht="15" hidden="1" customHeight="1" x14ac:dyDescent="0.25">
      <c r="C22413" s="160" t="s">
        <v>551</v>
      </c>
      <c r="D22413" s="161">
        <v>1227.43</v>
      </c>
    </row>
    <row r="22414" spans="3:4" ht="15" hidden="1" customHeight="1" x14ac:dyDescent="0.25">
      <c r="C22414" s="158" t="s">
        <v>547</v>
      </c>
      <c r="D22414" s="159">
        <v>719.04</v>
      </c>
    </row>
    <row r="22415" spans="3:4" ht="15" hidden="1" customHeight="1" x14ac:dyDescent="0.25">
      <c r="C22415" s="160" t="s">
        <v>539</v>
      </c>
      <c r="D22415" s="161">
        <v>952.24</v>
      </c>
    </row>
    <row r="22416" spans="3:4" ht="15" hidden="1" customHeight="1" x14ac:dyDescent="0.25">
      <c r="C22416" s="158" t="s">
        <v>542</v>
      </c>
      <c r="D22416" s="159">
        <v>583.96</v>
      </c>
    </row>
    <row r="22417" spans="3:4" ht="15" hidden="1" customHeight="1" x14ac:dyDescent="0.25">
      <c r="C22417" s="160" t="s">
        <v>549</v>
      </c>
      <c r="D22417" s="161">
        <v>16.739999999999998</v>
      </c>
    </row>
    <row r="22418" spans="3:4" ht="15" hidden="1" customHeight="1" x14ac:dyDescent="0.25">
      <c r="C22418" s="158" t="s">
        <v>555</v>
      </c>
      <c r="D22418" s="159">
        <v>758.31</v>
      </c>
    </row>
    <row r="22419" spans="3:4" ht="15" hidden="1" customHeight="1" x14ac:dyDescent="0.25">
      <c r="C22419" s="160" t="s">
        <v>550</v>
      </c>
      <c r="D22419" s="161">
        <v>632.38</v>
      </c>
    </row>
    <row r="22420" spans="3:4" ht="15" hidden="1" customHeight="1" x14ac:dyDescent="0.25">
      <c r="C22420" s="158" t="s">
        <v>545</v>
      </c>
      <c r="D22420" s="159">
        <v>553.33000000000004</v>
      </c>
    </row>
    <row r="22421" spans="3:4" ht="15" hidden="1" customHeight="1" x14ac:dyDescent="0.25">
      <c r="C22421" s="160" t="s">
        <v>553</v>
      </c>
      <c r="D22421" s="161">
        <v>260.25</v>
      </c>
    </row>
    <row r="22422" spans="3:4" ht="15" hidden="1" customHeight="1" x14ac:dyDescent="0.25">
      <c r="C22422" s="158" t="s">
        <v>552</v>
      </c>
      <c r="D22422" s="159">
        <v>626.36</v>
      </c>
    </row>
    <row r="22423" spans="3:4" ht="15" hidden="1" customHeight="1" x14ac:dyDescent="0.25">
      <c r="C22423" s="160" t="s">
        <v>547</v>
      </c>
      <c r="D22423" s="161">
        <v>150.30000000000001</v>
      </c>
    </row>
    <row r="22424" spans="3:4" ht="15" hidden="1" customHeight="1" x14ac:dyDescent="0.25">
      <c r="C22424" s="158" t="s">
        <v>308</v>
      </c>
      <c r="D22424" s="159">
        <v>751.07</v>
      </c>
    </row>
    <row r="22425" spans="3:4" ht="15" hidden="1" customHeight="1" x14ac:dyDescent="0.25">
      <c r="C22425" s="160" t="s">
        <v>553</v>
      </c>
      <c r="D22425" s="161">
        <v>18.98</v>
      </c>
    </row>
    <row r="22426" spans="3:4" ht="15" hidden="1" customHeight="1" x14ac:dyDescent="0.25">
      <c r="C22426" s="158" t="s">
        <v>308</v>
      </c>
      <c r="D22426" s="159">
        <v>859.27</v>
      </c>
    </row>
    <row r="22427" spans="3:4" ht="15" hidden="1" customHeight="1" x14ac:dyDescent="0.25">
      <c r="C22427" s="160" t="s">
        <v>309</v>
      </c>
      <c r="D22427" s="161">
        <v>756.45</v>
      </c>
    </row>
    <row r="22428" spans="3:4" ht="15" hidden="1" customHeight="1" x14ac:dyDescent="0.25">
      <c r="C22428" s="158" t="s">
        <v>542</v>
      </c>
      <c r="D22428" s="159">
        <v>780.44</v>
      </c>
    </row>
    <row r="22429" spans="3:4" ht="15" hidden="1" customHeight="1" x14ac:dyDescent="0.25">
      <c r="C22429" s="160" t="s">
        <v>545</v>
      </c>
      <c r="D22429" s="161">
        <v>500.75</v>
      </c>
    </row>
    <row r="22430" spans="3:4" ht="15" hidden="1" customHeight="1" x14ac:dyDescent="0.25">
      <c r="C22430" s="158" t="s">
        <v>308</v>
      </c>
      <c r="D22430" s="159">
        <v>348.1</v>
      </c>
    </row>
    <row r="22431" spans="3:4" ht="15" hidden="1" customHeight="1" x14ac:dyDescent="0.25">
      <c r="C22431" s="160" t="s">
        <v>309</v>
      </c>
      <c r="D22431" s="161">
        <v>88.46</v>
      </c>
    </row>
    <row r="22432" spans="3:4" ht="15" hidden="1" customHeight="1" x14ac:dyDescent="0.25">
      <c r="C22432" s="158" t="s">
        <v>539</v>
      </c>
      <c r="D22432" s="159">
        <v>434.03</v>
      </c>
    </row>
    <row r="22433" spans="3:4" ht="15" hidden="1" customHeight="1" x14ac:dyDescent="0.25">
      <c r="C22433" s="160" t="s">
        <v>547</v>
      </c>
      <c r="D22433" s="161">
        <v>206.34</v>
      </c>
    </row>
    <row r="22434" spans="3:4" ht="15" hidden="1" customHeight="1" x14ac:dyDescent="0.25">
      <c r="C22434" s="158" t="s">
        <v>549</v>
      </c>
      <c r="D22434" s="159">
        <v>629.4</v>
      </c>
    </row>
    <row r="22435" spans="3:4" ht="15" hidden="1" customHeight="1" x14ac:dyDescent="0.25">
      <c r="C22435" s="160" t="s">
        <v>308</v>
      </c>
      <c r="D22435" s="161">
        <v>365.79</v>
      </c>
    </row>
    <row r="22436" spans="3:4" ht="15" hidden="1" customHeight="1" x14ac:dyDescent="0.25">
      <c r="C22436" s="158" t="s">
        <v>544</v>
      </c>
      <c r="D22436" s="159">
        <v>538.39</v>
      </c>
    </row>
    <row r="22437" spans="3:4" ht="15" hidden="1" customHeight="1" x14ac:dyDescent="0.25">
      <c r="C22437" s="160" t="s">
        <v>540</v>
      </c>
      <c r="D22437" s="161">
        <v>814.45</v>
      </c>
    </row>
    <row r="22438" spans="3:4" ht="15" hidden="1" customHeight="1" x14ac:dyDescent="0.25">
      <c r="C22438" s="158" t="s">
        <v>312</v>
      </c>
      <c r="D22438" s="159">
        <v>585.33000000000004</v>
      </c>
    </row>
    <row r="22439" spans="3:4" ht="15" hidden="1" customHeight="1" x14ac:dyDescent="0.25">
      <c r="C22439" s="160" t="s">
        <v>307</v>
      </c>
      <c r="D22439" s="161">
        <v>1205.97</v>
      </c>
    </row>
    <row r="22440" spans="3:4" ht="15" hidden="1" customHeight="1" x14ac:dyDescent="0.25">
      <c r="C22440" s="158" t="s">
        <v>546</v>
      </c>
      <c r="D22440" s="159">
        <v>1187.72</v>
      </c>
    </row>
    <row r="22441" spans="3:4" ht="15" hidden="1" customHeight="1" x14ac:dyDescent="0.25">
      <c r="C22441" s="160" t="s">
        <v>539</v>
      </c>
      <c r="D22441" s="161">
        <v>514.01</v>
      </c>
    </row>
    <row r="22442" spans="3:4" ht="15" hidden="1" customHeight="1" x14ac:dyDescent="0.25">
      <c r="C22442" s="158" t="s">
        <v>552</v>
      </c>
      <c r="D22442" s="159">
        <v>86.6</v>
      </c>
    </row>
    <row r="22443" spans="3:4" ht="15" hidden="1" customHeight="1" x14ac:dyDescent="0.25">
      <c r="C22443" s="160" t="s">
        <v>307</v>
      </c>
      <c r="D22443" s="161">
        <v>762.68</v>
      </c>
    </row>
    <row r="22444" spans="3:4" ht="15" hidden="1" customHeight="1" x14ac:dyDescent="0.25">
      <c r="C22444" s="158" t="s">
        <v>307</v>
      </c>
      <c r="D22444" s="159">
        <v>1036.1099999999999</v>
      </c>
    </row>
    <row r="22445" spans="3:4" ht="15" hidden="1" customHeight="1" x14ac:dyDescent="0.25">
      <c r="C22445" s="160" t="s">
        <v>551</v>
      </c>
      <c r="D22445" s="161">
        <v>504.79</v>
      </c>
    </row>
    <row r="22446" spans="3:4" ht="15" hidden="1" customHeight="1" x14ac:dyDescent="0.25">
      <c r="C22446" s="158" t="s">
        <v>546</v>
      </c>
      <c r="D22446" s="159">
        <v>146.4</v>
      </c>
    </row>
    <row r="22447" spans="3:4" ht="15" hidden="1" customHeight="1" x14ac:dyDescent="0.25">
      <c r="C22447" s="160" t="s">
        <v>312</v>
      </c>
      <c r="D22447" s="161">
        <v>710.4</v>
      </c>
    </row>
    <row r="22448" spans="3:4" ht="15" hidden="1" customHeight="1" x14ac:dyDescent="0.25">
      <c r="C22448" s="158" t="s">
        <v>547</v>
      </c>
      <c r="D22448" s="159">
        <v>528.28</v>
      </c>
    </row>
    <row r="22449" spans="3:4" ht="15" hidden="1" customHeight="1" x14ac:dyDescent="0.25">
      <c r="C22449" s="160" t="s">
        <v>552</v>
      </c>
      <c r="D22449" s="161">
        <v>910.78</v>
      </c>
    </row>
    <row r="22450" spans="3:4" ht="15" hidden="1" customHeight="1" x14ac:dyDescent="0.25">
      <c r="C22450" s="158" t="s">
        <v>312</v>
      </c>
      <c r="D22450" s="159">
        <v>300.7</v>
      </c>
    </row>
    <row r="22451" spans="3:4" ht="15" hidden="1" customHeight="1" x14ac:dyDescent="0.25">
      <c r="C22451" s="160" t="s">
        <v>540</v>
      </c>
      <c r="D22451" s="161">
        <v>782.43</v>
      </c>
    </row>
    <row r="22452" spans="3:4" ht="15" hidden="1" customHeight="1" x14ac:dyDescent="0.25">
      <c r="C22452" s="158" t="s">
        <v>312</v>
      </c>
      <c r="D22452" s="159">
        <v>32.08</v>
      </c>
    </row>
    <row r="22453" spans="3:4" ht="15" hidden="1" customHeight="1" x14ac:dyDescent="0.25">
      <c r="C22453" s="160" t="s">
        <v>540</v>
      </c>
      <c r="D22453" s="161">
        <v>728.02</v>
      </c>
    </row>
    <row r="22454" spans="3:4" ht="15" hidden="1" customHeight="1" x14ac:dyDescent="0.25">
      <c r="C22454" s="158" t="s">
        <v>312</v>
      </c>
      <c r="D22454" s="159">
        <v>1012.85</v>
      </c>
    </row>
    <row r="22455" spans="3:4" ht="15" hidden="1" customHeight="1" x14ac:dyDescent="0.25">
      <c r="C22455" s="160" t="s">
        <v>555</v>
      </c>
      <c r="D22455" s="161">
        <v>700.16</v>
      </c>
    </row>
    <row r="22456" spans="3:4" ht="15" hidden="1" customHeight="1" x14ac:dyDescent="0.25">
      <c r="C22456" s="158" t="s">
        <v>541</v>
      </c>
      <c r="D22456" s="159">
        <v>1011.07</v>
      </c>
    </row>
    <row r="22457" spans="3:4" ht="15" hidden="1" customHeight="1" x14ac:dyDescent="0.25">
      <c r="C22457" s="160" t="s">
        <v>542</v>
      </c>
      <c r="D22457" s="161">
        <v>916.75</v>
      </c>
    </row>
    <row r="22458" spans="3:4" ht="15" hidden="1" customHeight="1" x14ac:dyDescent="0.25">
      <c r="C22458" s="158" t="s">
        <v>549</v>
      </c>
      <c r="D22458" s="159">
        <v>452.79</v>
      </c>
    </row>
    <row r="22459" spans="3:4" ht="15" hidden="1" customHeight="1" x14ac:dyDescent="0.25">
      <c r="C22459" s="160" t="s">
        <v>309</v>
      </c>
      <c r="D22459" s="161">
        <v>859.25</v>
      </c>
    </row>
    <row r="22460" spans="3:4" ht="15" hidden="1" customHeight="1" x14ac:dyDescent="0.25">
      <c r="C22460" s="158" t="s">
        <v>556</v>
      </c>
      <c r="D22460" s="159">
        <v>654.77</v>
      </c>
    </row>
    <row r="22461" spans="3:4" ht="15" hidden="1" customHeight="1" x14ac:dyDescent="0.25">
      <c r="C22461" s="160" t="s">
        <v>308</v>
      </c>
      <c r="D22461" s="161">
        <v>763.25</v>
      </c>
    </row>
    <row r="22462" spans="3:4" ht="15" hidden="1" customHeight="1" x14ac:dyDescent="0.25">
      <c r="C22462" s="158" t="s">
        <v>550</v>
      </c>
      <c r="D22462" s="159">
        <v>969.81</v>
      </c>
    </row>
    <row r="22463" spans="3:4" ht="15" hidden="1" customHeight="1" x14ac:dyDescent="0.25">
      <c r="C22463" s="160" t="s">
        <v>542</v>
      </c>
      <c r="D22463" s="161">
        <v>676.38</v>
      </c>
    </row>
    <row r="22464" spans="3:4" ht="15" hidden="1" customHeight="1" x14ac:dyDescent="0.25">
      <c r="C22464" s="158" t="s">
        <v>557</v>
      </c>
      <c r="D22464" s="159">
        <v>1004.95</v>
      </c>
    </row>
    <row r="22465" spans="3:4" ht="15" hidden="1" customHeight="1" x14ac:dyDescent="0.25">
      <c r="C22465" s="160" t="s">
        <v>309</v>
      </c>
      <c r="D22465" s="161">
        <v>705.46</v>
      </c>
    </row>
    <row r="22466" spans="3:4" ht="15" hidden="1" customHeight="1" x14ac:dyDescent="0.25">
      <c r="C22466" s="158" t="s">
        <v>309</v>
      </c>
      <c r="D22466" s="159">
        <v>1112.44</v>
      </c>
    </row>
    <row r="22467" spans="3:4" ht="15" hidden="1" customHeight="1" x14ac:dyDescent="0.25">
      <c r="C22467" s="160" t="s">
        <v>539</v>
      </c>
      <c r="D22467" s="161">
        <v>554.85</v>
      </c>
    </row>
    <row r="22468" spans="3:4" ht="15" hidden="1" customHeight="1" x14ac:dyDescent="0.25">
      <c r="C22468" s="158" t="s">
        <v>307</v>
      </c>
      <c r="D22468" s="159">
        <v>582.61</v>
      </c>
    </row>
    <row r="22469" spans="3:4" ht="15" hidden="1" customHeight="1" x14ac:dyDescent="0.25">
      <c r="C22469" s="160" t="s">
        <v>553</v>
      </c>
      <c r="D22469" s="161">
        <v>1196.75</v>
      </c>
    </row>
    <row r="22470" spans="3:4" ht="15" hidden="1" customHeight="1" x14ac:dyDescent="0.25">
      <c r="C22470" s="158" t="s">
        <v>552</v>
      </c>
      <c r="D22470" s="159">
        <v>684.5</v>
      </c>
    </row>
    <row r="22471" spans="3:4" ht="15" hidden="1" customHeight="1" x14ac:dyDescent="0.25">
      <c r="C22471" s="160" t="s">
        <v>552</v>
      </c>
      <c r="D22471" s="161">
        <v>738.37</v>
      </c>
    </row>
    <row r="22472" spans="3:4" ht="15" hidden="1" customHeight="1" x14ac:dyDescent="0.25">
      <c r="C22472" s="158" t="s">
        <v>554</v>
      </c>
      <c r="D22472" s="159">
        <v>633.47</v>
      </c>
    </row>
    <row r="22473" spans="3:4" ht="15" hidden="1" customHeight="1" x14ac:dyDescent="0.25">
      <c r="C22473" s="160" t="s">
        <v>553</v>
      </c>
      <c r="D22473" s="161">
        <v>1081.24</v>
      </c>
    </row>
    <row r="22474" spans="3:4" ht="15" hidden="1" customHeight="1" x14ac:dyDescent="0.25">
      <c r="C22474" s="158" t="s">
        <v>308</v>
      </c>
      <c r="D22474" s="159">
        <v>872.81</v>
      </c>
    </row>
    <row r="22475" spans="3:4" ht="15" hidden="1" customHeight="1" x14ac:dyDescent="0.25">
      <c r="C22475" s="160" t="s">
        <v>545</v>
      </c>
      <c r="D22475" s="161">
        <v>1271.19</v>
      </c>
    </row>
    <row r="22476" spans="3:4" ht="15" hidden="1" customHeight="1" x14ac:dyDescent="0.25">
      <c r="C22476" s="158" t="s">
        <v>554</v>
      </c>
      <c r="D22476" s="159">
        <v>1033.53</v>
      </c>
    </row>
    <row r="22477" spans="3:4" ht="15" hidden="1" customHeight="1" x14ac:dyDescent="0.25">
      <c r="C22477" s="160" t="s">
        <v>309</v>
      </c>
      <c r="D22477" s="161">
        <v>482.48</v>
      </c>
    </row>
    <row r="22478" spans="3:4" ht="15" hidden="1" customHeight="1" x14ac:dyDescent="0.25">
      <c r="C22478" s="158" t="s">
        <v>543</v>
      </c>
      <c r="D22478" s="159">
        <v>1036.96</v>
      </c>
    </row>
    <row r="22479" spans="3:4" ht="15" hidden="1" customHeight="1" x14ac:dyDescent="0.25">
      <c r="C22479" s="160" t="s">
        <v>539</v>
      </c>
      <c r="D22479" s="161">
        <v>567.04999999999995</v>
      </c>
    </row>
    <row r="22480" spans="3:4" ht="15" hidden="1" customHeight="1" x14ac:dyDescent="0.25">
      <c r="C22480" s="158" t="s">
        <v>307</v>
      </c>
      <c r="D22480" s="159">
        <v>815.32</v>
      </c>
    </row>
    <row r="22481" spans="3:4" ht="15" hidden="1" customHeight="1" x14ac:dyDescent="0.25">
      <c r="C22481" s="160" t="s">
        <v>545</v>
      </c>
      <c r="D22481" s="161">
        <v>602.95000000000005</v>
      </c>
    </row>
    <row r="22482" spans="3:4" ht="15" hidden="1" customHeight="1" x14ac:dyDescent="0.25">
      <c r="C22482" s="158" t="s">
        <v>545</v>
      </c>
      <c r="D22482" s="159">
        <v>1112.45</v>
      </c>
    </row>
    <row r="22483" spans="3:4" ht="15" hidden="1" customHeight="1" x14ac:dyDescent="0.25">
      <c r="C22483" s="160" t="s">
        <v>547</v>
      </c>
      <c r="D22483" s="161">
        <v>220.17</v>
      </c>
    </row>
    <row r="22484" spans="3:4" ht="15" hidden="1" customHeight="1" x14ac:dyDescent="0.25">
      <c r="C22484" s="158" t="s">
        <v>542</v>
      </c>
      <c r="D22484" s="159">
        <v>211.31</v>
      </c>
    </row>
    <row r="22485" spans="3:4" ht="15" hidden="1" customHeight="1" x14ac:dyDescent="0.25">
      <c r="C22485" s="160" t="s">
        <v>546</v>
      </c>
      <c r="D22485" s="161">
        <v>799.7</v>
      </c>
    </row>
    <row r="22486" spans="3:4" ht="15" hidden="1" customHeight="1" x14ac:dyDescent="0.25">
      <c r="C22486" s="158" t="s">
        <v>543</v>
      </c>
      <c r="D22486" s="159">
        <v>100.74</v>
      </c>
    </row>
    <row r="22487" spans="3:4" ht="15" hidden="1" customHeight="1" x14ac:dyDescent="0.25">
      <c r="C22487" s="160" t="s">
        <v>545</v>
      </c>
      <c r="D22487" s="161">
        <v>321.58999999999997</v>
      </c>
    </row>
    <row r="22488" spans="3:4" ht="15" hidden="1" customHeight="1" x14ac:dyDescent="0.25">
      <c r="C22488" s="158" t="s">
        <v>551</v>
      </c>
      <c r="D22488" s="159">
        <v>629.65</v>
      </c>
    </row>
    <row r="22489" spans="3:4" ht="15" hidden="1" customHeight="1" x14ac:dyDescent="0.25">
      <c r="C22489" s="160" t="s">
        <v>550</v>
      </c>
      <c r="D22489" s="161">
        <v>1132.23</v>
      </c>
    </row>
    <row r="22490" spans="3:4" ht="15" hidden="1" customHeight="1" x14ac:dyDescent="0.25">
      <c r="C22490" s="158" t="s">
        <v>553</v>
      </c>
      <c r="D22490" s="159">
        <v>48.22</v>
      </c>
    </row>
    <row r="22491" spans="3:4" ht="15" hidden="1" customHeight="1" x14ac:dyDescent="0.25">
      <c r="C22491" s="160" t="s">
        <v>544</v>
      </c>
      <c r="D22491" s="161">
        <v>31.49</v>
      </c>
    </row>
    <row r="22492" spans="3:4" ht="15" hidden="1" customHeight="1" x14ac:dyDescent="0.25">
      <c r="C22492" s="158" t="s">
        <v>309</v>
      </c>
      <c r="D22492" s="159">
        <v>272.70999999999998</v>
      </c>
    </row>
    <row r="22493" spans="3:4" ht="15" hidden="1" customHeight="1" x14ac:dyDescent="0.25">
      <c r="C22493" s="160" t="s">
        <v>546</v>
      </c>
      <c r="D22493" s="161">
        <v>367.81</v>
      </c>
    </row>
    <row r="22494" spans="3:4" ht="15" hidden="1" customHeight="1" x14ac:dyDescent="0.25">
      <c r="C22494" s="158" t="s">
        <v>555</v>
      </c>
      <c r="D22494" s="159">
        <v>1112.32</v>
      </c>
    </row>
    <row r="22495" spans="3:4" ht="15" hidden="1" customHeight="1" x14ac:dyDescent="0.25">
      <c r="C22495" s="160" t="s">
        <v>542</v>
      </c>
      <c r="D22495" s="161">
        <v>1012.67</v>
      </c>
    </row>
    <row r="22496" spans="3:4" ht="15" hidden="1" customHeight="1" x14ac:dyDescent="0.25">
      <c r="C22496" s="158" t="s">
        <v>551</v>
      </c>
      <c r="D22496" s="159">
        <v>791.27</v>
      </c>
    </row>
    <row r="22497" spans="3:4" ht="15" hidden="1" customHeight="1" x14ac:dyDescent="0.25">
      <c r="C22497" s="160" t="s">
        <v>547</v>
      </c>
      <c r="D22497" s="161">
        <v>384.85</v>
      </c>
    </row>
    <row r="22498" spans="3:4" ht="15" hidden="1" customHeight="1" x14ac:dyDescent="0.25">
      <c r="C22498" s="158" t="s">
        <v>307</v>
      </c>
      <c r="D22498" s="159">
        <v>292.88</v>
      </c>
    </row>
    <row r="22499" spans="3:4" ht="15" hidden="1" customHeight="1" x14ac:dyDescent="0.25">
      <c r="C22499" s="160" t="s">
        <v>539</v>
      </c>
      <c r="D22499" s="161">
        <v>1242.5899999999999</v>
      </c>
    </row>
    <row r="22500" spans="3:4" ht="15" hidden="1" customHeight="1" x14ac:dyDescent="0.25">
      <c r="C22500" s="158" t="s">
        <v>558</v>
      </c>
      <c r="D22500" s="159">
        <v>1237.6099999999999</v>
      </c>
    </row>
    <row r="22501" spans="3:4" ht="15" hidden="1" customHeight="1" x14ac:dyDescent="0.25">
      <c r="C22501" s="160" t="s">
        <v>556</v>
      </c>
      <c r="D22501" s="161">
        <v>1172.04</v>
      </c>
    </row>
    <row r="22502" spans="3:4" ht="15" hidden="1" customHeight="1" x14ac:dyDescent="0.25">
      <c r="C22502" s="158" t="s">
        <v>549</v>
      </c>
      <c r="D22502" s="159">
        <v>801.04</v>
      </c>
    </row>
    <row r="22503" spans="3:4" ht="15" hidden="1" customHeight="1" x14ac:dyDescent="0.25">
      <c r="C22503" s="160" t="s">
        <v>544</v>
      </c>
      <c r="D22503" s="161">
        <v>742.94</v>
      </c>
    </row>
    <row r="22504" spans="3:4" ht="15" hidden="1" customHeight="1" x14ac:dyDescent="0.25">
      <c r="C22504" s="158" t="s">
        <v>552</v>
      </c>
      <c r="D22504" s="159">
        <v>580.07000000000005</v>
      </c>
    </row>
    <row r="22505" spans="3:4" ht="15" hidden="1" customHeight="1" x14ac:dyDescent="0.25">
      <c r="C22505" s="160" t="s">
        <v>552</v>
      </c>
      <c r="D22505" s="161">
        <v>506.45</v>
      </c>
    </row>
    <row r="22506" spans="3:4" ht="15" hidden="1" customHeight="1" x14ac:dyDescent="0.25">
      <c r="C22506" s="158" t="s">
        <v>308</v>
      </c>
      <c r="D22506" s="159">
        <v>741.93</v>
      </c>
    </row>
    <row r="22507" spans="3:4" ht="15" hidden="1" customHeight="1" x14ac:dyDescent="0.25">
      <c r="C22507" s="160" t="s">
        <v>540</v>
      </c>
      <c r="D22507" s="161">
        <v>527.99</v>
      </c>
    </row>
    <row r="22508" spans="3:4" ht="15" hidden="1" customHeight="1" x14ac:dyDescent="0.25">
      <c r="C22508" s="158" t="s">
        <v>553</v>
      </c>
      <c r="D22508" s="159">
        <v>795.61</v>
      </c>
    </row>
    <row r="22509" spans="3:4" ht="15" hidden="1" customHeight="1" x14ac:dyDescent="0.25">
      <c r="C22509" s="160" t="s">
        <v>554</v>
      </c>
      <c r="D22509" s="161">
        <v>86.05</v>
      </c>
    </row>
    <row r="22510" spans="3:4" ht="15" hidden="1" customHeight="1" x14ac:dyDescent="0.25">
      <c r="C22510" s="158" t="s">
        <v>309</v>
      </c>
      <c r="D22510" s="159">
        <v>53.64</v>
      </c>
    </row>
    <row r="22511" spans="3:4" ht="15" hidden="1" customHeight="1" x14ac:dyDescent="0.25">
      <c r="C22511" s="160" t="s">
        <v>549</v>
      </c>
      <c r="D22511" s="161">
        <v>427.1</v>
      </c>
    </row>
    <row r="22512" spans="3:4" ht="15" hidden="1" customHeight="1" x14ac:dyDescent="0.25">
      <c r="C22512" s="158" t="s">
        <v>540</v>
      </c>
      <c r="D22512" s="159">
        <v>653.48</v>
      </c>
    </row>
    <row r="22513" spans="3:4" ht="15" hidden="1" customHeight="1" x14ac:dyDescent="0.25">
      <c r="C22513" s="160" t="s">
        <v>539</v>
      </c>
      <c r="D22513" s="161">
        <v>523.51</v>
      </c>
    </row>
    <row r="22514" spans="3:4" ht="15" hidden="1" customHeight="1" x14ac:dyDescent="0.25">
      <c r="C22514" s="158" t="s">
        <v>553</v>
      </c>
      <c r="D22514" s="159">
        <v>653.61</v>
      </c>
    </row>
    <row r="22515" spans="3:4" ht="15" hidden="1" customHeight="1" x14ac:dyDescent="0.25">
      <c r="C22515" s="160" t="s">
        <v>547</v>
      </c>
      <c r="D22515" s="161">
        <v>91.68</v>
      </c>
    </row>
    <row r="22516" spans="3:4" ht="15" hidden="1" customHeight="1" x14ac:dyDescent="0.25">
      <c r="C22516" s="158" t="s">
        <v>308</v>
      </c>
      <c r="D22516" s="159">
        <v>608.66999999999996</v>
      </c>
    </row>
    <row r="22517" spans="3:4" ht="15" hidden="1" customHeight="1" x14ac:dyDescent="0.25">
      <c r="C22517" s="160" t="s">
        <v>540</v>
      </c>
      <c r="D22517" s="161">
        <v>415.03</v>
      </c>
    </row>
    <row r="22518" spans="3:4" ht="15" hidden="1" customHeight="1" x14ac:dyDescent="0.25">
      <c r="C22518" s="158" t="s">
        <v>552</v>
      </c>
      <c r="D22518" s="159">
        <v>515.69000000000005</v>
      </c>
    </row>
    <row r="22519" spans="3:4" ht="15" hidden="1" customHeight="1" x14ac:dyDescent="0.25">
      <c r="C22519" s="160" t="s">
        <v>543</v>
      </c>
      <c r="D22519" s="161">
        <v>598.30999999999995</v>
      </c>
    </row>
    <row r="22520" spans="3:4" ht="15" hidden="1" customHeight="1" x14ac:dyDescent="0.25">
      <c r="C22520" s="158" t="s">
        <v>558</v>
      </c>
      <c r="D22520" s="159">
        <v>81.14</v>
      </c>
    </row>
    <row r="22521" spans="3:4" ht="15" hidden="1" customHeight="1" x14ac:dyDescent="0.25">
      <c r="C22521" s="160" t="s">
        <v>543</v>
      </c>
      <c r="D22521" s="161">
        <v>1109.31</v>
      </c>
    </row>
    <row r="22522" spans="3:4" ht="15" hidden="1" customHeight="1" x14ac:dyDescent="0.25">
      <c r="C22522" s="158" t="s">
        <v>545</v>
      </c>
      <c r="D22522" s="159">
        <v>1227.4100000000001</v>
      </c>
    </row>
    <row r="22523" spans="3:4" ht="15" hidden="1" customHeight="1" x14ac:dyDescent="0.25">
      <c r="C22523" s="160" t="s">
        <v>307</v>
      </c>
      <c r="D22523" s="161">
        <v>640.49</v>
      </c>
    </row>
    <row r="22524" spans="3:4" ht="15" hidden="1" customHeight="1" x14ac:dyDescent="0.25">
      <c r="C22524" s="158" t="s">
        <v>550</v>
      </c>
      <c r="D22524" s="159">
        <v>1281.42</v>
      </c>
    </row>
    <row r="22525" spans="3:4" ht="15" hidden="1" customHeight="1" x14ac:dyDescent="0.25">
      <c r="C22525" s="160" t="s">
        <v>554</v>
      </c>
      <c r="D22525" s="161">
        <v>295.41000000000003</v>
      </c>
    </row>
    <row r="22526" spans="3:4" ht="15" hidden="1" customHeight="1" x14ac:dyDescent="0.25">
      <c r="C22526" s="158" t="s">
        <v>312</v>
      </c>
      <c r="D22526" s="159">
        <v>1001.15</v>
      </c>
    </row>
    <row r="22527" spans="3:4" ht="15" hidden="1" customHeight="1" x14ac:dyDescent="0.25">
      <c r="C22527" s="160" t="s">
        <v>551</v>
      </c>
      <c r="D22527" s="161">
        <v>1040.6500000000001</v>
      </c>
    </row>
    <row r="22528" spans="3:4" ht="15" hidden="1" customHeight="1" x14ac:dyDescent="0.25">
      <c r="C22528" s="158" t="s">
        <v>555</v>
      </c>
      <c r="D22528" s="159">
        <v>1076.47</v>
      </c>
    </row>
    <row r="22529" spans="3:4" ht="15" hidden="1" customHeight="1" x14ac:dyDescent="0.25">
      <c r="C22529" s="160" t="s">
        <v>547</v>
      </c>
      <c r="D22529" s="161">
        <v>71.61</v>
      </c>
    </row>
    <row r="22530" spans="3:4" ht="15" hidden="1" customHeight="1" x14ac:dyDescent="0.25">
      <c r="C22530" s="158" t="s">
        <v>540</v>
      </c>
      <c r="D22530" s="159">
        <v>112.56</v>
      </c>
    </row>
    <row r="22531" spans="3:4" ht="15" hidden="1" customHeight="1" x14ac:dyDescent="0.25">
      <c r="C22531" s="160" t="s">
        <v>312</v>
      </c>
      <c r="D22531" s="161">
        <v>620.70000000000005</v>
      </c>
    </row>
    <row r="22532" spans="3:4" ht="15" hidden="1" customHeight="1" x14ac:dyDescent="0.25">
      <c r="C22532" s="158" t="s">
        <v>545</v>
      </c>
      <c r="D22532" s="159">
        <v>931.14</v>
      </c>
    </row>
    <row r="22533" spans="3:4" ht="15" hidden="1" customHeight="1" x14ac:dyDescent="0.25">
      <c r="C22533" s="160" t="s">
        <v>549</v>
      </c>
      <c r="D22533" s="161">
        <v>667.89</v>
      </c>
    </row>
    <row r="22534" spans="3:4" ht="15" hidden="1" customHeight="1" x14ac:dyDescent="0.25">
      <c r="C22534" s="158" t="s">
        <v>541</v>
      </c>
      <c r="D22534" s="159">
        <v>676.46</v>
      </c>
    </row>
    <row r="22535" spans="3:4" ht="15" hidden="1" customHeight="1" x14ac:dyDescent="0.25">
      <c r="C22535" s="160" t="s">
        <v>309</v>
      </c>
      <c r="D22535" s="161">
        <v>1007.88</v>
      </c>
    </row>
    <row r="22536" spans="3:4" ht="15" hidden="1" customHeight="1" x14ac:dyDescent="0.25">
      <c r="C22536" s="158" t="s">
        <v>308</v>
      </c>
      <c r="D22536" s="159">
        <v>390.47</v>
      </c>
    </row>
    <row r="22537" spans="3:4" ht="15" hidden="1" customHeight="1" x14ac:dyDescent="0.25">
      <c r="C22537" s="160" t="s">
        <v>309</v>
      </c>
      <c r="D22537" s="161">
        <v>681.25</v>
      </c>
    </row>
    <row r="22538" spans="3:4" ht="15" hidden="1" customHeight="1" x14ac:dyDescent="0.25">
      <c r="C22538" s="158" t="s">
        <v>554</v>
      </c>
      <c r="D22538" s="159">
        <v>481.71</v>
      </c>
    </row>
    <row r="22539" spans="3:4" ht="15" hidden="1" customHeight="1" x14ac:dyDescent="0.25">
      <c r="C22539" s="160" t="s">
        <v>549</v>
      </c>
      <c r="D22539" s="161">
        <v>516.22</v>
      </c>
    </row>
    <row r="22540" spans="3:4" ht="15" hidden="1" customHeight="1" x14ac:dyDescent="0.25">
      <c r="C22540" s="158" t="s">
        <v>542</v>
      </c>
      <c r="D22540" s="159">
        <v>1044.69</v>
      </c>
    </row>
    <row r="22541" spans="3:4" ht="15" hidden="1" customHeight="1" x14ac:dyDescent="0.25">
      <c r="C22541" s="160" t="s">
        <v>553</v>
      </c>
      <c r="D22541" s="161">
        <v>640.26</v>
      </c>
    </row>
    <row r="22542" spans="3:4" ht="15" hidden="1" customHeight="1" x14ac:dyDescent="0.25">
      <c r="C22542" s="158" t="s">
        <v>539</v>
      </c>
      <c r="D22542" s="159">
        <v>335.57</v>
      </c>
    </row>
    <row r="22543" spans="3:4" ht="15" hidden="1" customHeight="1" x14ac:dyDescent="0.25">
      <c r="C22543" s="160" t="s">
        <v>308</v>
      </c>
      <c r="D22543" s="161">
        <v>1110.8399999999999</v>
      </c>
    </row>
    <row r="22544" spans="3:4" ht="15" hidden="1" customHeight="1" x14ac:dyDescent="0.25">
      <c r="C22544" s="158" t="s">
        <v>539</v>
      </c>
      <c r="D22544" s="159">
        <v>898.01</v>
      </c>
    </row>
    <row r="22545" spans="3:4" ht="15" hidden="1" customHeight="1" x14ac:dyDescent="0.25">
      <c r="C22545" s="160" t="s">
        <v>312</v>
      </c>
      <c r="D22545" s="161">
        <v>977.74</v>
      </c>
    </row>
    <row r="22546" spans="3:4" ht="15" hidden="1" customHeight="1" x14ac:dyDescent="0.25">
      <c r="C22546" s="158" t="s">
        <v>307</v>
      </c>
      <c r="D22546" s="159">
        <v>831.62</v>
      </c>
    </row>
    <row r="22547" spans="3:4" ht="15" hidden="1" customHeight="1" x14ac:dyDescent="0.25">
      <c r="C22547" s="160" t="s">
        <v>546</v>
      </c>
      <c r="D22547" s="161">
        <v>768.19</v>
      </c>
    </row>
    <row r="22548" spans="3:4" ht="15" hidden="1" customHeight="1" x14ac:dyDescent="0.25">
      <c r="C22548" s="158" t="s">
        <v>307</v>
      </c>
      <c r="D22548" s="159">
        <v>691.89</v>
      </c>
    </row>
    <row r="22549" spans="3:4" ht="15" hidden="1" customHeight="1" x14ac:dyDescent="0.25">
      <c r="C22549" s="160" t="s">
        <v>307</v>
      </c>
      <c r="D22549" s="161">
        <v>397.56</v>
      </c>
    </row>
    <row r="22550" spans="3:4" ht="15" hidden="1" customHeight="1" x14ac:dyDescent="0.25">
      <c r="C22550" s="158" t="s">
        <v>553</v>
      </c>
      <c r="D22550" s="159">
        <v>891.88</v>
      </c>
    </row>
    <row r="22551" spans="3:4" ht="15" hidden="1" customHeight="1" x14ac:dyDescent="0.25">
      <c r="C22551" s="160" t="s">
        <v>544</v>
      </c>
      <c r="D22551" s="161">
        <v>248.05</v>
      </c>
    </row>
    <row r="22552" spans="3:4" ht="15" hidden="1" customHeight="1" x14ac:dyDescent="0.25">
      <c r="C22552" s="158" t="s">
        <v>557</v>
      </c>
      <c r="D22552" s="159">
        <v>770.34</v>
      </c>
    </row>
    <row r="22553" spans="3:4" ht="15" hidden="1" customHeight="1" x14ac:dyDescent="0.25">
      <c r="C22553" s="160" t="s">
        <v>551</v>
      </c>
      <c r="D22553" s="161">
        <v>242.51</v>
      </c>
    </row>
    <row r="22554" spans="3:4" ht="15" hidden="1" customHeight="1" x14ac:dyDescent="0.25">
      <c r="C22554" s="158" t="s">
        <v>312</v>
      </c>
      <c r="D22554" s="159">
        <v>1243.08</v>
      </c>
    </row>
    <row r="22555" spans="3:4" ht="15" hidden="1" customHeight="1" x14ac:dyDescent="0.25">
      <c r="C22555" s="160" t="s">
        <v>307</v>
      </c>
      <c r="D22555" s="161">
        <v>722.95</v>
      </c>
    </row>
    <row r="22556" spans="3:4" ht="15" hidden="1" customHeight="1" x14ac:dyDescent="0.25">
      <c r="C22556" s="158" t="s">
        <v>309</v>
      </c>
      <c r="D22556" s="159">
        <v>1065.81</v>
      </c>
    </row>
    <row r="22557" spans="3:4" ht="15" hidden="1" customHeight="1" x14ac:dyDescent="0.25">
      <c r="C22557" s="160" t="s">
        <v>542</v>
      </c>
      <c r="D22557" s="161">
        <v>435.43</v>
      </c>
    </row>
    <row r="22558" spans="3:4" ht="15" hidden="1" customHeight="1" x14ac:dyDescent="0.25">
      <c r="C22558" s="158" t="s">
        <v>541</v>
      </c>
      <c r="D22558" s="159">
        <v>582.92999999999995</v>
      </c>
    </row>
    <row r="22559" spans="3:4" ht="15" hidden="1" customHeight="1" x14ac:dyDescent="0.25">
      <c r="C22559" s="160" t="s">
        <v>548</v>
      </c>
      <c r="D22559" s="161">
        <v>201.18</v>
      </c>
    </row>
    <row r="22560" spans="3:4" ht="15" hidden="1" customHeight="1" x14ac:dyDescent="0.25">
      <c r="C22560" s="158" t="s">
        <v>549</v>
      </c>
      <c r="D22560" s="159">
        <v>1157.79</v>
      </c>
    </row>
    <row r="22561" spans="3:4" ht="15" hidden="1" customHeight="1" x14ac:dyDescent="0.25">
      <c r="C22561" s="160" t="s">
        <v>307</v>
      </c>
      <c r="D22561" s="161">
        <v>1261.49</v>
      </c>
    </row>
    <row r="22562" spans="3:4" ht="15" hidden="1" customHeight="1" x14ac:dyDescent="0.25">
      <c r="C22562" s="158" t="s">
        <v>540</v>
      </c>
      <c r="D22562" s="159">
        <v>579.87</v>
      </c>
    </row>
    <row r="22563" spans="3:4" ht="15" hidden="1" customHeight="1" x14ac:dyDescent="0.25">
      <c r="C22563" s="160" t="s">
        <v>549</v>
      </c>
      <c r="D22563" s="161">
        <v>272.48</v>
      </c>
    </row>
    <row r="22564" spans="3:4" ht="15" hidden="1" customHeight="1" x14ac:dyDescent="0.25">
      <c r="C22564" s="158" t="s">
        <v>542</v>
      </c>
      <c r="D22564" s="159">
        <v>934.84</v>
      </c>
    </row>
    <row r="22565" spans="3:4" ht="15" hidden="1" customHeight="1" x14ac:dyDescent="0.25">
      <c r="C22565" s="160" t="s">
        <v>539</v>
      </c>
      <c r="D22565" s="161">
        <v>186.21</v>
      </c>
    </row>
    <row r="22566" spans="3:4" ht="15" hidden="1" customHeight="1" x14ac:dyDescent="0.25">
      <c r="C22566" s="158" t="s">
        <v>553</v>
      </c>
      <c r="D22566" s="159">
        <v>803.72</v>
      </c>
    </row>
    <row r="22567" spans="3:4" ht="15" hidden="1" customHeight="1" x14ac:dyDescent="0.25">
      <c r="C22567" s="160" t="s">
        <v>554</v>
      </c>
      <c r="D22567" s="161">
        <v>845.17</v>
      </c>
    </row>
    <row r="22568" spans="3:4" ht="15" hidden="1" customHeight="1" x14ac:dyDescent="0.25">
      <c r="C22568" s="158" t="s">
        <v>557</v>
      </c>
      <c r="D22568" s="159">
        <v>157.55000000000001</v>
      </c>
    </row>
    <row r="22569" spans="3:4" ht="15" hidden="1" customHeight="1" x14ac:dyDescent="0.25">
      <c r="C22569" s="160" t="s">
        <v>546</v>
      </c>
      <c r="D22569" s="161">
        <v>1021.46</v>
      </c>
    </row>
    <row r="22570" spans="3:4" ht="15" hidden="1" customHeight="1" x14ac:dyDescent="0.25">
      <c r="C22570" s="158" t="s">
        <v>309</v>
      </c>
      <c r="D22570" s="159">
        <v>142.75</v>
      </c>
    </row>
    <row r="22571" spans="3:4" ht="15" hidden="1" customHeight="1" x14ac:dyDescent="0.25">
      <c r="C22571" s="160" t="s">
        <v>551</v>
      </c>
      <c r="D22571" s="161">
        <v>127.72</v>
      </c>
    </row>
    <row r="22572" spans="3:4" ht="15" hidden="1" customHeight="1" x14ac:dyDescent="0.25">
      <c r="C22572" s="158" t="s">
        <v>543</v>
      </c>
      <c r="D22572" s="159">
        <v>685.1</v>
      </c>
    </row>
    <row r="22573" spans="3:4" ht="15" hidden="1" customHeight="1" x14ac:dyDescent="0.25">
      <c r="C22573" s="160" t="s">
        <v>548</v>
      </c>
      <c r="D22573" s="161">
        <v>616.79</v>
      </c>
    </row>
    <row r="22574" spans="3:4" ht="15" hidden="1" customHeight="1" x14ac:dyDescent="0.25">
      <c r="C22574" s="158" t="s">
        <v>552</v>
      </c>
      <c r="D22574" s="159">
        <v>917.34</v>
      </c>
    </row>
    <row r="22575" spans="3:4" ht="15" hidden="1" customHeight="1" x14ac:dyDescent="0.25">
      <c r="C22575" s="160" t="s">
        <v>309</v>
      </c>
      <c r="D22575" s="161">
        <v>1255.55</v>
      </c>
    </row>
    <row r="22576" spans="3:4" ht="15" hidden="1" customHeight="1" x14ac:dyDescent="0.25">
      <c r="C22576" s="158" t="s">
        <v>540</v>
      </c>
      <c r="D22576" s="159">
        <v>917.57</v>
      </c>
    </row>
    <row r="22577" spans="3:4" ht="15" hidden="1" customHeight="1" x14ac:dyDescent="0.25">
      <c r="C22577" s="160" t="s">
        <v>556</v>
      </c>
      <c r="D22577" s="161">
        <v>1278.48</v>
      </c>
    </row>
    <row r="22578" spans="3:4" ht="15" hidden="1" customHeight="1" x14ac:dyDescent="0.25">
      <c r="C22578" s="158" t="s">
        <v>556</v>
      </c>
      <c r="D22578" s="159">
        <v>673.46</v>
      </c>
    </row>
    <row r="22579" spans="3:4" ht="15" hidden="1" customHeight="1" x14ac:dyDescent="0.25">
      <c r="C22579" s="160" t="s">
        <v>307</v>
      </c>
      <c r="D22579" s="161">
        <v>993.59</v>
      </c>
    </row>
    <row r="22580" spans="3:4" ht="15" hidden="1" customHeight="1" x14ac:dyDescent="0.25">
      <c r="C22580" s="158" t="s">
        <v>308</v>
      </c>
      <c r="D22580" s="159">
        <v>906.48</v>
      </c>
    </row>
    <row r="22581" spans="3:4" ht="15" hidden="1" customHeight="1" x14ac:dyDescent="0.25">
      <c r="C22581" s="160" t="s">
        <v>307</v>
      </c>
      <c r="D22581" s="161">
        <v>561.49</v>
      </c>
    </row>
    <row r="22582" spans="3:4" ht="15" hidden="1" customHeight="1" x14ac:dyDescent="0.25">
      <c r="C22582" s="158" t="s">
        <v>547</v>
      </c>
      <c r="D22582" s="159">
        <v>975.3</v>
      </c>
    </row>
    <row r="22583" spans="3:4" ht="15" hidden="1" customHeight="1" x14ac:dyDescent="0.25">
      <c r="C22583" s="160" t="s">
        <v>552</v>
      </c>
      <c r="D22583" s="161">
        <v>815.1</v>
      </c>
    </row>
    <row r="22584" spans="3:4" ht="15" hidden="1" customHeight="1" x14ac:dyDescent="0.25">
      <c r="C22584" s="158" t="s">
        <v>309</v>
      </c>
      <c r="D22584" s="159">
        <v>765.9</v>
      </c>
    </row>
    <row r="22585" spans="3:4" ht="15" hidden="1" customHeight="1" x14ac:dyDescent="0.25">
      <c r="C22585" s="160" t="s">
        <v>547</v>
      </c>
      <c r="D22585" s="161">
        <v>403.67</v>
      </c>
    </row>
    <row r="22586" spans="3:4" ht="15" hidden="1" customHeight="1" x14ac:dyDescent="0.25">
      <c r="C22586" s="158" t="s">
        <v>542</v>
      </c>
      <c r="D22586" s="159">
        <v>407.41</v>
      </c>
    </row>
    <row r="22587" spans="3:4" ht="15" hidden="1" customHeight="1" x14ac:dyDescent="0.25">
      <c r="C22587" s="160" t="s">
        <v>312</v>
      </c>
      <c r="D22587" s="161">
        <v>1064.53</v>
      </c>
    </row>
    <row r="22588" spans="3:4" ht="15" hidden="1" customHeight="1" x14ac:dyDescent="0.25">
      <c r="C22588" s="158" t="s">
        <v>542</v>
      </c>
      <c r="D22588" s="159">
        <v>692.03</v>
      </c>
    </row>
    <row r="22589" spans="3:4" ht="15" hidden="1" customHeight="1" x14ac:dyDescent="0.25">
      <c r="C22589" s="160" t="s">
        <v>550</v>
      </c>
      <c r="D22589" s="161">
        <v>589.80999999999995</v>
      </c>
    </row>
    <row r="22590" spans="3:4" ht="15" hidden="1" customHeight="1" x14ac:dyDescent="0.25">
      <c r="C22590" s="158" t="s">
        <v>542</v>
      </c>
      <c r="D22590" s="159">
        <v>1089.9000000000001</v>
      </c>
    </row>
    <row r="22591" spans="3:4" ht="15" hidden="1" customHeight="1" x14ac:dyDescent="0.25">
      <c r="C22591" s="160" t="s">
        <v>312</v>
      </c>
      <c r="D22591" s="161">
        <v>271.63</v>
      </c>
    </row>
    <row r="22592" spans="3:4" ht="15" hidden="1" customHeight="1" x14ac:dyDescent="0.25">
      <c r="C22592" s="158" t="s">
        <v>558</v>
      </c>
      <c r="D22592" s="159">
        <v>418.59</v>
      </c>
    </row>
    <row r="22593" spans="3:4" ht="15" hidden="1" customHeight="1" x14ac:dyDescent="0.25">
      <c r="C22593" s="160" t="s">
        <v>549</v>
      </c>
      <c r="D22593" s="161">
        <v>1263.8900000000001</v>
      </c>
    </row>
    <row r="22594" spans="3:4" ht="15" hidden="1" customHeight="1" x14ac:dyDescent="0.25">
      <c r="C22594" s="158" t="s">
        <v>546</v>
      </c>
      <c r="D22594" s="159">
        <v>589.91999999999996</v>
      </c>
    </row>
    <row r="22595" spans="3:4" ht="15" hidden="1" customHeight="1" x14ac:dyDescent="0.25">
      <c r="C22595" s="160" t="s">
        <v>550</v>
      </c>
      <c r="D22595" s="161">
        <v>435.42</v>
      </c>
    </row>
    <row r="22596" spans="3:4" ht="15" hidden="1" customHeight="1" x14ac:dyDescent="0.25">
      <c r="C22596" s="158" t="s">
        <v>545</v>
      </c>
      <c r="D22596" s="159">
        <v>809.76</v>
      </c>
    </row>
    <row r="22597" spans="3:4" ht="15" hidden="1" customHeight="1" x14ac:dyDescent="0.25">
      <c r="C22597" s="160" t="s">
        <v>545</v>
      </c>
      <c r="D22597" s="161">
        <v>992.33</v>
      </c>
    </row>
    <row r="22598" spans="3:4" ht="15" hidden="1" customHeight="1" x14ac:dyDescent="0.25">
      <c r="C22598" s="158" t="s">
        <v>558</v>
      </c>
      <c r="D22598" s="159">
        <v>530.83000000000004</v>
      </c>
    </row>
    <row r="22599" spans="3:4" ht="15" hidden="1" customHeight="1" x14ac:dyDescent="0.25">
      <c r="C22599" s="160" t="s">
        <v>549</v>
      </c>
      <c r="D22599" s="161">
        <v>652.51</v>
      </c>
    </row>
    <row r="22600" spans="3:4" ht="15" hidden="1" customHeight="1" x14ac:dyDescent="0.25">
      <c r="C22600" s="158" t="s">
        <v>309</v>
      </c>
      <c r="D22600" s="159">
        <v>730.66</v>
      </c>
    </row>
    <row r="22601" spans="3:4" ht="15" hidden="1" customHeight="1" x14ac:dyDescent="0.25">
      <c r="C22601" s="160" t="s">
        <v>542</v>
      </c>
      <c r="D22601" s="161">
        <v>882.53</v>
      </c>
    </row>
    <row r="22602" spans="3:4" ht="15" hidden="1" customHeight="1" x14ac:dyDescent="0.25">
      <c r="C22602" s="158" t="s">
        <v>546</v>
      </c>
      <c r="D22602" s="159">
        <v>1032.3699999999999</v>
      </c>
    </row>
    <row r="22603" spans="3:4" ht="15" hidden="1" customHeight="1" x14ac:dyDescent="0.25">
      <c r="C22603" s="160" t="s">
        <v>544</v>
      </c>
      <c r="D22603" s="161">
        <v>397.36</v>
      </c>
    </row>
    <row r="22604" spans="3:4" ht="15" hidden="1" customHeight="1" x14ac:dyDescent="0.25">
      <c r="C22604" s="158" t="s">
        <v>540</v>
      </c>
      <c r="D22604" s="159">
        <v>668.9</v>
      </c>
    </row>
    <row r="22605" spans="3:4" ht="15" hidden="1" customHeight="1" x14ac:dyDescent="0.25">
      <c r="C22605" s="160" t="s">
        <v>553</v>
      </c>
      <c r="D22605" s="161">
        <v>1205.81</v>
      </c>
    </row>
    <row r="22606" spans="3:4" ht="15" hidden="1" customHeight="1" x14ac:dyDescent="0.25">
      <c r="C22606" s="158" t="s">
        <v>546</v>
      </c>
      <c r="D22606" s="159">
        <v>793.17</v>
      </c>
    </row>
    <row r="22607" spans="3:4" ht="15" hidden="1" customHeight="1" x14ac:dyDescent="0.25">
      <c r="C22607" s="160" t="s">
        <v>551</v>
      </c>
      <c r="D22607" s="161">
        <v>670.79</v>
      </c>
    </row>
    <row r="22608" spans="3:4" ht="15" hidden="1" customHeight="1" x14ac:dyDescent="0.25">
      <c r="C22608" s="158" t="s">
        <v>554</v>
      </c>
      <c r="D22608" s="159">
        <v>27.52</v>
      </c>
    </row>
    <row r="22609" spans="3:4" ht="15" hidden="1" customHeight="1" x14ac:dyDescent="0.25">
      <c r="C22609" s="160" t="s">
        <v>556</v>
      </c>
      <c r="D22609" s="161">
        <v>675.31</v>
      </c>
    </row>
    <row r="22610" spans="3:4" ht="15" hidden="1" customHeight="1" x14ac:dyDescent="0.25">
      <c r="C22610" s="158" t="s">
        <v>545</v>
      </c>
      <c r="D22610" s="159">
        <v>21.44</v>
      </c>
    </row>
    <row r="22611" spans="3:4" ht="15" hidden="1" customHeight="1" x14ac:dyDescent="0.25">
      <c r="C22611" s="160" t="s">
        <v>551</v>
      </c>
      <c r="D22611" s="161">
        <v>1223.05</v>
      </c>
    </row>
    <row r="22612" spans="3:4" ht="15" hidden="1" customHeight="1" x14ac:dyDescent="0.25">
      <c r="C22612" s="158" t="s">
        <v>539</v>
      </c>
      <c r="D22612" s="159">
        <v>1052.71</v>
      </c>
    </row>
    <row r="22613" spans="3:4" ht="15" hidden="1" customHeight="1" x14ac:dyDescent="0.25">
      <c r="C22613" s="160" t="s">
        <v>312</v>
      </c>
      <c r="D22613" s="161">
        <v>802.99</v>
      </c>
    </row>
    <row r="22614" spans="3:4" ht="15" hidden="1" customHeight="1" x14ac:dyDescent="0.25">
      <c r="C22614" s="158" t="s">
        <v>555</v>
      </c>
      <c r="D22614" s="159">
        <v>978.68</v>
      </c>
    </row>
    <row r="22615" spans="3:4" ht="15" hidden="1" customHeight="1" x14ac:dyDescent="0.25">
      <c r="C22615" s="160" t="s">
        <v>307</v>
      </c>
      <c r="D22615" s="161">
        <v>640.39</v>
      </c>
    </row>
    <row r="22616" spans="3:4" ht="15" hidden="1" customHeight="1" x14ac:dyDescent="0.25">
      <c r="C22616" s="158" t="s">
        <v>557</v>
      </c>
      <c r="D22616" s="159">
        <v>74.77</v>
      </c>
    </row>
    <row r="22617" spans="3:4" ht="15" hidden="1" customHeight="1" x14ac:dyDescent="0.25">
      <c r="C22617" s="160" t="s">
        <v>551</v>
      </c>
      <c r="D22617" s="161">
        <v>1142.6199999999999</v>
      </c>
    </row>
    <row r="22618" spans="3:4" ht="15" hidden="1" customHeight="1" x14ac:dyDescent="0.25">
      <c r="C22618" s="158" t="s">
        <v>545</v>
      </c>
      <c r="D22618" s="159">
        <v>648.64</v>
      </c>
    </row>
    <row r="22619" spans="3:4" ht="15" hidden="1" customHeight="1" x14ac:dyDescent="0.25">
      <c r="C22619" s="160" t="s">
        <v>308</v>
      </c>
      <c r="D22619" s="161">
        <v>336.27</v>
      </c>
    </row>
    <row r="22620" spans="3:4" ht="15" hidden="1" customHeight="1" x14ac:dyDescent="0.25">
      <c r="C22620" s="158" t="s">
        <v>558</v>
      </c>
      <c r="D22620" s="159">
        <v>336.51</v>
      </c>
    </row>
    <row r="22621" spans="3:4" ht="15" hidden="1" customHeight="1" x14ac:dyDescent="0.25">
      <c r="C22621" s="160" t="s">
        <v>546</v>
      </c>
      <c r="D22621" s="161">
        <v>1047.42</v>
      </c>
    </row>
    <row r="22622" spans="3:4" ht="15" hidden="1" customHeight="1" x14ac:dyDescent="0.25">
      <c r="C22622" s="158" t="s">
        <v>552</v>
      </c>
      <c r="D22622" s="159">
        <v>648.05999999999995</v>
      </c>
    </row>
    <row r="22623" spans="3:4" ht="15" hidden="1" customHeight="1" x14ac:dyDescent="0.25">
      <c r="C22623" s="160" t="s">
        <v>539</v>
      </c>
      <c r="D22623" s="161">
        <v>541.32000000000005</v>
      </c>
    </row>
    <row r="22624" spans="3:4" ht="15" hidden="1" customHeight="1" x14ac:dyDescent="0.25">
      <c r="C22624" s="158" t="s">
        <v>540</v>
      </c>
      <c r="D22624" s="159">
        <v>330.49</v>
      </c>
    </row>
    <row r="22625" spans="3:4" ht="15" hidden="1" customHeight="1" x14ac:dyDescent="0.25">
      <c r="C22625" s="160" t="s">
        <v>558</v>
      </c>
      <c r="D22625" s="161">
        <v>278.10000000000002</v>
      </c>
    </row>
    <row r="22626" spans="3:4" ht="15" hidden="1" customHeight="1" x14ac:dyDescent="0.25">
      <c r="C22626" s="158" t="s">
        <v>547</v>
      </c>
      <c r="D22626" s="159">
        <v>625.12</v>
      </c>
    </row>
    <row r="22627" spans="3:4" ht="15" hidden="1" customHeight="1" x14ac:dyDescent="0.25">
      <c r="C22627" s="160" t="s">
        <v>557</v>
      </c>
      <c r="D22627" s="161">
        <v>686.3</v>
      </c>
    </row>
    <row r="22628" spans="3:4" ht="15" hidden="1" customHeight="1" x14ac:dyDescent="0.25">
      <c r="C22628" s="158" t="s">
        <v>545</v>
      </c>
      <c r="D22628" s="159">
        <v>537.57000000000005</v>
      </c>
    </row>
    <row r="22629" spans="3:4" ht="15" hidden="1" customHeight="1" x14ac:dyDescent="0.25">
      <c r="C22629" s="160" t="s">
        <v>546</v>
      </c>
      <c r="D22629" s="161">
        <v>759.72</v>
      </c>
    </row>
    <row r="22630" spans="3:4" ht="15" hidden="1" customHeight="1" x14ac:dyDescent="0.25">
      <c r="C22630" s="158" t="s">
        <v>546</v>
      </c>
      <c r="D22630" s="159">
        <v>484.46</v>
      </c>
    </row>
    <row r="22631" spans="3:4" ht="15" hidden="1" customHeight="1" x14ac:dyDescent="0.25">
      <c r="C22631" s="160" t="s">
        <v>308</v>
      </c>
      <c r="D22631" s="161">
        <v>833.71</v>
      </c>
    </row>
    <row r="22632" spans="3:4" ht="15" hidden="1" customHeight="1" x14ac:dyDescent="0.25">
      <c r="C22632" s="158" t="s">
        <v>546</v>
      </c>
      <c r="D22632" s="159">
        <v>997.88</v>
      </c>
    </row>
    <row r="22633" spans="3:4" ht="15" hidden="1" customHeight="1" x14ac:dyDescent="0.25">
      <c r="C22633" s="160" t="s">
        <v>549</v>
      </c>
      <c r="D22633" s="161">
        <v>1065.6300000000001</v>
      </c>
    </row>
    <row r="22634" spans="3:4" ht="15" hidden="1" customHeight="1" x14ac:dyDescent="0.25">
      <c r="C22634" s="158" t="s">
        <v>543</v>
      </c>
      <c r="D22634" s="159">
        <v>604.99</v>
      </c>
    </row>
    <row r="22635" spans="3:4" ht="15" hidden="1" customHeight="1" x14ac:dyDescent="0.25">
      <c r="C22635" s="160" t="s">
        <v>308</v>
      </c>
      <c r="D22635" s="161">
        <v>628.91</v>
      </c>
    </row>
    <row r="22636" spans="3:4" ht="15" hidden="1" customHeight="1" x14ac:dyDescent="0.25">
      <c r="C22636" s="158" t="s">
        <v>553</v>
      </c>
      <c r="D22636" s="159">
        <v>912.29</v>
      </c>
    </row>
    <row r="22637" spans="3:4" ht="15" hidden="1" customHeight="1" x14ac:dyDescent="0.25">
      <c r="C22637" s="160" t="s">
        <v>544</v>
      </c>
      <c r="D22637" s="161">
        <v>847.25</v>
      </c>
    </row>
    <row r="22638" spans="3:4" ht="15" hidden="1" customHeight="1" x14ac:dyDescent="0.25">
      <c r="C22638" s="158" t="s">
        <v>556</v>
      </c>
      <c r="D22638" s="159">
        <v>556.42999999999995</v>
      </c>
    </row>
    <row r="22639" spans="3:4" ht="15" hidden="1" customHeight="1" x14ac:dyDescent="0.25">
      <c r="C22639" s="160" t="s">
        <v>308</v>
      </c>
      <c r="D22639" s="161">
        <v>415.3</v>
      </c>
    </row>
    <row r="22640" spans="3:4" ht="15" hidden="1" customHeight="1" x14ac:dyDescent="0.25">
      <c r="C22640" s="158" t="s">
        <v>542</v>
      </c>
      <c r="D22640" s="159">
        <v>823.59</v>
      </c>
    </row>
    <row r="22641" spans="3:4" ht="15" hidden="1" customHeight="1" x14ac:dyDescent="0.25">
      <c r="C22641" s="160" t="s">
        <v>554</v>
      </c>
      <c r="D22641" s="161">
        <v>951.59</v>
      </c>
    </row>
    <row r="22642" spans="3:4" ht="15" hidden="1" customHeight="1" x14ac:dyDescent="0.25">
      <c r="C22642" s="158" t="s">
        <v>556</v>
      </c>
      <c r="D22642" s="159">
        <v>1030.52</v>
      </c>
    </row>
    <row r="22643" spans="3:4" ht="15" hidden="1" customHeight="1" x14ac:dyDescent="0.25">
      <c r="C22643" s="160" t="s">
        <v>308</v>
      </c>
      <c r="D22643" s="161">
        <v>1175.01</v>
      </c>
    </row>
    <row r="22644" spans="3:4" ht="15" hidden="1" customHeight="1" x14ac:dyDescent="0.25">
      <c r="C22644" s="158" t="s">
        <v>308</v>
      </c>
      <c r="D22644" s="159">
        <v>476.14</v>
      </c>
    </row>
    <row r="22645" spans="3:4" ht="15" hidden="1" customHeight="1" x14ac:dyDescent="0.25">
      <c r="C22645" s="160" t="s">
        <v>547</v>
      </c>
      <c r="D22645" s="161">
        <v>61.95</v>
      </c>
    </row>
    <row r="22646" spans="3:4" ht="15" hidden="1" customHeight="1" x14ac:dyDescent="0.25">
      <c r="C22646" s="158" t="s">
        <v>546</v>
      </c>
      <c r="D22646" s="159">
        <v>575.91999999999996</v>
      </c>
    </row>
    <row r="22647" spans="3:4" ht="15" hidden="1" customHeight="1" x14ac:dyDescent="0.25">
      <c r="C22647" s="160" t="s">
        <v>550</v>
      </c>
      <c r="D22647" s="161">
        <v>643.92999999999995</v>
      </c>
    </row>
    <row r="22648" spans="3:4" ht="15" hidden="1" customHeight="1" x14ac:dyDescent="0.25">
      <c r="C22648" s="158" t="s">
        <v>552</v>
      </c>
      <c r="D22648" s="159">
        <v>531.01</v>
      </c>
    </row>
    <row r="22649" spans="3:4" ht="15" hidden="1" customHeight="1" x14ac:dyDescent="0.25">
      <c r="C22649" s="160" t="s">
        <v>553</v>
      </c>
      <c r="D22649" s="161">
        <v>76.63</v>
      </c>
    </row>
    <row r="22650" spans="3:4" ht="15" hidden="1" customHeight="1" x14ac:dyDescent="0.25">
      <c r="C22650" s="158" t="s">
        <v>539</v>
      </c>
      <c r="D22650" s="159">
        <v>484.45</v>
      </c>
    </row>
    <row r="22651" spans="3:4" ht="15" hidden="1" customHeight="1" x14ac:dyDescent="0.25">
      <c r="C22651" s="160" t="s">
        <v>550</v>
      </c>
      <c r="D22651" s="161">
        <v>749.5</v>
      </c>
    </row>
    <row r="22652" spans="3:4" ht="15" hidden="1" customHeight="1" x14ac:dyDescent="0.25">
      <c r="C22652" s="158" t="s">
        <v>551</v>
      </c>
      <c r="D22652" s="159">
        <v>673.49</v>
      </c>
    </row>
    <row r="22653" spans="3:4" ht="15" hidden="1" customHeight="1" x14ac:dyDescent="0.25">
      <c r="C22653" s="160" t="s">
        <v>307</v>
      </c>
      <c r="D22653" s="161">
        <v>850.34</v>
      </c>
    </row>
    <row r="22654" spans="3:4" ht="15" hidden="1" customHeight="1" x14ac:dyDescent="0.25">
      <c r="C22654" s="158" t="s">
        <v>558</v>
      </c>
      <c r="D22654" s="159">
        <v>1129.93</v>
      </c>
    </row>
    <row r="22655" spans="3:4" ht="15" hidden="1" customHeight="1" x14ac:dyDescent="0.25">
      <c r="C22655" s="160" t="s">
        <v>308</v>
      </c>
      <c r="D22655" s="161">
        <v>1274.6199999999999</v>
      </c>
    </row>
    <row r="22656" spans="3:4" ht="15" hidden="1" customHeight="1" x14ac:dyDescent="0.25">
      <c r="C22656" s="158" t="s">
        <v>552</v>
      </c>
      <c r="D22656" s="159">
        <v>391.04</v>
      </c>
    </row>
    <row r="22657" spans="3:4" ht="15" hidden="1" customHeight="1" x14ac:dyDescent="0.25">
      <c r="C22657" s="160" t="s">
        <v>545</v>
      </c>
      <c r="D22657" s="161">
        <v>633.16</v>
      </c>
    </row>
    <row r="22658" spans="3:4" ht="15" hidden="1" customHeight="1" x14ac:dyDescent="0.25">
      <c r="C22658" s="158" t="s">
        <v>550</v>
      </c>
      <c r="D22658" s="159">
        <v>920.28</v>
      </c>
    </row>
    <row r="22659" spans="3:4" ht="15" hidden="1" customHeight="1" x14ac:dyDescent="0.25">
      <c r="C22659" s="160" t="s">
        <v>552</v>
      </c>
      <c r="D22659" s="161">
        <v>586.69000000000005</v>
      </c>
    </row>
    <row r="22660" spans="3:4" ht="15" hidden="1" customHeight="1" x14ac:dyDescent="0.25">
      <c r="C22660" s="158" t="s">
        <v>552</v>
      </c>
      <c r="D22660" s="159">
        <v>1147.19</v>
      </c>
    </row>
    <row r="22661" spans="3:4" ht="15" hidden="1" customHeight="1" x14ac:dyDescent="0.25">
      <c r="C22661" s="160" t="s">
        <v>545</v>
      </c>
      <c r="D22661" s="161">
        <v>639.61</v>
      </c>
    </row>
    <row r="22662" spans="3:4" ht="15" hidden="1" customHeight="1" x14ac:dyDescent="0.25">
      <c r="C22662" s="158" t="s">
        <v>540</v>
      </c>
      <c r="D22662" s="159">
        <v>333.04</v>
      </c>
    </row>
    <row r="22663" spans="3:4" ht="15" hidden="1" customHeight="1" x14ac:dyDescent="0.25">
      <c r="C22663" s="160" t="s">
        <v>545</v>
      </c>
      <c r="D22663" s="161">
        <v>1083.69</v>
      </c>
    </row>
    <row r="22664" spans="3:4" ht="15" hidden="1" customHeight="1" x14ac:dyDescent="0.25">
      <c r="C22664" s="158" t="s">
        <v>539</v>
      </c>
      <c r="D22664" s="159">
        <v>49.1</v>
      </c>
    </row>
    <row r="22665" spans="3:4" ht="15" hidden="1" customHeight="1" x14ac:dyDescent="0.25">
      <c r="C22665" s="160" t="s">
        <v>554</v>
      </c>
      <c r="D22665" s="161">
        <v>777.45</v>
      </c>
    </row>
    <row r="22666" spans="3:4" ht="15" hidden="1" customHeight="1" x14ac:dyDescent="0.25">
      <c r="C22666" s="158" t="s">
        <v>542</v>
      </c>
      <c r="D22666" s="159">
        <v>642.27</v>
      </c>
    </row>
    <row r="22667" spans="3:4" ht="15" hidden="1" customHeight="1" x14ac:dyDescent="0.25">
      <c r="C22667" s="160" t="s">
        <v>546</v>
      </c>
      <c r="D22667" s="161">
        <v>640.79</v>
      </c>
    </row>
    <row r="22668" spans="3:4" ht="15" hidden="1" customHeight="1" x14ac:dyDescent="0.25">
      <c r="C22668" s="158" t="s">
        <v>543</v>
      </c>
      <c r="D22668" s="159">
        <v>989.57</v>
      </c>
    </row>
    <row r="22669" spans="3:4" ht="15" hidden="1" customHeight="1" x14ac:dyDescent="0.25">
      <c r="C22669" s="160" t="s">
        <v>546</v>
      </c>
      <c r="D22669" s="161">
        <v>1149.68</v>
      </c>
    </row>
    <row r="22670" spans="3:4" ht="15" hidden="1" customHeight="1" x14ac:dyDescent="0.25">
      <c r="C22670" s="158" t="s">
        <v>556</v>
      </c>
      <c r="D22670" s="159">
        <v>630.47</v>
      </c>
    </row>
    <row r="22671" spans="3:4" ht="15" hidden="1" customHeight="1" x14ac:dyDescent="0.25">
      <c r="C22671" s="160" t="s">
        <v>549</v>
      </c>
      <c r="D22671" s="161">
        <v>586.96</v>
      </c>
    </row>
    <row r="22672" spans="3:4" ht="15" hidden="1" customHeight="1" x14ac:dyDescent="0.25">
      <c r="C22672" s="158" t="s">
        <v>547</v>
      </c>
      <c r="D22672" s="159">
        <v>374.1</v>
      </c>
    </row>
    <row r="22673" spans="3:4" ht="15" hidden="1" customHeight="1" x14ac:dyDescent="0.25">
      <c r="C22673" s="160" t="s">
        <v>551</v>
      </c>
      <c r="D22673" s="161">
        <v>1163.99</v>
      </c>
    </row>
    <row r="22674" spans="3:4" ht="15" hidden="1" customHeight="1" x14ac:dyDescent="0.25">
      <c r="C22674" s="158" t="s">
        <v>545</v>
      </c>
      <c r="D22674" s="159">
        <v>1064.43</v>
      </c>
    </row>
    <row r="22675" spans="3:4" ht="15" hidden="1" customHeight="1" x14ac:dyDescent="0.25">
      <c r="C22675" s="160" t="s">
        <v>546</v>
      </c>
      <c r="D22675" s="161">
        <v>1060.79</v>
      </c>
    </row>
    <row r="22676" spans="3:4" ht="15" hidden="1" customHeight="1" x14ac:dyDescent="0.25">
      <c r="C22676" s="158" t="s">
        <v>309</v>
      </c>
      <c r="D22676" s="159">
        <v>1031.72</v>
      </c>
    </row>
    <row r="22677" spans="3:4" ht="15" hidden="1" customHeight="1" x14ac:dyDescent="0.25">
      <c r="C22677" s="160" t="s">
        <v>549</v>
      </c>
      <c r="D22677" s="161">
        <v>334.86</v>
      </c>
    </row>
    <row r="22678" spans="3:4" ht="15" hidden="1" customHeight="1" x14ac:dyDescent="0.25">
      <c r="C22678" s="158" t="s">
        <v>551</v>
      </c>
      <c r="D22678" s="159">
        <v>609.66999999999996</v>
      </c>
    </row>
    <row r="22679" spans="3:4" ht="15" hidden="1" customHeight="1" x14ac:dyDescent="0.25">
      <c r="C22679" s="160" t="s">
        <v>558</v>
      </c>
      <c r="D22679" s="161">
        <v>89.04</v>
      </c>
    </row>
    <row r="22680" spans="3:4" ht="15" hidden="1" customHeight="1" x14ac:dyDescent="0.25">
      <c r="C22680" s="158" t="s">
        <v>558</v>
      </c>
      <c r="D22680" s="159">
        <v>521.83000000000004</v>
      </c>
    </row>
    <row r="22681" spans="3:4" ht="15" hidden="1" customHeight="1" x14ac:dyDescent="0.25">
      <c r="C22681" s="160" t="s">
        <v>553</v>
      </c>
      <c r="D22681" s="161">
        <v>90.72</v>
      </c>
    </row>
    <row r="22682" spans="3:4" ht="15" hidden="1" customHeight="1" x14ac:dyDescent="0.25">
      <c r="C22682" s="158" t="s">
        <v>312</v>
      </c>
      <c r="D22682" s="159">
        <v>895.63</v>
      </c>
    </row>
    <row r="22683" spans="3:4" ht="15" hidden="1" customHeight="1" x14ac:dyDescent="0.25">
      <c r="C22683" s="160" t="s">
        <v>544</v>
      </c>
      <c r="D22683" s="161">
        <v>449.48</v>
      </c>
    </row>
    <row r="22684" spans="3:4" ht="15" hidden="1" customHeight="1" x14ac:dyDescent="0.25">
      <c r="C22684" s="158" t="s">
        <v>309</v>
      </c>
      <c r="D22684" s="159">
        <v>594.22</v>
      </c>
    </row>
    <row r="22685" spans="3:4" ht="15" hidden="1" customHeight="1" x14ac:dyDescent="0.25">
      <c r="C22685" s="160" t="s">
        <v>543</v>
      </c>
      <c r="D22685" s="161">
        <v>316.42</v>
      </c>
    </row>
    <row r="22686" spans="3:4" ht="15" hidden="1" customHeight="1" x14ac:dyDescent="0.25">
      <c r="C22686" s="158" t="s">
        <v>552</v>
      </c>
      <c r="D22686" s="159">
        <v>488.21</v>
      </c>
    </row>
    <row r="22687" spans="3:4" ht="15" hidden="1" customHeight="1" x14ac:dyDescent="0.25">
      <c r="C22687" s="160" t="s">
        <v>307</v>
      </c>
      <c r="D22687" s="161">
        <v>1133.8599999999999</v>
      </c>
    </row>
    <row r="22688" spans="3:4" ht="15" hidden="1" customHeight="1" x14ac:dyDescent="0.25">
      <c r="C22688" s="158" t="s">
        <v>554</v>
      </c>
      <c r="D22688" s="159">
        <v>279.75</v>
      </c>
    </row>
    <row r="22689" spans="3:4" ht="15" hidden="1" customHeight="1" x14ac:dyDescent="0.25">
      <c r="C22689" s="160" t="s">
        <v>308</v>
      </c>
      <c r="D22689" s="161">
        <v>241.54</v>
      </c>
    </row>
    <row r="22690" spans="3:4" ht="15" hidden="1" customHeight="1" x14ac:dyDescent="0.25">
      <c r="C22690" s="158" t="s">
        <v>542</v>
      </c>
      <c r="D22690" s="159">
        <v>384.1</v>
      </c>
    </row>
    <row r="22691" spans="3:4" ht="15" hidden="1" customHeight="1" x14ac:dyDescent="0.25">
      <c r="C22691" s="160" t="s">
        <v>544</v>
      </c>
      <c r="D22691" s="161">
        <v>598.33000000000004</v>
      </c>
    </row>
    <row r="22692" spans="3:4" ht="15" hidden="1" customHeight="1" x14ac:dyDescent="0.25">
      <c r="C22692" s="158" t="s">
        <v>539</v>
      </c>
      <c r="D22692" s="159">
        <v>607.07000000000005</v>
      </c>
    </row>
    <row r="22693" spans="3:4" ht="15" hidden="1" customHeight="1" x14ac:dyDescent="0.25">
      <c r="C22693" s="160" t="s">
        <v>542</v>
      </c>
      <c r="D22693" s="161">
        <v>810.38</v>
      </c>
    </row>
    <row r="22694" spans="3:4" ht="15" hidden="1" customHeight="1" x14ac:dyDescent="0.25">
      <c r="C22694" s="158" t="s">
        <v>312</v>
      </c>
      <c r="D22694" s="159">
        <v>628.91</v>
      </c>
    </row>
    <row r="22695" spans="3:4" ht="15" hidden="1" customHeight="1" x14ac:dyDescent="0.25">
      <c r="C22695" s="160" t="s">
        <v>551</v>
      </c>
      <c r="D22695" s="161">
        <v>745.19</v>
      </c>
    </row>
    <row r="22696" spans="3:4" ht="15" hidden="1" customHeight="1" x14ac:dyDescent="0.25">
      <c r="C22696" s="158" t="s">
        <v>307</v>
      </c>
      <c r="D22696" s="159">
        <v>311.27</v>
      </c>
    </row>
    <row r="22697" spans="3:4" ht="15" hidden="1" customHeight="1" x14ac:dyDescent="0.25">
      <c r="C22697" s="160" t="s">
        <v>556</v>
      </c>
      <c r="D22697" s="161">
        <v>636.42999999999995</v>
      </c>
    </row>
    <row r="22698" spans="3:4" ht="15" hidden="1" customHeight="1" x14ac:dyDescent="0.25">
      <c r="C22698" s="158" t="s">
        <v>551</v>
      </c>
      <c r="D22698" s="159">
        <v>409.59</v>
      </c>
    </row>
    <row r="22699" spans="3:4" ht="15" hidden="1" customHeight="1" x14ac:dyDescent="0.25">
      <c r="C22699" s="160" t="s">
        <v>545</v>
      </c>
      <c r="D22699" s="161">
        <v>793.83</v>
      </c>
    </row>
    <row r="22700" spans="3:4" ht="15" hidden="1" customHeight="1" x14ac:dyDescent="0.25">
      <c r="C22700" s="158" t="s">
        <v>539</v>
      </c>
      <c r="D22700" s="159">
        <v>1240.8399999999999</v>
      </c>
    </row>
    <row r="22701" spans="3:4" ht="15" hidden="1" customHeight="1" x14ac:dyDescent="0.25">
      <c r="C22701" s="160" t="s">
        <v>551</v>
      </c>
      <c r="D22701" s="161">
        <v>421.56</v>
      </c>
    </row>
    <row r="22702" spans="3:4" ht="15" hidden="1" customHeight="1" x14ac:dyDescent="0.25">
      <c r="C22702" s="158" t="s">
        <v>543</v>
      </c>
      <c r="D22702" s="159">
        <v>1173.8</v>
      </c>
    </row>
    <row r="22703" spans="3:4" ht="15" hidden="1" customHeight="1" x14ac:dyDescent="0.25">
      <c r="C22703" s="160" t="s">
        <v>549</v>
      </c>
      <c r="D22703" s="161">
        <v>614</v>
      </c>
    </row>
    <row r="22704" spans="3:4" ht="15" hidden="1" customHeight="1" x14ac:dyDescent="0.25">
      <c r="C22704" s="158" t="s">
        <v>540</v>
      </c>
      <c r="D22704" s="159">
        <v>300.32</v>
      </c>
    </row>
    <row r="22705" spans="3:4" ht="15" hidden="1" customHeight="1" x14ac:dyDescent="0.25">
      <c r="C22705" s="160" t="s">
        <v>546</v>
      </c>
      <c r="D22705" s="161">
        <v>546.45000000000005</v>
      </c>
    </row>
    <row r="22706" spans="3:4" ht="15" hidden="1" customHeight="1" x14ac:dyDescent="0.25">
      <c r="C22706" s="158" t="s">
        <v>549</v>
      </c>
      <c r="D22706" s="159">
        <v>182.97</v>
      </c>
    </row>
    <row r="22707" spans="3:4" ht="15" hidden="1" customHeight="1" x14ac:dyDescent="0.25">
      <c r="C22707" s="160" t="s">
        <v>553</v>
      </c>
      <c r="D22707" s="161">
        <v>471.5</v>
      </c>
    </row>
    <row r="22708" spans="3:4" ht="15" hidden="1" customHeight="1" x14ac:dyDescent="0.25">
      <c r="C22708" s="158" t="s">
        <v>545</v>
      </c>
      <c r="D22708" s="159">
        <v>1078.6600000000001</v>
      </c>
    </row>
    <row r="22709" spans="3:4" ht="15" hidden="1" customHeight="1" x14ac:dyDescent="0.25">
      <c r="C22709" s="160" t="s">
        <v>547</v>
      </c>
      <c r="D22709" s="161">
        <v>1298.21</v>
      </c>
    </row>
    <row r="22710" spans="3:4" ht="15" hidden="1" customHeight="1" x14ac:dyDescent="0.25">
      <c r="C22710" s="158" t="s">
        <v>540</v>
      </c>
      <c r="D22710" s="159">
        <v>758.36</v>
      </c>
    </row>
    <row r="22711" spans="3:4" ht="15" hidden="1" customHeight="1" x14ac:dyDescent="0.25">
      <c r="C22711" s="160" t="s">
        <v>308</v>
      </c>
      <c r="D22711" s="161">
        <v>299.48</v>
      </c>
    </row>
    <row r="22712" spans="3:4" ht="15" hidden="1" customHeight="1" x14ac:dyDescent="0.25">
      <c r="C22712" s="158" t="s">
        <v>307</v>
      </c>
      <c r="D22712" s="159">
        <v>151.13999999999999</v>
      </c>
    </row>
    <row r="22713" spans="3:4" ht="15" hidden="1" customHeight="1" x14ac:dyDescent="0.25">
      <c r="C22713" s="160" t="s">
        <v>540</v>
      </c>
      <c r="D22713" s="161">
        <v>832.84</v>
      </c>
    </row>
    <row r="22714" spans="3:4" ht="15" hidden="1" customHeight="1" x14ac:dyDescent="0.25">
      <c r="C22714" s="158" t="s">
        <v>543</v>
      </c>
      <c r="D22714" s="159">
        <v>466.01</v>
      </c>
    </row>
    <row r="22715" spans="3:4" ht="15" hidden="1" customHeight="1" x14ac:dyDescent="0.25">
      <c r="C22715" s="160" t="s">
        <v>551</v>
      </c>
      <c r="D22715" s="161">
        <v>576.86</v>
      </c>
    </row>
    <row r="22716" spans="3:4" ht="15" hidden="1" customHeight="1" x14ac:dyDescent="0.25">
      <c r="C22716" s="158" t="s">
        <v>551</v>
      </c>
      <c r="D22716" s="159">
        <v>824.05</v>
      </c>
    </row>
    <row r="22717" spans="3:4" ht="15" hidden="1" customHeight="1" x14ac:dyDescent="0.25">
      <c r="C22717" s="160" t="s">
        <v>553</v>
      </c>
      <c r="D22717" s="161">
        <v>580.08000000000004</v>
      </c>
    </row>
    <row r="22718" spans="3:4" ht="15" hidden="1" customHeight="1" x14ac:dyDescent="0.25">
      <c r="C22718" s="158" t="s">
        <v>544</v>
      </c>
      <c r="D22718" s="159">
        <v>1053.46</v>
      </c>
    </row>
    <row r="22719" spans="3:4" ht="15" hidden="1" customHeight="1" x14ac:dyDescent="0.25">
      <c r="C22719" s="160" t="s">
        <v>309</v>
      </c>
      <c r="D22719" s="161">
        <v>486.72</v>
      </c>
    </row>
    <row r="22720" spans="3:4" ht="15" hidden="1" customHeight="1" x14ac:dyDescent="0.25">
      <c r="C22720" s="158" t="s">
        <v>540</v>
      </c>
      <c r="D22720" s="159">
        <v>226.66</v>
      </c>
    </row>
    <row r="22721" spans="3:4" ht="15" hidden="1" customHeight="1" x14ac:dyDescent="0.25">
      <c r="C22721" s="160" t="s">
        <v>546</v>
      </c>
      <c r="D22721" s="161">
        <v>774.21</v>
      </c>
    </row>
    <row r="22722" spans="3:4" ht="15" hidden="1" customHeight="1" x14ac:dyDescent="0.25">
      <c r="C22722" s="158" t="s">
        <v>540</v>
      </c>
      <c r="D22722" s="159">
        <v>601.9</v>
      </c>
    </row>
    <row r="22723" spans="3:4" ht="15" hidden="1" customHeight="1" x14ac:dyDescent="0.25">
      <c r="C22723" s="160" t="s">
        <v>552</v>
      </c>
      <c r="D22723" s="161">
        <v>641.54999999999995</v>
      </c>
    </row>
    <row r="22724" spans="3:4" ht="15" hidden="1" customHeight="1" x14ac:dyDescent="0.25">
      <c r="C22724" s="158" t="s">
        <v>547</v>
      </c>
      <c r="D22724" s="159">
        <v>815.38</v>
      </c>
    </row>
    <row r="22725" spans="3:4" ht="15" hidden="1" customHeight="1" x14ac:dyDescent="0.25">
      <c r="C22725" s="160" t="s">
        <v>553</v>
      </c>
      <c r="D22725" s="161">
        <v>804.33</v>
      </c>
    </row>
    <row r="22726" spans="3:4" ht="15" hidden="1" customHeight="1" x14ac:dyDescent="0.25">
      <c r="C22726" s="158" t="s">
        <v>307</v>
      </c>
      <c r="D22726" s="159">
        <v>187.99</v>
      </c>
    </row>
    <row r="22727" spans="3:4" ht="15" hidden="1" customHeight="1" x14ac:dyDescent="0.25">
      <c r="C22727" s="160" t="s">
        <v>546</v>
      </c>
      <c r="D22727" s="161">
        <v>670.16</v>
      </c>
    </row>
    <row r="22728" spans="3:4" ht="15" hidden="1" customHeight="1" x14ac:dyDescent="0.25">
      <c r="C22728" s="158" t="s">
        <v>553</v>
      </c>
      <c r="D22728" s="159">
        <v>1124.32</v>
      </c>
    </row>
    <row r="22729" spans="3:4" ht="15" hidden="1" customHeight="1" x14ac:dyDescent="0.25">
      <c r="C22729" s="160" t="s">
        <v>540</v>
      </c>
      <c r="D22729" s="161">
        <v>119.84</v>
      </c>
    </row>
    <row r="22730" spans="3:4" ht="15" hidden="1" customHeight="1" x14ac:dyDescent="0.25">
      <c r="C22730" s="158" t="s">
        <v>309</v>
      </c>
      <c r="D22730" s="159">
        <v>392.91</v>
      </c>
    </row>
    <row r="22731" spans="3:4" ht="15" hidden="1" customHeight="1" x14ac:dyDescent="0.25">
      <c r="C22731" s="160" t="s">
        <v>540</v>
      </c>
      <c r="D22731" s="161">
        <v>958.04</v>
      </c>
    </row>
    <row r="22732" spans="3:4" ht="15" hidden="1" customHeight="1" x14ac:dyDescent="0.25">
      <c r="C22732" s="158" t="s">
        <v>546</v>
      </c>
      <c r="D22732" s="159">
        <v>496.16</v>
      </c>
    </row>
    <row r="22733" spans="3:4" ht="15" hidden="1" customHeight="1" x14ac:dyDescent="0.25">
      <c r="C22733" s="160" t="s">
        <v>539</v>
      </c>
      <c r="D22733" s="161">
        <v>1187.8499999999999</v>
      </c>
    </row>
    <row r="22734" spans="3:4" ht="15" hidden="1" customHeight="1" x14ac:dyDescent="0.25">
      <c r="C22734" s="158" t="s">
        <v>543</v>
      </c>
      <c r="D22734" s="159">
        <v>327.05</v>
      </c>
    </row>
    <row r="22735" spans="3:4" ht="15" hidden="1" customHeight="1" x14ac:dyDescent="0.25">
      <c r="C22735" s="160" t="s">
        <v>552</v>
      </c>
      <c r="D22735" s="161">
        <v>1002.99</v>
      </c>
    </row>
    <row r="22736" spans="3:4" ht="15" hidden="1" customHeight="1" x14ac:dyDescent="0.25">
      <c r="C22736" s="158" t="s">
        <v>309</v>
      </c>
      <c r="D22736" s="159">
        <v>569.63</v>
      </c>
    </row>
    <row r="22737" spans="3:4" ht="15" hidden="1" customHeight="1" x14ac:dyDescent="0.25">
      <c r="C22737" s="160" t="s">
        <v>549</v>
      </c>
      <c r="D22737" s="161">
        <v>1079.71</v>
      </c>
    </row>
    <row r="22738" spans="3:4" ht="15" hidden="1" customHeight="1" x14ac:dyDescent="0.25">
      <c r="C22738" s="158" t="s">
        <v>553</v>
      </c>
      <c r="D22738" s="159">
        <v>846.32</v>
      </c>
    </row>
    <row r="22739" spans="3:4" ht="15" hidden="1" customHeight="1" x14ac:dyDescent="0.25">
      <c r="C22739" s="160" t="s">
        <v>307</v>
      </c>
      <c r="D22739" s="161">
        <v>828.39</v>
      </c>
    </row>
    <row r="22740" spans="3:4" ht="15" hidden="1" customHeight="1" x14ac:dyDescent="0.25">
      <c r="C22740" s="158" t="s">
        <v>551</v>
      </c>
      <c r="D22740" s="159">
        <v>610.53</v>
      </c>
    </row>
    <row r="22741" spans="3:4" ht="15" hidden="1" customHeight="1" x14ac:dyDescent="0.25">
      <c r="C22741" s="160" t="s">
        <v>551</v>
      </c>
      <c r="D22741" s="161">
        <v>410.28</v>
      </c>
    </row>
    <row r="22742" spans="3:4" ht="15" hidden="1" customHeight="1" x14ac:dyDescent="0.25">
      <c r="C22742" s="158" t="s">
        <v>556</v>
      </c>
      <c r="D22742" s="159">
        <v>875.61</v>
      </c>
    </row>
    <row r="22743" spans="3:4" ht="15" hidden="1" customHeight="1" x14ac:dyDescent="0.25">
      <c r="C22743" s="160" t="s">
        <v>541</v>
      </c>
      <c r="D22743" s="161">
        <v>1015.53</v>
      </c>
    </row>
    <row r="22744" spans="3:4" ht="15" hidden="1" customHeight="1" x14ac:dyDescent="0.25">
      <c r="C22744" s="158" t="s">
        <v>544</v>
      </c>
      <c r="D22744" s="159">
        <v>883.17</v>
      </c>
    </row>
    <row r="22745" spans="3:4" ht="15" hidden="1" customHeight="1" x14ac:dyDescent="0.25">
      <c r="C22745" s="160" t="s">
        <v>539</v>
      </c>
      <c r="D22745" s="161">
        <v>756.7</v>
      </c>
    </row>
    <row r="22746" spans="3:4" ht="15" hidden="1" customHeight="1" x14ac:dyDescent="0.25">
      <c r="C22746" s="158" t="s">
        <v>548</v>
      </c>
      <c r="D22746" s="159">
        <v>485.55</v>
      </c>
    </row>
    <row r="22747" spans="3:4" ht="15" hidden="1" customHeight="1" x14ac:dyDescent="0.25">
      <c r="C22747" s="160" t="s">
        <v>545</v>
      </c>
      <c r="D22747" s="161">
        <v>1216.82</v>
      </c>
    </row>
    <row r="22748" spans="3:4" ht="15" hidden="1" customHeight="1" x14ac:dyDescent="0.25">
      <c r="C22748" s="158" t="s">
        <v>312</v>
      </c>
      <c r="D22748" s="159">
        <v>1126.67</v>
      </c>
    </row>
    <row r="22749" spans="3:4" ht="15" hidden="1" customHeight="1" x14ac:dyDescent="0.25">
      <c r="C22749" s="160" t="s">
        <v>545</v>
      </c>
      <c r="D22749" s="161">
        <v>1202.56</v>
      </c>
    </row>
    <row r="22750" spans="3:4" ht="15" hidden="1" customHeight="1" x14ac:dyDescent="0.25">
      <c r="C22750" s="158" t="s">
        <v>549</v>
      </c>
      <c r="D22750" s="159">
        <v>1282.28</v>
      </c>
    </row>
    <row r="22751" spans="3:4" ht="15" hidden="1" customHeight="1" x14ac:dyDescent="0.25">
      <c r="C22751" s="160" t="s">
        <v>554</v>
      </c>
      <c r="D22751" s="161">
        <v>742.05</v>
      </c>
    </row>
    <row r="22752" spans="3:4" ht="15" hidden="1" customHeight="1" x14ac:dyDescent="0.25">
      <c r="C22752" s="158" t="s">
        <v>550</v>
      </c>
      <c r="D22752" s="159">
        <v>27.41</v>
      </c>
    </row>
    <row r="22753" spans="3:4" ht="15" hidden="1" customHeight="1" x14ac:dyDescent="0.25">
      <c r="C22753" s="160" t="s">
        <v>556</v>
      </c>
      <c r="D22753" s="161">
        <v>547.82000000000005</v>
      </c>
    </row>
    <row r="22754" spans="3:4" ht="15" hidden="1" customHeight="1" x14ac:dyDescent="0.25">
      <c r="C22754" s="158" t="s">
        <v>553</v>
      </c>
      <c r="D22754" s="159">
        <v>328.84</v>
      </c>
    </row>
    <row r="22755" spans="3:4" ht="15" hidden="1" customHeight="1" x14ac:dyDescent="0.25">
      <c r="C22755" s="160" t="s">
        <v>544</v>
      </c>
      <c r="D22755" s="161">
        <v>464.04</v>
      </c>
    </row>
    <row r="22756" spans="3:4" ht="15" hidden="1" customHeight="1" x14ac:dyDescent="0.25">
      <c r="C22756" s="158" t="s">
        <v>539</v>
      </c>
      <c r="D22756" s="159">
        <v>262.44</v>
      </c>
    </row>
    <row r="22757" spans="3:4" ht="15" hidden="1" customHeight="1" x14ac:dyDescent="0.25">
      <c r="C22757" s="160" t="s">
        <v>552</v>
      </c>
      <c r="D22757" s="161">
        <v>428.67</v>
      </c>
    </row>
    <row r="22758" spans="3:4" ht="15" hidden="1" customHeight="1" x14ac:dyDescent="0.25">
      <c r="C22758" s="158" t="s">
        <v>553</v>
      </c>
      <c r="D22758" s="159">
        <v>140.6</v>
      </c>
    </row>
    <row r="22759" spans="3:4" ht="15" hidden="1" customHeight="1" x14ac:dyDescent="0.25">
      <c r="C22759" s="160" t="s">
        <v>549</v>
      </c>
      <c r="D22759" s="161">
        <v>912.82</v>
      </c>
    </row>
    <row r="22760" spans="3:4" ht="15" hidden="1" customHeight="1" x14ac:dyDescent="0.25">
      <c r="C22760" s="158" t="s">
        <v>307</v>
      </c>
      <c r="D22760" s="159">
        <v>1236.8599999999999</v>
      </c>
    </row>
    <row r="22761" spans="3:4" ht="15" hidden="1" customHeight="1" x14ac:dyDescent="0.25">
      <c r="C22761" s="160" t="s">
        <v>545</v>
      </c>
      <c r="D22761" s="161">
        <v>539.83000000000004</v>
      </c>
    </row>
    <row r="22762" spans="3:4" ht="15" hidden="1" customHeight="1" x14ac:dyDescent="0.25">
      <c r="C22762" s="158" t="s">
        <v>308</v>
      </c>
      <c r="D22762" s="159">
        <v>659.08</v>
      </c>
    </row>
    <row r="22763" spans="3:4" ht="15" hidden="1" customHeight="1" x14ac:dyDescent="0.25">
      <c r="C22763" s="160" t="s">
        <v>553</v>
      </c>
      <c r="D22763" s="161">
        <v>802.96</v>
      </c>
    </row>
    <row r="22764" spans="3:4" ht="15" hidden="1" customHeight="1" x14ac:dyDescent="0.25">
      <c r="C22764" s="158" t="s">
        <v>552</v>
      </c>
      <c r="D22764" s="159">
        <v>450.44</v>
      </c>
    </row>
    <row r="22765" spans="3:4" ht="15" hidden="1" customHeight="1" x14ac:dyDescent="0.25">
      <c r="C22765" s="160" t="s">
        <v>549</v>
      </c>
      <c r="D22765" s="161">
        <v>776.47</v>
      </c>
    </row>
    <row r="22766" spans="3:4" ht="15" hidden="1" customHeight="1" x14ac:dyDescent="0.25">
      <c r="C22766" s="158" t="s">
        <v>553</v>
      </c>
      <c r="D22766" s="159">
        <v>399.88</v>
      </c>
    </row>
    <row r="22767" spans="3:4" ht="15" hidden="1" customHeight="1" x14ac:dyDescent="0.25">
      <c r="C22767" s="160" t="s">
        <v>556</v>
      </c>
      <c r="D22767" s="161">
        <v>765.84</v>
      </c>
    </row>
    <row r="22768" spans="3:4" ht="15" hidden="1" customHeight="1" x14ac:dyDescent="0.25">
      <c r="C22768" s="158" t="s">
        <v>552</v>
      </c>
      <c r="D22768" s="159">
        <v>855.76</v>
      </c>
    </row>
    <row r="22769" spans="3:4" ht="15" hidden="1" customHeight="1" x14ac:dyDescent="0.25">
      <c r="C22769" s="160" t="s">
        <v>544</v>
      </c>
      <c r="D22769" s="161">
        <v>1179.3699999999999</v>
      </c>
    </row>
    <row r="22770" spans="3:4" ht="15" hidden="1" customHeight="1" x14ac:dyDescent="0.25">
      <c r="C22770" s="158" t="s">
        <v>309</v>
      </c>
      <c r="D22770" s="159">
        <v>928.02</v>
      </c>
    </row>
    <row r="22771" spans="3:4" ht="15" hidden="1" customHeight="1" x14ac:dyDescent="0.25">
      <c r="C22771" s="160" t="s">
        <v>542</v>
      </c>
      <c r="D22771" s="161">
        <v>1021.51</v>
      </c>
    </row>
    <row r="22772" spans="3:4" ht="15" hidden="1" customHeight="1" x14ac:dyDescent="0.25">
      <c r="C22772" s="158" t="s">
        <v>550</v>
      </c>
      <c r="D22772" s="159">
        <v>753.86</v>
      </c>
    </row>
    <row r="22773" spans="3:4" ht="15" hidden="1" customHeight="1" x14ac:dyDescent="0.25">
      <c r="C22773" s="160" t="s">
        <v>552</v>
      </c>
      <c r="D22773" s="161">
        <v>582.29</v>
      </c>
    </row>
    <row r="22774" spans="3:4" ht="15" hidden="1" customHeight="1" x14ac:dyDescent="0.25">
      <c r="C22774" s="158" t="s">
        <v>554</v>
      </c>
      <c r="D22774" s="159">
        <v>912.93</v>
      </c>
    </row>
    <row r="22775" spans="3:4" ht="15" hidden="1" customHeight="1" x14ac:dyDescent="0.25">
      <c r="C22775" s="160" t="s">
        <v>312</v>
      </c>
      <c r="D22775" s="161">
        <v>945.48</v>
      </c>
    </row>
    <row r="22776" spans="3:4" ht="15" hidden="1" customHeight="1" x14ac:dyDescent="0.25">
      <c r="C22776" s="158" t="s">
        <v>539</v>
      </c>
      <c r="D22776" s="159">
        <v>704.31</v>
      </c>
    </row>
    <row r="22777" spans="3:4" ht="15" hidden="1" customHeight="1" x14ac:dyDescent="0.25">
      <c r="C22777" s="160" t="s">
        <v>307</v>
      </c>
      <c r="D22777" s="161">
        <v>527.5</v>
      </c>
    </row>
    <row r="22778" spans="3:4" ht="15" hidden="1" customHeight="1" x14ac:dyDescent="0.25">
      <c r="C22778" s="158" t="s">
        <v>545</v>
      </c>
      <c r="D22778" s="159">
        <v>693.45</v>
      </c>
    </row>
    <row r="22779" spans="3:4" ht="15" hidden="1" customHeight="1" x14ac:dyDescent="0.25">
      <c r="C22779" s="160" t="s">
        <v>551</v>
      </c>
      <c r="D22779" s="161">
        <v>229.56</v>
      </c>
    </row>
    <row r="22780" spans="3:4" ht="15" hidden="1" customHeight="1" x14ac:dyDescent="0.25">
      <c r="C22780" s="158" t="s">
        <v>539</v>
      </c>
      <c r="D22780" s="159">
        <v>312.02999999999997</v>
      </c>
    </row>
    <row r="22781" spans="3:4" ht="15" hidden="1" customHeight="1" x14ac:dyDescent="0.25">
      <c r="C22781" s="160" t="s">
        <v>307</v>
      </c>
      <c r="D22781" s="161">
        <v>319.99</v>
      </c>
    </row>
    <row r="22782" spans="3:4" ht="15" hidden="1" customHeight="1" x14ac:dyDescent="0.25">
      <c r="C22782" s="158" t="s">
        <v>309</v>
      </c>
      <c r="D22782" s="159">
        <v>600.75</v>
      </c>
    </row>
    <row r="22783" spans="3:4" ht="15" hidden="1" customHeight="1" x14ac:dyDescent="0.25">
      <c r="C22783" s="160" t="s">
        <v>554</v>
      </c>
      <c r="D22783" s="161">
        <v>1272.2</v>
      </c>
    </row>
    <row r="22784" spans="3:4" ht="15" hidden="1" customHeight="1" x14ac:dyDescent="0.25">
      <c r="C22784" s="158" t="s">
        <v>542</v>
      </c>
      <c r="D22784" s="159">
        <v>992.03</v>
      </c>
    </row>
    <row r="22785" spans="3:4" ht="15" hidden="1" customHeight="1" x14ac:dyDescent="0.25">
      <c r="C22785" s="160" t="s">
        <v>549</v>
      </c>
      <c r="D22785" s="161">
        <v>1209.27</v>
      </c>
    </row>
    <row r="22786" spans="3:4" ht="15" hidden="1" customHeight="1" x14ac:dyDescent="0.25">
      <c r="C22786" s="158" t="s">
        <v>553</v>
      </c>
      <c r="D22786" s="159">
        <v>576.9</v>
      </c>
    </row>
    <row r="22787" spans="3:4" ht="15" hidden="1" customHeight="1" x14ac:dyDescent="0.25">
      <c r="C22787" s="160" t="s">
        <v>556</v>
      </c>
      <c r="D22787" s="161">
        <v>557.26</v>
      </c>
    </row>
    <row r="22788" spans="3:4" ht="15" hidden="1" customHeight="1" x14ac:dyDescent="0.25">
      <c r="C22788" s="158" t="s">
        <v>539</v>
      </c>
      <c r="D22788" s="159">
        <v>39.18</v>
      </c>
    </row>
    <row r="22789" spans="3:4" ht="15" hidden="1" customHeight="1" x14ac:dyDescent="0.25">
      <c r="C22789" s="160" t="s">
        <v>553</v>
      </c>
      <c r="D22789" s="161">
        <v>592.52</v>
      </c>
    </row>
    <row r="22790" spans="3:4" ht="15" hidden="1" customHeight="1" x14ac:dyDescent="0.25">
      <c r="C22790" s="158" t="s">
        <v>554</v>
      </c>
      <c r="D22790" s="159">
        <v>533.16</v>
      </c>
    </row>
    <row r="22791" spans="3:4" ht="15" hidden="1" customHeight="1" x14ac:dyDescent="0.25">
      <c r="C22791" s="160" t="s">
        <v>546</v>
      </c>
      <c r="D22791" s="161">
        <v>672.6</v>
      </c>
    </row>
    <row r="22792" spans="3:4" ht="15" hidden="1" customHeight="1" x14ac:dyDescent="0.25">
      <c r="C22792" s="158" t="s">
        <v>540</v>
      </c>
      <c r="D22792" s="159">
        <v>1172.51</v>
      </c>
    </row>
    <row r="22793" spans="3:4" ht="15" hidden="1" customHeight="1" x14ac:dyDescent="0.25">
      <c r="C22793" s="160" t="s">
        <v>539</v>
      </c>
      <c r="D22793" s="161">
        <v>880.4</v>
      </c>
    </row>
    <row r="22794" spans="3:4" ht="15" hidden="1" customHeight="1" x14ac:dyDescent="0.25">
      <c r="C22794" s="158" t="s">
        <v>553</v>
      </c>
      <c r="D22794" s="159">
        <v>1282.28</v>
      </c>
    </row>
    <row r="22795" spans="3:4" ht="15" hidden="1" customHeight="1" x14ac:dyDescent="0.25">
      <c r="C22795" s="160" t="s">
        <v>542</v>
      </c>
      <c r="D22795" s="161">
        <v>1097.1500000000001</v>
      </c>
    </row>
    <row r="22796" spans="3:4" ht="15" hidden="1" customHeight="1" x14ac:dyDescent="0.25">
      <c r="C22796" s="158" t="s">
        <v>544</v>
      </c>
      <c r="D22796" s="159">
        <v>400.17</v>
      </c>
    </row>
    <row r="22797" spans="3:4" ht="15" hidden="1" customHeight="1" x14ac:dyDescent="0.25">
      <c r="C22797" s="160" t="s">
        <v>551</v>
      </c>
      <c r="D22797" s="161">
        <v>32.67</v>
      </c>
    </row>
    <row r="22798" spans="3:4" ht="15" hidden="1" customHeight="1" x14ac:dyDescent="0.25">
      <c r="C22798" s="158" t="s">
        <v>551</v>
      </c>
      <c r="D22798" s="159">
        <v>619.47</v>
      </c>
    </row>
    <row r="22799" spans="3:4" ht="15" hidden="1" customHeight="1" x14ac:dyDescent="0.25">
      <c r="C22799" s="160" t="s">
        <v>542</v>
      </c>
      <c r="D22799" s="161">
        <v>636.54999999999995</v>
      </c>
    </row>
    <row r="22800" spans="3:4" ht="15" hidden="1" customHeight="1" x14ac:dyDescent="0.25">
      <c r="C22800" s="158" t="s">
        <v>555</v>
      </c>
      <c r="D22800" s="159">
        <v>977.03</v>
      </c>
    </row>
    <row r="22801" spans="3:4" ht="15" hidden="1" customHeight="1" x14ac:dyDescent="0.25">
      <c r="C22801" s="160" t="s">
        <v>307</v>
      </c>
      <c r="D22801" s="161">
        <v>477.21</v>
      </c>
    </row>
    <row r="22802" spans="3:4" ht="15" hidden="1" customHeight="1" x14ac:dyDescent="0.25">
      <c r="C22802" s="158" t="s">
        <v>542</v>
      </c>
      <c r="D22802" s="159">
        <v>285.97000000000003</v>
      </c>
    </row>
    <row r="22803" spans="3:4" ht="15" hidden="1" customHeight="1" x14ac:dyDescent="0.25">
      <c r="C22803" s="160" t="s">
        <v>553</v>
      </c>
      <c r="D22803" s="161">
        <v>1244.24</v>
      </c>
    </row>
    <row r="22804" spans="3:4" ht="15" hidden="1" customHeight="1" x14ac:dyDescent="0.25">
      <c r="C22804" s="158" t="s">
        <v>312</v>
      </c>
      <c r="D22804" s="159">
        <v>606.78</v>
      </c>
    </row>
    <row r="22805" spans="3:4" ht="15" hidden="1" customHeight="1" x14ac:dyDescent="0.25">
      <c r="C22805" s="160" t="s">
        <v>558</v>
      </c>
      <c r="D22805" s="161">
        <v>422.26</v>
      </c>
    </row>
    <row r="22806" spans="3:4" ht="15" hidden="1" customHeight="1" x14ac:dyDescent="0.25">
      <c r="C22806" s="158" t="s">
        <v>308</v>
      </c>
      <c r="D22806" s="159">
        <v>172.25</v>
      </c>
    </row>
    <row r="22807" spans="3:4" ht="15" hidden="1" customHeight="1" x14ac:dyDescent="0.25">
      <c r="C22807" s="160" t="s">
        <v>546</v>
      </c>
      <c r="D22807" s="161">
        <v>1278.48</v>
      </c>
    </row>
    <row r="22808" spans="3:4" ht="15" hidden="1" customHeight="1" x14ac:dyDescent="0.25">
      <c r="C22808" s="158" t="s">
        <v>544</v>
      </c>
      <c r="D22808" s="159">
        <v>327.64999999999998</v>
      </c>
    </row>
    <row r="22809" spans="3:4" ht="15" hidden="1" customHeight="1" x14ac:dyDescent="0.25">
      <c r="C22809" s="160" t="s">
        <v>558</v>
      </c>
      <c r="D22809" s="161">
        <v>1042.3</v>
      </c>
    </row>
    <row r="22810" spans="3:4" ht="15" hidden="1" customHeight="1" x14ac:dyDescent="0.25">
      <c r="C22810" s="158" t="s">
        <v>549</v>
      </c>
      <c r="D22810" s="159">
        <v>980.23</v>
      </c>
    </row>
    <row r="22811" spans="3:4" ht="15" hidden="1" customHeight="1" x14ac:dyDescent="0.25">
      <c r="C22811" s="160" t="s">
        <v>549</v>
      </c>
      <c r="D22811" s="161">
        <v>863.73</v>
      </c>
    </row>
    <row r="22812" spans="3:4" ht="15" hidden="1" customHeight="1" x14ac:dyDescent="0.25">
      <c r="C22812" s="158" t="s">
        <v>543</v>
      </c>
      <c r="D22812" s="159">
        <v>864.87</v>
      </c>
    </row>
    <row r="22813" spans="3:4" ht="15" hidden="1" customHeight="1" x14ac:dyDescent="0.25">
      <c r="C22813" s="160" t="s">
        <v>547</v>
      </c>
      <c r="D22813" s="161">
        <v>1104.9100000000001</v>
      </c>
    </row>
    <row r="22814" spans="3:4" ht="15" hidden="1" customHeight="1" x14ac:dyDescent="0.25">
      <c r="C22814" s="158" t="s">
        <v>551</v>
      </c>
      <c r="D22814" s="159">
        <v>596.25</v>
      </c>
    </row>
    <row r="22815" spans="3:4" ht="15" hidden="1" customHeight="1" x14ac:dyDescent="0.25">
      <c r="C22815" s="160" t="s">
        <v>547</v>
      </c>
      <c r="D22815" s="161">
        <v>412.78</v>
      </c>
    </row>
    <row r="22816" spans="3:4" ht="15" hidden="1" customHeight="1" x14ac:dyDescent="0.25">
      <c r="C22816" s="158" t="s">
        <v>556</v>
      </c>
      <c r="D22816" s="159">
        <v>532.59</v>
      </c>
    </row>
    <row r="22817" spans="3:4" ht="15" hidden="1" customHeight="1" x14ac:dyDescent="0.25">
      <c r="C22817" s="160" t="s">
        <v>540</v>
      </c>
      <c r="D22817" s="161">
        <v>151.18</v>
      </c>
    </row>
    <row r="22818" spans="3:4" ht="15" hidden="1" customHeight="1" x14ac:dyDescent="0.25">
      <c r="C22818" s="158" t="s">
        <v>553</v>
      </c>
      <c r="D22818" s="159">
        <v>493.51</v>
      </c>
    </row>
    <row r="22819" spans="3:4" ht="15" hidden="1" customHeight="1" x14ac:dyDescent="0.25">
      <c r="C22819" s="160" t="s">
        <v>543</v>
      </c>
      <c r="D22819" s="161">
        <v>166.32</v>
      </c>
    </row>
    <row r="22820" spans="3:4" ht="15" hidden="1" customHeight="1" x14ac:dyDescent="0.25">
      <c r="C22820" s="158" t="s">
        <v>549</v>
      </c>
      <c r="D22820" s="159">
        <v>646.75</v>
      </c>
    </row>
    <row r="22821" spans="3:4" ht="15" hidden="1" customHeight="1" x14ac:dyDescent="0.25">
      <c r="C22821" s="160" t="s">
        <v>553</v>
      </c>
      <c r="D22821" s="161">
        <v>503.54</v>
      </c>
    </row>
    <row r="22822" spans="3:4" ht="15" hidden="1" customHeight="1" x14ac:dyDescent="0.25">
      <c r="C22822" s="158" t="s">
        <v>307</v>
      </c>
      <c r="D22822" s="159">
        <v>928.3</v>
      </c>
    </row>
    <row r="22823" spans="3:4" ht="15" hidden="1" customHeight="1" x14ac:dyDescent="0.25">
      <c r="C22823" s="160" t="s">
        <v>308</v>
      </c>
      <c r="D22823" s="161">
        <v>494.58</v>
      </c>
    </row>
    <row r="22824" spans="3:4" ht="15" hidden="1" customHeight="1" x14ac:dyDescent="0.25">
      <c r="C22824" s="158" t="s">
        <v>547</v>
      </c>
      <c r="D22824" s="159">
        <v>427.77</v>
      </c>
    </row>
    <row r="22825" spans="3:4" ht="15" hidden="1" customHeight="1" x14ac:dyDescent="0.25">
      <c r="C22825" s="160" t="s">
        <v>547</v>
      </c>
      <c r="D22825" s="161">
        <v>750.05</v>
      </c>
    </row>
    <row r="22826" spans="3:4" ht="15" hidden="1" customHeight="1" x14ac:dyDescent="0.25">
      <c r="C22826" s="158" t="s">
        <v>543</v>
      </c>
      <c r="D22826" s="159">
        <v>1285.1300000000001</v>
      </c>
    </row>
    <row r="22827" spans="3:4" ht="15" hidden="1" customHeight="1" x14ac:dyDescent="0.25">
      <c r="C22827" s="160" t="s">
        <v>546</v>
      </c>
      <c r="D22827" s="161">
        <v>767.64</v>
      </c>
    </row>
    <row r="22828" spans="3:4" ht="15" hidden="1" customHeight="1" x14ac:dyDescent="0.25">
      <c r="C22828" s="158" t="s">
        <v>548</v>
      </c>
      <c r="D22828" s="159">
        <v>1296.78</v>
      </c>
    </row>
    <row r="22829" spans="3:4" ht="15" hidden="1" customHeight="1" x14ac:dyDescent="0.25">
      <c r="C22829" s="160" t="s">
        <v>553</v>
      </c>
      <c r="D22829" s="161">
        <v>457.56</v>
      </c>
    </row>
    <row r="22830" spans="3:4" ht="15" hidden="1" customHeight="1" x14ac:dyDescent="0.25">
      <c r="C22830" s="158" t="s">
        <v>552</v>
      </c>
      <c r="D22830" s="159">
        <v>1164.71</v>
      </c>
    </row>
    <row r="22831" spans="3:4" ht="15" hidden="1" customHeight="1" x14ac:dyDescent="0.25">
      <c r="C22831" s="160" t="s">
        <v>556</v>
      </c>
      <c r="D22831" s="161">
        <v>493.31</v>
      </c>
    </row>
    <row r="22832" spans="3:4" ht="15" hidden="1" customHeight="1" x14ac:dyDescent="0.25">
      <c r="C22832" s="158" t="s">
        <v>552</v>
      </c>
      <c r="D22832" s="159">
        <v>845.75</v>
      </c>
    </row>
    <row r="22833" spans="3:4" ht="15" hidden="1" customHeight="1" x14ac:dyDescent="0.25">
      <c r="C22833" s="160" t="s">
        <v>547</v>
      </c>
      <c r="D22833" s="161">
        <v>129.46</v>
      </c>
    </row>
    <row r="22834" spans="3:4" ht="15" hidden="1" customHeight="1" x14ac:dyDescent="0.25">
      <c r="C22834" s="158" t="s">
        <v>557</v>
      </c>
      <c r="D22834" s="159">
        <v>129.4</v>
      </c>
    </row>
    <row r="22835" spans="3:4" ht="15" hidden="1" customHeight="1" x14ac:dyDescent="0.25">
      <c r="C22835" s="160" t="s">
        <v>539</v>
      </c>
      <c r="D22835" s="161">
        <v>983.21</v>
      </c>
    </row>
    <row r="22836" spans="3:4" ht="15" hidden="1" customHeight="1" x14ac:dyDescent="0.25">
      <c r="C22836" s="158" t="s">
        <v>550</v>
      </c>
      <c r="D22836" s="159">
        <v>705.41</v>
      </c>
    </row>
    <row r="22837" spans="3:4" ht="15" hidden="1" customHeight="1" x14ac:dyDescent="0.25">
      <c r="C22837" s="160" t="s">
        <v>555</v>
      </c>
      <c r="D22837" s="161">
        <v>797.35</v>
      </c>
    </row>
    <row r="22838" spans="3:4" ht="15" hidden="1" customHeight="1" x14ac:dyDescent="0.25">
      <c r="C22838" s="158" t="s">
        <v>543</v>
      </c>
      <c r="D22838" s="159">
        <v>482.55</v>
      </c>
    </row>
    <row r="22839" spans="3:4" ht="15" hidden="1" customHeight="1" x14ac:dyDescent="0.25">
      <c r="C22839" s="160" t="s">
        <v>553</v>
      </c>
      <c r="D22839" s="161">
        <v>254.63</v>
      </c>
    </row>
    <row r="22840" spans="3:4" ht="15" hidden="1" customHeight="1" x14ac:dyDescent="0.25">
      <c r="C22840" s="158" t="s">
        <v>309</v>
      </c>
      <c r="D22840" s="159">
        <v>23.23</v>
      </c>
    </row>
    <row r="22841" spans="3:4" ht="15" hidden="1" customHeight="1" x14ac:dyDescent="0.25">
      <c r="C22841" s="160" t="s">
        <v>546</v>
      </c>
      <c r="D22841" s="161">
        <v>1153.03</v>
      </c>
    </row>
    <row r="22842" spans="3:4" ht="15" hidden="1" customHeight="1" x14ac:dyDescent="0.25">
      <c r="C22842" s="158" t="s">
        <v>312</v>
      </c>
      <c r="D22842" s="159">
        <v>791.63</v>
      </c>
    </row>
    <row r="22843" spans="3:4" ht="15" hidden="1" customHeight="1" x14ac:dyDescent="0.25">
      <c r="C22843" s="160" t="s">
        <v>553</v>
      </c>
      <c r="D22843" s="161">
        <v>911.26</v>
      </c>
    </row>
    <row r="22844" spans="3:4" ht="15" hidden="1" customHeight="1" x14ac:dyDescent="0.25">
      <c r="C22844" s="158" t="s">
        <v>549</v>
      </c>
      <c r="D22844" s="159">
        <v>339.56</v>
      </c>
    </row>
    <row r="22845" spans="3:4" ht="15" hidden="1" customHeight="1" x14ac:dyDescent="0.25">
      <c r="C22845" s="160" t="s">
        <v>557</v>
      </c>
      <c r="D22845" s="161">
        <v>584.13</v>
      </c>
    </row>
    <row r="22846" spans="3:4" ht="15" hidden="1" customHeight="1" x14ac:dyDescent="0.25">
      <c r="C22846" s="158" t="s">
        <v>540</v>
      </c>
      <c r="D22846" s="159">
        <v>354.99</v>
      </c>
    </row>
    <row r="22847" spans="3:4" ht="15" hidden="1" customHeight="1" x14ac:dyDescent="0.25">
      <c r="C22847" s="160" t="s">
        <v>558</v>
      </c>
      <c r="D22847" s="161">
        <v>503.17</v>
      </c>
    </row>
    <row r="22848" spans="3:4" ht="15" hidden="1" customHeight="1" x14ac:dyDescent="0.25">
      <c r="C22848" s="158" t="s">
        <v>546</v>
      </c>
      <c r="D22848" s="159">
        <v>530.29999999999995</v>
      </c>
    </row>
    <row r="22849" spans="3:4" ht="15" hidden="1" customHeight="1" x14ac:dyDescent="0.25">
      <c r="C22849" s="160" t="s">
        <v>552</v>
      </c>
      <c r="D22849" s="161">
        <v>846.58</v>
      </c>
    </row>
    <row r="22850" spans="3:4" ht="15" hidden="1" customHeight="1" x14ac:dyDescent="0.25">
      <c r="C22850" s="158" t="s">
        <v>540</v>
      </c>
      <c r="D22850" s="159">
        <v>697.14</v>
      </c>
    </row>
    <row r="22851" spans="3:4" ht="15" hidden="1" customHeight="1" x14ac:dyDescent="0.25">
      <c r="C22851" s="160" t="s">
        <v>547</v>
      </c>
      <c r="D22851" s="161">
        <v>354.76</v>
      </c>
    </row>
    <row r="22852" spans="3:4" ht="15" hidden="1" customHeight="1" x14ac:dyDescent="0.25">
      <c r="C22852" s="158" t="s">
        <v>551</v>
      </c>
      <c r="D22852" s="159">
        <v>474.66</v>
      </c>
    </row>
    <row r="22853" spans="3:4" ht="15" hidden="1" customHeight="1" x14ac:dyDescent="0.25">
      <c r="C22853" s="160" t="s">
        <v>547</v>
      </c>
      <c r="D22853" s="161">
        <v>585.19000000000005</v>
      </c>
    </row>
    <row r="22854" spans="3:4" ht="15" hidden="1" customHeight="1" x14ac:dyDescent="0.25">
      <c r="C22854" s="158" t="s">
        <v>547</v>
      </c>
      <c r="D22854" s="159">
        <v>466.05</v>
      </c>
    </row>
    <row r="22855" spans="3:4" ht="15" hidden="1" customHeight="1" x14ac:dyDescent="0.25">
      <c r="C22855" s="160" t="s">
        <v>547</v>
      </c>
      <c r="D22855" s="161">
        <v>1188.05</v>
      </c>
    </row>
    <row r="22856" spans="3:4" ht="15" hidden="1" customHeight="1" x14ac:dyDescent="0.25">
      <c r="C22856" s="158" t="s">
        <v>547</v>
      </c>
      <c r="D22856" s="159">
        <v>422.58</v>
      </c>
    </row>
    <row r="22857" spans="3:4" ht="15" hidden="1" customHeight="1" x14ac:dyDescent="0.25">
      <c r="C22857" s="160" t="s">
        <v>543</v>
      </c>
      <c r="D22857" s="161">
        <v>456.65</v>
      </c>
    </row>
    <row r="22858" spans="3:4" ht="15" hidden="1" customHeight="1" x14ac:dyDescent="0.25">
      <c r="C22858" s="158" t="s">
        <v>540</v>
      </c>
      <c r="D22858" s="159">
        <v>1040.8800000000001</v>
      </c>
    </row>
    <row r="22859" spans="3:4" ht="15" hidden="1" customHeight="1" x14ac:dyDescent="0.25">
      <c r="C22859" s="160" t="s">
        <v>540</v>
      </c>
      <c r="D22859" s="161">
        <v>1026.97</v>
      </c>
    </row>
    <row r="22860" spans="3:4" ht="15" hidden="1" customHeight="1" x14ac:dyDescent="0.25">
      <c r="C22860" s="158" t="s">
        <v>312</v>
      </c>
      <c r="D22860" s="159">
        <v>1043.53</v>
      </c>
    </row>
    <row r="22861" spans="3:4" ht="15" hidden="1" customHeight="1" x14ac:dyDescent="0.25">
      <c r="C22861" s="160" t="s">
        <v>550</v>
      </c>
      <c r="D22861" s="161">
        <v>878.78</v>
      </c>
    </row>
    <row r="22862" spans="3:4" ht="15" hidden="1" customHeight="1" x14ac:dyDescent="0.25">
      <c r="C22862" s="158" t="s">
        <v>552</v>
      </c>
      <c r="D22862" s="159">
        <v>1000.05</v>
      </c>
    </row>
    <row r="22863" spans="3:4" ht="15" hidden="1" customHeight="1" x14ac:dyDescent="0.25">
      <c r="C22863" s="160" t="s">
        <v>540</v>
      </c>
      <c r="D22863" s="161">
        <v>751.4</v>
      </c>
    </row>
    <row r="22864" spans="3:4" ht="15" hidden="1" customHeight="1" x14ac:dyDescent="0.25">
      <c r="C22864" s="158" t="s">
        <v>558</v>
      </c>
      <c r="D22864" s="159">
        <v>692.19</v>
      </c>
    </row>
    <row r="22865" spans="3:4" ht="15" hidden="1" customHeight="1" x14ac:dyDescent="0.25">
      <c r="C22865" s="160" t="s">
        <v>547</v>
      </c>
      <c r="D22865" s="161">
        <v>904.25</v>
      </c>
    </row>
    <row r="22866" spans="3:4" ht="15" hidden="1" customHeight="1" x14ac:dyDescent="0.25">
      <c r="C22866" s="158" t="s">
        <v>555</v>
      </c>
      <c r="D22866" s="159">
        <v>176.81</v>
      </c>
    </row>
    <row r="22867" spans="3:4" ht="15" hidden="1" customHeight="1" x14ac:dyDescent="0.25">
      <c r="C22867" s="160" t="s">
        <v>309</v>
      </c>
      <c r="D22867" s="161">
        <v>525.37</v>
      </c>
    </row>
    <row r="22868" spans="3:4" ht="15" hidden="1" customHeight="1" x14ac:dyDescent="0.25">
      <c r="C22868" s="158" t="s">
        <v>539</v>
      </c>
      <c r="D22868" s="159">
        <v>480.56</v>
      </c>
    </row>
    <row r="22869" spans="3:4" ht="15" hidden="1" customHeight="1" x14ac:dyDescent="0.25">
      <c r="C22869" s="160" t="s">
        <v>551</v>
      </c>
      <c r="D22869" s="161">
        <v>970.88</v>
      </c>
    </row>
    <row r="22870" spans="3:4" ht="15" hidden="1" customHeight="1" x14ac:dyDescent="0.25">
      <c r="C22870" s="158" t="s">
        <v>557</v>
      </c>
      <c r="D22870" s="159">
        <v>380.79</v>
      </c>
    </row>
    <row r="22871" spans="3:4" ht="15" hidden="1" customHeight="1" x14ac:dyDescent="0.25">
      <c r="C22871" s="160" t="s">
        <v>308</v>
      </c>
      <c r="D22871" s="161">
        <v>108.13</v>
      </c>
    </row>
    <row r="22872" spans="3:4" ht="15" hidden="1" customHeight="1" x14ac:dyDescent="0.25">
      <c r="C22872" s="158" t="s">
        <v>308</v>
      </c>
      <c r="D22872" s="159">
        <v>707.78</v>
      </c>
    </row>
    <row r="22873" spans="3:4" ht="15" hidden="1" customHeight="1" x14ac:dyDescent="0.25">
      <c r="C22873" s="160" t="s">
        <v>544</v>
      </c>
      <c r="D22873" s="161">
        <v>1084.06</v>
      </c>
    </row>
    <row r="22874" spans="3:4" ht="15" hidden="1" customHeight="1" x14ac:dyDescent="0.25">
      <c r="C22874" s="158" t="s">
        <v>553</v>
      </c>
      <c r="D22874" s="159">
        <v>1127.48</v>
      </c>
    </row>
    <row r="22875" spans="3:4" ht="15" hidden="1" customHeight="1" x14ac:dyDescent="0.25">
      <c r="C22875" s="160" t="s">
        <v>545</v>
      </c>
      <c r="D22875" s="161">
        <v>464.2</v>
      </c>
    </row>
    <row r="22876" spans="3:4" ht="15" hidden="1" customHeight="1" x14ac:dyDescent="0.25">
      <c r="C22876" s="158" t="s">
        <v>554</v>
      </c>
      <c r="D22876" s="159">
        <v>510.13</v>
      </c>
    </row>
    <row r="22877" spans="3:4" ht="15" hidden="1" customHeight="1" x14ac:dyDescent="0.25">
      <c r="C22877" s="160" t="s">
        <v>539</v>
      </c>
      <c r="D22877" s="161">
        <v>878.91</v>
      </c>
    </row>
    <row r="22878" spans="3:4" ht="15" hidden="1" customHeight="1" x14ac:dyDescent="0.25">
      <c r="C22878" s="158" t="s">
        <v>545</v>
      </c>
      <c r="D22878" s="159">
        <v>567.62</v>
      </c>
    </row>
    <row r="22879" spans="3:4" ht="15" hidden="1" customHeight="1" x14ac:dyDescent="0.25">
      <c r="C22879" s="160" t="s">
        <v>544</v>
      </c>
      <c r="D22879" s="161">
        <v>630.51</v>
      </c>
    </row>
    <row r="22880" spans="3:4" ht="15" hidden="1" customHeight="1" x14ac:dyDescent="0.25">
      <c r="C22880" s="158" t="s">
        <v>307</v>
      </c>
      <c r="D22880" s="159">
        <v>953.77</v>
      </c>
    </row>
    <row r="22881" spans="3:4" ht="15" hidden="1" customHeight="1" x14ac:dyDescent="0.25">
      <c r="C22881" s="160" t="s">
        <v>545</v>
      </c>
      <c r="D22881" s="161">
        <v>98.81</v>
      </c>
    </row>
    <row r="22882" spans="3:4" ht="15" hidden="1" customHeight="1" x14ac:dyDescent="0.25">
      <c r="C22882" s="158" t="s">
        <v>309</v>
      </c>
      <c r="D22882" s="159">
        <v>34.340000000000003</v>
      </c>
    </row>
    <row r="22883" spans="3:4" ht="15" hidden="1" customHeight="1" x14ac:dyDescent="0.25">
      <c r="C22883" s="160" t="s">
        <v>312</v>
      </c>
      <c r="D22883" s="161">
        <v>273.64999999999998</v>
      </c>
    </row>
    <row r="22884" spans="3:4" ht="15" hidden="1" customHeight="1" x14ac:dyDescent="0.25">
      <c r="C22884" s="158" t="s">
        <v>549</v>
      </c>
      <c r="D22884" s="159">
        <v>979.24</v>
      </c>
    </row>
    <row r="22885" spans="3:4" ht="15" hidden="1" customHeight="1" x14ac:dyDescent="0.25">
      <c r="C22885" s="160" t="s">
        <v>550</v>
      </c>
      <c r="D22885" s="161">
        <v>741.69</v>
      </c>
    </row>
    <row r="22886" spans="3:4" ht="15" hidden="1" customHeight="1" x14ac:dyDescent="0.25">
      <c r="C22886" s="158" t="s">
        <v>552</v>
      </c>
      <c r="D22886" s="159">
        <v>578.44000000000005</v>
      </c>
    </row>
    <row r="22887" spans="3:4" ht="15" hidden="1" customHeight="1" x14ac:dyDescent="0.25">
      <c r="C22887" s="160" t="s">
        <v>312</v>
      </c>
      <c r="D22887" s="161">
        <v>293.64999999999998</v>
      </c>
    </row>
    <row r="22888" spans="3:4" ht="15" hidden="1" customHeight="1" x14ac:dyDescent="0.25">
      <c r="C22888" s="158" t="s">
        <v>549</v>
      </c>
      <c r="D22888" s="159">
        <v>1144.6099999999999</v>
      </c>
    </row>
    <row r="22889" spans="3:4" ht="15" hidden="1" customHeight="1" x14ac:dyDescent="0.25">
      <c r="C22889" s="160" t="s">
        <v>543</v>
      </c>
      <c r="D22889" s="161">
        <v>447.23</v>
      </c>
    </row>
    <row r="22890" spans="3:4" ht="15" hidden="1" customHeight="1" x14ac:dyDescent="0.25">
      <c r="C22890" s="158" t="s">
        <v>307</v>
      </c>
      <c r="D22890" s="159">
        <v>1155.71</v>
      </c>
    </row>
    <row r="22891" spans="3:4" ht="15" hidden="1" customHeight="1" x14ac:dyDescent="0.25">
      <c r="C22891" s="160" t="s">
        <v>549</v>
      </c>
      <c r="D22891" s="161">
        <v>1282.3800000000001</v>
      </c>
    </row>
    <row r="22892" spans="3:4" ht="15" hidden="1" customHeight="1" x14ac:dyDescent="0.25">
      <c r="C22892" s="158" t="s">
        <v>543</v>
      </c>
      <c r="D22892" s="159">
        <v>446.25</v>
      </c>
    </row>
    <row r="22893" spans="3:4" ht="15" hidden="1" customHeight="1" x14ac:dyDescent="0.25">
      <c r="C22893" s="160" t="s">
        <v>549</v>
      </c>
      <c r="D22893" s="161">
        <v>80.62</v>
      </c>
    </row>
    <row r="22894" spans="3:4" ht="15" hidden="1" customHeight="1" x14ac:dyDescent="0.25">
      <c r="C22894" s="158" t="s">
        <v>539</v>
      </c>
      <c r="D22894" s="159">
        <v>204.11</v>
      </c>
    </row>
    <row r="22895" spans="3:4" ht="15" hidden="1" customHeight="1" x14ac:dyDescent="0.25">
      <c r="C22895" s="160" t="s">
        <v>547</v>
      </c>
      <c r="D22895" s="161">
        <v>376.69</v>
      </c>
    </row>
    <row r="22896" spans="3:4" ht="15" hidden="1" customHeight="1" x14ac:dyDescent="0.25">
      <c r="C22896" s="158" t="s">
        <v>541</v>
      </c>
      <c r="D22896" s="159">
        <v>283.11</v>
      </c>
    </row>
    <row r="22897" spans="3:4" ht="15" hidden="1" customHeight="1" x14ac:dyDescent="0.25">
      <c r="C22897" s="160" t="s">
        <v>545</v>
      </c>
      <c r="D22897" s="161">
        <v>1158.77</v>
      </c>
    </row>
    <row r="22898" spans="3:4" ht="15" hidden="1" customHeight="1" x14ac:dyDescent="0.25">
      <c r="C22898" s="158" t="s">
        <v>545</v>
      </c>
      <c r="D22898" s="159">
        <v>690.15</v>
      </c>
    </row>
    <row r="22899" spans="3:4" ht="15" hidden="1" customHeight="1" x14ac:dyDescent="0.25">
      <c r="C22899" s="160" t="s">
        <v>307</v>
      </c>
      <c r="D22899" s="161">
        <v>871.84</v>
      </c>
    </row>
    <row r="22900" spans="3:4" ht="15" hidden="1" customHeight="1" x14ac:dyDescent="0.25">
      <c r="C22900" s="158" t="s">
        <v>547</v>
      </c>
      <c r="D22900" s="159">
        <v>955.71</v>
      </c>
    </row>
    <row r="22901" spans="3:4" ht="15" hidden="1" customHeight="1" x14ac:dyDescent="0.25">
      <c r="C22901" s="160" t="s">
        <v>552</v>
      </c>
      <c r="D22901" s="161">
        <v>681.73</v>
      </c>
    </row>
    <row r="22902" spans="3:4" ht="15" hidden="1" customHeight="1" x14ac:dyDescent="0.25">
      <c r="C22902" s="158" t="s">
        <v>558</v>
      </c>
      <c r="D22902" s="159">
        <v>26.89</v>
      </c>
    </row>
    <row r="22903" spans="3:4" ht="15" hidden="1" customHeight="1" x14ac:dyDescent="0.25">
      <c r="C22903" s="160" t="s">
        <v>556</v>
      </c>
      <c r="D22903" s="161">
        <v>1257.06</v>
      </c>
    </row>
    <row r="22904" spans="3:4" ht="15" hidden="1" customHeight="1" x14ac:dyDescent="0.25">
      <c r="C22904" s="158" t="s">
        <v>558</v>
      </c>
      <c r="D22904" s="159">
        <v>338.62</v>
      </c>
    </row>
    <row r="22905" spans="3:4" ht="15" hidden="1" customHeight="1" x14ac:dyDescent="0.25">
      <c r="C22905" s="160" t="s">
        <v>540</v>
      </c>
      <c r="D22905" s="161">
        <v>985.05</v>
      </c>
    </row>
    <row r="22906" spans="3:4" ht="15" hidden="1" customHeight="1" x14ac:dyDescent="0.25">
      <c r="C22906" s="158" t="s">
        <v>551</v>
      </c>
      <c r="D22906" s="159">
        <v>935.69</v>
      </c>
    </row>
    <row r="22907" spans="3:4" ht="15" hidden="1" customHeight="1" x14ac:dyDescent="0.25">
      <c r="C22907" s="160" t="s">
        <v>554</v>
      </c>
      <c r="D22907" s="161">
        <v>826.31</v>
      </c>
    </row>
    <row r="22908" spans="3:4" ht="15" hidden="1" customHeight="1" x14ac:dyDescent="0.25">
      <c r="C22908" s="158" t="s">
        <v>550</v>
      </c>
      <c r="D22908" s="159">
        <v>1277.56</v>
      </c>
    </row>
    <row r="22909" spans="3:4" ht="15" hidden="1" customHeight="1" x14ac:dyDescent="0.25">
      <c r="C22909" s="160" t="s">
        <v>556</v>
      </c>
      <c r="D22909" s="161">
        <v>110.64</v>
      </c>
    </row>
    <row r="22910" spans="3:4" ht="15" hidden="1" customHeight="1" x14ac:dyDescent="0.25">
      <c r="C22910" s="158" t="s">
        <v>546</v>
      </c>
      <c r="D22910" s="159">
        <v>536.59</v>
      </c>
    </row>
    <row r="22911" spans="3:4" ht="15" hidden="1" customHeight="1" x14ac:dyDescent="0.25">
      <c r="C22911" s="160" t="s">
        <v>547</v>
      </c>
      <c r="D22911" s="161">
        <v>707.79</v>
      </c>
    </row>
    <row r="22912" spans="3:4" ht="15" hidden="1" customHeight="1" x14ac:dyDescent="0.25">
      <c r="C22912" s="158" t="s">
        <v>308</v>
      </c>
      <c r="D22912" s="159">
        <v>756.67</v>
      </c>
    </row>
    <row r="22913" spans="3:4" ht="15" hidden="1" customHeight="1" x14ac:dyDescent="0.25">
      <c r="C22913" s="160" t="s">
        <v>539</v>
      </c>
      <c r="D22913" s="161">
        <v>59.88</v>
      </c>
    </row>
    <row r="22914" spans="3:4" ht="15" hidden="1" customHeight="1" x14ac:dyDescent="0.25">
      <c r="C22914" s="158" t="s">
        <v>551</v>
      </c>
      <c r="D22914" s="159">
        <v>908.49</v>
      </c>
    </row>
    <row r="22915" spans="3:4" ht="15" hidden="1" customHeight="1" x14ac:dyDescent="0.25">
      <c r="C22915" s="160" t="s">
        <v>546</v>
      </c>
      <c r="D22915" s="161">
        <v>253.07</v>
      </c>
    </row>
    <row r="22916" spans="3:4" ht="15" hidden="1" customHeight="1" x14ac:dyDescent="0.25">
      <c r="C22916" s="158" t="s">
        <v>307</v>
      </c>
      <c r="D22916" s="159">
        <v>398.5</v>
      </c>
    </row>
    <row r="22917" spans="3:4" ht="15" hidden="1" customHeight="1" x14ac:dyDescent="0.25">
      <c r="C22917" s="160" t="s">
        <v>558</v>
      </c>
      <c r="D22917" s="161">
        <v>876.14</v>
      </c>
    </row>
    <row r="22918" spans="3:4" ht="15" hidden="1" customHeight="1" x14ac:dyDescent="0.25">
      <c r="C22918" s="158" t="s">
        <v>546</v>
      </c>
      <c r="D22918" s="159">
        <v>612.39</v>
      </c>
    </row>
    <row r="22919" spans="3:4" ht="15" hidden="1" customHeight="1" x14ac:dyDescent="0.25">
      <c r="C22919" s="160" t="s">
        <v>546</v>
      </c>
      <c r="D22919" s="161">
        <v>989.02</v>
      </c>
    </row>
    <row r="22920" spans="3:4" ht="15" hidden="1" customHeight="1" x14ac:dyDescent="0.25">
      <c r="C22920" s="158" t="s">
        <v>312</v>
      </c>
      <c r="D22920" s="159">
        <v>235.99</v>
      </c>
    </row>
    <row r="22921" spans="3:4" ht="15" hidden="1" customHeight="1" x14ac:dyDescent="0.25">
      <c r="C22921" s="160" t="s">
        <v>549</v>
      </c>
      <c r="D22921" s="161">
        <v>1160.0999999999999</v>
      </c>
    </row>
    <row r="22922" spans="3:4" ht="15" hidden="1" customHeight="1" x14ac:dyDescent="0.25">
      <c r="C22922" s="158" t="s">
        <v>543</v>
      </c>
      <c r="D22922" s="159">
        <v>692.27</v>
      </c>
    </row>
    <row r="22923" spans="3:4" ht="15" hidden="1" customHeight="1" x14ac:dyDescent="0.25">
      <c r="C22923" s="160" t="s">
        <v>546</v>
      </c>
      <c r="D22923" s="161">
        <v>774.14</v>
      </c>
    </row>
    <row r="22924" spans="3:4" ht="15" hidden="1" customHeight="1" x14ac:dyDescent="0.25">
      <c r="C22924" s="158" t="s">
        <v>542</v>
      </c>
      <c r="D22924" s="159">
        <v>191.05</v>
      </c>
    </row>
    <row r="22925" spans="3:4" ht="15" hidden="1" customHeight="1" x14ac:dyDescent="0.25">
      <c r="C22925" s="160" t="s">
        <v>543</v>
      </c>
      <c r="D22925" s="161">
        <v>913.92</v>
      </c>
    </row>
    <row r="22926" spans="3:4" ht="15" hidden="1" customHeight="1" x14ac:dyDescent="0.25">
      <c r="C22926" s="158" t="s">
        <v>546</v>
      </c>
      <c r="D22926" s="159">
        <v>731.78</v>
      </c>
    </row>
    <row r="22927" spans="3:4" ht="15" hidden="1" customHeight="1" x14ac:dyDescent="0.25">
      <c r="C22927" s="160" t="s">
        <v>309</v>
      </c>
      <c r="D22927" s="161">
        <v>547.04999999999995</v>
      </c>
    </row>
    <row r="22928" spans="3:4" ht="15" hidden="1" customHeight="1" x14ac:dyDescent="0.25">
      <c r="C22928" s="158" t="s">
        <v>556</v>
      </c>
      <c r="D22928" s="159">
        <v>694.42</v>
      </c>
    </row>
    <row r="22929" spans="3:4" ht="15" hidden="1" customHeight="1" x14ac:dyDescent="0.25">
      <c r="C22929" s="160" t="s">
        <v>551</v>
      </c>
      <c r="D22929" s="161">
        <v>870.81</v>
      </c>
    </row>
    <row r="22930" spans="3:4" ht="15" hidden="1" customHeight="1" x14ac:dyDescent="0.25">
      <c r="C22930" s="158" t="s">
        <v>543</v>
      </c>
      <c r="D22930" s="159">
        <v>569.66</v>
      </c>
    </row>
    <row r="22931" spans="3:4" ht="15" hidden="1" customHeight="1" x14ac:dyDescent="0.25">
      <c r="C22931" s="160" t="s">
        <v>547</v>
      </c>
      <c r="D22931" s="161">
        <v>788.81</v>
      </c>
    </row>
    <row r="22932" spans="3:4" ht="15" hidden="1" customHeight="1" x14ac:dyDescent="0.25">
      <c r="C22932" s="158" t="s">
        <v>545</v>
      </c>
      <c r="D22932" s="159">
        <v>357.97</v>
      </c>
    </row>
    <row r="22933" spans="3:4" ht="15" hidden="1" customHeight="1" x14ac:dyDescent="0.25">
      <c r="C22933" s="160" t="s">
        <v>552</v>
      </c>
      <c r="D22933" s="161">
        <v>738.02</v>
      </c>
    </row>
    <row r="22934" spans="3:4" ht="15" hidden="1" customHeight="1" x14ac:dyDescent="0.25">
      <c r="C22934" s="158" t="s">
        <v>547</v>
      </c>
      <c r="D22934" s="159">
        <v>336.63</v>
      </c>
    </row>
    <row r="22935" spans="3:4" ht="15" hidden="1" customHeight="1" x14ac:dyDescent="0.25">
      <c r="C22935" s="160" t="s">
        <v>307</v>
      </c>
      <c r="D22935" s="161">
        <v>200.45</v>
      </c>
    </row>
    <row r="22936" spans="3:4" ht="15" hidden="1" customHeight="1" x14ac:dyDescent="0.25">
      <c r="C22936" s="158" t="s">
        <v>540</v>
      </c>
      <c r="D22936" s="159">
        <v>256.44</v>
      </c>
    </row>
    <row r="22937" spans="3:4" ht="15" hidden="1" customHeight="1" x14ac:dyDescent="0.25">
      <c r="C22937" s="160" t="s">
        <v>309</v>
      </c>
      <c r="D22937" s="161">
        <v>868.63</v>
      </c>
    </row>
    <row r="22938" spans="3:4" ht="15" hidden="1" customHeight="1" x14ac:dyDescent="0.25">
      <c r="C22938" s="158" t="s">
        <v>545</v>
      </c>
      <c r="D22938" s="159">
        <v>609.87</v>
      </c>
    </row>
    <row r="22939" spans="3:4" ht="15" hidden="1" customHeight="1" x14ac:dyDescent="0.25">
      <c r="C22939" s="160" t="s">
        <v>552</v>
      </c>
      <c r="D22939" s="161">
        <v>953.12</v>
      </c>
    </row>
    <row r="22940" spans="3:4" ht="15" hidden="1" customHeight="1" x14ac:dyDescent="0.25">
      <c r="C22940" s="158" t="s">
        <v>552</v>
      </c>
      <c r="D22940" s="159">
        <v>611.38</v>
      </c>
    </row>
    <row r="22941" spans="3:4" ht="15" hidden="1" customHeight="1" x14ac:dyDescent="0.25">
      <c r="C22941" s="160" t="s">
        <v>547</v>
      </c>
      <c r="D22941" s="161">
        <v>1223.3699999999999</v>
      </c>
    </row>
    <row r="22942" spans="3:4" ht="15" hidden="1" customHeight="1" x14ac:dyDescent="0.25">
      <c r="C22942" s="158" t="s">
        <v>557</v>
      </c>
      <c r="D22942" s="159">
        <v>985.84</v>
      </c>
    </row>
    <row r="22943" spans="3:4" ht="15" hidden="1" customHeight="1" x14ac:dyDescent="0.25">
      <c r="C22943" s="160" t="s">
        <v>543</v>
      </c>
      <c r="D22943" s="161">
        <v>870.82</v>
      </c>
    </row>
    <row r="22944" spans="3:4" ht="15" hidden="1" customHeight="1" x14ac:dyDescent="0.25">
      <c r="C22944" s="158" t="s">
        <v>553</v>
      </c>
      <c r="D22944" s="159">
        <v>210.63</v>
      </c>
    </row>
    <row r="22945" spans="3:4" ht="15" hidden="1" customHeight="1" x14ac:dyDescent="0.25">
      <c r="C22945" s="160" t="s">
        <v>543</v>
      </c>
      <c r="D22945" s="161">
        <v>179.07</v>
      </c>
    </row>
    <row r="22946" spans="3:4" ht="15" hidden="1" customHeight="1" x14ac:dyDescent="0.25">
      <c r="C22946" s="158" t="s">
        <v>539</v>
      </c>
      <c r="D22946" s="159">
        <v>609.29999999999995</v>
      </c>
    </row>
    <row r="22947" spans="3:4" ht="15" hidden="1" customHeight="1" x14ac:dyDescent="0.25">
      <c r="C22947" s="160" t="s">
        <v>547</v>
      </c>
      <c r="D22947" s="161">
        <v>1100.73</v>
      </c>
    </row>
    <row r="22948" spans="3:4" ht="15" hidden="1" customHeight="1" x14ac:dyDescent="0.25">
      <c r="C22948" s="158" t="s">
        <v>549</v>
      </c>
      <c r="D22948" s="159">
        <v>550.66</v>
      </c>
    </row>
    <row r="22949" spans="3:4" ht="15" hidden="1" customHeight="1" x14ac:dyDescent="0.25">
      <c r="C22949" s="160" t="s">
        <v>557</v>
      </c>
      <c r="D22949" s="161">
        <v>890.74</v>
      </c>
    </row>
    <row r="22950" spans="3:4" ht="15" hidden="1" customHeight="1" x14ac:dyDescent="0.25">
      <c r="C22950" s="158" t="s">
        <v>312</v>
      </c>
      <c r="D22950" s="159">
        <v>504.6</v>
      </c>
    </row>
    <row r="22951" spans="3:4" ht="15" hidden="1" customHeight="1" x14ac:dyDescent="0.25">
      <c r="C22951" s="160" t="s">
        <v>554</v>
      </c>
      <c r="D22951" s="161">
        <v>401.39</v>
      </c>
    </row>
    <row r="22952" spans="3:4" ht="15" hidden="1" customHeight="1" x14ac:dyDescent="0.25">
      <c r="C22952" s="158" t="s">
        <v>543</v>
      </c>
      <c r="D22952" s="159">
        <v>56</v>
      </c>
    </row>
    <row r="22953" spans="3:4" ht="15" hidden="1" customHeight="1" x14ac:dyDescent="0.25">
      <c r="C22953" s="160" t="s">
        <v>554</v>
      </c>
      <c r="D22953" s="161">
        <v>338.51</v>
      </c>
    </row>
    <row r="22954" spans="3:4" ht="15" hidden="1" customHeight="1" x14ac:dyDescent="0.25">
      <c r="C22954" s="158" t="s">
        <v>552</v>
      </c>
      <c r="D22954" s="159">
        <v>194.73</v>
      </c>
    </row>
    <row r="22955" spans="3:4" ht="15" hidden="1" customHeight="1" x14ac:dyDescent="0.25">
      <c r="C22955" s="160" t="s">
        <v>554</v>
      </c>
      <c r="D22955" s="161">
        <v>862.14</v>
      </c>
    </row>
    <row r="22956" spans="3:4" ht="15" hidden="1" customHeight="1" x14ac:dyDescent="0.25">
      <c r="C22956" s="158" t="s">
        <v>539</v>
      </c>
      <c r="D22956" s="159">
        <v>466.16</v>
      </c>
    </row>
    <row r="22957" spans="3:4" ht="15" hidden="1" customHeight="1" x14ac:dyDescent="0.25">
      <c r="C22957" s="160" t="s">
        <v>554</v>
      </c>
      <c r="D22957" s="161">
        <v>1242.9000000000001</v>
      </c>
    </row>
    <row r="22958" spans="3:4" ht="15" hidden="1" customHeight="1" x14ac:dyDescent="0.25">
      <c r="C22958" s="158" t="s">
        <v>548</v>
      </c>
      <c r="D22958" s="159">
        <v>1070.71</v>
      </c>
    </row>
    <row r="22959" spans="3:4" ht="15" hidden="1" customHeight="1" x14ac:dyDescent="0.25">
      <c r="C22959" s="160" t="s">
        <v>548</v>
      </c>
      <c r="D22959" s="161">
        <v>527.77</v>
      </c>
    </row>
    <row r="22960" spans="3:4" ht="15" hidden="1" customHeight="1" x14ac:dyDescent="0.25">
      <c r="C22960" s="158" t="s">
        <v>551</v>
      </c>
      <c r="D22960" s="159">
        <v>1065.9000000000001</v>
      </c>
    </row>
    <row r="22961" spans="3:4" ht="15" hidden="1" customHeight="1" x14ac:dyDescent="0.25">
      <c r="C22961" s="160" t="s">
        <v>543</v>
      </c>
      <c r="D22961" s="161">
        <v>294.04000000000002</v>
      </c>
    </row>
    <row r="22962" spans="3:4" ht="15" hidden="1" customHeight="1" x14ac:dyDescent="0.25">
      <c r="C22962" s="158" t="s">
        <v>554</v>
      </c>
      <c r="D22962" s="159">
        <v>172.48</v>
      </c>
    </row>
    <row r="22963" spans="3:4" ht="15" hidden="1" customHeight="1" x14ac:dyDescent="0.25">
      <c r="C22963" s="160" t="s">
        <v>549</v>
      </c>
      <c r="D22963" s="161">
        <v>169.81</v>
      </c>
    </row>
    <row r="22964" spans="3:4" ht="15" hidden="1" customHeight="1" x14ac:dyDescent="0.25">
      <c r="C22964" s="158" t="s">
        <v>545</v>
      </c>
      <c r="D22964" s="159">
        <v>981.63</v>
      </c>
    </row>
    <row r="22965" spans="3:4" ht="15" hidden="1" customHeight="1" x14ac:dyDescent="0.25">
      <c r="C22965" s="160" t="s">
        <v>550</v>
      </c>
      <c r="D22965" s="161">
        <v>77.13</v>
      </c>
    </row>
    <row r="22966" spans="3:4" ht="15" hidden="1" customHeight="1" x14ac:dyDescent="0.25">
      <c r="C22966" s="158" t="s">
        <v>553</v>
      </c>
      <c r="D22966" s="159">
        <v>694.82</v>
      </c>
    </row>
    <row r="22967" spans="3:4" ht="15" hidden="1" customHeight="1" x14ac:dyDescent="0.25">
      <c r="C22967" s="160" t="s">
        <v>308</v>
      </c>
      <c r="D22967" s="161">
        <v>90.7</v>
      </c>
    </row>
    <row r="22968" spans="3:4" ht="15" hidden="1" customHeight="1" x14ac:dyDescent="0.25">
      <c r="C22968" s="158" t="s">
        <v>547</v>
      </c>
      <c r="D22968" s="159">
        <v>1092.23</v>
      </c>
    </row>
    <row r="22969" spans="3:4" ht="15" hidden="1" customHeight="1" x14ac:dyDescent="0.25">
      <c r="C22969" s="160" t="s">
        <v>308</v>
      </c>
      <c r="D22969" s="161">
        <v>753.86</v>
      </c>
    </row>
    <row r="22970" spans="3:4" ht="15" hidden="1" customHeight="1" x14ac:dyDescent="0.25">
      <c r="C22970" s="158" t="s">
        <v>542</v>
      </c>
      <c r="D22970" s="159">
        <v>241.65</v>
      </c>
    </row>
    <row r="22971" spans="3:4" ht="15" hidden="1" customHeight="1" x14ac:dyDescent="0.25">
      <c r="C22971" s="160" t="s">
        <v>308</v>
      </c>
      <c r="D22971" s="161">
        <v>659.45</v>
      </c>
    </row>
    <row r="22972" spans="3:4" ht="15" hidden="1" customHeight="1" x14ac:dyDescent="0.25">
      <c r="C22972" s="158" t="s">
        <v>546</v>
      </c>
      <c r="D22972" s="159">
        <v>1122.31</v>
      </c>
    </row>
    <row r="22973" spans="3:4" ht="15" hidden="1" customHeight="1" x14ac:dyDescent="0.25">
      <c r="C22973" s="160" t="s">
        <v>545</v>
      </c>
      <c r="D22973" s="161">
        <v>821.83</v>
      </c>
    </row>
    <row r="22974" spans="3:4" ht="15" hidden="1" customHeight="1" x14ac:dyDescent="0.25">
      <c r="C22974" s="158" t="s">
        <v>540</v>
      </c>
      <c r="D22974" s="159">
        <v>469.12</v>
      </c>
    </row>
    <row r="22975" spans="3:4" ht="15" hidden="1" customHeight="1" x14ac:dyDescent="0.25">
      <c r="C22975" s="160" t="s">
        <v>307</v>
      </c>
      <c r="D22975" s="161">
        <v>669.72</v>
      </c>
    </row>
    <row r="22976" spans="3:4" ht="15" hidden="1" customHeight="1" x14ac:dyDescent="0.25">
      <c r="C22976" s="158" t="s">
        <v>543</v>
      </c>
      <c r="D22976" s="159">
        <v>818.34</v>
      </c>
    </row>
    <row r="22977" spans="3:4" ht="15" hidden="1" customHeight="1" x14ac:dyDescent="0.25">
      <c r="C22977" s="160" t="s">
        <v>545</v>
      </c>
      <c r="D22977" s="161">
        <v>768.53</v>
      </c>
    </row>
    <row r="22978" spans="3:4" ht="15" hidden="1" customHeight="1" x14ac:dyDescent="0.25">
      <c r="C22978" s="158" t="s">
        <v>543</v>
      </c>
      <c r="D22978" s="159">
        <v>98.79</v>
      </c>
    </row>
    <row r="22979" spans="3:4" ht="15" hidden="1" customHeight="1" x14ac:dyDescent="0.25">
      <c r="C22979" s="160" t="s">
        <v>309</v>
      </c>
      <c r="D22979" s="161">
        <v>445.4</v>
      </c>
    </row>
    <row r="22980" spans="3:4" ht="15" hidden="1" customHeight="1" x14ac:dyDescent="0.25">
      <c r="C22980" s="158" t="s">
        <v>547</v>
      </c>
      <c r="D22980" s="159">
        <v>772.33</v>
      </c>
    </row>
    <row r="22981" spans="3:4" ht="15" hidden="1" customHeight="1" x14ac:dyDescent="0.25">
      <c r="C22981" s="160" t="s">
        <v>539</v>
      </c>
      <c r="D22981" s="161">
        <v>1009.01</v>
      </c>
    </row>
    <row r="22982" spans="3:4" ht="15" hidden="1" customHeight="1" x14ac:dyDescent="0.25">
      <c r="C22982" s="158" t="s">
        <v>309</v>
      </c>
      <c r="D22982" s="159">
        <v>296.37</v>
      </c>
    </row>
    <row r="22983" spans="3:4" ht="15" hidden="1" customHeight="1" x14ac:dyDescent="0.25">
      <c r="C22983" s="160" t="s">
        <v>542</v>
      </c>
      <c r="D22983" s="161">
        <v>439.34</v>
      </c>
    </row>
    <row r="22984" spans="3:4" ht="15" hidden="1" customHeight="1" x14ac:dyDescent="0.25">
      <c r="C22984" s="158" t="s">
        <v>542</v>
      </c>
      <c r="D22984" s="159">
        <v>744.25</v>
      </c>
    </row>
    <row r="22985" spans="3:4" ht="15" hidden="1" customHeight="1" x14ac:dyDescent="0.25">
      <c r="C22985" s="160" t="s">
        <v>548</v>
      </c>
      <c r="D22985" s="161">
        <v>546.88</v>
      </c>
    </row>
    <row r="22986" spans="3:4" ht="15" hidden="1" customHeight="1" x14ac:dyDescent="0.25">
      <c r="C22986" s="158" t="s">
        <v>539</v>
      </c>
      <c r="D22986" s="159">
        <v>790.6</v>
      </c>
    </row>
    <row r="22987" spans="3:4" ht="15" hidden="1" customHeight="1" x14ac:dyDescent="0.25">
      <c r="C22987" s="160" t="s">
        <v>307</v>
      </c>
      <c r="D22987" s="161">
        <v>323.64999999999998</v>
      </c>
    </row>
    <row r="22988" spans="3:4" ht="15" hidden="1" customHeight="1" x14ac:dyDescent="0.25">
      <c r="C22988" s="158" t="s">
        <v>553</v>
      </c>
      <c r="D22988" s="159">
        <v>166.51</v>
      </c>
    </row>
    <row r="22989" spans="3:4" ht="15" hidden="1" customHeight="1" x14ac:dyDescent="0.25">
      <c r="C22989" s="160" t="s">
        <v>552</v>
      </c>
      <c r="D22989" s="161">
        <v>1011.88</v>
      </c>
    </row>
    <row r="22990" spans="3:4" ht="15" hidden="1" customHeight="1" x14ac:dyDescent="0.25">
      <c r="C22990" s="158" t="s">
        <v>549</v>
      </c>
      <c r="D22990" s="159">
        <v>894.93</v>
      </c>
    </row>
    <row r="22991" spans="3:4" ht="15" hidden="1" customHeight="1" x14ac:dyDescent="0.25">
      <c r="C22991" s="160" t="s">
        <v>547</v>
      </c>
      <c r="D22991" s="161">
        <v>582.45000000000005</v>
      </c>
    </row>
    <row r="22992" spans="3:4" ht="15" hidden="1" customHeight="1" x14ac:dyDescent="0.25">
      <c r="C22992" s="158" t="s">
        <v>546</v>
      </c>
      <c r="D22992" s="159">
        <v>1010.64</v>
      </c>
    </row>
    <row r="22993" spans="3:4" ht="15" hidden="1" customHeight="1" x14ac:dyDescent="0.25">
      <c r="C22993" s="160" t="s">
        <v>312</v>
      </c>
      <c r="D22993" s="161">
        <v>788.36</v>
      </c>
    </row>
    <row r="22994" spans="3:4" ht="15" hidden="1" customHeight="1" x14ac:dyDescent="0.25">
      <c r="C22994" s="158" t="s">
        <v>546</v>
      </c>
      <c r="D22994" s="159">
        <v>343.56</v>
      </c>
    </row>
    <row r="22995" spans="3:4" ht="15" hidden="1" customHeight="1" x14ac:dyDescent="0.25">
      <c r="C22995" s="160" t="s">
        <v>554</v>
      </c>
      <c r="D22995" s="161">
        <v>377</v>
      </c>
    </row>
    <row r="22996" spans="3:4" ht="15" hidden="1" customHeight="1" x14ac:dyDescent="0.25">
      <c r="C22996" s="158" t="s">
        <v>550</v>
      </c>
      <c r="D22996" s="159">
        <v>412.47</v>
      </c>
    </row>
    <row r="22997" spans="3:4" ht="15" hidden="1" customHeight="1" x14ac:dyDescent="0.25">
      <c r="C22997" s="160" t="s">
        <v>309</v>
      </c>
      <c r="D22997" s="161">
        <v>84.48</v>
      </c>
    </row>
    <row r="22998" spans="3:4" ht="15" hidden="1" customHeight="1" x14ac:dyDescent="0.25">
      <c r="C22998" s="158" t="s">
        <v>539</v>
      </c>
      <c r="D22998" s="159">
        <v>421.32</v>
      </c>
    </row>
    <row r="22999" spans="3:4" ht="15" hidden="1" customHeight="1" x14ac:dyDescent="0.25">
      <c r="C22999" s="160" t="s">
        <v>309</v>
      </c>
      <c r="D22999" s="161">
        <v>607.41999999999996</v>
      </c>
    </row>
    <row r="23000" spans="3:4" ht="15" hidden="1" customHeight="1" x14ac:dyDescent="0.25">
      <c r="C23000" s="158" t="s">
        <v>549</v>
      </c>
      <c r="D23000" s="159">
        <v>933.45</v>
      </c>
    </row>
    <row r="23001" spans="3:4" ht="15" hidden="1" customHeight="1" x14ac:dyDescent="0.25">
      <c r="C23001" s="160" t="s">
        <v>541</v>
      </c>
      <c r="D23001" s="161">
        <v>683.78</v>
      </c>
    </row>
    <row r="23002" spans="3:4" ht="15" hidden="1" customHeight="1" x14ac:dyDescent="0.25">
      <c r="C23002" s="158" t="s">
        <v>551</v>
      </c>
      <c r="D23002" s="159">
        <v>356.05</v>
      </c>
    </row>
    <row r="23003" spans="3:4" ht="15" hidden="1" customHeight="1" x14ac:dyDescent="0.25">
      <c r="C23003" s="160" t="s">
        <v>308</v>
      </c>
      <c r="D23003" s="161">
        <v>51.91</v>
      </c>
    </row>
    <row r="23004" spans="3:4" ht="15" hidden="1" customHeight="1" x14ac:dyDescent="0.25">
      <c r="C23004" s="158" t="s">
        <v>539</v>
      </c>
      <c r="D23004" s="159">
        <v>281.12</v>
      </c>
    </row>
    <row r="23005" spans="3:4" ht="15" hidden="1" customHeight="1" x14ac:dyDescent="0.25">
      <c r="C23005" s="160" t="s">
        <v>307</v>
      </c>
      <c r="D23005" s="161">
        <v>1247.1400000000001</v>
      </c>
    </row>
    <row r="23006" spans="3:4" ht="15" hidden="1" customHeight="1" x14ac:dyDescent="0.25">
      <c r="C23006" s="158" t="s">
        <v>544</v>
      </c>
      <c r="D23006" s="159">
        <v>550</v>
      </c>
    </row>
    <row r="23007" spans="3:4" ht="15" hidden="1" customHeight="1" x14ac:dyDescent="0.25">
      <c r="C23007" s="160" t="s">
        <v>539</v>
      </c>
      <c r="D23007" s="161">
        <v>676.91</v>
      </c>
    </row>
    <row r="23008" spans="3:4" ht="15" hidden="1" customHeight="1" x14ac:dyDescent="0.25">
      <c r="C23008" s="158" t="s">
        <v>308</v>
      </c>
      <c r="D23008" s="159">
        <v>660.98</v>
      </c>
    </row>
    <row r="23009" spans="3:4" ht="15" hidden="1" customHeight="1" x14ac:dyDescent="0.25">
      <c r="C23009" s="160" t="s">
        <v>542</v>
      </c>
      <c r="D23009" s="161">
        <v>908.49</v>
      </c>
    </row>
    <row r="23010" spans="3:4" ht="15" hidden="1" customHeight="1" x14ac:dyDescent="0.25">
      <c r="C23010" s="158" t="s">
        <v>542</v>
      </c>
      <c r="D23010" s="159">
        <v>1218.3699999999999</v>
      </c>
    </row>
    <row r="23011" spans="3:4" ht="15" hidden="1" customHeight="1" x14ac:dyDescent="0.25">
      <c r="C23011" s="160" t="s">
        <v>542</v>
      </c>
      <c r="D23011" s="161">
        <v>761</v>
      </c>
    </row>
    <row r="23012" spans="3:4" ht="15" hidden="1" customHeight="1" x14ac:dyDescent="0.25">
      <c r="C23012" s="158" t="s">
        <v>539</v>
      </c>
      <c r="D23012" s="159">
        <v>643.66999999999996</v>
      </c>
    </row>
    <row r="23013" spans="3:4" ht="15" hidden="1" customHeight="1" x14ac:dyDescent="0.25">
      <c r="C23013" s="160" t="s">
        <v>542</v>
      </c>
      <c r="D23013" s="161">
        <v>1193.8900000000001</v>
      </c>
    </row>
    <row r="23014" spans="3:4" ht="15" hidden="1" customHeight="1" x14ac:dyDescent="0.25">
      <c r="C23014" s="158" t="s">
        <v>539</v>
      </c>
      <c r="D23014" s="159">
        <v>344.26</v>
      </c>
    </row>
    <row r="23015" spans="3:4" ht="15" hidden="1" customHeight="1" x14ac:dyDescent="0.25">
      <c r="C23015" s="160" t="s">
        <v>555</v>
      </c>
      <c r="D23015" s="161">
        <v>174.65</v>
      </c>
    </row>
    <row r="23016" spans="3:4" ht="15" hidden="1" customHeight="1" x14ac:dyDescent="0.25">
      <c r="C23016" s="158" t="s">
        <v>547</v>
      </c>
      <c r="D23016" s="159">
        <v>75.13</v>
      </c>
    </row>
    <row r="23017" spans="3:4" ht="15" hidden="1" customHeight="1" x14ac:dyDescent="0.25">
      <c r="C23017" s="160" t="s">
        <v>549</v>
      </c>
      <c r="D23017" s="161">
        <v>682.57</v>
      </c>
    </row>
    <row r="23018" spans="3:4" ht="15" hidden="1" customHeight="1" x14ac:dyDescent="0.25">
      <c r="C23018" s="158" t="s">
        <v>307</v>
      </c>
      <c r="D23018" s="159">
        <v>122.72</v>
      </c>
    </row>
    <row r="23019" spans="3:4" ht="15" hidden="1" customHeight="1" x14ac:dyDescent="0.25">
      <c r="C23019" s="160" t="s">
        <v>547</v>
      </c>
      <c r="D23019" s="161">
        <v>1179.3499999999999</v>
      </c>
    </row>
    <row r="23020" spans="3:4" ht="15" hidden="1" customHeight="1" x14ac:dyDescent="0.25">
      <c r="C23020" s="158" t="s">
        <v>553</v>
      </c>
      <c r="D23020" s="159">
        <v>998.48</v>
      </c>
    </row>
    <row r="23021" spans="3:4" ht="15" hidden="1" customHeight="1" x14ac:dyDescent="0.25">
      <c r="C23021" s="160" t="s">
        <v>549</v>
      </c>
      <c r="D23021" s="161">
        <v>525.79999999999995</v>
      </c>
    </row>
    <row r="23022" spans="3:4" ht="15" hidden="1" customHeight="1" x14ac:dyDescent="0.25">
      <c r="C23022" s="158" t="s">
        <v>541</v>
      </c>
      <c r="D23022" s="159">
        <v>384.63</v>
      </c>
    </row>
    <row r="23023" spans="3:4" ht="15" hidden="1" customHeight="1" x14ac:dyDescent="0.25">
      <c r="C23023" s="160" t="s">
        <v>546</v>
      </c>
      <c r="D23023" s="161">
        <v>118.94</v>
      </c>
    </row>
    <row r="23024" spans="3:4" ht="15" hidden="1" customHeight="1" x14ac:dyDescent="0.25">
      <c r="C23024" s="158" t="s">
        <v>309</v>
      </c>
      <c r="D23024" s="159">
        <v>933.99</v>
      </c>
    </row>
    <row r="23025" spans="3:4" ht="15" hidden="1" customHeight="1" x14ac:dyDescent="0.25">
      <c r="C23025" s="160" t="s">
        <v>554</v>
      </c>
      <c r="D23025" s="161">
        <v>328.65</v>
      </c>
    </row>
    <row r="23026" spans="3:4" ht="15" hidden="1" customHeight="1" x14ac:dyDescent="0.25">
      <c r="C23026" s="158" t="s">
        <v>543</v>
      </c>
      <c r="D23026" s="159">
        <v>567.79</v>
      </c>
    </row>
    <row r="23027" spans="3:4" ht="15" hidden="1" customHeight="1" x14ac:dyDescent="0.25">
      <c r="C23027" s="160" t="s">
        <v>546</v>
      </c>
      <c r="D23027" s="161">
        <v>791.57</v>
      </c>
    </row>
    <row r="23028" spans="3:4" ht="15" hidden="1" customHeight="1" x14ac:dyDescent="0.25">
      <c r="C23028" s="158" t="s">
        <v>547</v>
      </c>
      <c r="D23028" s="159">
        <v>837.69</v>
      </c>
    </row>
    <row r="23029" spans="3:4" ht="15" hidden="1" customHeight="1" x14ac:dyDescent="0.25">
      <c r="C23029" s="160" t="s">
        <v>547</v>
      </c>
      <c r="D23029" s="161">
        <v>1036.3800000000001</v>
      </c>
    </row>
    <row r="23030" spans="3:4" ht="15" hidden="1" customHeight="1" x14ac:dyDescent="0.25">
      <c r="C23030" s="158" t="s">
        <v>551</v>
      </c>
      <c r="D23030" s="159">
        <v>831.06</v>
      </c>
    </row>
    <row r="23031" spans="3:4" ht="15" hidden="1" customHeight="1" x14ac:dyDescent="0.25">
      <c r="C23031" s="160" t="s">
        <v>545</v>
      </c>
      <c r="D23031" s="161">
        <v>113.57</v>
      </c>
    </row>
    <row r="23032" spans="3:4" ht="15" hidden="1" customHeight="1" x14ac:dyDescent="0.25">
      <c r="C23032" s="158" t="s">
        <v>550</v>
      </c>
      <c r="D23032" s="159">
        <v>249.35</v>
      </c>
    </row>
    <row r="23033" spans="3:4" ht="15" hidden="1" customHeight="1" x14ac:dyDescent="0.25">
      <c r="C23033" s="160" t="s">
        <v>551</v>
      </c>
      <c r="D23033" s="161">
        <v>1217.92</v>
      </c>
    </row>
    <row r="23034" spans="3:4" ht="15" hidden="1" customHeight="1" x14ac:dyDescent="0.25">
      <c r="C23034" s="158" t="s">
        <v>309</v>
      </c>
      <c r="D23034" s="159">
        <v>1028.32</v>
      </c>
    </row>
    <row r="23035" spans="3:4" ht="15" hidden="1" customHeight="1" x14ac:dyDescent="0.25">
      <c r="C23035" s="160" t="s">
        <v>558</v>
      </c>
      <c r="D23035" s="161">
        <v>197.78</v>
      </c>
    </row>
    <row r="23036" spans="3:4" ht="15" hidden="1" customHeight="1" x14ac:dyDescent="0.25">
      <c r="C23036" s="158" t="s">
        <v>547</v>
      </c>
      <c r="D23036" s="159">
        <v>906.64</v>
      </c>
    </row>
    <row r="23037" spans="3:4" ht="15" hidden="1" customHeight="1" x14ac:dyDescent="0.25">
      <c r="C23037" s="160" t="s">
        <v>549</v>
      </c>
      <c r="D23037" s="161">
        <v>450.74</v>
      </c>
    </row>
    <row r="23038" spans="3:4" ht="15" hidden="1" customHeight="1" x14ac:dyDescent="0.25">
      <c r="C23038" s="158" t="s">
        <v>551</v>
      </c>
      <c r="D23038" s="159">
        <v>1066.17</v>
      </c>
    </row>
    <row r="23039" spans="3:4" ht="15" hidden="1" customHeight="1" x14ac:dyDescent="0.25">
      <c r="C23039" s="160" t="s">
        <v>307</v>
      </c>
      <c r="D23039" s="161">
        <v>531.23</v>
      </c>
    </row>
    <row r="23040" spans="3:4" ht="15" hidden="1" customHeight="1" x14ac:dyDescent="0.25">
      <c r="C23040" s="158" t="s">
        <v>309</v>
      </c>
      <c r="D23040" s="159">
        <v>1000.22</v>
      </c>
    </row>
    <row r="23041" spans="3:4" ht="15" hidden="1" customHeight="1" x14ac:dyDescent="0.25">
      <c r="C23041" s="160" t="s">
        <v>553</v>
      </c>
      <c r="D23041" s="161">
        <v>1101.82</v>
      </c>
    </row>
    <row r="23042" spans="3:4" ht="15" hidden="1" customHeight="1" x14ac:dyDescent="0.25">
      <c r="C23042" s="158" t="s">
        <v>546</v>
      </c>
      <c r="D23042" s="159">
        <v>245.54</v>
      </c>
    </row>
    <row r="23043" spans="3:4" ht="15" hidden="1" customHeight="1" x14ac:dyDescent="0.25">
      <c r="C23043" s="160" t="s">
        <v>547</v>
      </c>
      <c r="D23043" s="161">
        <v>427.43</v>
      </c>
    </row>
    <row r="23044" spans="3:4" ht="15" hidden="1" customHeight="1" x14ac:dyDescent="0.25">
      <c r="C23044" s="158" t="s">
        <v>548</v>
      </c>
      <c r="D23044" s="159">
        <v>724.9</v>
      </c>
    </row>
    <row r="23045" spans="3:4" ht="15" hidden="1" customHeight="1" x14ac:dyDescent="0.25">
      <c r="C23045" s="160" t="s">
        <v>308</v>
      </c>
      <c r="D23045" s="161">
        <v>671.98</v>
      </c>
    </row>
    <row r="23046" spans="3:4" ht="15" hidden="1" customHeight="1" x14ac:dyDescent="0.25">
      <c r="C23046" s="158" t="s">
        <v>551</v>
      </c>
      <c r="D23046" s="159">
        <v>249.9</v>
      </c>
    </row>
    <row r="23047" spans="3:4" ht="15" hidden="1" customHeight="1" x14ac:dyDescent="0.25">
      <c r="C23047" s="160" t="s">
        <v>546</v>
      </c>
      <c r="D23047" s="161">
        <v>326.43</v>
      </c>
    </row>
    <row r="23048" spans="3:4" ht="15" hidden="1" customHeight="1" x14ac:dyDescent="0.25">
      <c r="C23048" s="158" t="s">
        <v>542</v>
      </c>
      <c r="D23048" s="159">
        <v>830.47</v>
      </c>
    </row>
    <row r="23049" spans="3:4" ht="15" hidden="1" customHeight="1" x14ac:dyDescent="0.25">
      <c r="C23049" s="160" t="s">
        <v>307</v>
      </c>
      <c r="D23049" s="161">
        <v>786.12</v>
      </c>
    </row>
    <row r="23050" spans="3:4" ht="15" hidden="1" customHeight="1" x14ac:dyDescent="0.25">
      <c r="C23050" s="158" t="s">
        <v>547</v>
      </c>
      <c r="D23050" s="159">
        <v>758.07</v>
      </c>
    </row>
    <row r="23051" spans="3:4" ht="15" hidden="1" customHeight="1" x14ac:dyDescent="0.25">
      <c r="C23051" s="160" t="s">
        <v>548</v>
      </c>
      <c r="D23051" s="161">
        <v>456.83</v>
      </c>
    </row>
    <row r="23052" spans="3:4" ht="15" hidden="1" customHeight="1" x14ac:dyDescent="0.25">
      <c r="C23052" s="158" t="s">
        <v>312</v>
      </c>
      <c r="D23052" s="159">
        <v>775.24</v>
      </c>
    </row>
    <row r="23053" spans="3:4" ht="15" hidden="1" customHeight="1" x14ac:dyDescent="0.25">
      <c r="C23053" s="160" t="s">
        <v>312</v>
      </c>
      <c r="D23053" s="161">
        <v>747.81</v>
      </c>
    </row>
    <row r="23054" spans="3:4" ht="15" hidden="1" customHeight="1" x14ac:dyDescent="0.25">
      <c r="C23054" s="158" t="s">
        <v>539</v>
      </c>
      <c r="D23054" s="159">
        <v>155.75</v>
      </c>
    </row>
    <row r="23055" spans="3:4" ht="15" hidden="1" customHeight="1" x14ac:dyDescent="0.25">
      <c r="C23055" s="160" t="s">
        <v>545</v>
      </c>
      <c r="D23055" s="161">
        <v>969.01</v>
      </c>
    </row>
    <row r="23056" spans="3:4" ht="15" hidden="1" customHeight="1" x14ac:dyDescent="0.25">
      <c r="C23056" s="158" t="s">
        <v>542</v>
      </c>
      <c r="D23056" s="159">
        <v>733.11</v>
      </c>
    </row>
    <row r="23057" spans="3:4" ht="15" hidden="1" customHeight="1" x14ac:dyDescent="0.25">
      <c r="C23057" s="160" t="s">
        <v>546</v>
      </c>
      <c r="D23057" s="161">
        <v>470.45</v>
      </c>
    </row>
    <row r="23058" spans="3:4" ht="15" hidden="1" customHeight="1" x14ac:dyDescent="0.25">
      <c r="C23058" s="158" t="s">
        <v>552</v>
      </c>
      <c r="D23058" s="159">
        <v>336.12</v>
      </c>
    </row>
    <row r="23059" spans="3:4" ht="15" hidden="1" customHeight="1" x14ac:dyDescent="0.25">
      <c r="C23059" s="160" t="s">
        <v>557</v>
      </c>
      <c r="D23059" s="161">
        <v>721.76</v>
      </c>
    </row>
    <row r="23060" spans="3:4" ht="15" hidden="1" customHeight="1" x14ac:dyDescent="0.25">
      <c r="C23060" s="158" t="s">
        <v>540</v>
      </c>
      <c r="D23060" s="159">
        <v>287.86</v>
      </c>
    </row>
    <row r="23061" spans="3:4" ht="15" hidden="1" customHeight="1" x14ac:dyDescent="0.25">
      <c r="C23061" s="160" t="s">
        <v>540</v>
      </c>
      <c r="D23061" s="161">
        <v>729.69</v>
      </c>
    </row>
    <row r="23062" spans="3:4" ht="15" hidden="1" customHeight="1" x14ac:dyDescent="0.25">
      <c r="C23062" s="158" t="s">
        <v>557</v>
      </c>
      <c r="D23062" s="159">
        <v>867.46</v>
      </c>
    </row>
    <row r="23063" spans="3:4" ht="15" hidden="1" customHeight="1" x14ac:dyDescent="0.25">
      <c r="C23063" s="160" t="s">
        <v>541</v>
      </c>
      <c r="D23063" s="161">
        <v>427.2</v>
      </c>
    </row>
    <row r="23064" spans="3:4" ht="15" hidden="1" customHeight="1" x14ac:dyDescent="0.25">
      <c r="C23064" s="158" t="s">
        <v>309</v>
      </c>
      <c r="D23064" s="159">
        <v>558.86</v>
      </c>
    </row>
    <row r="23065" spans="3:4" ht="15" hidden="1" customHeight="1" x14ac:dyDescent="0.25">
      <c r="C23065" s="160" t="s">
        <v>549</v>
      </c>
      <c r="D23065" s="161">
        <v>1153.02</v>
      </c>
    </row>
    <row r="23066" spans="3:4" ht="15" hidden="1" customHeight="1" x14ac:dyDescent="0.25">
      <c r="C23066" s="158" t="s">
        <v>545</v>
      </c>
      <c r="D23066" s="159">
        <v>753.36</v>
      </c>
    </row>
    <row r="23067" spans="3:4" ht="15" hidden="1" customHeight="1" x14ac:dyDescent="0.25">
      <c r="C23067" s="160" t="s">
        <v>539</v>
      </c>
      <c r="D23067" s="161">
        <v>1031.1099999999999</v>
      </c>
    </row>
    <row r="23068" spans="3:4" ht="15" hidden="1" customHeight="1" x14ac:dyDescent="0.25">
      <c r="C23068" s="158" t="s">
        <v>543</v>
      </c>
      <c r="D23068" s="159">
        <v>541.58000000000004</v>
      </c>
    </row>
    <row r="23069" spans="3:4" ht="15" hidden="1" customHeight="1" x14ac:dyDescent="0.25">
      <c r="C23069" s="160" t="s">
        <v>553</v>
      </c>
      <c r="D23069" s="161">
        <v>1080.52</v>
      </c>
    </row>
    <row r="23070" spans="3:4" ht="15" hidden="1" customHeight="1" x14ac:dyDescent="0.25">
      <c r="C23070" s="158" t="s">
        <v>542</v>
      </c>
      <c r="D23070" s="159">
        <v>1287.19</v>
      </c>
    </row>
    <row r="23071" spans="3:4" ht="15" hidden="1" customHeight="1" x14ac:dyDescent="0.25">
      <c r="C23071" s="160" t="s">
        <v>549</v>
      </c>
      <c r="D23071" s="161">
        <v>162.09</v>
      </c>
    </row>
    <row r="23072" spans="3:4" ht="15" hidden="1" customHeight="1" x14ac:dyDescent="0.25">
      <c r="C23072" s="158" t="s">
        <v>554</v>
      </c>
      <c r="D23072" s="159">
        <v>463.35</v>
      </c>
    </row>
    <row r="23073" spans="3:4" ht="15" hidden="1" customHeight="1" x14ac:dyDescent="0.25">
      <c r="C23073" s="160" t="s">
        <v>307</v>
      </c>
      <c r="D23073" s="161">
        <v>1106.83</v>
      </c>
    </row>
    <row r="23074" spans="3:4" ht="15" hidden="1" customHeight="1" x14ac:dyDescent="0.25">
      <c r="C23074" s="158" t="s">
        <v>308</v>
      </c>
      <c r="D23074" s="159">
        <v>955.55</v>
      </c>
    </row>
    <row r="23075" spans="3:4" ht="15" hidden="1" customHeight="1" x14ac:dyDescent="0.25">
      <c r="C23075" s="160" t="s">
        <v>543</v>
      </c>
      <c r="D23075" s="161">
        <v>612.79999999999995</v>
      </c>
    </row>
    <row r="23076" spans="3:4" ht="15" hidden="1" customHeight="1" x14ac:dyDescent="0.25">
      <c r="C23076" s="158" t="s">
        <v>552</v>
      </c>
      <c r="D23076" s="159">
        <v>1248.2</v>
      </c>
    </row>
    <row r="23077" spans="3:4" ht="15" hidden="1" customHeight="1" x14ac:dyDescent="0.25">
      <c r="C23077" s="160" t="s">
        <v>550</v>
      </c>
      <c r="D23077" s="161">
        <v>322.33999999999997</v>
      </c>
    </row>
    <row r="23078" spans="3:4" ht="15" hidden="1" customHeight="1" x14ac:dyDescent="0.25">
      <c r="C23078" s="158" t="s">
        <v>552</v>
      </c>
      <c r="D23078" s="159">
        <v>948.75</v>
      </c>
    </row>
    <row r="23079" spans="3:4" ht="15" hidden="1" customHeight="1" x14ac:dyDescent="0.25">
      <c r="C23079" s="160" t="s">
        <v>546</v>
      </c>
      <c r="D23079" s="161">
        <v>976.04</v>
      </c>
    </row>
    <row r="23080" spans="3:4" ht="15" hidden="1" customHeight="1" x14ac:dyDescent="0.25">
      <c r="C23080" s="158" t="s">
        <v>549</v>
      </c>
      <c r="D23080" s="159">
        <v>1068.03</v>
      </c>
    </row>
    <row r="23081" spans="3:4" ht="15" hidden="1" customHeight="1" x14ac:dyDescent="0.25">
      <c r="C23081" s="160" t="s">
        <v>308</v>
      </c>
      <c r="D23081" s="161">
        <v>19.37</v>
      </c>
    </row>
    <row r="23082" spans="3:4" ht="15" hidden="1" customHeight="1" x14ac:dyDescent="0.25">
      <c r="C23082" s="158" t="s">
        <v>312</v>
      </c>
      <c r="D23082" s="159">
        <v>806.37</v>
      </c>
    </row>
    <row r="23083" spans="3:4" ht="15" hidden="1" customHeight="1" x14ac:dyDescent="0.25">
      <c r="C23083" s="160" t="s">
        <v>547</v>
      </c>
      <c r="D23083" s="161">
        <v>528.46</v>
      </c>
    </row>
    <row r="23084" spans="3:4" ht="15" hidden="1" customHeight="1" x14ac:dyDescent="0.25">
      <c r="C23084" s="158" t="s">
        <v>554</v>
      </c>
      <c r="D23084" s="159">
        <v>495.46</v>
      </c>
    </row>
    <row r="23085" spans="3:4" ht="15" hidden="1" customHeight="1" x14ac:dyDescent="0.25">
      <c r="C23085" s="160" t="s">
        <v>551</v>
      </c>
      <c r="D23085" s="161">
        <v>1093.3699999999999</v>
      </c>
    </row>
    <row r="23086" spans="3:4" ht="15" hidden="1" customHeight="1" x14ac:dyDescent="0.25">
      <c r="C23086" s="158" t="s">
        <v>555</v>
      </c>
      <c r="D23086" s="159">
        <v>821.66</v>
      </c>
    </row>
    <row r="23087" spans="3:4" ht="15" hidden="1" customHeight="1" x14ac:dyDescent="0.25">
      <c r="C23087" s="160" t="s">
        <v>557</v>
      </c>
      <c r="D23087" s="161">
        <v>421.1</v>
      </c>
    </row>
    <row r="23088" spans="3:4" ht="15" hidden="1" customHeight="1" x14ac:dyDescent="0.25">
      <c r="C23088" s="158" t="s">
        <v>550</v>
      </c>
      <c r="D23088" s="159">
        <v>165.88</v>
      </c>
    </row>
    <row r="23089" spans="3:4" ht="15" hidden="1" customHeight="1" x14ac:dyDescent="0.25">
      <c r="C23089" s="160" t="s">
        <v>557</v>
      </c>
      <c r="D23089" s="161">
        <v>401.42</v>
      </c>
    </row>
    <row r="23090" spans="3:4" ht="15" hidden="1" customHeight="1" x14ac:dyDescent="0.25">
      <c r="C23090" s="158" t="s">
        <v>540</v>
      </c>
      <c r="D23090" s="159">
        <v>523.63</v>
      </c>
    </row>
    <row r="23091" spans="3:4" ht="15" hidden="1" customHeight="1" x14ac:dyDescent="0.25">
      <c r="C23091" s="160" t="s">
        <v>540</v>
      </c>
      <c r="D23091" s="161">
        <v>363.66</v>
      </c>
    </row>
    <row r="23092" spans="3:4" ht="15" hidden="1" customHeight="1" x14ac:dyDescent="0.25">
      <c r="C23092" s="158" t="s">
        <v>551</v>
      </c>
      <c r="D23092" s="159">
        <v>948.75</v>
      </c>
    </row>
    <row r="23093" spans="3:4" ht="15" hidden="1" customHeight="1" x14ac:dyDescent="0.25">
      <c r="C23093" s="160" t="s">
        <v>555</v>
      </c>
      <c r="D23093" s="161">
        <v>779.88</v>
      </c>
    </row>
    <row r="23094" spans="3:4" ht="15" hidden="1" customHeight="1" x14ac:dyDescent="0.25">
      <c r="C23094" s="158" t="s">
        <v>550</v>
      </c>
      <c r="D23094" s="159">
        <v>1271.03</v>
      </c>
    </row>
    <row r="23095" spans="3:4" ht="15" hidden="1" customHeight="1" x14ac:dyDescent="0.25">
      <c r="C23095" s="160" t="s">
        <v>540</v>
      </c>
      <c r="D23095" s="161">
        <v>934.91</v>
      </c>
    </row>
    <row r="23096" spans="3:4" ht="15" hidden="1" customHeight="1" x14ac:dyDescent="0.25">
      <c r="C23096" s="158" t="s">
        <v>549</v>
      </c>
      <c r="D23096" s="159">
        <v>220.07</v>
      </c>
    </row>
    <row r="23097" spans="3:4" ht="15" hidden="1" customHeight="1" x14ac:dyDescent="0.25">
      <c r="C23097" s="160" t="s">
        <v>548</v>
      </c>
      <c r="D23097" s="161">
        <v>101.41</v>
      </c>
    </row>
    <row r="23098" spans="3:4" ht="15" hidden="1" customHeight="1" x14ac:dyDescent="0.25">
      <c r="C23098" s="158" t="s">
        <v>543</v>
      </c>
      <c r="D23098" s="159">
        <v>797.62</v>
      </c>
    </row>
    <row r="23099" spans="3:4" ht="15" hidden="1" customHeight="1" x14ac:dyDescent="0.25">
      <c r="C23099" s="160" t="s">
        <v>539</v>
      </c>
      <c r="D23099" s="161">
        <v>721.23</v>
      </c>
    </row>
    <row r="23100" spans="3:4" ht="15" hidden="1" customHeight="1" x14ac:dyDescent="0.25">
      <c r="C23100" s="158" t="s">
        <v>542</v>
      </c>
      <c r="D23100" s="159">
        <v>1220.54</v>
      </c>
    </row>
    <row r="23101" spans="3:4" ht="15" hidden="1" customHeight="1" x14ac:dyDescent="0.25">
      <c r="C23101" s="160" t="s">
        <v>546</v>
      </c>
      <c r="D23101" s="161">
        <v>584.78</v>
      </c>
    </row>
    <row r="23102" spans="3:4" ht="15" hidden="1" customHeight="1" x14ac:dyDescent="0.25">
      <c r="C23102" s="158" t="s">
        <v>307</v>
      </c>
      <c r="D23102" s="159">
        <v>106.13</v>
      </c>
    </row>
    <row r="23103" spans="3:4" ht="15" hidden="1" customHeight="1" x14ac:dyDescent="0.25">
      <c r="C23103" s="160" t="s">
        <v>307</v>
      </c>
      <c r="D23103" s="161">
        <v>20.309999999999999</v>
      </c>
    </row>
    <row r="23104" spans="3:4" ht="15" hidden="1" customHeight="1" x14ac:dyDescent="0.25">
      <c r="C23104" s="158" t="s">
        <v>546</v>
      </c>
      <c r="D23104" s="159">
        <v>534.89</v>
      </c>
    </row>
    <row r="23105" spans="3:4" ht="15" hidden="1" customHeight="1" x14ac:dyDescent="0.25">
      <c r="C23105" s="160" t="s">
        <v>546</v>
      </c>
      <c r="D23105" s="161">
        <v>443.19</v>
      </c>
    </row>
    <row r="23106" spans="3:4" ht="15" hidden="1" customHeight="1" x14ac:dyDescent="0.25">
      <c r="C23106" s="158" t="s">
        <v>551</v>
      </c>
      <c r="D23106" s="159">
        <v>386.61</v>
      </c>
    </row>
    <row r="23107" spans="3:4" ht="15" hidden="1" customHeight="1" x14ac:dyDescent="0.25">
      <c r="C23107" s="160" t="s">
        <v>546</v>
      </c>
      <c r="D23107" s="161">
        <v>325.92</v>
      </c>
    </row>
    <row r="23108" spans="3:4" ht="15" hidden="1" customHeight="1" x14ac:dyDescent="0.25">
      <c r="C23108" s="158" t="s">
        <v>542</v>
      </c>
      <c r="D23108" s="159">
        <v>683.62</v>
      </c>
    </row>
    <row r="23109" spans="3:4" ht="15" hidden="1" customHeight="1" x14ac:dyDescent="0.25">
      <c r="C23109" s="160" t="s">
        <v>558</v>
      </c>
      <c r="D23109" s="161">
        <v>320.79000000000002</v>
      </c>
    </row>
    <row r="23110" spans="3:4" ht="15" hidden="1" customHeight="1" x14ac:dyDescent="0.25">
      <c r="C23110" s="158" t="s">
        <v>548</v>
      </c>
      <c r="D23110" s="159">
        <v>603.24</v>
      </c>
    </row>
    <row r="23111" spans="3:4" ht="15" hidden="1" customHeight="1" x14ac:dyDescent="0.25">
      <c r="C23111" s="160" t="s">
        <v>539</v>
      </c>
      <c r="D23111" s="161">
        <v>360.47</v>
      </c>
    </row>
    <row r="23112" spans="3:4" ht="15" hidden="1" customHeight="1" x14ac:dyDescent="0.25">
      <c r="C23112" s="158" t="s">
        <v>551</v>
      </c>
      <c r="D23112" s="159">
        <v>563.9</v>
      </c>
    </row>
    <row r="23113" spans="3:4" ht="15" hidden="1" customHeight="1" x14ac:dyDescent="0.25">
      <c r="C23113" s="160" t="s">
        <v>542</v>
      </c>
      <c r="D23113" s="161">
        <v>759.12</v>
      </c>
    </row>
    <row r="23114" spans="3:4" ht="15" hidden="1" customHeight="1" x14ac:dyDescent="0.25">
      <c r="C23114" s="158" t="s">
        <v>312</v>
      </c>
      <c r="D23114" s="159">
        <v>607.99</v>
      </c>
    </row>
    <row r="23115" spans="3:4" ht="15" hidden="1" customHeight="1" x14ac:dyDescent="0.25">
      <c r="C23115" s="160" t="s">
        <v>556</v>
      </c>
      <c r="D23115" s="161">
        <v>617.19000000000005</v>
      </c>
    </row>
    <row r="23116" spans="3:4" ht="15" hidden="1" customHeight="1" x14ac:dyDescent="0.25">
      <c r="C23116" s="158" t="s">
        <v>553</v>
      </c>
      <c r="D23116" s="159">
        <v>615.4</v>
      </c>
    </row>
    <row r="23117" spans="3:4" ht="15" hidden="1" customHeight="1" x14ac:dyDescent="0.25">
      <c r="C23117" s="160" t="s">
        <v>555</v>
      </c>
      <c r="D23117" s="161">
        <v>634.03</v>
      </c>
    </row>
    <row r="23118" spans="3:4" ht="15" hidden="1" customHeight="1" x14ac:dyDescent="0.25">
      <c r="C23118" s="158" t="s">
        <v>547</v>
      </c>
      <c r="D23118" s="159">
        <v>617.89</v>
      </c>
    </row>
    <row r="23119" spans="3:4" ht="15" hidden="1" customHeight="1" x14ac:dyDescent="0.25">
      <c r="C23119" s="160" t="s">
        <v>548</v>
      </c>
      <c r="D23119" s="161">
        <v>442.79</v>
      </c>
    </row>
    <row r="23120" spans="3:4" ht="15" hidden="1" customHeight="1" x14ac:dyDescent="0.25">
      <c r="C23120" s="158" t="s">
        <v>551</v>
      </c>
      <c r="D23120" s="159">
        <v>918.34</v>
      </c>
    </row>
    <row r="23121" spans="3:4" ht="15" hidden="1" customHeight="1" x14ac:dyDescent="0.25">
      <c r="C23121" s="160" t="s">
        <v>555</v>
      </c>
      <c r="D23121" s="161">
        <v>932.38</v>
      </c>
    </row>
    <row r="23122" spans="3:4" ht="15" hidden="1" customHeight="1" x14ac:dyDescent="0.25">
      <c r="C23122" s="158" t="s">
        <v>557</v>
      </c>
      <c r="D23122" s="159">
        <v>873.67</v>
      </c>
    </row>
    <row r="23123" spans="3:4" ht="15" hidden="1" customHeight="1" x14ac:dyDescent="0.25">
      <c r="C23123" s="160" t="s">
        <v>552</v>
      </c>
      <c r="D23123" s="161">
        <v>1032.06</v>
      </c>
    </row>
    <row r="23124" spans="3:4" ht="15" hidden="1" customHeight="1" x14ac:dyDescent="0.25">
      <c r="C23124" s="158" t="s">
        <v>546</v>
      </c>
      <c r="D23124" s="159">
        <v>93.83</v>
      </c>
    </row>
    <row r="23125" spans="3:4" ht="15" hidden="1" customHeight="1" x14ac:dyDescent="0.25">
      <c r="C23125" s="160" t="s">
        <v>545</v>
      </c>
      <c r="D23125" s="161">
        <v>183.22</v>
      </c>
    </row>
    <row r="23126" spans="3:4" ht="15" hidden="1" customHeight="1" x14ac:dyDescent="0.25">
      <c r="C23126" s="158" t="s">
        <v>312</v>
      </c>
      <c r="D23126" s="159">
        <v>405.06</v>
      </c>
    </row>
    <row r="23127" spans="3:4" ht="15" hidden="1" customHeight="1" x14ac:dyDescent="0.25">
      <c r="C23127" s="160" t="s">
        <v>552</v>
      </c>
      <c r="D23127" s="161">
        <v>403.71</v>
      </c>
    </row>
    <row r="23128" spans="3:4" ht="15" hidden="1" customHeight="1" x14ac:dyDescent="0.25">
      <c r="C23128" s="158" t="s">
        <v>555</v>
      </c>
      <c r="D23128" s="159">
        <v>150.97999999999999</v>
      </c>
    </row>
    <row r="23129" spans="3:4" ht="15" hidden="1" customHeight="1" x14ac:dyDescent="0.25">
      <c r="C23129" s="160" t="s">
        <v>307</v>
      </c>
      <c r="D23129" s="161">
        <v>124.03</v>
      </c>
    </row>
    <row r="23130" spans="3:4" ht="15" hidden="1" customHeight="1" x14ac:dyDescent="0.25">
      <c r="C23130" s="158" t="s">
        <v>547</v>
      </c>
      <c r="D23130" s="159">
        <v>849.95</v>
      </c>
    </row>
    <row r="23131" spans="3:4" ht="15" hidden="1" customHeight="1" x14ac:dyDescent="0.25">
      <c r="C23131" s="160" t="s">
        <v>552</v>
      </c>
      <c r="D23131" s="161">
        <v>1164.07</v>
      </c>
    </row>
    <row r="23132" spans="3:4" ht="15" hidden="1" customHeight="1" x14ac:dyDescent="0.25">
      <c r="C23132" s="158" t="s">
        <v>545</v>
      </c>
      <c r="D23132" s="159">
        <v>335.94</v>
      </c>
    </row>
    <row r="23133" spans="3:4" ht="15" hidden="1" customHeight="1" x14ac:dyDescent="0.25">
      <c r="C23133" s="160" t="s">
        <v>543</v>
      </c>
      <c r="D23133" s="161">
        <v>864.9</v>
      </c>
    </row>
    <row r="23134" spans="3:4" ht="15" hidden="1" customHeight="1" x14ac:dyDescent="0.25">
      <c r="C23134" s="158" t="s">
        <v>543</v>
      </c>
      <c r="D23134" s="159">
        <v>23.42</v>
      </c>
    </row>
    <row r="23135" spans="3:4" ht="15" hidden="1" customHeight="1" x14ac:dyDescent="0.25">
      <c r="C23135" s="160" t="s">
        <v>548</v>
      </c>
      <c r="D23135" s="161">
        <v>494.72</v>
      </c>
    </row>
    <row r="23136" spans="3:4" ht="15" hidden="1" customHeight="1" x14ac:dyDescent="0.25">
      <c r="C23136" s="158" t="s">
        <v>548</v>
      </c>
      <c r="D23136" s="159">
        <v>682.54</v>
      </c>
    </row>
    <row r="23137" spans="3:4" ht="15" hidden="1" customHeight="1" x14ac:dyDescent="0.25">
      <c r="C23137" s="160" t="s">
        <v>307</v>
      </c>
      <c r="D23137" s="161">
        <v>254.29</v>
      </c>
    </row>
    <row r="23138" spans="3:4" ht="15" hidden="1" customHeight="1" x14ac:dyDescent="0.25">
      <c r="C23138" s="158" t="s">
        <v>554</v>
      </c>
      <c r="D23138" s="159">
        <v>776.02</v>
      </c>
    </row>
    <row r="23139" spans="3:4" ht="15" hidden="1" customHeight="1" x14ac:dyDescent="0.25">
      <c r="C23139" s="160" t="s">
        <v>312</v>
      </c>
      <c r="D23139" s="161">
        <v>751.06</v>
      </c>
    </row>
    <row r="23140" spans="3:4" ht="15" hidden="1" customHeight="1" x14ac:dyDescent="0.25">
      <c r="C23140" s="158" t="s">
        <v>553</v>
      </c>
      <c r="D23140" s="159">
        <v>251.55</v>
      </c>
    </row>
    <row r="23141" spans="3:4" ht="15" hidden="1" customHeight="1" x14ac:dyDescent="0.25">
      <c r="C23141" s="160" t="s">
        <v>549</v>
      </c>
      <c r="D23141" s="161">
        <v>1294.67</v>
      </c>
    </row>
    <row r="23142" spans="3:4" ht="15" hidden="1" customHeight="1" x14ac:dyDescent="0.25">
      <c r="C23142" s="158" t="s">
        <v>553</v>
      </c>
      <c r="D23142" s="159">
        <v>1196.83</v>
      </c>
    </row>
    <row r="23143" spans="3:4" ht="15" hidden="1" customHeight="1" x14ac:dyDescent="0.25">
      <c r="C23143" s="160" t="s">
        <v>553</v>
      </c>
      <c r="D23143" s="161">
        <v>1018.28</v>
      </c>
    </row>
    <row r="23144" spans="3:4" ht="15" hidden="1" customHeight="1" x14ac:dyDescent="0.25">
      <c r="C23144" s="158" t="s">
        <v>539</v>
      </c>
      <c r="D23144" s="159">
        <v>402.24</v>
      </c>
    </row>
    <row r="23145" spans="3:4" ht="15" hidden="1" customHeight="1" x14ac:dyDescent="0.25">
      <c r="C23145" s="160" t="s">
        <v>550</v>
      </c>
      <c r="D23145" s="161">
        <v>1055.1600000000001</v>
      </c>
    </row>
    <row r="23146" spans="3:4" ht="15" hidden="1" customHeight="1" x14ac:dyDescent="0.25">
      <c r="C23146" s="158" t="s">
        <v>539</v>
      </c>
      <c r="D23146" s="159">
        <v>569.83000000000004</v>
      </c>
    </row>
    <row r="23147" spans="3:4" ht="15" hidden="1" customHeight="1" x14ac:dyDescent="0.25">
      <c r="C23147" s="160" t="s">
        <v>542</v>
      </c>
      <c r="D23147" s="161">
        <v>463.57</v>
      </c>
    </row>
    <row r="23148" spans="3:4" ht="15" hidden="1" customHeight="1" x14ac:dyDescent="0.25">
      <c r="C23148" s="158" t="s">
        <v>540</v>
      </c>
      <c r="D23148" s="159">
        <v>460.08</v>
      </c>
    </row>
    <row r="23149" spans="3:4" ht="15" hidden="1" customHeight="1" x14ac:dyDescent="0.25">
      <c r="C23149" s="160" t="s">
        <v>540</v>
      </c>
      <c r="D23149" s="161">
        <v>1021.58</v>
      </c>
    </row>
    <row r="23150" spans="3:4" ht="15" hidden="1" customHeight="1" x14ac:dyDescent="0.25">
      <c r="C23150" s="158" t="s">
        <v>551</v>
      </c>
      <c r="D23150" s="159">
        <v>871.5</v>
      </c>
    </row>
    <row r="23151" spans="3:4" ht="15" hidden="1" customHeight="1" x14ac:dyDescent="0.25">
      <c r="C23151" s="160" t="s">
        <v>308</v>
      </c>
      <c r="D23151" s="161">
        <v>19.829999999999998</v>
      </c>
    </row>
    <row r="23152" spans="3:4" ht="15" hidden="1" customHeight="1" x14ac:dyDescent="0.25">
      <c r="C23152" s="158" t="s">
        <v>542</v>
      </c>
      <c r="D23152" s="159">
        <v>718.57</v>
      </c>
    </row>
    <row r="23153" spans="3:4" ht="15" hidden="1" customHeight="1" x14ac:dyDescent="0.25">
      <c r="C23153" s="160" t="s">
        <v>543</v>
      </c>
      <c r="D23153" s="161">
        <v>37.42</v>
      </c>
    </row>
    <row r="23154" spans="3:4" ht="15" hidden="1" customHeight="1" x14ac:dyDescent="0.25">
      <c r="C23154" s="158" t="s">
        <v>547</v>
      </c>
      <c r="D23154" s="159">
        <v>222.33</v>
      </c>
    </row>
    <row r="23155" spans="3:4" ht="15" hidden="1" customHeight="1" x14ac:dyDescent="0.25">
      <c r="C23155" s="160" t="s">
        <v>309</v>
      </c>
      <c r="D23155" s="161">
        <v>737.66</v>
      </c>
    </row>
    <row r="23156" spans="3:4" ht="15" hidden="1" customHeight="1" x14ac:dyDescent="0.25">
      <c r="C23156" s="158" t="s">
        <v>552</v>
      </c>
      <c r="D23156" s="159">
        <v>112.93</v>
      </c>
    </row>
    <row r="23157" spans="3:4" ht="15" hidden="1" customHeight="1" x14ac:dyDescent="0.25">
      <c r="C23157" s="160" t="s">
        <v>312</v>
      </c>
      <c r="D23157" s="161">
        <v>223.41</v>
      </c>
    </row>
    <row r="23158" spans="3:4" ht="15" hidden="1" customHeight="1" x14ac:dyDescent="0.25">
      <c r="C23158" s="158" t="s">
        <v>543</v>
      </c>
      <c r="D23158" s="159">
        <v>60.28</v>
      </c>
    </row>
    <row r="23159" spans="3:4" ht="15" hidden="1" customHeight="1" x14ac:dyDescent="0.25">
      <c r="C23159" s="160" t="s">
        <v>549</v>
      </c>
      <c r="D23159" s="161">
        <v>1113.6400000000001</v>
      </c>
    </row>
    <row r="23160" spans="3:4" ht="15" hidden="1" customHeight="1" x14ac:dyDescent="0.25">
      <c r="C23160" s="158" t="s">
        <v>312</v>
      </c>
      <c r="D23160" s="159">
        <v>1165.0899999999999</v>
      </c>
    </row>
    <row r="23161" spans="3:4" ht="15" hidden="1" customHeight="1" x14ac:dyDescent="0.25">
      <c r="C23161" s="160" t="s">
        <v>557</v>
      </c>
      <c r="D23161" s="161">
        <v>1176.02</v>
      </c>
    </row>
    <row r="23162" spans="3:4" ht="15" hidden="1" customHeight="1" x14ac:dyDescent="0.25">
      <c r="C23162" s="158" t="s">
        <v>545</v>
      </c>
      <c r="D23162" s="159">
        <v>113.76</v>
      </c>
    </row>
    <row r="23163" spans="3:4" ht="15" hidden="1" customHeight="1" x14ac:dyDescent="0.25">
      <c r="C23163" s="160" t="s">
        <v>312</v>
      </c>
      <c r="D23163" s="161">
        <v>832.49</v>
      </c>
    </row>
    <row r="23164" spans="3:4" ht="15" hidden="1" customHeight="1" x14ac:dyDescent="0.25">
      <c r="C23164" s="158" t="s">
        <v>307</v>
      </c>
      <c r="D23164" s="159">
        <v>775.9</v>
      </c>
    </row>
    <row r="23165" spans="3:4" ht="15" hidden="1" customHeight="1" x14ac:dyDescent="0.25">
      <c r="C23165" s="160" t="s">
        <v>558</v>
      </c>
      <c r="D23165" s="161">
        <v>1014.88</v>
      </c>
    </row>
    <row r="23166" spans="3:4" ht="15" hidden="1" customHeight="1" x14ac:dyDescent="0.25">
      <c r="C23166" s="158" t="s">
        <v>545</v>
      </c>
      <c r="D23166" s="159">
        <v>671.7</v>
      </c>
    </row>
    <row r="23167" spans="3:4" ht="15" hidden="1" customHeight="1" x14ac:dyDescent="0.25">
      <c r="C23167" s="160" t="s">
        <v>545</v>
      </c>
      <c r="D23167" s="161">
        <v>540.45000000000005</v>
      </c>
    </row>
    <row r="23168" spans="3:4" ht="15" hidden="1" customHeight="1" x14ac:dyDescent="0.25">
      <c r="C23168" s="158" t="s">
        <v>312</v>
      </c>
      <c r="D23168" s="159">
        <v>570.21</v>
      </c>
    </row>
    <row r="23169" spans="3:4" ht="15" hidden="1" customHeight="1" x14ac:dyDescent="0.25">
      <c r="C23169" s="160" t="s">
        <v>544</v>
      </c>
      <c r="D23169" s="161">
        <v>904.98</v>
      </c>
    </row>
    <row r="23170" spans="3:4" ht="15" hidden="1" customHeight="1" x14ac:dyDescent="0.25">
      <c r="C23170" s="158" t="s">
        <v>307</v>
      </c>
      <c r="D23170" s="159">
        <v>1001.42</v>
      </c>
    </row>
    <row r="23171" spans="3:4" ht="15" hidden="1" customHeight="1" x14ac:dyDescent="0.25">
      <c r="C23171" s="160" t="s">
        <v>558</v>
      </c>
      <c r="D23171" s="161">
        <v>539.01</v>
      </c>
    </row>
    <row r="23172" spans="3:4" ht="15" hidden="1" customHeight="1" x14ac:dyDescent="0.25">
      <c r="C23172" s="158" t="s">
        <v>540</v>
      </c>
      <c r="D23172" s="159">
        <v>1199.77</v>
      </c>
    </row>
    <row r="23173" spans="3:4" ht="15" hidden="1" customHeight="1" x14ac:dyDescent="0.25">
      <c r="C23173" s="160" t="s">
        <v>551</v>
      </c>
      <c r="D23173" s="161">
        <v>1038.8699999999999</v>
      </c>
    </row>
    <row r="23174" spans="3:4" ht="15" hidden="1" customHeight="1" x14ac:dyDescent="0.25">
      <c r="C23174" s="158" t="s">
        <v>539</v>
      </c>
      <c r="D23174" s="159">
        <v>1081.79</v>
      </c>
    </row>
    <row r="23175" spans="3:4" ht="15" hidden="1" customHeight="1" x14ac:dyDescent="0.25">
      <c r="C23175" s="160" t="s">
        <v>551</v>
      </c>
      <c r="D23175" s="161">
        <v>227.68</v>
      </c>
    </row>
    <row r="23176" spans="3:4" ht="15" hidden="1" customHeight="1" x14ac:dyDescent="0.25">
      <c r="C23176" s="158" t="s">
        <v>545</v>
      </c>
      <c r="D23176" s="159">
        <v>147.18</v>
      </c>
    </row>
    <row r="23177" spans="3:4" ht="15" hidden="1" customHeight="1" x14ac:dyDescent="0.25">
      <c r="C23177" s="160" t="s">
        <v>552</v>
      </c>
      <c r="D23177" s="161">
        <v>570.11</v>
      </c>
    </row>
    <row r="23178" spans="3:4" ht="15" hidden="1" customHeight="1" x14ac:dyDescent="0.25">
      <c r="C23178" s="158" t="s">
        <v>545</v>
      </c>
      <c r="D23178" s="159">
        <v>615.70000000000005</v>
      </c>
    </row>
    <row r="23179" spans="3:4" ht="15" hidden="1" customHeight="1" x14ac:dyDescent="0.25">
      <c r="C23179" s="160" t="s">
        <v>307</v>
      </c>
      <c r="D23179" s="161">
        <v>520.08000000000004</v>
      </c>
    </row>
    <row r="23180" spans="3:4" ht="15" hidden="1" customHeight="1" x14ac:dyDescent="0.25">
      <c r="C23180" s="158" t="s">
        <v>558</v>
      </c>
      <c r="D23180" s="159">
        <v>585.98</v>
      </c>
    </row>
    <row r="23181" spans="3:4" ht="15" hidden="1" customHeight="1" x14ac:dyDescent="0.25">
      <c r="C23181" s="160" t="s">
        <v>551</v>
      </c>
      <c r="D23181" s="161">
        <v>773.19</v>
      </c>
    </row>
    <row r="23182" spans="3:4" ht="15" hidden="1" customHeight="1" x14ac:dyDescent="0.25">
      <c r="C23182" s="158" t="s">
        <v>541</v>
      </c>
      <c r="D23182" s="159">
        <v>578.5</v>
      </c>
    </row>
    <row r="23183" spans="3:4" ht="15" hidden="1" customHeight="1" x14ac:dyDescent="0.25">
      <c r="C23183" s="160" t="s">
        <v>553</v>
      </c>
      <c r="D23183" s="161">
        <v>85.81</v>
      </c>
    </row>
    <row r="23184" spans="3:4" ht="15" hidden="1" customHeight="1" x14ac:dyDescent="0.25">
      <c r="C23184" s="158" t="s">
        <v>551</v>
      </c>
      <c r="D23184" s="159">
        <v>867.5</v>
      </c>
    </row>
    <row r="23185" spans="3:4" ht="15" hidden="1" customHeight="1" x14ac:dyDescent="0.25">
      <c r="C23185" s="160" t="s">
        <v>309</v>
      </c>
      <c r="D23185" s="161">
        <v>645.15</v>
      </c>
    </row>
    <row r="23186" spans="3:4" ht="15" hidden="1" customHeight="1" x14ac:dyDescent="0.25">
      <c r="C23186" s="158" t="s">
        <v>540</v>
      </c>
      <c r="D23186" s="159">
        <v>724.54</v>
      </c>
    </row>
    <row r="23187" spans="3:4" ht="15" hidden="1" customHeight="1" x14ac:dyDescent="0.25">
      <c r="C23187" s="160" t="s">
        <v>556</v>
      </c>
      <c r="D23187" s="161">
        <v>830.06</v>
      </c>
    </row>
    <row r="23188" spans="3:4" ht="15" hidden="1" customHeight="1" x14ac:dyDescent="0.25">
      <c r="C23188" s="158" t="s">
        <v>558</v>
      </c>
      <c r="D23188" s="159">
        <v>292.33</v>
      </c>
    </row>
    <row r="23189" spans="3:4" ht="15" hidden="1" customHeight="1" x14ac:dyDescent="0.25">
      <c r="C23189" s="160" t="s">
        <v>312</v>
      </c>
      <c r="D23189" s="161">
        <v>303.91000000000003</v>
      </c>
    </row>
    <row r="23190" spans="3:4" ht="15" hidden="1" customHeight="1" x14ac:dyDescent="0.25">
      <c r="C23190" s="158" t="s">
        <v>543</v>
      </c>
      <c r="D23190" s="159">
        <v>250.9</v>
      </c>
    </row>
    <row r="23191" spans="3:4" ht="15" hidden="1" customHeight="1" x14ac:dyDescent="0.25">
      <c r="C23191" s="160" t="s">
        <v>541</v>
      </c>
      <c r="D23191" s="161">
        <v>556.80999999999995</v>
      </c>
    </row>
    <row r="23192" spans="3:4" ht="15" hidden="1" customHeight="1" x14ac:dyDescent="0.25">
      <c r="C23192" s="158" t="s">
        <v>550</v>
      </c>
      <c r="D23192" s="159">
        <v>481.57</v>
      </c>
    </row>
    <row r="23193" spans="3:4" ht="15" hidden="1" customHeight="1" x14ac:dyDescent="0.25">
      <c r="C23193" s="160" t="s">
        <v>309</v>
      </c>
      <c r="D23193" s="161">
        <v>363.88</v>
      </c>
    </row>
    <row r="23194" spans="3:4" ht="15" hidden="1" customHeight="1" x14ac:dyDescent="0.25">
      <c r="C23194" s="158" t="s">
        <v>554</v>
      </c>
      <c r="D23194" s="159">
        <v>510.98</v>
      </c>
    </row>
    <row r="23195" spans="3:4" ht="15" hidden="1" customHeight="1" x14ac:dyDescent="0.25">
      <c r="C23195" s="160" t="s">
        <v>549</v>
      </c>
      <c r="D23195" s="161">
        <v>670.19</v>
      </c>
    </row>
    <row r="23196" spans="3:4" ht="15" hidden="1" customHeight="1" x14ac:dyDescent="0.25">
      <c r="C23196" s="158" t="s">
        <v>553</v>
      </c>
      <c r="D23196" s="159">
        <v>437.39</v>
      </c>
    </row>
    <row r="23197" spans="3:4" ht="15" hidden="1" customHeight="1" x14ac:dyDescent="0.25">
      <c r="C23197" s="160" t="s">
        <v>312</v>
      </c>
      <c r="D23197" s="161">
        <v>1120.78</v>
      </c>
    </row>
    <row r="23198" spans="3:4" ht="15" hidden="1" customHeight="1" x14ac:dyDescent="0.25">
      <c r="C23198" s="158" t="s">
        <v>546</v>
      </c>
      <c r="D23198" s="159">
        <v>768.08</v>
      </c>
    </row>
    <row r="23199" spans="3:4" ht="15" hidden="1" customHeight="1" x14ac:dyDescent="0.25">
      <c r="C23199" s="160" t="s">
        <v>548</v>
      </c>
      <c r="D23199" s="161">
        <v>470.65</v>
      </c>
    </row>
    <row r="23200" spans="3:4" ht="15" hidden="1" customHeight="1" x14ac:dyDescent="0.25">
      <c r="C23200" s="158" t="s">
        <v>539</v>
      </c>
      <c r="D23200" s="159">
        <v>450.94</v>
      </c>
    </row>
    <row r="23201" spans="3:4" ht="15" hidden="1" customHeight="1" x14ac:dyDescent="0.25">
      <c r="C23201" s="160" t="s">
        <v>539</v>
      </c>
      <c r="D23201" s="161">
        <v>677.13</v>
      </c>
    </row>
    <row r="23202" spans="3:4" ht="15" hidden="1" customHeight="1" x14ac:dyDescent="0.25">
      <c r="C23202" s="158" t="s">
        <v>542</v>
      </c>
      <c r="D23202" s="159">
        <v>583.99</v>
      </c>
    </row>
    <row r="23203" spans="3:4" ht="15" hidden="1" customHeight="1" x14ac:dyDescent="0.25">
      <c r="C23203" s="160" t="s">
        <v>556</v>
      </c>
      <c r="D23203" s="161">
        <v>744.92</v>
      </c>
    </row>
    <row r="23204" spans="3:4" ht="15" hidden="1" customHeight="1" x14ac:dyDescent="0.25">
      <c r="C23204" s="158" t="s">
        <v>549</v>
      </c>
      <c r="D23204" s="159">
        <v>393.54</v>
      </c>
    </row>
    <row r="23205" spans="3:4" ht="15" hidden="1" customHeight="1" x14ac:dyDescent="0.25">
      <c r="C23205" s="160" t="s">
        <v>546</v>
      </c>
      <c r="D23205" s="161">
        <v>455.47</v>
      </c>
    </row>
    <row r="23206" spans="3:4" ht="15" hidden="1" customHeight="1" x14ac:dyDescent="0.25">
      <c r="C23206" s="158" t="s">
        <v>548</v>
      </c>
      <c r="D23206" s="159">
        <v>1223.51</v>
      </c>
    </row>
    <row r="23207" spans="3:4" ht="15" hidden="1" customHeight="1" x14ac:dyDescent="0.25">
      <c r="C23207" s="160" t="s">
        <v>544</v>
      </c>
      <c r="D23207" s="161">
        <v>381.83</v>
      </c>
    </row>
    <row r="23208" spans="3:4" ht="15" hidden="1" customHeight="1" x14ac:dyDescent="0.25">
      <c r="C23208" s="158" t="s">
        <v>545</v>
      </c>
      <c r="D23208" s="159">
        <v>837.33</v>
      </c>
    </row>
    <row r="23209" spans="3:4" ht="15" hidden="1" customHeight="1" x14ac:dyDescent="0.25">
      <c r="C23209" s="160" t="s">
        <v>552</v>
      </c>
      <c r="D23209" s="161">
        <v>696.38</v>
      </c>
    </row>
    <row r="23210" spans="3:4" ht="15" hidden="1" customHeight="1" x14ac:dyDescent="0.25">
      <c r="C23210" s="158" t="s">
        <v>551</v>
      </c>
      <c r="D23210" s="159">
        <v>200.32</v>
      </c>
    </row>
    <row r="23211" spans="3:4" ht="15" hidden="1" customHeight="1" x14ac:dyDescent="0.25">
      <c r="C23211" s="160" t="s">
        <v>546</v>
      </c>
      <c r="D23211" s="161">
        <v>194</v>
      </c>
    </row>
    <row r="23212" spans="3:4" ht="15" hidden="1" customHeight="1" x14ac:dyDescent="0.25">
      <c r="C23212" s="158" t="s">
        <v>307</v>
      </c>
      <c r="D23212" s="159">
        <v>189.42</v>
      </c>
    </row>
    <row r="23213" spans="3:4" ht="15" hidden="1" customHeight="1" x14ac:dyDescent="0.25">
      <c r="C23213" s="160" t="s">
        <v>543</v>
      </c>
      <c r="D23213" s="161">
        <v>962.57</v>
      </c>
    </row>
    <row r="23214" spans="3:4" ht="15" hidden="1" customHeight="1" x14ac:dyDescent="0.25">
      <c r="C23214" s="158" t="s">
        <v>547</v>
      </c>
      <c r="D23214" s="159">
        <v>562.55999999999995</v>
      </c>
    </row>
    <row r="23215" spans="3:4" ht="15" hidden="1" customHeight="1" x14ac:dyDescent="0.25">
      <c r="C23215" s="160" t="s">
        <v>307</v>
      </c>
      <c r="D23215" s="161">
        <v>1258.3699999999999</v>
      </c>
    </row>
    <row r="23216" spans="3:4" ht="15" hidden="1" customHeight="1" x14ac:dyDescent="0.25">
      <c r="C23216" s="158" t="s">
        <v>539</v>
      </c>
      <c r="D23216" s="159">
        <v>652.13</v>
      </c>
    </row>
    <row r="23217" spans="3:4" ht="15" hidden="1" customHeight="1" x14ac:dyDescent="0.25">
      <c r="C23217" s="160" t="s">
        <v>540</v>
      </c>
      <c r="D23217" s="161">
        <v>407.23</v>
      </c>
    </row>
    <row r="23218" spans="3:4" ht="15" hidden="1" customHeight="1" x14ac:dyDescent="0.25">
      <c r="C23218" s="158" t="s">
        <v>549</v>
      </c>
      <c r="D23218" s="159">
        <v>762.26</v>
      </c>
    </row>
    <row r="23219" spans="3:4" ht="15" hidden="1" customHeight="1" x14ac:dyDescent="0.25">
      <c r="C23219" s="160" t="s">
        <v>307</v>
      </c>
      <c r="D23219" s="161">
        <v>1025.93</v>
      </c>
    </row>
    <row r="23220" spans="3:4" ht="15" hidden="1" customHeight="1" x14ac:dyDescent="0.25">
      <c r="C23220" s="158" t="s">
        <v>553</v>
      </c>
      <c r="D23220" s="159">
        <v>248.05</v>
      </c>
    </row>
    <row r="23221" spans="3:4" ht="15" hidden="1" customHeight="1" x14ac:dyDescent="0.25">
      <c r="C23221" s="160" t="s">
        <v>547</v>
      </c>
      <c r="D23221" s="161">
        <v>792.32</v>
      </c>
    </row>
    <row r="23222" spans="3:4" ht="15" hidden="1" customHeight="1" x14ac:dyDescent="0.25">
      <c r="C23222" s="158" t="s">
        <v>546</v>
      </c>
      <c r="D23222" s="159">
        <v>348.79</v>
      </c>
    </row>
    <row r="23223" spans="3:4" ht="15" hidden="1" customHeight="1" x14ac:dyDescent="0.25">
      <c r="C23223" s="160" t="s">
        <v>541</v>
      </c>
      <c r="D23223" s="161">
        <v>607.75</v>
      </c>
    </row>
    <row r="23224" spans="3:4" ht="15" hidden="1" customHeight="1" x14ac:dyDescent="0.25">
      <c r="C23224" s="158" t="s">
        <v>540</v>
      </c>
      <c r="D23224" s="159">
        <v>1230.53</v>
      </c>
    </row>
    <row r="23225" spans="3:4" ht="15" hidden="1" customHeight="1" x14ac:dyDescent="0.25">
      <c r="C23225" s="160" t="s">
        <v>553</v>
      </c>
      <c r="D23225" s="161">
        <v>477.57</v>
      </c>
    </row>
    <row r="23226" spans="3:4" ht="15" hidden="1" customHeight="1" x14ac:dyDescent="0.25">
      <c r="C23226" s="158" t="s">
        <v>546</v>
      </c>
      <c r="D23226" s="159">
        <v>557.42999999999995</v>
      </c>
    </row>
    <row r="23227" spans="3:4" ht="15" hidden="1" customHeight="1" x14ac:dyDescent="0.25">
      <c r="C23227" s="160" t="s">
        <v>312</v>
      </c>
      <c r="D23227" s="161">
        <v>1039.8499999999999</v>
      </c>
    </row>
    <row r="23228" spans="3:4" ht="15" hidden="1" customHeight="1" x14ac:dyDescent="0.25">
      <c r="C23228" s="158" t="s">
        <v>540</v>
      </c>
      <c r="D23228" s="159">
        <v>659.81</v>
      </c>
    </row>
    <row r="23229" spans="3:4" ht="15" hidden="1" customHeight="1" x14ac:dyDescent="0.25">
      <c r="C23229" s="160" t="s">
        <v>541</v>
      </c>
      <c r="D23229" s="161">
        <v>506.76</v>
      </c>
    </row>
    <row r="23230" spans="3:4" ht="15" hidden="1" customHeight="1" x14ac:dyDescent="0.25">
      <c r="C23230" s="158" t="s">
        <v>549</v>
      </c>
      <c r="D23230" s="159">
        <v>237.16</v>
      </c>
    </row>
    <row r="23231" spans="3:4" ht="15" hidden="1" customHeight="1" x14ac:dyDescent="0.25">
      <c r="C23231" s="160" t="s">
        <v>546</v>
      </c>
      <c r="D23231" s="161">
        <v>654.58000000000004</v>
      </c>
    </row>
    <row r="23232" spans="3:4" ht="15" hidden="1" customHeight="1" x14ac:dyDescent="0.25">
      <c r="C23232" s="158" t="s">
        <v>545</v>
      </c>
      <c r="D23232" s="159">
        <v>842.55</v>
      </c>
    </row>
    <row r="23233" spans="3:4" ht="15" hidden="1" customHeight="1" x14ac:dyDescent="0.25">
      <c r="C23233" s="160" t="s">
        <v>312</v>
      </c>
      <c r="D23233" s="161">
        <v>977</v>
      </c>
    </row>
    <row r="23234" spans="3:4" ht="15" hidden="1" customHeight="1" x14ac:dyDescent="0.25">
      <c r="C23234" s="158" t="s">
        <v>540</v>
      </c>
      <c r="D23234" s="159">
        <v>673.54</v>
      </c>
    </row>
    <row r="23235" spans="3:4" ht="15" hidden="1" customHeight="1" x14ac:dyDescent="0.25">
      <c r="C23235" s="160" t="s">
        <v>539</v>
      </c>
      <c r="D23235" s="161">
        <v>399.25</v>
      </c>
    </row>
    <row r="23236" spans="3:4" ht="15" hidden="1" customHeight="1" x14ac:dyDescent="0.25">
      <c r="C23236" s="158" t="s">
        <v>539</v>
      </c>
      <c r="D23236" s="159">
        <v>650.69000000000005</v>
      </c>
    </row>
    <row r="23237" spans="3:4" ht="15" hidden="1" customHeight="1" x14ac:dyDescent="0.25">
      <c r="C23237" s="160" t="s">
        <v>547</v>
      </c>
      <c r="D23237" s="161">
        <v>415.36</v>
      </c>
    </row>
    <row r="23238" spans="3:4" ht="15" hidden="1" customHeight="1" x14ac:dyDescent="0.25">
      <c r="C23238" s="158" t="s">
        <v>312</v>
      </c>
      <c r="D23238" s="159">
        <v>449.07</v>
      </c>
    </row>
    <row r="23239" spans="3:4" ht="15" hidden="1" customHeight="1" x14ac:dyDescent="0.25">
      <c r="C23239" s="160" t="s">
        <v>540</v>
      </c>
      <c r="D23239" s="161">
        <v>589.59</v>
      </c>
    </row>
    <row r="23240" spans="3:4" ht="15" hidden="1" customHeight="1" x14ac:dyDescent="0.25">
      <c r="C23240" s="158" t="s">
        <v>544</v>
      </c>
      <c r="D23240" s="159">
        <v>946.71</v>
      </c>
    </row>
    <row r="23241" spans="3:4" ht="15" hidden="1" customHeight="1" x14ac:dyDescent="0.25">
      <c r="C23241" s="160" t="s">
        <v>544</v>
      </c>
      <c r="D23241" s="161">
        <v>1160.8699999999999</v>
      </c>
    </row>
    <row r="23242" spans="3:4" ht="15" hidden="1" customHeight="1" x14ac:dyDescent="0.25">
      <c r="C23242" s="158" t="s">
        <v>556</v>
      </c>
      <c r="D23242" s="159">
        <v>990.88</v>
      </c>
    </row>
    <row r="23243" spans="3:4" ht="15" hidden="1" customHeight="1" x14ac:dyDescent="0.25">
      <c r="C23243" s="160" t="s">
        <v>553</v>
      </c>
      <c r="D23243" s="161">
        <v>663.03</v>
      </c>
    </row>
    <row r="23244" spans="3:4" ht="15" hidden="1" customHeight="1" x14ac:dyDescent="0.25">
      <c r="C23244" s="158" t="s">
        <v>547</v>
      </c>
      <c r="D23244" s="159">
        <v>800.67</v>
      </c>
    </row>
    <row r="23245" spans="3:4" ht="15" hidden="1" customHeight="1" x14ac:dyDescent="0.25">
      <c r="C23245" s="160" t="s">
        <v>540</v>
      </c>
      <c r="D23245" s="161">
        <v>598.51</v>
      </c>
    </row>
    <row r="23246" spans="3:4" ht="15" hidden="1" customHeight="1" x14ac:dyDescent="0.25">
      <c r="C23246" s="158" t="s">
        <v>542</v>
      </c>
      <c r="D23246" s="159">
        <v>102.05</v>
      </c>
    </row>
    <row r="23247" spans="3:4" ht="15" hidden="1" customHeight="1" x14ac:dyDescent="0.25">
      <c r="C23247" s="160" t="s">
        <v>557</v>
      </c>
      <c r="D23247" s="161">
        <v>123.05</v>
      </c>
    </row>
    <row r="23248" spans="3:4" ht="15" hidden="1" customHeight="1" x14ac:dyDescent="0.25">
      <c r="C23248" s="158" t="s">
        <v>541</v>
      </c>
      <c r="D23248" s="159">
        <v>209.55</v>
      </c>
    </row>
    <row r="23249" spans="3:4" ht="15" hidden="1" customHeight="1" x14ac:dyDescent="0.25">
      <c r="C23249" s="160" t="s">
        <v>550</v>
      </c>
      <c r="D23249" s="161">
        <v>413.41</v>
      </c>
    </row>
    <row r="23250" spans="3:4" ht="15" hidden="1" customHeight="1" x14ac:dyDescent="0.25">
      <c r="C23250" s="158" t="s">
        <v>542</v>
      </c>
      <c r="D23250" s="159">
        <v>47.23</v>
      </c>
    </row>
    <row r="23251" spans="3:4" ht="15" hidden="1" customHeight="1" x14ac:dyDescent="0.25">
      <c r="C23251" s="160" t="s">
        <v>556</v>
      </c>
      <c r="D23251" s="161">
        <v>390.81</v>
      </c>
    </row>
    <row r="23252" spans="3:4" ht="15" hidden="1" customHeight="1" x14ac:dyDescent="0.25">
      <c r="C23252" s="158" t="s">
        <v>312</v>
      </c>
      <c r="D23252" s="159">
        <v>172.94</v>
      </c>
    </row>
    <row r="23253" spans="3:4" ht="15" hidden="1" customHeight="1" x14ac:dyDescent="0.25">
      <c r="C23253" s="160" t="s">
        <v>312</v>
      </c>
      <c r="D23253" s="161">
        <v>1196.5</v>
      </c>
    </row>
    <row r="23254" spans="3:4" ht="15" hidden="1" customHeight="1" x14ac:dyDescent="0.25">
      <c r="C23254" s="158" t="s">
        <v>550</v>
      </c>
      <c r="D23254" s="159">
        <v>1112.42</v>
      </c>
    </row>
    <row r="23255" spans="3:4" ht="15" hidden="1" customHeight="1" x14ac:dyDescent="0.25">
      <c r="C23255" s="160" t="s">
        <v>544</v>
      </c>
      <c r="D23255" s="161">
        <v>760.09</v>
      </c>
    </row>
    <row r="23256" spans="3:4" ht="15" hidden="1" customHeight="1" x14ac:dyDescent="0.25">
      <c r="C23256" s="158" t="s">
        <v>542</v>
      </c>
      <c r="D23256" s="159">
        <v>1030.8699999999999</v>
      </c>
    </row>
    <row r="23257" spans="3:4" ht="15" hidden="1" customHeight="1" x14ac:dyDescent="0.25">
      <c r="C23257" s="160" t="s">
        <v>550</v>
      </c>
      <c r="D23257" s="161">
        <v>458.91</v>
      </c>
    </row>
    <row r="23258" spans="3:4" ht="15" hidden="1" customHeight="1" x14ac:dyDescent="0.25">
      <c r="C23258" s="158" t="s">
        <v>312</v>
      </c>
      <c r="D23258" s="159">
        <v>509.17</v>
      </c>
    </row>
    <row r="23259" spans="3:4" ht="15" hidden="1" customHeight="1" x14ac:dyDescent="0.25">
      <c r="C23259" s="160" t="s">
        <v>553</v>
      </c>
      <c r="D23259" s="161">
        <v>27.48</v>
      </c>
    </row>
    <row r="23260" spans="3:4" ht="15" hidden="1" customHeight="1" x14ac:dyDescent="0.25">
      <c r="C23260" s="158" t="s">
        <v>546</v>
      </c>
      <c r="D23260" s="159">
        <v>862.49</v>
      </c>
    </row>
    <row r="23261" spans="3:4" ht="15" hidden="1" customHeight="1" x14ac:dyDescent="0.25">
      <c r="C23261" s="160" t="s">
        <v>544</v>
      </c>
      <c r="D23261" s="161">
        <v>966.16</v>
      </c>
    </row>
    <row r="23262" spans="3:4" ht="15" hidden="1" customHeight="1" x14ac:dyDescent="0.25">
      <c r="C23262" s="158" t="s">
        <v>309</v>
      </c>
      <c r="D23262" s="159">
        <v>582.04999999999995</v>
      </c>
    </row>
    <row r="23263" spans="3:4" ht="15" hidden="1" customHeight="1" x14ac:dyDescent="0.25">
      <c r="C23263" s="160" t="s">
        <v>309</v>
      </c>
      <c r="D23263" s="161">
        <v>460.68</v>
      </c>
    </row>
    <row r="23264" spans="3:4" ht="15" hidden="1" customHeight="1" x14ac:dyDescent="0.25">
      <c r="C23264" s="158" t="s">
        <v>312</v>
      </c>
      <c r="D23264" s="159">
        <v>881.53</v>
      </c>
    </row>
    <row r="23265" spans="3:4" ht="15" hidden="1" customHeight="1" x14ac:dyDescent="0.25">
      <c r="C23265" s="160" t="s">
        <v>547</v>
      </c>
      <c r="D23265" s="161">
        <v>22.88</v>
      </c>
    </row>
    <row r="23266" spans="3:4" ht="15" hidden="1" customHeight="1" x14ac:dyDescent="0.25">
      <c r="C23266" s="158" t="s">
        <v>309</v>
      </c>
      <c r="D23266" s="159">
        <v>974.73</v>
      </c>
    </row>
    <row r="23267" spans="3:4" ht="15" hidden="1" customHeight="1" x14ac:dyDescent="0.25">
      <c r="C23267" s="160" t="s">
        <v>307</v>
      </c>
      <c r="D23267" s="161">
        <v>1212.57</v>
      </c>
    </row>
    <row r="23268" spans="3:4" ht="15" hidden="1" customHeight="1" x14ac:dyDescent="0.25">
      <c r="C23268" s="158" t="s">
        <v>540</v>
      </c>
      <c r="D23268" s="159">
        <v>504.98</v>
      </c>
    </row>
    <row r="23269" spans="3:4" ht="15" hidden="1" customHeight="1" x14ac:dyDescent="0.25">
      <c r="C23269" s="160" t="s">
        <v>556</v>
      </c>
      <c r="D23269" s="161">
        <v>627.21</v>
      </c>
    </row>
    <row r="23270" spans="3:4" ht="15" hidden="1" customHeight="1" x14ac:dyDescent="0.25">
      <c r="C23270" s="158" t="s">
        <v>308</v>
      </c>
      <c r="D23270" s="159">
        <v>336.21</v>
      </c>
    </row>
    <row r="23271" spans="3:4" ht="15" hidden="1" customHeight="1" x14ac:dyDescent="0.25">
      <c r="C23271" s="160" t="s">
        <v>549</v>
      </c>
      <c r="D23271" s="161">
        <v>304.3</v>
      </c>
    </row>
    <row r="23272" spans="3:4" ht="15" hidden="1" customHeight="1" x14ac:dyDescent="0.25">
      <c r="C23272" s="158" t="s">
        <v>541</v>
      </c>
      <c r="D23272" s="159">
        <v>681.41</v>
      </c>
    </row>
    <row r="23273" spans="3:4" ht="15" hidden="1" customHeight="1" x14ac:dyDescent="0.25">
      <c r="C23273" s="160" t="s">
        <v>545</v>
      </c>
      <c r="D23273" s="161">
        <v>361.65</v>
      </c>
    </row>
    <row r="23274" spans="3:4" ht="15" hidden="1" customHeight="1" x14ac:dyDescent="0.25">
      <c r="C23274" s="158" t="s">
        <v>309</v>
      </c>
      <c r="D23274" s="159">
        <v>242.59</v>
      </c>
    </row>
    <row r="23275" spans="3:4" ht="15" hidden="1" customHeight="1" x14ac:dyDescent="0.25">
      <c r="C23275" s="160" t="s">
        <v>307</v>
      </c>
      <c r="D23275" s="161">
        <v>793.95</v>
      </c>
    </row>
    <row r="23276" spans="3:4" ht="15" hidden="1" customHeight="1" x14ac:dyDescent="0.25">
      <c r="C23276" s="158" t="s">
        <v>552</v>
      </c>
      <c r="D23276" s="159">
        <v>260.08999999999997</v>
      </c>
    </row>
    <row r="23277" spans="3:4" ht="15" hidden="1" customHeight="1" x14ac:dyDescent="0.25">
      <c r="C23277" s="160" t="s">
        <v>548</v>
      </c>
      <c r="D23277" s="161">
        <v>170.78</v>
      </c>
    </row>
    <row r="23278" spans="3:4" ht="15" hidden="1" customHeight="1" x14ac:dyDescent="0.25">
      <c r="C23278" s="158" t="s">
        <v>555</v>
      </c>
      <c r="D23278" s="159">
        <v>984.51</v>
      </c>
    </row>
    <row r="23279" spans="3:4" ht="15" hidden="1" customHeight="1" x14ac:dyDescent="0.25">
      <c r="C23279" s="160" t="s">
        <v>549</v>
      </c>
      <c r="D23279" s="161">
        <v>560.03</v>
      </c>
    </row>
    <row r="23280" spans="3:4" ht="15" hidden="1" customHeight="1" x14ac:dyDescent="0.25">
      <c r="C23280" s="158" t="s">
        <v>539</v>
      </c>
      <c r="D23280" s="159">
        <v>1215.23</v>
      </c>
    </row>
    <row r="23281" spans="3:4" ht="15" hidden="1" customHeight="1" x14ac:dyDescent="0.25">
      <c r="C23281" s="160" t="s">
        <v>547</v>
      </c>
      <c r="D23281" s="161">
        <v>1102.45</v>
      </c>
    </row>
    <row r="23282" spans="3:4" ht="15" hidden="1" customHeight="1" x14ac:dyDescent="0.25">
      <c r="C23282" s="158" t="s">
        <v>553</v>
      </c>
      <c r="D23282" s="159">
        <v>309.44</v>
      </c>
    </row>
    <row r="23283" spans="3:4" ht="15" hidden="1" customHeight="1" x14ac:dyDescent="0.25">
      <c r="C23283" s="160" t="s">
        <v>542</v>
      </c>
      <c r="D23283" s="161">
        <v>276.58</v>
      </c>
    </row>
    <row r="23284" spans="3:4" ht="15" hidden="1" customHeight="1" x14ac:dyDescent="0.25">
      <c r="C23284" s="158" t="s">
        <v>557</v>
      </c>
      <c r="D23284" s="159">
        <v>871.99</v>
      </c>
    </row>
    <row r="23285" spans="3:4" ht="15" hidden="1" customHeight="1" x14ac:dyDescent="0.25">
      <c r="C23285" s="160" t="s">
        <v>542</v>
      </c>
      <c r="D23285" s="161">
        <v>889.6</v>
      </c>
    </row>
    <row r="23286" spans="3:4" ht="15" hidden="1" customHeight="1" x14ac:dyDescent="0.25">
      <c r="C23286" s="158" t="s">
        <v>309</v>
      </c>
      <c r="D23286" s="159">
        <v>774.69</v>
      </c>
    </row>
    <row r="23287" spans="3:4" ht="15" hidden="1" customHeight="1" x14ac:dyDescent="0.25">
      <c r="C23287" s="160" t="s">
        <v>312</v>
      </c>
      <c r="D23287" s="161">
        <v>1182.6400000000001</v>
      </c>
    </row>
    <row r="23288" spans="3:4" ht="15" hidden="1" customHeight="1" x14ac:dyDescent="0.25">
      <c r="C23288" s="158" t="s">
        <v>309</v>
      </c>
      <c r="D23288" s="159">
        <v>677.85</v>
      </c>
    </row>
    <row r="23289" spans="3:4" ht="15" hidden="1" customHeight="1" x14ac:dyDescent="0.25">
      <c r="C23289" s="160" t="s">
        <v>309</v>
      </c>
      <c r="D23289" s="161">
        <v>174.39</v>
      </c>
    </row>
    <row r="23290" spans="3:4" ht="15" hidden="1" customHeight="1" x14ac:dyDescent="0.25">
      <c r="C23290" s="158" t="s">
        <v>547</v>
      </c>
      <c r="D23290" s="159">
        <v>215.24</v>
      </c>
    </row>
    <row r="23291" spans="3:4" ht="15" hidden="1" customHeight="1" x14ac:dyDescent="0.25">
      <c r="C23291" s="160" t="s">
        <v>539</v>
      </c>
      <c r="D23291" s="161">
        <v>498.85</v>
      </c>
    </row>
    <row r="23292" spans="3:4" ht="15" hidden="1" customHeight="1" x14ac:dyDescent="0.25">
      <c r="C23292" s="158" t="s">
        <v>543</v>
      </c>
      <c r="D23292" s="159">
        <v>350.51</v>
      </c>
    </row>
    <row r="23293" spans="3:4" ht="15" hidden="1" customHeight="1" x14ac:dyDescent="0.25">
      <c r="C23293" s="160" t="s">
        <v>307</v>
      </c>
      <c r="D23293" s="161">
        <v>559.34</v>
      </c>
    </row>
    <row r="23294" spans="3:4" ht="15" hidden="1" customHeight="1" x14ac:dyDescent="0.25">
      <c r="C23294" s="158" t="s">
        <v>551</v>
      </c>
      <c r="D23294" s="159">
        <v>825.9</v>
      </c>
    </row>
    <row r="23295" spans="3:4" ht="15" hidden="1" customHeight="1" x14ac:dyDescent="0.25">
      <c r="C23295" s="160" t="s">
        <v>540</v>
      </c>
      <c r="D23295" s="161">
        <v>1178.8</v>
      </c>
    </row>
    <row r="23296" spans="3:4" ht="15" hidden="1" customHeight="1" x14ac:dyDescent="0.25">
      <c r="C23296" s="158" t="s">
        <v>552</v>
      </c>
      <c r="D23296" s="159">
        <v>846.88</v>
      </c>
    </row>
    <row r="23297" spans="3:4" ht="15" hidden="1" customHeight="1" x14ac:dyDescent="0.25">
      <c r="C23297" s="160" t="s">
        <v>309</v>
      </c>
      <c r="D23297" s="161">
        <v>594.66</v>
      </c>
    </row>
    <row r="23298" spans="3:4" ht="15" hidden="1" customHeight="1" x14ac:dyDescent="0.25">
      <c r="C23298" s="158" t="s">
        <v>544</v>
      </c>
      <c r="D23298" s="159">
        <v>1153.1500000000001</v>
      </c>
    </row>
    <row r="23299" spans="3:4" ht="15" hidden="1" customHeight="1" x14ac:dyDescent="0.25">
      <c r="C23299" s="160" t="s">
        <v>552</v>
      </c>
      <c r="D23299" s="161">
        <v>682.5</v>
      </c>
    </row>
    <row r="23300" spans="3:4" ht="15" hidden="1" customHeight="1" x14ac:dyDescent="0.25">
      <c r="C23300" s="158" t="s">
        <v>547</v>
      </c>
      <c r="D23300" s="159">
        <v>1274.18</v>
      </c>
    </row>
    <row r="23301" spans="3:4" ht="15" hidden="1" customHeight="1" x14ac:dyDescent="0.25">
      <c r="C23301" s="160" t="s">
        <v>548</v>
      </c>
      <c r="D23301" s="161">
        <v>881.59</v>
      </c>
    </row>
    <row r="23302" spans="3:4" ht="15" hidden="1" customHeight="1" x14ac:dyDescent="0.25">
      <c r="C23302" s="158" t="s">
        <v>551</v>
      </c>
      <c r="D23302" s="159">
        <v>1021.77</v>
      </c>
    </row>
    <row r="23303" spans="3:4" ht="15" hidden="1" customHeight="1" x14ac:dyDescent="0.25">
      <c r="C23303" s="160" t="s">
        <v>549</v>
      </c>
      <c r="D23303" s="161">
        <v>1060.9000000000001</v>
      </c>
    </row>
    <row r="23304" spans="3:4" ht="15" hidden="1" customHeight="1" x14ac:dyDescent="0.25">
      <c r="C23304" s="158" t="s">
        <v>552</v>
      </c>
      <c r="D23304" s="159">
        <v>484.78</v>
      </c>
    </row>
    <row r="23305" spans="3:4" ht="15" hidden="1" customHeight="1" x14ac:dyDescent="0.25">
      <c r="C23305" s="160" t="s">
        <v>555</v>
      </c>
      <c r="D23305" s="161">
        <v>48.49</v>
      </c>
    </row>
    <row r="23306" spans="3:4" ht="15" hidden="1" customHeight="1" x14ac:dyDescent="0.25">
      <c r="C23306" s="158" t="s">
        <v>540</v>
      </c>
      <c r="D23306" s="159">
        <v>979.93</v>
      </c>
    </row>
    <row r="23307" spans="3:4" ht="15" hidden="1" customHeight="1" x14ac:dyDescent="0.25">
      <c r="C23307" s="160" t="s">
        <v>308</v>
      </c>
      <c r="D23307" s="161">
        <v>1010.68</v>
      </c>
    </row>
    <row r="23308" spans="3:4" ht="15" hidden="1" customHeight="1" x14ac:dyDescent="0.25">
      <c r="C23308" s="158" t="s">
        <v>543</v>
      </c>
      <c r="D23308" s="159">
        <v>93.21</v>
      </c>
    </row>
    <row r="23309" spans="3:4" ht="15" hidden="1" customHeight="1" x14ac:dyDescent="0.25">
      <c r="C23309" s="160" t="s">
        <v>540</v>
      </c>
      <c r="D23309" s="161">
        <v>432.46</v>
      </c>
    </row>
    <row r="23310" spans="3:4" ht="15" hidden="1" customHeight="1" x14ac:dyDescent="0.25">
      <c r="C23310" s="158" t="s">
        <v>540</v>
      </c>
      <c r="D23310" s="159">
        <v>535.53</v>
      </c>
    </row>
    <row r="23311" spans="3:4" ht="15" hidden="1" customHeight="1" x14ac:dyDescent="0.25">
      <c r="C23311" s="160" t="s">
        <v>540</v>
      </c>
      <c r="D23311" s="161">
        <v>460.44</v>
      </c>
    </row>
    <row r="23312" spans="3:4" ht="15" hidden="1" customHeight="1" x14ac:dyDescent="0.25">
      <c r="C23312" s="158" t="s">
        <v>554</v>
      </c>
      <c r="D23312" s="159">
        <v>1280.78</v>
      </c>
    </row>
    <row r="23313" spans="3:4" ht="15" hidden="1" customHeight="1" x14ac:dyDescent="0.25">
      <c r="C23313" s="160" t="s">
        <v>307</v>
      </c>
      <c r="D23313" s="161">
        <v>123.24</v>
      </c>
    </row>
    <row r="23314" spans="3:4" ht="15" hidden="1" customHeight="1" x14ac:dyDescent="0.25">
      <c r="C23314" s="158" t="s">
        <v>552</v>
      </c>
      <c r="D23314" s="159">
        <v>801.98</v>
      </c>
    </row>
    <row r="23315" spans="3:4" ht="15" hidden="1" customHeight="1" x14ac:dyDescent="0.25">
      <c r="C23315" s="160" t="s">
        <v>308</v>
      </c>
      <c r="D23315" s="161">
        <v>576.11</v>
      </c>
    </row>
    <row r="23316" spans="3:4" ht="15" hidden="1" customHeight="1" x14ac:dyDescent="0.25">
      <c r="C23316" s="158" t="s">
        <v>539</v>
      </c>
      <c r="D23316" s="159">
        <v>177.12</v>
      </c>
    </row>
    <row r="23317" spans="3:4" ht="15" hidden="1" customHeight="1" x14ac:dyDescent="0.25">
      <c r="C23317" s="160" t="s">
        <v>543</v>
      </c>
      <c r="D23317" s="161">
        <v>679.91</v>
      </c>
    </row>
    <row r="23318" spans="3:4" ht="15" hidden="1" customHeight="1" x14ac:dyDescent="0.25">
      <c r="C23318" s="158" t="s">
        <v>543</v>
      </c>
      <c r="D23318" s="159">
        <v>862.59</v>
      </c>
    </row>
    <row r="23319" spans="3:4" ht="15" hidden="1" customHeight="1" x14ac:dyDescent="0.25">
      <c r="C23319" s="160" t="s">
        <v>545</v>
      </c>
      <c r="D23319" s="161">
        <v>1267.57</v>
      </c>
    </row>
    <row r="23320" spans="3:4" ht="15" hidden="1" customHeight="1" x14ac:dyDescent="0.25">
      <c r="C23320" s="158" t="s">
        <v>547</v>
      </c>
      <c r="D23320" s="159">
        <v>692.42</v>
      </c>
    </row>
    <row r="23321" spans="3:4" ht="15" hidden="1" customHeight="1" x14ac:dyDescent="0.25">
      <c r="C23321" s="160" t="s">
        <v>542</v>
      </c>
      <c r="D23321" s="161">
        <v>727.71</v>
      </c>
    </row>
    <row r="23322" spans="3:4" ht="15" hidden="1" customHeight="1" x14ac:dyDescent="0.25">
      <c r="C23322" s="158" t="s">
        <v>555</v>
      </c>
      <c r="D23322" s="159">
        <v>1250.9000000000001</v>
      </c>
    </row>
    <row r="23323" spans="3:4" ht="15" hidden="1" customHeight="1" x14ac:dyDescent="0.25">
      <c r="C23323" s="160" t="s">
        <v>312</v>
      </c>
      <c r="D23323" s="161">
        <v>679.97</v>
      </c>
    </row>
    <row r="23324" spans="3:4" ht="15" hidden="1" customHeight="1" x14ac:dyDescent="0.25">
      <c r="C23324" s="158" t="s">
        <v>540</v>
      </c>
      <c r="D23324" s="159">
        <v>1200.7</v>
      </c>
    </row>
    <row r="23325" spans="3:4" ht="15" hidden="1" customHeight="1" x14ac:dyDescent="0.25">
      <c r="C23325" s="160" t="s">
        <v>539</v>
      </c>
      <c r="D23325" s="161">
        <v>723.61</v>
      </c>
    </row>
    <row r="23326" spans="3:4" ht="15" hidden="1" customHeight="1" x14ac:dyDescent="0.25">
      <c r="C23326" s="158" t="s">
        <v>541</v>
      </c>
      <c r="D23326" s="159">
        <v>103.54</v>
      </c>
    </row>
    <row r="23327" spans="3:4" ht="15" hidden="1" customHeight="1" x14ac:dyDescent="0.25">
      <c r="C23327" s="160" t="s">
        <v>547</v>
      </c>
      <c r="D23327" s="161">
        <v>505.82</v>
      </c>
    </row>
    <row r="23328" spans="3:4" ht="15" hidden="1" customHeight="1" x14ac:dyDescent="0.25">
      <c r="C23328" s="158" t="s">
        <v>309</v>
      </c>
      <c r="D23328" s="159">
        <v>782.93</v>
      </c>
    </row>
    <row r="23329" spans="3:4" ht="15" hidden="1" customHeight="1" x14ac:dyDescent="0.25">
      <c r="C23329" s="160" t="s">
        <v>540</v>
      </c>
      <c r="D23329" s="161">
        <v>94.93</v>
      </c>
    </row>
    <row r="23330" spans="3:4" ht="15" hidden="1" customHeight="1" x14ac:dyDescent="0.25">
      <c r="C23330" s="158" t="s">
        <v>552</v>
      </c>
      <c r="D23330" s="159">
        <v>1067.07</v>
      </c>
    </row>
    <row r="23331" spans="3:4" ht="15" hidden="1" customHeight="1" x14ac:dyDescent="0.25">
      <c r="C23331" s="160" t="s">
        <v>554</v>
      </c>
      <c r="D23331" s="161">
        <v>892.04</v>
      </c>
    </row>
    <row r="23332" spans="3:4" ht="15" hidden="1" customHeight="1" x14ac:dyDescent="0.25">
      <c r="C23332" s="158" t="s">
        <v>543</v>
      </c>
      <c r="D23332" s="159">
        <v>1172.51</v>
      </c>
    </row>
    <row r="23333" spans="3:4" ht="15" hidden="1" customHeight="1" x14ac:dyDescent="0.25">
      <c r="C23333" s="160" t="s">
        <v>307</v>
      </c>
      <c r="D23333" s="161">
        <v>816.84</v>
      </c>
    </row>
    <row r="23334" spans="3:4" ht="15" hidden="1" customHeight="1" x14ac:dyDescent="0.25">
      <c r="C23334" s="158" t="s">
        <v>312</v>
      </c>
      <c r="D23334" s="159">
        <v>664.33</v>
      </c>
    </row>
    <row r="23335" spans="3:4" ht="15" hidden="1" customHeight="1" x14ac:dyDescent="0.25">
      <c r="C23335" s="160" t="s">
        <v>549</v>
      </c>
      <c r="D23335" s="161">
        <v>421.68</v>
      </c>
    </row>
    <row r="23336" spans="3:4" ht="15" hidden="1" customHeight="1" x14ac:dyDescent="0.25">
      <c r="C23336" s="158" t="s">
        <v>547</v>
      </c>
      <c r="D23336" s="159">
        <v>1156.49</v>
      </c>
    </row>
    <row r="23337" spans="3:4" ht="15" hidden="1" customHeight="1" x14ac:dyDescent="0.25">
      <c r="C23337" s="160" t="s">
        <v>540</v>
      </c>
      <c r="D23337" s="161">
        <v>225.91</v>
      </c>
    </row>
    <row r="23338" spans="3:4" ht="15" hidden="1" customHeight="1" x14ac:dyDescent="0.25">
      <c r="C23338" s="158" t="s">
        <v>309</v>
      </c>
      <c r="D23338" s="159">
        <v>996.09</v>
      </c>
    </row>
    <row r="23339" spans="3:4" ht="15" hidden="1" customHeight="1" x14ac:dyDescent="0.25">
      <c r="C23339" s="160" t="s">
        <v>547</v>
      </c>
      <c r="D23339" s="161">
        <v>31.07</v>
      </c>
    </row>
    <row r="23340" spans="3:4" ht="15" hidden="1" customHeight="1" x14ac:dyDescent="0.25">
      <c r="C23340" s="158" t="s">
        <v>556</v>
      </c>
      <c r="D23340" s="159">
        <v>772.07</v>
      </c>
    </row>
    <row r="23341" spans="3:4" ht="15" hidden="1" customHeight="1" x14ac:dyDescent="0.25">
      <c r="C23341" s="160" t="s">
        <v>553</v>
      </c>
      <c r="D23341" s="161">
        <v>698.5</v>
      </c>
    </row>
    <row r="23342" spans="3:4" ht="15" hidden="1" customHeight="1" x14ac:dyDescent="0.25">
      <c r="C23342" s="158" t="s">
        <v>545</v>
      </c>
      <c r="D23342" s="159">
        <v>70.099999999999994</v>
      </c>
    </row>
    <row r="23343" spans="3:4" ht="15" hidden="1" customHeight="1" x14ac:dyDescent="0.25">
      <c r="C23343" s="160" t="s">
        <v>309</v>
      </c>
      <c r="D23343" s="161">
        <v>360.79</v>
      </c>
    </row>
    <row r="23344" spans="3:4" ht="15" hidden="1" customHeight="1" x14ac:dyDescent="0.25">
      <c r="C23344" s="158" t="s">
        <v>309</v>
      </c>
      <c r="D23344" s="159">
        <v>792.18</v>
      </c>
    </row>
    <row r="23345" spans="3:4" ht="15" hidden="1" customHeight="1" x14ac:dyDescent="0.25">
      <c r="C23345" s="160" t="s">
        <v>553</v>
      </c>
      <c r="D23345" s="161">
        <v>1279.5999999999999</v>
      </c>
    </row>
    <row r="23346" spans="3:4" ht="15" hidden="1" customHeight="1" x14ac:dyDescent="0.25">
      <c r="C23346" s="158" t="s">
        <v>539</v>
      </c>
      <c r="D23346" s="159">
        <v>1120.3699999999999</v>
      </c>
    </row>
    <row r="23347" spans="3:4" ht="15" hidden="1" customHeight="1" x14ac:dyDescent="0.25">
      <c r="C23347" s="160" t="s">
        <v>546</v>
      </c>
      <c r="D23347" s="161">
        <v>976.58</v>
      </c>
    </row>
    <row r="23348" spans="3:4" ht="15" hidden="1" customHeight="1" x14ac:dyDescent="0.25">
      <c r="C23348" s="158" t="s">
        <v>544</v>
      </c>
      <c r="D23348" s="159">
        <v>582.79999999999995</v>
      </c>
    </row>
    <row r="23349" spans="3:4" ht="15" hidden="1" customHeight="1" x14ac:dyDescent="0.25">
      <c r="C23349" s="160" t="s">
        <v>558</v>
      </c>
      <c r="D23349" s="161">
        <v>656.98</v>
      </c>
    </row>
    <row r="23350" spans="3:4" ht="15" hidden="1" customHeight="1" x14ac:dyDescent="0.25">
      <c r="C23350" s="158" t="s">
        <v>546</v>
      </c>
      <c r="D23350" s="159">
        <v>322.19</v>
      </c>
    </row>
    <row r="23351" spans="3:4" ht="15" hidden="1" customHeight="1" x14ac:dyDescent="0.25">
      <c r="C23351" s="160" t="s">
        <v>549</v>
      </c>
      <c r="D23351" s="161">
        <v>612.13</v>
      </c>
    </row>
    <row r="23352" spans="3:4" ht="15" hidden="1" customHeight="1" x14ac:dyDescent="0.25">
      <c r="C23352" s="158" t="s">
        <v>308</v>
      </c>
      <c r="D23352" s="159">
        <v>496.57</v>
      </c>
    </row>
    <row r="23353" spans="3:4" ht="15" hidden="1" customHeight="1" x14ac:dyDescent="0.25">
      <c r="C23353" s="160" t="s">
        <v>548</v>
      </c>
      <c r="D23353" s="161">
        <v>468.52</v>
      </c>
    </row>
    <row r="23354" spans="3:4" ht="15" hidden="1" customHeight="1" x14ac:dyDescent="0.25">
      <c r="C23354" s="158" t="s">
        <v>551</v>
      </c>
      <c r="D23354" s="159">
        <v>875.23</v>
      </c>
    </row>
    <row r="23355" spans="3:4" ht="15" hidden="1" customHeight="1" x14ac:dyDescent="0.25">
      <c r="C23355" s="160" t="s">
        <v>542</v>
      </c>
      <c r="D23355" s="161">
        <v>1112.33</v>
      </c>
    </row>
    <row r="23356" spans="3:4" ht="15" hidden="1" customHeight="1" x14ac:dyDescent="0.25">
      <c r="C23356" s="158" t="s">
        <v>539</v>
      </c>
      <c r="D23356" s="159">
        <v>1160.55</v>
      </c>
    </row>
    <row r="23357" spans="3:4" ht="15" hidden="1" customHeight="1" x14ac:dyDescent="0.25">
      <c r="C23357" s="160" t="s">
        <v>309</v>
      </c>
      <c r="D23357" s="161">
        <v>476.07</v>
      </c>
    </row>
    <row r="23358" spans="3:4" ht="15" hidden="1" customHeight="1" x14ac:dyDescent="0.25">
      <c r="C23358" s="158" t="s">
        <v>545</v>
      </c>
      <c r="D23358" s="159">
        <v>575.74</v>
      </c>
    </row>
    <row r="23359" spans="3:4" ht="15" hidden="1" customHeight="1" x14ac:dyDescent="0.25">
      <c r="C23359" s="160" t="s">
        <v>543</v>
      </c>
      <c r="D23359" s="161">
        <v>1248.83</v>
      </c>
    </row>
    <row r="23360" spans="3:4" ht="15" hidden="1" customHeight="1" x14ac:dyDescent="0.25">
      <c r="C23360" s="158" t="s">
        <v>541</v>
      </c>
      <c r="D23360" s="159">
        <v>151.66</v>
      </c>
    </row>
    <row r="23361" spans="3:4" ht="15" hidden="1" customHeight="1" x14ac:dyDescent="0.25">
      <c r="C23361" s="160" t="s">
        <v>312</v>
      </c>
      <c r="D23361" s="161">
        <v>325.38</v>
      </c>
    </row>
    <row r="23362" spans="3:4" ht="15" hidden="1" customHeight="1" x14ac:dyDescent="0.25">
      <c r="C23362" s="158" t="s">
        <v>539</v>
      </c>
      <c r="D23362" s="159">
        <v>137.86000000000001</v>
      </c>
    </row>
    <row r="23363" spans="3:4" ht="15" hidden="1" customHeight="1" x14ac:dyDescent="0.25">
      <c r="C23363" s="160" t="s">
        <v>542</v>
      </c>
      <c r="D23363" s="161">
        <v>463.65</v>
      </c>
    </row>
    <row r="23364" spans="3:4" ht="15" hidden="1" customHeight="1" x14ac:dyDescent="0.25">
      <c r="C23364" s="158" t="s">
        <v>312</v>
      </c>
      <c r="D23364" s="159">
        <v>732.01</v>
      </c>
    </row>
    <row r="23365" spans="3:4" ht="15" hidden="1" customHeight="1" x14ac:dyDescent="0.25">
      <c r="C23365" s="160" t="s">
        <v>308</v>
      </c>
      <c r="D23365" s="161">
        <v>723.15</v>
      </c>
    </row>
    <row r="23366" spans="3:4" ht="15" hidden="1" customHeight="1" x14ac:dyDescent="0.25">
      <c r="C23366" s="158" t="s">
        <v>556</v>
      </c>
      <c r="D23366" s="159">
        <v>1152.8499999999999</v>
      </c>
    </row>
    <row r="23367" spans="3:4" ht="15" hidden="1" customHeight="1" x14ac:dyDescent="0.25">
      <c r="C23367" s="160" t="s">
        <v>552</v>
      </c>
      <c r="D23367" s="161">
        <v>714.28</v>
      </c>
    </row>
    <row r="23368" spans="3:4" ht="15" hidden="1" customHeight="1" x14ac:dyDescent="0.25">
      <c r="C23368" s="158" t="s">
        <v>551</v>
      </c>
      <c r="D23368" s="159">
        <v>955.77</v>
      </c>
    </row>
    <row r="23369" spans="3:4" ht="15" hidden="1" customHeight="1" x14ac:dyDescent="0.25">
      <c r="C23369" s="160" t="s">
        <v>550</v>
      </c>
      <c r="D23369" s="161">
        <v>53.1</v>
      </c>
    </row>
    <row r="23370" spans="3:4" ht="15" hidden="1" customHeight="1" x14ac:dyDescent="0.25">
      <c r="C23370" s="158" t="s">
        <v>308</v>
      </c>
      <c r="D23370" s="159">
        <v>244.62</v>
      </c>
    </row>
    <row r="23371" spans="3:4" ht="15" hidden="1" customHeight="1" x14ac:dyDescent="0.25">
      <c r="C23371" s="160" t="s">
        <v>545</v>
      </c>
      <c r="D23371" s="161">
        <v>82.98</v>
      </c>
    </row>
    <row r="23372" spans="3:4" ht="15" hidden="1" customHeight="1" x14ac:dyDescent="0.25">
      <c r="C23372" s="158" t="s">
        <v>550</v>
      </c>
      <c r="D23372" s="159">
        <v>558</v>
      </c>
    </row>
    <row r="23373" spans="3:4" ht="15" hidden="1" customHeight="1" x14ac:dyDescent="0.25">
      <c r="C23373" s="160" t="s">
        <v>309</v>
      </c>
      <c r="D23373" s="161">
        <v>1257.6600000000001</v>
      </c>
    </row>
    <row r="23374" spans="3:4" ht="15" hidden="1" customHeight="1" x14ac:dyDescent="0.25">
      <c r="C23374" s="158" t="s">
        <v>553</v>
      </c>
      <c r="D23374" s="159">
        <v>102.93</v>
      </c>
    </row>
    <row r="23375" spans="3:4" ht="15" hidden="1" customHeight="1" x14ac:dyDescent="0.25">
      <c r="C23375" s="160" t="s">
        <v>557</v>
      </c>
      <c r="D23375" s="161">
        <v>788.81</v>
      </c>
    </row>
    <row r="23376" spans="3:4" ht="15" hidden="1" customHeight="1" x14ac:dyDescent="0.25">
      <c r="C23376" s="158" t="s">
        <v>553</v>
      </c>
      <c r="D23376" s="159">
        <v>556.58000000000004</v>
      </c>
    </row>
    <row r="23377" spans="3:4" ht="15" hidden="1" customHeight="1" x14ac:dyDescent="0.25">
      <c r="C23377" s="160" t="s">
        <v>546</v>
      </c>
      <c r="D23377" s="161">
        <v>717.18</v>
      </c>
    </row>
    <row r="23378" spans="3:4" ht="15" hidden="1" customHeight="1" x14ac:dyDescent="0.25">
      <c r="C23378" s="158" t="s">
        <v>551</v>
      </c>
      <c r="D23378" s="159">
        <v>521.44000000000005</v>
      </c>
    </row>
    <row r="23379" spans="3:4" ht="15" hidden="1" customHeight="1" x14ac:dyDescent="0.25">
      <c r="C23379" s="160" t="s">
        <v>545</v>
      </c>
      <c r="D23379" s="161">
        <v>966.64</v>
      </c>
    </row>
    <row r="23380" spans="3:4" ht="15" hidden="1" customHeight="1" x14ac:dyDescent="0.25">
      <c r="C23380" s="158" t="s">
        <v>545</v>
      </c>
      <c r="D23380" s="159">
        <v>1023.07</v>
      </c>
    </row>
    <row r="23381" spans="3:4" ht="15" hidden="1" customHeight="1" x14ac:dyDescent="0.25">
      <c r="C23381" s="160" t="s">
        <v>539</v>
      </c>
      <c r="D23381" s="161">
        <v>1262.28</v>
      </c>
    </row>
    <row r="23382" spans="3:4" ht="15" hidden="1" customHeight="1" x14ac:dyDescent="0.25">
      <c r="C23382" s="158" t="s">
        <v>544</v>
      </c>
      <c r="D23382" s="159">
        <v>54.85</v>
      </c>
    </row>
    <row r="23383" spans="3:4" ht="15" hidden="1" customHeight="1" x14ac:dyDescent="0.25">
      <c r="C23383" s="160" t="s">
        <v>552</v>
      </c>
      <c r="D23383" s="161">
        <v>584.27</v>
      </c>
    </row>
    <row r="23384" spans="3:4" ht="15" hidden="1" customHeight="1" x14ac:dyDescent="0.25">
      <c r="C23384" s="158" t="s">
        <v>307</v>
      </c>
      <c r="D23384" s="159">
        <v>890.53</v>
      </c>
    </row>
    <row r="23385" spans="3:4" ht="15" hidden="1" customHeight="1" x14ac:dyDescent="0.25">
      <c r="C23385" s="160" t="s">
        <v>309</v>
      </c>
      <c r="D23385" s="161">
        <v>484</v>
      </c>
    </row>
    <row r="23386" spans="3:4" ht="15" hidden="1" customHeight="1" x14ac:dyDescent="0.25">
      <c r="C23386" s="158" t="s">
        <v>308</v>
      </c>
      <c r="D23386" s="159">
        <v>320.98</v>
      </c>
    </row>
    <row r="23387" spans="3:4" ht="15" hidden="1" customHeight="1" x14ac:dyDescent="0.25">
      <c r="C23387" s="160" t="s">
        <v>312</v>
      </c>
      <c r="D23387" s="161">
        <v>189.24</v>
      </c>
    </row>
    <row r="23388" spans="3:4" ht="15" hidden="1" customHeight="1" x14ac:dyDescent="0.25">
      <c r="C23388" s="158" t="s">
        <v>551</v>
      </c>
      <c r="D23388" s="159">
        <v>1021.9</v>
      </c>
    </row>
    <row r="23389" spans="3:4" ht="15" hidden="1" customHeight="1" x14ac:dyDescent="0.25">
      <c r="C23389" s="160" t="s">
        <v>308</v>
      </c>
      <c r="D23389" s="161">
        <v>820.52</v>
      </c>
    </row>
    <row r="23390" spans="3:4" ht="15" hidden="1" customHeight="1" x14ac:dyDescent="0.25">
      <c r="C23390" s="158" t="s">
        <v>552</v>
      </c>
      <c r="D23390" s="159">
        <v>502.49</v>
      </c>
    </row>
    <row r="23391" spans="3:4" ht="15" hidden="1" customHeight="1" x14ac:dyDescent="0.25">
      <c r="C23391" s="160" t="s">
        <v>309</v>
      </c>
      <c r="D23391" s="161">
        <v>643.96</v>
      </c>
    </row>
    <row r="23392" spans="3:4" ht="15" hidden="1" customHeight="1" x14ac:dyDescent="0.25">
      <c r="C23392" s="158" t="s">
        <v>555</v>
      </c>
      <c r="D23392" s="159">
        <v>270.61</v>
      </c>
    </row>
    <row r="23393" spans="3:4" ht="15" hidden="1" customHeight="1" x14ac:dyDescent="0.25">
      <c r="C23393" s="160" t="s">
        <v>547</v>
      </c>
      <c r="D23393" s="161">
        <v>336.87</v>
      </c>
    </row>
    <row r="23394" spans="3:4" ht="15" hidden="1" customHeight="1" x14ac:dyDescent="0.25">
      <c r="C23394" s="158" t="s">
        <v>552</v>
      </c>
      <c r="D23394" s="159">
        <v>355.08</v>
      </c>
    </row>
    <row r="23395" spans="3:4" ht="15" hidden="1" customHeight="1" x14ac:dyDescent="0.25">
      <c r="C23395" s="160" t="s">
        <v>540</v>
      </c>
      <c r="D23395" s="161">
        <v>999.05</v>
      </c>
    </row>
    <row r="23396" spans="3:4" ht="15" hidden="1" customHeight="1" x14ac:dyDescent="0.25">
      <c r="C23396" s="158" t="s">
        <v>553</v>
      </c>
      <c r="D23396" s="159">
        <v>444.13</v>
      </c>
    </row>
    <row r="23397" spans="3:4" ht="15" hidden="1" customHeight="1" x14ac:dyDescent="0.25">
      <c r="C23397" s="160" t="s">
        <v>546</v>
      </c>
      <c r="D23397" s="161">
        <v>339.32</v>
      </c>
    </row>
    <row r="23398" spans="3:4" ht="15" hidden="1" customHeight="1" x14ac:dyDescent="0.25">
      <c r="C23398" s="158" t="s">
        <v>544</v>
      </c>
      <c r="D23398" s="159">
        <v>1144.68</v>
      </c>
    </row>
    <row r="23399" spans="3:4" ht="15" hidden="1" customHeight="1" x14ac:dyDescent="0.25">
      <c r="C23399" s="160" t="s">
        <v>309</v>
      </c>
      <c r="D23399" s="161">
        <v>190.59</v>
      </c>
    </row>
    <row r="23400" spans="3:4" ht="15" hidden="1" customHeight="1" x14ac:dyDescent="0.25">
      <c r="C23400" s="158" t="s">
        <v>307</v>
      </c>
      <c r="D23400" s="159">
        <v>76.12</v>
      </c>
    </row>
    <row r="23401" spans="3:4" ht="15" hidden="1" customHeight="1" x14ac:dyDescent="0.25">
      <c r="C23401" s="160" t="s">
        <v>308</v>
      </c>
      <c r="D23401" s="161">
        <v>374.51</v>
      </c>
    </row>
    <row r="23402" spans="3:4" ht="15" hidden="1" customHeight="1" x14ac:dyDescent="0.25">
      <c r="C23402" s="158" t="s">
        <v>550</v>
      </c>
      <c r="D23402" s="159">
        <v>1034.17</v>
      </c>
    </row>
    <row r="23403" spans="3:4" ht="15" hidden="1" customHeight="1" x14ac:dyDescent="0.25">
      <c r="C23403" s="160" t="s">
        <v>308</v>
      </c>
      <c r="D23403" s="161">
        <v>509.13</v>
      </c>
    </row>
    <row r="23404" spans="3:4" ht="15" hidden="1" customHeight="1" x14ac:dyDescent="0.25">
      <c r="C23404" s="158" t="s">
        <v>545</v>
      </c>
      <c r="D23404" s="159">
        <v>33.71</v>
      </c>
    </row>
    <row r="23405" spans="3:4" ht="15" hidden="1" customHeight="1" x14ac:dyDescent="0.25">
      <c r="C23405" s="160" t="s">
        <v>551</v>
      </c>
      <c r="D23405" s="161">
        <v>94.91</v>
      </c>
    </row>
    <row r="23406" spans="3:4" ht="15" hidden="1" customHeight="1" x14ac:dyDescent="0.25">
      <c r="C23406" s="158" t="s">
        <v>545</v>
      </c>
      <c r="D23406" s="159">
        <v>690.02</v>
      </c>
    </row>
    <row r="23407" spans="3:4" ht="15" hidden="1" customHeight="1" x14ac:dyDescent="0.25">
      <c r="C23407" s="160" t="s">
        <v>552</v>
      </c>
      <c r="D23407" s="161">
        <v>781.29</v>
      </c>
    </row>
    <row r="23408" spans="3:4" ht="15" hidden="1" customHeight="1" x14ac:dyDescent="0.25">
      <c r="C23408" s="158" t="s">
        <v>550</v>
      </c>
      <c r="D23408" s="159">
        <v>639.08000000000004</v>
      </c>
    </row>
    <row r="23409" spans="3:4" ht="15" hidden="1" customHeight="1" x14ac:dyDescent="0.25">
      <c r="C23409" s="160" t="s">
        <v>552</v>
      </c>
      <c r="D23409" s="161">
        <v>377.36</v>
      </c>
    </row>
    <row r="23410" spans="3:4" ht="15" hidden="1" customHeight="1" x14ac:dyDescent="0.25">
      <c r="C23410" s="158" t="s">
        <v>553</v>
      </c>
      <c r="D23410" s="159">
        <v>364.14</v>
      </c>
    </row>
    <row r="23411" spans="3:4" ht="15" hidden="1" customHeight="1" x14ac:dyDescent="0.25">
      <c r="C23411" s="160" t="s">
        <v>544</v>
      </c>
      <c r="D23411" s="161">
        <v>716.47</v>
      </c>
    </row>
    <row r="23412" spans="3:4" ht="15" hidden="1" customHeight="1" x14ac:dyDescent="0.25">
      <c r="C23412" s="158" t="s">
        <v>558</v>
      </c>
      <c r="D23412" s="159">
        <v>399.74</v>
      </c>
    </row>
    <row r="23413" spans="3:4" ht="15" hidden="1" customHeight="1" x14ac:dyDescent="0.25">
      <c r="C23413" s="160" t="s">
        <v>309</v>
      </c>
      <c r="D23413" s="161">
        <v>697.69</v>
      </c>
    </row>
    <row r="23414" spans="3:4" ht="15" hidden="1" customHeight="1" x14ac:dyDescent="0.25">
      <c r="C23414" s="158" t="s">
        <v>309</v>
      </c>
      <c r="D23414" s="159">
        <v>227.57</v>
      </c>
    </row>
    <row r="23415" spans="3:4" ht="15" hidden="1" customHeight="1" x14ac:dyDescent="0.25">
      <c r="C23415" s="160" t="s">
        <v>544</v>
      </c>
      <c r="D23415" s="161">
        <v>1166.43</v>
      </c>
    </row>
    <row r="23416" spans="3:4" ht="15" hidden="1" customHeight="1" x14ac:dyDescent="0.25">
      <c r="C23416" s="158" t="s">
        <v>545</v>
      </c>
      <c r="D23416" s="159">
        <v>1248.05</v>
      </c>
    </row>
    <row r="23417" spans="3:4" ht="15" hidden="1" customHeight="1" x14ac:dyDescent="0.25">
      <c r="C23417" s="160" t="s">
        <v>312</v>
      </c>
      <c r="D23417" s="161">
        <v>868.01</v>
      </c>
    </row>
    <row r="23418" spans="3:4" ht="15" hidden="1" customHeight="1" x14ac:dyDescent="0.25">
      <c r="C23418" s="158" t="s">
        <v>309</v>
      </c>
      <c r="D23418" s="159">
        <v>212.45</v>
      </c>
    </row>
    <row r="23419" spans="3:4" ht="15" hidden="1" customHeight="1" x14ac:dyDescent="0.25">
      <c r="C23419" s="160" t="s">
        <v>309</v>
      </c>
      <c r="D23419" s="161">
        <v>1290.32</v>
      </c>
    </row>
    <row r="23420" spans="3:4" ht="15" hidden="1" customHeight="1" x14ac:dyDescent="0.25">
      <c r="C23420" s="158" t="s">
        <v>308</v>
      </c>
      <c r="D23420" s="159">
        <v>891.89</v>
      </c>
    </row>
    <row r="23421" spans="3:4" ht="15" hidden="1" customHeight="1" x14ac:dyDescent="0.25">
      <c r="C23421" s="160" t="s">
        <v>553</v>
      </c>
      <c r="D23421" s="161">
        <v>296.24</v>
      </c>
    </row>
    <row r="23422" spans="3:4" ht="15" hidden="1" customHeight="1" x14ac:dyDescent="0.25">
      <c r="C23422" s="158" t="s">
        <v>545</v>
      </c>
      <c r="D23422" s="159">
        <v>1002.7</v>
      </c>
    </row>
    <row r="23423" spans="3:4" ht="15" hidden="1" customHeight="1" x14ac:dyDescent="0.25">
      <c r="C23423" s="160" t="s">
        <v>552</v>
      </c>
      <c r="D23423" s="161">
        <v>311.27</v>
      </c>
    </row>
    <row r="23424" spans="3:4" ht="15" hidden="1" customHeight="1" x14ac:dyDescent="0.25">
      <c r="C23424" s="158" t="s">
        <v>551</v>
      </c>
      <c r="D23424" s="159">
        <v>423.96</v>
      </c>
    </row>
    <row r="23425" spans="3:4" ht="15" hidden="1" customHeight="1" x14ac:dyDescent="0.25">
      <c r="C23425" s="160" t="s">
        <v>556</v>
      </c>
      <c r="D23425" s="161">
        <v>786.71</v>
      </c>
    </row>
    <row r="23426" spans="3:4" ht="15" hidden="1" customHeight="1" x14ac:dyDescent="0.25">
      <c r="C23426" s="158" t="s">
        <v>553</v>
      </c>
      <c r="D23426" s="159">
        <v>695.1</v>
      </c>
    </row>
    <row r="23427" spans="3:4" ht="15" hidden="1" customHeight="1" x14ac:dyDescent="0.25">
      <c r="C23427" s="160" t="s">
        <v>540</v>
      </c>
      <c r="D23427" s="161">
        <v>320.76</v>
      </c>
    </row>
    <row r="23428" spans="3:4" ht="15" hidden="1" customHeight="1" x14ac:dyDescent="0.25">
      <c r="C23428" s="158" t="s">
        <v>552</v>
      </c>
      <c r="D23428" s="159">
        <v>250.85</v>
      </c>
    </row>
    <row r="23429" spans="3:4" ht="15" hidden="1" customHeight="1" x14ac:dyDescent="0.25">
      <c r="C23429" s="160" t="s">
        <v>546</v>
      </c>
      <c r="D23429" s="161">
        <v>464.4</v>
      </c>
    </row>
    <row r="23430" spans="3:4" ht="15" hidden="1" customHeight="1" x14ac:dyDescent="0.25">
      <c r="C23430" s="158" t="s">
        <v>554</v>
      </c>
      <c r="D23430" s="159">
        <v>1214.8900000000001</v>
      </c>
    </row>
    <row r="23431" spans="3:4" ht="15" hidden="1" customHeight="1" x14ac:dyDescent="0.25">
      <c r="C23431" s="160" t="s">
        <v>546</v>
      </c>
      <c r="D23431" s="161">
        <v>1012.21</v>
      </c>
    </row>
    <row r="23432" spans="3:4" ht="15" hidden="1" customHeight="1" x14ac:dyDescent="0.25">
      <c r="C23432" s="158" t="s">
        <v>312</v>
      </c>
      <c r="D23432" s="159">
        <v>762.02</v>
      </c>
    </row>
    <row r="23433" spans="3:4" ht="15" hidden="1" customHeight="1" x14ac:dyDescent="0.25">
      <c r="C23433" s="160" t="s">
        <v>549</v>
      </c>
      <c r="D23433" s="161">
        <v>1213.73</v>
      </c>
    </row>
    <row r="23434" spans="3:4" ht="15" hidden="1" customHeight="1" x14ac:dyDescent="0.25">
      <c r="C23434" s="158" t="s">
        <v>546</v>
      </c>
      <c r="D23434" s="159">
        <v>539.91</v>
      </c>
    </row>
    <row r="23435" spans="3:4" ht="15" hidden="1" customHeight="1" x14ac:dyDescent="0.25">
      <c r="C23435" s="160" t="s">
        <v>551</v>
      </c>
      <c r="D23435" s="161">
        <v>1031.56</v>
      </c>
    </row>
    <row r="23436" spans="3:4" ht="15" hidden="1" customHeight="1" x14ac:dyDescent="0.25">
      <c r="C23436" s="158" t="s">
        <v>545</v>
      </c>
      <c r="D23436" s="159">
        <v>801.09</v>
      </c>
    </row>
    <row r="23437" spans="3:4" ht="15" hidden="1" customHeight="1" x14ac:dyDescent="0.25">
      <c r="C23437" s="160" t="s">
        <v>549</v>
      </c>
      <c r="D23437" s="161">
        <v>899.6</v>
      </c>
    </row>
    <row r="23438" spans="3:4" ht="15" hidden="1" customHeight="1" x14ac:dyDescent="0.25">
      <c r="C23438" s="158" t="s">
        <v>544</v>
      </c>
      <c r="D23438" s="159">
        <v>491.35</v>
      </c>
    </row>
    <row r="23439" spans="3:4" ht="15" hidden="1" customHeight="1" x14ac:dyDescent="0.25">
      <c r="C23439" s="160" t="s">
        <v>551</v>
      </c>
      <c r="D23439" s="161">
        <v>525.97</v>
      </c>
    </row>
    <row r="23440" spans="3:4" ht="15" hidden="1" customHeight="1" x14ac:dyDescent="0.25">
      <c r="C23440" s="158" t="s">
        <v>552</v>
      </c>
      <c r="D23440" s="159">
        <v>431.78</v>
      </c>
    </row>
    <row r="23441" spans="3:4" ht="15" hidden="1" customHeight="1" x14ac:dyDescent="0.25">
      <c r="C23441" s="160" t="s">
        <v>540</v>
      </c>
      <c r="D23441" s="161">
        <v>306.47000000000003</v>
      </c>
    </row>
    <row r="23442" spans="3:4" ht="15" hidden="1" customHeight="1" x14ac:dyDescent="0.25">
      <c r="C23442" s="158" t="s">
        <v>552</v>
      </c>
      <c r="D23442" s="159">
        <v>819.46</v>
      </c>
    </row>
    <row r="23443" spans="3:4" ht="15" hidden="1" customHeight="1" x14ac:dyDescent="0.25">
      <c r="C23443" s="160" t="s">
        <v>550</v>
      </c>
      <c r="D23443" s="161">
        <v>1086.83</v>
      </c>
    </row>
    <row r="23444" spans="3:4" ht="15" hidden="1" customHeight="1" x14ac:dyDescent="0.25">
      <c r="C23444" s="158" t="s">
        <v>539</v>
      </c>
      <c r="D23444" s="159">
        <v>908.69</v>
      </c>
    </row>
    <row r="23445" spans="3:4" ht="15" hidden="1" customHeight="1" x14ac:dyDescent="0.25">
      <c r="C23445" s="160" t="s">
        <v>546</v>
      </c>
      <c r="D23445" s="161">
        <v>1045.8599999999999</v>
      </c>
    </row>
    <row r="23446" spans="3:4" ht="15" hidden="1" customHeight="1" x14ac:dyDescent="0.25">
      <c r="C23446" s="158" t="s">
        <v>540</v>
      </c>
      <c r="D23446" s="159">
        <v>648.1</v>
      </c>
    </row>
    <row r="23447" spans="3:4" ht="15" hidden="1" customHeight="1" x14ac:dyDescent="0.25">
      <c r="C23447" s="160" t="s">
        <v>309</v>
      </c>
      <c r="D23447" s="161">
        <v>1000.67</v>
      </c>
    </row>
    <row r="23448" spans="3:4" ht="15" hidden="1" customHeight="1" x14ac:dyDescent="0.25">
      <c r="C23448" s="158" t="s">
        <v>551</v>
      </c>
      <c r="D23448" s="159">
        <v>617.57000000000005</v>
      </c>
    </row>
    <row r="23449" spans="3:4" ht="15" hidden="1" customHeight="1" x14ac:dyDescent="0.25">
      <c r="C23449" s="160" t="s">
        <v>553</v>
      </c>
      <c r="D23449" s="161">
        <v>644.65</v>
      </c>
    </row>
    <row r="23450" spans="3:4" ht="15" hidden="1" customHeight="1" x14ac:dyDescent="0.25">
      <c r="C23450" s="158" t="s">
        <v>558</v>
      </c>
      <c r="D23450" s="159">
        <v>952.38</v>
      </c>
    </row>
    <row r="23451" spans="3:4" ht="15" hidden="1" customHeight="1" x14ac:dyDescent="0.25">
      <c r="C23451" s="160" t="s">
        <v>546</v>
      </c>
      <c r="D23451" s="161">
        <v>101.22</v>
      </c>
    </row>
    <row r="23452" spans="3:4" ht="15" hidden="1" customHeight="1" x14ac:dyDescent="0.25">
      <c r="C23452" s="158" t="s">
        <v>543</v>
      </c>
      <c r="D23452" s="159">
        <v>615.16999999999996</v>
      </c>
    </row>
    <row r="23453" spans="3:4" ht="15" hidden="1" customHeight="1" x14ac:dyDescent="0.25">
      <c r="C23453" s="160" t="s">
        <v>548</v>
      </c>
      <c r="D23453" s="161">
        <v>1147.3399999999999</v>
      </c>
    </row>
    <row r="23454" spans="3:4" ht="15" hidden="1" customHeight="1" x14ac:dyDescent="0.25">
      <c r="C23454" s="158" t="s">
        <v>543</v>
      </c>
      <c r="D23454" s="159">
        <v>171.05</v>
      </c>
    </row>
    <row r="23455" spans="3:4" ht="15" hidden="1" customHeight="1" x14ac:dyDescent="0.25">
      <c r="C23455" s="160" t="s">
        <v>539</v>
      </c>
      <c r="D23455" s="161">
        <v>956.25</v>
      </c>
    </row>
    <row r="23456" spans="3:4" ht="15" hidden="1" customHeight="1" x14ac:dyDescent="0.25">
      <c r="C23456" s="158" t="s">
        <v>307</v>
      </c>
      <c r="D23456" s="159">
        <v>643.94000000000005</v>
      </c>
    </row>
    <row r="23457" spans="3:4" ht="15" hidden="1" customHeight="1" x14ac:dyDescent="0.25">
      <c r="C23457" s="160" t="s">
        <v>553</v>
      </c>
      <c r="D23457" s="161">
        <v>1140.8900000000001</v>
      </c>
    </row>
    <row r="23458" spans="3:4" ht="15" hidden="1" customHeight="1" x14ac:dyDescent="0.25">
      <c r="C23458" s="158" t="s">
        <v>312</v>
      </c>
      <c r="D23458" s="159">
        <v>735.51</v>
      </c>
    </row>
    <row r="23459" spans="3:4" ht="15" hidden="1" customHeight="1" x14ac:dyDescent="0.25">
      <c r="C23459" s="160" t="s">
        <v>308</v>
      </c>
      <c r="D23459" s="161">
        <v>1249.01</v>
      </c>
    </row>
    <row r="23460" spans="3:4" ht="15" hidden="1" customHeight="1" x14ac:dyDescent="0.25">
      <c r="C23460" s="158" t="s">
        <v>543</v>
      </c>
      <c r="D23460" s="159">
        <v>969.28</v>
      </c>
    </row>
    <row r="23461" spans="3:4" ht="15" hidden="1" customHeight="1" x14ac:dyDescent="0.25">
      <c r="C23461" s="160" t="s">
        <v>549</v>
      </c>
      <c r="D23461" s="161">
        <v>944.91</v>
      </c>
    </row>
    <row r="23462" spans="3:4" ht="15" hidden="1" customHeight="1" x14ac:dyDescent="0.25">
      <c r="C23462" s="158" t="s">
        <v>544</v>
      </c>
      <c r="D23462" s="159">
        <v>686.07</v>
      </c>
    </row>
    <row r="23463" spans="3:4" ht="15" hidden="1" customHeight="1" x14ac:dyDescent="0.25">
      <c r="C23463" s="160" t="s">
        <v>539</v>
      </c>
      <c r="D23463" s="161">
        <v>469.92</v>
      </c>
    </row>
    <row r="23464" spans="3:4" ht="15" hidden="1" customHeight="1" x14ac:dyDescent="0.25">
      <c r="C23464" s="158" t="s">
        <v>309</v>
      </c>
      <c r="D23464" s="159">
        <v>699.54</v>
      </c>
    </row>
    <row r="23465" spans="3:4" ht="15" hidden="1" customHeight="1" x14ac:dyDescent="0.25">
      <c r="C23465" s="160" t="s">
        <v>550</v>
      </c>
      <c r="D23465" s="161">
        <v>596.38</v>
      </c>
    </row>
    <row r="23466" spans="3:4" ht="15" hidden="1" customHeight="1" x14ac:dyDescent="0.25">
      <c r="C23466" s="158" t="s">
        <v>549</v>
      </c>
      <c r="D23466" s="159">
        <v>204.5</v>
      </c>
    </row>
    <row r="23467" spans="3:4" ht="15" hidden="1" customHeight="1" x14ac:dyDescent="0.25">
      <c r="C23467" s="160" t="s">
        <v>551</v>
      </c>
      <c r="D23467" s="161">
        <v>1168.92</v>
      </c>
    </row>
    <row r="23468" spans="3:4" ht="15" hidden="1" customHeight="1" x14ac:dyDescent="0.25">
      <c r="C23468" s="158" t="s">
        <v>546</v>
      </c>
      <c r="D23468" s="159">
        <v>952.27</v>
      </c>
    </row>
    <row r="23469" spans="3:4" ht="15" hidden="1" customHeight="1" x14ac:dyDescent="0.25">
      <c r="C23469" s="160" t="s">
        <v>555</v>
      </c>
      <c r="D23469" s="161">
        <v>1112.8499999999999</v>
      </c>
    </row>
    <row r="23470" spans="3:4" ht="15" hidden="1" customHeight="1" x14ac:dyDescent="0.25">
      <c r="C23470" s="158" t="s">
        <v>549</v>
      </c>
      <c r="D23470" s="159">
        <v>19.46</v>
      </c>
    </row>
    <row r="23471" spans="3:4" ht="15" hidden="1" customHeight="1" x14ac:dyDescent="0.25">
      <c r="C23471" s="160" t="s">
        <v>549</v>
      </c>
      <c r="D23471" s="161">
        <v>272.56</v>
      </c>
    </row>
    <row r="23472" spans="3:4" ht="15" hidden="1" customHeight="1" x14ac:dyDescent="0.25">
      <c r="C23472" s="158" t="s">
        <v>307</v>
      </c>
      <c r="D23472" s="159">
        <v>1061.92</v>
      </c>
    </row>
    <row r="23473" spans="3:4" ht="15" hidden="1" customHeight="1" x14ac:dyDescent="0.25">
      <c r="C23473" s="160" t="s">
        <v>547</v>
      </c>
      <c r="D23473" s="161">
        <v>865.89</v>
      </c>
    </row>
    <row r="23474" spans="3:4" ht="15" hidden="1" customHeight="1" x14ac:dyDescent="0.25">
      <c r="C23474" s="158" t="s">
        <v>540</v>
      </c>
      <c r="D23474" s="159">
        <v>39.68</v>
      </c>
    </row>
    <row r="23475" spans="3:4" ht="15" hidden="1" customHeight="1" x14ac:dyDescent="0.25">
      <c r="C23475" s="160" t="s">
        <v>307</v>
      </c>
      <c r="D23475" s="161">
        <v>842.4</v>
      </c>
    </row>
    <row r="23476" spans="3:4" ht="15" hidden="1" customHeight="1" x14ac:dyDescent="0.25">
      <c r="C23476" s="158" t="s">
        <v>548</v>
      </c>
      <c r="D23476" s="159">
        <v>388.37</v>
      </c>
    </row>
    <row r="23477" spans="3:4" ht="15" hidden="1" customHeight="1" x14ac:dyDescent="0.25">
      <c r="C23477" s="160" t="s">
        <v>307</v>
      </c>
      <c r="D23477" s="161">
        <v>967.61</v>
      </c>
    </row>
    <row r="23478" spans="3:4" ht="15" hidden="1" customHeight="1" x14ac:dyDescent="0.25">
      <c r="C23478" s="158" t="s">
        <v>544</v>
      </c>
      <c r="D23478" s="159">
        <v>677.55</v>
      </c>
    </row>
    <row r="23479" spans="3:4" ht="15" hidden="1" customHeight="1" x14ac:dyDescent="0.25">
      <c r="C23479" s="160" t="s">
        <v>549</v>
      </c>
      <c r="D23479" s="161">
        <v>318.51</v>
      </c>
    </row>
    <row r="23480" spans="3:4" ht="15" hidden="1" customHeight="1" x14ac:dyDescent="0.25">
      <c r="C23480" s="158" t="s">
        <v>542</v>
      </c>
      <c r="D23480" s="159">
        <v>1084.03</v>
      </c>
    </row>
    <row r="23481" spans="3:4" ht="15" hidden="1" customHeight="1" x14ac:dyDescent="0.25">
      <c r="C23481" s="160" t="s">
        <v>307</v>
      </c>
      <c r="D23481" s="161">
        <v>558.71</v>
      </c>
    </row>
    <row r="23482" spans="3:4" ht="15" hidden="1" customHeight="1" x14ac:dyDescent="0.25">
      <c r="C23482" s="158" t="s">
        <v>558</v>
      </c>
      <c r="D23482" s="159">
        <v>1281.4100000000001</v>
      </c>
    </row>
    <row r="23483" spans="3:4" ht="15" hidden="1" customHeight="1" x14ac:dyDescent="0.25">
      <c r="C23483" s="160" t="s">
        <v>547</v>
      </c>
      <c r="D23483" s="161">
        <v>708.89</v>
      </c>
    </row>
    <row r="23484" spans="3:4" ht="15" hidden="1" customHeight="1" x14ac:dyDescent="0.25">
      <c r="C23484" s="158" t="s">
        <v>309</v>
      </c>
      <c r="D23484" s="159">
        <v>446.16</v>
      </c>
    </row>
    <row r="23485" spans="3:4" ht="15" hidden="1" customHeight="1" x14ac:dyDescent="0.25">
      <c r="C23485" s="160" t="s">
        <v>539</v>
      </c>
      <c r="D23485" s="161">
        <v>605.69000000000005</v>
      </c>
    </row>
    <row r="23486" spans="3:4" ht="15" hidden="1" customHeight="1" x14ac:dyDescent="0.25">
      <c r="C23486" s="158" t="s">
        <v>558</v>
      </c>
      <c r="D23486" s="159">
        <v>627.49</v>
      </c>
    </row>
    <row r="23487" spans="3:4" ht="15" hidden="1" customHeight="1" x14ac:dyDescent="0.25">
      <c r="C23487" s="160" t="s">
        <v>539</v>
      </c>
      <c r="D23487" s="161">
        <v>580.1</v>
      </c>
    </row>
    <row r="23488" spans="3:4" ht="15" hidden="1" customHeight="1" x14ac:dyDescent="0.25">
      <c r="C23488" s="158" t="s">
        <v>539</v>
      </c>
      <c r="D23488" s="159">
        <v>128.12</v>
      </c>
    </row>
    <row r="23489" spans="3:4" ht="15" hidden="1" customHeight="1" x14ac:dyDescent="0.25">
      <c r="C23489" s="160" t="s">
        <v>307</v>
      </c>
      <c r="D23489" s="161">
        <v>983.33</v>
      </c>
    </row>
    <row r="23490" spans="3:4" ht="15" hidden="1" customHeight="1" x14ac:dyDescent="0.25">
      <c r="C23490" s="158" t="s">
        <v>541</v>
      </c>
      <c r="D23490" s="159">
        <v>275.3</v>
      </c>
    </row>
    <row r="23491" spans="3:4" ht="15" hidden="1" customHeight="1" x14ac:dyDescent="0.25">
      <c r="C23491" s="160" t="s">
        <v>557</v>
      </c>
      <c r="D23491" s="161">
        <v>1132.1400000000001</v>
      </c>
    </row>
    <row r="23492" spans="3:4" ht="15" hidden="1" customHeight="1" x14ac:dyDescent="0.25">
      <c r="C23492" s="158" t="s">
        <v>546</v>
      </c>
      <c r="D23492" s="159">
        <v>1218.81</v>
      </c>
    </row>
    <row r="23493" spans="3:4" ht="15" hidden="1" customHeight="1" x14ac:dyDescent="0.25">
      <c r="C23493" s="160" t="s">
        <v>543</v>
      </c>
      <c r="D23493" s="161">
        <v>410.31</v>
      </c>
    </row>
    <row r="23494" spans="3:4" ht="15" hidden="1" customHeight="1" x14ac:dyDescent="0.25">
      <c r="C23494" s="158" t="s">
        <v>550</v>
      </c>
      <c r="D23494" s="159">
        <v>413.67</v>
      </c>
    </row>
    <row r="23495" spans="3:4" ht="15" hidden="1" customHeight="1" x14ac:dyDescent="0.25">
      <c r="C23495" s="160" t="s">
        <v>555</v>
      </c>
      <c r="D23495" s="161">
        <v>649.98</v>
      </c>
    </row>
    <row r="23496" spans="3:4" ht="15" hidden="1" customHeight="1" x14ac:dyDescent="0.25">
      <c r="C23496" s="158" t="s">
        <v>312</v>
      </c>
      <c r="D23496" s="159">
        <v>1017.09</v>
      </c>
    </row>
    <row r="23497" spans="3:4" ht="15" hidden="1" customHeight="1" x14ac:dyDescent="0.25">
      <c r="C23497" s="160" t="s">
        <v>553</v>
      </c>
      <c r="D23497" s="161">
        <v>193.96</v>
      </c>
    </row>
    <row r="23498" spans="3:4" ht="15" hidden="1" customHeight="1" x14ac:dyDescent="0.25">
      <c r="C23498" s="158" t="s">
        <v>308</v>
      </c>
      <c r="D23498" s="159">
        <v>556.1</v>
      </c>
    </row>
    <row r="23499" spans="3:4" ht="15" hidden="1" customHeight="1" x14ac:dyDescent="0.25">
      <c r="C23499" s="160" t="s">
        <v>550</v>
      </c>
      <c r="D23499" s="161">
        <v>729.51</v>
      </c>
    </row>
    <row r="23500" spans="3:4" ht="15" hidden="1" customHeight="1" x14ac:dyDescent="0.25">
      <c r="C23500" s="158" t="s">
        <v>309</v>
      </c>
      <c r="D23500" s="159">
        <v>488.06</v>
      </c>
    </row>
    <row r="23501" spans="3:4" ht="15" hidden="1" customHeight="1" x14ac:dyDescent="0.25">
      <c r="C23501" s="160" t="s">
        <v>553</v>
      </c>
      <c r="D23501" s="161">
        <v>879.6</v>
      </c>
    </row>
    <row r="23502" spans="3:4" ht="15" hidden="1" customHeight="1" x14ac:dyDescent="0.25">
      <c r="C23502" s="158" t="s">
        <v>545</v>
      </c>
      <c r="D23502" s="159">
        <v>586.35</v>
      </c>
    </row>
    <row r="23503" spans="3:4" ht="15" hidden="1" customHeight="1" x14ac:dyDescent="0.25">
      <c r="C23503" s="160" t="s">
        <v>550</v>
      </c>
      <c r="D23503" s="161">
        <v>715.41</v>
      </c>
    </row>
    <row r="23504" spans="3:4" ht="15" hidden="1" customHeight="1" x14ac:dyDescent="0.25">
      <c r="C23504" s="158" t="s">
        <v>549</v>
      </c>
      <c r="D23504" s="159">
        <v>432.54</v>
      </c>
    </row>
    <row r="23505" spans="3:4" ht="15" hidden="1" customHeight="1" x14ac:dyDescent="0.25">
      <c r="C23505" s="160" t="s">
        <v>552</v>
      </c>
      <c r="D23505" s="161">
        <v>595.34</v>
      </c>
    </row>
    <row r="23506" spans="3:4" ht="15" hidden="1" customHeight="1" x14ac:dyDescent="0.25">
      <c r="C23506" s="158" t="s">
        <v>542</v>
      </c>
      <c r="D23506" s="159">
        <v>643.19000000000005</v>
      </c>
    </row>
    <row r="23507" spans="3:4" ht="15" hidden="1" customHeight="1" x14ac:dyDescent="0.25">
      <c r="C23507" s="160" t="s">
        <v>543</v>
      </c>
      <c r="D23507" s="161">
        <v>281.36</v>
      </c>
    </row>
    <row r="23508" spans="3:4" ht="15" hidden="1" customHeight="1" x14ac:dyDescent="0.25">
      <c r="C23508" s="158" t="s">
        <v>540</v>
      </c>
      <c r="D23508" s="159">
        <v>101.74</v>
      </c>
    </row>
    <row r="23509" spans="3:4" ht="15" hidden="1" customHeight="1" x14ac:dyDescent="0.25">
      <c r="C23509" s="160" t="s">
        <v>549</v>
      </c>
      <c r="D23509" s="161">
        <v>105.68</v>
      </c>
    </row>
    <row r="23510" spans="3:4" ht="15" hidden="1" customHeight="1" x14ac:dyDescent="0.25">
      <c r="C23510" s="158" t="s">
        <v>551</v>
      </c>
      <c r="D23510" s="159">
        <v>926.27</v>
      </c>
    </row>
    <row r="23511" spans="3:4" ht="15" hidden="1" customHeight="1" x14ac:dyDescent="0.25">
      <c r="C23511" s="160" t="s">
        <v>552</v>
      </c>
      <c r="D23511" s="161">
        <v>695.57</v>
      </c>
    </row>
    <row r="23512" spans="3:4" ht="15" hidden="1" customHeight="1" x14ac:dyDescent="0.25">
      <c r="C23512" s="158" t="s">
        <v>552</v>
      </c>
      <c r="D23512" s="159">
        <v>777.33</v>
      </c>
    </row>
    <row r="23513" spans="3:4" ht="15" hidden="1" customHeight="1" x14ac:dyDescent="0.25">
      <c r="C23513" s="160" t="s">
        <v>554</v>
      </c>
      <c r="D23513" s="161">
        <v>989.53</v>
      </c>
    </row>
    <row r="23514" spans="3:4" ht="15" hidden="1" customHeight="1" x14ac:dyDescent="0.25">
      <c r="C23514" s="158" t="s">
        <v>553</v>
      </c>
      <c r="D23514" s="159">
        <v>1252.49</v>
      </c>
    </row>
    <row r="23515" spans="3:4" ht="15" hidden="1" customHeight="1" x14ac:dyDescent="0.25">
      <c r="C23515" s="160" t="s">
        <v>549</v>
      </c>
      <c r="D23515" s="161">
        <v>616.99</v>
      </c>
    </row>
    <row r="23516" spans="3:4" ht="15" hidden="1" customHeight="1" x14ac:dyDescent="0.25">
      <c r="C23516" s="158" t="s">
        <v>307</v>
      </c>
      <c r="D23516" s="159">
        <v>718.55</v>
      </c>
    </row>
    <row r="23517" spans="3:4" ht="15" hidden="1" customHeight="1" x14ac:dyDescent="0.25">
      <c r="C23517" s="160" t="s">
        <v>544</v>
      </c>
      <c r="D23517" s="161">
        <v>837.43</v>
      </c>
    </row>
    <row r="23518" spans="3:4" ht="15" hidden="1" customHeight="1" x14ac:dyDescent="0.25">
      <c r="C23518" s="158" t="s">
        <v>553</v>
      </c>
      <c r="D23518" s="159">
        <v>443.99</v>
      </c>
    </row>
    <row r="23519" spans="3:4" ht="15" hidden="1" customHeight="1" x14ac:dyDescent="0.25">
      <c r="C23519" s="160" t="s">
        <v>550</v>
      </c>
      <c r="D23519" s="161">
        <v>844.96</v>
      </c>
    </row>
    <row r="23520" spans="3:4" ht="15" hidden="1" customHeight="1" x14ac:dyDescent="0.25">
      <c r="C23520" s="158" t="s">
        <v>540</v>
      </c>
      <c r="D23520" s="159">
        <v>166.56</v>
      </c>
    </row>
    <row r="23521" spans="3:4" ht="15" hidden="1" customHeight="1" x14ac:dyDescent="0.25">
      <c r="C23521" s="160" t="s">
        <v>544</v>
      </c>
      <c r="D23521" s="161">
        <v>113.92</v>
      </c>
    </row>
    <row r="23522" spans="3:4" ht="15" hidden="1" customHeight="1" x14ac:dyDescent="0.25">
      <c r="C23522" s="158" t="s">
        <v>547</v>
      </c>
      <c r="D23522" s="159">
        <v>234.51</v>
      </c>
    </row>
    <row r="23523" spans="3:4" ht="15" hidden="1" customHeight="1" x14ac:dyDescent="0.25">
      <c r="C23523" s="160" t="s">
        <v>545</v>
      </c>
      <c r="D23523" s="161">
        <v>783.96</v>
      </c>
    </row>
    <row r="23524" spans="3:4" ht="15" hidden="1" customHeight="1" x14ac:dyDescent="0.25">
      <c r="C23524" s="158" t="s">
        <v>312</v>
      </c>
      <c r="D23524" s="159">
        <v>176.44</v>
      </c>
    </row>
    <row r="23525" spans="3:4" ht="15" hidden="1" customHeight="1" x14ac:dyDescent="0.25">
      <c r="C23525" s="160" t="s">
        <v>540</v>
      </c>
      <c r="D23525" s="161">
        <v>869</v>
      </c>
    </row>
    <row r="23526" spans="3:4" ht="15" hidden="1" customHeight="1" x14ac:dyDescent="0.25">
      <c r="C23526" s="158" t="s">
        <v>545</v>
      </c>
      <c r="D23526" s="159">
        <v>730.8</v>
      </c>
    </row>
    <row r="23527" spans="3:4" ht="15" hidden="1" customHeight="1" x14ac:dyDescent="0.25">
      <c r="C23527" s="160" t="s">
        <v>308</v>
      </c>
      <c r="D23527" s="161">
        <v>832.05</v>
      </c>
    </row>
    <row r="23528" spans="3:4" ht="15" hidden="1" customHeight="1" x14ac:dyDescent="0.25">
      <c r="C23528" s="158" t="s">
        <v>553</v>
      </c>
      <c r="D23528" s="159">
        <v>917.7</v>
      </c>
    </row>
    <row r="23529" spans="3:4" ht="15" hidden="1" customHeight="1" x14ac:dyDescent="0.25">
      <c r="C23529" s="160" t="s">
        <v>555</v>
      </c>
      <c r="D23529" s="161">
        <v>1003.19</v>
      </c>
    </row>
    <row r="23530" spans="3:4" ht="15" hidden="1" customHeight="1" x14ac:dyDescent="0.25">
      <c r="C23530" s="158" t="s">
        <v>539</v>
      </c>
      <c r="D23530" s="159">
        <v>427.92</v>
      </c>
    </row>
    <row r="23531" spans="3:4" ht="15" hidden="1" customHeight="1" x14ac:dyDescent="0.25">
      <c r="C23531" s="160" t="s">
        <v>549</v>
      </c>
      <c r="D23531" s="161">
        <v>751.62</v>
      </c>
    </row>
    <row r="23532" spans="3:4" ht="15" hidden="1" customHeight="1" x14ac:dyDescent="0.25">
      <c r="C23532" s="158" t="s">
        <v>308</v>
      </c>
      <c r="D23532" s="159">
        <v>359.57</v>
      </c>
    </row>
    <row r="23533" spans="3:4" ht="15" hidden="1" customHeight="1" x14ac:dyDescent="0.25">
      <c r="C23533" s="160" t="s">
        <v>553</v>
      </c>
      <c r="D23533" s="161">
        <v>635.87</v>
      </c>
    </row>
    <row r="23534" spans="3:4" ht="15" hidden="1" customHeight="1" x14ac:dyDescent="0.25">
      <c r="C23534" s="158" t="s">
        <v>307</v>
      </c>
      <c r="D23534" s="159">
        <v>460</v>
      </c>
    </row>
    <row r="23535" spans="3:4" ht="15" hidden="1" customHeight="1" x14ac:dyDescent="0.25">
      <c r="C23535" s="160" t="s">
        <v>552</v>
      </c>
      <c r="D23535" s="161">
        <v>418.64</v>
      </c>
    </row>
    <row r="23536" spans="3:4" ht="15" hidden="1" customHeight="1" x14ac:dyDescent="0.25">
      <c r="C23536" s="158" t="s">
        <v>549</v>
      </c>
      <c r="D23536" s="159">
        <v>508.09</v>
      </c>
    </row>
    <row r="23537" spans="3:4" ht="15" hidden="1" customHeight="1" x14ac:dyDescent="0.25">
      <c r="C23537" s="160" t="s">
        <v>547</v>
      </c>
      <c r="D23537" s="161">
        <v>522.30999999999995</v>
      </c>
    </row>
    <row r="23538" spans="3:4" ht="15" hidden="1" customHeight="1" x14ac:dyDescent="0.25">
      <c r="C23538" s="158" t="s">
        <v>551</v>
      </c>
      <c r="D23538" s="159">
        <v>503.61</v>
      </c>
    </row>
    <row r="23539" spans="3:4" ht="15" hidden="1" customHeight="1" x14ac:dyDescent="0.25">
      <c r="C23539" s="160" t="s">
        <v>558</v>
      </c>
      <c r="D23539" s="161">
        <v>620.02</v>
      </c>
    </row>
    <row r="23540" spans="3:4" ht="15" hidden="1" customHeight="1" x14ac:dyDescent="0.25">
      <c r="C23540" s="158" t="s">
        <v>551</v>
      </c>
      <c r="D23540" s="159">
        <v>965.51</v>
      </c>
    </row>
    <row r="23541" spans="3:4" ht="15" hidden="1" customHeight="1" x14ac:dyDescent="0.25">
      <c r="C23541" s="160" t="s">
        <v>553</v>
      </c>
      <c r="D23541" s="161">
        <v>385.46</v>
      </c>
    </row>
    <row r="23542" spans="3:4" ht="15" hidden="1" customHeight="1" x14ac:dyDescent="0.25">
      <c r="C23542" s="158" t="s">
        <v>545</v>
      </c>
      <c r="D23542" s="159">
        <v>599.30999999999995</v>
      </c>
    </row>
    <row r="23543" spans="3:4" ht="15" hidden="1" customHeight="1" x14ac:dyDescent="0.25">
      <c r="C23543" s="160" t="s">
        <v>552</v>
      </c>
      <c r="D23543" s="161">
        <v>786.28</v>
      </c>
    </row>
    <row r="23544" spans="3:4" ht="15" hidden="1" customHeight="1" x14ac:dyDescent="0.25">
      <c r="C23544" s="158" t="s">
        <v>308</v>
      </c>
      <c r="D23544" s="159">
        <v>1259.46</v>
      </c>
    </row>
    <row r="23545" spans="3:4" ht="15" hidden="1" customHeight="1" x14ac:dyDescent="0.25">
      <c r="C23545" s="160" t="s">
        <v>543</v>
      </c>
      <c r="D23545" s="161">
        <v>934.72</v>
      </c>
    </row>
    <row r="23546" spans="3:4" ht="15" hidden="1" customHeight="1" x14ac:dyDescent="0.25">
      <c r="C23546" s="158" t="s">
        <v>308</v>
      </c>
      <c r="D23546" s="159">
        <v>622.32000000000005</v>
      </c>
    </row>
    <row r="23547" spans="3:4" ht="15" hidden="1" customHeight="1" x14ac:dyDescent="0.25">
      <c r="C23547" s="160" t="s">
        <v>307</v>
      </c>
      <c r="D23547" s="161">
        <v>787.98</v>
      </c>
    </row>
    <row r="23548" spans="3:4" ht="15" hidden="1" customHeight="1" x14ac:dyDescent="0.25">
      <c r="C23548" s="158" t="s">
        <v>546</v>
      </c>
      <c r="D23548" s="159">
        <v>601.62</v>
      </c>
    </row>
    <row r="23549" spans="3:4" ht="15" hidden="1" customHeight="1" x14ac:dyDescent="0.25">
      <c r="C23549" s="160" t="s">
        <v>549</v>
      </c>
      <c r="D23549" s="161">
        <v>1162.31</v>
      </c>
    </row>
    <row r="23550" spans="3:4" ht="15" hidden="1" customHeight="1" x14ac:dyDescent="0.25">
      <c r="C23550" s="158" t="s">
        <v>556</v>
      </c>
      <c r="D23550" s="159">
        <v>431.04</v>
      </c>
    </row>
    <row r="23551" spans="3:4" ht="15" hidden="1" customHeight="1" x14ac:dyDescent="0.25">
      <c r="C23551" s="160" t="s">
        <v>540</v>
      </c>
      <c r="D23551" s="161">
        <v>91.56</v>
      </c>
    </row>
    <row r="23552" spans="3:4" ht="15" hidden="1" customHeight="1" x14ac:dyDescent="0.25">
      <c r="C23552" s="158" t="s">
        <v>551</v>
      </c>
      <c r="D23552" s="159">
        <v>422.7</v>
      </c>
    </row>
    <row r="23553" spans="3:4" ht="15" hidden="1" customHeight="1" x14ac:dyDescent="0.25">
      <c r="C23553" s="160" t="s">
        <v>541</v>
      </c>
      <c r="D23553" s="161">
        <v>81.33</v>
      </c>
    </row>
    <row r="23554" spans="3:4" ht="15" hidden="1" customHeight="1" x14ac:dyDescent="0.25">
      <c r="C23554" s="158" t="s">
        <v>549</v>
      </c>
      <c r="D23554" s="159">
        <v>1085.43</v>
      </c>
    </row>
    <row r="23555" spans="3:4" ht="15" hidden="1" customHeight="1" x14ac:dyDescent="0.25">
      <c r="C23555" s="160" t="s">
        <v>556</v>
      </c>
      <c r="D23555" s="161">
        <v>80.319999999999993</v>
      </c>
    </row>
    <row r="23556" spans="3:4" ht="15" hidden="1" customHeight="1" x14ac:dyDescent="0.25">
      <c r="C23556" s="158" t="s">
        <v>544</v>
      </c>
      <c r="D23556" s="159">
        <v>733.13</v>
      </c>
    </row>
    <row r="23557" spans="3:4" ht="15" hidden="1" customHeight="1" x14ac:dyDescent="0.25">
      <c r="C23557" s="160" t="s">
        <v>539</v>
      </c>
      <c r="D23557" s="161">
        <v>543.26</v>
      </c>
    </row>
    <row r="23558" spans="3:4" ht="15" hidden="1" customHeight="1" x14ac:dyDescent="0.25">
      <c r="C23558" s="158" t="s">
        <v>546</v>
      </c>
      <c r="D23558" s="159">
        <v>111.37</v>
      </c>
    </row>
    <row r="23559" spans="3:4" ht="15" hidden="1" customHeight="1" x14ac:dyDescent="0.25">
      <c r="C23559" s="160" t="s">
        <v>542</v>
      </c>
      <c r="D23559" s="161">
        <v>1096.2</v>
      </c>
    </row>
    <row r="23560" spans="3:4" ht="15" hidden="1" customHeight="1" x14ac:dyDescent="0.25">
      <c r="C23560" s="158" t="s">
        <v>549</v>
      </c>
      <c r="D23560" s="159">
        <v>598.95000000000005</v>
      </c>
    </row>
    <row r="23561" spans="3:4" ht="15" hidden="1" customHeight="1" x14ac:dyDescent="0.25">
      <c r="C23561" s="160" t="s">
        <v>555</v>
      </c>
      <c r="D23561" s="161">
        <v>977.94</v>
      </c>
    </row>
    <row r="23562" spans="3:4" ht="15" hidden="1" customHeight="1" x14ac:dyDescent="0.25">
      <c r="C23562" s="158" t="s">
        <v>307</v>
      </c>
      <c r="D23562" s="159">
        <v>1015</v>
      </c>
    </row>
    <row r="23563" spans="3:4" ht="15" hidden="1" customHeight="1" x14ac:dyDescent="0.25">
      <c r="C23563" s="160" t="s">
        <v>309</v>
      </c>
      <c r="D23563" s="161">
        <v>1228.8699999999999</v>
      </c>
    </row>
    <row r="23564" spans="3:4" ht="15" hidden="1" customHeight="1" x14ac:dyDescent="0.25">
      <c r="C23564" s="158" t="s">
        <v>309</v>
      </c>
      <c r="D23564" s="159">
        <v>1148.4000000000001</v>
      </c>
    </row>
    <row r="23565" spans="3:4" ht="15" hidden="1" customHeight="1" x14ac:dyDescent="0.25">
      <c r="C23565" s="160" t="s">
        <v>546</v>
      </c>
      <c r="D23565" s="161">
        <v>1147.0999999999999</v>
      </c>
    </row>
    <row r="23566" spans="3:4" ht="15" hidden="1" customHeight="1" x14ac:dyDescent="0.25">
      <c r="C23566" s="158" t="s">
        <v>544</v>
      </c>
      <c r="D23566" s="159">
        <v>545.07000000000005</v>
      </c>
    </row>
    <row r="23567" spans="3:4" ht="15" hidden="1" customHeight="1" x14ac:dyDescent="0.25">
      <c r="C23567" s="160" t="s">
        <v>546</v>
      </c>
      <c r="D23567" s="161">
        <v>466.39</v>
      </c>
    </row>
    <row r="23568" spans="3:4" ht="15" hidden="1" customHeight="1" x14ac:dyDescent="0.25">
      <c r="C23568" s="158" t="s">
        <v>540</v>
      </c>
      <c r="D23568" s="159">
        <v>1107.44</v>
      </c>
    </row>
    <row r="23569" spans="3:4" ht="15" hidden="1" customHeight="1" x14ac:dyDescent="0.25">
      <c r="C23569" s="160" t="s">
        <v>552</v>
      </c>
      <c r="D23569" s="161">
        <v>646.19000000000005</v>
      </c>
    </row>
    <row r="23570" spans="3:4" ht="15" hidden="1" customHeight="1" x14ac:dyDescent="0.25">
      <c r="C23570" s="158" t="s">
        <v>553</v>
      </c>
      <c r="D23570" s="159">
        <v>746.18</v>
      </c>
    </row>
    <row r="23571" spans="3:4" ht="15" hidden="1" customHeight="1" x14ac:dyDescent="0.25">
      <c r="C23571" s="160" t="s">
        <v>307</v>
      </c>
      <c r="D23571" s="161">
        <v>216.51</v>
      </c>
    </row>
    <row r="23572" spans="3:4" ht="15" hidden="1" customHeight="1" x14ac:dyDescent="0.25">
      <c r="C23572" s="158" t="s">
        <v>541</v>
      </c>
      <c r="D23572" s="159">
        <v>960.82</v>
      </c>
    </row>
    <row r="23573" spans="3:4" ht="15" hidden="1" customHeight="1" x14ac:dyDescent="0.25">
      <c r="C23573" s="160" t="s">
        <v>308</v>
      </c>
      <c r="D23573" s="161">
        <v>1061.1300000000001</v>
      </c>
    </row>
    <row r="23574" spans="3:4" ht="15" hidden="1" customHeight="1" x14ac:dyDescent="0.25">
      <c r="C23574" s="158" t="s">
        <v>307</v>
      </c>
      <c r="D23574" s="159">
        <v>719.57</v>
      </c>
    </row>
    <row r="23575" spans="3:4" ht="15" hidden="1" customHeight="1" x14ac:dyDescent="0.25">
      <c r="C23575" s="160" t="s">
        <v>312</v>
      </c>
      <c r="D23575" s="161">
        <v>845.23</v>
      </c>
    </row>
    <row r="23576" spans="3:4" ht="15" hidden="1" customHeight="1" x14ac:dyDescent="0.25">
      <c r="C23576" s="158" t="s">
        <v>553</v>
      </c>
      <c r="D23576" s="159">
        <v>548.29999999999995</v>
      </c>
    </row>
    <row r="23577" spans="3:4" ht="15" hidden="1" customHeight="1" x14ac:dyDescent="0.25">
      <c r="C23577" s="160" t="s">
        <v>552</v>
      </c>
      <c r="D23577" s="161">
        <v>725.66</v>
      </c>
    </row>
    <row r="23578" spans="3:4" ht="15" hidden="1" customHeight="1" x14ac:dyDescent="0.25">
      <c r="C23578" s="158" t="s">
        <v>547</v>
      </c>
      <c r="D23578" s="159">
        <v>311.82</v>
      </c>
    </row>
    <row r="23579" spans="3:4" ht="15" hidden="1" customHeight="1" x14ac:dyDescent="0.25">
      <c r="C23579" s="160" t="s">
        <v>543</v>
      </c>
      <c r="D23579" s="161">
        <v>630.24</v>
      </c>
    </row>
    <row r="23580" spans="3:4" ht="15" hidden="1" customHeight="1" x14ac:dyDescent="0.25">
      <c r="C23580" s="158" t="s">
        <v>557</v>
      </c>
      <c r="D23580" s="159">
        <v>343.26</v>
      </c>
    </row>
    <row r="23581" spans="3:4" ht="15" hidden="1" customHeight="1" x14ac:dyDescent="0.25">
      <c r="C23581" s="160" t="s">
        <v>308</v>
      </c>
      <c r="D23581" s="161">
        <v>988.49</v>
      </c>
    </row>
    <row r="23582" spans="3:4" ht="15" hidden="1" customHeight="1" x14ac:dyDescent="0.25">
      <c r="C23582" s="158" t="s">
        <v>540</v>
      </c>
      <c r="D23582" s="159">
        <v>738.73</v>
      </c>
    </row>
    <row r="23583" spans="3:4" ht="15" hidden="1" customHeight="1" x14ac:dyDescent="0.25">
      <c r="C23583" s="160" t="s">
        <v>552</v>
      </c>
      <c r="D23583" s="161">
        <v>897.29</v>
      </c>
    </row>
    <row r="23584" spans="3:4" ht="15" hidden="1" customHeight="1" x14ac:dyDescent="0.25">
      <c r="C23584" s="158" t="s">
        <v>557</v>
      </c>
      <c r="D23584" s="159">
        <v>143.96</v>
      </c>
    </row>
    <row r="23585" spans="3:4" ht="15" hidden="1" customHeight="1" x14ac:dyDescent="0.25">
      <c r="C23585" s="160" t="s">
        <v>540</v>
      </c>
      <c r="D23585" s="161">
        <v>582.42999999999995</v>
      </c>
    </row>
    <row r="23586" spans="3:4" ht="15" hidden="1" customHeight="1" x14ac:dyDescent="0.25">
      <c r="C23586" s="158" t="s">
        <v>539</v>
      </c>
      <c r="D23586" s="159">
        <v>655.67</v>
      </c>
    </row>
    <row r="23587" spans="3:4" ht="15" hidden="1" customHeight="1" x14ac:dyDescent="0.25">
      <c r="C23587" s="160" t="s">
        <v>309</v>
      </c>
      <c r="D23587" s="161">
        <v>475.86</v>
      </c>
    </row>
    <row r="23588" spans="3:4" ht="15" hidden="1" customHeight="1" x14ac:dyDescent="0.25">
      <c r="C23588" s="158" t="s">
        <v>549</v>
      </c>
      <c r="D23588" s="159">
        <v>988.6</v>
      </c>
    </row>
    <row r="23589" spans="3:4" ht="15" hidden="1" customHeight="1" x14ac:dyDescent="0.25">
      <c r="C23589" s="160" t="s">
        <v>543</v>
      </c>
      <c r="D23589" s="161">
        <v>442.28</v>
      </c>
    </row>
    <row r="23590" spans="3:4" ht="15" hidden="1" customHeight="1" x14ac:dyDescent="0.25">
      <c r="C23590" s="158" t="s">
        <v>309</v>
      </c>
      <c r="D23590" s="159">
        <v>379.52</v>
      </c>
    </row>
    <row r="23591" spans="3:4" ht="15" hidden="1" customHeight="1" x14ac:dyDescent="0.25">
      <c r="C23591" s="160" t="s">
        <v>549</v>
      </c>
      <c r="D23591" s="161">
        <v>1104.78</v>
      </c>
    </row>
    <row r="23592" spans="3:4" ht="15" hidden="1" customHeight="1" x14ac:dyDescent="0.25">
      <c r="C23592" s="158" t="s">
        <v>549</v>
      </c>
      <c r="D23592" s="159">
        <v>527.55999999999995</v>
      </c>
    </row>
    <row r="23593" spans="3:4" ht="15" hidden="1" customHeight="1" x14ac:dyDescent="0.25">
      <c r="C23593" s="160" t="s">
        <v>549</v>
      </c>
      <c r="D23593" s="161">
        <v>388.83</v>
      </c>
    </row>
    <row r="23594" spans="3:4" ht="15" hidden="1" customHeight="1" x14ac:dyDescent="0.25">
      <c r="C23594" s="158" t="s">
        <v>547</v>
      </c>
      <c r="D23594" s="159">
        <v>1230.82</v>
      </c>
    </row>
    <row r="23595" spans="3:4" ht="15" hidden="1" customHeight="1" x14ac:dyDescent="0.25">
      <c r="C23595" s="160" t="s">
        <v>545</v>
      </c>
      <c r="D23595" s="161">
        <v>800.63</v>
      </c>
    </row>
    <row r="23596" spans="3:4" ht="15" hidden="1" customHeight="1" x14ac:dyDescent="0.25">
      <c r="C23596" s="158" t="s">
        <v>543</v>
      </c>
      <c r="D23596" s="159">
        <v>527.83000000000004</v>
      </c>
    </row>
    <row r="23597" spans="3:4" ht="15" hidden="1" customHeight="1" x14ac:dyDescent="0.25">
      <c r="C23597" s="160" t="s">
        <v>549</v>
      </c>
      <c r="D23597" s="161">
        <v>644.17999999999995</v>
      </c>
    </row>
    <row r="23598" spans="3:4" ht="15" hidden="1" customHeight="1" x14ac:dyDescent="0.25">
      <c r="C23598" s="158" t="s">
        <v>312</v>
      </c>
      <c r="D23598" s="159">
        <v>145.91</v>
      </c>
    </row>
    <row r="23599" spans="3:4" ht="15" hidden="1" customHeight="1" x14ac:dyDescent="0.25">
      <c r="C23599" s="160" t="s">
        <v>543</v>
      </c>
      <c r="D23599" s="161">
        <v>80.989999999999995</v>
      </c>
    </row>
    <row r="23600" spans="3:4" ht="15" hidden="1" customHeight="1" x14ac:dyDescent="0.25">
      <c r="C23600" s="158" t="s">
        <v>542</v>
      </c>
      <c r="D23600" s="159">
        <v>926.5</v>
      </c>
    </row>
    <row r="23601" spans="3:4" ht="15" hidden="1" customHeight="1" x14ac:dyDescent="0.25">
      <c r="C23601" s="160" t="s">
        <v>309</v>
      </c>
      <c r="D23601" s="161">
        <v>16.309999999999999</v>
      </c>
    </row>
    <row r="23602" spans="3:4" ht="15" hidden="1" customHeight="1" x14ac:dyDescent="0.25">
      <c r="C23602" s="158" t="s">
        <v>542</v>
      </c>
      <c r="D23602" s="159">
        <v>106.05</v>
      </c>
    </row>
    <row r="23603" spans="3:4" ht="15" hidden="1" customHeight="1" x14ac:dyDescent="0.25">
      <c r="C23603" s="160" t="s">
        <v>308</v>
      </c>
      <c r="D23603" s="161">
        <v>679.18</v>
      </c>
    </row>
    <row r="23604" spans="3:4" ht="15" hidden="1" customHeight="1" x14ac:dyDescent="0.25">
      <c r="C23604" s="158" t="s">
        <v>539</v>
      </c>
      <c r="D23604" s="159">
        <v>847.78</v>
      </c>
    </row>
    <row r="23605" spans="3:4" ht="15" hidden="1" customHeight="1" x14ac:dyDescent="0.25">
      <c r="C23605" s="160" t="s">
        <v>540</v>
      </c>
      <c r="D23605" s="161">
        <v>703.04</v>
      </c>
    </row>
    <row r="23606" spans="3:4" ht="15" hidden="1" customHeight="1" x14ac:dyDescent="0.25">
      <c r="C23606" s="158" t="s">
        <v>545</v>
      </c>
      <c r="D23606" s="159">
        <v>1097.26</v>
      </c>
    </row>
    <row r="23607" spans="3:4" ht="15" hidden="1" customHeight="1" x14ac:dyDescent="0.25">
      <c r="C23607" s="160" t="s">
        <v>549</v>
      </c>
      <c r="D23607" s="161">
        <v>40.57</v>
      </c>
    </row>
    <row r="23608" spans="3:4" ht="15" hidden="1" customHeight="1" x14ac:dyDescent="0.25">
      <c r="C23608" s="158" t="s">
        <v>553</v>
      </c>
      <c r="D23608" s="159">
        <v>1113.1199999999999</v>
      </c>
    </row>
    <row r="23609" spans="3:4" ht="15" hidden="1" customHeight="1" x14ac:dyDescent="0.25">
      <c r="C23609" s="160" t="s">
        <v>309</v>
      </c>
      <c r="D23609" s="161">
        <v>503.67</v>
      </c>
    </row>
    <row r="23610" spans="3:4" ht="15" hidden="1" customHeight="1" x14ac:dyDescent="0.25">
      <c r="C23610" s="158" t="s">
        <v>551</v>
      </c>
      <c r="D23610" s="159">
        <v>741.51</v>
      </c>
    </row>
    <row r="23611" spans="3:4" ht="15" hidden="1" customHeight="1" x14ac:dyDescent="0.25">
      <c r="C23611" s="160" t="s">
        <v>549</v>
      </c>
      <c r="D23611" s="161">
        <v>1187.56</v>
      </c>
    </row>
    <row r="23612" spans="3:4" ht="15" hidden="1" customHeight="1" x14ac:dyDescent="0.25">
      <c r="C23612" s="158" t="s">
        <v>553</v>
      </c>
      <c r="D23612" s="159">
        <v>1050.8</v>
      </c>
    </row>
    <row r="23613" spans="3:4" ht="15" hidden="1" customHeight="1" x14ac:dyDescent="0.25">
      <c r="C23613" s="160" t="s">
        <v>551</v>
      </c>
      <c r="D23613" s="161">
        <v>580.01</v>
      </c>
    </row>
    <row r="23614" spans="3:4" ht="15" hidden="1" customHeight="1" x14ac:dyDescent="0.25">
      <c r="C23614" s="158" t="s">
        <v>308</v>
      </c>
      <c r="D23614" s="159">
        <v>392.07</v>
      </c>
    </row>
    <row r="23615" spans="3:4" ht="15" hidden="1" customHeight="1" x14ac:dyDescent="0.25">
      <c r="C23615" s="160" t="s">
        <v>540</v>
      </c>
      <c r="D23615" s="161">
        <v>915.08</v>
      </c>
    </row>
    <row r="23616" spans="3:4" ht="15" hidden="1" customHeight="1" x14ac:dyDescent="0.25">
      <c r="C23616" s="158" t="s">
        <v>551</v>
      </c>
      <c r="D23616" s="159">
        <v>1101.5999999999999</v>
      </c>
    </row>
    <row r="23617" spans="3:4" ht="15" hidden="1" customHeight="1" x14ac:dyDescent="0.25">
      <c r="C23617" s="160" t="s">
        <v>308</v>
      </c>
      <c r="D23617" s="161">
        <v>549.33000000000004</v>
      </c>
    </row>
    <row r="23618" spans="3:4" ht="15" hidden="1" customHeight="1" x14ac:dyDescent="0.25">
      <c r="C23618" s="158" t="s">
        <v>540</v>
      </c>
      <c r="D23618" s="159">
        <v>1242.68</v>
      </c>
    </row>
    <row r="23619" spans="3:4" ht="15" hidden="1" customHeight="1" x14ac:dyDescent="0.25">
      <c r="C23619" s="160" t="s">
        <v>545</v>
      </c>
      <c r="D23619" s="161">
        <v>581.71</v>
      </c>
    </row>
    <row r="23620" spans="3:4" ht="15" hidden="1" customHeight="1" x14ac:dyDescent="0.25">
      <c r="C23620" s="158" t="s">
        <v>549</v>
      </c>
      <c r="D23620" s="159">
        <v>723.18</v>
      </c>
    </row>
    <row r="23621" spans="3:4" ht="15" hidden="1" customHeight="1" x14ac:dyDescent="0.25">
      <c r="C23621" s="160" t="s">
        <v>548</v>
      </c>
      <c r="D23621" s="161">
        <v>782.66</v>
      </c>
    </row>
    <row r="23622" spans="3:4" ht="15" hidden="1" customHeight="1" x14ac:dyDescent="0.25">
      <c r="C23622" s="158" t="s">
        <v>548</v>
      </c>
      <c r="D23622" s="159">
        <v>730.84</v>
      </c>
    </row>
    <row r="23623" spans="3:4" ht="15" hidden="1" customHeight="1" x14ac:dyDescent="0.25">
      <c r="C23623" s="160" t="s">
        <v>309</v>
      </c>
      <c r="D23623" s="161">
        <v>617.35</v>
      </c>
    </row>
    <row r="23624" spans="3:4" ht="15" hidden="1" customHeight="1" x14ac:dyDescent="0.25">
      <c r="C23624" s="158" t="s">
        <v>542</v>
      </c>
      <c r="D23624" s="159">
        <v>461.45</v>
      </c>
    </row>
    <row r="23625" spans="3:4" ht="15" hidden="1" customHeight="1" x14ac:dyDescent="0.25">
      <c r="C23625" s="160" t="s">
        <v>547</v>
      </c>
      <c r="D23625" s="161">
        <v>678.36</v>
      </c>
    </row>
    <row r="23626" spans="3:4" ht="15" hidden="1" customHeight="1" x14ac:dyDescent="0.25">
      <c r="C23626" s="158" t="s">
        <v>539</v>
      </c>
      <c r="D23626" s="159">
        <v>951.96</v>
      </c>
    </row>
    <row r="23627" spans="3:4" ht="15" hidden="1" customHeight="1" x14ac:dyDescent="0.25">
      <c r="C23627" s="160" t="s">
        <v>545</v>
      </c>
      <c r="D23627" s="161">
        <v>15.55</v>
      </c>
    </row>
    <row r="23628" spans="3:4" ht="15" hidden="1" customHeight="1" x14ac:dyDescent="0.25">
      <c r="C23628" s="158" t="s">
        <v>541</v>
      </c>
      <c r="D23628" s="159">
        <v>343.6</v>
      </c>
    </row>
    <row r="23629" spans="3:4" ht="15" hidden="1" customHeight="1" x14ac:dyDescent="0.25">
      <c r="C23629" s="160" t="s">
        <v>553</v>
      </c>
      <c r="D23629" s="161">
        <v>729.23</v>
      </c>
    </row>
    <row r="23630" spans="3:4" ht="15" hidden="1" customHeight="1" x14ac:dyDescent="0.25">
      <c r="C23630" s="158" t="s">
        <v>555</v>
      </c>
      <c r="D23630" s="159">
        <v>397.49</v>
      </c>
    </row>
    <row r="23631" spans="3:4" ht="15" hidden="1" customHeight="1" x14ac:dyDescent="0.25">
      <c r="C23631" s="160" t="s">
        <v>547</v>
      </c>
      <c r="D23631" s="161">
        <v>573.20000000000005</v>
      </c>
    </row>
    <row r="23632" spans="3:4" ht="15" hidden="1" customHeight="1" x14ac:dyDescent="0.25">
      <c r="C23632" s="158" t="s">
        <v>541</v>
      </c>
      <c r="D23632" s="159">
        <v>857.88</v>
      </c>
    </row>
    <row r="23633" spans="3:4" ht="15" hidden="1" customHeight="1" x14ac:dyDescent="0.25">
      <c r="C23633" s="160" t="s">
        <v>541</v>
      </c>
      <c r="D23633" s="161">
        <v>953.94</v>
      </c>
    </row>
    <row r="23634" spans="3:4" ht="15" hidden="1" customHeight="1" x14ac:dyDescent="0.25">
      <c r="C23634" s="158" t="s">
        <v>309</v>
      </c>
      <c r="D23634" s="159">
        <v>1215.5999999999999</v>
      </c>
    </row>
    <row r="23635" spans="3:4" ht="15" hidden="1" customHeight="1" x14ac:dyDescent="0.25">
      <c r="C23635" s="160" t="s">
        <v>307</v>
      </c>
      <c r="D23635" s="161">
        <v>900.17</v>
      </c>
    </row>
    <row r="23636" spans="3:4" ht="15" hidden="1" customHeight="1" x14ac:dyDescent="0.25">
      <c r="C23636" s="158" t="s">
        <v>307</v>
      </c>
      <c r="D23636" s="159">
        <v>510.41</v>
      </c>
    </row>
    <row r="23637" spans="3:4" ht="15" hidden="1" customHeight="1" x14ac:dyDescent="0.25">
      <c r="C23637" s="160" t="s">
        <v>309</v>
      </c>
      <c r="D23637" s="161">
        <v>572.57000000000005</v>
      </c>
    </row>
    <row r="23638" spans="3:4" ht="15" hidden="1" customHeight="1" x14ac:dyDescent="0.25">
      <c r="C23638" s="158" t="s">
        <v>545</v>
      </c>
      <c r="D23638" s="159">
        <v>326.91000000000003</v>
      </c>
    </row>
    <row r="23639" spans="3:4" ht="15" hidden="1" customHeight="1" x14ac:dyDescent="0.25">
      <c r="C23639" s="160" t="s">
        <v>543</v>
      </c>
      <c r="D23639" s="161">
        <v>44.57</v>
      </c>
    </row>
    <row r="23640" spans="3:4" ht="15" hidden="1" customHeight="1" x14ac:dyDescent="0.25">
      <c r="C23640" s="158" t="s">
        <v>549</v>
      </c>
      <c r="D23640" s="159">
        <v>974.5</v>
      </c>
    </row>
    <row r="23641" spans="3:4" ht="15" hidden="1" customHeight="1" x14ac:dyDescent="0.25">
      <c r="C23641" s="160" t="s">
        <v>553</v>
      </c>
      <c r="D23641" s="161">
        <v>21.43</v>
      </c>
    </row>
    <row r="23642" spans="3:4" ht="15" hidden="1" customHeight="1" x14ac:dyDescent="0.25">
      <c r="C23642" s="158" t="s">
        <v>554</v>
      </c>
      <c r="D23642" s="159">
        <v>645.82000000000005</v>
      </c>
    </row>
    <row r="23643" spans="3:4" ht="15" hidden="1" customHeight="1" x14ac:dyDescent="0.25">
      <c r="C23643" s="160" t="s">
        <v>549</v>
      </c>
      <c r="D23643" s="161">
        <v>1252.5899999999999</v>
      </c>
    </row>
    <row r="23644" spans="3:4" ht="15" hidden="1" customHeight="1" x14ac:dyDescent="0.25">
      <c r="C23644" s="158" t="s">
        <v>542</v>
      </c>
      <c r="D23644" s="159">
        <v>724.08</v>
      </c>
    </row>
    <row r="23645" spans="3:4" ht="15" hidden="1" customHeight="1" x14ac:dyDescent="0.25">
      <c r="C23645" s="160" t="s">
        <v>547</v>
      </c>
      <c r="D23645" s="161">
        <v>1208.77</v>
      </c>
    </row>
    <row r="23646" spans="3:4" ht="15" hidden="1" customHeight="1" x14ac:dyDescent="0.25">
      <c r="C23646" s="158" t="s">
        <v>553</v>
      </c>
      <c r="D23646" s="159">
        <v>838.22</v>
      </c>
    </row>
    <row r="23647" spans="3:4" ht="15" hidden="1" customHeight="1" x14ac:dyDescent="0.25">
      <c r="C23647" s="160" t="s">
        <v>549</v>
      </c>
      <c r="D23647" s="161">
        <v>329.73</v>
      </c>
    </row>
    <row r="23648" spans="3:4" ht="15" hidden="1" customHeight="1" x14ac:dyDescent="0.25">
      <c r="C23648" s="158" t="s">
        <v>547</v>
      </c>
      <c r="D23648" s="159">
        <v>276.2</v>
      </c>
    </row>
    <row r="23649" spans="3:4" ht="15" hidden="1" customHeight="1" x14ac:dyDescent="0.25">
      <c r="C23649" s="160" t="s">
        <v>551</v>
      </c>
      <c r="D23649" s="161">
        <v>992.89</v>
      </c>
    </row>
    <row r="23650" spans="3:4" ht="15" hidden="1" customHeight="1" x14ac:dyDescent="0.25">
      <c r="C23650" s="158" t="s">
        <v>309</v>
      </c>
      <c r="D23650" s="159">
        <v>444.73</v>
      </c>
    </row>
    <row r="23651" spans="3:4" ht="15" hidden="1" customHeight="1" x14ac:dyDescent="0.25">
      <c r="C23651" s="160" t="s">
        <v>546</v>
      </c>
      <c r="D23651" s="161">
        <v>240.81</v>
      </c>
    </row>
    <row r="23652" spans="3:4" ht="15" hidden="1" customHeight="1" x14ac:dyDescent="0.25">
      <c r="C23652" s="158" t="s">
        <v>307</v>
      </c>
      <c r="D23652" s="159">
        <v>634.91999999999996</v>
      </c>
    </row>
    <row r="23653" spans="3:4" ht="15" hidden="1" customHeight="1" x14ac:dyDescent="0.25">
      <c r="C23653" s="160" t="s">
        <v>309</v>
      </c>
      <c r="D23653" s="161">
        <v>87.97</v>
      </c>
    </row>
    <row r="23654" spans="3:4" ht="15" hidden="1" customHeight="1" x14ac:dyDescent="0.25">
      <c r="C23654" s="158" t="s">
        <v>553</v>
      </c>
      <c r="D23654" s="159">
        <v>626.29</v>
      </c>
    </row>
    <row r="23655" spans="3:4" ht="15" hidden="1" customHeight="1" x14ac:dyDescent="0.25">
      <c r="C23655" s="160" t="s">
        <v>545</v>
      </c>
      <c r="D23655" s="161">
        <v>39.89</v>
      </c>
    </row>
    <row r="23656" spans="3:4" ht="15" hidden="1" customHeight="1" x14ac:dyDescent="0.25">
      <c r="C23656" s="158" t="s">
        <v>540</v>
      </c>
      <c r="D23656" s="159">
        <v>204.49</v>
      </c>
    </row>
    <row r="23657" spans="3:4" ht="15" hidden="1" customHeight="1" x14ac:dyDescent="0.25">
      <c r="C23657" s="160" t="s">
        <v>553</v>
      </c>
      <c r="D23657" s="161">
        <v>130.27000000000001</v>
      </c>
    </row>
    <row r="23658" spans="3:4" ht="15" hidden="1" customHeight="1" x14ac:dyDescent="0.25">
      <c r="C23658" s="158" t="s">
        <v>551</v>
      </c>
      <c r="D23658" s="159">
        <v>181.38</v>
      </c>
    </row>
    <row r="23659" spans="3:4" ht="15" hidden="1" customHeight="1" x14ac:dyDescent="0.25">
      <c r="C23659" s="160" t="s">
        <v>550</v>
      </c>
      <c r="D23659" s="161">
        <v>1144.74</v>
      </c>
    </row>
    <row r="23660" spans="3:4" ht="15" hidden="1" customHeight="1" x14ac:dyDescent="0.25">
      <c r="C23660" s="158" t="s">
        <v>307</v>
      </c>
      <c r="D23660" s="159">
        <v>360.41</v>
      </c>
    </row>
    <row r="23661" spans="3:4" ht="15" hidden="1" customHeight="1" x14ac:dyDescent="0.25">
      <c r="C23661" s="160" t="s">
        <v>312</v>
      </c>
      <c r="D23661" s="161">
        <v>543.66</v>
      </c>
    </row>
    <row r="23662" spans="3:4" ht="15" hidden="1" customHeight="1" x14ac:dyDescent="0.25">
      <c r="C23662" s="158" t="s">
        <v>552</v>
      </c>
      <c r="D23662" s="159">
        <v>548.01</v>
      </c>
    </row>
    <row r="23663" spans="3:4" ht="15" hidden="1" customHeight="1" x14ac:dyDescent="0.25">
      <c r="C23663" s="160" t="s">
        <v>557</v>
      </c>
      <c r="D23663" s="161">
        <v>1118.77</v>
      </c>
    </row>
    <row r="23664" spans="3:4" ht="15" hidden="1" customHeight="1" x14ac:dyDescent="0.25">
      <c r="C23664" s="158" t="s">
        <v>542</v>
      </c>
      <c r="D23664" s="159">
        <v>1142.8900000000001</v>
      </c>
    </row>
    <row r="23665" spans="3:4" ht="15" hidden="1" customHeight="1" x14ac:dyDescent="0.25">
      <c r="C23665" s="160" t="s">
        <v>549</v>
      </c>
      <c r="D23665" s="161">
        <v>474.6</v>
      </c>
    </row>
    <row r="23666" spans="3:4" ht="15" hidden="1" customHeight="1" x14ac:dyDescent="0.25">
      <c r="C23666" s="158" t="s">
        <v>554</v>
      </c>
      <c r="D23666" s="159">
        <v>676.55</v>
      </c>
    </row>
    <row r="23667" spans="3:4" ht="15" hidden="1" customHeight="1" x14ac:dyDescent="0.25">
      <c r="C23667" s="160" t="s">
        <v>541</v>
      </c>
      <c r="D23667" s="161">
        <v>51.7</v>
      </c>
    </row>
    <row r="23668" spans="3:4" ht="15" hidden="1" customHeight="1" x14ac:dyDescent="0.25">
      <c r="C23668" s="158" t="s">
        <v>553</v>
      </c>
      <c r="D23668" s="159">
        <v>656.91</v>
      </c>
    </row>
    <row r="23669" spans="3:4" ht="15" hidden="1" customHeight="1" x14ac:dyDescent="0.25">
      <c r="C23669" s="160" t="s">
        <v>542</v>
      </c>
      <c r="D23669" s="161">
        <v>897.09</v>
      </c>
    </row>
    <row r="23670" spans="3:4" ht="15" hidden="1" customHeight="1" x14ac:dyDescent="0.25">
      <c r="C23670" s="158" t="s">
        <v>308</v>
      </c>
      <c r="D23670" s="159">
        <v>472.39</v>
      </c>
    </row>
    <row r="23671" spans="3:4" ht="15" hidden="1" customHeight="1" x14ac:dyDescent="0.25">
      <c r="C23671" s="160" t="s">
        <v>539</v>
      </c>
      <c r="D23671" s="161">
        <v>799.13</v>
      </c>
    </row>
    <row r="23672" spans="3:4" ht="15" hidden="1" customHeight="1" x14ac:dyDescent="0.25">
      <c r="C23672" s="158" t="s">
        <v>557</v>
      </c>
      <c r="D23672" s="159">
        <v>392.09</v>
      </c>
    </row>
    <row r="23673" spans="3:4" ht="15" hidden="1" customHeight="1" x14ac:dyDescent="0.25">
      <c r="C23673" s="160" t="s">
        <v>556</v>
      </c>
      <c r="D23673" s="161">
        <v>734.99</v>
      </c>
    </row>
    <row r="23674" spans="3:4" ht="15" hidden="1" customHeight="1" x14ac:dyDescent="0.25">
      <c r="C23674" s="158" t="s">
        <v>539</v>
      </c>
      <c r="D23674" s="159">
        <v>518.23</v>
      </c>
    </row>
    <row r="23675" spans="3:4" ht="15" hidden="1" customHeight="1" x14ac:dyDescent="0.25">
      <c r="C23675" s="160" t="s">
        <v>546</v>
      </c>
      <c r="D23675" s="161">
        <v>452.51</v>
      </c>
    </row>
    <row r="23676" spans="3:4" ht="15" hidden="1" customHeight="1" x14ac:dyDescent="0.25">
      <c r="C23676" s="158" t="s">
        <v>544</v>
      </c>
      <c r="D23676" s="159">
        <v>113.75</v>
      </c>
    </row>
    <row r="23677" spans="3:4" ht="15" hidden="1" customHeight="1" x14ac:dyDescent="0.25">
      <c r="C23677" s="160" t="s">
        <v>308</v>
      </c>
      <c r="D23677" s="161">
        <v>434.56</v>
      </c>
    </row>
    <row r="23678" spans="3:4" ht="15" hidden="1" customHeight="1" x14ac:dyDescent="0.25">
      <c r="C23678" s="158" t="s">
        <v>312</v>
      </c>
      <c r="D23678" s="159">
        <v>1213.28</v>
      </c>
    </row>
    <row r="23679" spans="3:4" ht="15" hidden="1" customHeight="1" x14ac:dyDescent="0.25">
      <c r="C23679" s="160" t="s">
        <v>552</v>
      </c>
      <c r="D23679" s="161">
        <v>453.86</v>
      </c>
    </row>
    <row r="23680" spans="3:4" ht="15" hidden="1" customHeight="1" x14ac:dyDescent="0.25">
      <c r="C23680" s="158" t="s">
        <v>308</v>
      </c>
      <c r="D23680" s="159">
        <v>311.08999999999997</v>
      </c>
    </row>
    <row r="23681" spans="3:4" ht="15" hidden="1" customHeight="1" x14ac:dyDescent="0.25">
      <c r="C23681" s="160" t="s">
        <v>546</v>
      </c>
      <c r="D23681" s="161">
        <v>257.47000000000003</v>
      </c>
    </row>
    <row r="23682" spans="3:4" ht="15" hidden="1" customHeight="1" x14ac:dyDescent="0.25">
      <c r="C23682" s="158" t="s">
        <v>543</v>
      </c>
      <c r="D23682" s="159">
        <v>554.98</v>
      </c>
    </row>
    <row r="23683" spans="3:4" ht="15" hidden="1" customHeight="1" x14ac:dyDescent="0.25">
      <c r="C23683" s="160" t="s">
        <v>542</v>
      </c>
      <c r="D23683" s="161">
        <v>1231.44</v>
      </c>
    </row>
    <row r="23684" spans="3:4" ht="15" hidden="1" customHeight="1" x14ac:dyDescent="0.25">
      <c r="C23684" s="158" t="s">
        <v>554</v>
      </c>
      <c r="D23684" s="159">
        <v>1067.08</v>
      </c>
    </row>
    <row r="23685" spans="3:4" ht="15" hidden="1" customHeight="1" x14ac:dyDescent="0.25">
      <c r="C23685" s="160" t="s">
        <v>545</v>
      </c>
      <c r="D23685" s="161">
        <v>1117.92</v>
      </c>
    </row>
    <row r="23686" spans="3:4" ht="15" hidden="1" customHeight="1" x14ac:dyDescent="0.25">
      <c r="C23686" s="158" t="s">
        <v>553</v>
      </c>
      <c r="D23686" s="159">
        <v>374.84</v>
      </c>
    </row>
    <row r="23687" spans="3:4" ht="15" hidden="1" customHeight="1" x14ac:dyDescent="0.25">
      <c r="C23687" s="160" t="s">
        <v>553</v>
      </c>
      <c r="D23687" s="161">
        <v>1035.55</v>
      </c>
    </row>
    <row r="23688" spans="3:4" ht="15" hidden="1" customHeight="1" x14ac:dyDescent="0.25">
      <c r="C23688" s="158" t="s">
        <v>545</v>
      </c>
      <c r="D23688" s="159">
        <v>1224.45</v>
      </c>
    </row>
    <row r="23689" spans="3:4" ht="15" hidden="1" customHeight="1" x14ac:dyDescent="0.25">
      <c r="C23689" s="160" t="s">
        <v>308</v>
      </c>
      <c r="D23689" s="161">
        <v>1296.68</v>
      </c>
    </row>
    <row r="23690" spans="3:4" ht="15" hidden="1" customHeight="1" x14ac:dyDescent="0.25">
      <c r="C23690" s="158" t="s">
        <v>550</v>
      </c>
      <c r="D23690" s="159">
        <v>702.67</v>
      </c>
    </row>
    <row r="23691" spans="3:4" ht="15" hidden="1" customHeight="1" x14ac:dyDescent="0.25">
      <c r="C23691" s="160" t="s">
        <v>309</v>
      </c>
      <c r="D23691" s="161">
        <v>651.92999999999995</v>
      </c>
    </row>
    <row r="23692" spans="3:4" ht="15" hidden="1" customHeight="1" x14ac:dyDescent="0.25">
      <c r="C23692" s="158" t="s">
        <v>312</v>
      </c>
      <c r="D23692" s="159">
        <v>79.73</v>
      </c>
    </row>
    <row r="23693" spans="3:4" ht="15" hidden="1" customHeight="1" x14ac:dyDescent="0.25">
      <c r="C23693" s="160" t="s">
        <v>307</v>
      </c>
      <c r="D23693" s="161">
        <v>945.4</v>
      </c>
    </row>
    <row r="23694" spans="3:4" ht="15" hidden="1" customHeight="1" x14ac:dyDescent="0.25">
      <c r="C23694" s="158" t="s">
        <v>312</v>
      </c>
      <c r="D23694" s="159">
        <v>917.41</v>
      </c>
    </row>
    <row r="23695" spans="3:4" ht="15" hidden="1" customHeight="1" x14ac:dyDescent="0.25">
      <c r="C23695" s="160" t="s">
        <v>549</v>
      </c>
      <c r="D23695" s="161">
        <v>1131.07</v>
      </c>
    </row>
    <row r="23696" spans="3:4" ht="15" hidden="1" customHeight="1" x14ac:dyDescent="0.25">
      <c r="C23696" s="158" t="s">
        <v>539</v>
      </c>
      <c r="D23696" s="159">
        <v>493.39</v>
      </c>
    </row>
    <row r="23697" spans="3:4" ht="15" hidden="1" customHeight="1" x14ac:dyDescent="0.25">
      <c r="C23697" s="160" t="s">
        <v>547</v>
      </c>
      <c r="D23697" s="161">
        <v>982.77</v>
      </c>
    </row>
    <row r="23698" spans="3:4" ht="15" hidden="1" customHeight="1" x14ac:dyDescent="0.25">
      <c r="C23698" s="158" t="s">
        <v>539</v>
      </c>
      <c r="D23698" s="159">
        <v>1156.78</v>
      </c>
    </row>
    <row r="23699" spans="3:4" ht="15" hidden="1" customHeight="1" x14ac:dyDescent="0.25">
      <c r="C23699" s="160" t="s">
        <v>553</v>
      </c>
      <c r="D23699" s="161">
        <v>364.43</v>
      </c>
    </row>
    <row r="23700" spans="3:4" ht="15" hidden="1" customHeight="1" x14ac:dyDescent="0.25">
      <c r="C23700" s="158" t="s">
        <v>547</v>
      </c>
      <c r="D23700" s="159">
        <v>1264.8499999999999</v>
      </c>
    </row>
    <row r="23701" spans="3:4" ht="15" hidden="1" customHeight="1" x14ac:dyDescent="0.25">
      <c r="C23701" s="160" t="s">
        <v>542</v>
      </c>
      <c r="D23701" s="161">
        <v>1143.7</v>
      </c>
    </row>
    <row r="23702" spans="3:4" ht="15" hidden="1" customHeight="1" x14ac:dyDescent="0.25">
      <c r="C23702" s="158" t="s">
        <v>308</v>
      </c>
      <c r="D23702" s="159">
        <v>299.49</v>
      </c>
    </row>
    <row r="23703" spans="3:4" ht="15" hidden="1" customHeight="1" x14ac:dyDescent="0.25">
      <c r="C23703" s="160" t="s">
        <v>555</v>
      </c>
      <c r="D23703" s="161">
        <v>869.07</v>
      </c>
    </row>
    <row r="23704" spans="3:4" ht="15" hidden="1" customHeight="1" x14ac:dyDescent="0.25">
      <c r="C23704" s="158" t="s">
        <v>554</v>
      </c>
      <c r="D23704" s="159">
        <v>888.6</v>
      </c>
    </row>
    <row r="23705" spans="3:4" ht="15" hidden="1" customHeight="1" x14ac:dyDescent="0.25">
      <c r="C23705" s="160" t="s">
        <v>549</v>
      </c>
      <c r="D23705" s="161">
        <v>537.07000000000005</v>
      </c>
    </row>
    <row r="23706" spans="3:4" ht="15" hidden="1" customHeight="1" x14ac:dyDescent="0.25">
      <c r="C23706" s="158" t="s">
        <v>552</v>
      </c>
      <c r="D23706" s="159">
        <v>376.21</v>
      </c>
    </row>
    <row r="23707" spans="3:4" ht="15" hidden="1" customHeight="1" x14ac:dyDescent="0.25">
      <c r="C23707" s="160" t="s">
        <v>556</v>
      </c>
      <c r="D23707" s="161">
        <v>1214.6600000000001</v>
      </c>
    </row>
    <row r="23708" spans="3:4" ht="15" hidden="1" customHeight="1" x14ac:dyDescent="0.25">
      <c r="C23708" s="158" t="s">
        <v>551</v>
      </c>
      <c r="D23708" s="159">
        <v>475.78</v>
      </c>
    </row>
    <row r="23709" spans="3:4" ht="15" hidden="1" customHeight="1" x14ac:dyDescent="0.25">
      <c r="C23709" s="160" t="s">
        <v>545</v>
      </c>
      <c r="D23709" s="161">
        <v>1228.9000000000001</v>
      </c>
    </row>
    <row r="23710" spans="3:4" ht="15" hidden="1" customHeight="1" x14ac:dyDescent="0.25">
      <c r="C23710" s="158" t="s">
        <v>549</v>
      </c>
      <c r="D23710" s="159">
        <v>672.74</v>
      </c>
    </row>
    <row r="23711" spans="3:4" ht="15" hidden="1" customHeight="1" x14ac:dyDescent="0.25">
      <c r="C23711" s="160" t="s">
        <v>548</v>
      </c>
      <c r="D23711" s="161">
        <v>243.92</v>
      </c>
    </row>
    <row r="23712" spans="3:4" ht="15" hidden="1" customHeight="1" x14ac:dyDescent="0.25">
      <c r="C23712" s="158" t="s">
        <v>554</v>
      </c>
      <c r="D23712" s="159">
        <v>651.77</v>
      </c>
    </row>
    <row r="23713" spans="3:4" ht="15" hidden="1" customHeight="1" x14ac:dyDescent="0.25">
      <c r="C23713" s="160" t="s">
        <v>539</v>
      </c>
      <c r="D23713" s="161">
        <v>748.05</v>
      </c>
    </row>
    <row r="23714" spans="3:4" ht="15" hidden="1" customHeight="1" x14ac:dyDescent="0.25">
      <c r="C23714" s="158" t="s">
        <v>544</v>
      </c>
      <c r="D23714" s="159">
        <v>665.23</v>
      </c>
    </row>
    <row r="23715" spans="3:4" ht="15" hidden="1" customHeight="1" x14ac:dyDescent="0.25">
      <c r="C23715" s="160" t="s">
        <v>553</v>
      </c>
      <c r="D23715" s="161">
        <v>1045.3800000000001</v>
      </c>
    </row>
    <row r="23716" spans="3:4" ht="15" hidden="1" customHeight="1" x14ac:dyDescent="0.25">
      <c r="C23716" s="158" t="s">
        <v>556</v>
      </c>
      <c r="D23716" s="159">
        <v>985.45</v>
      </c>
    </row>
    <row r="23717" spans="3:4" ht="15" hidden="1" customHeight="1" x14ac:dyDescent="0.25">
      <c r="C23717" s="160" t="s">
        <v>542</v>
      </c>
      <c r="D23717" s="161">
        <v>940.51</v>
      </c>
    </row>
    <row r="23718" spans="3:4" ht="15" hidden="1" customHeight="1" x14ac:dyDescent="0.25">
      <c r="C23718" s="158" t="s">
        <v>541</v>
      </c>
      <c r="D23718" s="159">
        <v>419.14</v>
      </c>
    </row>
    <row r="23719" spans="3:4" ht="15" hidden="1" customHeight="1" x14ac:dyDescent="0.25">
      <c r="C23719" s="160" t="s">
        <v>556</v>
      </c>
      <c r="D23719" s="161">
        <v>1030.76</v>
      </c>
    </row>
    <row r="23720" spans="3:4" ht="15" hidden="1" customHeight="1" x14ac:dyDescent="0.25">
      <c r="C23720" s="158" t="s">
        <v>308</v>
      </c>
      <c r="D23720" s="159">
        <v>493.19</v>
      </c>
    </row>
    <row r="23721" spans="3:4" ht="15" hidden="1" customHeight="1" x14ac:dyDescent="0.25">
      <c r="C23721" s="160" t="s">
        <v>543</v>
      </c>
      <c r="D23721" s="161">
        <v>658.68</v>
      </c>
    </row>
    <row r="23722" spans="3:4" ht="15" hidden="1" customHeight="1" x14ac:dyDescent="0.25">
      <c r="C23722" s="158" t="s">
        <v>309</v>
      </c>
      <c r="D23722" s="159">
        <v>245.99</v>
      </c>
    </row>
    <row r="23723" spans="3:4" ht="15" hidden="1" customHeight="1" x14ac:dyDescent="0.25">
      <c r="C23723" s="160" t="s">
        <v>556</v>
      </c>
      <c r="D23723" s="161">
        <v>560.42999999999995</v>
      </c>
    </row>
    <row r="23724" spans="3:4" ht="15" hidden="1" customHeight="1" x14ac:dyDescent="0.25">
      <c r="C23724" s="158" t="s">
        <v>540</v>
      </c>
      <c r="D23724" s="159">
        <v>1267.74</v>
      </c>
    </row>
    <row r="23725" spans="3:4" ht="15" hidden="1" customHeight="1" x14ac:dyDescent="0.25">
      <c r="C23725" s="160" t="s">
        <v>557</v>
      </c>
      <c r="D23725" s="161">
        <v>317.61</v>
      </c>
    </row>
    <row r="23726" spans="3:4" ht="15" hidden="1" customHeight="1" x14ac:dyDescent="0.25">
      <c r="C23726" s="158" t="s">
        <v>545</v>
      </c>
      <c r="D23726" s="159">
        <v>612.30999999999995</v>
      </c>
    </row>
    <row r="23727" spans="3:4" ht="15" hidden="1" customHeight="1" x14ac:dyDescent="0.25">
      <c r="C23727" s="160" t="s">
        <v>541</v>
      </c>
      <c r="D23727" s="161">
        <v>1082.69</v>
      </c>
    </row>
    <row r="23728" spans="3:4" ht="15" hidden="1" customHeight="1" x14ac:dyDescent="0.25">
      <c r="C23728" s="158" t="s">
        <v>552</v>
      </c>
      <c r="D23728" s="159">
        <v>838.45</v>
      </c>
    </row>
    <row r="23729" spans="3:4" ht="15" hidden="1" customHeight="1" x14ac:dyDescent="0.25">
      <c r="C23729" s="160" t="s">
        <v>556</v>
      </c>
      <c r="D23729" s="161">
        <v>669.85</v>
      </c>
    </row>
    <row r="23730" spans="3:4" ht="15" hidden="1" customHeight="1" x14ac:dyDescent="0.25">
      <c r="C23730" s="158" t="s">
        <v>308</v>
      </c>
      <c r="D23730" s="159">
        <v>496.32</v>
      </c>
    </row>
    <row r="23731" spans="3:4" ht="15" hidden="1" customHeight="1" x14ac:dyDescent="0.25">
      <c r="C23731" s="160" t="s">
        <v>545</v>
      </c>
      <c r="D23731" s="161">
        <v>66.03</v>
      </c>
    </row>
    <row r="23732" spans="3:4" ht="15" hidden="1" customHeight="1" x14ac:dyDescent="0.25">
      <c r="C23732" s="158" t="s">
        <v>544</v>
      </c>
      <c r="D23732" s="159">
        <v>628.94000000000005</v>
      </c>
    </row>
    <row r="23733" spans="3:4" ht="15" hidden="1" customHeight="1" x14ac:dyDescent="0.25">
      <c r="C23733" s="160" t="s">
        <v>543</v>
      </c>
      <c r="D23733" s="161">
        <v>575.95000000000005</v>
      </c>
    </row>
    <row r="23734" spans="3:4" ht="15" hidden="1" customHeight="1" x14ac:dyDescent="0.25">
      <c r="C23734" s="158" t="s">
        <v>543</v>
      </c>
      <c r="D23734" s="159">
        <v>265.24</v>
      </c>
    </row>
    <row r="23735" spans="3:4" ht="15" hidden="1" customHeight="1" x14ac:dyDescent="0.25">
      <c r="C23735" s="160" t="s">
        <v>309</v>
      </c>
      <c r="D23735" s="161">
        <v>432.34</v>
      </c>
    </row>
    <row r="23736" spans="3:4" ht="15" hidden="1" customHeight="1" x14ac:dyDescent="0.25">
      <c r="C23736" s="158" t="s">
        <v>541</v>
      </c>
      <c r="D23736" s="159">
        <v>327.56</v>
      </c>
    </row>
    <row r="23737" spans="3:4" ht="15" hidden="1" customHeight="1" x14ac:dyDescent="0.25">
      <c r="C23737" s="160" t="s">
        <v>308</v>
      </c>
      <c r="D23737" s="161">
        <v>612.98</v>
      </c>
    </row>
    <row r="23738" spans="3:4" ht="15" hidden="1" customHeight="1" x14ac:dyDescent="0.25">
      <c r="C23738" s="158" t="s">
        <v>549</v>
      </c>
      <c r="D23738" s="159">
        <v>755.93</v>
      </c>
    </row>
    <row r="23739" spans="3:4" ht="15" hidden="1" customHeight="1" x14ac:dyDescent="0.25">
      <c r="C23739" s="160" t="s">
        <v>308</v>
      </c>
      <c r="D23739" s="161">
        <v>473.07</v>
      </c>
    </row>
    <row r="23740" spans="3:4" ht="15" hidden="1" customHeight="1" x14ac:dyDescent="0.25">
      <c r="C23740" s="158" t="s">
        <v>553</v>
      </c>
      <c r="D23740" s="159">
        <v>371.62</v>
      </c>
    </row>
    <row r="23741" spans="3:4" ht="15" hidden="1" customHeight="1" x14ac:dyDescent="0.25">
      <c r="C23741" s="160" t="s">
        <v>546</v>
      </c>
      <c r="D23741" s="161">
        <v>800.96</v>
      </c>
    </row>
    <row r="23742" spans="3:4" ht="15" hidden="1" customHeight="1" x14ac:dyDescent="0.25">
      <c r="C23742" s="158" t="s">
        <v>546</v>
      </c>
      <c r="D23742" s="159">
        <v>344.9</v>
      </c>
    </row>
    <row r="23743" spans="3:4" ht="15" hidden="1" customHeight="1" x14ac:dyDescent="0.25">
      <c r="C23743" s="160" t="s">
        <v>557</v>
      </c>
      <c r="D23743" s="161">
        <v>546.05999999999995</v>
      </c>
    </row>
    <row r="23744" spans="3:4" ht="15" hidden="1" customHeight="1" x14ac:dyDescent="0.25">
      <c r="C23744" s="158" t="s">
        <v>309</v>
      </c>
      <c r="D23744" s="159">
        <v>479.56</v>
      </c>
    </row>
    <row r="23745" spans="3:4" ht="15" hidden="1" customHeight="1" x14ac:dyDescent="0.25">
      <c r="C23745" s="160" t="s">
        <v>309</v>
      </c>
      <c r="D23745" s="161">
        <v>335.56</v>
      </c>
    </row>
    <row r="23746" spans="3:4" ht="15" hidden="1" customHeight="1" x14ac:dyDescent="0.25">
      <c r="C23746" s="158" t="s">
        <v>552</v>
      </c>
      <c r="D23746" s="159">
        <v>455.9</v>
      </c>
    </row>
    <row r="23747" spans="3:4" ht="15" hidden="1" customHeight="1" x14ac:dyDescent="0.25">
      <c r="C23747" s="160" t="s">
        <v>552</v>
      </c>
      <c r="D23747" s="161">
        <v>102</v>
      </c>
    </row>
    <row r="23748" spans="3:4" ht="15" hidden="1" customHeight="1" x14ac:dyDescent="0.25">
      <c r="C23748" s="158" t="s">
        <v>540</v>
      </c>
      <c r="D23748" s="159">
        <v>271.55</v>
      </c>
    </row>
    <row r="23749" spans="3:4" ht="15" hidden="1" customHeight="1" x14ac:dyDescent="0.25">
      <c r="C23749" s="160" t="s">
        <v>546</v>
      </c>
      <c r="D23749" s="161">
        <v>985.73</v>
      </c>
    </row>
    <row r="23750" spans="3:4" ht="15" hidden="1" customHeight="1" x14ac:dyDescent="0.25">
      <c r="C23750" s="158" t="s">
        <v>547</v>
      </c>
      <c r="D23750" s="159">
        <v>625.36</v>
      </c>
    </row>
    <row r="23751" spans="3:4" ht="15" hidden="1" customHeight="1" x14ac:dyDescent="0.25">
      <c r="C23751" s="160" t="s">
        <v>552</v>
      </c>
      <c r="D23751" s="161">
        <v>562.69000000000005</v>
      </c>
    </row>
    <row r="23752" spans="3:4" ht="15" hidden="1" customHeight="1" x14ac:dyDescent="0.25">
      <c r="C23752" s="158" t="s">
        <v>543</v>
      </c>
      <c r="D23752" s="159">
        <v>1056.29</v>
      </c>
    </row>
    <row r="23753" spans="3:4" ht="15" hidden="1" customHeight="1" x14ac:dyDescent="0.25">
      <c r="C23753" s="160" t="s">
        <v>555</v>
      </c>
      <c r="D23753" s="161">
        <v>25.26</v>
      </c>
    </row>
    <row r="23754" spans="3:4" ht="15" hidden="1" customHeight="1" x14ac:dyDescent="0.25">
      <c r="C23754" s="158" t="s">
        <v>554</v>
      </c>
      <c r="D23754" s="159">
        <v>570.20000000000005</v>
      </c>
    </row>
    <row r="23755" spans="3:4" ht="15" hidden="1" customHeight="1" x14ac:dyDescent="0.25">
      <c r="C23755" s="160" t="s">
        <v>312</v>
      </c>
      <c r="D23755" s="161">
        <v>1019.27</v>
      </c>
    </row>
    <row r="23756" spans="3:4" ht="15" hidden="1" customHeight="1" x14ac:dyDescent="0.25">
      <c r="C23756" s="158" t="s">
        <v>543</v>
      </c>
      <c r="D23756" s="159">
        <v>385.45</v>
      </c>
    </row>
    <row r="23757" spans="3:4" ht="15" hidden="1" customHeight="1" x14ac:dyDescent="0.25">
      <c r="C23757" s="160" t="s">
        <v>539</v>
      </c>
      <c r="D23757" s="161">
        <v>179.03</v>
      </c>
    </row>
    <row r="23758" spans="3:4" ht="15" hidden="1" customHeight="1" x14ac:dyDescent="0.25">
      <c r="C23758" s="158" t="s">
        <v>550</v>
      </c>
      <c r="D23758" s="159">
        <v>147.76</v>
      </c>
    </row>
    <row r="23759" spans="3:4" ht="15" hidden="1" customHeight="1" x14ac:dyDescent="0.25">
      <c r="C23759" s="160" t="s">
        <v>540</v>
      </c>
      <c r="D23759" s="161">
        <v>541.45000000000005</v>
      </c>
    </row>
    <row r="23760" spans="3:4" ht="15" hidden="1" customHeight="1" x14ac:dyDescent="0.25">
      <c r="C23760" s="158" t="s">
        <v>541</v>
      </c>
      <c r="D23760" s="159">
        <v>750.21</v>
      </c>
    </row>
    <row r="23761" spans="3:4" ht="15" hidden="1" customHeight="1" x14ac:dyDescent="0.25">
      <c r="C23761" s="160" t="s">
        <v>312</v>
      </c>
      <c r="D23761" s="161">
        <v>172.72</v>
      </c>
    </row>
    <row r="23762" spans="3:4" ht="15" hidden="1" customHeight="1" x14ac:dyDescent="0.25">
      <c r="C23762" s="158" t="s">
        <v>549</v>
      </c>
      <c r="D23762" s="159">
        <v>1005.19</v>
      </c>
    </row>
    <row r="23763" spans="3:4" ht="15" hidden="1" customHeight="1" x14ac:dyDescent="0.25">
      <c r="C23763" s="160" t="s">
        <v>312</v>
      </c>
      <c r="D23763" s="161">
        <v>289.36</v>
      </c>
    </row>
    <row r="23764" spans="3:4" ht="15" hidden="1" customHeight="1" x14ac:dyDescent="0.25">
      <c r="C23764" s="158" t="s">
        <v>547</v>
      </c>
      <c r="D23764" s="159">
        <v>685.98</v>
      </c>
    </row>
    <row r="23765" spans="3:4" ht="15" hidden="1" customHeight="1" x14ac:dyDescent="0.25">
      <c r="C23765" s="160" t="s">
        <v>547</v>
      </c>
      <c r="D23765" s="161">
        <v>612.9</v>
      </c>
    </row>
    <row r="23766" spans="3:4" ht="15" hidden="1" customHeight="1" x14ac:dyDescent="0.25">
      <c r="C23766" s="158" t="s">
        <v>542</v>
      </c>
      <c r="D23766" s="159">
        <v>209.03</v>
      </c>
    </row>
    <row r="23767" spans="3:4" ht="15" hidden="1" customHeight="1" x14ac:dyDescent="0.25">
      <c r="C23767" s="160" t="s">
        <v>546</v>
      </c>
      <c r="D23767" s="161">
        <v>1085.77</v>
      </c>
    </row>
    <row r="23768" spans="3:4" ht="15" hidden="1" customHeight="1" x14ac:dyDescent="0.25">
      <c r="C23768" s="158" t="s">
        <v>542</v>
      </c>
      <c r="D23768" s="159">
        <v>1249.08</v>
      </c>
    </row>
    <row r="23769" spans="3:4" ht="15" hidden="1" customHeight="1" x14ac:dyDescent="0.25">
      <c r="C23769" s="160" t="s">
        <v>312</v>
      </c>
      <c r="D23769" s="161">
        <v>913.31</v>
      </c>
    </row>
    <row r="23770" spans="3:4" ht="15" hidden="1" customHeight="1" x14ac:dyDescent="0.25">
      <c r="C23770" s="158" t="s">
        <v>557</v>
      </c>
      <c r="D23770" s="159">
        <v>507.1</v>
      </c>
    </row>
    <row r="23771" spans="3:4" ht="15" hidden="1" customHeight="1" x14ac:dyDescent="0.25">
      <c r="C23771" s="160" t="s">
        <v>309</v>
      </c>
      <c r="D23771" s="161">
        <v>885.66</v>
      </c>
    </row>
    <row r="23772" spans="3:4" ht="15" hidden="1" customHeight="1" x14ac:dyDescent="0.25">
      <c r="C23772" s="158" t="s">
        <v>546</v>
      </c>
      <c r="D23772" s="159">
        <v>1064.1099999999999</v>
      </c>
    </row>
    <row r="23773" spans="3:4" ht="15" hidden="1" customHeight="1" x14ac:dyDescent="0.25">
      <c r="C23773" s="160" t="s">
        <v>548</v>
      </c>
      <c r="D23773" s="161">
        <v>1000</v>
      </c>
    </row>
    <row r="23774" spans="3:4" ht="15" hidden="1" customHeight="1" x14ac:dyDescent="0.25">
      <c r="C23774" s="158" t="s">
        <v>557</v>
      </c>
      <c r="D23774" s="159">
        <v>869.56</v>
      </c>
    </row>
    <row r="23775" spans="3:4" ht="15" hidden="1" customHeight="1" x14ac:dyDescent="0.25">
      <c r="C23775" s="160" t="s">
        <v>553</v>
      </c>
      <c r="D23775" s="161">
        <v>269.23</v>
      </c>
    </row>
    <row r="23776" spans="3:4" ht="15" hidden="1" customHeight="1" x14ac:dyDescent="0.25">
      <c r="C23776" s="158" t="s">
        <v>545</v>
      </c>
      <c r="D23776" s="159">
        <v>882.05</v>
      </c>
    </row>
    <row r="23777" spans="3:4" ht="15" hidden="1" customHeight="1" x14ac:dyDescent="0.25">
      <c r="C23777" s="160" t="s">
        <v>543</v>
      </c>
      <c r="D23777" s="161">
        <v>513.24</v>
      </c>
    </row>
    <row r="23778" spans="3:4" ht="15" hidden="1" customHeight="1" x14ac:dyDescent="0.25">
      <c r="C23778" s="158" t="s">
        <v>312</v>
      </c>
      <c r="D23778" s="159">
        <v>739.75</v>
      </c>
    </row>
    <row r="23779" spans="3:4" ht="15" hidden="1" customHeight="1" x14ac:dyDescent="0.25">
      <c r="C23779" s="160" t="s">
        <v>552</v>
      </c>
      <c r="D23779" s="161">
        <v>1114.71</v>
      </c>
    </row>
    <row r="23780" spans="3:4" ht="15" hidden="1" customHeight="1" x14ac:dyDescent="0.25">
      <c r="C23780" s="158" t="s">
        <v>549</v>
      </c>
      <c r="D23780" s="159">
        <v>853.97</v>
      </c>
    </row>
    <row r="23781" spans="3:4" ht="15" hidden="1" customHeight="1" x14ac:dyDescent="0.25">
      <c r="C23781" s="160" t="s">
        <v>545</v>
      </c>
      <c r="D23781" s="161">
        <v>234.56</v>
      </c>
    </row>
    <row r="23782" spans="3:4" ht="15" hidden="1" customHeight="1" x14ac:dyDescent="0.25">
      <c r="C23782" s="158" t="s">
        <v>309</v>
      </c>
      <c r="D23782" s="159">
        <v>571.80999999999995</v>
      </c>
    </row>
    <row r="23783" spans="3:4" ht="15" hidden="1" customHeight="1" x14ac:dyDescent="0.25">
      <c r="C23783" s="160" t="s">
        <v>539</v>
      </c>
      <c r="D23783" s="161">
        <v>589.32000000000005</v>
      </c>
    </row>
    <row r="23784" spans="3:4" ht="15" hidden="1" customHeight="1" x14ac:dyDescent="0.25">
      <c r="C23784" s="158" t="s">
        <v>545</v>
      </c>
      <c r="D23784" s="159">
        <v>559.19000000000005</v>
      </c>
    </row>
    <row r="23785" spans="3:4" ht="15" hidden="1" customHeight="1" x14ac:dyDescent="0.25">
      <c r="C23785" s="160" t="s">
        <v>540</v>
      </c>
      <c r="D23785" s="161">
        <v>1151.1500000000001</v>
      </c>
    </row>
    <row r="23786" spans="3:4" ht="15" hidden="1" customHeight="1" x14ac:dyDescent="0.25">
      <c r="C23786" s="158" t="s">
        <v>552</v>
      </c>
      <c r="D23786" s="159">
        <v>1019.82</v>
      </c>
    </row>
    <row r="23787" spans="3:4" ht="15" hidden="1" customHeight="1" x14ac:dyDescent="0.25">
      <c r="C23787" s="160" t="s">
        <v>545</v>
      </c>
      <c r="D23787" s="161">
        <v>832.89</v>
      </c>
    </row>
    <row r="23788" spans="3:4" ht="15" hidden="1" customHeight="1" x14ac:dyDescent="0.25">
      <c r="C23788" s="158" t="s">
        <v>540</v>
      </c>
      <c r="D23788" s="159">
        <v>607.95000000000005</v>
      </c>
    </row>
    <row r="23789" spans="3:4" ht="15" hidden="1" customHeight="1" x14ac:dyDescent="0.25">
      <c r="C23789" s="160" t="s">
        <v>308</v>
      </c>
      <c r="D23789" s="161">
        <v>330.6</v>
      </c>
    </row>
    <row r="23790" spans="3:4" ht="15" hidden="1" customHeight="1" x14ac:dyDescent="0.25">
      <c r="C23790" s="158" t="s">
        <v>312</v>
      </c>
      <c r="D23790" s="159">
        <v>875.32</v>
      </c>
    </row>
    <row r="23791" spans="3:4" ht="15" hidden="1" customHeight="1" x14ac:dyDescent="0.25">
      <c r="C23791" s="160" t="s">
        <v>553</v>
      </c>
      <c r="D23791" s="161">
        <v>514.34</v>
      </c>
    </row>
    <row r="23792" spans="3:4" ht="15" hidden="1" customHeight="1" x14ac:dyDescent="0.25">
      <c r="C23792" s="158" t="s">
        <v>540</v>
      </c>
      <c r="D23792" s="159">
        <v>599.87</v>
      </c>
    </row>
    <row r="23793" spans="3:4" ht="15" hidden="1" customHeight="1" x14ac:dyDescent="0.25">
      <c r="C23793" s="160" t="s">
        <v>552</v>
      </c>
      <c r="D23793" s="161">
        <v>1016.57</v>
      </c>
    </row>
    <row r="23794" spans="3:4" ht="15" hidden="1" customHeight="1" x14ac:dyDescent="0.25">
      <c r="C23794" s="158" t="s">
        <v>312</v>
      </c>
      <c r="D23794" s="159">
        <v>436.54</v>
      </c>
    </row>
    <row r="23795" spans="3:4" ht="15" hidden="1" customHeight="1" x14ac:dyDescent="0.25">
      <c r="C23795" s="160" t="s">
        <v>551</v>
      </c>
      <c r="D23795" s="161">
        <v>394.7</v>
      </c>
    </row>
    <row r="23796" spans="3:4" ht="15" hidden="1" customHeight="1" x14ac:dyDescent="0.25">
      <c r="C23796" s="158" t="s">
        <v>553</v>
      </c>
      <c r="D23796" s="159">
        <v>295.64</v>
      </c>
    </row>
    <row r="23797" spans="3:4" ht="15" hidden="1" customHeight="1" x14ac:dyDescent="0.25">
      <c r="C23797" s="160" t="s">
        <v>554</v>
      </c>
      <c r="D23797" s="161">
        <v>598.79</v>
      </c>
    </row>
    <row r="23798" spans="3:4" ht="15" hidden="1" customHeight="1" x14ac:dyDescent="0.25">
      <c r="C23798" s="158" t="s">
        <v>551</v>
      </c>
      <c r="D23798" s="159">
        <v>991.07</v>
      </c>
    </row>
    <row r="23799" spans="3:4" ht="15" hidden="1" customHeight="1" x14ac:dyDescent="0.25">
      <c r="C23799" s="160" t="s">
        <v>547</v>
      </c>
      <c r="D23799" s="161">
        <v>374.77</v>
      </c>
    </row>
    <row r="23800" spans="3:4" ht="15" hidden="1" customHeight="1" x14ac:dyDescent="0.25">
      <c r="C23800" s="158" t="s">
        <v>558</v>
      </c>
      <c r="D23800" s="159">
        <v>375.26</v>
      </c>
    </row>
    <row r="23801" spans="3:4" ht="15" hidden="1" customHeight="1" x14ac:dyDescent="0.25">
      <c r="C23801" s="160" t="s">
        <v>545</v>
      </c>
      <c r="D23801" s="161">
        <v>555.37</v>
      </c>
    </row>
    <row r="23802" spans="3:4" ht="15" hidden="1" customHeight="1" x14ac:dyDescent="0.25">
      <c r="C23802" s="158" t="s">
        <v>542</v>
      </c>
      <c r="D23802" s="159">
        <v>746.87</v>
      </c>
    </row>
    <row r="23803" spans="3:4" ht="15" hidden="1" customHeight="1" x14ac:dyDescent="0.25">
      <c r="C23803" s="160" t="s">
        <v>309</v>
      </c>
      <c r="D23803" s="161">
        <v>1065.3</v>
      </c>
    </row>
    <row r="23804" spans="3:4" ht="15" hidden="1" customHeight="1" x14ac:dyDescent="0.25">
      <c r="C23804" s="158" t="s">
        <v>557</v>
      </c>
      <c r="D23804" s="159">
        <v>1142.1400000000001</v>
      </c>
    </row>
    <row r="23805" spans="3:4" ht="15" hidden="1" customHeight="1" x14ac:dyDescent="0.25">
      <c r="C23805" s="160" t="s">
        <v>542</v>
      </c>
      <c r="D23805" s="161">
        <v>714</v>
      </c>
    </row>
    <row r="23806" spans="3:4" ht="15" hidden="1" customHeight="1" x14ac:dyDescent="0.25">
      <c r="C23806" s="158" t="s">
        <v>546</v>
      </c>
      <c r="D23806" s="159">
        <v>774.97</v>
      </c>
    </row>
    <row r="23807" spans="3:4" ht="15" hidden="1" customHeight="1" x14ac:dyDescent="0.25">
      <c r="C23807" s="160" t="s">
        <v>309</v>
      </c>
      <c r="D23807" s="161">
        <v>395.11</v>
      </c>
    </row>
    <row r="23808" spans="3:4" ht="15" hidden="1" customHeight="1" x14ac:dyDescent="0.25">
      <c r="C23808" s="158" t="s">
        <v>549</v>
      </c>
      <c r="D23808" s="159">
        <v>1136.2</v>
      </c>
    </row>
    <row r="23809" spans="3:4" ht="15" hidden="1" customHeight="1" x14ac:dyDescent="0.25">
      <c r="C23809" s="160" t="s">
        <v>307</v>
      </c>
      <c r="D23809" s="161">
        <v>598.30999999999995</v>
      </c>
    </row>
    <row r="23810" spans="3:4" ht="15" hidden="1" customHeight="1" x14ac:dyDescent="0.25">
      <c r="C23810" s="158" t="s">
        <v>309</v>
      </c>
      <c r="D23810" s="159">
        <v>383.12</v>
      </c>
    </row>
    <row r="23811" spans="3:4" ht="15" hidden="1" customHeight="1" x14ac:dyDescent="0.25">
      <c r="C23811" s="160" t="s">
        <v>549</v>
      </c>
      <c r="D23811" s="161">
        <v>507.03</v>
      </c>
    </row>
    <row r="23812" spans="3:4" ht="15" hidden="1" customHeight="1" x14ac:dyDescent="0.25">
      <c r="C23812" s="158" t="s">
        <v>542</v>
      </c>
      <c r="D23812" s="159">
        <v>808.77</v>
      </c>
    </row>
    <row r="23813" spans="3:4" ht="15" hidden="1" customHeight="1" x14ac:dyDescent="0.25">
      <c r="C23813" s="160" t="s">
        <v>555</v>
      </c>
      <c r="D23813" s="161">
        <v>912.29</v>
      </c>
    </row>
    <row r="23814" spans="3:4" ht="15" hidden="1" customHeight="1" x14ac:dyDescent="0.25">
      <c r="C23814" s="158" t="s">
        <v>547</v>
      </c>
      <c r="D23814" s="159">
        <v>796.53</v>
      </c>
    </row>
    <row r="23815" spans="3:4" ht="15" hidden="1" customHeight="1" x14ac:dyDescent="0.25">
      <c r="C23815" s="160" t="s">
        <v>539</v>
      </c>
      <c r="D23815" s="161">
        <v>1013.89</v>
      </c>
    </row>
    <row r="23816" spans="3:4" ht="15" hidden="1" customHeight="1" x14ac:dyDescent="0.25">
      <c r="C23816" s="158" t="s">
        <v>308</v>
      </c>
      <c r="D23816" s="159">
        <v>368.79</v>
      </c>
    </row>
    <row r="23817" spans="3:4" ht="15" hidden="1" customHeight="1" x14ac:dyDescent="0.25">
      <c r="C23817" s="160" t="s">
        <v>539</v>
      </c>
      <c r="D23817" s="161">
        <v>586.54999999999995</v>
      </c>
    </row>
    <row r="23818" spans="3:4" ht="15" hidden="1" customHeight="1" x14ac:dyDescent="0.25">
      <c r="C23818" s="158" t="s">
        <v>542</v>
      </c>
      <c r="D23818" s="159">
        <v>591.20000000000005</v>
      </c>
    </row>
    <row r="23819" spans="3:4" ht="15" hidden="1" customHeight="1" x14ac:dyDescent="0.25">
      <c r="C23819" s="160" t="s">
        <v>312</v>
      </c>
      <c r="D23819" s="161">
        <v>466.02</v>
      </c>
    </row>
    <row r="23820" spans="3:4" ht="15" hidden="1" customHeight="1" x14ac:dyDescent="0.25">
      <c r="C23820" s="158" t="s">
        <v>309</v>
      </c>
      <c r="D23820" s="159">
        <v>613.79</v>
      </c>
    </row>
    <row r="23821" spans="3:4" ht="15" hidden="1" customHeight="1" x14ac:dyDescent="0.25">
      <c r="C23821" s="160" t="s">
        <v>540</v>
      </c>
      <c r="D23821" s="161">
        <v>440.68</v>
      </c>
    </row>
    <row r="23822" spans="3:4" ht="15" hidden="1" customHeight="1" x14ac:dyDescent="0.25">
      <c r="C23822" s="158" t="s">
        <v>541</v>
      </c>
      <c r="D23822" s="159">
        <v>948.4</v>
      </c>
    </row>
    <row r="23823" spans="3:4" ht="15" hidden="1" customHeight="1" x14ac:dyDescent="0.25">
      <c r="C23823" s="160" t="s">
        <v>542</v>
      </c>
      <c r="D23823" s="161">
        <v>470.41</v>
      </c>
    </row>
    <row r="23824" spans="3:4" ht="15" hidden="1" customHeight="1" x14ac:dyDescent="0.25">
      <c r="C23824" s="158" t="s">
        <v>542</v>
      </c>
      <c r="D23824" s="159">
        <v>1028.3499999999999</v>
      </c>
    </row>
    <row r="23825" spans="3:4" ht="15" hidden="1" customHeight="1" x14ac:dyDescent="0.25">
      <c r="C23825" s="160" t="s">
        <v>312</v>
      </c>
      <c r="D23825" s="161">
        <v>535.69000000000005</v>
      </c>
    </row>
    <row r="23826" spans="3:4" ht="15" hidden="1" customHeight="1" x14ac:dyDescent="0.25">
      <c r="C23826" s="158" t="s">
        <v>539</v>
      </c>
      <c r="D23826" s="159">
        <v>1079.71</v>
      </c>
    </row>
    <row r="23827" spans="3:4" ht="15" hidden="1" customHeight="1" x14ac:dyDescent="0.25">
      <c r="C23827" s="160" t="s">
        <v>540</v>
      </c>
      <c r="D23827" s="161">
        <v>1047.18</v>
      </c>
    </row>
    <row r="23828" spans="3:4" ht="15" hidden="1" customHeight="1" x14ac:dyDescent="0.25">
      <c r="C23828" s="158" t="s">
        <v>307</v>
      </c>
      <c r="D23828" s="159">
        <v>1238.49</v>
      </c>
    </row>
    <row r="23829" spans="3:4" ht="15" hidden="1" customHeight="1" x14ac:dyDescent="0.25">
      <c r="C23829" s="160" t="s">
        <v>546</v>
      </c>
      <c r="D23829" s="161">
        <v>554.91999999999996</v>
      </c>
    </row>
    <row r="23830" spans="3:4" ht="15" hidden="1" customHeight="1" x14ac:dyDescent="0.25">
      <c r="C23830" s="158" t="s">
        <v>309</v>
      </c>
      <c r="D23830" s="159">
        <v>754.12</v>
      </c>
    </row>
    <row r="23831" spans="3:4" ht="15" hidden="1" customHeight="1" x14ac:dyDescent="0.25">
      <c r="C23831" s="160" t="s">
        <v>550</v>
      </c>
      <c r="D23831" s="161">
        <v>1112.5899999999999</v>
      </c>
    </row>
    <row r="23832" spans="3:4" ht="15" hidden="1" customHeight="1" x14ac:dyDescent="0.25">
      <c r="C23832" s="158" t="s">
        <v>307</v>
      </c>
      <c r="D23832" s="159">
        <v>1166.5</v>
      </c>
    </row>
    <row r="23833" spans="3:4" ht="15" hidden="1" customHeight="1" x14ac:dyDescent="0.25">
      <c r="C23833" s="160" t="s">
        <v>539</v>
      </c>
      <c r="D23833" s="161">
        <v>612.71</v>
      </c>
    </row>
    <row r="23834" spans="3:4" ht="15" hidden="1" customHeight="1" x14ac:dyDescent="0.25">
      <c r="C23834" s="158" t="s">
        <v>553</v>
      </c>
      <c r="D23834" s="159">
        <v>373.43</v>
      </c>
    </row>
    <row r="23835" spans="3:4" ht="15" hidden="1" customHeight="1" x14ac:dyDescent="0.25">
      <c r="C23835" s="160" t="s">
        <v>540</v>
      </c>
      <c r="D23835" s="161">
        <v>327.3</v>
      </c>
    </row>
    <row r="23836" spans="3:4" ht="15" hidden="1" customHeight="1" x14ac:dyDescent="0.25">
      <c r="C23836" s="158" t="s">
        <v>558</v>
      </c>
      <c r="D23836" s="159">
        <v>479.58</v>
      </c>
    </row>
    <row r="23837" spans="3:4" ht="15" hidden="1" customHeight="1" x14ac:dyDescent="0.25">
      <c r="C23837" s="160" t="s">
        <v>545</v>
      </c>
      <c r="D23837" s="161">
        <v>255.06</v>
      </c>
    </row>
    <row r="23838" spans="3:4" ht="15" hidden="1" customHeight="1" x14ac:dyDescent="0.25">
      <c r="C23838" s="158" t="s">
        <v>550</v>
      </c>
      <c r="D23838" s="159">
        <v>662.95</v>
      </c>
    </row>
    <row r="23839" spans="3:4" ht="15" hidden="1" customHeight="1" x14ac:dyDescent="0.25">
      <c r="C23839" s="160" t="s">
        <v>557</v>
      </c>
      <c r="D23839" s="161">
        <v>425.5</v>
      </c>
    </row>
    <row r="23840" spans="3:4" ht="15" hidden="1" customHeight="1" x14ac:dyDescent="0.25">
      <c r="C23840" s="158" t="s">
        <v>551</v>
      </c>
      <c r="D23840" s="159">
        <v>960.76</v>
      </c>
    </row>
    <row r="23841" spans="3:4" ht="15" hidden="1" customHeight="1" x14ac:dyDescent="0.25">
      <c r="C23841" s="160" t="s">
        <v>553</v>
      </c>
      <c r="D23841" s="161">
        <v>704.46</v>
      </c>
    </row>
    <row r="23842" spans="3:4" ht="15" hidden="1" customHeight="1" x14ac:dyDescent="0.25">
      <c r="C23842" s="158" t="s">
        <v>547</v>
      </c>
      <c r="D23842" s="159">
        <v>1271.22</v>
      </c>
    </row>
    <row r="23843" spans="3:4" ht="15" hidden="1" customHeight="1" x14ac:dyDescent="0.25">
      <c r="C23843" s="160" t="s">
        <v>542</v>
      </c>
      <c r="D23843" s="161">
        <v>511.9</v>
      </c>
    </row>
    <row r="23844" spans="3:4" ht="15" hidden="1" customHeight="1" x14ac:dyDescent="0.25">
      <c r="C23844" s="158" t="s">
        <v>546</v>
      </c>
      <c r="D23844" s="159">
        <v>252.34</v>
      </c>
    </row>
    <row r="23845" spans="3:4" ht="15" hidden="1" customHeight="1" x14ac:dyDescent="0.25">
      <c r="C23845" s="160" t="s">
        <v>549</v>
      </c>
      <c r="D23845" s="161">
        <v>192.96</v>
      </c>
    </row>
    <row r="23846" spans="3:4" ht="15" hidden="1" customHeight="1" x14ac:dyDescent="0.25">
      <c r="C23846" s="158" t="s">
        <v>546</v>
      </c>
      <c r="D23846" s="159">
        <v>914.49</v>
      </c>
    </row>
    <row r="23847" spans="3:4" ht="15" hidden="1" customHeight="1" x14ac:dyDescent="0.25">
      <c r="C23847" s="160" t="s">
        <v>540</v>
      </c>
      <c r="D23847" s="161">
        <v>636.37</v>
      </c>
    </row>
    <row r="23848" spans="3:4" ht="15" hidden="1" customHeight="1" x14ac:dyDescent="0.25">
      <c r="C23848" s="158" t="s">
        <v>542</v>
      </c>
      <c r="D23848" s="159">
        <v>443.63</v>
      </c>
    </row>
    <row r="23849" spans="3:4" ht="15" hidden="1" customHeight="1" x14ac:dyDescent="0.25">
      <c r="C23849" s="160" t="s">
        <v>539</v>
      </c>
      <c r="D23849" s="161">
        <v>1114.43</v>
      </c>
    </row>
    <row r="23850" spans="3:4" ht="15" hidden="1" customHeight="1" x14ac:dyDescent="0.25">
      <c r="C23850" s="158" t="s">
        <v>308</v>
      </c>
      <c r="D23850" s="159">
        <v>494.87</v>
      </c>
    </row>
    <row r="23851" spans="3:4" ht="15" hidden="1" customHeight="1" x14ac:dyDescent="0.25">
      <c r="C23851" s="160" t="s">
        <v>547</v>
      </c>
      <c r="D23851" s="161">
        <v>1037.3599999999999</v>
      </c>
    </row>
    <row r="23852" spans="3:4" ht="15" hidden="1" customHeight="1" x14ac:dyDescent="0.25">
      <c r="C23852" s="158" t="s">
        <v>558</v>
      </c>
      <c r="D23852" s="159">
        <v>979.01</v>
      </c>
    </row>
    <row r="23853" spans="3:4" ht="15" hidden="1" customHeight="1" x14ac:dyDescent="0.25">
      <c r="C23853" s="160" t="s">
        <v>309</v>
      </c>
      <c r="D23853" s="161">
        <v>1219.72</v>
      </c>
    </row>
    <row r="23854" spans="3:4" ht="15" hidden="1" customHeight="1" x14ac:dyDescent="0.25">
      <c r="C23854" s="158" t="s">
        <v>553</v>
      </c>
      <c r="D23854" s="159">
        <v>849.06</v>
      </c>
    </row>
    <row r="23855" spans="3:4" ht="15" hidden="1" customHeight="1" x14ac:dyDescent="0.25">
      <c r="C23855" s="160" t="s">
        <v>546</v>
      </c>
      <c r="D23855" s="161">
        <v>636.12</v>
      </c>
    </row>
    <row r="23856" spans="3:4" ht="15" hidden="1" customHeight="1" x14ac:dyDescent="0.25">
      <c r="C23856" s="158" t="s">
        <v>540</v>
      </c>
      <c r="D23856" s="159">
        <v>317.3</v>
      </c>
    </row>
    <row r="23857" spans="3:4" ht="15" hidden="1" customHeight="1" x14ac:dyDescent="0.25">
      <c r="C23857" s="160" t="s">
        <v>543</v>
      </c>
      <c r="D23857" s="161">
        <v>218.89</v>
      </c>
    </row>
    <row r="23858" spans="3:4" ht="15" hidden="1" customHeight="1" x14ac:dyDescent="0.25">
      <c r="C23858" s="158" t="s">
        <v>312</v>
      </c>
      <c r="D23858" s="159">
        <v>1212.6199999999999</v>
      </c>
    </row>
    <row r="23859" spans="3:4" ht="15" hidden="1" customHeight="1" x14ac:dyDescent="0.25">
      <c r="C23859" s="160" t="s">
        <v>545</v>
      </c>
      <c r="D23859" s="161">
        <v>967.87</v>
      </c>
    </row>
    <row r="23860" spans="3:4" ht="15" hidden="1" customHeight="1" x14ac:dyDescent="0.25">
      <c r="C23860" s="158" t="s">
        <v>312</v>
      </c>
      <c r="D23860" s="159">
        <v>1055.82</v>
      </c>
    </row>
    <row r="23861" spans="3:4" ht="15" hidden="1" customHeight="1" x14ac:dyDescent="0.25">
      <c r="C23861" s="160" t="s">
        <v>545</v>
      </c>
      <c r="D23861" s="161">
        <v>1107.18</v>
      </c>
    </row>
    <row r="23862" spans="3:4" ht="15" hidden="1" customHeight="1" x14ac:dyDescent="0.25">
      <c r="C23862" s="158" t="s">
        <v>542</v>
      </c>
      <c r="D23862" s="159">
        <v>720.07</v>
      </c>
    </row>
    <row r="23863" spans="3:4" ht="15" hidden="1" customHeight="1" x14ac:dyDescent="0.25">
      <c r="C23863" s="160" t="s">
        <v>309</v>
      </c>
      <c r="D23863" s="161">
        <v>567.78</v>
      </c>
    </row>
    <row r="23864" spans="3:4" ht="15" hidden="1" customHeight="1" x14ac:dyDescent="0.25">
      <c r="C23864" s="158" t="s">
        <v>556</v>
      </c>
      <c r="D23864" s="159">
        <v>555.42999999999995</v>
      </c>
    </row>
    <row r="23865" spans="3:4" ht="15" hidden="1" customHeight="1" x14ac:dyDescent="0.25">
      <c r="C23865" s="160" t="s">
        <v>308</v>
      </c>
      <c r="D23865" s="161">
        <v>874.91</v>
      </c>
    </row>
    <row r="23866" spans="3:4" ht="15" hidden="1" customHeight="1" x14ac:dyDescent="0.25">
      <c r="C23866" s="158" t="s">
        <v>544</v>
      </c>
      <c r="D23866" s="159">
        <v>501.33</v>
      </c>
    </row>
    <row r="23867" spans="3:4" ht="15" hidden="1" customHeight="1" x14ac:dyDescent="0.25">
      <c r="C23867" s="160" t="s">
        <v>547</v>
      </c>
      <c r="D23867" s="161">
        <v>527.57000000000005</v>
      </c>
    </row>
    <row r="23868" spans="3:4" ht="15" hidden="1" customHeight="1" x14ac:dyDescent="0.25">
      <c r="C23868" s="158" t="s">
        <v>539</v>
      </c>
      <c r="D23868" s="159">
        <v>598.28</v>
      </c>
    </row>
    <row r="23869" spans="3:4" ht="15" hidden="1" customHeight="1" x14ac:dyDescent="0.25">
      <c r="C23869" s="160" t="s">
        <v>307</v>
      </c>
      <c r="D23869" s="161">
        <v>658.38</v>
      </c>
    </row>
    <row r="23870" spans="3:4" ht="15" hidden="1" customHeight="1" x14ac:dyDescent="0.25">
      <c r="C23870" s="158" t="s">
        <v>309</v>
      </c>
      <c r="D23870" s="159">
        <v>1062.96</v>
      </c>
    </row>
    <row r="23871" spans="3:4" ht="15" hidden="1" customHeight="1" x14ac:dyDescent="0.25">
      <c r="C23871" s="160" t="s">
        <v>542</v>
      </c>
      <c r="D23871" s="161">
        <v>598.84</v>
      </c>
    </row>
    <row r="23872" spans="3:4" ht="15" hidden="1" customHeight="1" x14ac:dyDescent="0.25">
      <c r="C23872" s="158" t="s">
        <v>552</v>
      </c>
      <c r="D23872" s="159">
        <v>1266.23</v>
      </c>
    </row>
    <row r="23873" spans="3:4" ht="15" hidden="1" customHeight="1" x14ac:dyDescent="0.25">
      <c r="C23873" s="160" t="s">
        <v>551</v>
      </c>
      <c r="D23873" s="161">
        <v>140.66999999999999</v>
      </c>
    </row>
    <row r="23874" spans="3:4" ht="15" hidden="1" customHeight="1" x14ac:dyDescent="0.25">
      <c r="C23874" s="158" t="s">
        <v>541</v>
      </c>
      <c r="D23874" s="159">
        <v>620.30999999999995</v>
      </c>
    </row>
    <row r="23875" spans="3:4" ht="15" hidden="1" customHeight="1" x14ac:dyDescent="0.25">
      <c r="C23875" s="160" t="s">
        <v>546</v>
      </c>
      <c r="D23875" s="161">
        <v>882.63</v>
      </c>
    </row>
    <row r="23876" spans="3:4" ht="15" hidden="1" customHeight="1" x14ac:dyDescent="0.25">
      <c r="C23876" s="158" t="s">
        <v>540</v>
      </c>
      <c r="D23876" s="159">
        <v>370.8</v>
      </c>
    </row>
    <row r="23877" spans="3:4" ht="15" hidden="1" customHeight="1" x14ac:dyDescent="0.25">
      <c r="C23877" s="160" t="s">
        <v>539</v>
      </c>
      <c r="D23877" s="161">
        <v>403.37</v>
      </c>
    </row>
    <row r="23878" spans="3:4" ht="15" hidden="1" customHeight="1" x14ac:dyDescent="0.25">
      <c r="C23878" s="158" t="s">
        <v>540</v>
      </c>
      <c r="D23878" s="159">
        <v>604.09</v>
      </c>
    </row>
    <row r="23879" spans="3:4" ht="15" hidden="1" customHeight="1" x14ac:dyDescent="0.25">
      <c r="C23879" s="160" t="s">
        <v>546</v>
      </c>
      <c r="D23879" s="161">
        <v>549.97</v>
      </c>
    </row>
    <row r="23880" spans="3:4" ht="15" hidden="1" customHeight="1" x14ac:dyDescent="0.25">
      <c r="C23880" s="158" t="s">
        <v>542</v>
      </c>
      <c r="D23880" s="159">
        <v>1230.1300000000001</v>
      </c>
    </row>
    <row r="23881" spans="3:4" ht="15" hidden="1" customHeight="1" x14ac:dyDescent="0.25">
      <c r="C23881" s="160" t="s">
        <v>543</v>
      </c>
      <c r="D23881" s="161">
        <v>435.91</v>
      </c>
    </row>
    <row r="23882" spans="3:4" ht="15" hidden="1" customHeight="1" x14ac:dyDescent="0.25">
      <c r="C23882" s="158" t="s">
        <v>551</v>
      </c>
      <c r="D23882" s="159">
        <v>1012.76</v>
      </c>
    </row>
    <row r="23883" spans="3:4" ht="15" hidden="1" customHeight="1" x14ac:dyDescent="0.25">
      <c r="C23883" s="160" t="s">
        <v>543</v>
      </c>
      <c r="D23883" s="161">
        <v>1027.52</v>
      </c>
    </row>
    <row r="23884" spans="3:4" ht="15" hidden="1" customHeight="1" x14ac:dyDescent="0.25">
      <c r="C23884" s="158" t="s">
        <v>542</v>
      </c>
      <c r="D23884" s="159">
        <v>871.9</v>
      </c>
    </row>
    <row r="23885" spans="3:4" ht="15" hidden="1" customHeight="1" x14ac:dyDescent="0.25">
      <c r="C23885" s="160" t="s">
        <v>554</v>
      </c>
      <c r="D23885" s="161">
        <v>439.14</v>
      </c>
    </row>
    <row r="23886" spans="3:4" ht="15" hidden="1" customHeight="1" x14ac:dyDescent="0.25">
      <c r="C23886" s="158" t="s">
        <v>541</v>
      </c>
      <c r="D23886" s="159">
        <v>395.35</v>
      </c>
    </row>
    <row r="23887" spans="3:4" ht="15" hidden="1" customHeight="1" x14ac:dyDescent="0.25">
      <c r="C23887" s="160" t="s">
        <v>545</v>
      </c>
      <c r="D23887" s="161">
        <v>1083.3599999999999</v>
      </c>
    </row>
    <row r="23888" spans="3:4" ht="15" hidden="1" customHeight="1" x14ac:dyDescent="0.25">
      <c r="C23888" s="158" t="s">
        <v>550</v>
      </c>
      <c r="D23888" s="159">
        <v>398.65</v>
      </c>
    </row>
    <row r="23889" spans="3:4" ht="15" hidden="1" customHeight="1" x14ac:dyDescent="0.25">
      <c r="C23889" s="160" t="s">
        <v>309</v>
      </c>
      <c r="D23889" s="161">
        <v>889.5</v>
      </c>
    </row>
    <row r="23890" spans="3:4" ht="15" hidden="1" customHeight="1" x14ac:dyDescent="0.25">
      <c r="C23890" s="158" t="s">
        <v>540</v>
      </c>
      <c r="D23890" s="159">
        <v>528.86</v>
      </c>
    </row>
    <row r="23891" spans="3:4" ht="15" hidden="1" customHeight="1" x14ac:dyDescent="0.25">
      <c r="C23891" s="160" t="s">
        <v>543</v>
      </c>
      <c r="D23891" s="161">
        <v>497.32</v>
      </c>
    </row>
    <row r="23892" spans="3:4" ht="15" hidden="1" customHeight="1" x14ac:dyDescent="0.25">
      <c r="C23892" s="158" t="s">
        <v>542</v>
      </c>
      <c r="D23892" s="159">
        <v>1016.8</v>
      </c>
    </row>
    <row r="23893" spans="3:4" ht="15" hidden="1" customHeight="1" x14ac:dyDescent="0.25">
      <c r="C23893" s="160" t="s">
        <v>545</v>
      </c>
      <c r="D23893" s="161">
        <v>75.739999999999995</v>
      </c>
    </row>
    <row r="23894" spans="3:4" ht="15" hidden="1" customHeight="1" x14ac:dyDescent="0.25">
      <c r="C23894" s="158" t="s">
        <v>309</v>
      </c>
      <c r="D23894" s="159">
        <v>371.86</v>
      </c>
    </row>
    <row r="23895" spans="3:4" ht="15" hidden="1" customHeight="1" x14ac:dyDescent="0.25">
      <c r="C23895" s="160" t="s">
        <v>552</v>
      </c>
      <c r="D23895" s="161">
        <v>574.05999999999995</v>
      </c>
    </row>
    <row r="23896" spans="3:4" ht="15" hidden="1" customHeight="1" x14ac:dyDescent="0.25">
      <c r="C23896" s="158" t="s">
        <v>545</v>
      </c>
      <c r="D23896" s="159">
        <v>964.35</v>
      </c>
    </row>
    <row r="23897" spans="3:4" ht="15" hidden="1" customHeight="1" x14ac:dyDescent="0.25">
      <c r="C23897" s="160" t="s">
        <v>544</v>
      </c>
      <c r="D23897" s="161">
        <v>133.31</v>
      </c>
    </row>
    <row r="23898" spans="3:4" ht="15" hidden="1" customHeight="1" x14ac:dyDescent="0.25">
      <c r="C23898" s="158" t="s">
        <v>549</v>
      </c>
      <c r="D23898" s="159">
        <v>450.48</v>
      </c>
    </row>
    <row r="23899" spans="3:4" ht="15" hidden="1" customHeight="1" x14ac:dyDescent="0.25">
      <c r="C23899" s="160" t="s">
        <v>546</v>
      </c>
      <c r="D23899" s="161">
        <v>586.80999999999995</v>
      </c>
    </row>
    <row r="23900" spans="3:4" ht="15" hidden="1" customHeight="1" x14ac:dyDescent="0.25">
      <c r="C23900" s="158" t="s">
        <v>307</v>
      </c>
      <c r="D23900" s="159">
        <v>967.83</v>
      </c>
    </row>
    <row r="23901" spans="3:4" ht="15" hidden="1" customHeight="1" x14ac:dyDescent="0.25">
      <c r="C23901" s="160" t="s">
        <v>309</v>
      </c>
      <c r="D23901" s="161">
        <v>919.91</v>
      </c>
    </row>
    <row r="23902" spans="3:4" ht="15" hidden="1" customHeight="1" x14ac:dyDescent="0.25">
      <c r="C23902" s="158" t="s">
        <v>543</v>
      </c>
      <c r="D23902" s="159">
        <v>1115.3599999999999</v>
      </c>
    </row>
    <row r="23903" spans="3:4" ht="15" hidden="1" customHeight="1" x14ac:dyDescent="0.25">
      <c r="C23903" s="160" t="s">
        <v>547</v>
      </c>
      <c r="D23903" s="161">
        <v>312.88</v>
      </c>
    </row>
    <row r="23904" spans="3:4" ht="15" hidden="1" customHeight="1" x14ac:dyDescent="0.25">
      <c r="C23904" s="158" t="s">
        <v>551</v>
      </c>
      <c r="D23904" s="159">
        <v>36.28</v>
      </c>
    </row>
    <row r="23905" spans="3:4" ht="15" hidden="1" customHeight="1" x14ac:dyDescent="0.25">
      <c r="C23905" s="160" t="s">
        <v>546</v>
      </c>
      <c r="D23905" s="161">
        <v>614.46</v>
      </c>
    </row>
    <row r="23906" spans="3:4" ht="15" hidden="1" customHeight="1" x14ac:dyDescent="0.25">
      <c r="C23906" s="158" t="s">
        <v>556</v>
      </c>
      <c r="D23906" s="159">
        <v>205.32</v>
      </c>
    </row>
    <row r="23907" spans="3:4" ht="15" hidden="1" customHeight="1" x14ac:dyDescent="0.25">
      <c r="C23907" s="160" t="s">
        <v>312</v>
      </c>
      <c r="D23907" s="161">
        <v>46.52</v>
      </c>
    </row>
    <row r="23908" spans="3:4" ht="15" hidden="1" customHeight="1" x14ac:dyDescent="0.25">
      <c r="C23908" s="158" t="s">
        <v>308</v>
      </c>
      <c r="D23908" s="159">
        <v>804.56</v>
      </c>
    </row>
    <row r="23909" spans="3:4" ht="15" hidden="1" customHeight="1" x14ac:dyDescent="0.25">
      <c r="C23909" s="160" t="s">
        <v>552</v>
      </c>
      <c r="D23909" s="161">
        <v>139.71</v>
      </c>
    </row>
    <row r="23910" spans="3:4" ht="15" hidden="1" customHeight="1" x14ac:dyDescent="0.25">
      <c r="C23910" s="158" t="s">
        <v>312</v>
      </c>
      <c r="D23910" s="159">
        <v>784.26</v>
      </c>
    </row>
    <row r="23911" spans="3:4" ht="15" hidden="1" customHeight="1" x14ac:dyDescent="0.25">
      <c r="C23911" s="160" t="s">
        <v>554</v>
      </c>
      <c r="D23911" s="161">
        <v>884.95</v>
      </c>
    </row>
    <row r="23912" spans="3:4" ht="15" hidden="1" customHeight="1" x14ac:dyDescent="0.25">
      <c r="C23912" s="158" t="s">
        <v>312</v>
      </c>
      <c r="D23912" s="159">
        <v>276.94</v>
      </c>
    </row>
    <row r="23913" spans="3:4" ht="15" hidden="1" customHeight="1" x14ac:dyDescent="0.25">
      <c r="C23913" s="160" t="s">
        <v>553</v>
      </c>
      <c r="D23913" s="161">
        <v>513.6</v>
      </c>
    </row>
    <row r="23914" spans="3:4" ht="15" hidden="1" customHeight="1" x14ac:dyDescent="0.25">
      <c r="C23914" s="158" t="s">
        <v>548</v>
      </c>
      <c r="D23914" s="159">
        <v>1292.6600000000001</v>
      </c>
    </row>
    <row r="23915" spans="3:4" ht="15" hidden="1" customHeight="1" x14ac:dyDescent="0.25">
      <c r="C23915" s="160" t="s">
        <v>543</v>
      </c>
      <c r="D23915" s="161">
        <v>893.16</v>
      </c>
    </row>
    <row r="23916" spans="3:4" ht="15" hidden="1" customHeight="1" x14ac:dyDescent="0.25">
      <c r="C23916" s="158" t="s">
        <v>543</v>
      </c>
      <c r="D23916" s="159">
        <v>389.69</v>
      </c>
    </row>
    <row r="23917" spans="3:4" ht="15" hidden="1" customHeight="1" x14ac:dyDescent="0.25">
      <c r="C23917" s="160" t="s">
        <v>551</v>
      </c>
      <c r="D23917" s="161">
        <v>808.21</v>
      </c>
    </row>
    <row r="23918" spans="3:4" ht="15" hidden="1" customHeight="1" x14ac:dyDescent="0.25">
      <c r="C23918" s="158" t="s">
        <v>553</v>
      </c>
      <c r="D23918" s="159">
        <v>1139.5</v>
      </c>
    </row>
    <row r="23919" spans="3:4" ht="15" hidden="1" customHeight="1" x14ac:dyDescent="0.25">
      <c r="C23919" s="160" t="s">
        <v>307</v>
      </c>
      <c r="D23919" s="161">
        <v>1236.83</v>
      </c>
    </row>
    <row r="23920" spans="3:4" ht="15" hidden="1" customHeight="1" x14ac:dyDescent="0.25">
      <c r="C23920" s="158" t="s">
        <v>550</v>
      </c>
      <c r="D23920" s="159">
        <v>1117.1300000000001</v>
      </c>
    </row>
    <row r="23921" spans="3:4" ht="15" hidden="1" customHeight="1" x14ac:dyDescent="0.25">
      <c r="C23921" s="160" t="s">
        <v>539</v>
      </c>
      <c r="D23921" s="161">
        <v>1102.58</v>
      </c>
    </row>
    <row r="23922" spans="3:4" ht="15" hidden="1" customHeight="1" x14ac:dyDescent="0.25">
      <c r="C23922" s="158" t="s">
        <v>551</v>
      </c>
      <c r="D23922" s="159">
        <v>608.27</v>
      </c>
    </row>
    <row r="23923" spans="3:4" ht="15" hidden="1" customHeight="1" x14ac:dyDescent="0.25">
      <c r="C23923" s="160" t="s">
        <v>548</v>
      </c>
      <c r="D23923" s="161">
        <v>1055.32</v>
      </c>
    </row>
    <row r="23924" spans="3:4" ht="15" hidden="1" customHeight="1" x14ac:dyDescent="0.25">
      <c r="C23924" s="158" t="s">
        <v>309</v>
      </c>
      <c r="D23924" s="159">
        <v>1261.1300000000001</v>
      </c>
    </row>
    <row r="23925" spans="3:4" ht="15" hidden="1" customHeight="1" x14ac:dyDescent="0.25">
      <c r="C23925" s="160" t="s">
        <v>553</v>
      </c>
      <c r="D23925" s="161">
        <v>772.16</v>
      </c>
    </row>
    <row r="23926" spans="3:4" ht="15" hidden="1" customHeight="1" x14ac:dyDescent="0.25">
      <c r="C23926" s="158" t="s">
        <v>539</v>
      </c>
      <c r="D23926" s="159">
        <v>582.30999999999995</v>
      </c>
    </row>
    <row r="23927" spans="3:4" ht="15" hidden="1" customHeight="1" x14ac:dyDescent="0.25">
      <c r="C23927" s="160" t="s">
        <v>546</v>
      </c>
      <c r="D23927" s="161">
        <v>75.819999999999993</v>
      </c>
    </row>
    <row r="23928" spans="3:4" ht="15" hidden="1" customHeight="1" x14ac:dyDescent="0.25">
      <c r="C23928" s="158" t="s">
        <v>309</v>
      </c>
      <c r="D23928" s="159">
        <v>824.95</v>
      </c>
    </row>
    <row r="23929" spans="3:4" ht="15" hidden="1" customHeight="1" x14ac:dyDescent="0.25">
      <c r="C23929" s="160" t="s">
        <v>551</v>
      </c>
      <c r="D23929" s="161">
        <v>89.25</v>
      </c>
    </row>
    <row r="23930" spans="3:4" ht="15" hidden="1" customHeight="1" x14ac:dyDescent="0.25">
      <c r="C23930" s="158" t="s">
        <v>539</v>
      </c>
      <c r="D23930" s="159">
        <v>460.98</v>
      </c>
    </row>
    <row r="23931" spans="3:4" ht="15" hidden="1" customHeight="1" x14ac:dyDescent="0.25">
      <c r="C23931" s="160" t="s">
        <v>308</v>
      </c>
      <c r="D23931" s="161">
        <v>318.06</v>
      </c>
    </row>
    <row r="23932" spans="3:4" ht="15" hidden="1" customHeight="1" x14ac:dyDescent="0.25">
      <c r="C23932" s="158" t="s">
        <v>545</v>
      </c>
      <c r="D23932" s="159">
        <v>965.08</v>
      </c>
    </row>
    <row r="23933" spans="3:4" ht="15" hidden="1" customHeight="1" x14ac:dyDescent="0.25">
      <c r="C23933" s="160" t="s">
        <v>545</v>
      </c>
      <c r="D23933" s="161">
        <v>824.33</v>
      </c>
    </row>
    <row r="23934" spans="3:4" ht="15" hidden="1" customHeight="1" x14ac:dyDescent="0.25">
      <c r="C23934" s="158" t="s">
        <v>548</v>
      </c>
      <c r="D23934" s="159">
        <v>552.16999999999996</v>
      </c>
    </row>
    <row r="23935" spans="3:4" ht="15" hidden="1" customHeight="1" x14ac:dyDescent="0.25">
      <c r="C23935" s="160" t="s">
        <v>539</v>
      </c>
      <c r="D23935" s="161">
        <v>572.72</v>
      </c>
    </row>
    <row r="23936" spans="3:4" ht="15" hidden="1" customHeight="1" x14ac:dyDescent="0.25">
      <c r="C23936" s="158" t="s">
        <v>312</v>
      </c>
      <c r="D23936" s="159">
        <v>46.16</v>
      </c>
    </row>
    <row r="23937" spans="3:4" ht="15" hidden="1" customHeight="1" x14ac:dyDescent="0.25">
      <c r="C23937" s="160" t="s">
        <v>545</v>
      </c>
      <c r="D23937" s="161">
        <v>468.11</v>
      </c>
    </row>
    <row r="23938" spans="3:4" ht="15" hidden="1" customHeight="1" x14ac:dyDescent="0.25">
      <c r="C23938" s="158" t="s">
        <v>543</v>
      </c>
      <c r="D23938" s="159">
        <v>415.9</v>
      </c>
    </row>
    <row r="23939" spans="3:4" ht="15" hidden="1" customHeight="1" x14ac:dyDescent="0.25">
      <c r="C23939" s="160" t="s">
        <v>546</v>
      </c>
      <c r="D23939" s="161">
        <v>1056.22</v>
      </c>
    </row>
    <row r="23940" spans="3:4" ht="15" hidden="1" customHeight="1" x14ac:dyDescent="0.25">
      <c r="C23940" s="158" t="s">
        <v>540</v>
      </c>
      <c r="D23940" s="159">
        <v>600.29</v>
      </c>
    </row>
    <row r="23941" spans="3:4" ht="15" hidden="1" customHeight="1" x14ac:dyDescent="0.25">
      <c r="C23941" s="160" t="s">
        <v>558</v>
      </c>
      <c r="D23941" s="161">
        <v>670.01</v>
      </c>
    </row>
    <row r="23942" spans="3:4" ht="15" hidden="1" customHeight="1" x14ac:dyDescent="0.25">
      <c r="C23942" s="158" t="s">
        <v>539</v>
      </c>
      <c r="D23942" s="159">
        <v>804.58</v>
      </c>
    </row>
    <row r="23943" spans="3:4" ht="15" hidden="1" customHeight="1" x14ac:dyDescent="0.25">
      <c r="C23943" s="160" t="s">
        <v>548</v>
      </c>
      <c r="D23943" s="161">
        <v>771.69</v>
      </c>
    </row>
    <row r="23944" spans="3:4" ht="15" hidden="1" customHeight="1" x14ac:dyDescent="0.25">
      <c r="C23944" s="158" t="s">
        <v>545</v>
      </c>
      <c r="D23944" s="159">
        <v>225.85</v>
      </c>
    </row>
    <row r="23945" spans="3:4" ht="15" hidden="1" customHeight="1" x14ac:dyDescent="0.25">
      <c r="C23945" s="160" t="s">
        <v>308</v>
      </c>
      <c r="D23945" s="161">
        <v>611.61</v>
      </c>
    </row>
    <row r="23946" spans="3:4" ht="15" hidden="1" customHeight="1" x14ac:dyDescent="0.25">
      <c r="C23946" s="158" t="s">
        <v>557</v>
      </c>
      <c r="D23946" s="159">
        <v>618.80999999999995</v>
      </c>
    </row>
    <row r="23947" spans="3:4" ht="15" hidden="1" customHeight="1" x14ac:dyDescent="0.25">
      <c r="C23947" s="160" t="s">
        <v>309</v>
      </c>
      <c r="D23947" s="161">
        <v>52.1</v>
      </c>
    </row>
    <row r="23948" spans="3:4" ht="15" hidden="1" customHeight="1" x14ac:dyDescent="0.25">
      <c r="C23948" s="158" t="s">
        <v>546</v>
      </c>
      <c r="D23948" s="159">
        <v>764.91</v>
      </c>
    </row>
    <row r="23949" spans="3:4" ht="15" hidden="1" customHeight="1" x14ac:dyDescent="0.25">
      <c r="C23949" s="160" t="s">
        <v>549</v>
      </c>
      <c r="D23949" s="161">
        <v>466.79</v>
      </c>
    </row>
    <row r="23950" spans="3:4" ht="15" hidden="1" customHeight="1" x14ac:dyDescent="0.25">
      <c r="C23950" s="158" t="s">
        <v>542</v>
      </c>
      <c r="D23950" s="159">
        <v>139.62</v>
      </c>
    </row>
    <row r="23951" spans="3:4" ht="15" hidden="1" customHeight="1" x14ac:dyDescent="0.25">
      <c r="C23951" s="160" t="s">
        <v>551</v>
      </c>
      <c r="D23951" s="161">
        <v>1152.46</v>
      </c>
    </row>
    <row r="23952" spans="3:4" ht="15" hidden="1" customHeight="1" x14ac:dyDescent="0.25">
      <c r="C23952" s="158" t="s">
        <v>308</v>
      </c>
      <c r="D23952" s="159">
        <v>277.93</v>
      </c>
    </row>
    <row r="23953" spans="3:4" ht="15" hidden="1" customHeight="1" x14ac:dyDescent="0.25">
      <c r="C23953" s="160" t="s">
        <v>542</v>
      </c>
      <c r="D23953" s="161">
        <v>527.03</v>
      </c>
    </row>
    <row r="23954" spans="3:4" ht="15" hidden="1" customHeight="1" x14ac:dyDescent="0.25">
      <c r="C23954" s="158" t="s">
        <v>543</v>
      </c>
      <c r="D23954" s="159">
        <v>914.56</v>
      </c>
    </row>
    <row r="23955" spans="3:4" ht="15" hidden="1" customHeight="1" x14ac:dyDescent="0.25">
      <c r="C23955" s="160" t="s">
        <v>312</v>
      </c>
      <c r="D23955" s="161">
        <v>377.05</v>
      </c>
    </row>
    <row r="23956" spans="3:4" ht="15" hidden="1" customHeight="1" x14ac:dyDescent="0.25">
      <c r="C23956" s="158" t="s">
        <v>543</v>
      </c>
      <c r="D23956" s="159">
        <v>686.06</v>
      </c>
    </row>
    <row r="23957" spans="3:4" ht="15" hidden="1" customHeight="1" x14ac:dyDescent="0.25">
      <c r="C23957" s="160" t="s">
        <v>547</v>
      </c>
      <c r="D23957" s="161">
        <v>812.4</v>
      </c>
    </row>
    <row r="23958" spans="3:4" ht="15" hidden="1" customHeight="1" x14ac:dyDescent="0.25">
      <c r="C23958" s="158" t="s">
        <v>547</v>
      </c>
      <c r="D23958" s="159">
        <v>50.47</v>
      </c>
    </row>
    <row r="23959" spans="3:4" ht="15" hidden="1" customHeight="1" x14ac:dyDescent="0.25">
      <c r="C23959" s="160" t="s">
        <v>539</v>
      </c>
      <c r="D23959" s="161">
        <v>158.5</v>
      </c>
    </row>
    <row r="23960" spans="3:4" ht="15" hidden="1" customHeight="1" x14ac:dyDescent="0.25">
      <c r="C23960" s="158" t="s">
        <v>550</v>
      </c>
      <c r="D23960" s="159">
        <v>778.16</v>
      </c>
    </row>
    <row r="23961" spans="3:4" ht="15" hidden="1" customHeight="1" x14ac:dyDescent="0.25">
      <c r="C23961" s="160" t="s">
        <v>539</v>
      </c>
      <c r="D23961" s="161">
        <v>498.15</v>
      </c>
    </row>
    <row r="23962" spans="3:4" ht="15" hidden="1" customHeight="1" x14ac:dyDescent="0.25">
      <c r="C23962" s="158" t="s">
        <v>540</v>
      </c>
      <c r="D23962" s="159">
        <v>710.3</v>
      </c>
    </row>
    <row r="23963" spans="3:4" ht="15" hidden="1" customHeight="1" x14ac:dyDescent="0.25">
      <c r="C23963" s="160" t="s">
        <v>553</v>
      </c>
      <c r="D23963" s="161">
        <v>1216.17</v>
      </c>
    </row>
    <row r="23964" spans="3:4" ht="15" hidden="1" customHeight="1" x14ac:dyDescent="0.25">
      <c r="C23964" s="158" t="s">
        <v>547</v>
      </c>
      <c r="D23964" s="159">
        <v>696.71</v>
      </c>
    </row>
    <row r="23965" spans="3:4" ht="15" hidden="1" customHeight="1" x14ac:dyDescent="0.25">
      <c r="C23965" s="160" t="s">
        <v>540</v>
      </c>
      <c r="D23965" s="161">
        <v>731.95</v>
      </c>
    </row>
    <row r="23966" spans="3:4" ht="15" hidden="1" customHeight="1" x14ac:dyDescent="0.25">
      <c r="C23966" s="158" t="s">
        <v>545</v>
      </c>
      <c r="D23966" s="159">
        <v>234.58</v>
      </c>
    </row>
    <row r="23967" spans="3:4" ht="15" hidden="1" customHeight="1" x14ac:dyDescent="0.25">
      <c r="C23967" s="160" t="s">
        <v>552</v>
      </c>
      <c r="D23967" s="161">
        <v>819.08</v>
      </c>
    </row>
    <row r="23968" spans="3:4" ht="15" hidden="1" customHeight="1" x14ac:dyDescent="0.25">
      <c r="C23968" s="158" t="s">
        <v>549</v>
      </c>
      <c r="D23968" s="159">
        <v>1090.54</v>
      </c>
    </row>
    <row r="23969" spans="3:4" ht="15" hidden="1" customHeight="1" x14ac:dyDescent="0.25">
      <c r="C23969" s="160" t="s">
        <v>312</v>
      </c>
      <c r="D23969" s="161">
        <v>269.74</v>
      </c>
    </row>
    <row r="23970" spans="3:4" ht="15" hidden="1" customHeight="1" x14ac:dyDescent="0.25">
      <c r="C23970" s="158" t="s">
        <v>546</v>
      </c>
      <c r="D23970" s="159">
        <v>535.65</v>
      </c>
    </row>
    <row r="23971" spans="3:4" ht="15" hidden="1" customHeight="1" x14ac:dyDescent="0.25">
      <c r="C23971" s="160" t="s">
        <v>312</v>
      </c>
      <c r="D23971" s="161">
        <v>854.08</v>
      </c>
    </row>
    <row r="23972" spans="3:4" ht="15" hidden="1" customHeight="1" x14ac:dyDescent="0.25">
      <c r="C23972" s="158" t="s">
        <v>547</v>
      </c>
      <c r="D23972" s="159">
        <v>655.5</v>
      </c>
    </row>
    <row r="23973" spans="3:4" ht="15" hidden="1" customHeight="1" x14ac:dyDescent="0.25">
      <c r="C23973" s="160" t="s">
        <v>309</v>
      </c>
      <c r="D23973" s="161">
        <v>619.48</v>
      </c>
    </row>
    <row r="23974" spans="3:4" ht="15" hidden="1" customHeight="1" x14ac:dyDescent="0.25">
      <c r="C23974" s="158" t="s">
        <v>309</v>
      </c>
      <c r="D23974" s="159">
        <v>766.72</v>
      </c>
    </row>
    <row r="23975" spans="3:4" ht="15" hidden="1" customHeight="1" x14ac:dyDescent="0.25">
      <c r="C23975" s="160" t="s">
        <v>552</v>
      </c>
      <c r="D23975" s="161">
        <v>1100.73</v>
      </c>
    </row>
    <row r="23976" spans="3:4" ht="15" hidden="1" customHeight="1" x14ac:dyDescent="0.25">
      <c r="C23976" s="158" t="s">
        <v>312</v>
      </c>
      <c r="D23976" s="159">
        <v>890.25</v>
      </c>
    </row>
    <row r="23977" spans="3:4" ht="15" hidden="1" customHeight="1" x14ac:dyDescent="0.25">
      <c r="C23977" s="160" t="s">
        <v>552</v>
      </c>
      <c r="D23977" s="161">
        <v>618.53</v>
      </c>
    </row>
    <row r="23978" spans="3:4" ht="15" hidden="1" customHeight="1" x14ac:dyDescent="0.25">
      <c r="C23978" s="158" t="s">
        <v>545</v>
      </c>
      <c r="D23978" s="159">
        <v>1144.73</v>
      </c>
    </row>
    <row r="23979" spans="3:4" ht="15" hidden="1" customHeight="1" x14ac:dyDescent="0.25">
      <c r="C23979" s="160" t="s">
        <v>544</v>
      </c>
      <c r="D23979" s="161">
        <v>536.94000000000005</v>
      </c>
    </row>
    <row r="23980" spans="3:4" ht="15" hidden="1" customHeight="1" x14ac:dyDescent="0.25">
      <c r="C23980" s="158" t="s">
        <v>308</v>
      </c>
      <c r="D23980" s="159">
        <v>209.75</v>
      </c>
    </row>
    <row r="23981" spans="3:4" ht="15" hidden="1" customHeight="1" x14ac:dyDescent="0.25">
      <c r="C23981" s="160" t="s">
        <v>553</v>
      </c>
      <c r="D23981" s="161">
        <v>892.91</v>
      </c>
    </row>
    <row r="23982" spans="3:4" ht="15" hidden="1" customHeight="1" x14ac:dyDescent="0.25">
      <c r="C23982" s="158" t="s">
        <v>553</v>
      </c>
      <c r="D23982" s="159">
        <v>133.51</v>
      </c>
    </row>
    <row r="23983" spans="3:4" ht="15" hidden="1" customHeight="1" x14ac:dyDescent="0.25">
      <c r="C23983" s="160" t="s">
        <v>540</v>
      </c>
      <c r="D23983" s="161">
        <v>67.69</v>
      </c>
    </row>
    <row r="23984" spans="3:4" ht="15" hidden="1" customHeight="1" x14ac:dyDescent="0.25">
      <c r="C23984" s="158" t="s">
        <v>540</v>
      </c>
      <c r="D23984" s="159">
        <v>638.49</v>
      </c>
    </row>
    <row r="23985" spans="3:4" ht="15" hidden="1" customHeight="1" x14ac:dyDescent="0.25">
      <c r="C23985" s="160" t="s">
        <v>549</v>
      </c>
      <c r="D23985" s="161">
        <v>743.85</v>
      </c>
    </row>
    <row r="23986" spans="3:4" ht="15" hidden="1" customHeight="1" x14ac:dyDescent="0.25">
      <c r="C23986" s="158" t="s">
        <v>308</v>
      </c>
      <c r="D23986" s="159">
        <v>539.99</v>
      </c>
    </row>
    <row r="23987" spans="3:4" ht="15" hidden="1" customHeight="1" x14ac:dyDescent="0.25">
      <c r="C23987" s="160" t="s">
        <v>556</v>
      </c>
      <c r="D23987" s="161">
        <v>426.77</v>
      </c>
    </row>
    <row r="23988" spans="3:4" ht="15" hidden="1" customHeight="1" x14ac:dyDescent="0.25">
      <c r="C23988" s="158" t="s">
        <v>541</v>
      </c>
      <c r="D23988" s="159">
        <v>434.91</v>
      </c>
    </row>
    <row r="23989" spans="3:4" ht="15" hidden="1" customHeight="1" x14ac:dyDescent="0.25">
      <c r="C23989" s="160" t="s">
        <v>557</v>
      </c>
      <c r="D23989" s="161">
        <v>806.33</v>
      </c>
    </row>
    <row r="23990" spans="3:4" ht="15" hidden="1" customHeight="1" x14ac:dyDescent="0.25">
      <c r="C23990" s="158" t="s">
        <v>558</v>
      </c>
      <c r="D23990" s="159">
        <v>351.76</v>
      </c>
    </row>
    <row r="23991" spans="3:4" ht="15" hidden="1" customHeight="1" x14ac:dyDescent="0.25">
      <c r="C23991" s="160" t="s">
        <v>309</v>
      </c>
      <c r="D23991" s="161">
        <v>305.43</v>
      </c>
    </row>
    <row r="23992" spans="3:4" ht="15" hidden="1" customHeight="1" x14ac:dyDescent="0.25">
      <c r="C23992" s="158" t="s">
        <v>546</v>
      </c>
      <c r="D23992" s="159">
        <v>731.44</v>
      </c>
    </row>
    <row r="23993" spans="3:4" ht="15" hidden="1" customHeight="1" x14ac:dyDescent="0.25">
      <c r="C23993" s="160" t="s">
        <v>546</v>
      </c>
      <c r="D23993" s="161">
        <v>1202.05</v>
      </c>
    </row>
    <row r="23994" spans="3:4" ht="15" hidden="1" customHeight="1" x14ac:dyDescent="0.25">
      <c r="C23994" s="158" t="s">
        <v>542</v>
      </c>
      <c r="D23994" s="159">
        <v>190.85</v>
      </c>
    </row>
    <row r="23995" spans="3:4" ht="15" hidden="1" customHeight="1" x14ac:dyDescent="0.25">
      <c r="C23995" s="160" t="s">
        <v>312</v>
      </c>
      <c r="D23995" s="161">
        <v>564.86</v>
      </c>
    </row>
    <row r="23996" spans="3:4" ht="15" hidden="1" customHeight="1" x14ac:dyDescent="0.25">
      <c r="C23996" s="158" t="s">
        <v>312</v>
      </c>
      <c r="D23996" s="159">
        <v>821.31</v>
      </c>
    </row>
    <row r="23997" spans="3:4" ht="15" hidden="1" customHeight="1" x14ac:dyDescent="0.25">
      <c r="C23997" s="160" t="s">
        <v>539</v>
      </c>
      <c r="D23997" s="161">
        <v>139.56</v>
      </c>
    </row>
    <row r="23998" spans="3:4" ht="15" hidden="1" customHeight="1" x14ac:dyDescent="0.25">
      <c r="C23998" s="158" t="s">
        <v>546</v>
      </c>
      <c r="D23998" s="159">
        <v>457.58</v>
      </c>
    </row>
    <row r="23999" spans="3:4" ht="15" hidden="1" customHeight="1" x14ac:dyDescent="0.25">
      <c r="C23999" s="160" t="s">
        <v>549</v>
      </c>
      <c r="D23999" s="161">
        <v>742.51</v>
      </c>
    </row>
    <row r="24000" spans="3:4" ht="15" hidden="1" customHeight="1" x14ac:dyDescent="0.25">
      <c r="C24000" s="158" t="s">
        <v>312</v>
      </c>
      <c r="D24000" s="159">
        <v>766.63</v>
      </c>
    </row>
    <row r="24001" spans="3:4" ht="15" hidden="1" customHeight="1" x14ac:dyDescent="0.25">
      <c r="C24001" s="160" t="s">
        <v>307</v>
      </c>
      <c r="D24001" s="161">
        <v>840.43</v>
      </c>
    </row>
    <row r="24002" spans="3:4" ht="15" hidden="1" customHeight="1" x14ac:dyDescent="0.25">
      <c r="C24002" s="158" t="s">
        <v>312</v>
      </c>
      <c r="D24002" s="159">
        <v>803.19</v>
      </c>
    </row>
    <row r="24003" spans="3:4" ht="15" hidden="1" customHeight="1" x14ac:dyDescent="0.25">
      <c r="C24003" s="160" t="s">
        <v>551</v>
      </c>
      <c r="D24003" s="161">
        <v>1204.68</v>
      </c>
    </row>
    <row r="24004" spans="3:4" ht="15" hidden="1" customHeight="1" x14ac:dyDescent="0.25">
      <c r="C24004" s="158" t="s">
        <v>308</v>
      </c>
      <c r="D24004" s="159">
        <v>675.98</v>
      </c>
    </row>
    <row r="24005" spans="3:4" ht="15" hidden="1" customHeight="1" x14ac:dyDescent="0.25">
      <c r="C24005" s="160" t="s">
        <v>546</v>
      </c>
      <c r="D24005" s="161">
        <v>159.47999999999999</v>
      </c>
    </row>
    <row r="24006" spans="3:4" ht="15" hidden="1" customHeight="1" x14ac:dyDescent="0.25">
      <c r="C24006" s="158" t="s">
        <v>553</v>
      </c>
      <c r="D24006" s="159">
        <v>387.14</v>
      </c>
    </row>
    <row r="24007" spans="3:4" ht="15" hidden="1" customHeight="1" x14ac:dyDescent="0.25">
      <c r="C24007" s="160" t="s">
        <v>308</v>
      </c>
      <c r="D24007" s="161">
        <v>1057.83</v>
      </c>
    </row>
    <row r="24008" spans="3:4" ht="15" hidden="1" customHeight="1" x14ac:dyDescent="0.25">
      <c r="C24008" s="158" t="s">
        <v>553</v>
      </c>
      <c r="D24008" s="159">
        <v>544.98</v>
      </c>
    </row>
    <row r="24009" spans="3:4" ht="15" hidden="1" customHeight="1" x14ac:dyDescent="0.25">
      <c r="C24009" s="160" t="s">
        <v>558</v>
      </c>
      <c r="D24009" s="161">
        <v>95.96</v>
      </c>
    </row>
    <row r="24010" spans="3:4" ht="15" hidden="1" customHeight="1" x14ac:dyDescent="0.25">
      <c r="C24010" s="158" t="s">
        <v>551</v>
      </c>
      <c r="D24010" s="159">
        <v>946.27</v>
      </c>
    </row>
    <row r="24011" spans="3:4" ht="15" hidden="1" customHeight="1" x14ac:dyDescent="0.25">
      <c r="C24011" s="160" t="s">
        <v>546</v>
      </c>
      <c r="D24011" s="161">
        <v>353.54</v>
      </c>
    </row>
    <row r="24012" spans="3:4" ht="15" hidden="1" customHeight="1" x14ac:dyDescent="0.25">
      <c r="C24012" s="158" t="s">
        <v>308</v>
      </c>
      <c r="D24012" s="159">
        <v>37.869999999999997</v>
      </c>
    </row>
    <row r="24013" spans="3:4" ht="15" hidden="1" customHeight="1" x14ac:dyDescent="0.25">
      <c r="C24013" s="160" t="s">
        <v>558</v>
      </c>
      <c r="D24013" s="161">
        <v>283.18</v>
      </c>
    </row>
    <row r="24014" spans="3:4" ht="15" hidden="1" customHeight="1" x14ac:dyDescent="0.25">
      <c r="C24014" s="158" t="s">
        <v>551</v>
      </c>
      <c r="D24014" s="159">
        <v>425.04</v>
      </c>
    </row>
    <row r="24015" spans="3:4" ht="15" hidden="1" customHeight="1" x14ac:dyDescent="0.25">
      <c r="C24015" s="160" t="s">
        <v>547</v>
      </c>
      <c r="D24015" s="161">
        <v>126.43</v>
      </c>
    </row>
    <row r="24016" spans="3:4" ht="15" hidden="1" customHeight="1" x14ac:dyDescent="0.25">
      <c r="C24016" s="158" t="s">
        <v>543</v>
      </c>
      <c r="D24016" s="159">
        <v>979.18</v>
      </c>
    </row>
    <row r="24017" spans="3:4" ht="15" hidden="1" customHeight="1" x14ac:dyDescent="0.25">
      <c r="C24017" s="160" t="s">
        <v>309</v>
      </c>
      <c r="D24017" s="161">
        <v>498.63</v>
      </c>
    </row>
    <row r="24018" spans="3:4" ht="15" hidden="1" customHeight="1" x14ac:dyDescent="0.25">
      <c r="C24018" s="158" t="s">
        <v>551</v>
      </c>
      <c r="D24018" s="159">
        <v>916.24</v>
      </c>
    </row>
    <row r="24019" spans="3:4" ht="15" hidden="1" customHeight="1" x14ac:dyDescent="0.25">
      <c r="C24019" s="160" t="s">
        <v>543</v>
      </c>
      <c r="D24019" s="161">
        <v>1037.42</v>
      </c>
    </row>
    <row r="24020" spans="3:4" ht="15" hidden="1" customHeight="1" x14ac:dyDescent="0.25">
      <c r="C24020" s="158" t="s">
        <v>553</v>
      </c>
      <c r="D24020" s="159">
        <v>664.4</v>
      </c>
    </row>
    <row r="24021" spans="3:4" ht="15" hidden="1" customHeight="1" x14ac:dyDescent="0.25">
      <c r="C24021" s="160" t="s">
        <v>545</v>
      </c>
      <c r="D24021" s="161">
        <v>592.59</v>
      </c>
    </row>
    <row r="24022" spans="3:4" ht="15" hidden="1" customHeight="1" x14ac:dyDescent="0.25">
      <c r="C24022" s="158" t="s">
        <v>549</v>
      </c>
      <c r="D24022" s="159">
        <v>680.71</v>
      </c>
    </row>
    <row r="24023" spans="3:4" ht="15" hidden="1" customHeight="1" x14ac:dyDescent="0.25">
      <c r="C24023" s="160" t="s">
        <v>554</v>
      </c>
      <c r="D24023" s="161">
        <v>1175.03</v>
      </c>
    </row>
    <row r="24024" spans="3:4" ht="15" hidden="1" customHeight="1" x14ac:dyDescent="0.25">
      <c r="C24024" s="158" t="s">
        <v>543</v>
      </c>
      <c r="D24024" s="159">
        <v>565.5</v>
      </c>
    </row>
    <row r="24025" spans="3:4" ht="15" hidden="1" customHeight="1" x14ac:dyDescent="0.25">
      <c r="C24025" s="160" t="s">
        <v>540</v>
      </c>
      <c r="D24025" s="161">
        <v>1225.3699999999999</v>
      </c>
    </row>
    <row r="24026" spans="3:4" ht="15" hidden="1" customHeight="1" x14ac:dyDescent="0.25">
      <c r="C24026" s="158" t="s">
        <v>539</v>
      </c>
      <c r="D24026" s="159">
        <v>244.18</v>
      </c>
    </row>
    <row r="24027" spans="3:4" ht="15" hidden="1" customHeight="1" x14ac:dyDescent="0.25">
      <c r="C24027" s="160" t="s">
        <v>557</v>
      </c>
      <c r="D24027" s="161">
        <v>491.97</v>
      </c>
    </row>
    <row r="24028" spans="3:4" ht="15" hidden="1" customHeight="1" x14ac:dyDescent="0.25">
      <c r="C24028" s="158" t="s">
        <v>312</v>
      </c>
      <c r="D24028" s="159">
        <v>67.91</v>
      </c>
    </row>
    <row r="24029" spans="3:4" ht="15" hidden="1" customHeight="1" x14ac:dyDescent="0.25">
      <c r="C24029" s="160" t="s">
        <v>539</v>
      </c>
      <c r="D24029" s="161">
        <v>558.21</v>
      </c>
    </row>
    <row r="24030" spans="3:4" ht="15" hidden="1" customHeight="1" x14ac:dyDescent="0.25">
      <c r="C24030" s="158" t="s">
        <v>542</v>
      </c>
      <c r="D24030" s="159">
        <v>391.22</v>
      </c>
    </row>
    <row r="24031" spans="3:4" ht="15" hidden="1" customHeight="1" x14ac:dyDescent="0.25">
      <c r="C24031" s="160" t="s">
        <v>544</v>
      </c>
      <c r="D24031" s="161">
        <v>469.02</v>
      </c>
    </row>
    <row r="24032" spans="3:4" ht="15" hidden="1" customHeight="1" x14ac:dyDescent="0.25">
      <c r="C24032" s="158" t="s">
        <v>551</v>
      </c>
      <c r="D24032" s="159">
        <v>535.69000000000005</v>
      </c>
    </row>
    <row r="24033" spans="3:4" ht="15" hidden="1" customHeight="1" x14ac:dyDescent="0.25">
      <c r="C24033" s="160" t="s">
        <v>541</v>
      </c>
      <c r="D24033" s="161">
        <v>1138.46</v>
      </c>
    </row>
    <row r="24034" spans="3:4" ht="15" hidden="1" customHeight="1" x14ac:dyDescent="0.25">
      <c r="C24034" s="158" t="s">
        <v>540</v>
      </c>
      <c r="D24034" s="159">
        <v>234.42</v>
      </c>
    </row>
    <row r="24035" spans="3:4" ht="15" hidden="1" customHeight="1" x14ac:dyDescent="0.25">
      <c r="C24035" s="160" t="s">
        <v>546</v>
      </c>
      <c r="D24035" s="161">
        <v>880.54</v>
      </c>
    </row>
    <row r="24036" spans="3:4" ht="15" hidden="1" customHeight="1" x14ac:dyDescent="0.25">
      <c r="C24036" s="158" t="s">
        <v>308</v>
      </c>
      <c r="D24036" s="159">
        <v>749.3</v>
      </c>
    </row>
    <row r="24037" spans="3:4" ht="15" hidden="1" customHeight="1" x14ac:dyDescent="0.25">
      <c r="C24037" s="160" t="s">
        <v>549</v>
      </c>
      <c r="D24037" s="161">
        <v>61.69</v>
      </c>
    </row>
    <row r="24038" spans="3:4" ht="15" hidden="1" customHeight="1" x14ac:dyDescent="0.25">
      <c r="C24038" s="158" t="s">
        <v>548</v>
      </c>
      <c r="D24038" s="159">
        <v>212.62</v>
      </c>
    </row>
    <row r="24039" spans="3:4" ht="15" hidden="1" customHeight="1" x14ac:dyDescent="0.25">
      <c r="C24039" s="160" t="s">
        <v>555</v>
      </c>
      <c r="D24039" s="161">
        <v>1153.1500000000001</v>
      </c>
    </row>
    <row r="24040" spans="3:4" ht="15" hidden="1" customHeight="1" x14ac:dyDescent="0.25">
      <c r="C24040" s="158" t="s">
        <v>554</v>
      </c>
      <c r="D24040" s="159">
        <v>663.95</v>
      </c>
    </row>
    <row r="24041" spans="3:4" ht="15" hidden="1" customHeight="1" x14ac:dyDescent="0.25">
      <c r="C24041" s="160" t="s">
        <v>547</v>
      </c>
      <c r="D24041" s="161">
        <v>192.63</v>
      </c>
    </row>
    <row r="24042" spans="3:4" ht="15" hidden="1" customHeight="1" x14ac:dyDescent="0.25">
      <c r="C24042" s="158" t="s">
        <v>553</v>
      </c>
      <c r="D24042" s="159">
        <v>1086.73</v>
      </c>
    </row>
    <row r="24043" spans="3:4" ht="15" hidden="1" customHeight="1" x14ac:dyDescent="0.25">
      <c r="C24043" s="160" t="s">
        <v>557</v>
      </c>
      <c r="D24043" s="161">
        <v>664.41</v>
      </c>
    </row>
    <row r="24044" spans="3:4" ht="15" hidden="1" customHeight="1" x14ac:dyDescent="0.25">
      <c r="C24044" s="158" t="s">
        <v>540</v>
      </c>
      <c r="D24044" s="159">
        <v>613.36</v>
      </c>
    </row>
    <row r="24045" spans="3:4" ht="15" hidden="1" customHeight="1" x14ac:dyDescent="0.25">
      <c r="C24045" s="160" t="s">
        <v>541</v>
      </c>
      <c r="D24045" s="161">
        <v>1125.95</v>
      </c>
    </row>
    <row r="24046" spans="3:4" ht="15" hidden="1" customHeight="1" x14ac:dyDescent="0.25">
      <c r="C24046" s="158" t="s">
        <v>553</v>
      </c>
      <c r="D24046" s="159">
        <v>628.78</v>
      </c>
    </row>
    <row r="24047" spans="3:4" ht="15" hidden="1" customHeight="1" x14ac:dyDescent="0.25">
      <c r="C24047" s="160" t="s">
        <v>551</v>
      </c>
      <c r="D24047" s="161">
        <v>310.3</v>
      </c>
    </row>
    <row r="24048" spans="3:4" ht="15" hidden="1" customHeight="1" x14ac:dyDescent="0.25">
      <c r="C24048" s="158" t="s">
        <v>554</v>
      </c>
      <c r="D24048" s="159">
        <v>385.36</v>
      </c>
    </row>
    <row r="24049" spans="3:4" ht="15" hidden="1" customHeight="1" x14ac:dyDescent="0.25">
      <c r="C24049" s="160" t="s">
        <v>541</v>
      </c>
      <c r="D24049" s="161">
        <v>1018.21</v>
      </c>
    </row>
    <row r="24050" spans="3:4" ht="15" hidden="1" customHeight="1" x14ac:dyDescent="0.25">
      <c r="C24050" s="158" t="s">
        <v>551</v>
      </c>
      <c r="D24050" s="159">
        <v>314.2</v>
      </c>
    </row>
    <row r="24051" spans="3:4" ht="15" hidden="1" customHeight="1" x14ac:dyDescent="0.25">
      <c r="C24051" s="160" t="s">
        <v>312</v>
      </c>
      <c r="D24051" s="161">
        <v>893.99</v>
      </c>
    </row>
    <row r="24052" spans="3:4" ht="15" hidden="1" customHeight="1" x14ac:dyDescent="0.25">
      <c r="C24052" s="158" t="s">
        <v>550</v>
      </c>
      <c r="D24052" s="159">
        <v>483.61</v>
      </c>
    </row>
    <row r="24053" spans="3:4" ht="15" hidden="1" customHeight="1" x14ac:dyDescent="0.25">
      <c r="C24053" s="160" t="s">
        <v>308</v>
      </c>
      <c r="D24053" s="161">
        <v>625.53</v>
      </c>
    </row>
    <row r="24054" spans="3:4" ht="15" hidden="1" customHeight="1" x14ac:dyDescent="0.25">
      <c r="C24054" s="158" t="s">
        <v>551</v>
      </c>
      <c r="D24054" s="159">
        <v>602.44000000000005</v>
      </c>
    </row>
    <row r="24055" spans="3:4" ht="15" hidden="1" customHeight="1" x14ac:dyDescent="0.25">
      <c r="C24055" s="160" t="s">
        <v>557</v>
      </c>
      <c r="D24055" s="161">
        <v>829.38</v>
      </c>
    </row>
    <row r="24056" spans="3:4" ht="15" hidden="1" customHeight="1" x14ac:dyDescent="0.25">
      <c r="C24056" s="158" t="s">
        <v>550</v>
      </c>
      <c r="D24056" s="159">
        <v>936.05</v>
      </c>
    </row>
    <row r="24057" spans="3:4" ht="15" hidden="1" customHeight="1" x14ac:dyDescent="0.25">
      <c r="C24057" s="160" t="s">
        <v>543</v>
      </c>
      <c r="D24057" s="161">
        <v>1099.1300000000001</v>
      </c>
    </row>
    <row r="24058" spans="3:4" ht="15" hidden="1" customHeight="1" x14ac:dyDescent="0.25">
      <c r="C24058" s="158" t="s">
        <v>551</v>
      </c>
      <c r="D24058" s="159">
        <v>836.28</v>
      </c>
    </row>
    <row r="24059" spans="3:4" ht="15" hidden="1" customHeight="1" x14ac:dyDescent="0.25">
      <c r="C24059" s="160" t="s">
        <v>547</v>
      </c>
      <c r="D24059" s="161">
        <v>954.05</v>
      </c>
    </row>
    <row r="24060" spans="3:4" ht="15" hidden="1" customHeight="1" x14ac:dyDescent="0.25">
      <c r="C24060" s="158" t="s">
        <v>308</v>
      </c>
      <c r="D24060" s="159">
        <v>582.94000000000005</v>
      </c>
    </row>
    <row r="24061" spans="3:4" ht="15" hidden="1" customHeight="1" x14ac:dyDescent="0.25">
      <c r="C24061" s="160" t="s">
        <v>540</v>
      </c>
      <c r="D24061" s="161">
        <v>1237.19</v>
      </c>
    </row>
    <row r="24062" spans="3:4" ht="15" hidden="1" customHeight="1" x14ac:dyDescent="0.25">
      <c r="C24062" s="158" t="s">
        <v>553</v>
      </c>
      <c r="D24062" s="159">
        <v>771.51</v>
      </c>
    </row>
    <row r="24063" spans="3:4" ht="15" hidden="1" customHeight="1" x14ac:dyDescent="0.25">
      <c r="C24063" s="160" t="s">
        <v>543</v>
      </c>
      <c r="D24063" s="161">
        <v>1197.8800000000001</v>
      </c>
    </row>
    <row r="24064" spans="3:4" ht="15" hidden="1" customHeight="1" x14ac:dyDescent="0.25">
      <c r="C24064" s="158" t="s">
        <v>539</v>
      </c>
      <c r="D24064" s="159">
        <v>186.34</v>
      </c>
    </row>
    <row r="24065" spans="3:4" ht="15" hidden="1" customHeight="1" x14ac:dyDescent="0.25">
      <c r="C24065" s="160" t="s">
        <v>539</v>
      </c>
      <c r="D24065" s="161">
        <v>233.62</v>
      </c>
    </row>
    <row r="24066" spans="3:4" ht="15" hidden="1" customHeight="1" x14ac:dyDescent="0.25">
      <c r="C24066" s="158" t="s">
        <v>312</v>
      </c>
      <c r="D24066" s="159">
        <v>928.75</v>
      </c>
    </row>
    <row r="24067" spans="3:4" ht="15" hidden="1" customHeight="1" x14ac:dyDescent="0.25">
      <c r="C24067" s="160" t="s">
        <v>548</v>
      </c>
      <c r="D24067" s="161">
        <v>432.01</v>
      </c>
    </row>
    <row r="24068" spans="3:4" ht="15" hidden="1" customHeight="1" x14ac:dyDescent="0.25">
      <c r="C24068" s="158" t="s">
        <v>551</v>
      </c>
      <c r="D24068" s="159">
        <v>1275.6600000000001</v>
      </c>
    </row>
    <row r="24069" spans="3:4" ht="15" hidden="1" customHeight="1" x14ac:dyDescent="0.25">
      <c r="C24069" s="160" t="s">
        <v>548</v>
      </c>
      <c r="D24069" s="161">
        <v>558.65</v>
      </c>
    </row>
    <row r="24070" spans="3:4" ht="15" hidden="1" customHeight="1" x14ac:dyDescent="0.25">
      <c r="C24070" s="158" t="s">
        <v>548</v>
      </c>
      <c r="D24070" s="159">
        <v>11.53</v>
      </c>
    </row>
    <row r="24071" spans="3:4" ht="15" hidden="1" customHeight="1" x14ac:dyDescent="0.25">
      <c r="C24071" s="160" t="s">
        <v>309</v>
      </c>
      <c r="D24071" s="161">
        <v>253.64</v>
      </c>
    </row>
    <row r="24072" spans="3:4" ht="15" hidden="1" customHeight="1" x14ac:dyDescent="0.25">
      <c r="C24072" s="158" t="s">
        <v>541</v>
      </c>
      <c r="D24072" s="159">
        <v>624.28</v>
      </c>
    </row>
    <row r="24073" spans="3:4" ht="15" hidden="1" customHeight="1" x14ac:dyDescent="0.25">
      <c r="C24073" s="160" t="s">
        <v>544</v>
      </c>
      <c r="D24073" s="161">
        <v>543.75</v>
      </c>
    </row>
    <row r="24074" spans="3:4" ht="15" hidden="1" customHeight="1" x14ac:dyDescent="0.25">
      <c r="C24074" s="158" t="s">
        <v>545</v>
      </c>
      <c r="D24074" s="159">
        <v>153.53</v>
      </c>
    </row>
    <row r="24075" spans="3:4" ht="15" hidden="1" customHeight="1" x14ac:dyDescent="0.25">
      <c r="C24075" s="160" t="s">
        <v>552</v>
      </c>
      <c r="D24075" s="161">
        <v>666.88</v>
      </c>
    </row>
    <row r="24076" spans="3:4" ht="15" hidden="1" customHeight="1" x14ac:dyDescent="0.25">
      <c r="C24076" s="158" t="s">
        <v>558</v>
      </c>
      <c r="D24076" s="159">
        <v>1164.6400000000001</v>
      </c>
    </row>
    <row r="24077" spans="3:4" ht="15" hidden="1" customHeight="1" x14ac:dyDescent="0.25">
      <c r="C24077" s="160" t="s">
        <v>546</v>
      </c>
      <c r="D24077" s="161">
        <v>863.09</v>
      </c>
    </row>
    <row r="24078" spans="3:4" ht="15" hidden="1" customHeight="1" x14ac:dyDescent="0.25">
      <c r="C24078" s="158" t="s">
        <v>546</v>
      </c>
      <c r="D24078" s="159">
        <v>18.89</v>
      </c>
    </row>
    <row r="24079" spans="3:4" ht="15" hidden="1" customHeight="1" x14ac:dyDescent="0.25">
      <c r="C24079" s="160" t="s">
        <v>544</v>
      </c>
      <c r="D24079" s="161">
        <v>154.83000000000001</v>
      </c>
    </row>
    <row r="24080" spans="3:4" ht="15" hidden="1" customHeight="1" x14ac:dyDescent="0.25">
      <c r="C24080" s="158" t="s">
        <v>546</v>
      </c>
      <c r="D24080" s="159">
        <v>345.32</v>
      </c>
    </row>
    <row r="24081" spans="3:4" ht="15" hidden="1" customHeight="1" x14ac:dyDescent="0.25">
      <c r="C24081" s="160" t="s">
        <v>542</v>
      </c>
      <c r="D24081" s="161">
        <v>615.72</v>
      </c>
    </row>
    <row r="24082" spans="3:4" ht="15" hidden="1" customHeight="1" x14ac:dyDescent="0.25">
      <c r="C24082" s="158" t="s">
        <v>557</v>
      </c>
      <c r="D24082" s="159">
        <v>27.22</v>
      </c>
    </row>
    <row r="24083" spans="3:4" ht="15" hidden="1" customHeight="1" x14ac:dyDescent="0.25">
      <c r="C24083" s="160" t="s">
        <v>308</v>
      </c>
      <c r="D24083" s="161">
        <v>1176.29</v>
      </c>
    </row>
    <row r="24084" spans="3:4" ht="15" hidden="1" customHeight="1" x14ac:dyDescent="0.25">
      <c r="C24084" s="158" t="s">
        <v>539</v>
      </c>
      <c r="D24084" s="159">
        <v>520.66</v>
      </c>
    </row>
    <row r="24085" spans="3:4" ht="15" hidden="1" customHeight="1" x14ac:dyDescent="0.25">
      <c r="C24085" s="160" t="s">
        <v>540</v>
      </c>
      <c r="D24085" s="161">
        <v>1012.45</v>
      </c>
    </row>
    <row r="24086" spans="3:4" ht="15" hidden="1" customHeight="1" x14ac:dyDescent="0.25">
      <c r="C24086" s="158" t="s">
        <v>309</v>
      </c>
      <c r="D24086" s="159">
        <v>649.71</v>
      </c>
    </row>
    <row r="24087" spans="3:4" ht="15" hidden="1" customHeight="1" x14ac:dyDescent="0.25">
      <c r="C24087" s="160" t="s">
        <v>539</v>
      </c>
      <c r="D24087" s="161">
        <v>727.77</v>
      </c>
    </row>
    <row r="24088" spans="3:4" ht="15" hidden="1" customHeight="1" x14ac:dyDescent="0.25">
      <c r="C24088" s="158" t="s">
        <v>540</v>
      </c>
      <c r="D24088" s="159">
        <v>456.06</v>
      </c>
    </row>
    <row r="24089" spans="3:4" ht="15" hidden="1" customHeight="1" x14ac:dyDescent="0.25">
      <c r="C24089" s="160" t="s">
        <v>545</v>
      </c>
      <c r="D24089" s="161">
        <v>322.37</v>
      </c>
    </row>
    <row r="24090" spans="3:4" ht="15" hidden="1" customHeight="1" x14ac:dyDescent="0.25">
      <c r="C24090" s="158" t="s">
        <v>309</v>
      </c>
      <c r="D24090" s="159">
        <v>603.96</v>
      </c>
    </row>
    <row r="24091" spans="3:4" ht="15" hidden="1" customHeight="1" x14ac:dyDescent="0.25">
      <c r="C24091" s="160" t="s">
        <v>540</v>
      </c>
      <c r="D24091" s="161">
        <v>489.84</v>
      </c>
    </row>
    <row r="24092" spans="3:4" ht="15" hidden="1" customHeight="1" x14ac:dyDescent="0.25">
      <c r="C24092" s="158" t="s">
        <v>542</v>
      </c>
      <c r="D24092" s="159">
        <v>300.99</v>
      </c>
    </row>
    <row r="24093" spans="3:4" ht="15" hidden="1" customHeight="1" x14ac:dyDescent="0.25">
      <c r="C24093" s="160" t="s">
        <v>545</v>
      </c>
      <c r="D24093" s="161">
        <v>1292.21</v>
      </c>
    </row>
    <row r="24094" spans="3:4" ht="15" hidden="1" customHeight="1" x14ac:dyDescent="0.25">
      <c r="C24094" s="158" t="s">
        <v>556</v>
      </c>
      <c r="D24094" s="159">
        <v>681.04</v>
      </c>
    </row>
    <row r="24095" spans="3:4" ht="15" hidden="1" customHeight="1" x14ac:dyDescent="0.25">
      <c r="C24095" s="160" t="s">
        <v>540</v>
      </c>
      <c r="D24095" s="161">
        <v>538.30999999999995</v>
      </c>
    </row>
    <row r="24096" spans="3:4" ht="15" hidden="1" customHeight="1" x14ac:dyDescent="0.25">
      <c r="C24096" s="158" t="s">
        <v>549</v>
      </c>
      <c r="D24096" s="159">
        <v>802.53</v>
      </c>
    </row>
    <row r="24097" spans="3:4" ht="15" hidden="1" customHeight="1" x14ac:dyDescent="0.25">
      <c r="C24097" s="160" t="s">
        <v>542</v>
      </c>
      <c r="D24097" s="161">
        <v>494.33</v>
      </c>
    </row>
    <row r="24098" spans="3:4" ht="15" hidden="1" customHeight="1" x14ac:dyDescent="0.25">
      <c r="C24098" s="158" t="s">
        <v>312</v>
      </c>
      <c r="D24098" s="159">
        <v>351.72</v>
      </c>
    </row>
    <row r="24099" spans="3:4" ht="15" hidden="1" customHeight="1" x14ac:dyDescent="0.25">
      <c r="C24099" s="160" t="s">
        <v>548</v>
      </c>
      <c r="D24099" s="161">
        <v>370.17</v>
      </c>
    </row>
    <row r="24100" spans="3:4" ht="15" hidden="1" customHeight="1" x14ac:dyDescent="0.25">
      <c r="C24100" s="158" t="s">
        <v>556</v>
      </c>
      <c r="D24100" s="159">
        <v>157.32</v>
      </c>
    </row>
    <row r="24101" spans="3:4" ht="15" hidden="1" customHeight="1" x14ac:dyDescent="0.25">
      <c r="C24101" s="160" t="s">
        <v>539</v>
      </c>
      <c r="D24101" s="161">
        <v>482.78</v>
      </c>
    </row>
    <row r="24102" spans="3:4" ht="15" hidden="1" customHeight="1" x14ac:dyDescent="0.25">
      <c r="C24102" s="158" t="s">
        <v>547</v>
      </c>
      <c r="D24102" s="159">
        <v>382.59</v>
      </c>
    </row>
    <row r="24103" spans="3:4" ht="15" hidden="1" customHeight="1" x14ac:dyDescent="0.25">
      <c r="C24103" s="160" t="s">
        <v>312</v>
      </c>
      <c r="D24103" s="161">
        <v>105.96</v>
      </c>
    </row>
    <row r="24104" spans="3:4" ht="15" hidden="1" customHeight="1" x14ac:dyDescent="0.25">
      <c r="C24104" s="158" t="s">
        <v>308</v>
      </c>
      <c r="D24104" s="159">
        <v>733.81</v>
      </c>
    </row>
    <row r="24105" spans="3:4" ht="15" hidden="1" customHeight="1" x14ac:dyDescent="0.25">
      <c r="C24105" s="160" t="s">
        <v>307</v>
      </c>
      <c r="D24105" s="161">
        <v>347.01</v>
      </c>
    </row>
    <row r="24106" spans="3:4" ht="15" hidden="1" customHeight="1" x14ac:dyDescent="0.25">
      <c r="C24106" s="158" t="s">
        <v>553</v>
      </c>
      <c r="D24106" s="159">
        <v>79.63</v>
      </c>
    </row>
    <row r="24107" spans="3:4" ht="15" hidden="1" customHeight="1" x14ac:dyDescent="0.25">
      <c r="C24107" s="160" t="s">
        <v>553</v>
      </c>
      <c r="D24107" s="161">
        <v>106.22</v>
      </c>
    </row>
    <row r="24108" spans="3:4" ht="15" hidden="1" customHeight="1" x14ac:dyDescent="0.25">
      <c r="C24108" s="158" t="s">
        <v>545</v>
      </c>
      <c r="D24108" s="159">
        <v>882.61</v>
      </c>
    </row>
    <row r="24109" spans="3:4" ht="15" hidden="1" customHeight="1" x14ac:dyDescent="0.25">
      <c r="C24109" s="160" t="s">
        <v>540</v>
      </c>
      <c r="D24109" s="161">
        <v>719.14</v>
      </c>
    </row>
    <row r="24110" spans="3:4" ht="15" hidden="1" customHeight="1" x14ac:dyDescent="0.25">
      <c r="C24110" s="158" t="s">
        <v>312</v>
      </c>
      <c r="D24110" s="159">
        <v>1195.57</v>
      </c>
    </row>
    <row r="24111" spans="3:4" ht="15" hidden="1" customHeight="1" x14ac:dyDescent="0.25">
      <c r="C24111" s="160" t="s">
        <v>558</v>
      </c>
      <c r="D24111" s="161">
        <v>428.5</v>
      </c>
    </row>
    <row r="24112" spans="3:4" ht="15" hidden="1" customHeight="1" x14ac:dyDescent="0.25">
      <c r="C24112" s="158" t="s">
        <v>312</v>
      </c>
      <c r="D24112" s="159">
        <v>623.5</v>
      </c>
    </row>
    <row r="24113" spans="3:4" ht="15" hidden="1" customHeight="1" x14ac:dyDescent="0.25">
      <c r="C24113" s="160" t="s">
        <v>543</v>
      </c>
      <c r="D24113" s="161">
        <v>400.12</v>
      </c>
    </row>
    <row r="24114" spans="3:4" ht="15" hidden="1" customHeight="1" x14ac:dyDescent="0.25">
      <c r="C24114" s="158" t="s">
        <v>307</v>
      </c>
      <c r="D24114" s="159">
        <v>555.57000000000005</v>
      </c>
    </row>
    <row r="24115" spans="3:4" ht="15" hidden="1" customHeight="1" x14ac:dyDescent="0.25">
      <c r="C24115" s="160" t="s">
        <v>546</v>
      </c>
      <c r="D24115" s="161">
        <v>561.53</v>
      </c>
    </row>
    <row r="24116" spans="3:4" ht="15" hidden="1" customHeight="1" x14ac:dyDescent="0.25">
      <c r="C24116" s="158" t="s">
        <v>553</v>
      </c>
      <c r="D24116" s="159">
        <v>712.89</v>
      </c>
    </row>
    <row r="24117" spans="3:4" ht="15" hidden="1" customHeight="1" x14ac:dyDescent="0.25">
      <c r="C24117" s="160" t="s">
        <v>540</v>
      </c>
      <c r="D24117" s="161">
        <v>197.86</v>
      </c>
    </row>
    <row r="24118" spans="3:4" ht="15" hidden="1" customHeight="1" x14ac:dyDescent="0.25">
      <c r="C24118" s="158" t="s">
        <v>554</v>
      </c>
      <c r="D24118" s="159">
        <v>61.89</v>
      </c>
    </row>
    <row r="24119" spans="3:4" ht="15" hidden="1" customHeight="1" x14ac:dyDescent="0.25">
      <c r="C24119" s="160" t="s">
        <v>553</v>
      </c>
      <c r="D24119" s="161">
        <v>647.33000000000004</v>
      </c>
    </row>
    <row r="24120" spans="3:4" ht="15" hidden="1" customHeight="1" x14ac:dyDescent="0.25">
      <c r="C24120" s="158" t="s">
        <v>553</v>
      </c>
      <c r="D24120" s="159">
        <v>1054.8399999999999</v>
      </c>
    </row>
    <row r="24121" spans="3:4" ht="15" hidden="1" customHeight="1" x14ac:dyDescent="0.25">
      <c r="C24121" s="160" t="s">
        <v>549</v>
      </c>
      <c r="D24121" s="161">
        <v>765.04</v>
      </c>
    </row>
    <row r="24122" spans="3:4" ht="15" hidden="1" customHeight="1" x14ac:dyDescent="0.25">
      <c r="C24122" s="158" t="s">
        <v>308</v>
      </c>
      <c r="D24122" s="159">
        <v>1180.8800000000001</v>
      </c>
    </row>
    <row r="24123" spans="3:4" ht="15" hidden="1" customHeight="1" x14ac:dyDescent="0.25">
      <c r="C24123" s="160" t="s">
        <v>542</v>
      </c>
      <c r="D24123" s="161">
        <v>1224.73</v>
      </c>
    </row>
    <row r="24124" spans="3:4" ht="15" hidden="1" customHeight="1" x14ac:dyDescent="0.25">
      <c r="C24124" s="158" t="s">
        <v>542</v>
      </c>
      <c r="D24124" s="159">
        <v>598.20000000000005</v>
      </c>
    </row>
    <row r="24125" spans="3:4" ht="15" hidden="1" customHeight="1" x14ac:dyDescent="0.25">
      <c r="C24125" s="160" t="s">
        <v>307</v>
      </c>
      <c r="D24125" s="161">
        <v>756.49</v>
      </c>
    </row>
    <row r="24126" spans="3:4" ht="15" hidden="1" customHeight="1" x14ac:dyDescent="0.25">
      <c r="C24126" s="158" t="s">
        <v>549</v>
      </c>
      <c r="D24126" s="159">
        <v>277.95999999999998</v>
      </c>
    </row>
    <row r="24127" spans="3:4" ht="15" hidden="1" customHeight="1" x14ac:dyDescent="0.25">
      <c r="C24127" s="160" t="s">
        <v>544</v>
      </c>
      <c r="D24127" s="161">
        <v>481.12</v>
      </c>
    </row>
    <row r="24128" spans="3:4" ht="15" hidden="1" customHeight="1" x14ac:dyDescent="0.25">
      <c r="C24128" s="158" t="s">
        <v>542</v>
      </c>
      <c r="D24128" s="159">
        <v>193.94</v>
      </c>
    </row>
    <row r="24129" spans="3:4" ht="15" hidden="1" customHeight="1" x14ac:dyDescent="0.25">
      <c r="C24129" s="160" t="s">
        <v>553</v>
      </c>
      <c r="D24129" s="161">
        <v>881.6</v>
      </c>
    </row>
    <row r="24130" spans="3:4" ht="15" hidden="1" customHeight="1" x14ac:dyDescent="0.25">
      <c r="C24130" s="158" t="s">
        <v>557</v>
      </c>
      <c r="D24130" s="159">
        <v>46.1</v>
      </c>
    </row>
    <row r="24131" spans="3:4" ht="15" hidden="1" customHeight="1" x14ac:dyDescent="0.25">
      <c r="C24131" s="160" t="s">
        <v>546</v>
      </c>
      <c r="D24131" s="161">
        <v>1249.8</v>
      </c>
    </row>
    <row r="24132" spans="3:4" ht="15" hidden="1" customHeight="1" x14ac:dyDescent="0.25">
      <c r="C24132" s="158" t="s">
        <v>308</v>
      </c>
      <c r="D24132" s="159">
        <v>921.37</v>
      </c>
    </row>
    <row r="24133" spans="3:4" ht="15" hidden="1" customHeight="1" x14ac:dyDescent="0.25">
      <c r="C24133" s="160" t="s">
        <v>547</v>
      </c>
      <c r="D24133" s="161">
        <v>217.89</v>
      </c>
    </row>
    <row r="24134" spans="3:4" ht="15" hidden="1" customHeight="1" x14ac:dyDescent="0.25">
      <c r="C24134" s="158" t="s">
        <v>547</v>
      </c>
      <c r="D24134" s="159">
        <v>593.71</v>
      </c>
    </row>
    <row r="24135" spans="3:4" ht="15" hidden="1" customHeight="1" x14ac:dyDescent="0.25">
      <c r="C24135" s="160" t="s">
        <v>312</v>
      </c>
      <c r="D24135" s="161">
        <v>865.32</v>
      </c>
    </row>
    <row r="24136" spans="3:4" ht="15" hidden="1" customHeight="1" x14ac:dyDescent="0.25">
      <c r="C24136" s="158" t="s">
        <v>554</v>
      </c>
      <c r="D24136" s="159">
        <v>285.64</v>
      </c>
    </row>
    <row r="24137" spans="3:4" ht="15" hidden="1" customHeight="1" x14ac:dyDescent="0.25">
      <c r="C24137" s="160" t="s">
        <v>553</v>
      </c>
      <c r="D24137" s="161">
        <v>441.04</v>
      </c>
    </row>
    <row r="24138" spans="3:4" ht="15" hidden="1" customHeight="1" x14ac:dyDescent="0.25">
      <c r="C24138" s="158" t="s">
        <v>543</v>
      </c>
      <c r="D24138" s="159">
        <v>693.6</v>
      </c>
    </row>
    <row r="24139" spans="3:4" ht="15" hidden="1" customHeight="1" x14ac:dyDescent="0.25">
      <c r="C24139" s="160" t="s">
        <v>540</v>
      </c>
      <c r="D24139" s="161">
        <v>197.66</v>
      </c>
    </row>
    <row r="24140" spans="3:4" ht="15" hidden="1" customHeight="1" x14ac:dyDescent="0.25">
      <c r="C24140" s="158" t="s">
        <v>547</v>
      </c>
      <c r="D24140" s="159">
        <v>212.87</v>
      </c>
    </row>
    <row r="24141" spans="3:4" ht="15" hidden="1" customHeight="1" x14ac:dyDescent="0.25">
      <c r="C24141" s="160" t="s">
        <v>558</v>
      </c>
      <c r="D24141" s="161">
        <v>1150.97</v>
      </c>
    </row>
    <row r="24142" spans="3:4" ht="15" hidden="1" customHeight="1" x14ac:dyDescent="0.25">
      <c r="C24142" s="158" t="s">
        <v>552</v>
      </c>
      <c r="D24142" s="159">
        <v>739.84</v>
      </c>
    </row>
    <row r="24143" spans="3:4" ht="15" hidden="1" customHeight="1" x14ac:dyDescent="0.25">
      <c r="C24143" s="160" t="s">
        <v>549</v>
      </c>
      <c r="D24143" s="161">
        <v>339.72</v>
      </c>
    </row>
    <row r="24144" spans="3:4" ht="15" hidden="1" customHeight="1" x14ac:dyDescent="0.25">
      <c r="C24144" s="158" t="s">
        <v>547</v>
      </c>
      <c r="D24144" s="159">
        <v>523.5</v>
      </c>
    </row>
    <row r="24145" spans="3:4" ht="15" hidden="1" customHeight="1" x14ac:dyDescent="0.25">
      <c r="C24145" s="160" t="s">
        <v>542</v>
      </c>
      <c r="D24145" s="161">
        <v>479.23</v>
      </c>
    </row>
    <row r="24146" spans="3:4" ht="15" hidden="1" customHeight="1" x14ac:dyDescent="0.25">
      <c r="C24146" s="158" t="s">
        <v>309</v>
      </c>
      <c r="D24146" s="159">
        <v>51.34</v>
      </c>
    </row>
    <row r="24147" spans="3:4" ht="15" hidden="1" customHeight="1" x14ac:dyDescent="0.25">
      <c r="C24147" s="160" t="s">
        <v>308</v>
      </c>
      <c r="D24147" s="161">
        <v>1235</v>
      </c>
    </row>
    <row r="24148" spans="3:4" ht="15" hidden="1" customHeight="1" x14ac:dyDescent="0.25">
      <c r="C24148" s="158" t="s">
        <v>549</v>
      </c>
      <c r="D24148" s="159">
        <v>409.81</v>
      </c>
    </row>
    <row r="24149" spans="3:4" ht="15" hidden="1" customHeight="1" x14ac:dyDescent="0.25">
      <c r="C24149" s="160" t="s">
        <v>554</v>
      </c>
      <c r="D24149" s="161">
        <v>440.87</v>
      </c>
    </row>
    <row r="24150" spans="3:4" ht="15" hidden="1" customHeight="1" x14ac:dyDescent="0.25">
      <c r="C24150" s="158" t="s">
        <v>553</v>
      </c>
      <c r="D24150" s="159">
        <v>344.08</v>
      </c>
    </row>
    <row r="24151" spans="3:4" ht="15" hidden="1" customHeight="1" x14ac:dyDescent="0.25">
      <c r="C24151" s="160" t="s">
        <v>549</v>
      </c>
      <c r="D24151" s="161">
        <v>1265.6199999999999</v>
      </c>
    </row>
    <row r="24152" spans="3:4" ht="15" hidden="1" customHeight="1" x14ac:dyDescent="0.25">
      <c r="C24152" s="158" t="s">
        <v>307</v>
      </c>
      <c r="D24152" s="159">
        <v>432.32</v>
      </c>
    </row>
    <row r="24153" spans="3:4" ht="15" hidden="1" customHeight="1" x14ac:dyDescent="0.25">
      <c r="C24153" s="160" t="s">
        <v>309</v>
      </c>
      <c r="D24153" s="161">
        <v>428.12</v>
      </c>
    </row>
    <row r="24154" spans="3:4" ht="15" hidden="1" customHeight="1" x14ac:dyDescent="0.25">
      <c r="C24154" s="158" t="s">
        <v>555</v>
      </c>
      <c r="D24154" s="159">
        <v>595.41</v>
      </c>
    </row>
    <row r="24155" spans="3:4" ht="15" hidden="1" customHeight="1" x14ac:dyDescent="0.25">
      <c r="C24155" s="160" t="s">
        <v>550</v>
      </c>
      <c r="D24155" s="161">
        <v>690.32</v>
      </c>
    </row>
    <row r="24156" spans="3:4" ht="15" hidden="1" customHeight="1" x14ac:dyDescent="0.25">
      <c r="C24156" s="158" t="s">
        <v>308</v>
      </c>
      <c r="D24156" s="159">
        <v>698.58</v>
      </c>
    </row>
    <row r="24157" spans="3:4" ht="15" hidden="1" customHeight="1" x14ac:dyDescent="0.25">
      <c r="C24157" s="160" t="s">
        <v>540</v>
      </c>
      <c r="D24157" s="161">
        <v>85.05</v>
      </c>
    </row>
    <row r="24158" spans="3:4" ht="15" hidden="1" customHeight="1" x14ac:dyDescent="0.25">
      <c r="C24158" s="158" t="s">
        <v>549</v>
      </c>
      <c r="D24158" s="159">
        <v>499.65</v>
      </c>
    </row>
    <row r="24159" spans="3:4" ht="15" hidden="1" customHeight="1" x14ac:dyDescent="0.25">
      <c r="C24159" s="160" t="s">
        <v>540</v>
      </c>
      <c r="D24159" s="161">
        <v>799.19</v>
      </c>
    </row>
    <row r="24160" spans="3:4" ht="15" hidden="1" customHeight="1" x14ac:dyDescent="0.25">
      <c r="C24160" s="158" t="s">
        <v>553</v>
      </c>
      <c r="D24160" s="159">
        <v>533.41</v>
      </c>
    </row>
    <row r="24161" spans="3:4" ht="15" hidden="1" customHeight="1" x14ac:dyDescent="0.25">
      <c r="C24161" s="160" t="s">
        <v>546</v>
      </c>
      <c r="D24161" s="161">
        <v>1057.9000000000001</v>
      </c>
    </row>
    <row r="24162" spans="3:4" ht="15" hidden="1" customHeight="1" x14ac:dyDescent="0.25">
      <c r="C24162" s="158" t="s">
        <v>546</v>
      </c>
      <c r="D24162" s="159">
        <v>488.27</v>
      </c>
    </row>
    <row r="24163" spans="3:4" ht="15" hidden="1" customHeight="1" x14ac:dyDescent="0.25">
      <c r="C24163" s="160" t="s">
        <v>540</v>
      </c>
      <c r="D24163" s="161">
        <v>349.79</v>
      </c>
    </row>
    <row r="24164" spans="3:4" ht="15" hidden="1" customHeight="1" x14ac:dyDescent="0.25">
      <c r="C24164" s="158" t="s">
        <v>540</v>
      </c>
      <c r="D24164" s="159">
        <v>216.88</v>
      </c>
    </row>
    <row r="24165" spans="3:4" ht="15" hidden="1" customHeight="1" x14ac:dyDescent="0.25">
      <c r="C24165" s="160" t="s">
        <v>540</v>
      </c>
      <c r="D24165" s="161">
        <v>993.28</v>
      </c>
    </row>
    <row r="24166" spans="3:4" ht="15" hidden="1" customHeight="1" x14ac:dyDescent="0.25">
      <c r="C24166" s="158" t="s">
        <v>540</v>
      </c>
      <c r="D24166" s="159">
        <v>337.53</v>
      </c>
    </row>
    <row r="24167" spans="3:4" ht="15" hidden="1" customHeight="1" x14ac:dyDescent="0.25">
      <c r="C24167" s="160" t="s">
        <v>541</v>
      </c>
      <c r="D24167" s="161">
        <v>946.06</v>
      </c>
    </row>
    <row r="24168" spans="3:4" ht="15" hidden="1" customHeight="1" x14ac:dyDescent="0.25">
      <c r="C24168" s="158" t="s">
        <v>308</v>
      </c>
      <c r="D24168" s="159">
        <v>773.23</v>
      </c>
    </row>
    <row r="24169" spans="3:4" ht="15" hidden="1" customHeight="1" x14ac:dyDescent="0.25">
      <c r="C24169" s="160" t="s">
        <v>544</v>
      </c>
      <c r="D24169" s="161">
        <v>655.23</v>
      </c>
    </row>
    <row r="24170" spans="3:4" ht="15" hidden="1" customHeight="1" x14ac:dyDescent="0.25">
      <c r="C24170" s="158" t="s">
        <v>556</v>
      </c>
      <c r="D24170" s="159">
        <v>667.69</v>
      </c>
    </row>
    <row r="24171" spans="3:4" ht="15" hidden="1" customHeight="1" x14ac:dyDescent="0.25">
      <c r="C24171" s="160" t="s">
        <v>539</v>
      </c>
      <c r="D24171" s="161">
        <v>400.59</v>
      </c>
    </row>
    <row r="24172" spans="3:4" ht="15" hidden="1" customHeight="1" x14ac:dyDescent="0.25">
      <c r="C24172" s="158" t="s">
        <v>554</v>
      </c>
      <c r="D24172" s="159">
        <v>761.29</v>
      </c>
    </row>
    <row r="24173" spans="3:4" ht="15" hidden="1" customHeight="1" x14ac:dyDescent="0.25">
      <c r="C24173" s="160" t="s">
        <v>551</v>
      </c>
      <c r="D24173" s="161">
        <v>1029.06</v>
      </c>
    </row>
    <row r="24174" spans="3:4" ht="15" hidden="1" customHeight="1" x14ac:dyDescent="0.25">
      <c r="C24174" s="158" t="s">
        <v>541</v>
      </c>
      <c r="D24174" s="159">
        <v>635.42999999999995</v>
      </c>
    </row>
    <row r="24175" spans="3:4" ht="15" hidden="1" customHeight="1" x14ac:dyDescent="0.25">
      <c r="C24175" s="160" t="s">
        <v>547</v>
      </c>
      <c r="D24175" s="161">
        <v>1091.03</v>
      </c>
    </row>
    <row r="24176" spans="3:4" ht="15" hidden="1" customHeight="1" x14ac:dyDescent="0.25">
      <c r="C24176" s="158" t="s">
        <v>547</v>
      </c>
      <c r="D24176" s="159">
        <v>712.16</v>
      </c>
    </row>
    <row r="24177" spans="3:4" ht="15" hidden="1" customHeight="1" x14ac:dyDescent="0.25">
      <c r="C24177" s="160" t="s">
        <v>549</v>
      </c>
      <c r="D24177" s="161">
        <v>605.82000000000005</v>
      </c>
    </row>
    <row r="24178" spans="3:4" ht="15" hidden="1" customHeight="1" x14ac:dyDescent="0.25">
      <c r="C24178" s="158" t="s">
        <v>551</v>
      </c>
      <c r="D24178" s="159">
        <v>981.28</v>
      </c>
    </row>
    <row r="24179" spans="3:4" ht="15" hidden="1" customHeight="1" x14ac:dyDescent="0.25">
      <c r="C24179" s="160" t="s">
        <v>543</v>
      </c>
      <c r="D24179" s="161">
        <v>248.75</v>
      </c>
    </row>
    <row r="24180" spans="3:4" ht="15" hidden="1" customHeight="1" x14ac:dyDescent="0.25">
      <c r="C24180" s="158" t="s">
        <v>309</v>
      </c>
      <c r="D24180" s="159">
        <v>82.7</v>
      </c>
    </row>
    <row r="24181" spans="3:4" ht="15" hidden="1" customHeight="1" x14ac:dyDescent="0.25">
      <c r="C24181" s="160" t="s">
        <v>547</v>
      </c>
      <c r="D24181" s="161">
        <v>675.42</v>
      </c>
    </row>
    <row r="24182" spans="3:4" ht="15" hidden="1" customHeight="1" x14ac:dyDescent="0.25">
      <c r="C24182" s="158" t="s">
        <v>554</v>
      </c>
      <c r="D24182" s="159">
        <v>641.58000000000004</v>
      </c>
    </row>
    <row r="24183" spans="3:4" ht="15" hidden="1" customHeight="1" x14ac:dyDescent="0.25">
      <c r="C24183" s="160" t="s">
        <v>540</v>
      </c>
      <c r="D24183" s="161">
        <v>566.01</v>
      </c>
    </row>
    <row r="24184" spans="3:4" ht="15" hidden="1" customHeight="1" x14ac:dyDescent="0.25">
      <c r="C24184" s="158" t="s">
        <v>546</v>
      </c>
      <c r="D24184" s="159">
        <v>1225.02</v>
      </c>
    </row>
    <row r="24185" spans="3:4" ht="15" hidden="1" customHeight="1" x14ac:dyDescent="0.25">
      <c r="C24185" s="160" t="s">
        <v>542</v>
      </c>
      <c r="D24185" s="161">
        <v>1027.19</v>
      </c>
    </row>
    <row r="24186" spans="3:4" ht="15" hidden="1" customHeight="1" x14ac:dyDescent="0.25">
      <c r="C24186" s="158" t="s">
        <v>309</v>
      </c>
      <c r="D24186" s="159">
        <v>582.29</v>
      </c>
    </row>
    <row r="24187" spans="3:4" ht="15" hidden="1" customHeight="1" x14ac:dyDescent="0.25">
      <c r="C24187" s="160" t="s">
        <v>552</v>
      </c>
      <c r="D24187" s="161">
        <v>546.51</v>
      </c>
    </row>
    <row r="24188" spans="3:4" ht="15" hidden="1" customHeight="1" x14ac:dyDescent="0.25">
      <c r="C24188" s="158" t="s">
        <v>307</v>
      </c>
      <c r="D24188" s="159">
        <v>1214.29</v>
      </c>
    </row>
    <row r="24189" spans="3:4" ht="15" hidden="1" customHeight="1" x14ac:dyDescent="0.25">
      <c r="C24189" s="160" t="s">
        <v>312</v>
      </c>
      <c r="D24189" s="161">
        <v>317.93</v>
      </c>
    </row>
    <row r="24190" spans="3:4" ht="15" hidden="1" customHeight="1" x14ac:dyDescent="0.25">
      <c r="C24190" s="158" t="s">
        <v>312</v>
      </c>
      <c r="D24190" s="159">
        <v>597.95000000000005</v>
      </c>
    </row>
    <row r="24191" spans="3:4" ht="15" hidden="1" customHeight="1" x14ac:dyDescent="0.25">
      <c r="C24191" s="160" t="s">
        <v>544</v>
      </c>
      <c r="D24191" s="161">
        <v>186.84</v>
      </c>
    </row>
    <row r="24192" spans="3:4" ht="15" hidden="1" customHeight="1" x14ac:dyDescent="0.25">
      <c r="C24192" s="158" t="s">
        <v>558</v>
      </c>
      <c r="D24192" s="159">
        <v>1299.54</v>
      </c>
    </row>
    <row r="24193" spans="3:4" ht="15" hidden="1" customHeight="1" x14ac:dyDescent="0.25">
      <c r="C24193" s="160" t="s">
        <v>554</v>
      </c>
      <c r="D24193" s="161">
        <v>663.69</v>
      </c>
    </row>
    <row r="24194" spans="3:4" ht="15" hidden="1" customHeight="1" x14ac:dyDescent="0.25">
      <c r="C24194" s="158" t="s">
        <v>553</v>
      </c>
      <c r="D24194" s="159">
        <v>477.67</v>
      </c>
    </row>
    <row r="24195" spans="3:4" ht="15" hidden="1" customHeight="1" x14ac:dyDescent="0.25">
      <c r="C24195" s="160" t="s">
        <v>546</v>
      </c>
      <c r="D24195" s="161">
        <v>929.82</v>
      </c>
    </row>
    <row r="24196" spans="3:4" ht="15" hidden="1" customHeight="1" x14ac:dyDescent="0.25">
      <c r="C24196" s="158" t="s">
        <v>539</v>
      </c>
      <c r="D24196" s="159">
        <v>382.75</v>
      </c>
    </row>
    <row r="24197" spans="3:4" ht="15" hidden="1" customHeight="1" x14ac:dyDescent="0.25">
      <c r="C24197" s="160" t="s">
        <v>546</v>
      </c>
      <c r="D24197" s="161">
        <v>638.16999999999996</v>
      </c>
    </row>
    <row r="24198" spans="3:4" ht="15" hidden="1" customHeight="1" x14ac:dyDescent="0.25">
      <c r="C24198" s="158" t="s">
        <v>540</v>
      </c>
      <c r="D24198" s="159">
        <v>1205.57</v>
      </c>
    </row>
    <row r="24199" spans="3:4" ht="15" hidden="1" customHeight="1" x14ac:dyDescent="0.25">
      <c r="C24199" s="160" t="s">
        <v>558</v>
      </c>
      <c r="D24199" s="161">
        <v>623.77</v>
      </c>
    </row>
    <row r="24200" spans="3:4" ht="15" hidden="1" customHeight="1" x14ac:dyDescent="0.25">
      <c r="C24200" s="158" t="s">
        <v>549</v>
      </c>
      <c r="D24200" s="159">
        <v>404.09</v>
      </c>
    </row>
    <row r="24201" spans="3:4" ht="15" hidden="1" customHeight="1" x14ac:dyDescent="0.25">
      <c r="C24201" s="160" t="s">
        <v>540</v>
      </c>
      <c r="D24201" s="161">
        <v>161.58000000000001</v>
      </c>
    </row>
    <row r="24202" spans="3:4" ht="15" hidden="1" customHeight="1" x14ac:dyDescent="0.25">
      <c r="C24202" s="158" t="s">
        <v>546</v>
      </c>
      <c r="D24202" s="159">
        <v>230.92</v>
      </c>
    </row>
    <row r="24203" spans="3:4" ht="15" hidden="1" customHeight="1" x14ac:dyDescent="0.25">
      <c r="C24203" s="160" t="s">
        <v>539</v>
      </c>
      <c r="D24203" s="161">
        <v>1189.24</v>
      </c>
    </row>
    <row r="24204" spans="3:4" ht="15" hidden="1" customHeight="1" x14ac:dyDescent="0.25">
      <c r="C24204" s="158" t="s">
        <v>307</v>
      </c>
      <c r="D24204" s="159">
        <v>695.95</v>
      </c>
    </row>
    <row r="24205" spans="3:4" ht="15" hidden="1" customHeight="1" x14ac:dyDescent="0.25">
      <c r="C24205" s="160" t="s">
        <v>307</v>
      </c>
      <c r="D24205" s="161">
        <v>846.85</v>
      </c>
    </row>
    <row r="24206" spans="3:4" ht="15" hidden="1" customHeight="1" x14ac:dyDescent="0.25">
      <c r="C24206" s="158" t="s">
        <v>553</v>
      </c>
      <c r="D24206" s="159">
        <v>333.61</v>
      </c>
    </row>
    <row r="24207" spans="3:4" ht="15" hidden="1" customHeight="1" x14ac:dyDescent="0.25">
      <c r="C24207" s="160" t="s">
        <v>307</v>
      </c>
      <c r="D24207" s="161">
        <v>1126.0999999999999</v>
      </c>
    </row>
    <row r="24208" spans="3:4" ht="15" hidden="1" customHeight="1" x14ac:dyDescent="0.25">
      <c r="C24208" s="158" t="s">
        <v>308</v>
      </c>
      <c r="D24208" s="159">
        <v>530.29999999999995</v>
      </c>
    </row>
    <row r="24209" spans="3:4" ht="15" hidden="1" customHeight="1" x14ac:dyDescent="0.25">
      <c r="C24209" s="160" t="s">
        <v>307</v>
      </c>
      <c r="D24209" s="161">
        <v>898.34</v>
      </c>
    </row>
    <row r="24210" spans="3:4" ht="15" hidden="1" customHeight="1" x14ac:dyDescent="0.25">
      <c r="C24210" s="158" t="s">
        <v>551</v>
      </c>
      <c r="D24210" s="159">
        <v>1256.32</v>
      </c>
    </row>
    <row r="24211" spans="3:4" ht="15" hidden="1" customHeight="1" x14ac:dyDescent="0.25">
      <c r="C24211" s="160" t="s">
        <v>540</v>
      </c>
      <c r="D24211" s="161">
        <v>516.09</v>
      </c>
    </row>
    <row r="24212" spans="3:4" ht="15" hidden="1" customHeight="1" x14ac:dyDescent="0.25">
      <c r="C24212" s="158" t="s">
        <v>552</v>
      </c>
      <c r="D24212" s="159">
        <v>697.61</v>
      </c>
    </row>
    <row r="24213" spans="3:4" ht="15" hidden="1" customHeight="1" x14ac:dyDescent="0.25">
      <c r="C24213" s="160" t="s">
        <v>550</v>
      </c>
      <c r="D24213" s="161">
        <v>1047.19</v>
      </c>
    </row>
    <row r="24214" spans="3:4" ht="15" hidden="1" customHeight="1" x14ac:dyDescent="0.25">
      <c r="C24214" s="158" t="s">
        <v>550</v>
      </c>
      <c r="D24214" s="159">
        <v>553.42999999999995</v>
      </c>
    </row>
    <row r="24215" spans="3:4" ht="15" hidden="1" customHeight="1" x14ac:dyDescent="0.25">
      <c r="C24215" s="160" t="s">
        <v>549</v>
      </c>
      <c r="D24215" s="161">
        <v>1243.8699999999999</v>
      </c>
    </row>
    <row r="24216" spans="3:4" ht="15" hidden="1" customHeight="1" x14ac:dyDescent="0.25">
      <c r="C24216" s="158" t="s">
        <v>549</v>
      </c>
      <c r="D24216" s="159">
        <v>367.09</v>
      </c>
    </row>
    <row r="24217" spans="3:4" ht="15" hidden="1" customHeight="1" x14ac:dyDescent="0.25">
      <c r="C24217" s="160" t="s">
        <v>553</v>
      </c>
      <c r="D24217" s="161">
        <v>614.59</v>
      </c>
    </row>
    <row r="24218" spans="3:4" ht="15" hidden="1" customHeight="1" x14ac:dyDescent="0.25">
      <c r="C24218" s="158" t="s">
        <v>548</v>
      </c>
      <c r="D24218" s="159">
        <v>589.30999999999995</v>
      </c>
    </row>
    <row r="24219" spans="3:4" ht="15" hidden="1" customHeight="1" x14ac:dyDescent="0.25">
      <c r="C24219" s="160" t="s">
        <v>546</v>
      </c>
      <c r="D24219" s="161">
        <v>481.95</v>
      </c>
    </row>
    <row r="24220" spans="3:4" ht="15" hidden="1" customHeight="1" x14ac:dyDescent="0.25">
      <c r="C24220" s="158" t="s">
        <v>542</v>
      </c>
      <c r="D24220" s="159">
        <v>1260.2</v>
      </c>
    </row>
    <row r="24221" spans="3:4" ht="15" hidden="1" customHeight="1" x14ac:dyDescent="0.25">
      <c r="C24221" s="160" t="s">
        <v>307</v>
      </c>
      <c r="D24221" s="161">
        <v>1111.25</v>
      </c>
    </row>
    <row r="24222" spans="3:4" ht="15" hidden="1" customHeight="1" x14ac:dyDescent="0.25">
      <c r="C24222" s="158" t="s">
        <v>551</v>
      </c>
      <c r="D24222" s="159">
        <v>598.52</v>
      </c>
    </row>
    <row r="24223" spans="3:4" ht="15" hidden="1" customHeight="1" x14ac:dyDescent="0.25">
      <c r="C24223" s="160" t="s">
        <v>312</v>
      </c>
      <c r="D24223" s="161">
        <v>589.48</v>
      </c>
    </row>
    <row r="24224" spans="3:4" ht="15" hidden="1" customHeight="1" x14ac:dyDescent="0.25">
      <c r="C24224" s="158" t="s">
        <v>542</v>
      </c>
      <c r="D24224" s="159">
        <v>724.76</v>
      </c>
    </row>
    <row r="24225" spans="3:4" ht="15" hidden="1" customHeight="1" x14ac:dyDescent="0.25">
      <c r="C24225" s="160" t="s">
        <v>552</v>
      </c>
      <c r="D24225" s="161">
        <v>823.02</v>
      </c>
    </row>
    <row r="24226" spans="3:4" ht="15" hidden="1" customHeight="1" x14ac:dyDescent="0.25">
      <c r="C24226" s="158" t="s">
        <v>309</v>
      </c>
      <c r="D24226" s="159">
        <v>1257.01</v>
      </c>
    </row>
    <row r="24227" spans="3:4" ht="15" hidden="1" customHeight="1" x14ac:dyDescent="0.25">
      <c r="C24227" s="160" t="s">
        <v>309</v>
      </c>
      <c r="D24227" s="161">
        <v>566.07000000000005</v>
      </c>
    </row>
    <row r="24228" spans="3:4" ht="15" hidden="1" customHeight="1" x14ac:dyDescent="0.25">
      <c r="C24228" s="158" t="s">
        <v>543</v>
      </c>
      <c r="D24228" s="159">
        <v>360.2</v>
      </c>
    </row>
    <row r="24229" spans="3:4" ht="15" hidden="1" customHeight="1" x14ac:dyDescent="0.25">
      <c r="C24229" s="160" t="s">
        <v>555</v>
      </c>
      <c r="D24229" s="161">
        <v>529.6</v>
      </c>
    </row>
    <row r="24230" spans="3:4" ht="15" hidden="1" customHeight="1" x14ac:dyDescent="0.25">
      <c r="C24230" s="158" t="s">
        <v>555</v>
      </c>
      <c r="D24230" s="159">
        <v>643.72</v>
      </c>
    </row>
    <row r="24231" spans="3:4" ht="15" hidden="1" customHeight="1" x14ac:dyDescent="0.25">
      <c r="C24231" s="160" t="s">
        <v>307</v>
      </c>
      <c r="D24231" s="161">
        <v>763.94</v>
      </c>
    </row>
    <row r="24232" spans="3:4" ht="15" hidden="1" customHeight="1" x14ac:dyDescent="0.25">
      <c r="C24232" s="158" t="s">
        <v>540</v>
      </c>
      <c r="D24232" s="159">
        <v>1010.71</v>
      </c>
    </row>
    <row r="24233" spans="3:4" ht="15" hidden="1" customHeight="1" x14ac:dyDescent="0.25">
      <c r="C24233" s="160" t="s">
        <v>547</v>
      </c>
      <c r="D24233" s="161">
        <v>1029.8</v>
      </c>
    </row>
    <row r="24234" spans="3:4" ht="15" hidden="1" customHeight="1" x14ac:dyDescent="0.25">
      <c r="C24234" s="158" t="s">
        <v>539</v>
      </c>
      <c r="D24234" s="159">
        <v>498.15</v>
      </c>
    </row>
    <row r="24235" spans="3:4" ht="15" hidden="1" customHeight="1" x14ac:dyDescent="0.25">
      <c r="C24235" s="160" t="s">
        <v>308</v>
      </c>
      <c r="D24235" s="161">
        <v>502.04</v>
      </c>
    </row>
    <row r="24236" spans="3:4" ht="15" hidden="1" customHeight="1" x14ac:dyDescent="0.25">
      <c r="C24236" s="158" t="s">
        <v>556</v>
      </c>
      <c r="D24236" s="159">
        <v>489.27</v>
      </c>
    </row>
    <row r="24237" spans="3:4" ht="15" hidden="1" customHeight="1" x14ac:dyDescent="0.25">
      <c r="C24237" s="160" t="s">
        <v>539</v>
      </c>
      <c r="D24237" s="161">
        <v>923.74</v>
      </c>
    </row>
    <row r="24238" spans="3:4" ht="15" hidden="1" customHeight="1" x14ac:dyDescent="0.25">
      <c r="C24238" s="158" t="s">
        <v>549</v>
      </c>
      <c r="D24238" s="159">
        <v>994.62</v>
      </c>
    </row>
    <row r="24239" spans="3:4" ht="15" hidden="1" customHeight="1" x14ac:dyDescent="0.25">
      <c r="C24239" s="160" t="s">
        <v>554</v>
      </c>
      <c r="D24239" s="161">
        <v>662.6</v>
      </c>
    </row>
    <row r="24240" spans="3:4" ht="15" hidden="1" customHeight="1" x14ac:dyDescent="0.25">
      <c r="C24240" s="158" t="s">
        <v>556</v>
      </c>
      <c r="D24240" s="159">
        <v>708.15</v>
      </c>
    </row>
    <row r="24241" spans="3:4" ht="15" hidden="1" customHeight="1" x14ac:dyDescent="0.25">
      <c r="C24241" s="160" t="s">
        <v>312</v>
      </c>
      <c r="D24241" s="161">
        <v>622.52</v>
      </c>
    </row>
    <row r="24242" spans="3:4" ht="15" hidden="1" customHeight="1" x14ac:dyDescent="0.25">
      <c r="C24242" s="158" t="s">
        <v>539</v>
      </c>
      <c r="D24242" s="159">
        <v>1283.9000000000001</v>
      </c>
    </row>
    <row r="24243" spans="3:4" ht="15" hidden="1" customHeight="1" x14ac:dyDescent="0.25">
      <c r="C24243" s="160" t="s">
        <v>312</v>
      </c>
      <c r="D24243" s="161">
        <v>132.12</v>
      </c>
    </row>
    <row r="24244" spans="3:4" ht="15" hidden="1" customHeight="1" x14ac:dyDescent="0.25">
      <c r="C24244" s="158" t="s">
        <v>551</v>
      </c>
      <c r="D24244" s="159">
        <v>306.27</v>
      </c>
    </row>
    <row r="24245" spans="3:4" ht="15" hidden="1" customHeight="1" x14ac:dyDescent="0.25">
      <c r="C24245" s="160" t="s">
        <v>547</v>
      </c>
      <c r="D24245" s="161">
        <v>408.87</v>
      </c>
    </row>
    <row r="24246" spans="3:4" ht="15" hidden="1" customHeight="1" x14ac:dyDescent="0.25">
      <c r="C24246" s="158" t="s">
        <v>539</v>
      </c>
      <c r="D24246" s="159">
        <v>838.24</v>
      </c>
    </row>
    <row r="24247" spans="3:4" ht="15" hidden="1" customHeight="1" x14ac:dyDescent="0.25">
      <c r="C24247" s="160" t="s">
        <v>546</v>
      </c>
      <c r="D24247" s="161">
        <v>580.65</v>
      </c>
    </row>
    <row r="24248" spans="3:4" ht="15" hidden="1" customHeight="1" x14ac:dyDescent="0.25">
      <c r="C24248" s="158" t="s">
        <v>550</v>
      </c>
      <c r="D24248" s="159">
        <v>629.05999999999995</v>
      </c>
    </row>
    <row r="24249" spans="3:4" ht="15" hidden="1" customHeight="1" x14ac:dyDescent="0.25">
      <c r="C24249" s="160" t="s">
        <v>548</v>
      </c>
      <c r="D24249" s="161">
        <v>585.83000000000004</v>
      </c>
    </row>
    <row r="24250" spans="3:4" ht="15" hidden="1" customHeight="1" x14ac:dyDescent="0.25">
      <c r="C24250" s="158" t="s">
        <v>545</v>
      </c>
      <c r="D24250" s="159">
        <v>384.8</v>
      </c>
    </row>
    <row r="24251" spans="3:4" ht="15" hidden="1" customHeight="1" x14ac:dyDescent="0.25">
      <c r="C24251" s="160" t="s">
        <v>544</v>
      </c>
      <c r="D24251" s="161">
        <v>283.63</v>
      </c>
    </row>
    <row r="24252" spans="3:4" ht="15" hidden="1" customHeight="1" x14ac:dyDescent="0.25">
      <c r="C24252" s="158" t="s">
        <v>553</v>
      </c>
      <c r="D24252" s="159">
        <v>343.73</v>
      </c>
    </row>
    <row r="24253" spans="3:4" ht="15" hidden="1" customHeight="1" x14ac:dyDescent="0.25">
      <c r="C24253" s="160" t="s">
        <v>308</v>
      </c>
      <c r="D24253" s="161">
        <v>372.53</v>
      </c>
    </row>
    <row r="24254" spans="3:4" ht="15" hidden="1" customHeight="1" x14ac:dyDescent="0.25">
      <c r="C24254" s="158" t="s">
        <v>548</v>
      </c>
      <c r="D24254" s="159">
        <v>1056.0899999999999</v>
      </c>
    </row>
    <row r="24255" spans="3:4" ht="15" hidden="1" customHeight="1" x14ac:dyDescent="0.25">
      <c r="C24255" s="160" t="s">
        <v>539</v>
      </c>
      <c r="D24255" s="161">
        <v>763.11</v>
      </c>
    </row>
    <row r="24256" spans="3:4" ht="15" hidden="1" customHeight="1" x14ac:dyDescent="0.25">
      <c r="C24256" s="158" t="s">
        <v>542</v>
      </c>
      <c r="D24256" s="159">
        <v>157.41</v>
      </c>
    </row>
    <row r="24257" spans="3:4" ht="15" hidden="1" customHeight="1" x14ac:dyDescent="0.25">
      <c r="C24257" s="160" t="s">
        <v>308</v>
      </c>
      <c r="D24257" s="161">
        <v>1037.8699999999999</v>
      </c>
    </row>
    <row r="24258" spans="3:4" ht="15" hidden="1" customHeight="1" x14ac:dyDescent="0.25">
      <c r="C24258" s="158" t="s">
        <v>549</v>
      </c>
      <c r="D24258" s="159">
        <v>1259.1500000000001</v>
      </c>
    </row>
    <row r="24259" spans="3:4" ht="15" hidden="1" customHeight="1" x14ac:dyDescent="0.25">
      <c r="C24259" s="160" t="s">
        <v>546</v>
      </c>
      <c r="D24259" s="161">
        <v>141.59</v>
      </c>
    </row>
    <row r="24260" spans="3:4" ht="15" hidden="1" customHeight="1" x14ac:dyDescent="0.25">
      <c r="C24260" s="158" t="s">
        <v>558</v>
      </c>
      <c r="D24260" s="159">
        <v>557.09</v>
      </c>
    </row>
    <row r="24261" spans="3:4" ht="15" hidden="1" customHeight="1" x14ac:dyDescent="0.25">
      <c r="C24261" s="160" t="s">
        <v>545</v>
      </c>
      <c r="D24261" s="161">
        <v>342.62</v>
      </c>
    </row>
    <row r="24262" spans="3:4" ht="15" hidden="1" customHeight="1" x14ac:dyDescent="0.25">
      <c r="C24262" s="158" t="s">
        <v>308</v>
      </c>
      <c r="D24262" s="159">
        <v>908.18</v>
      </c>
    </row>
    <row r="24263" spans="3:4" ht="15" hidden="1" customHeight="1" x14ac:dyDescent="0.25">
      <c r="C24263" s="160" t="s">
        <v>557</v>
      </c>
      <c r="D24263" s="161">
        <v>598.12</v>
      </c>
    </row>
    <row r="24264" spans="3:4" ht="15" hidden="1" customHeight="1" x14ac:dyDescent="0.25">
      <c r="C24264" s="158" t="s">
        <v>549</v>
      </c>
      <c r="D24264" s="159">
        <v>454.81</v>
      </c>
    </row>
    <row r="24265" spans="3:4" ht="15" hidden="1" customHeight="1" x14ac:dyDescent="0.25">
      <c r="C24265" s="160" t="s">
        <v>552</v>
      </c>
      <c r="D24265" s="161">
        <v>398.29</v>
      </c>
    </row>
    <row r="24266" spans="3:4" ht="15" hidden="1" customHeight="1" x14ac:dyDescent="0.25">
      <c r="C24266" s="158" t="s">
        <v>543</v>
      </c>
      <c r="D24266" s="159">
        <v>889.22</v>
      </c>
    </row>
    <row r="24267" spans="3:4" ht="15" hidden="1" customHeight="1" x14ac:dyDescent="0.25">
      <c r="C24267" s="160" t="s">
        <v>555</v>
      </c>
      <c r="D24267" s="161">
        <v>941.92</v>
      </c>
    </row>
    <row r="24268" spans="3:4" ht="15" hidden="1" customHeight="1" x14ac:dyDescent="0.25">
      <c r="C24268" s="158" t="s">
        <v>552</v>
      </c>
      <c r="D24268" s="159">
        <v>1283.25</v>
      </c>
    </row>
    <row r="24269" spans="3:4" ht="15" hidden="1" customHeight="1" x14ac:dyDescent="0.25">
      <c r="C24269" s="160" t="s">
        <v>547</v>
      </c>
      <c r="D24269" s="161">
        <v>1244.18</v>
      </c>
    </row>
    <row r="24270" spans="3:4" ht="15" hidden="1" customHeight="1" x14ac:dyDescent="0.25">
      <c r="C24270" s="158" t="s">
        <v>547</v>
      </c>
      <c r="D24270" s="159">
        <v>743.79</v>
      </c>
    </row>
    <row r="24271" spans="3:4" ht="15" hidden="1" customHeight="1" x14ac:dyDescent="0.25">
      <c r="C24271" s="160" t="s">
        <v>555</v>
      </c>
      <c r="D24271" s="161">
        <v>785.22</v>
      </c>
    </row>
    <row r="24272" spans="3:4" ht="15" hidden="1" customHeight="1" x14ac:dyDescent="0.25">
      <c r="C24272" s="158" t="s">
        <v>540</v>
      </c>
      <c r="D24272" s="159">
        <v>1269.26</v>
      </c>
    </row>
    <row r="24273" spans="3:4" ht="15" hidden="1" customHeight="1" x14ac:dyDescent="0.25">
      <c r="C24273" s="160" t="s">
        <v>308</v>
      </c>
      <c r="D24273" s="161">
        <v>498.4</v>
      </c>
    </row>
    <row r="24274" spans="3:4" ht="15" hidden="1" customHeight="1" x14ac:dyDescent="0.25">
      <c r="C24274" s="158" t="s">
        <v>307</v>
      </c>
      <c r="D24274" s="159">
        <v>858.84</v>
      </c>
    </row>
    <row r="24275" spans="3:4" ht="15" hidden="1" customHeight="1" x14ac:dyDescent="0.25">
      <c r="C24275" s="160" t="s">
        <v>307</v>
      </c>
      <c r="D24275" s="161">
        <v>830.61</v>
      </c>
    </row>
    <row r="24276" spans="3:4" ht="15" hidden="1" customHeight="1" x14ac:dyDescent="0.25">
      <c r="C24276" s="158" t="s">
        <v>312</v>
      </c>
      <c r="D24276" s="159">
        <v>528.91999999999996</v>
      </c>
    </row>
    <row r="24277" spans="3:4" ht="15" hidden="1" customHeight="1" x14ac:dyDescent="0.25">
      <c r="C24277" s="160" t="s">
        <v>558</v>
      </c>
      <c r="D24277" s="161">
        <v>976.9</v>
      </c>
    </row>
    <row r="24278" spans="3:4" ht="15" hidden="1" customHeight="1" x14ac:dyDescent="0.25">
      <c r="C24278" s="158" t="s">
        <v>540</v>
      </c>
      <c r="D24278" s="159">
        <v>171.87</v>
      </c>
    </row>
    <row r="24279" spans="3:4" ht="15" hidden="1" customHeight="1" x14ac:dyDescent="0.25">
      <c r="C24279" s="160" t="s">
        <v>546</v>
      </c>
      <c r="D24279" s="161">
        <v>874.33</v>
      </c>
    </row>
    <row r="24280" spans="3:4" ht="15" hidden="1" customHeight="1" x14ac:dyDescent="0.25">
      <c r="C24280" s="158" t="s">
        <v>539</v>
      </c>
      <c r="D24280" s="159">
        <v>634.49</v>
      </c>
    </row>
    <row r="24281" spans="3:4" ht="15" hidden="1" customHeight="1" x14ac:dyDescent="0.25">
      <c r="C24281" s="160" t="s">
        <v>545</v>
      </c>
      <c r="D24281" s="161">
        <v>340.18</v>
      </c>
    </row>
    <row r="24282" spans="3:4" ht="15" hidden="1" customHeight="1" x14ac:dyDescent="0.25">
      <c r="C24282" s="158" t="s">
        <v>547</v>
      </c>
      <c r="D24282" s="159">
        <v>559.54999999999995</v>
      </c>
    </row>
    <row r="24283" spans="3:4" ht="15" hidden="1" customHeight="1" x14ac:dyDescent="0.25">
      <c r="C24283" s="160" t="s">
        <v>307</v>
      </c>
      <c r="D24283" s="161">
        <v>219.15</v>
      </c>
    </row>
    <row r="24284" spans="3:4" ht="15" hidden="1" customHeight="1" x14ac:dyDescent="0.25">
      <c r="C24284" s="158" t="s">
        <v>551</v>
      </c>
      <c r="D24284" s="159">
        <v>365.71</v>
      </c>
    </row>
    <row r="24285" spans="3:4" ht="15" hidden="1" customHeight="1" x14ac:dyDescent="0.25">
      <c r="C24285" s="160" t="s">
        <v>550</v>
      </c>
      <c r="D24285" s="161">
        <v>316.31</v>
      </c>
    </row>
    <row r="24286" spans="3:4" ht="15" hidden="1" customHeight="1" x14ac:dyDescent="0.25">
      <c r="C24286" s="158" t="s">
        <v>551</v>
      </c>
      <c r="D24286" s="159">
        <v>1007.77</v>
      </c>
    </row>
    <row r="24287" spans="3:4" ht="15" hidden="1" customHeight="1" x14ac:dyDescent="0.25">
      <c r="C24287" s="160" t="s">
        <v>542</v>
      </c>
      <c r="D24287" s="161">
        <v>456.22</v>
      </c>
    </row>
    <row r="24288" spans="3:4" ht="15" hidden="1" customHeight="1" x14ac:dyDescent="0.25">
      <c r="C24288" s="158" t="s">
        <v>545</v>
      </c>
      <c r="D24288" s="159">
        <v>1039.96</v>
      </c>
    </row>
    <row r="24289" spans="3:4" ht="15" hidden="1" customHeight="1" x14ac:dyDescent="0.25">
      <c r="C24289" s="160" t="s">
        <v>553</v>
      </c>
      <c r="D24289" s="161">
        <v>929.47</v>
      </c>
    </row>
    <row r="24290" spans="3:4" ht="15" hidden="1" customHeight="1" x14ac:dyDescent="0.25">
      <c r="C24290" s="158" t="s">
        <v>312</v>
      </c>
      <c r="D24290" s="159">
        <v>767.78</v>
      </c>
    </row>
    <row r="24291" spans="3:4" ht="15" hidden="1" customHeight="1" x14ac:dyDescent="0.25">
      <c r="C24291" s="160" t="s">
        <v>551</v>
      </c>
      <c r="D24291" s="161">
        <v>864.79</v>
      </c>
    </row>
    <row r="24292" spans="3:4" ht="15" hidden="1" customHeight="1" x14ac:dyDescent="0.25">
      <c r="C24292" s="158" t="s">
        <v>309</v>
      </c>
      <c r="D24292" s="159">
        <v>365.52</v>
      </c>
    </row>
    <row r="24293" spans="3:4" ht="15" hidden="1" customHeight="1" x14ac:dyDescent="0.25">
      <c r="C24293" s="160" t="s">
        <v>551</v>
      </c>
      <c r="D24293" s="161">
        <v>693.02</v>
      </c>
    </row>
    <row r="24294" spans="3:4" ht="15" hidden="1" customHeight="1" x14ac:dyDescent="0.25">
      <c r="C24294" s="158" t="s">
        <v>308</v>
      </c>
      <c r="D24294" s="159">
        <v>331.45</v>
      </c>
    </row>
    <row r="24295" spans="3:4" ht="15" hidden="1" customHeight="1" x14ac:dyDescent="0.25">
      <c r="C24295" s="160" t="s">
        <v>539</v>
      </c>
      <c r="D24295" s="161">
        <v>1027.68</v>
      </c>
    </row>
    <row r="24296" spans="3:4" ht="15" hidden="1" customHeight="1" x14ac:dyDescent="0.25">
      <c r="C24296" s="158" t="s">
        <v>553</v>
      </c>
      <c r="D24296" s="159">
        <v>855.64</v>
      </c>
    </row>
    <row r="24297" spans="3:4" ht="15" hidden="1" customHeight="1" x14ac:dyDescent="0.25">
      <c r="C24297" s="160" t="s">
        <v>312</v>
      </c>
      <c r="D24297" s="161">
        <v>126.61</v>
      </c>
    </row>
    <row r="24298" spans="3:4" ht="15" hidden="1" customHeight="1" x14ac:dyDescent="0.25">
      <c r="C24298" s="158" t="s">
        <v>550</v>
      </c>
      <c r="D24298" s="159">
        <v>913.78</v>
      </c>
    </row>
    <row r="24299" spans="3:4" ht="15" hidden="1" customHeight="1" x14ac:dyDescent="0.25">
      <c r="C24299" s="160" t="s">
        <v>545</v>
      </c>
      <c r="D24299" s="161">
        <v>427.94</v>
      </c>
    </row>
    <row r="24300" spans="3:4" ht="15" hidden="1" customHeight="1" x14ac:dyDescent="0.25">
      <c r="C24300" s="158" t="s">
        <v>554</v>
      </c>
      <c r="D24300" s="159">
        <v>199.74</v>
      </c>
    </row>
    <row r="24301" spans="3:4" ht="15" hidden="1" customHeight="1" x14ac:dyDescent="0.25">
      <c r="C24301" s="160" t="s">
        <v>547</v>
      </c>
      <c r="D24301" s="161">
        <v>419.66</v>
      </c>
    </row>
    <row r="24302" spans="3:4" ht="15" hidden="1" customHeight="1" x14ac:dyDescent="0.25">
      <c r="C24302" s="158" t="s">
        <v>555</v>
      </c>
      <c r="D24302" s="159">
        <v>723.43</v>
      </c>
    </row>
    <row r="24303" spans="3:4" ht="15" hidden="1" customHeight="1" x14ac:dyDescent="0.25">
      <c r="C24303" s="160" t="s">
        <v>312</v>
      </c>
      <c r="D24303" s="161">
        <v>798.67</v>
      </c>
    </row>
    <row r="24304" spans="3:4" ht="15" hidden="1" customHeight="1" x14ac:dyDescent="0.25">
      <c r="C24304" s="158" t="s">
        <v>540</v>
      </c>
      <c r="D24304" s="159">
        <v>560.5</v>
      </c>
    </row>
    <row r="24305" spans="3:4" ht="15" hidden="1" customHeight="1" x14ac:dyDescent="0.25">
      <c r="C24305" s="160" t="s">
        <v>312</v>
      </c>
      <c r="D24305" s="161">
        <v>674.66</v>
      </c>
    </row>
    <row r="24306" spans="3:4" ht="15" hidden="1" customHeight="1" x14ac:dyDescent="0.25">
      <c r="C24306" s="158" t="s">
        <v>544</v>
      </c>
      <c r="D24306" s="159">
        <v>53.44</v>
      </c>
    </row>
    <row r="24307" spans="3:4" ht="15" hidden="1" customHeight="1" x14ac:dyDescent="0.25">
      <c r="C24307" s="160" t="s">
        <v>556</v>
      </c>
      <c r="D24307" s="161">
        <v>842.98</v>
      </c>
    </row>
    <row r="24308" spans="3:4" ht="15" hidden="1" customHeight="1" x14ac:dyDescent="0.25">
      <c r="C24308" s="158" t="s">
        <v>307</v>
      </c>
      <c r="D24308" s="159">
        <v>756.22</v>
      </c>
    </row>
    <row r="24309" spans="3:4" ht="15" hidden="1" customHeight="1" x14ac:dyDescent="0.25">
      <c r="C24309" s="160" t="s">
        <v>312</v>
      </c>
      <c r="D24309" s="161">
        <v>893.76</v>
      </c>
    </row>
    <row r="24310" spans="3:4" ht="15" hidden="1" customHeight="1" x14ac:dyDescent="0.25">
      <c r="C24310" s="158" t="s">
        <v>546</v>
      </c>
      <c r="D24310" s="159">
        <v>1009.01</v>
      </c>
    </row>
    <row r="24311" spans="3:4" ht="15" hidden="1" customHeight="1" x14ac:dyDescent="0.25">
      <c r="C24311" s="160" t="s">
        <v>551</v>
      </c>
      <c r="D24311" s="161">
        <v>639.73</v>
      </c>
    </row>
    <row r="24312" spans="3:4" ht="15" hidden="1" customHeight="1" x14ac:dyDescent="0.25">
      <c r="C24312" s="158" t="s">
        <v>549</v>
      </c>
      <c r="D24312" s="159">
        <v>1115.0999999999999</v>
      </c>
    </row>
    <row r="24313" spans="3:4" ht="15" hidden="1" customHeight="1" x14ac:dyDescent="0.25">
      <c r="C24313" s="160" t="s">
        <v>553</v>
      </c>
      <c r="D24313" s="161">
        <v>889.59</v>
      </c>
    </row>
    <row r="24314" spans="3:4" ht="15" hidden="1" customHeight="1" x14ac:dyDescent="0.25">
      <c r="C24314" s="158" t="s">
        <v>556</v>
      </c>
      <c r="D24314" s="159">
        <v>657.86</v>
      </c>
    </row>
    <row r="24315" spans="3:4" ht="15" hidden="1" customHeight="1" x14ac:dyDescent="0.25">
      <c r="C24315" s="160" t="s">
        <v>551</v>
      </c>
      <c r="D24315" s="161">
        <v>1188.3699999999999</v>
      </c>
    </row>
    <row r="24316" spans="3:4" ht="15" hidden="1" customHeight="1" x14ac:dyDescent="0.25">
      <c r="C24316" s="158" t="s">
        <v>546</v>
      </c>
      <c r="D24316" s="159">
        <v>508.97</v>
      </c>
    </row>
    <row r="24317" spans="3:4" ht="15" hidden="1" customHeight="1" x14ac:dyDescent="0.25">
      <c r="C24317" s="160" t="s">
        <v>309</v>
      </c>
      <c r="D24317" s="161">
        <v>645.59</v>
      </c>
    </row>
    <row r="24318" spans="3:4" ht="15" hidden="1" customHeight="1" x14ac:dyDescent="0.25">
      <c r="C24318" s="158" t="s">
        <v>553</v>
      </c>
      <c r="D24318" s="159">
        <v>101.13</v>
      </c>
    </row>
    <row r="24319" spans="3:4" ht="15" hidden="1" customHeight="1" x14ac:dyDescent="0.25">
      <c r="C24319" s="160" t="s">
        <v>546</v>
      </c>
      <c r="D24319" s="161">
        <v>96.56</v>
      </c>
    </row>
    <row r="24320" spans="3:4" ht="15" hidden="1" customHeight="1" x14ac:dyDescent="0.25">
      <c r="C24320" s="158" t="s">
        <v>558</v>
      </c>
      <c r="D24320" s="159">
        <v>988.43</v>
      </c>
    </row>
    <row r="24321" spans="3:4" ht="15" hidden="1" customHeight="1" x14ac:dyDescent="0.25">
      <c r="C24321" s="160" t="s">
        <v>312</v>
      </c>
      <c r="D24321" s="161">
        <v>932.31</v>
      </c>
    </row>
    <row r="24322" spans="3:4" ht="15" hidden="1" customHeight="1" x14ac:dyDescent="0.25">
      <c r="C24322" s="158" t="s">
        <v>552</v>
      </c>
      <c r="D24322" s="159">
        <v>550.91999999999996</v>
      </c>
    </row>
    <row r="24323" spans="3:4" ht="15" hidden="1" customHeight="1" x14ac:dyDescent="0.25">
      <c r="C24323" s="160" t="s">
        <v>540</v>
      </c>
      <c r="D24323" s="161">
        <v>588.83000000000004</v>
      </c>
    </row>
    <row r="24324" spans="3:4" ht="15" hidden="1" customHeight="1" x14ac:dyDescent="0.25">
      <c r="C24324" s="158" t="s">
        <v>558</v>
      </c>
      <c r="D24324" s="159">
        <v>267.12</v>
      </c>
    </row>
    <row r="24325" spans="3:4" ht="15" hidden="1" customHeight="1" x14ac:dyDescent="0.25">
      <c r="C24325" s="160" t="s">
        <v>539</v>
      </c>
      <c r="D24325" s="161">
        <v>594.78</v>
      </c>
    </row>
    <row r="24326" spans="3:4" ht="15" hidden="1" customHeight="1" x14ac:dyDescent="0.25">
      <c r="C24326" s="158" t="s">
        <v>551</v>
      </c>
      <c r="D24326" s="159">
        <v>520.29999999999995</v>
      </c>
    </row>
    <row r="24327" spans="3:4" ht="15" hidden="1" customHeight="1" x14ac:dyDescent="0.25">
      <c r="C24327" s="160" t="s">
        <v>542</v>
      </c>
      <c r="D24327" s="161">
        <v>89.24</v>
      </c>
    </row>
    <row r="24328" spans="3:4" ht="15" hidden="1" customHeight="1" x14ac:dyDescent="0.25">
      <c r="C24328" s="158" t="s">
        <v>540</v>
      </c>
      <c r="D24328" s="159">
        <v>1107.6400000000001</v>
      </c>
    </row>
    <row r="24329" spans="3:4" ht="15" hidden="1" customHeight="1" x14ac:dyDescent="0.25">
      <c r="C24329" s="160" t="s">
        <v>312</v>
      </c>
      <c r="D24329" s="161">
        <v>828.4</v>
      </c>
    </row>
    <row r="24330" spans="3:4" ht="15" hidden="1" customHeight="1" x14ac:dyDescent="0.25">
      <c r="C24330" s="158" t="s">
        <v>309</v>
      </c>
      <c r="D24330" s="159">
        <v>848.83</v>
      </c>
    </row>
    <row r="24331" spans="3:4" ht="15" hidden="1" customHeight="1" x14ac:dyDescent="0.25">
      <c r="C24331" s="160" t="s">
        <v>553</v>
      </c>
      <c r="D24331" s="161">
        <v>83.14</v>
      </c>
    </row>
    <row r="24332" spans="3:4" ht="15" hidden="1" customHeight="1" x14ac:dyDescent="0.25">
      <c r="C24332" s="158" t="s">
        <v>549</v>
      </c>
      <c r="D24332" s="159">
        <v>1299.22</v>
      </c>
    </row>
    <row r="24333" spans="3:4" ht="15" hidden="1" customHeight="1" x14ac:dyDescent="0.25">
      <c r="C24333" s="160" t="s">
        <v>309</v>
      </c>
      <c r="D24333" s="161">
        <v>477.53</v>
      </c>
    </row>
    <row r="24334" spans="3:4" ht="15" hidden="1" customHeight="1" x14ac:dyDescent="0.25">
      <c r="C24334" s="158" t="s">
        <v>550</v>
      </c>
      <c r="D24334" s="159">
        <v>730.17</v>
      </c>
    </row>
    <row r="24335" spans="3:4" ht="15" hidden="1" customHeight="1" x14ac:dyDescent="0.25">
      <c r="C24335" s="160" t="s">
        <v>558</v>
      </c>
      <c r="D24335" s="161">
        <v>569.52</v>
      </c>
    </row>
    <row r="24336" spans="3:4" ht="15" hidden="1" customHeight="1" x14ac:dyDescent="0.25">
      <c r="C24336" s="158" t="s">
        <v>547</v>
      </c>
      <c r="D24336" s="159">
        <v>1036.6099999999999</v>
      </c>
    </row>
    <row r="24337" spans="3:4" ht="15" hidden="1" customHeight="1" x14ac:dyDescent="0.25">
      <c r="C24337" s="160" t="s">
        <v>546</v>
      </c>
      <c r="D24337" s="161">
        <v>708.15</v>
      </c>
    </row>
    <row r="24338" spans="3:4" ht="15" hidden="1" customHeight="1" x14ac:dyDescent="0.25">
      <c r="C24338" s="158" t="s">
        <v>557</v>
      </c>
      <c r="D24338" s="159">
        <v>101.17</v>
      </c>
    </row>
    <row r="24339" spans="3:4" ht="15" hidden="1" customHeight="1" x14ac:dyDescent="0.25">
      <c r="C24339" s="160" t="s">
        <v>558</v>
      </c>
      <c r="D24339" s="161">
        <v>1297.5899999999999</v>
      </c>
    </row>
    <row r="24340" spans="3:4" ht="15" hidden="1" customHeight="1" x14ac:dyDescent="0.25">
      <c r="C24340" s="158" t="s">
        <v>312</v>
      </c>
      <c r="D24340" s="159">
        <v>1167.1600000000001</v>
      </c>
    </row>
    <row r="24341" spans="3:4" ht="15" hidden="1" customHeight="1" x14ac:dyDescent="0.25">
      <c r="C24341" s="160" t="s">
        <v>312</v>
      </c>
      <c r="D24341" s="161">
        <v>642.41999999999996</v>
      </c>
    </row>
    <row r="24342" spans="3:4" ht="15" hidden="1" customHeight="1" x14ac:dyDescent="0.25">
      <c r="C24342" s="158" t="s">
        <v>308</v>
      </c>
      <c r="D24342" s="159">
        <v>989.25</v>
      </c>
    </row>
    <row r="24343" spans="3:4" ht="15" hidden="1" customHeight="1" x14ac:dyDescent="0.25">
      <c r="C24343" s="160" t="s">
        <v>553</v>
      </c>
      <c r="D24343" s="161">
        <v>1169.6600000000001</v>
      </c>
    </row>
    <row r="24344" spans="3:4" ht="15" hidden="1" customHeight="1" x14ac:dyDescent="0.25">
      <c r="C24344" s="158" t="s">
        <v>547</v>
      </c>
      <c r="D24344" s="159">
        <v>701.35</v>
      </c>
    </row>
    <row r="24345" spans="3:4" ht="15" hidden="1" customHeight="1" x14ac:dyDescent="0.25">
      <c r="C24345" s="160" t="s">
        <v>309</v>
      </c>
      <c r="D24345" s="161">
        <v>319.66000000000003</v>
      </c>
    </row>
    <row r="24346" spans="3:4" ht="15" hidden="1" customHeight="1" x14ac:dyDescent="0.25">
      <c r="C24346" s="158" t="s">
        <v>553</v>
      </c>
      <c r="D24346" s="159">
        <v>608.89</v>
      </c>
    </row>
    <row r="24347" spans="3:4" ht="15" hidden="1" customHeight="1" x14ac:dyDescent="0.25">
      <c r="C24347" s="160" t="s">
        <v>307</v>
      </c>
      <c r="D24347" s="161">
        <v>802.12</v>
      </c>
    </row>
    <row r="24348" spans="3:4" ht="15" hidden="1" customHeight="1" x14ac:dyDescent="0.25">
      <c r="C24348" s="158" t="s">
        <v>549</v>
      </c>
      <c r="D24348" s="159">
        <v>706.24</v>
      </c>
    </row>
    <row r="24349" spans="3:4" ht="15" hidden="1" customHeight="1" x14ac:dyDescent="0.25">
      <c r="C24349" s="160" t="s">
        <v>540</v>
      </c>
      <c r="D24349" s="161">
        <v>863.4</v>
      </c>
    </row>
    <row r="24350" spans="3:4" ht="15" hidden="1" customHeight="1" x14ac:dyDescent="0.25">
      <c r="C24350" s="158" t="s">
        <v>307</v>
      </c>
      <c r="D24350" s="159">
        <v>54.55</v>
      </c>
    </row>
    <row r="24351" spans="3:4" ht="15" hidden="1" customHeight="1" x14ac:dyDescent="0.25">
      <c r="C24351" s="160" t="s">
        <v>542</v>
      </c>
      <c r="D24351" s="161">
        <v>348.48</v>
      </c>
    </row>
    <row r="24352" spans="3:4" ht="15" hidden="1" customHeight="1" x14ac:dyDescent="0.25">
      <c r="C24352" s="158" t="s">
        <v>539</v>
      </c>
      <c r="D24352" s="159">
        <v>931.03</v>
      </c>
    </row>
    <row r="24353" spans="3:4" ht="15" hidden="1" customHeight="1" x14ac:dyDescent="0.25">
      <c r="C24353" s="160" t="s">
        <v>546</v>
      </c>
      <c r="D24353" s="161">
        <v>440.31</v>
      </c>
    </row>
    <row r="24354" spans="3:4" ht="15" hidden="1" customHeight="1" x14ac:dyDescent="0.25">
      <c r="C24354" s="158" t="s">
        <v>309</v>
      </c>
      <c r="D24354" s="159">
        <v>236.58</v>
      </c>
    </row>
    <row r="24355" spans="3:4" ht="15" hidden="1" customHeight="1" x14ac:dyDescent="0.25">
      <c r="C24355" s="160" t="s">
        <v>545</v>
      </c>
      <c r="D24355" s="161">
        <v>878.21</v>
      </c>
    </row>
    <row r="24356" spans="3:4" ht="15" hidden="1" customHeight="1" x14ac:dyDescent="0.25">
      <c r="C24356" s="158" t="s">
        <v>307</v>
      </c>
      <c r="D24356" s="159">
        <v>1200.1400000000001</v>
      </c>
    </row>
    <row r="24357" spans="3:4" ht="15" hidden="1" customHeight="1" x14ac:dyDescent="0.25">
      <c r="C24357" s="160" t="s">
        <v>540</v>
      </c>
      <c r="D24357" s="161">
        <v>690.12</v>
      </c>
    </row>
    <row r="24358" spans="3:4" ht="15" hidden="1" customHeight="1" x14ac:dyDescent="0.25">
      <c r="C24358" s="158" t="s">
        <v>548</v>
      </c>
      <c r="D24358" s="159">
        <v>1267.3</v>
      </c>
    </row>
    <row r="24359" spans="3:4" ht="15" hidden="1" customHeight="1" x14ac:dyDescent="0.25">
      <c r="C24359" s="160" t="s">
        <v>553</v>
      </c>
      <c r="D24359" s="161">
        <v>639.38</v>
      </c>
    </row>
    <row r="24360" spans="3:4" ht="15" hidden="1" customHeight="1" x14ac:dyDescent="0.25">
      <c r="C24360" s="158" t="s">
        <v>558</v>
      </c>
      <c r="D24360" s="159">
        <v>459.69</v>
      </c>
    </row>
    <row r="24361" spans="3:4" ht="15" hidden="1" customHeight="1" x14ac:dyDescent="0.25">
      <c r="C24361" s="160" t="s">
        <v>550</v>
      </c>
      <c r="D24361" s="161">
        <v>385.16</v>
      </c>
    </row>
    <row r="24362" spans="3:4" ht="15" hidden="1" customHeight="1" x14ac:dyDescent="0.25">
      <c r="C24362" s="158" t="s">
        <v>550</v>
      </c>
      <c r="D24362" s="159">
        <v>1240.81</v>
      </c>
    </row>
    <row r="24363" spans="3:4" ht="15" hidden="1" customHeight="1" x14ac:dyDescent="0.25">
      <c r="C24363" s="160" t="s">
        <v>558</v>
      </c>
      <c r="D24363" s="161">
        <v>148.66999999999999</v>
      </c>
    </row>
    <row r="24364" spans="3:4" ht="15" hidden="1" customHeight="1" x14ac:dyDescent="0.25">
      <c r="C24364" s="158" t="s">
        <v>549</v>
      </c>
      <c r="D24364" s="159">
        <v>601.59</v>
      </c>
    </row>
    <row r="24365" spans="3:4" ht="15" hidden="1" customHeight="1" x14ac:dyDescent="0.25">
      <c r="C24365" s="160" t="s">
        <v>541</v>
      </c>
      <c r="D24365" s="161">
        <v>1246.1099999999999</v>
      </c>
    </row>
    <row r="24366" spans="3:4" ht="15" hidden="1" customHeight="1" x14ac:dyDescent="0.25">
      <c r="C24366" s="158" t="s">
        <v>549</v>
      </c>
      <c r="D24366" s="159">
        <v>313.89999999999998</v>
      </c>
    </row>
    <row r="24367" spans="3:4" ht="15" hidden="1" customHeight="1" x14ac:dyDescent="0.25">
      <c r="C24367" s="160" t="s">
        <v>552</v>
      </c>
      <c r="D24367" s="161">
        <v>675.62</v>
      </c>
    </row>
    <row r="24368" spans="3:4" ht="15" hidden="1" customHeight="1" x14ac:dyDescent="0.25">
      <c r="C24368" s="158" t="s">
        <v>546</v>
      </c>
      <c r="D24368" s="159">
        <v>1134.94</v>
      </c>
    </row>
    <row r="24369" spans="3:4" ht="15" hidden="1" customHeight="1" x14ac:dyDescent="0.25">
      <c r="C24369" s="160" t="s">
        <v>545</v>
      </c>
      <c r="D24369" s="161">
        <v>429.13</v>
      </c>
    </row>
    <row r="24370" spans="3:4" ht="15" hidden="1" customHeight="1" x14ac:dyDescent="0.25">
      <c r="C24370" s="158" t="s">
        <v>543</v>
      </c>
      <c r="D24370" s="159">
        <v>338.56</v>
      </c>
    </row>
    <row r="24371" spans="3:4" ht="15" hidden="1" customHeight="1" x14ac:dyDescent="0.25">
      <c r="C24371" s="160" t="s">
        <v>540</v>
      </c>
      <c r="D24371" s="161">
        <v>583.72</v>
      </c>
    </row>
    <row r="24372" spans="3:4" ht="15" hidden="1" customHeight="1" x14ac:dyDescent="0.25">
      <c r="C24372" s="158" t="s">
        <v>549</v>
      </c>
      <c r="D24372" s="159">
        <v>651.45000000000005</v>
      </c>
    </row>
    <row r="24373" spans="3:4" ht="15" hidden="1" customHeight="1" x14ac:dyDescent="0.25">
      <c r="C24373" s="160" t="s">
        <v>542</v>
      </c>
      <c r="D24373" s="161">
        <v>1138.52</v>
      </c>
    </row>
    <row r="24374" spans="3:4" ht="15" hidden="1" customHeight="1" x14ac:dyDescent="0.25">
      <c r="C24374" s="158" t="s">
        <v>542</v>
      </c>
      <c r="D24374" s="159">
        <v>937.7</v>
      </c>
    </row>
    <row r="24375" spans="3:4" ht="15" hidden="1" customHeight="1" x14ac:dyDescent="0.25">
      <c r="C24375" s="160" t="s">
        <v>307</v>
      </c>
      <c r="D24375" s="161">
        <v>400.94</v>
      </c>
    </row>
    <row r="24376" spans="3:4" ht="15" hidden="1" customHeight="1" x14ac:dyDescent="0.25">
      <c r="C24376" s="158" t="s">
        <v>550</v>
      </c>
      <c r="D24376" s="159">
        <v>1269.31</v>
      </c>
    </row>
    <row r="24377" spans="3:4" ht="15" hidden="1" customHeight="1" x14ac:dyDescent="0.25">
      <c r="C24377" s="160" t="s">
        <v>542</v>
      </c>
      <c r="D24377" s="161">
        <v>837</v>
      </c>
    </row>
    <row r="24378" spans="3:4" ht="15" hidden="1" customHeight="1" x14ac:dyDescent="0.25">
      <c r="C24378" s="158" t="s">
        <v>539</v>
      </c>
      <c r="D24378" s="159">
        <v>434.94</v>
      </c>
    </row>
    <row r="24379" spans="3:4" ht="15" hidden="1" customHeight="1" x14ac:dyDescent="0.25">
      <c r="C24379" s="160" t="s">
        <v>555</v>
      </c>
      <c r="D24379" s="161">
        <v>1059.97</v>
      </c>
    </row>
    <row r="24380" spans="3:4" ht="15" hidden="1" customHeight="1" x14ac:dyDescent="0.25">
      <c r="C24380" s="158" t="s">
        <v>546</v>
      </c>
      <c r="D24380" s="159">
        <v>115.79</v>
      </c>
    </row>
    <row r="24381" spans="3:4" ht="15" hidden="1" customHeight="1" x14ac:dyDescent="0.25">
      <c r="C24381" s="160" t="s">
        <v>552</v>
      </c>
      <c r="D24381" s="161">
        <v>575.23</v>
      </c>
    </row>
    <row r="24382" spans="3:4" ht="15" hidden="1" customHeight="1" x14ac:dyDescent="0.25">
      <c r="C24382" s="158" t="s">
        <v>549</v>
      </c>
      <c r="D24382" s="159">
        <v>1001.46</v>
      </c>
    </row>
    <row r="24383" spans="3:4" ht="15" hidden="1" customHeight="1" x14ac:dyDescent="0.25">
      <c r="C24383" s="160" t="s">
        <v>543</v>
      </c>
      <c r="D24383" s="161">
        <v>619.76</v>
      </c>
    </row>
    <row r="24384" spans="3:4" ht="15" hidden="1" customHeight="1" x14ac:dyDescent="0.25">
      <c r="C24384" s="158" t="s">
        <v>546</v>
      </c>
      <c r="D24384" s="159">
        <v>967.89</v>
      </c>
    </row>
    <row r="24385" spans="3:4" ht="15" hidden="1" customHeight="1" x14ac:dyDescent="0.25">
      <c r="C24385" s="160" t="s">
        <v>551</v>
      </c>
      <c r="D24385" s="161">
        <v>783.37</v>
      </c>
    </row>
    <row r="24386" spans="3:4" ht="15" hidden="1" customHeight="1" x14ac:dyDescent="0.25">
      <c r="C24386" s="158" t="s">
        <v>309</v>
      </c>
      <c r="D24386" s="159">
        <v>1242.8599999999999</v>
      </c>
    </row>
    <row r="24387" spans="3:4" ht="15" hidden="1" customHeight="1" x14ac:dyDescent="0.25">
      <c r="C24387" s="160" t="s">
        <v>309</v>
      </c>
      <c r="D24387" s="161">
        <v>444.05</v>
      </c>
    </row>
    <row r="24388" spans="3:4" ht="15" hidden="1" customHeight="1" x14ac:dyDescent="0.25">
      <c r="C24388" s="158" t="s">
        <v>542</v>
      </c>
      <c r="D24388" s="159">
        <v>757.04</v>
      </c>
    </row>
    <row r="24389" spans="3:4" ht="15" hidden="1" customHeight="1" x14ac:dyDescent="0.25">
      <c r="C24389" s="160" t="s">
        <v>550</v>
      </c>
      <c r="D24389" s="161">
        <v>46.63</v>
      </c>
    </row>
    <row r="24390" spans="3:4" ht="15" hidden="1" customHeight="1" x14ac:dyDescent="0.25">
      <c r="C24390" s="158" t="s">
        <v>308</v>
      </c>
      <c r="D24390" s="159">
        <v>273.5</v>
      </c>
    </row>
    <row r="24391" spans="3:4" ht="15" hidden="1" customHeight="1" x14ac:dyDescent="0.25">
      <c r="C24391" s="160" t="s">
        <v>550</v>
      </c>
      <c r="D24391" s="161">
        <v>714.8</v>
      </c>
    </row>
    <row r="24392" spans="3:4" ht="15" hidden="1" customHeight="1" x14ac:dyDescent="0.25">
      <c r="C24392" s="158" t="s">
        <v>541</v>
      </c>
      <c r="D24392" s="159">
        <v>294.45999999999998</v>
      </c>
    </row>
    <row r="24393" spans="3:4" ht="15" hidden="1" customHeight="1" x14ac:dyDescent="0.25">
      <c r="C24393" s="160" t="s">
        <v>548</v>
      </c>
      <c r="D24393" s="161">
        <v>784.76</v>
      </c>
    </row>
    <row r="24394" spans="3:4" ht="15" hidden="1" customHeight="1" x14ac:dyDescent="0.25">
      <c r="C24394" s="158" t="s">
        <v>552</v>
      </c>
      <c r="D24394" s="159">
        <v>421.92</v>
      </c>
    </row>
    <row r="24395" spans="3:4" ht="15" hidden="1" customHeight="1" x14ac:dyDescent="0.25">
      <c r="C24395" s="160" t="s">
        <v>547</v>
      </c>
      <c r="D24395" s="161">
        <v>156.81</v>
      </c>
    </row>
    <row r="24396" spans="3:4" ht="15" hidden="1" customHeight="1" x14ac:dyDescent="0.25">
      <c r="C24396" s="158" t="s">
        <v>309</v>
      </c>
      <c r="D24396" s="159">
        <v>307.44</v>
      </c>
    </row>
    <row r="24397" spans="3:4" ht="15" hidden="1" customHeight="1" x14ac:dyDescent="0.25">
      <c r="C24397" s="160" t="s">
        <v>309</v>
      </c>
      <c r="D24397" s="161">
        <v>597.94000000000005</v>
      </c>
    </row>
    <row r="24398" spans="3:4" ht="15" hidden="1" customHeight="1" x14ac:dyDescent="0.25">
      <c r="C24398" s="158" t="s">
        <v>539</v>
      </c>
      <c r="D24398" s="159">
        <v>857.39</v>
      </c>
    </row>
    <row r="24399" spans="3:4" ht="15" hidden="1" customHeight="1" x14ac:dyDescent="0.25">
      <c r="C24399" s="160" t="s">
        <v>554</v>
      </c>
      <c r="D24399" s="161">
        <v>540.54999999999995</v>
      </c>
    </row>
    <row r="24400" spans="3:4" ht="15" hidden="1" customHeight="1" x14ac:dyDescent="0.25">
      <c r="C24400" s="158" t="s">
        <v>544</v>
      </c>
      <c r="D24400" s="159">
        <v>494.33</v>
      </c>
    </row>
    <row r="24401" spans="3:4" ht="15" hidden="1" customHeight="1" x14ac:dyDescent="0.25">
      <c r="C24401" s="160" t="s">
        <v>550</v>
      </c>
      <c r="D24401" s="161">
        <v>1238.21</v>
      </c>
    </row>
    <row r="24402" spans="3:4" ht="15" hidden="1" customHeight="1" x14ac:dyDescent="0.25">
      <c r="C24402" s="158" t="s">
        <v>555</v>
      </c>
      <c r="D24402" s="159">
        <v>1200.81</v>
      </c>
    </row>
    <row r="24403" spans="3:4" ht="15" hidden="1" customHeight="1" x14ac:dyDescent="0.25">
      <c r="C24403" s="160" t="s">
        <v>309</v>
      </c>
      <c r="D24403" s="161">
        <v>755.91</v>
      </c>
    </row>
    <row r="24404" spans="3:4" ht="15" hidden="1" customHeight="1" x14ac:dyDescent="0.25">
      <c r="C24404" s="158" t="s">
        <v>542</v>
      </c>
      <c r="D24404" s="159">
        <v>335.28</v>
      </c>
    </row>
    <row r="24405" spans="3:4" ht="15" hidden="1" customHeight="1" x14ac:dyDescent="0.25">
      <c r="C24405" s="160" t="s">
        <v>309</v>
      </c>
      <c r="D24405" s="161">
        <v>432.49</v>
      </c>
    </row>
    <row r="24406" spans="3:4" ht="15" hidden="1" customHeight="1" x14ac:dyDescent="0.25">
      <c r="C24406" s="158" t="s">
        <v>555</v>
      </c>
      <c r="D24406" s="159">
        <v>472.29</v>
      </c>
    </row>
    <row r="24407" spans="3:4" ht="15" hidden="1" customHeight="1" x14ac:dyDescent="0.25">
      <c r="C24407" s="160" t="s">
        <v>307</v>
      </c>
      <c r="D24407" s="161">
        <v>1233.4100000000001</v>
      </c>
    </row>
    <row r="24408" spans="3:4" ht="15" hidden="1" customHeight="1" x14ac:dyDescent="0.25">
      <c r="C24408" s="158" t="s">
        <v>312</v>
      </c>
      <c r="D24408" s="159">
        <v>787.26</v>
      </c>
    </row>
    <row r="24409" spans="3:4" ht="15" hidden="1" customHeight="1" x14ac:dyDescent="0.25">
      <c r="C24409" s="160" t="s">
        <v>539</v>
      </c>
      <c r="D24409" s="161">
        <v>91.43</v>
      </c>
    </row>
    <row r="24410" spans="3:4" ht="15" hidden="1" customHeight="1" x14ac:dyDescent="0.25">
      <c r="C24410" s="158" t="s">
        <v>545</v>
      </c>
      <c r="D24410" s="159">
        <v>849.16</v>
      </c>
    </row>
    <row r="24411" spans="3:4" ht="15" hidden="1" customHeight="1" x14ac:dyDescent="0.25">
      <c r="C24411" s="160" t="s">
        <v>541</v>
      </c>
      <c r="D24411" s="161">
        <v>1211.77</v>
      </c>
    </row>
    <row r="24412" spans="3:4" ht="15" hidden="1" customHeight="1" x14ac:dyDescent="0.25">
      <c r="C24412" s="158" t="s">
        <v>552</v>
      </c>
      <c r="D24412" s="159">
        <v>217.97</v>
      </c>
    </row>
    <row r="24413" spans="3:4" ht="15" hidden="1" customHeight="1" x14ac:dyDescent="0.25">
      <c r="C24413" s="160" t="s">
        <v>552</v>
      </c>
      <c r="D24413" s="161">
        <v>227.88</v>
      </c>
    </row>
    <row r="24414" spans="3:4" ht="15" hidden="1" customHeight="1" x14ac:dyDescent="0.25">
      <c r="C24414" s="158" t="s">
        <v>555</v>
      </c>
      <c r="D24414" s="159">
        <v>507.71</v>
      </c>
    </row>
    <row r="24415" spans="3:4" ht="15" hidden="1" customHeight="1" x14ac:dyDescent="0.25">
      <c r="C24415" s="160" t="s">
        <v>553</v>
      </c>
      <c r="D24415" s="161">
        <v>260.63</v>
      </c>
    </row>
    <row r="24416" spans="3:4" ht="15" hidden="1" customHeight="1" x14ac:dyDescent="0.25">
      <c r="C24416" s="158" t="s">
        <v>312</v>
      </c>
      <c r="D24416" s="159">
        <v>375.14</v>
      </c>
    </row>
    <row r="24417" spans="3:4" ht="15" hidden="1" customHeight="1" x14ac:dyDescent="0.25">
      <c r="C24417" s="160" t="s">
        <v>546</v>
      </c>
      <c r="D24417" s="161">
        <v>519.61</v>
      </c>
    </row>
    <row r="24418" spans="3:4" ht="15" hidden="1" customHeight="1" x14ac:dyDescent="0.25">
      <c r="C24418" s="158" t="s">
        <v>540</v>
      </c>
      <c r="D24418" s="159">
        <v>426.37</v>
      </c>
    </row>
    <row r="24419" spans="3:4" ht="15" hidden="1" customHeight="1" x14ac:dyDescent="0.25">
      <c r="C24419" s="160" t="s">
        <v>545</v>
      </c>
      <c r="D24419" s="161">
        <v>912.69</v>
      </c>
    </row>
    <row r="24420" spans="3:4" ht="15" hidden="1" customHeight="1" x14ac:dyDescent="0.25">
      <c r="C24420" s="158" t="s">
        <v>542</v>
      </c>
      <c r="D24420" s="159">
        <v>256.86</v>
      </c>
    </row>
    <row r="24421" spans="3:4" ht="15" hidden="1" customHeight="1" x14ac:dyDescent="0.25">
      <c r="C24421" s="160" t="s">
        <v>553</v>
      </c>
      <c r="D24421" s="161">
        <v>106.58</v>
      </c>
    </row>
    <row r="24422" spans="3:4" ht="15" hidden="1" customHeight="1" x14ac:dyDescent="0.25">
      <c r="C24422" s="158" t="s">
        <v>547</v>
      </c>
      <c r="D24422" s="159">
        <v>45.03</v>
      </c>
    </row>
    <row r="24423" spans="3:4" ht="15" hidden="1" customHeight="1" x14ac:dyDescent="0.25">
      <c r="C24423" s="160" t="s">
        <v>551</v>
      </c>
      <c r="D24423" s="161">
        <v>711.76</v>
      </c>
    </row>
    <row r="24424" spans="3:4" ht="15" hidden="1" customHeight="1" x14ac:dyDescent="0.25">
      <c r="C24424" s="158" t="s">
        <v>543</v>
      </c>
      <c r="D24424" s="159">
        <v>304.08999999999997</v>
      </c>
    </row>
    <row r="24425" spans="3:4" ht="15" hidden="1" customHeight="1" x14ac:dyDescent="0.25">
      <c r="C24425" s="160" t="s">
        <v>542</v>
      </c>
      <c r="D24425" s="161">
        <v>1038.97</v>
      </c>
    </row>
    <row r="24426" spans="3:4" ht="15" hidden="1" customHeight="1" x14ac:dyDescent="0.25">
      <c r="C24426" s="158" t="s">
        <v>556</v>
      </c>
      <c r="D24426" s="159">
        <v>1188.1400000000001</v>
      </c>
    </row>
    <row r="24427" spans="3:4" ht="15" hidden="1" customHeight="1" x14ac:dyDescent="0.25">
      <c r="C24427" s="160" t="s">
        <v>307</v>
      </c>
      <c r="D24427" s="161">
        <v>1003.02</v>
      </c>
    </row>
    <row r="24428" spans="3:4" ht="15" hidden="1" customHeight="1" x14ac:dyDescent="0.25">
      <c r="C24428" s="158" t="s">
        <v>312</v>
      </c>
      <c r="D24428" s="159">
        <v>586.89</v>
      </c>
    </row>
    <row r="24429" spans="3:4" ht="15" hidden="1" customHeight="1" x14ac:dyDescent="0.25">
      <c r="C24429" s="160" t="s">
        <v>554</v>
      </c>
      <c r="D24429" s="161">
        <v>933.61</v>
      </c>
    </row>
    <row r="24430" spans="3:4" ht="15" hidden="1" customHeight="1" x14ac:dyDescent="0.25">
      <c r="C24430" s="158" t="s">
        <v>309</v>
      </c>
      <c r="D24430" s="159">
        <v>821.11</v>
      </c>
    </row>
    <row r="24431" spans="3:4" ht="15" hidden="1" customHeight="1" x14ac:dyDescent="0.25">
      <c r="C24431" s="160" t="s">
        <v>309</v>
      </c>
      <c r="D24431" s="161">
        <v>878.01</v>
      </c>
    </row>
    <row r="24432" spans="3:4" ht="15" hidden="1" customHeight="1" x14ac:dyDescent="0.25">
      <c r="C24432" s="158" t="s">
        <v>553</v>
      </c>
      <c r="D24432" s="159">
        <v>788.07</v>
      </c>
    </row>
    <row r="24433" spans="3:4" ht="15" hidden="1" customHeight="1" x14ac:dyDescent="0.25">
      <c r="C24433" s="160" t="s">
        <v>548</v>
      </c>
      <c r="D24433" s="161">
        <v>1142.18</v>
      </c>
    </row>
    <row r="24434" spans="3:4" ht="15" hidden="1" customHeight="1" x14ac:dyDescent="0.25">
      <c r="C24434" s="158" t="s">
        <v>542</v>
      </c>
      <c r="D24434" s="159">
        <v>333.3</v>
      </c>
    </row>
    <row r="24435" spans="3:4" ht="15" hidden="1" customHeight="1" x14ac:dyDescent="0.25">
      <c r="C24435" s="160" t="s">
        <v>551</v>
      </c>
      <c r="D24435" s="161">
        <v>58</v>
      </c>
    </row>
    <row r="24436" spans="3:4" ht="15" hidden="1" customHeight="1" x14ac:dyDescent="0.25">
      <c r="C24436" s="158" t="s">
        <v>558</v>
      </c>
      <c r="D24436" s="159">
        <v>1154.5999999999999</v>
      </c>
    </row>
    <row r="24437" spans="3:4" ht="15" hidden="1" customHeight="1" x14ac:dyDescent="0.25">
      <c r="C24437" s="160" t="s">
        <v>551</v>
      </c>
      <c r="D24437" s="161">
        <v>920.05</v>
      </c>
    </row>
    <row r="24438" spans="3:4" ht="15" hidden="1" customHeight="1" x14ac:dyDescent="0.25">
      <c r="C24438" s="158" t="s">
        <v>547</v>
      </c>
      <c r="D24438" s="159">
        <v>371.74</v>
      </c>
    </row>
    <row r="24439" spans="3:4" ht="15" hidden="1" customHeight="1" x14ac:dyDescent="0.25">
      <c r="C24439" s="160" t="s">
        <v>549</v>
      </c>
      <c r="D24439" s="161">
        <v>1222.3800000000001</v>
      </c>
    </row>
    <row r="24440" spans="3:4" ht="15" hidden="1" customHeight="1" x14ac:dyDescent="0.25">
      <c r="C24440" s="158" t="s">
        <v>553</v>
      </c>
      <c r="D24440" s="159">
        <v>401.65</v>
      </c>
    </row>
    <row r="24441" spans="3:4" ht="15" hidden="1" customHeight="1" x14ac:dyDescent="0.25">
      <c r="C24441" s="160" t="s">
        <v>544</v>
      </c>
      <c r="D24441" s="161">
        <v>1009.18</v>
      </c>
    </row>
    <row r="24442" spans="3:4" ht="15" hidden="1" customHeight="1" x14ac:dyDescent="0.25">
      <c r="C24442" s="158" t="s">
        <v>544</v>
      </c>
      <c r="D24442" s="159">
        <v>579.92999999999995</v>
      </c>
    </row>
    <row r="24443" spans="3:4" ht="15" hidden="1" customHeight="1" x14ac:dyDescent="0.25">
      <c r="C24443" s="160" t="s">
        <v>549</v>
      </c>
      <c r="D24443" s="161">
        <v>46.02</v>
      </c>
    </row>
    <row r="24444" spans="3:4" ht="15" hidden="1" customHeight="1" x14ac:dyDescent="0.25">
      <c r="C24444" s="158" t="s">
        <v>541</v>
      </c>
      <c r="D24444" s="159">
        <v>308.49</v>
      </c>
    </row>
    <row r="24445" spans="3:4" ht="15" hidden="1" customHeight="1" x14ac:dyDescent="0.25">
      <c r="C24445" s="160" t="s">
        <v>542</v>
      </c>
      <c r="D24445" s="161">
        <v>573.05999999999995</v>
      </c>
    </row>
    <row r="24446" spans="3:4" ht="15" hidden="1" customHeight="1" x14ac:dyDescent="0.25">
      <c r="C24446" s="158" t="s">
        <v>552</v>
      </c>
      <c r="D24446" s="159">
        <v>1049.78</v>
      </c>
    </row>
    <row r="24447" spans="3:4" ht="15" hidden="1" customHeight="1" x14ac:dyDescent="0.25">
      <c r="C24447" s="160" t="s">
        <v>309</v>
      </c>
      <c r="D24447" s="161">
        <v>643.76</v>
      </c>
    </row>
    <row r="24448" spans="3:4" ht="15" hidden="1" customHeight="1" x14ac:dyDescent="0.25">
      <c r="C24448" s="158" t="s">
        <v>541</v>
      </c>
      <c r="D24448" s="159">
        <v>1121.76</v>
      </c>
    </row>
    <row r="24449" spans="3:4" ht="15" hidden="1" customHeight="1" x14ac:dyDescent="0.25">
      <c r="C24449" s="160" t="s">
        <v>539</v>
      </c>
      <c r="D24449" s="161">
        <v>1057.19</v>
      </c>
    </row>
    <row r="24450" spans="3:4" ht="15" hidden="1" customHeight="1" x14ac:dyDescent="0.25">
      <c r="C24450" s="158" t="s">
        <v>312</v>
      </c>
      <c r="D24450" s="159">
        <v>762.31</v>
      </c>
    </row>
    <row r="24451" spans="3:4" ht="15" hidden="1" customHeight="1" x14ac:dyDescent="0.25">
      <c r="C24451" s="160" t="s">
        <v>307</v>
      </c>
      <c r="D24451" s="161">
        <v>363.32</v>
      </c>
    </row>
    <row r="24452" spans="3:4" ht="15" hidden="1" customHeight="1" x14ac:dyDescent="0.25">
      <c r="C24452" s="158" t="s">
        <v>543</v>
      </c>
      <c r="D24452" s="159">
        <v>648.5</v>
      </c>
    </row>
    <row r="24453" spans="3:4" ht="15" hidden="1" customHeight="1" x14ac:dyDescent="0.25">
      <c r="C24453" s="160" t="s">
        <v>551</v>
      </c>
      <c r="D24453" s="161">
        <v>656.73</v>
      </c>
    </row>
    <row r="24454" spans="3:4" ht="15" hidden="1" customHeight="1" x14ac:dyDescent="0.25">
      <c r="C24454" s="158" t="s">
        <v>552</v>
      </c>
      <c r="D24454" s="159">
        <v>422.6</v>
      </c>
    </row>
    <row r="24455" spans="3:4" ht="15" hidden="1" customHeight="1" x14ac:dyDescent="0.25">
      <c r="C24455" s="160" t="s">
        <v>555</v>
      </c>
      <c r="D24455" s="161">
        <v>994.44</v>
      </c>
    </row>
    <row r="24456" spans="3:4" ht="15" hidden="1" customHeight="1" x14ac:dyDescent="0.25">
      <c r="C24456" s="158" t="s">
        <v>549</v>
      </c>
      <c r="D24456" s="159">
        <v>1263.2</v>
      </c>
    </row>
    <row r="24457" spans="3:4" ht="15" hidden="1" customHeight="1" x14ac:dyDescent="0.25">
      <c r="C24457" s="160" t="s">
        <v>546</v>
      </c>
      <c r="D24457" s="161">
        <v>140.04</v>
      </c>
    </row>
    <row r="24458" spans="3:4" ht="15" hidden="1" customHeight="1" x14ac:dyDescent="0.25">
      <c r="C24458" s="158" t="s">
        <v>540</v>
      </c>
      <c r="D24458" s="159">
        <v>908.68</v>
      </c>
    </row>
    <row r="24459" spans="3:4" ht="15" hidden="1" customHeight="1" x14ac:dyDescent="0.25">
      <c r="C24459" s="160" t="s">
        <v>540</v>
      </c>
      <c r="D24459" s="161">
        <v>635.25</v>
      </c>
    </row>
    <row r="24460" spans="3:4" ht="15" hidden="1" customHeight="1" x14ac:dyDescent="0.25">
      <c r="C24460" s="158" t="s">
        <v>307</v>
      </c>
      <c r="D24460" s="159">
        <v>748.5</v>
      </c>
    </row>
    <row r="24461" spans="3:4" ht="15" hidden="1" customHeight="1" x14ac:dyDescent="0.25">
      <c r="C24461" s="160" t="s">
        <v>549</v>
      </c>
      <c r="D24461" s="161">
        <v>163.92</v>
      </c>
    </row>
    <row r="24462" spans="3:4" ht="15" hidden="1" customHeight="1" x14ac:dyDescent="0.25">
      <c r="C24462" s="158" t="s">
        <v>554</v>
      </c>
      <c r="D24462" s="159">
        <v>1124.78</v>
      </c>
    </row>
    <row r="24463" spans="3:4" ht="15" hidden="1" customHeight="1" x14ac:dyDescent="0.25">
      <c r="C24463" s="160" t="s">
        <v>542</v>
      </c>
      <c r="D24463" s="161">
        <v>779.57</v>
      </c>
    </row>
    <row r="24464" spans="3:4" ht="15" hidden="1" customHeight="1" x14ac:dyDescent="0.25">
      <c r="C24464" s="158" t="s">
        <v>548</v>
      </c>
      <c r="D24464" s="159">
        <v>712.66</v>
      </c>
    </row>
    <row r="24465" spans="3:4" ht="15" hidden="1" customHeight="1" x14ac:dyDescent="0.25">
      <c r="C24465" s="160" t="s">
        <v>551</v>
      </c>
      <c r="D24465" s="161">
        <v>782.42</v>
      </c>
    </row>
    <row r="24466" spans="3:4" ht="15" hidden="1" customHeight="1" x14ac:dyDescent="0.25">
      <c r="C24466" s="158" t="s">
        <v>540</v>
      </c>
      <c r="D24466" s="159">
        <v>591.46</v>
      </c>
    </row>
    <row r="24467" spans="3:4" ht="15" hidden="1" customHeight="1" x14ac:dyDescent="0.25">
      <c r="C24467" s="160" t="s">
        <v>542</v>
      </c>
      <c r="D24467" s="161">
        <v>1211.6400000000001</v>
      </c>
    </row>
    <row r="24468" spans="3:4" ht="15" hidden="1" customHeight="1" x14ac:dyDescent="0.25">
      <c r="C24468" s="158" t="s">
        <v>543</v>
      </c>
      <c r="D24468" s="159">
        <v>229.5</v>
      </c>
    </row>
    <row r="24469" spans="3:4" ht="15" hidden="1" customHeight="1" x14ac:dyDescent="0.25">
      <c r="C24469" s="160" t="s">
        <v>543</v>
      </c>
      <c r="D24469" s="161">
        <v>462.16</v>
      </c>
    </row>
    <row r="24470" spans="3:4" ht="15" hidden="1" customHeight="1" x14ac:dyDescent="0.25">
      <c r="C24470" s="158" t="s">
        <v>312</v>
      </c>
      <c r="D24470" s="159">
        <v>128.49</v>
      </c>
    </row>
    <row r="24471" spans="3:4" ht="15" hidden="1" customHeight="1" x14ac:dyDescent="0.25">
      <c r="C24471" s="160" t="s">
        <v>552</v>
      </c>
      <c r="D24471" s="161">
        <v>262.27999999999997</v>
      </c>
    </row>
    <row r="24472" spans="3:4" ht="15" hidden="1" customHeight="1" x14ac:dyDescent="0.25">
      <c r="C24472" s="158" t="s">
        <v>552</v>
      </c>
      <c r="D24472" s="159">
        <v>891.18</v>
      </c>
    </row>
    <row r="24473" spans="3:4" ht="15" hidden="1" customHeight="1" x14ac:dyDescent="0.25">
      <c r="C24473" s="160" t="s">
        <v>540</v>
      </c>
      <c r="D24473" s="161">
        <v>451.65</v>
      </c>
    </row>
    <row r="24474" spans="3:4" ht="15" hidden="1" customHeight="1" x14ac:dyDescent="0.25">
      <c r="C24474" s="158" t="s">
        <v>540</v>
      </c>
      <c r="D24474" s="159">
        <v>677.16</v>
      </c>
    </row>
    <row r="24475" spans="3:4" ht="15" hidden="1" customHeight="1" x14ac:dyDescent="0.25">
      <c r="C24475" s="160" t="s">
        <v>540</v>
      </c>
      <c r="D24475" s="161">
        <v>398.36</v>
      </c>
    </row>
    <row r="24476" spans="3:4" ht="15" hidden="1" customHeight="1" x14ac:dyDescent="0.25">
      <c r="C24476" s="158" t="s">
        <v>547</v>
      </c>
      <c r="D24476" s="159">
        <v>69.319999999999993</v>
      </c>
    </row>
    <row r="24477" spans="3:4" ht="15" hidden="1" customHeight="1" x14ac:dyDescent="0.25">
      <c r="C24477" s="160" t="s">
        <v>540</v>
      </c>
      <c r="D24477" s="161">
        <v>1070.8800000000001</v>
      </c>
    </row>
    <row r="24478" spans="3:4" ht="15" hidden="1" customHeight="1" x14ac:dyDescent="0.25">
      <c r="C24478" s="158" t="s">
        <v>553</v>
      </c>
      <c r="D24478" s="159">
        <v>390.73</v>
      </c>
    </row>
    <row r="24479" spans="3:4" ht="15" hidden="1" customHeight="1" x14ac:dyDescent="0.25">
      <c r="C24479" s="160" t="s">
        <v>558</v>
      </c>
      <c r="D24479" s="161">
        <v>764.48</v>
      </c>
    </row>
    <row r="24480" spans="3:4" ht="15" hidden="1" customHeight="1" x14ac:dyDescent="0.25">
      <c r="C24480" s="158" t="s">
        <v>307</v>
      </c>
      <c r="D24480" s="159">
        <v>1139.24</v>
      </c>
    </row>
    <row r="24481" spans="3:4" ht="15" hidden="1" customHeight="1" x14ac:dyDescent="0.25">
      <c r="C24481" s="160" t="s">
        <v>539</v>
      </c>
      <c r="D24481" s="161">
        <v>1239.58</v>
      </c>
    </row>
    <row r="24482" spans="3:4" ht="15" hidden="1" customHeight="1" x14ac:dyDescent="0.25">
      <c r="C24482" s="158" t="s">
        <v>550</v>
      </c>
      <c r="D24482" s="159">
        <v>1087.74</v>
      </c>
    </row>
    <row r="24483" spans="3:4" ht="15" hidden="1" customHeight="1" x14ac:dyDescent="0.25">
      <c r="C24483" s="160" t="s">
        <v>545</v>
      </c>
      <c r="D24483" s="161">
        <v>628.62</v>
      </c>
    </row>
    <row r="24484" spans="3:4" ht="15" hidden="1" customHeight="1" x14ac:dyDescent="0.25">
      <c r="C24484" s="158" t="s">
        <v>553</v>
      </c>
      <c r="D24484" s="159">
        <v>955.6</v>
      </c>
    </row>
    <row r="24485" spans="3:4" ht="15" hidden="1" customHeight="1" x14ac:dyDescent="0.25">
      <c r="C24485" s="160" t="s">
        <v>543</v>
      </c>
      <c r="D24485" s="161">
        <v>104.11</v>
      </c>
    </row>
    <row r="24486" spans="3:4" ht="15" hidden="1" customHeight="1" x14ac:dyDescent="0.25">
      <c r="C24486" s="158" t="s">
        <v>556</v>
      </c>
      <c r="D24486" s="159">
        <v>1194.03</v>
      </c>
    </row>
    <row r="24487" spans="3:4" ht="15" hidden="1" customHeight="1" x14ac:dyDescent="0.25">
      <c r="C24487" s="160" t="s">
        <v>550</v>
      </c>
      <c r="D24487" s="161">
        <v>636</v>
      </c>
    </row>
    <row r="24488" spans="3:4" ht="15" hidden="1" customHeight="1" x14ac:dyDescent="0.25">
      <c r="C24488" s="158" t="s">
        <v>545</v>
      </c>
      <c r="D24488" s="159">
        <v>152.78</v>
      </c>
    </row>
    <row r="24489" spans="3:4" ht="15" hidden="1" customHeight="1" x14ac:dyDescent="0.25">
      <c r="C24489" s="160" t="s">
        <v>556</v>
      </c>
      <c r="D24489" s="161">
        <v>222.41</v>
      </c>
    </row>
    <row r="24490" spans="3:4" ht="15" hidden="1" customHeight="1" x14ac:dyDescent="0.25">
      <c r="C24490" s="158" t="s">
        <v>307</v>
      </c>
      <c r="D24490" s="159">
        <v>783.8</v>
      </c>
    </row>
    <row r="24491" spans="3:4" ht="15" hidden="1" customHeight="1" x14ac:dyDescent="0.25">
      <c r="C24491" s="160" t="s">
        <v>543</v>
      </c>
      <c r="D24491" s="161">
        <v>370.68</v>
      </c>
    </row>
    <row r="24492" spans="3:4" ht="15" hidden="1" customHeight="1" x14ac:dyDescent="0.25">
      <c r="C24492" s="158" t="s">
        <v>547</v>
      </c>
      <c r="D24492" s="159">
        <v>479.27</v>
      </c>
    </row>
    <row r="24493" spans="3:4" ht="15" hidden="1" customHeight="1" x14ac:dyDescent="0.25">
      <c r="C24493" s="160" t="s">
        <v>545</v>
      </c>
      <c r="D24493" s="161">
        <v>709.85</v>
      </c>
    </row>
    <row r="24494" spans="3:4" ht="15" hidden="1" customHeight="1" x14ac:dyDescent="0.25">
      <c r="C24494" s="158" t="s">
        <v>552</v>
      </c>
      <c r="D24494" s="159">
        <v>1119.1300000000001</v>
      </c>
    </row>
    <row r="24495" spans="3:4" ht="15" hidden="1" customHeight="1" x14ac:dyDescent="0.25">
      <c r="C24495" s="160" t="s">
        <v>539</v>
      </c>
      <c r="D24495" s="161">
        <v>244.4</v>
      </c>
    </row>
    <row r="24496" spans="3:4" ht="15" hidden="1" customHeight="1" x14ac:dyDescent="0.25">
      <c r="C24496" s="158" t="s">
        <v>539</v>
      </c>
      <c r="D24496" s="159">
        <v>598.41999999999996</v>
      </c>
    </row>
    <row r="24497" spans="3:4" ht="15" hidden="1" customHeight="1" x14ac:dyDescent="0.25">
      <c r="C24497" s="160" t="s">
        <v>312</v>
      </c>
      <c r="D24497" s="161">
        <v>1276.4000000000001</v>
      </c>
    </row>
    <row r="24498" spans="3:4" ht="15" hidden="1" customHeight="1" x14ac:dyDescent="0.25">
      <c r="C24498" s="158" t="s">
        <v>543</v>
      </c>
      <c r="D24498" s="159">
        <v>64.05</v>
      </c>
    </row>
    <row r="24499" spans="3:4" ht="15" hidden="1" customHeight="1" x14ac:dyDescent="0.25">
      <c r="C24499" s="160" t="s">
        <v>551</v>
      </c>
      <c r="D24499" s="161">
        <v>1287.6300000000001</v>
      </c>
    </row>
    <row r="24500" spans="3:4" ht="15" hidden="1" customHeight="1" x14ac:dyDescent="0.25">
      <c r="C24500" s="158" t="s">
        <v>552</v>
      </c>
      <c r="D24500" s="159">
        <v>617.96</v>
      </c>
    </row>
    <row r="24501" spans="3:4" ht="15" hidden="1" customHeight="1" x14ac:dyDescent="0.25">
      <c r="C24501" s="160" t="s">
        <v>540</v>
      </c>
      <c r="D24501" s="161">
        <v>459.2</v>
      </c>
    </row>
    <row r="24502" spans="3:4" ht="15" hidden="1" customHeight="1" x14ac:dyDescent="0.25">
      <c r="C24502" s="158" t="s">
        <v>541</v>
      </c>
      <c r="D24502" s="159">
        <v>608.79</v>
      </c>
    </row>
    <row r="24503" spans="3:4" ht="15" hidden="1" customHeight="1" x14ac:dyDescent="0.25">
      <c r="C24503" s="160" t="s">
        <v>545</v>
      </c>
      <c r="D24503" s="161">
        <v>1143.33</v>
      </c>
    </row>
    <row r="24504" spans="3:4" ht="15" hidden="1" customHeight="1" x14ac:dyDescent="0.25">
      <c r="C24504" s="158" t="s">
        <v>552</v>
      </c>
      <c r="D24504" s="159">
        <v>902.2</v>
      </c>
    </row>
    <row r="24505" spans="3:4" ht="15" hidden="1" customHeight="1" x14ac:dyDescent="0.25">
      <c r="C24505" s="160" t="s">
        <v>543</v>
      </c>
      <c r="D24505" s="161">
        <v>941.51</v>
      </c>
    </row>
    <row r="24506" spans="3:4" ht="15" hidden="1" customHeight="1" x14ac:dyDescent="0.25">
      <c r="C24506" s="158" t="s">
        <v>551</v>
      </c>
      <c r="D24506" s="159">
        <v>826.05</v>
      </c>
    </row>
    <row r="24507" spans="3:4" ht="15" hidden="1" customHeight="1" x14ac:dyDescent="0.25">
      <c r="C24507" s="160" t="s">
        <v>552</v>
      </c>
      <c r="D24507" s="161">
        <v>623.16</v>
      </c>
    </row>
    <row r="24508" spans="3:4" ht="15" hidden="1" customHeight="1" x14ac:dyDescent="0.25">
      <c r="C24508" s="158" t="s">
        <v>556</v>
      </c>
      <c r="D24508" s="159">
        <v>1075.33</v>
      </c>
    </row>
    <row r="24509" spans="3:4" ht="15" hidden="1" customHeight="1" x14ac:dyDescent="0.25">
      <c r="C24509" s="160" t="s">
        <v>546</v>
      </c>
      <c r="D24509" s="161">
        <v>703.39</v>
      </c>
    </row>
    <row r="24510" spans="3:4" ht="15" hidden="1" customHeight="1" x14ac:dyDescent="0.25">
      <c r="C24510" s="158" t="s">
        <v>555</v>
      </c>
      <c r="D24510" s="159">
        <v>847.41</v>
      </c>
    </row>
    <row r="24511" spans="3:4" ht="15" hidden="1" customHeight="1" x14ac:dyDescent="0.25">
      <c r="C24511" s="160" t="s">
        <v>541</v>
      </c>
      <c r="D24511" s="161">
        <v>393.03</v>
      </c>
    </row>
    <row r="24512" spans="3:4" ht="15" hidden="1" customHeight="1" x14ac:dyDescent="0.25">
      <c r="C24512" s="158" t="s">
        <v>556</v>
      </c>
      <c r="D24512" s="159">
        <v>96.76</v>
      </c>
    </row>
    <row r="24513" spans="3:4" ht="15" hidden="1" customHeight="1" x14ac:dyDescent="0.25">
      <c r="C24513" s="160" t="s">
        <v>551</v>
      </c>
      <c r="D24513" s="161">
        <v>531.1</v>
      </c>
    </row>
    <row r="24514" spans="3:4" ht="15" hidden="1" customHeight="1" x14ac:dyDescent="0.25">
      <c r="C24514" s="158" t="s">
        <v>543</v>
      </c>
      <c r="D24514" s="159">
        <v>206.59</v>
      </c>
    </row>
    <row r="24515" spans="3:4" ht="15" hidden="1" customHeight="1" x14ac:dyDescent="0.25">
      <c r="C24515" s="160" t="s">
        <v>549</v>
      </c>
      <c r="D24515" s="161">
        <v>1179.02</v>
      </c>
    </row>
    <row r="24516" spans="3:4" ht="15" hidden="1" customHeight="1" x14ac:dyDescent="0.25">
      <c r="C24516" s="158" t="s">
        <v>546</v>
      </c>
      <c r="D24516" s="159">
        <v>683.2</v>
      </c>
    </row>
    <row r="24517" spans="3:4" ht="15" hidden="1" customHeight="1" x14ac:dyDescent="0.25">
      <c r="C24517" s="160" t="s">
        <v>551</v>
      </c>
      <c r="D24517" s="161">
        <v>800.04</v>
      </c>
    </row>
    <row r="24518" spans="3:4" ht="15" hidden="1" customHeight="1" x14ac:dyDescent="0.25">
      <c r="C24518" s="158" t="s">
        <v>553</v>
      </c>
      <c r="D24518" s="159">
        <v>532.25</v>
      </c>
    </row>
    <row r="24519" spans="3:4" ht="15" hidden="1" customHeight="1" x14ac:dyDescent="0.25">
      <c r="C24519" s="160" t="s">
        <v>551</v>
      </c>
      <c r="D24519" s="161">
        <v>991.37</v>
      </c>
    </row>
    <row r="24520" spans="3:4" ht="15" hidden="1" customHeight="1" x14ac:dyDescent="0.25">
      <c r="C24520" s="158" t="s">
        <v>542</v>
      </c>
      <c r="D24520" s="159">
        <v>592.73</v>
      </c>
    </row>
    <row r="24521" spans="3:4" ht="15" hidden="1" customHeight="1" x14ac:dyDescent="0.25">
      <c r="C24521" s="160" t="s">
        <v>554</v>
      </c>
      <c r="D24521" s="161">
        <v>227.92</v>
      </c>
    </row>
    <row r="24522" spans="3:4" ht="15" hidden="1" customHeight="1" x14ac:dyDescent="0.25">
      <c r="C24522" s="158" t="s">
        <v>548</v>
      </c>
      <c r="D24522" s="159">
        <v>537.51</v>
      </c>
    </row>
    <row r="24523" spans="3:4" ht="15" hidden="1" customHeight="1" x14ac:dyDescent="0.25">
      <c r="C24523" s="160" t="s">
        <v>554</v>
      </c>
      <c r="D24523" s="161">
        <v>1225.26</v>
      </c>
    </row>
    <row r="24524" spans="3:4" ht="15" hidden="1" customHeight="1" x14ac:dyDescent="0.25">
      <c r="C24524" s="158" t="s">
        <v>549</v>
      </c>
      <c r="D24524" s="159">
        <v>674.84</v>
      </c>
    </row>
    <row r="24525" spans="3:4" ht="15" hidden="1" customHeight="1" x14ac:dyDescent="0.25">
      <c r="C24525" s="160" t="s">
        <v>546</v>
      </c>
      <c r="D24525" s="161">
        <v>1044.1199999999999</v>
      </c>
    </row>
    <row r="24526" spans="3:4" ht="15" hidden="1" customHeight="1" x14ac:dyDescent="0.25">
      <c r="C24526" s="158" t="s">
        <v>545</v>
      </c>
      <c r="D24526" s="159">
        <v>1024.1500000000001</v>
      </c>
    </row>
    <row r="24527" spans="3:4" ht="15" hidden="1" customHeight="1" x14ac:dyDescent="0.25">
      <c r="C24527" s="160" t="s">
        <v>542</v>
      </c>
      <c r="D24527" s="161">
        <v>786.97</v>
      </c>
    </row>
    <row r="24528" spans="3:4" ht="15" hidden="1" customHeight="1" x14ac:dyDescent="0.25">
      <c r="C24528" s="158" t="s">
        <v>312</v>
      </c>
      <c r="D24528" s="159">
        <v>801.93</v>
      </c>
    </row>
    <row r="24529" spans="3:4" ht="15" hidden="1" customHeight="1" x14ac:dyDescent="0.25">
      <c r="C24529" s="160" t="s">
        <v>308</v>
      </c>
      <c r="D24529" s="161">
        <v>830.34</v>
      </c>
    </row>
    <row r="24530" spans="3:4" ht="15" hidden="1" customHeight="1" x14ac:dyDescent="0.25">
      <c r="C24530" s="158" t="s">
        <v>542</v>
      </c>
      <c r="D24530" s="159">
        <v>655.63</v>
      </c>
    </row>
    <row r="24531" spans="3:4" ht="15" hidden="1" customHeight="1" x14ac:dyDescent="0.25">
      <c r="C24531" s="160" t="s">
        <v>554</v>
      </c>
      <c r="D24531" s="161">
        <v>628.07000000000005</v>
      </c>
    </row>
    <row r="24532" spans="3:4" ht="15" hidden="1" customHeight="1" x14ac:dyDescent="0.25">
      <c r="C24532" s="158" t="s">
        <v>309</v>
      </c>
      <c r="D24532" s="159">
        <v>362.82</v>
      </c>
    </row>
    <row r="24533" spans="3:4" ht="15" hidden="1" customHeight="1" x14ac:dyDescent="0.25">
      <c r="C24533" s="160" t="s">
        <v>549</v>
      </c>
      <c r="D24533" s="161">
        <v>318.63</v>
      </c>
    </row>
    <row r="24534" spans="3:4" ht="15" hidden="1" customHeight="1" x14ac:dyDescent="0.25">
      <c r="C24534" s="158" t="s">
        <v>553</v>
      </c>
      <c r="D24534" s="159">
        <v>100.48</v>
      </c>
    </row>
    <row r="24535" spans="3:4" ht="15" hidden="1" customHeight="1" x14ac:dyDescent="0.25">
      <c r="C24535" s="160" t="s">
        <v>554</v>
      </c>
      <c r="D24535" s="161">
        <v>501.66</v>
      </c>
    </row>
    <row r="24536" spans="3:4" ht="15" hidden="1" customHeight="1" x14ac:dyDescent="0.25">
      <c r="C24536" s="158" t="s">
        <v>542</v>
      </c>
      <c r="D24536" s="159">
        <v>391.04</v>
      </c>
    </row>
    <row r="24537" spans="3:4" ht="15" hidden="1" customHeight="1" x14ac:dyDescent="0.25">
      <c r="C24537" s="160" t="s">
        <v>551</v>
      </c>
      <c r="D24537" s="161">
        <v>803.84</v>
      </c>
    </row>
    <row r="24538" spans="3:4" ht="15" hidden="1" customHeight="1" x14ac:dyDescent="0.25">
      <c r="C24538" s="158" t="s">
        <v>557</v>
      </c>
      <c r="D24538" s="159">
        <v>73.61</v>
      </c>
    </row>
    <row r="24539" spans="3:4" ht="15" hidden="1" customHeight="1" x14ac:dyDescent="0.25">
      <c r="C24539" s="160" t="s">
        <v>552</v>
      </c>
      <c r="D24539" s="161">
        <v>528.66999999999996</v>
      </c>
    </row>
    <row r="24540" spans="3:4" ht="15" hidden="1" customHeight="1" x14ac:dyDescent="0.25">
      <c r="C24540" s="158" t="s">
        <v>546</v>
      </c>
      <c r="D24540" s="159">
        <v>707.53</v>
      </c>
    </row>
    <row r="24541" spans="3:4" ht="15" hidden="1" customHeight="1" x14ac:dyDescent="0.25">
      <c r="C24541" s="160" t="s">
        <v>547</v>
      </c>
      <c r="D24541" s="161">
        <v>688.69</v>
      </c>
    </row>
    <row r="24542" spans="3:4" ht="15" hidden="1" customHeight="1" x14ac:dyDescent="0.25">
      <c r="C24542" s="158" t="s">
        <v>557</v>
      </c>
      <c r="D24542" s="159">
        <v>74.05</v>
      </c>
    </row>
    <row r="24543" spans="3:4" ht="15" hidden="1" customHeight="1" x14ac:dyDescent="0.25">
      <c r="C24543" s="160" t="s">
        <v>541</v>
      </c>
      <c r="D24543" s="161">
        <v>438.39</v>
      </c>
    </row>
    <row r="24544" spans="3:4" ht="15" hidden="1" customHeight="1" x14ac:dyDescent="0.25">
      <c r="C24544" s="158" t="s">
        <v>312</v>
      </c>
      <c r="D24544" s="159">
        <v>273.01</v>
      </c>
    </row>
    <row r="24545" spans="3:4" ht="15" hidden="1" customHeight="1" x14ac:dyDescent="0.25">
      <c r="C24545" s="160" t="s">
        <v>554</v>
      </c>
      <c r="D24545" s="161">
        <v>624.45000000000005</v>
      </c>
    </row>
    <row r="24546" spans="3:4" ht="15" hidden="1" customHeight="1" x14ac:dyDescent="0.25">
      <c r="C24546" s="158" t="s">
        <v>312</v>
      </c>
      <c r="D24546" s="159">
        <v>427.63</v>
      </c>
    </row>
    <row r="24547" spans="3:4" ht="15" hidden="1" customHeight="1" x14ac:dyDescent="0.25">
      <c r="C24547" s="160" t="s">
        <v>553</v>
      </c>
      <c r="D24547" s="161">
        <v>446.46</v>
      </c>
    </row>
    <row r="24548" spans="3:4" ht="15" hidden="1" customHeight="1" x14ac:dyDescent="0.25">
      <c r="C24548" s="158" t="s">
        <v>553</v>
      </c>
      <c r="D24548" s="159">
        <v>1020.81</v>
      </c>
    </row>
    <row r="24549" spans="3:4" ht="15" hidden="1" customHeight="1" x14ac:dyDescent="0.25">
      <c r="C24549" s="160" t="s">
        <v>551</v>
      </c>
      <c r="D24549" s="161">
        <v>657.94</v>
      </c>
    </row>
    <row r="24550" spans="3:4" ht="15" hidden="1" customHeight="1" x14ac:dyDescent="0.25">
      <c r="C24550" s="158" t="s">
        <v>543</v>
      </c>
      <c r="D24550" s="159">
        <v>325.39</v>
      </c>
    </row>
    <row r="24551" spans="3:4" ht="15" hidden="1" customHeight="1" x14ac:dyDescent="0.25">
      <c r="C24551" s="160" t="s">
        <v>307</v>
      </c>
      <c r="D24551" s="161">
        <v>959.81</v>
      </c>
    </row>
    <row r="24552" spans="3:4" ht="15" hidden="1" customHeight="1" x14ac:dyDescent="0.25">
      <c r="C24552" s="158" t="s">
        <v>547</v>
      </c>
      <c r="D24552" s="159">
        <v>765.74</v>
      </c>
    </row>
    <row r="24553" spans="3:4" ht="15" hidden="1" customHeight="1" x14ac:dyDescent="0.25">
      <c r="C24553" s="160" t="s">
        <v>555</v>
      </c>
      <c r="D24553" s="161">
        <v>945.47</v>
      </c>
    </row>
    <row r="24554" spans="3:4" ht="15" hidden="1" customHeight="1" x14ac:dyDescent="0.25">
      <c r="C24554" s="158" t="s">
        <v>312</v>
      </c>
      <c r="D24554" s="159">
        <v>519.63</v>
      </c>
    </row>
    <row r="24555" spans="3:4" ht="15" hidden="1" customHeight="1" x14ac:dyDescent="0.25">
      <c r="C24555" s="160" t="s">
        <v>549</v>
      </c>
      <c r="D24555" s="161">
        <v>572.37</v>
      </c>
    </row>
    <row r="24556" spans="3:4" ht="15" hidden="1" customHeight="1" x14ac:dyDescent="0.25">
      <c r="C24556" s="158" t="s">
        <v>543</v>
      </c>
      <c r="D24556" s="159">
        <v>535.69000000000005</v>
      </c>
    </row>
    <row r="24557" spans="3:4" ht="15" hidden="1" customHeight="1" x14ac:dyDescent="0.25">
      <c r="C24557" s="160" t="s">
        <v>312</v>
      </c>
      <c r="D24557" s="161">
        <v>201.85</v>
      </c>
    </row>
    <row r="24558" spans="3:4" ht="15" hidden="1" customHeight="1" x14ac:dyDescent="0.25">
      <c r="C24558" s="158" t="s">
        <v>543</v>
      </c>
      <c r="D24558" s="159">
        <v>226.69</v>
      </c>
    </row>
    <row r="24559" spans="3:4" ht="15" hidden="1" customHeight="1" x14ac:dyDescent="0.25">
      <c r="C24559" s="160" t="s">
        <v>542</v>
      </c>
      <c r="D24559" s="161">
        <v>761.78</v>
      </c>
    </row>
    <row r="24560" spans="3:4" ht="15" hidden="1" customHeight="1" x14ac:dyDescent="0.25">
      <c r="C24560" s="158" t="s">
        <v>553</v>
      </c>
      <c r="D24560" s="159">
        <v>804.07</v>
      </c>
    </row>
    <row r="24561" spans="3:4" ht="15" hidden="1" customHeight="1" x14ac:dyDescent="0.25">
      <c r="C24561" s="160" t="s">
        <v>546</v>
      </c>
      <c r="D24561" s="161">
        <v>37.46</v>
      </c>
    </row>
    <row r="24562" spans="3:4" ht="15" hidden="1" customHeight="1" x14ac:dyDescent="0.25">
      <c r="C24562" s="158" t="s">
        <v>544</v>
      </c>
      <c r="D24562" s="159">
        <v>436.72</v>
      </c>
    </row>
    <row r="24563" spans="3:4" ht="15" hidden="1" customHeight="1" x14ac:dyDescent="0.25">
      <c r="C24563" s="160" t="s">
        <v>558</v>
      </c>
      <c r="D24563" s="161">
        <v>1101.6099999999999</v>
      </c>
    </row>
    <row r="24564" spans="3:4" ht="15" hidden="1" customHeight="1" x14ac:dyDescent="0.25">
      <c r="C24564" s="158" t="s">
        <v>549</v>
      </c>
      <c r="D24564" s="159">
        <v>849.96</v>
      </c>
    </row>
    <row r="24565" spans="3:4" ht="15" hidden="1" customHeight="1" x14ac:dyDescent="0.25">
      <c r="C24565" s="160" t="s">
        <v>552</v>
      </c>
      <c r="D24565" s="161">
        <v>469.5</v>
      </c>
    </row>
    <row r="24566" spans="3:4" ht="15" hidden="1" customHeight="1" x14ac:dyDescent="0.25">
      <c r="C24566" s="158" t="s">
        <v>548</v>
      </c>
      <c r="D24566" s="159">
        <v>661.83</v>
      </c>
    </row>
    <row r="24567" spans="3:4" ht="15" hidden="1" customHeight="1" x14ac:dyDescent="0.25">
      <c r="C24567" s="160" t="s">
        <v>549</v>
      </c>
      <c r="D24567" s="161">
        <v>1087.74</v>
      </c>
    </row>
    <row r="24568" spans="3:4" ht="15" hidden="1" customHeight="1" x14ac:dyDescent="0.25">
      <c r="C24568" s="158" t="s">
        <v>307</v>
      </c>
      <c r="D24568" s="159">
        <v>1105.27</v>
      </c>
    </row>
    <row r="24569" spans="3:4" ht="15" hidden="1" customHeight="1" x14ac:dyDescent="0.25">
      <c r="C24569" s="160" t="s">
        <v>308</v>
      </c>
      <c r="D24569" s="161">
        <v>1198.22</v>
      </c>
    </row>
    <row r="24570" spans="3:4" ht="15" hidden="1" customHeight="1" x14ac:dyDescent="0.25">
      <c r="C24570" s="158" t="s">
        <v>543</v>
      </c>
      <c r="D24570" s="159">
        <v>785.42</v>
      </c>
    </row>
    <row r="24571" spans="3:4" ht="15" hidden="1" customHeight="1" x14ac:dyDescent="0.25">
      <c r="C24571" s="160" t="s">
        <v>553</v>
      </c>
      <c r="D24571" s="161">
        <v>1289.1600000000001</v>
      </c>
    </row>
    <row r="24572" spans="3:4" ht="15" hidden="1" customHeight="1" x14ac:dyDescent="0.25">
      <c r="C24572" s="158" t="s">
        <v>553</v>
      </c>
      <c r="D24572" s="159">
        <v>1033.71</v>
      </c>
    </row>
    <row r="24573" spans="3:4" ht="15" hidden="1" customHeight="1" x14ac:dyDescent="0.25">
      <c r="C24573" s="160" t="s">
        <v>546</v>
      </c>
      <c r="D24573" s="161">
        <v>135.63</v>
      </c>
    </row>
    <row r="24574" spans="3:4" ht="15" hidden="1" customHeight="1" x14ac:dyDescent="0.25">
      <c r="C24574" s="158" t="s">
        <v>541</v>
      </c>
      <c r="D24574" s="159">
        <v>594.41</v>
      </c>
    </row>
    <row r="24575" spans="3:4" ht="15" hidden="1" customHeight="1" x14ac:dyDescent="0.25">
      <c r="C24575" s="160" t="s">
        <v>554</v>
      </c>
      <c r="D24575" s="161">
        <v>99.11</v>
      </c>
    </row>
    <row r="24576" spans="3:4" ht="15" hidden="1" customHeight="1" x14ac:dyDescent="0.25">
      <c r="C24576" s="158" t="s">
        <v>307</v>
      </c>
      <c r="D24576" s="159">
        <v>454.16</v>
      </c>
    </row>
    <row r="24577" spans="3:4" ht="15" hidden="1" customHeight="1" x14ac:dyDescent="0.25">
      <c r="C24577" s="160" t="s">
        <v>552</v>
      </c>
      <c r="D24577" s="161">
        <v>400.38</v>
      </c>
    </row>
    <row r="24578" spans="3:4" ht="15" hidden="1" customHeight="1" x14ac:dyDescent="0.25">
      <c r="C24578" s="158" t="s">
        <v>547</v>
      </c>
      <c r="D24578" s="159">
        <v>172.39</v>
      </c>
    </row>
    <row r="24579" spans="3:4" ht="15" hidden="1" customHeight="1" x14ac:dyDescent="0.25">
      <c r="C24579" s="160" t="s">
        <v>308</v>
      </c>
      <c r="D24579" s="161">
        <v>326.51</v>
      </c>
    </row>
    <row r="24580" spans="3:4" ht="15" hidden="1" customHeight="1" x14ac:dyDescent="0.25">
      <c r="C24580" s="158" t="s">
        <v>549</v>
      </c>
      <c r="D24580" s="159">
        <v>381.09</v>
      </c>
    </row>
    <row r="24581" spans="3:4" ht="15" hidden="1" customHeight="1" x14ac:dyDescent="0.25">
      <c r="C24581" s="160" t="s">
        <v>546</v>
      </c>
      <c r="D24581" s="161">
        <v>531.79</v>
      </c>
    </row>
    <row r="24582" spans="3:4" ht="15" hidden="1" customHeight="1" x14ac:dyDescent="0.25">
      <c r="C24582" s="158" t="s">
        <v>547</v>
      </c>
      <c r="D24582" s="159">
        <v>629.51</v>
      </c>
    </row>
    <row r="24583" spans="3:4" ht="15" hidden="1" customHeight="1" x14ac:dyDescent="0.25">
      <c r="C24583" s="160" t="s">
        <v>552</v>
      </c>
      <c r="D24583" s="161">
        <v>1054.6400000000001</v>
      </c>
    </row>
    <row r="24584" spans="3:4" ht="15" hidden="1" customHeight="1" x14ac:dyDescent="0.25">
      <c r="C24584" s="158" t="s">
        <v>544</v>
      </c>
      <c r="D24584" s="159">
        <v>512.17999999999995</v>
      </c>
    </row>
    <row r="24585" spans="3:4" ht="15" hidden="1" customHeight="1" x14ac:dyDescent="0.25">
      <c r="C24585" s="160" t="s">
        <v>550</v>
      </c>
      <c r="D24585" s="161">
        <v>535.85</v>
      </c>
    </row>
    <row r="24586" spans="3:4" ht="15" hidden="1" customHeight="1" x14ac:dyDescent="0.25">
      <c r="C24586" s="158" t="s">
        <v>541</v>
      </c>
      <c r="D24586" s="159">
        <v>666.43</v>
      </c>
    </row>
    <row r="24587" spans="3:4" ht="15" hidden="1" customHeight="1" x14ac:dyDescent="0.25">
      <c r="C24587" s="160" t="s">
        <v>539</v>
      </c>
      <c r="D24587" s="161">
        <v>202.91</v>
      </c>
    </row>
    <row r="24588" spans="3:4" ht="15" hidden="1" customHeight="1" x14ac:dyDescent="0.25">
      <c r="C24588" s="158" t="s">
        <v>556</v>
      </c>
      <c r="D24588" s="159">
        <v>118.38</v>
      </c>
    </row>
    <row r="24589" spans="3:4" ht="15" hidden="1" customHeight="1" x14ac:dyDescent="0.25">
      <c r="C24589" s="160" t="s">
        <v>549</v>
      </c>
      <c r="D24589" s="161">
        <v>22.24</v>
      </c>
    </row>
    <row r="24590" spans="3:4" ht="15" hidden="1" customHeight="1" x14ac:dyDescent="0.25">
      <c r="C24590" s="158" t="s">
        <v>547</v>
      </c>
      <c r="D24590" s="159">
        <v>621.03</v>
      </c>
    </row>
    <row r="24591" spans="3:4" ht="15" hidden="1" customHeight="1" x14ac:dyDescent="0.25">
      <c r="C24591" s="160" t="s">
        <v>551</v>
      </c>
      <c r="D24591" s="161">
        <v>916.72</v>
      </c>
    </row>
    <row r="24592" spans="3:4" ht="15" hidden="1" customHeight="1" x14ac:dyDescent="0.25">
      <c r="C24592" s="158" t="s">
        <v>551</v>
      </c>
      <c r="D24592" s="159">
        <v>579.22</v>
      </c>
    </row>
    <row r="24593" spans="3:4" ht="15" hidden="1" customHeight="1" x14ac:dyDescent="0.25">
      <c r="C24593" s="160" t="s">
        <v>540</v>
      </c>
      <c r="D24593" s="161">
        <v>1204.6199999999999</v>
      </c>
    </row>
    <row r="24594" spans="3:4" ht="15" hidden="1" customHeight="1" x14ac:dyDescent="0.25">
      <c r="C24594" s="158" t="s">
        <v>312</v>
      </c>
      <c r="D24594" s="159">
        <v>781.79</v>
      </c>
    </row>
    <row r="24595" spans="3:4" ht="15" hidden="1" customHeight="1" x14ac:dyDescent="0.25">
      <c r="C24595" s="160" t="s">
        <v>307</v>
      </c>
      <c r="D24595" s="161">
        <v>375.79</v>
      </c>
    </row>
    <row r="24596" spans="3:4" ht="15" hidden="1" customHeight="1" x14ac:dyDescent="0.25">
      <c r="C24596" s="158" t="s">
        <v>557</v>
      </c>
      <c r="D24596" s="159">
        <v>461.44</v>
      </c>
    </row>
    <row r="24597" spans="3:4" ht="15" hidden="1" customHeight="1" x14ac:dyDescent="0.25">
      <c r="C24597" s="160" t="s">
        <v>557</v>
      </c>
      <c r="D24597" s="161">
        <v>1014.82</v>
      </c>
    </row>
    <row r="24598" spans="3:4" ht="15" hidden="1" customHeight="1" x14ac:dyDescent="0.25">
      <c r="C24598" s="158" t="s">
        <v>549</v>
      </c>
      <c r="D24598" s="159">
        <v>787.04</v>
      </c>
    </row>
    <row r="24599" spans="3:4" ht="15" hidden="1" customHeight="1" x14ac:dyDescent="0.25">
      <c r="C24599" s="160" t="s">
        <v>308</v>
      </c>
      <c r="D24599" s="161">
        <v>68.64</v>
      </c>
    </row>
    <row r="24600" spans="3:4" ht="15" hidden="1" customHeight="1" x14ac:dyDescent="0.25">
      <c r="C24600" s="158" t="s">
        <v>307</v>
      </c>
      <c r="D24600" s="159">
        <v>1090.3599999999999</v>
      </c>
    </row>
    <row r="24601" spans="3:4" ht="15" hidden="1" customHeight="1" x14ac:dyDescent="0.25">
      <c r="C24601" s="160" t="s">
        <v>551</v>
      </c>
      <c r="D24601" s="161">
        <v>733.57</v>
      </c>
    </row>
    <row r="24602" spans="3:4" ht="15" hidden="1" customHeight="1" x14ac:dyDescent="0.25">
      <c r="C24602" s="158" t="s">
        <v>545</v>
      </c>
      <c r="D24602" s="159">
        <v>958.16</v>
      </c>
    </row>
    <row r="24603" spans="3:4" ht="15" hidden="1" customHeight="1" x14ac:dyDescent="0.25">
      <c r="C24603" s="160" t="s">
        <v>542</v>
      </c>
      <c r="D24603" s="161">
        <v>1029.3800000000001</v>
      </c>
    </row>
    <row r="24604" spans="3:4" ht="15" hidden="1" customHeight="1" x14ac:dyDescent="0.25">
      <c r="C24604" s="158" t="s">
        <v>550</v>
      </c>
      <c r="D24604" s="159">
        <v>511.11</v>
      </c>
    </row>
    <row r="24605" spans="3:4" ht="15" hidden="1" customHeight="1" x14ac:dyDescent="0.25">
      <c r="C24605" s="160" t="s">
        <v>553</v>
      </c>
      <c r="D24605" s="161">
        <v>713.42</v>
      </c>
    </row>
    <row r="24606" spans="3:4" ht="15" hidden="1" customHeight="1" x14ac:dyDescent="0.25">
      <c r="C24606" s="158" t="s">
        <v>547</v>
      </c>
      <c r="D24606" s="159">
        <v>650.14</v>
      </c>
    </row>
    <row r="24607" spans="3:4" ht="15" hidden="1" customHeight="1" x14ac:dyDescent="0.25">
      <c r="C24607" s="160" t="s">
        <v>549</v>
      </c>
      <c r="D24607" s="161">
        <v>466.38</v>
      </c>
    </row>
    <row r="24608" spans="3:4" ht="15" hidden="1" customHeight="1" x14ac:dyDescent="0.25">
      <c r="C24608" s="158" t="s">
        <v>312</v>
      </c>
      <c r="D24608" s="159">
        <v>431.36</v>
      </c>
    </row>
    <row r="24609" spans="3:4" ht="15" hidden="1" customHeight="1" x14ac:dyDescent="0.25">
      <c r="C24609" s="160" t="s">
        <v>539</v>
      </c>
      <c r="D24609" s="161">
        <v>849.51</v>
      </c>
    </row>
    <row r="24610" spans="3:4" ht="15" hidden="1" customHeight="1" x14ac:dyDescent="0.25">
      <c r="C24610" s="158" t="s">
        <v>546</v>
      </c>
      <c r="D24610" s="159">
        <v>624.87</v>
      </c>
    </row>
    <row r="24611" spans="3:4" ht="15" hidden="1" customHeight="1" x14ac:dyDescent="0.25">
      <c r="C24611" s="160" t="s">
        <v>539</v>
      </c>
      <c r="D24611" s="161">
        <v>677.51</v>
      </c>
    </row>
    <row r="24612" spans="3:4" ht="15" hidden="1" customHeight="1" x14ac:dyDescent="0.25">
      <c r="C24612" s="158" t="s">
        <v>549</v>
      </c>
      <c r="D24612" s="159">
        <v>651.4</v>
      </c>
    </row>
    <row r="24613" spans="3:4" ht="15" hidden="1" customHeight="1" x14ac:dyDescent="0.25">
      <c r="C24613" s="160" t="s">
        <v>307</v>
      </c>
      <c r="D24613" s="161">
        <v>1153.0899999999999</v>
      </c>
    </row>
    <row r="24614" spans="3:4" ht="15" hidden="1" customHeight="1" x14ac:dyDescent="0.25">
      <c r="C24614" s="158" t="s">
        <v>548</v>
      </c>
      <c r="D24614" s="159">
        <v>663.33</v>
      </c>
    </row>
    <row r="24615" spans="3:4" ht="15" hidden="1" customHeight="1" x14ac:dyDescent="0.25">
      <c r="C24615" s="160" t="s">
        <v>558</v>
      </c>
      <c r="D24615" s="161">
        <v>250.51</v>
      </c>
    </row>
    <row r="24616" spans="3:4" ht="15" hidden="1" customHeight="1" x14ac:dyDescent="0.25">
      <c r="C24616" s="158" t="s">
        <v>540</v>
      </c>
      <c r="D24616" s="159">
        <v>1298.0899999999999</v>
      </c>
    </row>
    <row r="24617" spans="3:4" ht="15" hidden="1" customHeight="1" x14ac:dyDescent="0.25">
      <c r="C24617" s="160" t="s">
        <v>554</v>
      </c>
      <c r="D24617" s="161">
        <v>490.86</v>
      </c>
    </row>
    <row r="24618" spans="3:4" ht="15" hidden="1" customHeight="1" x14ac:dyDescent="0.25">
      <c r="C24618" s="158" t="s">
        <v>553</v>
      </c>
      <c r="D24618" s="159">
        <v>1216.97</v>
      </c>
    </row>
    <row r="24619" spans="3:4" ht="15" hidden="1" customHeight="1" x14ac:dyDescent="0.25">
      <c r="C24619" s="160" t="s">
        <v>547</v>
      </c>
      <c r="D24619" s="161">
        <v>1070.6300000000001</v>
      </c>
    </row>
    <row r="24620" spans="3:4" ht="15" hidden="1" customHeight="1" x14ac:dyDescent="0.25">
      <c r="C24620" s="158" t="s">
        <v>556</v>
      </c>
      <c r="D24620" s="159">
        <v>484.47</v>
      </c>
    </row>
    <row r="24621" spans="3:4" ht="15" hidden="1" customHeight="1" x14ac:dyDescent="0.25">
      <c r="C24621" s="160" t="s">
        <v>309</v>
      </c>
      <c r="D24621" s="161">
        <v>932.71</v>
      </c>
    </row>
    <row r="24622" spans="3:4" ht="15" hidden="1" customHeight="1" x14ac:dyDescent="0.25">
      <c r="C24622" s="158" t="s">
        <v>555</v>
      </c>
      <c r="D24622" s="159">
        <v>733.99</v>
      </c>
    </row>
    <row r="24623" spans="3:4" ht="15" hidden="1" customHeight="1" x14ac:dyDescent="0.25">
      <c r="C24623" s="160" t="s">
        <v>553</v>
      </c>
      <c r="D24623" s="161">
        <v>860.92</v>
      </c>
    </row>
    <row r="24624" spans="3:4" ht="15" hidden="1" customHeight="1" x14ac:dyDescent="0.25">
      <c r="C24624" s="158" t="s">
        <v>546</v>
      </c>
      <c r="D24624" s="159">
        <v>185.79</v>
      </c>
    </row>
    <row r="24625" spans="3:4" ht="15" hidden="1" customHeight="1" x14ac:dyDescent="0.25">
      <c r="C24625" s="160" t="s">
        <v>546</v>
      </c>
      <c r="D24625" s="161">
        <v>644.07000000000005</v>
      </c>
    </row>
    <row r="24626" spans="3:4" ht="15" hidden="1" customHeight="1" x14ac:dyDescent="0.25">
      <c r="C24626" s="158" t="s">
        <v>545</v>
      </c>
      <c r="D24626" s="159">
        <v>504.6</v>
      </c>
    </row>
    <row r="24627" spans="3:4" ht="15" hidden="1" customHeight="1" x14ac:dyDescent="0.25">
      <c r="C24627" s="160" t="s">
        <v>553</v>
      </c>
      <c r="D24627" s="161">
        <v>647.04999999999995</v>
      </c>
    </row>
    <row r="24628" spans="3:4" ht="15" hidden="1" customHeight="1" x14ac:dyDescent="0.25">
      <c r="C24628" s="158" t="s">
        <v>555</v>
      </c>
      <c r="D24628" s="159">
        <v>413.32</v>
      </c>
    </row>
    <row r="24629" spans="3:4" ht="15" hidden="1" customHeight="1" x14ac:dyDescent="0.25">
      <c r="C24629" s="160" t="s">
        <v>307</v>
      </c>
      <c r="D24629" s="161">
        <v>1111.73</v>
      </c>
    </row>
    <row r="24630" spans="3:4" ht="15" hidden="1" customHeight="1" x14ac:dyDescent="0.25">
      <c r="C24630" s="158" t="s">
        <v>307</v>
      </c>
      <c r="D24630" s="159">
        <v>472.04</v>
      </c>
    </row>
    <row r="24631" spans="3:4" ht="15" hidden="1" customHeight="1" x14ac:dyDescent="0.25">
      <c r="C24631" s="160" t="s">
        <v>309</v>
      </c>
      <c r="D24631" s="161">
        <v>699.99</v>
      </c>
    </row>
    <row r="24632" spans="3:4" ht="15" hidden="1" customHeight="1" x14ac:dyDescent="0.25">
      <c r="C24632" s="158" t="s">
        <v>549</v>
      </c>
      <c r="D24632" s="159">
        <v>228.15</v>
      </c>
    </row>
    <row r="24633" spans="3:4" ht="15" hidden="1" customHeight="1" x14ac:dyDescent="0.25">
      <c r="C24633" s="160" t="s">
        <v>553</v>
      </c>
      <c r="D24633" s="161">
        <v>1187.98</v>
      </c>
    </row>
    <row r="24634" spans="3:4" ht="15" hidden="1" customHeight="1" x14ac:dyDescent="0.25">
      <c r="C24634" s="158" t="s">
        <v>553</v>
      </c>
      <c r="D24634" s="159">
        <v>837.69</v>
      </c>
    </row>
    <row r="24635" spans="3:4" ht="15" hidden="1" customHeight="1" x14ac:dyDescent="0.25">
      <c r="C24635" s="160" t="s">
        <v>312</v>
      </c>
      <c r="D24635" s="161">
        <v>1053.97</v>
      </c>
    </row>
    <row r="24636" spans="3:4" ht="15" hidden="1" customHeight="1" x14ac:dyDescent="0.25">
      <c r="C24636" s="158" t="s">
        <v>309</v>
      </c>
      <c r="D24636" s="159">
        <v>563.75</v>
      </c>
    </row>
    <row r="24637" spans="3:4" ht="15" hidden="1" customHeight="1" x14ac:dyDescent="0.25">
      <c r="C24637" s="160" t="s">
        <v>556</v>
      </c>
      <c r="D24637" s="161">
        <v>448.19</v>
      </c>
    </row>
    <row r="24638" spans="3:4" ht="15" hidden="1" customHeight="1" x14ac:dyDescent="0.25">
      <c r="C24638" s="158" t="s">
        <v>556</v>
      </c>
      <c r="D24638" s="159">
        <v>285.77</v>
      </c>
    </row>
    <row r="24639" spans="3:4" ht="15" hidden="1" customHeight="1" x14ac:dyDescent="0.25">
      <c r="C24639" s="160" t="s">
        <v>308</v>
      </c>
      <c r="D24639" s="161">
        <v>180.77</v>
      </c>
    </row>
    <row r="24640" spans="3:4" ht="15" hidden="1" customHeight="1" x14ac:dyDescent="0.25">
      <c r="C24640" s="158" t="s">
        <v>549</v>
      </c>
      <c r="D24640" s="159">
        <v>1234.67</v>
      </c>
    </row>
    <row r="24641" spans="3:4" ht="15" hidden="1" customHeight="1" x14ac:dyDescent="0.25">
      <c r="C24641" s="160" t="s">
        <v>549</v>
      </c>
      <c r="D24641" s="161">
        <v>80.84</v>
      </c>
    </row>
    <row r="24642" spans="3:4" ht="15" hidden="1" customHeight="1" x14ac:dyDescent="0.25">
      <c r="C24642" s="158" t="s">
        <v>549</v>
      </c>
      <c r="D24642" s="159">
        <v>252.2</v>
      </c>
    </row>
    <row r="24643" spans="3:4" ht="15" hidden="1" customHeight="1" x14ac:dyDescent="0.25">
      <c r="C24643" s="160" t="s">
        <v>558</v>
      </c>
      <c r="D24643" s="161">
        <v>499.33</v>
      </c>
    </row>
    <row r="24644" spans="3:4" ht="15" hidden="1" customHeight="1" x14ac:dyDescent="0.25">
      <c r="C24644" s="158" t="s">
        <v>307</v>
      </c>
      <c r="D24644" s="159">
        <v>255.68</v>
      </c>
    </row>
    <row r="24645" spans="3:4" ht="15" hidden="1" customHeight="1" x14ac:dyDescent="0.25">
      <c r="C24645" s="160" t="s">
        <v>545</v>
      </c>
      <c r="D24645" s="161">
        <v>597.87</v>
      </c>
    </row>
    <row r="24646" spans="3:4" ht="15" hidden="1" customHeight="1" x14ac:dyDescent="0.25">
      <c r="C24646" s="158" t="s">
        <v>307</v>
      </c>
      <c r="D24646" s="159">
        <v>1112.6300000000001</v>
      </c>
    </row>
    <row r="24647" spans="3:4" ht="15" hidden="1" customHeight="1" x14ac:dyDescent="0.25">
      <c r="C24647" s="160" t="s">
        <v>549</v>
      </c>
      <c r="D24647" s="161">
        <v>587.64</v>
      </c>
    </row>
    <row r="24648" spans="3:4" ht="15" hidden="1" customHeight="1" x14ac:dyDescent="0.25">
      <c r="C24648" s="158" t="s">
        <v>551</v>
      </c>
      <c r="D24648" s="159">
        <v>765.75</v>
      </c>
    </row>
    <row r="24649" spans="3:4" ht="15" hidden="1" customHeight="1" x14ac:dyDescent="0.25">
      <c r="C24649" s="160" t="s">
        <v>555</v>
      </c>
      <c r="D24649" s="161">
        <v>102.13</v>
      </c>
    </row>
    <row r="24650" spans="3:4" ht="15" hidden="1" customHeight="1" x14ac:dyDescent="0.25">
      <c r="C24650" s="158" t="s">
        <v>546</v>
      </c>
      <c r="D24650" s="159">
        <v>455.02</v>
      </c>
    </row>
    <row r="24651" spans="3:4" ht="15" hidden="1" customHeight="1" x14ac:dyDescent="0.25">
      <c r="C24651" s="160" t="s">
        <v>553</v>
      </c>
      <c r="D24651" s="161">
        <v>785.03</v>
      </c>
    </row>
    <row r="24652" spans="3:4" ht="15" hidden="1" customHeight="1" x14ac:dyDescent="0.25">
      <c r="C24652" s="158" t="s">
        <v>539</v>
      </c>
      <c r="D24652" s="159">
        <v>1139.8399999999999</v>
      </c>
    </row>
    <row r="24653" spans="3:4" ht="15" hidden="1" customHeight="1" x14ac:dyDescent="0.25">
      <c r="C24653" s="160" t="s">
        <v>312</v>
      </c>
      <c r="D24653" s="161">
        <v>927.9</v>
      </c>
    </row>
    <row r="24654" spans="3:4" ht="15" hidden="1" customHeight="1" x14ac:dyDescent="0.25">
      <c r="C24654" s="158" t="s">
        <v>308</v>
      </c>
      <c r="D24654" s="159">
        <v>108.23</v>
      </c>
    </row>
    <row r="24655" spans="3:4" ht="15" hidden="1" customHeight="1" x14ac:dyDescent="0.25">
      <c r="C24655" s="160" t="s">
        <v>307</v>
      </c>
      <c r="D24655" s="161">
        <v>977.06</v>
      </c>
    </row>
    <row r="24656" spans="3:4" ht="15" hidden="1" customHeight="1" x14ac:dyDescent="0.25">
      <c r="C24656" s="158" t="s">
        <v>549</v>
      </c>
      <c r="D24656" s="159">
        <v>693.35</v>
      </c>
    </row>
    <row r="24657" spans="3:4" ht="15" hidden="1" customHeight="1" x14ac:dyDescent="0.25">
      <c r="C24657" s="160" t="s">
        <v>539</v>
      </c>
      <c r="D24657" s="161">
        <v>754.19</v>
      </c>
    </row>
    <row r="24658" spans="3:4" ht="15" hidden="1" customHeight="1" x14ac:dyDescent="0.25">
      <c r="C24658" s="158" t="s">
        <v>552</v>
      </c>
      <c r="D24658" s="159">
        <v>608.14</v>
      </c>
    </row>
    <row r="24659" spans="3:4" ht="15" hidden="1" customHeight="1" x14ac:dyDescent="0.25">
      <c r="C24659" s="160" t="s">
        <v>557</v>
      </c>
      <c r="D24659" s="161">
        <v>277.77</v>
      </c>
    </row>
    <row r="24660" spans="3:4" ht="15" hidden="1" customHeight="1" x14ac:dyDescent="0.25">
      <c r="C24660" s="158" t="s">
        <v>307</v>
      </c>
      <c r="D24660" s="159">
        <v>583.11</v>
      </c>
    </row>
    <row r="24661" spans="3:4" ht="15" hidden="1" customHeight="1" x14ac:dyDescent="0.25">
      <c r="C24661" s="160" t="s">
        <v>553</v>
      </c>
      <c r="D24661" s="161">
        <v>104.73</v>
      </c>
    </row>
    <row r="24662" spans="3:4" ht="15" hidden="1" customHeight="1" x14ac:dyDescent="0.25">
      <c r="C24662" s="158" t="s">
        <v>554</v>
      </c>
      <c r="D24662" s="159">
        <v>1260.6099999999999</v>
      </c>
    </row>
    <row r="24663" spans="3:4" ht="15" hidden="1" customHeight="1" x14ac:dyDescent="0.25">
      <c r="C24663" s="160" t="s">
        <v>539</v>
      </c>
      <c r="D24663" s="161">
        <v>451.29</v>
      </c>
    </row>
    <row r="24664" spans="3:4" ht="15" hidden="1" customHeight="1" x14ac:dyDescent="0.25">
      <c r="C24664" s="158" t="s">
        <v>307</v>
      </c>
      <c r="D24664" s="159">
        <v>763.6</v>
      </c>
    </row>
    <row r="24665" spans="3:4" ht="15" hidden="1" customHeight="1" x14ac:dyDescent="0.25">
      <c r="C24665" s="160" t="s">
        <v>312</v>
      </c>
      <c r="D24665" s="161">
        <v>781.52</v>
      </c>
    </row>
    <row r="24666" spans="3:4" ht="15" hidden="1" customHeight="1" x14ac:dyDescent="0.25">
      <c r="C24666" s="158" t="s">
        <v>309</v>
      </c>
      <c r="D24666" s="159">
        <v>459.42</v>
      </c>
    </row>
    <row r="24667" spans="3:4" ht="15" hidden="1" customHeight="1" x14ac:dyDescent="0.25">
      <c r="C24667" s="160" t="s">
        <v>547</v>
      </c>
      <c r="D24667" s="161">
        <v>489.32</v>
      </c>
    </row>
    <row r="24668" spans="3:4" ht="15" hidden="1" customHeight="1" x14ac:dyDescent="0.25">
      <c r="C24668" s="158" t="s">
        <v>307</v>
      </c>
      <c r="D24668" s="159">
        <v>490.85</v>
      </c>
    </row>
    <row r="24669" spans="3:4" ht="15" hidden="1" customHeight="1" x14ac:dyDescent="0.25">
      <c r="C24669" s="160" t="s">
        <v>542</v>
      </c>
      <c r="D24669" s="161">
        <v>566.30999999999995</v>
      </c>
    </row>
    <row r="24670" spans="3:4" ht="15" hidden="1" customHeight="1" x14ac:dyDescent="0.25">
      <c r="C24670" s="158" t="s">
        <v>307</v>
      </c>
      <c r="D24670" s="159">
        <v>1011.26</v>
      </c>
    </row>
    <row r="24671" spans="3:4" ht="15" hidden="1" customHeight="1" x14ac:dyDescent="0.25">
      <c r="C24671" s="160" t="s">
        <v>551</v>
      </c>
      <c r="D24671" s="161">
        <v>155.18</v>
      </c>
    </row>
    <row r="24672" spans="3:4" ht="15" hidden="1" customHeight="1" x14ac:dyDescent="0.25">
      <c r="C24672" s="158" t="s">
        <v>547</v>
      </c>
      <c r="D24672" s="159">
        <v>555.85</v>
      </c>
    </row>
    <row r="24673" spans="3:4" ht="15" hidden="1" customHeight="1" x14ac:dyDescent="0.25">
      <c r="C24673" s="160" t="s">
        <v>555</v>
      </c>
      <c r="D24673" s="161">
        <v>967.67</v>
      </c>
    </row>
    <row r="24674" spans="3:4" ht="15" hidden="1" customHeight="1" x14ac:dyDescent="0.25">
      <c r="C24674" s="158" t="s">
        <v>550</v>
      </c>
      <c r="D24674" s="159">
        <v>301.14999999999998</v>
      </c>
    </row>
    <row r="24675" spans="3:4" ht="15" hidden="1" customHeight="1" x14ac:dyDescent="0.25">
      <c r="C24675" s="160" t="s">
        <v>541</v>
      </c>
      <c r="D24675" s="161">
        <v>403.94</v>
      </c>
    </row>
    <row r="24676" spans="3:4" ht="15" hidden="1" customHeight="1" x14ac:dyDescent="0.25">
      <c r="C24676" s="158" t="s">
        <v>558</v>
      </c>
      <c r="D24676" s="159">
        <v>870.18</v>
      </c>
    </row>
    <row r="24677" spans="3:4" ht="15" hidden="1" customHeight="1" x14ac:dyDescent="0.25">
      <c r="C24677" s="160" t="s">
        <v>549</v>
      </c>
      <c r="D24677" s="161">
        <v>1292.06</v>
      </c>
    </row>
    <row r="24678" spans="3:4" ht="15" hidden="1" customHeight="1" x14ac:dyDescent="0.25">
      <c r="C24678" s="158" t="s">
        <v>540</v>
      </c>
      <c r="D24678" s="159">
        <v>974.55</v>
      </c>
    </row>
    <row r="24679" spans="3:4" ht="15" hidden="1" customHeight="1" x14ac:dyDescent="0.25">
      <c r="C24679" s="160" t="s">
        <v>543</v>
      </c>
      <c r="D24679" s="161">
        <v>147.83000000000001</v>
      </c>
    </row>
    <row r="24680" spans="3:4" ht="15" hidden="1" customHeight="1" x14ac:dyDescent="0.25">
      <c r="C24680" s="158" t="s">
        <v>309</v>
      </c>
      <c r="D24680" s="159">
        <v>691.07</v>
      </c>
    </row>
    <row r="24681" spans="3:4" ht="15" hidden="1" customHeight="1" x14ac:dyDescent="0.25">
      <c r="C24681" s="160" t="s">
        <v>552</v>
      </c>
      <c r="D24681" s="161">
        <v>319.33999999999997</v>
      </c>
    </row>
    <row r="24682" spans="3:4" ht="15" hidden="1" customHeight="1" x14ac:dyDescent="0.25">
      <c r="C24682" s="158" t="s">
        <v>312</v>
      </c>
      <c r="D24682" s="159">
        <v>746.68</v>
      </c>
    </row>
    <row r="24683" spans="3:4" ht="15" hidden="1" customHeight="1" x14ac:dyDescent="0.25">
      <c r="C24683" s="160" t="s">
        <v>558</v>
      </c>
      <c r="D24683" s="161">
        <v>807.85</v>
      </c>
    </row>
    <row r="24684" spans="3:4" ht="15" hidden="1" customHeight="1" x14ac:dyDescent="0.25">
      <c r="C24684" s="158" t="s">
        <v>551</v>
      </c>
      <c r="D24684" s="159">
        <v>705.6</v>
      </c>
    </row>
    <row r="24685" spans="3:4" ht="15" hidden="1" customHeight="1" x14ac:dyDescent="0.25">
      <c r="C24685" s="160" t="s">
        <v>547</v>
      </c>
      <c r="D24685" s="161">
        <v>151.71</v>
      </c>
    </row>
    <row r="24686" spans="3:4" ht="15" hidden="1" customHeight="1" x14ac:dyDescent="0.25">
      <c r="C24686" s="158" t="s">
        <v>546</v>
      </c>
      <c r="D24686" s="159">
        <v>364.17</v>
      </c>
    </row>
    <row r="24687" spans="3:4" ht="15" hidden="1" customHeight="1" x14ac:dyDescent="0.25">
      <c r="C24687" s="160" t="s">
        <v>550</v>
      </c>
      <c r="D24687" s="161">
        <v>123.46</v>
      </c>
    </row>
    <row r="24688" spans="3:4" ht="15" hidden="1" customHeight="1" x14ac:dyDescent="0.25">
      <c r="C24688" s="158" t="s">
        <v>542</v>
      </c>
      <c r="D24688" s="159">
        <v>852.99</v>
      </c>
    </row>
    <row r="24689" spans="3:4" ht="15" hidden="1" customHeight="1" x14ac:dyDescent="0.25">
      <c r="C24689" s="160" t="s">
        <v>554</v>
      </c>
      <c r="D24689" s="161">
        <v>410.14</v>
      </c>
    </row>
    <row r="24690" spans="3:4" ht="15" hidden="1" customHeight="1" x14ac:dyDescent="0.25">
      <c r="C24690" s="158" t="s">
        <v>308</v>
      </c>
      <c r="D24690" s="159">
        <v>1288.0999999999999</v>
      </c>
    </row>
    <row r="24691" spans="3:4" ht="15" hidden="1" customHeight="1" x14ac:dyDescent="0.25">
      <c r="C24691" s="160" t="s">
        <v>308</v>
      </c>
      <c r="D24691" s="161">
        <v>58.73</v>
      </c>
    </row>
    <row r="24692" spans="3:4" ht="15" hidden="1" customHeight="1" x14ac:dyDescent="0.25">
      <c r="C24692" s="158" t="s">
        <v>543</v>
      </c>
      <c r="D24692" s="159">
        <v>733.43</v>
      </c>
    </row>
    <row r="24693" spans="3:4" ht="15" hidden="1" customHeight="1" x14ac:dyDescent="0.25">
      <c r="C24693" s="160" t="s">
        <v>551</v>
      </c>
      <c r="D24693" s="161">
        <v>703.68</v>
      </c>
    </row>
    <row r="24694" spans="3:4" ht="15" hidden="1" customHeight="1" x14ac:dyDescent="0.25">
      <c r="C24694" s="158" t="s">
        <v>552</v>
      </c>
      <c r="D24694" s="159">
        <v>507.09</v>
      </c>
    </row>
    <row r="24695" spans="3:4" ht="15" hidden="1" customHeight="1" x14ac:dyDescent="0.25">
      <c r="C24695" s="160" t="s">
        <v>309</v>
      </c>
      <c r="D24695" s="161">
        <v>645.5</v>
      </c>
    </row>
    <row r="24696" spans="3:4" ht="15" hidden="1" customHeight="1" x14ac:dyDescent="0.25">
      <c r="C24696" s="158" t="s">
        <v>539</v>
      </c>
      <c r="D24696" s="159">
        <v>1100.1400000000001</v>
      </c>
    </row>
    <row r="24697" spans="3:4" ht="15" hidden="1" customHeight="1" x14ac:dyDescent="0.25">
      <c r="C24697" s="160" t="s">
        <v>545</v>
      </c>
      <c r="D24697" s="161">
        <v>1193.77</v>
      </c>
    </row>
    <row r="24698" spans="3:4" ht="15" hidden="1" customHeight="1" x14ac:dyDescent="0.25">
      <c r="C24698" s="158" t="s">
        <v>543</v>
      </c>
      <c r="D24698" s="159">
        <v>177.26</v>
      </c>
    </row>
    <row r="24699" spans="3:4" ht="15" hidden="1" customHeight="1" x14ac:dyDescent="0.25">
      <c r="C24699" s="160" t="s">
        <v>309</v>
      </c>
      <c r="D24699" s="161">
        <v>330.27</v>
      </c>
    </row>
    <row r="24700" spans="3:4" ht="15" hidden="1" customHeight="1" x14ac:dyDescent="0.25">
      <c r="C24700" s="158" t="s">
        <v>544</v>
      </c>
      <c r="D24700" s="159">
        <v>800.51</v>
      </c>
    </row>
    <row r="24701" spans="3:4" ht="15" hidden="1" customHeight="1" x14ac:dyDescent="0.25">
      <c r="C24701" s="160" t="s">
        <v>549</v>
      </c>
      <c r="D24701" s="161">
        <v>922.61</v>
      </c>
    </row>
    <row r="24702" spans="3:4" ht="15" hidden="1" customHeight="1" x14ac:dyDescent="0.25">
      <c r="C24702" s="158" t="s">
        <v>557</v>
      </c>
      <c r="D24702" s="159">
        <v>668.51</v>
      </c>
    </row>
    <row r="24703" spans="3:4" ht="15" hidden="1" customHeight="1" x14ac:dyDescent="0.25">
      <c r="C24703" s="160" t="s">
        <v>546</v>
      </c>
      <c r="D24703" s="161">
        <v>40.1</v>
      </c>
    </row>
    <row r="24704" spans="3:4" ht="15" hidden="1" customHeight="1" x14ac:dyDescent="0.25">
      <c r="C24704" s="158" t="s">
        <v>554</v>
      </c>
      <c r="D24704" s="159">
        <v>553.47</v>
      </c>
    </row>
    <row r="24705" spans="3:4" ht="15" hidden="1" customHeight="1" x14ac:dyDescent="0.25">
      <c r="C24705" s="160" t="s">
        <v>307</v>
      </c>
      <c r="D24705" s="161">
        <v>948.24</v>
      </c>
    </row>
    <row r="24706" spans="3:4" ht="15" hidden="1" customHeight="1" x14ac:dyDescent="0.25">
      <c r="C24706" s="158" t="s">
        <v>539</v>
      </c>
      <c r="D24706" s="159">
        <v>514.57000000000005</v>
      </c>
    </row>
    <row r="24707" spans="3:4" ht="15" hidden="1" customHeight="1" x14ac:dyDescent="0.25">
      <c r="C24707" s="160" t="s">
        <v>548</v>
      </c>
      <c r="D24707" s="161">
        <v>739.47</v>
      </c>
    </row>
    <row r="24708" spans="3:4" ht="15" hidden="1" customHeight="1" x14ac:dyDescent="0.25">
      <c r="C24708" s="158" t="s">
        <v>542</v>
      </c>
      <c r="D24708" s="159">
        <v>941.89</v>
      </c>
    </row>
    <row r="24709" spans="3:4" ht="15" hidden="1" customHeight="1" x14ac:dyDescent="0.25">
      <c r="C24709" s="160" t="s">
        <v>312</v>
      </c>
      <c r="D24709" s="161">
        <v>987.17</v>
      </c>
    </row>
    <row r="24710" spans="3:4" ht="15" hidden="1" customHeight="1" x14ac:dyDescent="0.25">
      <c r="C24710" s="158" t="s">
        <v>543</v>
      </c>
      <c r="D24710" s="159">
        <v>735.24</v>
      </c>
    </row>
    <row r="24711" spans="3:4" ht="15" hidden="1" customHeight="1" x14ac:dyDescent="0.25">
      <c r="C24711" s="160" t="s">
        <v>546</v>
      </c>
      <c r="D24711" s="161">
        <v>617.70000000000005</v>
      </c>
    </row>
    <row r="24712" spans="3:4" ht="15" hidden="1" customHeight="1" x14ac:dyDescent="0.25">
      <c r="C24712" s="158" t="s">
        <v>558</v>
      </c>
      <c r="D24712" s="159">
        <v>1269.3</v>
      </c>
    </row>
    <row r="24713" spans="3:4" ht="15" hidden="1" customHeight="1" x14ac:dyDescent="0.25">
      <c r="C24713" s="160" t="s">
        <v>546</v>
      </c>
      <c r="D24713" s="161">
        <v>652.97</v>
      </c>
    </row>
    <row r="24714" spans="3:4" ht="15" hidden="1" customHeight="1" x14ac:dyDescent="0.25">
      <c r="C24714" s="158" t="s">
        <v>551</v>
      </c>
      <c r="D24714" s="159">
        <v>769.28</v>
      </c>
    </row>
    <row r="24715" spans="3:4" ht="15" hidden="1" customHeight="1" x14ac:dyDescent="0.25">
      <c r="C24715" s="160" t="s">
        <v>553</v>
      </c>
      <c r="D24715" s="161">
        <v>712.8</v>
      </c>
    </row>
    <row r="24716" spans="3:4" ht="15" hidden="1" customHeight="1" x14ac:dyDescent="0.25">
      <c r="C24716" s="158" t="s">
        <v>552</v>
      </c>
      <c r="D24716" s="159">
        <v>328.5</v>
      </c>
    </row>
    <row r="24717" spans="3:4" ht="15" hidden="1" customHeight="1" x14ac:dyDescent="0.25">
      <c r="C24717" s="160" t="s">
        <v>544</v>
      </c>
      <c r="D24717" s="161">
        <v>132.88999999999999</v>
      </c>
    </row>
    <row r="24718" spans="3:4" ht="15" hidden="1" customHeight="1" x14ac:dyDescent="0.25">
      <c r="C24718" s="158" t="s">
        <v>552</v>
      </c>
      <c r="D24718" s="159">
        <v>1069.95</v>
      </c>
    </row>
    <row r="24719" spans="3:4" ht="15" hidden="1" customHeight="1" x14ac:dyDescent="0.25">
      <c r="C24719" s="160" t="s">
        <v>539</v>
      </c>
      <c r="D24719" s="161">
        <v>334.26</v>
      </c>
    </row>
    <row r="24720" spans="3:4" ht="15" hidden="1" customHeight="1" x14ac:dyDescent="0.25">
      <c r="C24720" s="158" t="s">
        <v>555</v>
      </c>
      <c r="D24720" s="159">
        <v>162.62</v>
      </c>
    </row>
    <row r="24721" spans="3:4" ht="15" hidden="1" customHeight="1" x14ac:dyDescent="0.25">
      <c r="C24721" s="160" t="s">
        <v>543</v>
      </c>
      <c r="D24721" s="161">
        <v>180.85</v>
      </c>
    </row>
    <row r="24722" spans="3:4" ht="15" hidden="1" customHeight="1" x14ac:dyDescent="0.25">
      <c r="C24722" s="158" t="s">
        <v>308</v>
      </c>
      <c r="D24722" s="159">
        <v>815.04</v>
      </c>
    </row>
    <row r="24723" spans="3:4" ht="15" hidden="1" customHeight="1" x14ac:dyDescent="0.25">
      <c r="C24723" s="160" t="s">
        <v>551</v>
      </c>
      <c r="D24723" s="161">
        <v>728.56</v>
      </c>
    </row>
    <row r="24724" spans="3:4" ht="15" hidden="1" customHeight="1" x14ac:dyDescent="0.25">
      <c r="C24724" s="158" t="s">
        <v>312</v>
      </c>
      <c r="D24724" s="159">
        <v>713.33</v>
      </c>
    </row>
    <row r="24725" spans="3:4" ht="15" hidden="1" customHeight="1" x14ac:dyDescent="0.25">
      <c r="C24725" s="160" t="s">
        <v>543</v>
      </c>
      <c r="D24725" s="161">
        <v>661.48</v>
      </c>
    </row>
    <row r="24726" spans="3:4" ht="15" hidden="1" customHeight="1" x14ac:dyDescent="0.25">
      <c r="C24726" s="158" t="s">
        <v>312</v>
      </c>
      <c r="D24726" s="159">
        <v>260.20999999999998</v>
      </c>
    </row>
    <row r="24727" spans="3:4" ht="15" hidden="1" customHeight="1" x14ac:dyDescent="0.25">
      <c r="C24727" s="160" t="s">
        <v>312</v>
      </c>
      <c r="D24727" s="161">
        <v>371.78</v>
      </c>
    </row>
    <row r="24728" spans="3:4" ht="15" hidden="1" customHeight="1" x14ac:dyDescent="0.25">
      <c r="C24728" s="158" t="s">
        <v>555</v>
      </c>
      <c r="D24728" s="159">
        <v>1005.84</v>
      </c>
    </row>
    <row r="24729" spans="3:4" ht="15" hidden="1" customHeight="1" x14ac:dyDescent="0.25">
      <c r="C24729" s="160" t="s">
        <v>555</v>
      </c>
      <c r="D24729" s="161">
        <v>617.52</v>
      </c>
    </row>
    <row r="24730" spans="3:4" ht="15" hidden="1" customHeight="1" x14ac:dyDescent="0.25">
      <c r="C24730" s="158" t="s">
        <v>540</v>
      </c>
      <c r="D24730" s="159">
        <v>496.45</v>
      </c>
    </row>
    <row r="24731" spans="3:4" ht="15" hidden="1" customHeight="1" x14ac:dyDescent="0.25">
      <c r="C24731" s="160" t="s">
        <v>553</v>
      </c>
      <c r="D24731" s="161">
        <v>1231.19</v>
      </c>
    </row>
    <row r="24732" spans="3:4" ht="15" hidden="1" customHeight="1" x14ac:dyDescent="0.25">
      <c r="C24732" s="158" t="s">
        <v>309</v>
      </c>
      <c r="D24732" s="159">
        <v>197.51</v>
      </c>
    </row>
    <row r="24733" spans="3:4" ht="15" hidden="1" customHeight="1" x14ac:dyDescent="0.25">
      <c r="C24733" s="160" t="s">
        <v>557</v>
      </c>
      <c r="D24733" s="161">
        <v>473.22</v>
      </c>
    </row>
    <row r="24734" spans="3:4" ht="15" hidden="1" customHeight="1" x14ac:dyDescent="0.25">
      <c r="C24734" s="158" t="s">
        <v>308</v>
      </c>
      <c r="D24734" s="159">
        <v>686.87</v>
      </c>
    </row>
    <row r="24735" spans="3:4" ht="15" hidden="1" customHeight="1" x14ac:dyDescent="0.25">
      <c r="C24735" s="160" t="s">
        <v>545</v>
      </c>
      <c r="D24735" s="161">
        <v>776</v>
      </c>
    </row>
    <row r="24736" spans="3:4" ht="15" hidden="1" customHeight="1" x14ac:dyDescent="0.25">
      <c r="C24736" s="158" t="s">
        <v>547</v>
      </c>
      <c r="D24736" s="159">
        <v>133.74</v>
      </c>
    </row>
    <row r="24737" spans="3:4" ht="15" hidden="1" customHeight="1" x14ac:dyDescent="0.25">
      <c r="C24737" s="160" t="s">
        <v>543</v>
      </c>
      <c r="D24737" s="161">
        <v>1211.49</v>
      </c>
    </row>
    <row r="24738" spans="3:4" ht="15" hidden="1" customHeight="1" x14ac:dyDescent="0.25">
      <c r="C24738" s="158" t="s">
        <v>552</v>
      </c>
      <c r="D24738" s="159">
        <v>957.22</v>
      </c>
    </row>
    <row r="24739" spans="3:4" ht="15" hidden="1" customHeight="1" x14ac:dyDescent="0.25">
      <c r="C24739" s="160" t="s">
        <v>312</v>
      </c>
      <c r="D24739" s="161">
        <v>1128.78</v>
      </c>
    </row>
    <row r="24740" spans="3:4" ht="15" hidden="1" customHeight="1" x14ac:dyDescent="0.25">
      <c r="C24740" s="158" t="s">
        <v>550</v>
      </c>
      <c r="D24740" s="159">
        <v>117.79</v>
      </c>
    </row>
    <row r="24741" spans="3:4" ht="15" hidden="1" customHeight="1" x14ac:dyDescent="0.25">
      <c r="C24741" s="160" t="s">
        <v>553</v>
      </c>
      <c r="D24741" s="161">
        <v>572.11</v>
      </c>
    </row>
    <row r="24742" spans="3:4" ht="15" hidden="1" customHeight="1" x14ac:dyDescent="0.25">
      <c r="C24742" s="158" t="s">
        <v>312</v>
      </c>
      <c r="D24742" s="159">
        <v>827.02</v>
      </c>
    </row>
    <row r="24743" spans="3:4" ht="15" hidden="1" customHeight="1" x14ac:dyDescent="0.25">
      <c r="C24743" s="160" t="s">
        <v>309</v>
      </c>
      <c r="D24743" s="161">
        <v>975.13</v>
      </c>
    </row>
    <row r="24744" spans="3:4" ht="15" hidden="1" customHeight="1" x14ac:dyDescent="0.25">
      <c r="C24744" s="158" t="s">
        <v>540</v>
      </c>
      <c r="D24744" s="159">
        <v>1043.7</v>
      </c>
    </row>
    <row r="24745" spans="3:4" ht="15" hidden="1" customHeight="1" x14ac:dyDescent="0.25">
      <c r="C24745" s="160" t="s">
        <v>539</v>
      </c>
      <c r="D24745" s="161">
        <v>383.34</v>
      </c>
    </row>
    <row r="24746" spans="3:4" ht="15" hidden="1" customHeight="1" x14ac:dyDescent="0.25">
      <c r="C24746" s="158" t="s">
        <v>556</v>
      </c>
      <c r="D24746" s="159">
        <v>384.5</v>
      </c>
    </row>
    <row r="24747" spans="3:4" ht="15" hidden="1" customHeight="1" x14ac:dyDescent="0.25">
      <c r="C24747" s="160" t="s">
        <v>308</v>
      </c>
      <c r="D24747" s="161">
        <v>532.44000000000005</v>
      </c>
    </row>
    <row r="24748" spans="3:4" ht="15" hidden="1" customHeight="1" x14ac:dyDescent="0.25">
      <c r="C24748" s="158" t="s">
        <v>539</v>
      </c>
      <c r="D24748" s="159">
        <v>1073.8699999999999</v>
      </c>
    </row>
    <row r="24749" spans="3:4" ht="15" hidden="1" customHeight="1" x14ac:dyDescent="0.25">
      <c r="C24749" s="160" t="s">
        <v>546</v>
      </c>
      <c r="D24749" s="161">
        <v>762.8</v>
      </c>
    </row>
    <row r="24750" spans="3:4" ht="15" hidden="1" customHeight="1" x14ac:dyDescent="0.25">
      <c r="C24750" s="158" t="s">
        <v>539</v>
      </c>
      <c r="D24750" s="159">
        <v>629.30999999999995</v>
      </c>
    </row>
    <row r="24751" spans="3:4" ht="15" hidden="1" customHeight="1" x14ac:dyDescent="0.25">
      <c r="C24751" s="160" t="s">
        <v>542</v>
      </c>
      <c r="D24751" s="161">
        <v>913.56</v>
      </c>
    </row>
    <row r="24752" spans="3:4" ht="15" hidden="1" customHeight="1" x14ac:dyDescent="0.25">
      <c r="C24752" s="158" t="s">
        <v>541</v>
      </c>
      <c r="D24752" s="159">
        <v>653.17999999999995</v>
      </c>
    </row>
    <row r="24753" spans="3:4" ht="15" hidden="1" customHeight="1" x14ac:dyDescent="0.25">
      <c r="C24753" s="160" t="s">
        <v>308</v>
      </c>
      <c r="D24753" s="161">
        <v>562.66999999999996</v>
      </c>
    </row>
    <row r="24754" spans="3:4" ht="15" hidden="1" customHeight="1" x14ac:dyDescent="0.25">
      <c r="C24754" s="158" t="s">
        <v>542</v>
      </c>
      <c r="D24754" s="159">
        <v>427.45</v>
      </c>
    </row>
    <row r="24755" spans="3:4" ht="15" hidden="1" customHeight="1" x14ac:dyDescent="0.25">
      <c r="C24755" s="160" t="s">
        <v>542</v>
      </c>
      <c r="D24755" s="161">
        <v>179.03</v>
      </c>
    </row>
    <row r="24756" spans="3:4" ht="15" hidden="1" customHeight="1" x14ac:dyDescent="0.25">
      <c r="C24756" s="158" t="s">
        <v>554</v>
      </c>
      <c r="D24756" s="159">
        <v>1102.3699999999999</v>
      </c>
    </row>
    <row r="24757" spans="3:4" ht="15" hidden="1" customHeight="1" x14ac:dyDescent="0.25">
      <c r="C24757" s="160" t="s">
        <v>558</v>
      </c>
      <c r="D24757" s="161">
        <v>385.14</v>
      </c>
    </row>
    <row r="24758" spans="3:4" ht="15" hidden="1" customHeight="1" x14ac:dyDescent="0.25">
      <c r="C24758" s="158" t="s">
        <v>307</v>
      </c>
      <c r="D24758" s="159">
        <v>1004.86</v>
      </c>
    </row>
    <row r="24759" spans="3:4" ht="15" hidden="1" customHeight="1" x14ac:dyDescent="0.25">
      <c r="C24759" s="160" t="s">
        <v>309</v>
      </c>
      <c r="D24759" s="161">
        <v>939.16</v>
      </c>
    </row>
    <row r="24760" spans="3:4" ht="15" hidden="1" customHeight="1" x14ac:dyDescent="0.25">
      <c r="C24760" s="158" t="s">
        <v>551</v>
      </c>
      <c r="D24760" s="159">
        <v>134.06</v>
      </c>
    </row>
    <row r="24761" spans="3:4" ht="15" hidden="1" customHeight="1" x14ac:dyDescent="0.25">
      <c r="C24761" s="160" t="s">
        <v>543</v>
      </c>
      <c r="D24761" s="161">
        <v>391.34</v>
      </c>
    </row>
    <row r="24762" spans="3:4" ht="15" hidden="1" customHeight="1" x14ac:dyDescent="0.25">
      <c r="C24762" s="158" t="s">
        <v>553</v>
      </c>
      <c r="D24762" s="159">
        <v>1220.44</v>
      </c>
    </row>
    <row r="24763" spans="3:4" ht="15" hidden="1" customHeight="1" x14ac:dyDescent="0.25">
      <c r="C24763" s="160" t="s">
        <v>551</v>
      </c>
      <c r="D24763" s="161">
        <v>706.24</v>
      </c>
    </row>
    <row r="24764" spans="3:4" ht="15" hidden="1" customHeight="1" x14ac:dyDescent="0.25">
      <c r="C24764" s="158" t="s">
        <v>312</v>
      </c>
      <c r="D24764" s="159">
        <v>260.5</v>
      </c>
    </row>
    <row r="24765" spans="3:4" ht="15" hidden="1" customHeight="1" x14ac:dyDescent="0.25">
      <c r="C24765" s="160" t="s">
        <v>552</v>
      </c>
      <c r="D24765" s="161">
        <v>687.6</v>
      </c>
    </row>
    <row r="24766" spans="3:4" ht="15" hidden="1" customHeight="1" x14ac:dyDescent="0.25">
      <c r="C24766" s="158" t="s">
        <v>555</v>
      </c>
      <c r="D24766" s="159">
        <v>1113.48</v>
      </c>
    </row>
    <row r="24767" spans="3:4" ht="15" hidden="1" customHeight="1" x14ac:dyDescent="0.25">
      <c r="C24767" s="160" t="s">
        <v>540</v>
      </c>
      <c r="D24767" s="161">
        <v>470.2</v>
      </c>
    </row>
    <row r="24768" spans="3:4" ht="15" hidden="1" customHeight="1" x14ac:dyDescent="0.25">
      <c r="C24768" s="158" t="s">
        <v>312</v>
      </c>
      <c r="D24768" s="159">
        <v>53.81</v>
      </c>
    </row>
    <row r="24769" spans="3:4" ht="15" hidden="1" customHeight="1" x14ac:dyDescent="0.25">
      <c r="C24769" s="160" t="s">
        <v>549</v>
      </c>
      <c r="D24769" s="161">
        <v>527.65</v>
      </c>
    </row>
    <row r="24770" spans="3:4" ht="15" hidden="1" customHeight="1" x14ac:dyDescent="0.25">
      <c r="C24770" s="158" t="s">
        <v>307</v>
      </c>
      <c r="D24770" s="159">
        <v>356.11</v>
      </c>
    </row>
    <row r="24771" spans="3:4" ht="15" hidden="1" customHeight="1" x14ac:dyDescent="0.25">
      <c r="C24771" s="160" t="s">
        <v>543</v>
      </c>
      <c r="D24771" s="161">
        <v>1252.57</v>
      </c>
    </row>
    <row r="24772" spans="3:4" ht="15" hidden="1" customHeight="1" x14ac:dyDescent="0.25">
      <c r="C24772" s="158" t="s">
        <v>307</v>
      </c>
      <c r="D24772" s="159">
        <v>694.35</v>
      </c>
    </row>
    <row r="24773" spans="3:4" ht="15" hidden="1" customHeight="1" x14ac:dyDescent="0.25">
      <c r="C24773" s="160" t="s">
        <v>307</v>
      </c>
      <c r="D24773" s="161">
        <v>124.24</v>
      </c>
    </row>
    <row r="24774" spans="3:4" ht="15" hidden="1" customHeight="1" x14ac:dyDescent="0.25">
      <c r="C24774" s="158" t="s">
        <v>554</v>
      </c>
      <c r="D24774" s="159">
        <v>301.16000000000003</v>
      </c>
    </row>
    <row r="24775" spans="3:4" ht="15" hidden="1" customHeight="1" x14ac:dyDescent="0.25">
      <c r="C24775" s="160" t="s">
        <v>540</v>
      </c>
      <c r="D24775" s="161">
        <v>712.35</v>
      </c>
    </row>
    <row r="24776" spans="3:4" ht="15" hidden="1" customHeight="1" x14ac:dyDescent="0.25">
      <c r="C24776" s="158" t="s">
        <v>312</v>
      </c>
      <c r="D24776" s="159">
        <v>674.42</v>
      </c>
    </row>
    <row r="24777" spans="3:4" ht="15" hidden="1" customHeight="1" x14ac:dyDescent="0.25">
      <c r="C24777" s="160" t="s">
        <v>549</v>
      </c>
      <c r="D24777" s="161">
        <v>864.35</v>
      </c>
    </row>
    <row r="24778" spans="3:4" ht="15" hidden="1" customHeight="1" x14ac:dyDescent="0.25">
      <c r="C24778" s="158" t="s">
        <v>307</v>
      </c>
      <c r="D24778" s="159">
        <v>832.07</v>
      </c>
    </row>
    <row r="24779" spans="3:4" ht="15" hidden="1" customHeight="1" x14ac:dyDescent="0.25">
      <c r="C24779" s="160" t="s">
        <v>551</v>
      </c>
      <c r="D24779" s="161">
        <v>647.66</v>
      </c>
    </row>
    <row r="24780" spans="3:4" ht="15" hidden="1" customHeight="1" x14ac:dyDescent="0.25">
      <c r="C24780" s="158" t="s">
        <v>539</v>
      </c>
      <c r="D24780" s="159">
        <v>1232.69</v>
      </c>
    </row>
    <row r="24781" spans="3:4" ht="15" hidden="1" customHeight="1" x14ac:dyDescent="0.25">
      <c r="C24781" s="160" t="s">
        <v>547</v>
      </c>
      <c r="D24781" s="161">
        <v>704.5</v>
      </c>
    </row>
    <row r="24782" spans="3:4" ht="15" hidden="1" customHeight="1" x14ac:dyDescent="0.25">
      <c r="C24782" s="158" t="s">
        <v>546</v>
      </c>
      <c r="D24782" s="159">
        <v>1062.3900000000001</v>
      </c>
    </row>
    <row r="24783" spans="3:4" ht="15" hidden="1" customHeight="1" x14ac:dyDescent="0.25">
      <c r="C24783" s="160" t="s">
        <v>539</v>
      </c>
      <c r="D24783" s="161">
        <v>202.65</v>
      </c>
    </row>
    <row r="24784" spans="3:4" ht="15" hidden="1" customHeight="1" x14ac:dyDescent="0.25">
      <c r="C24784" s="158" t="s">
        <v>540</v>
      </c>
      <c r="D24784" s="159">
        <v>687.05</v>
      </c>
    </row>
    <row r="24785" spans="3:4" ht="15" hidden="1" customHeight="1" x14ac:dyDescent="0.25">
      <c r="C24785" s="160" t="s">
        <v>549</v>
      </c>
      <c r="D24785" s="161">
        <v>550.25</v>
      </c>
    </row>
    <row r="24786" spans="3:4" ht="15" hidden="1" customHeight="1" x14ac:dyDescent="0.25">
      <c r="C24786" s="158" t="s">
        <v>549</v>
      </c>
      <c r="D24786" s="159">
        <v>276.62</v>
      </c>
    </row>
    <row r="24787" spans="3:4" ht="15" hidden="1" customHeight="1" x14ac:dyDescent="0.25">
      <c r="C24787" s="160" t="s">
        <v>309</v>
      </c>
      <c r="D24787" s="161">
        <v>283.64999999999998</v>
      </c>
    </row>
    <row r="24788" spans="3:4" ht="15" hidden="1" customHeight="1" x14ac:dyDescent="0.25">
      <c r="C24788" s="158" t="s">
        <v>307</v>
      </c>
      <c r="D24788" s="159">
        <v>252.34</v>
      </c>
    </row>
    <row r="24789" spans="3:4" ht="15" hidden="1" customHeight="1" x14ac:dyDescent="0.25">
      <c r="C24789" s="160" t="s">
        <v>543</v>
      </c>
      <c r="D24789" s="161">
        <v>1266.3599999999999</v>
      </c>
    </row>
    <row r="24790" spans="3:4" ht="15" hidden="1" customHeight="1" x14ac:dyDescent="0.25">
      <c r="C24790" s="158" t="s">
        <v>551</v>
      </c>
      <c r="D24790" s="159">
        <v>1247.5899999999999</v>
      </c>
    </row>
    <row r="24791" spans="3:4" ht="15" hidden="1" customHeight="1" x14ac:dyDescent="0.25">
      <c r="C24791" s="160" t="s">
        <v>307</v>
      </c>
      <c r="D24791" s="161">
        <v>697.05</v>
      </c>
    </row>
    <row r="24792" spans="3:4" ht="15" hidden="1" customHeight="1" x14ac:dyDescent="0.25">
      <c r="C24792" s="158" t="s">
        <v>553</v>
      </c>
      <c r="D24792" s="159">
        <v>693.01</v>
      </c>
    </row>
    <row r="24793" spans="3:4" ht="15" hidden="1" customHeight="1" x14ac:dyDescent="0.25">
      <c r="C24793" s="160" t="s">
        <v>548</v>
      </c>
      <c r="D24793" s="161">
        <v>1262.1500000000001</v>
      </c>
    </row>
    <row r="24794" spans="3:4" ht="15" hidden="1" customHeight="1" x14ac:dyDescent="0.25">
      <c r="C24794" s="158" t="s">
        <v>552</v>
      </c>
      <c r="D24794" s="159">
        <v>154.47</v>
      </c>
    </row>
    <row r="24795" spans="3:4" ht="15" hidden="1" customHeight="1" x14ac:dyDescent="0.25">
      <c r="C24795" s="160" t="s">
        <v>557</v>
      </c>
      <c r="D24795" s="161">
        <v>347.02</v>
      </c>
    </row>
    <row r="24796" spans="3:4" ht="15" hidden="1" customHeight="1" x14ac:dyDescent="0.25">
      <c r="C24796" s="158" t="s">
        <v>543</v>
      </c>
      <c r="D24796" s="159">
        <v>1106.81</v>
      </c>
    </row>
    <row r="24797" spans="3:4" ht="15" hidden="1" customHeight="1" x14ac:dyDescent="0.25">
      <c r="C24797" s="160" t="s">
        <v>308</v>
      </c>
      <c r="D24797" s="161">
        <v>818.54</v>
      </c>
    </row>
    <row r="24798" spans="3:4" ht="15" hidden="1" customHeight="1" x14ac:dyDescent="0.25">
      <c r="C24798" s="158" t="s">
        <v>539</v>
      </c>
      <c r="D24798" s="159">
        <v>203.08</v>
      </c>
    </row>
    <row r="24799" spans="3:4" ht="15" hidden="1" customHeight="1" x14ac:dyDescent="0.25">
      <c r="C24799" s="160" t="s">
        <v>555</v>
      </c>
      <c r="D24799" s="161">
        <v>849.12</v>
      </c>
    </row>
    <row r="24800" spans="3:4" ht="15" hidden="1" customHeight="1" x14ac:dyDescent="0.25">
      <c r="C24800" s="158" t="s">
        <v>556</v>
      </c>
      <c r="D24800" s="159">
        <v>586.16</v>
      </c>
    </row>
    <row r="24801" spans="3:4" ht="15" hidden="1" customHeight="1" x14ac:dyDescent="0.25">
      <c r="C24801" s="160" t="s">
        <v>309</v>
      </c>
      <c r="D24801" s="161">
        <v>395.88</v>
      </c>
    </row>
    <row r="24802" spans="3:4" ht="15" hidden="1" customHeight="1" x14ac:dyDescent="0.25">
      <c r="C24802" s="158" t="s">
        <v>552</v>
      </c>
      <c r="D24802" s="159">
        <v>717.26</v>
      </c>
    </row>
    <row r="24803" spans="3:4" ht="15" hidden="1" customHeight="1" x14ac:dyDescent="0.25">
      <c r="C24803" s="160" t="s">
        <v>542</v>
      </c>
      <c r="D24803" s="161">
        <v>732.9</v>
      </c>
    </row>
    <row r="24804" spans="3:4" ht="15" hidden="1" customHeight="1" x14ac:dyDescent="0.25">
      <c r="C24804" s="158" t="s">
        <v>549</v>
      </c>
      <c r="D24804" s="159">
        <v>1097.5999999999999</v>
      </c>
    </row>
    <row r="24805" spans="3:4" ht="15" hidden="1" customHeight="1" x14ac:dyDescent="0.25">
      <c r="C24805" s="160" t="s">
        <v>551</v>
      </c>
      <c r="D24805" s="161">
        <v>626.02</v>
      </c>
    </row>
    <row r="24806" spans="3:4" ht="15" hidden="1" customHeight="1" x14ac:dyDescent="0.25">
      <c r="C24806" s="158" t="s">
        <v>308</v>
      </c>
      <c r="D24806" s="159">
        <v>842.37</v>
      </c>
    </row>
    <row r="24807" spans="3:4" ht="15" hidden="1" customHeight="1" x14ac:dyDescent="0.25">
      <c r="C24807" s="160" t="s">
        <v>308</v>
      </c>
      <c r="D24807" s="161">
        <v>523.69000000000005</v>
      </c>
    </row>
    <row r="24808" spans="3:4" ht="15" hidden="1" customHeight="1" x14ac:dyDescent="0.25">
      <c r="C24808" s="158" t="s">
        <v>543</v>
      </c>
      <c r="D24808" s="159">
        <v>242.96</v>
      </c>
    </row>
    <row r="24809" spans="3:4" ht="15" hidden="1" customHeight="1" x14ac:dyDescent="0.25">
      <c r="C24809" s="160" t="s">
        <v>551</v>
      </c>
      <c r="D24809" s="161">
        <v>27.99</v>
      </c>
    </row>
    <row r="24810" spans="3:4" ht="15" hidden="1" customHeight="1" x14ac:dyDescent="0.25">
      <c r="C24810" s="158" t="s">
        <v>308</v>
      </c>
      <c r="D24810" s="159">
        <v>385.71</v>
      </c>
    </row>
    <row r="24811" spans="3:4" ht="15" hidden="1" customHeight="1" x14ac:dyDescent="0.25">
      <c r="C24811" s="160" t="s">
        <v>539</v>
      </c>
      <c r="D24811" s="161">
        <v>855.67</v>
      </c>
    </row>
    <row r="24812" spans="3:4" ht="15" hidden="1" customHeight="1" x14ac:dyDescent="0.25">
      <c r="C24812" s="158" t="s">
        <v>547</v>
      </c>
      <c r="D24812" s="159">
        <v>422.25</v>
      </c>
    </row>
    <row r="24813" spans="3:4" ht="15" hidden="1" customHeight="1" x14ac:dyDescent="0.25">
      <c r="C24813" s="160" t="s">
        <v>540</v>
      </c>
      <c r="D24813" s="161">
        <v>76.040000000000006</v>
      </c>
    </row>
    <row r="24814" spans="3:4" ht="15" hidden="1" customHeight="1" x14ac:dyDescent="0.25">
      <c r="C24814" s="158" t="s">
        <v>539</v>
      </c>
      <c r="D24814" s="159">
        <v>553.72</v>
      </c>
    </row>
    <row r="24815" spans="3:4" ht="15" hidden="1" customHeight="1" x14ac:dyDescent="0.25">
      <c r="C24815" s="160" t="s">
        <v>308</v>
      </c>
      <c r="D24815" s="161">
        <v>472.99</v>
      </c>
    </row>
    <row r="24816" spans="3:4" ht="15" hidden="1" customHeight="1" x14ac:dyDescent="0.25">
      <c r="C24816" s="158" t="s">
        <v>552</v>
      </c>
      <c r="D24816" s="159">
        <v>349.84</v>
      </c>
    </row>
    <row r="24817" spans="3:4" ht="15" hidden="1" customHeight="1" x14ac:dyDescent="0.25">
      <c r="C24817" s="160" t="s">
        <v>551</v>
      </c>
      <c r="D24817" s="161">
        <v>1086.74</v>
      </c>
    </row>
    <row r="24818" spans="3:4" ht="15" hidden="1" customHeight="1" x14ac:dyDescent="0.25">
      <c r="C24818" s="158" t="s">
        <v>309</v>
      </c>
      <c r="D24818" s="159">
        <v>479.83</v>
      </c>
    </row>
    <row r="24819" spans="3:4" ht="15" hidden="1" customHeight="1" x14ac:dyDescent="0.25">
      <c r="C24819" s="160" t="s">
        <v>309</v>
      </c>
      <c r="D24819" s="161">
        <v>632.27</v>
      </c>
    </row>
    <row r="24820" spans="3:4" ht="15" hidden="1" customHeight="1" x14ac:dyDescent="0.25">
      <c r="C24820" s="158" t="s">
        <v>549</v>
      </c>
      <c r="D24820" s="159">
        <v>1174.69</v>
      </c>
    </row>
    <row r="24821" spans="3:4" ht="15" hidden="1" customHeight="1" x14ac:dyDescent="0.25">
      <c r="C24821" s="160" t="s">
        <v>545</v>
      </c>
      <c r="D24821" s="161">
        <v>976.09</v>
      </c>
    </row>
    <row r="24822" spans="3:4" ht="15" hidden="1" customHeight="1" x14ac:dyDescent="0.25">
      <c r="C24822" s="158" t="s">
        <v>308</v>
      </c>
      <c r="D24822" s="159">
        <v>118.22</v>
      </c>
    </row>
    <row r="24823" spans="3:4" ht="15" hidden="1" customHeight="1" x14ac:dyDescent="0.25">
      <c r="C24823" s="160" t="s">
        <v>541</v>
      </c>
      <c r="D24823" s="161">
        <v>876.35</v>
      </c>
    </row>
    <row r="24824" spans="3:4" ht="15" hidden="1" customHeight="1" x14ac:dyDescent="0.25">
      <c r="C24824" s="158" t="s">
        <v>545</v>
      </c>
      <c r="D24824" s="159">
        <v>744.77</v>
      </c>
    </row>
    <row r="24825" spans="3:4" ht="15" hidden="1" customHeight="1" x14ac:dyDescent="0.25">
      <c r="C24825" s="160" t="s">
        <v>542</v>
      </c>
      <c r="D24825" s="161">
        <v>564.29999999999995</v>
      </c>
    </row>
    <row r="24826" spans="3:4" ht="15" hidden="1" customHeight="1" x14ac:dyDescent="0.25">
      <c r="C24826" s="158" t="s">
        <v>549</v>
      </c>
      <c r="D24826" s="159">
        <v>572.34</v>
      </c>
    </row>
    <row r="24827" spans="3:4" ht="15" hidden="1" customHeight="1" x14ac:dyDescent="0.25">
      <c r="C24827" s="160" t="s">
        <v>308</v>
      </c>
      <c r="D24827" s="161">
        <v>378.93</v>
      </c>
    </row>
    <row r="24828" spans="3:4" ht="15" hidden="1" customHeight="1" x14ac:dyDescent="0.25">
      <c r="C24828" s="158" t="s">
        <v>543</v>
      </c>
      <c r="D24828" s="159">
        <v>258.88</v>
      </c>
    </row>
    <row r="24829" spans="3:4" ht="15" hidden="1" customHeight="1" x14ac:dyDescent="0.25">
      <c r="C24829" s="160" t="s">
        <v>543</v>
      </c>
      <c r="D24829" s="161">
        <v>1145.3499999999999</v>
      </c>
    </row>
    <row r="24830" spans="3:4" ht="15" hidden="1" customHeight="1" x14ac:dyDescent="0.25">
      <c r="C24830" s="158" t="s">
        <v>551</v>
      </c>
      <c r="D24830" s="159">
        <v>1145.8900000000001</v>
      </c>
    </row>
    <row r="24831" spans="3:4" ht="15" hidden="1" customHeight="1" x14ac:dyDescent="0.25">
      <c r="C24831" s="160" t="s">
        <v>543</v>
      </c>
      <c r="D24831" s="161">
        <v>880.2</v>
      </c>
    </row>
    <row r="24832" spans="3:4" ht="15" hidden="1" customHeight="1" x14ac:dyDescent="0.25">
      <c r="C24832" s="158" t="s">
        <v>549</v>
      </c>
      <c r="D24832" s="159">
        <v>950.57</v>
      </c>
    </row>
    <row r="24833" spans="3:4" ht="15" hidden="1" customHeight="1" x14ac:dyDescent="0.25">
      <c r="C24833" s="160" t="s">
        <v>307</v>
      </c>
      <c r="D24833" s="161">
        <v>209.85</v>
      </c>
    </row>
    <row r="24834" spans="3:4" ht="15" hidden="1" customHeight="1" x14ac:dyDescent="0.25">
      <c r="C24834" s="158" t="s">
        <v>549</v>
      </c>
      <c r="D24834" s="159">
        <v>1116.3</v>
      </c>
    </row>
    <row r="24835" spans="3:4" ht="15" hidden="1" customHeight="1" x14ac:dyDescent="0.25">
      <c r="C24835" s="160" t="s">
        <v>548</v>
      </c>
      <c r="D24835" s="161">
        <v>641</v>
      </c>
    </row>
    <row r="24836" spans="3:4" ht="15" hidden="1" customHeight="1" x14ac:dyDescent="0.25">
      <c r="C24836" s="158" t="s">
        <v>542</v>
      </c>
      <c r="D24836" s="159">
        <v>459.92</v>
      </c>
    </row>
    <row r="24837" spans="3:4" ht="15" hidden="1" customHeight="1" x14ac:dyDescent="0.25">
      <c r="C24837" s="160" t="s">
        <v>309</v>
      </c>
      <c r="D24837" s="161">
        <v>1220.53</v>
      </c>
    </row>
    <row r="24838" spans="3:4" ht="15" hidden="1" customHeight="1" x14ac:dyDescent="0.25">
      <c r="C24838" s="158" t="s">
        <v>549</v>
      </c>
      <c r="D24838" s="159">
        <v>582.54</v>
      </c>
    </row>
    <row r="24839" spans="3:4" ht="15" hidden="1" customHeight="1" x14ac:dyDescent="0.25">
      <c r="C24839" s="160" t="s">
        <v>553</v>
      </c>
      <c r="D24839" s="161">
        <v>621</v>
      </c>
    </row>
    <row r="24840" spans="3:4" ht="15" hidden="1" customHeight="1" x14ac:dyDescent="0.25">
      <c r="C24840" s="158" t="s">
        <v>552</v>
      </c>
      <c r="D24840" s="159">
        <v>875.48</v>
      </c>
    </row>
    <row r="24841" spans="3:4" ht="15" hidden="1" customHeight="1" x14ac:dyDescent="0.25">
      <c r="C24841" s="160" t="s">
        <v>308</v>
      </c>
      <c r="D24841" s="161">
        <v>520.63</v>
      </c>
    </row>
    <row r="24842" spans="3:4" ht="15" hidden="1" customHeight="1" x14ac:dyDescent="0.25">
      <c r="C24842" s="158" t="s">
        <v>543</v>
      </c>
      <c r="D24842" s="159">
        <v>945.14</v>
      </c>
    </row>
    <row r="24843" spans="3:4" ht="15" hidden="1" customHeight="1" x14ac:dyDescent="0.25">
      <c r="C24843" s="160" t="s">
        <v>545</v>
      </c>
      <c r="D24843" s="161">
        <v>226.44</v>
      </c>
    </row>
    <row r="24844" spans="3:4" ht="15" hidden="1" customHeight="1" x14ac:dyDescent="0.25">
      <c r="C24844" s="158" t="s">
        <v>545</v>
      </c>
      <c r="D24844" s="159">
        <v>470.15</v>
      </c>
    </row>
    <row r="24845" spans="3:4" ht="15" hidden="1" customHeight="1" x14ac:dyDescent="0.25">
      <c r="C24845" s="160" t="s">
        <v>309</v>
      </c>
      <c r="D24845" s="161">
        <v>212.27</v>
      </c>
    </row>
    <row r="24846" spans="3:4" ht="15" hidden="1" customHeight="1" x14ac:dyDescent="0.25">
      <c r="C24846" s="158" t="s">
        <v>540</v>
      </c>
      <c r="D24846" s="159">
        <v>575.44000000000005</v>
      </c>
    </row>
    <row r="24847" spans="3:4" ht="15" hidden="1" customHeight="1" x14ac:dyDescent="0.25">
      <c r="C24847" s="160" t="s">
        <v>546</v>
      </c>
      <c r="D24847" s="161">
        <v>616.19000000000005</v>
      </c>
    </row>
    <row r="24848" spans="3:4" ht="15" hidden="1" customHeight="1" x14ac:dyDescent="0.25">
      <c r="C24848" s="158" t="s">
        <v>312</v>
      </c>
      <c r="D24848" s="159">
        <v>391.76</v>
      </c>
    </row>
    <row r="24849" spans="3:4" ht="15" hidden="1" customHeight="1" x14ac:dyDescent="0.25">
      <c r="C24849" s="160" t="s">
        <v>542</v>
      </c>
      <c r="D24849" s="161">
        <v>175.42</v>
      </c>
    </row>
    <row r="24850" spans="3:4" ht="15" hidden="1" customHeight="1" x14ac:dyDescent="0.25">
      <c r="C24850" s="158" t="s">
        <v>312</v>
      </c>
      <c r="D24850" s="159">
        <v>753.2</v>
      </c>
    </row>
    <row r="24851" spans="3:4" ht="15" hidden="1" customHeight="1" x14ac:dyDescent="0.25">
      <c r="C24851" s="160" t="s">
        <v>539</v>
      </c>
      <c r="D24851" s="161">
        <v>417.31</v>
      </c>
    </row>
    <row r="24852" spans="3:4" ht="15" hidden="1" customHeight="1" x14ac:dyDescent="0.25">
      <c r="C24852" s="158" t="s">
        <v>539</v>
      </c>
      <c r="D24852" s="159">
        <v>492.36</v>
      </c>
    </row>
    <row r="24853" spans="3:4" ht="15" hidden="1" customHeight="1" x14ac:dyDescent="0.25">
      <c r="C24853" s="160" t="s">
        <v>308</v>
      </c>
      <c r="D24853" s="161">
        <v>1051.0899999999999</v>
      </c>
    </row>
    <row r="24854" spans="3:4" ht="15" hidden="1" customHeight="1" x14ac:dyDescent="0.25">
      <c r="C24854" s="158" t="s">
        <v>309</v>
      </c>
      <c r="D24854" s="159">
        <v>954.81</v>
      </c>
    </row>
    <row r="24855" spans="3:4" ht="15" hidden="1" customHeight="1" x14ac:dyDescent="0.25">
      <c r="C24855" s="160" t="s">
        <v>308</v>
      </c>
      <c r="D24855" s="161">
        <v>1136.78</v>
      </c>
    </row>
    <row r="24856" spans="3:4" ht="15" hidden="1" customHeight="1" x14ac:dyDescent="0.25">
      <c r="C24856" s="158" t="s">
        <v>547</v>
      </c>
      <c r="D24856" s="159">
        <v>1017.38</v>
      </c>
    </row>
    <row r="24857" spans="3:4" ht="15" hidden="1" customHeight="1" x14ac:dyDescent="0.25">
      <c r="C24857" s="160" t="s">
        <v>307</v>
      </c>
      <c r="D24857" s="161">
        <v>903.65</v>
      </c>
    </row>
    <row r="24858" spans="3:4" ht="15" hidden="1" customHeight="1" x14ac:dyDescent="0.25">
      <c r="C24858" s="158" t="s">
        <v>312</v>
      </c>
      <c r="D24858" s="159">
        <v>915.63</v>
      </c>
    </row>
    <row r="24859" spans="3:4" ht="15" hidden="1" customHeight="1" x14ac:dyDescent="0.25">
      <c r="C24859" s="160" t="s">
        <v>555</v>
      </c>
      <c r="D24859" s="161">
        <v>50.32</v>
      </c>
    </row>
    <row r="24860" spans="3:4" ht="15" hidden="1" customHeight="1" x14ac:dyDescent="0.25">
      <c r="C24860" s="158" t="s">
        <v>553</v>
      </c>
      <c r="D24860" s="159">
        <v>11.7</v>
      </c>
    </row>
    <row r="24861" spans="3:4" ht="15" hidden="1" customHeight="1" x14ac:dyDescent="0.25">
      <c r="C24861" s="160" t="s">
        <v>547</v>
      </c>
      <c r="D24861" s="161">
        <v>989.92</v>
      </c>
    </row>
    <row r="24862" spans="3:4" ht="15" hidden="1" customHeight="1" x14ac:dyDescent="0.25">
      <c r="C24862" s="158" t="s">
        <v>551</v>
      </c>
      <c r="D24862" s="159">
        <v>678.48</v>
      </c>
    </row>
    <row r="24863" spans="3:4" ht="15" hidden="1" customHeight="1" x14ac:dyDescent="0.25">
      <c r="C24863" s="160" t="s">
        <v>309</v>
      </c>
      <c r="D24863" s="161">
        <v>220.11</v>
      </c>
    </row>
    <row r="24864" spans="3:4" ht="15" hidden="1" customHeight="1" x14ac:dyDescent="0.25">
      <c r="C24864" s="158" t="s">
        <v>549</v>
      </c>
      <c r="D24864" s="159">
        <v>539.26</v>
      </c>
    </row>
    <row r="24865" spans="3:4" ht="15" hidden="1" customHeight="1" x14ac:dyDescent="0.25">
      <c r="C24865" s="160" t="s">
        <v>312</v>
      </c>
      <c r="D24865" s="161">
        <v>484.96</v>
      </c>
    </row>
    <row r="24866" spans="3:4" ht="15" hidden="1" customHeight="1" x14ac:dyDescent="0.25">
      <c r="C24866" s="158" t="s">
        <v>555</v>
      </c>
      <c r="D24866" s="159">
        <v>586.16</v>
      </c>
    </row>
    <row r="24867" spans="3:4" ht="15" hidden="1" customHeight="1" x14ac:dyDescent="0.25">
      <c r="C24867" s="160" t="s">
        <v>309</v>
      </c>
      <c r="D24867" s="161">
        <v>544.5</v>
      </c>
    </row>
    <row r="24868" spans="3:4" ht="15" hidden="1" customHeight="1" x14ac:dyDescent="0.25">
      <c r="C24868" s="158" t="s">
        <v>547</v>
      </c>
      <c r="D24868" s="159">
        <v>498.5</v>
      </c>
    </row>
    <row r="24869" spans="3:4" ht="15" hidden="1" customHeight="1" x14ac:dyDescent="0.25">
      <c r="C24869" s="160" t="s">
        <v>552</v>
      </c>
      <c r="D24869" s="161">
        <v>299.76</v>
      </c>
    </row>
    <row r="24870" spans="3:4" ht="15" hidden="1" customHeight="1" x14ac:dyDescent="0.25">
      <c r="C24870" s="158" t="s">
        <v>550</v>
      </c>
      <c r="D24870" s="159">
        <v>181.02</v>
      </c>
    </row>
    <row r="24871" spans="3:4" ht="15" hidden="1" customHeight="1" x14ac:dyDescent="0.25">
      <c r="C24871" s="160" t="s">
        <v>549</v>
      </c>
      <c r="D24871" s="161">
        <v>156.93</v>
      </c>
    </row>
    <row r="24872" spans="3:4" ht="15" hidden="1" customHeight="1" x14ac:dyDescent="0.25">
      <c r="C24872" s="158" t="s">
        <v>551</v>
      </c>
      <c r="D24872" s="159">
        <v>603.66999999999996</v>
      </c>
    </row>
    <row r="24873" spans="3:4" ht="15" hidden="1" customHeight="1" x14ac:dyDescent="0.25">
      <c r="C24873" s="160" t="s">
        <v>541</v>
      </c>
      <c r="D24873" s="161">
        <v>616.04</v>
      </c>
    </row>
    <row r="24874" spans="3:4" ht="15" hidden="1" customHeight="1" x14ac:dyDescent="0.25">
      <c r="C24874" s="158" t="s">
        <v>546</v>
      </c>
      <c r="D24874" s="159">
        <v>330.67</v>
      </c>
    </row>
    <row r="24875" spans="3:4" ht="15" hidden="1" customHeight="1" x14ac:dyDescent="0.25">
      <c r="C24875" s="160" t="s">
        <v>553</v>
      </c>
      <c r="D24875" s="161">
        <v>422.61</v>
      </c>
    </row>
    <row r="24876" spans="3:4" ht="15" hidden="1" customHeight="1" x14ac:dyDescent="0.25">
      <c r="C24876" s="158" t="s">
        <v>549</v>
      </c>
      <c r="D24876" s="159">
        <v>675.76</v>
      </c>
    </row>
    <row r="24877" spans="3:4" ht="15" hidden="1" customHeight="1" x14ac:dyDescent="0.25">
      <c r="C24877" s="160" t="s">
        <v>309</v>
      </c>
      <c r="D24877" s="161">
        <v>604.1</v>
      </c>
    </row>
    <row r="24878" spans="3:4" ht="15" hidden="1" customHeight="1" x14ac:dyDescent="0.25">
      <c r="C24878" s="158" t="s">
        <v>546</v>
      </c>
      <c r="D24878" s="159">
        <v>710.04</v>
      </c>
    </row>
    <row r="24879" spans="3:4" ht="15" hidden="1" customHeight="1" x14ac:dyDescent="0.25">
      <c r="C24879" s="160" t="s">
        <v>551</v>
      </c>
      <c r="D24879" s="161">
        <v>184.54</v>
      </c>
    </row>
    <row r="24880" spans="3:4" ht="15" hidden="1" customHeight="1" x14ac:dyDescent="0.25">
      <c r="C24880" s="158" t="s">
        <v>548</v>
      </c>
      <c r="D24880" s="159">
        <v>539.4</v>
      </c>
    </row>
    <row r="24881" spans="3:4" ht="15" hidden="1" customHeight="1" x14ac:dyDescent="0.25">
      <c r="C24881" s="160" t="s">
        <v>543</v>
      </c>
      <c r="D24881" s="161">
        <v>628.72</v>
      </c>
    </row>
    <row r="24882" spans="3:4" ht="15" hidden="1" customHeight="1" x14ac:dyDescent="0.25">
      <c r="C24882" s="158" t="s">
        <v>539</v>
      </c>
      <c r="D24882" s="159">
        <v>459.18</v>
      </c>
    </row>
    <row r="24883" spans="3:4" ht="15" hidden="1" customHeight="1" x14ac:dyDescent="0.25">
      <c r="C24883" s="160" t="s">
        <v>552</v>
      </c>
      <c r="D24883" s="161">
        <v>776.1</v>
      </c>
    </row>
    <row r="24884" spans="3:4" ht="15" hidden="1" customHeight="1" x14ac:dyDescent="0.25">
      <c r="C24884" s="158" t="s">
        <v>546</v>
      </c>
      <c r="D24884" s="159">
        <v>254.78</v>
      </c>
    </row>
    <row r="24885" spans="3:4" ht="15" hidden="1" customHeight="1" x14ac:dyDescent="0.25">
      <c r="C24885" s="160" t="s">
        <v>539</v>
      </c>
      <c r="D24885" s="161">
        <v>218.3</v>
      </c>
    </row>
    <row r="24886" spans="3:4" ht="15" hidden="1" customHeight="1" x14ac:dyDescent="0.25">
      <c r="C24886" s="158" t="s">
        <v>549</v>
      </c>
      <c r="D24886" s="159">
        <v>420.32</v>
      </c>
    </row>
    <row r="24887" spans="3:4" ht="15" hidden="1" customHeight="1" x14ac:dyDescent="0.25">
      <c r="C24887" s="160" t="s">
        <v>540</v>
      </c>
      <c r="D24887" s="161">
        <v>238.9</v>
      </c>
    </row>
    <row r="24888" spans="3:4" ht="15" hidden="1" customHeight="1" x14ac:dyDescent="0.25">
      <c r="C24888" s="158" t="s">
        <v>309</v>
      </c>
      <c r="D24888" s="159">
        <v>513.14</v>
      </c>
    </row>
    <row r="24889" spans="3:4" ht="15" hidden="1" customHeight="1" x14ac:dyDescent="0.25">
      <c r="C24889" s="160" t="s">
        <v>552</v>
      </c>
      <c r="D24889" s="161">
        <v>470.95</v>
      </c>
    </row>
    <row r="24890" spans="3:4" ht="15" hidden="1" customHeight="1" x14ac:dyDescent="0.25">
      <c r="C24890" s="158" t="s">
        <v>552</v>
      </c>
      <c r="D24890" s="159">
        <v>540.12</v>
      </c>
    </row>
    <row r="24891" spans="3:4" ht="15" hidden="1" customHeight="1" x14ac:dyDescent="0.25">
      <c r="C24891" s="160" t="s">
        <v>309</v>
      </c>
      <c r="D24891" s="161">
        <v>23.91</v>
      </c>
    </row>
    <row r="24892" spans="3:4" ht="15" hidden="1" customHeight="1" x14ac:dyDescent="0.25">
      <c r="C24892" s="158" t="s">
        <v>312</v>
      </c>
      <c r="D24892" s="159">
        <v>476.25</v>
      </c>
    </row>
    <row r="24893" spans="3:4" ht="15" hidden="1" customHeight="1" x14ac:dyDescent="0.25">
      <c r="C24893" s="160" t="s">
        <v>556</v>
      </c>
      <c r="D24893" s="161">
        <v>729.52</v>
      </c>
    </row>
    <row r="24894" spans="3:4" ht="15" hidden="1" customHeight="1" x14ac:dyDescent="0.25">
      <c r="C24894" s="158" t="s">
        <v>548</v>
      </c>
      <c r="D24894" s="159">
        <v>553.88</v>
      </c>
    </row>
    <row r="24895" spans="3:4" ht="15" hidden="1" customHeight="1" x14ac:dyDescent="0.25">
      <c r="C24895" s="160" t="s">
        <v>545</v>
      </c>
      <c r="D24895" s="161">
        <v>506.71</v>
      </c>
    </row>
    <row r="24896" spans="3:4" ht="15" hidden="1" customHeight="1" x14ac:dyDescent="0.25">
      <c r="C24896" s="158" t="s">
        <v>554</v>
      </c>
      <c r="D24896" s="159">
        <v>302.77</v>
      </c>
    </row>
    <row r="24897" spans="3:4" ht="15" hidden="1" customHeight="1" x14ac:dyDescent="0.25">
      <c r="C24897" s="160" t="s">
        <v>549</v>
      </c>
      <c r="D24897" s="161">
        <v>553.53</v>
      </c>
    </row>
    <row r="24898" spans="3:4" ht="15" hidden="1" customHeight="1" x14ac:dyDescent="0.25">
      <c r="C24898" s="158" t="s">
        <v>307</v>
      </c>
      <c r="D24898" s="159">
        <v>779.4</v>
      </c>
    </row>
    <row r="24899" spans="3:4" ht="15" hidden="1" customHeight="1" x14ac:dyDescent="0.25">
      <c r="C24899" s="160" t="s">
        <v>309</v>
      </c>
      <c r="D24899" s="161">
        <v>797.99</v>
      </c>
    </row>
    <row r="24900" spans="3:4" ht="15" hidden="1" customHeight="1" x14ac:dyDescent="0.25">
      <c r="C24900" s="158" t="s">
        <v>558</v>
      </c>
      <c r="D24900" s="159">
        <v>638.61</v>
      </c>
    </row>
    <row r="24901" spans="3:4" ht="15" hidden="1" customHeight="1" x14ac:dyDescent="0.25">
      <c r="C24901" s="160" t="s">
        <v>540</v>
      </c>
      <c r="D24901" s="161">
        <v>26.71</v>
      </c>
    </row>
    <row r="24902" spans="3:4" ht="15" hidden="1" customHeight="1" x14ac:dyDescent="0.25">
      <c r="C24902" s="158" t="s">
        <v>557</v>
      </c>
      <c r="D24902" s="159">
        <v>327.54000000000002</v>
      </c>
    </row>
    <row r="24903" spans="3:4" ht="15" hidden="1" customHeight="1" x14ac:dyDescent="0.25">
      <c r="C24903" s="160" t="s">
        <v>309</v>
      </c>
      <c r="D24903" s="161">
        <v>447.13</v>
      </c>
    </row>
    <row r="24904" spans="3:4" ht="15" hidden="1" customHeight="1" x14ac:dyDescent="0.25">
      <c r="C24904" s="158" t="s">
        <v>554</v>
      </c>
      <c r="D24904" s="159">
        <v>76.33</v>
      </c>
    </row>
    <row r="24905" spans="3:4" ht="15" hidden="1" customHeight="1" x14ac:dyDescent="0.25">
      <c r="C24905" s="160" t="s">
        <v>546</v>
      </c>
      <c r="D24905" s="161">
        <v>773.87</v>
      </c>
    </row>
    <row r="24906" spans="3:4" ht="15" hidden="1" customHeight="1" x14ac:dyDescent="0.25">
      <c r="C24906" s="158" t="s">
        <v>543</v>
      </c>
      <c r="D24906" s="159">
        <v>408.57</v>
      </c>
    </row>
    <row r="24907" spans="3:4" ht="15" hidden="1" customHeight="1" x14ac:dyDescent="0.25">
      <c r="C24907" s="160" t="s">
        <v>557</v>
      </c>
      <c r="D24907" s="161">
        <v>1013.89</v>
      </c>
    </row>
    <row r="24908" spans="3:4" ht="15" hidden="1" customHeight="1" x14ac:dyDescent="0.25">
      <c r="C24908" s="158" t="s">
        <v>552</v>
      </c>
      <c r="D24908" s="159">
        <v>1043.0899999999999</v>
      </c>
    </row>
    <row r="24909" spans="3:4" ht="15" hidden="1" customHeight="1" x14ac:dyDescent="0.25">
      <c r="C24909" s="160" t="s">
        <v>309</v>
      </c>
      <c r="D24909" s="161">
        <v>240.92</v>
      </c>
    </row>
    <row r="24910" spans="3:4" ht="15" hidden="1" customHeight="1" x14ac:dyDescent="0.25">
      <c r="C24910" s="158" t="s">
        <v>540</v>
      </c>
      <c r="D24910" s="159">
        <v>50.83</v>
      </c>
    </row>
    <row r="24911" spans="3:4" ht="15" hidden="1" customHeight="1" x14ac:dyDescent="0.25">
      <c r="C24911" s="160" t="s">
        <v>557</v>
      </c>
      <c r="D24911" s="161">
        <v>390.27</v>
      </c>
    </row>
    <row r="24912" spans="3:4" ht="15" hidden="1" customHeight="1" x14ac:dyDescent="0.25">
      <c r="C24912" s="158" t="s">
        <v>308</v>
      </c>
      <c r="D24912" s="159">
        <v>811.68</v>
      </c>
    </row>
    <row r="24913" spans="3:4" ht="15" hidden="1" customHeight="1" x14ac:dyDescent="0.25">
      <c r="C24913" s="160" t="s">
        <v>309</v>
      </c>
      <c r="D24913" s="161">
        <v>334.42</v>
      </c>
    </row>
    <row r="24914" spans="3:4" ht="15" hidden="1" customHeight="1" x14ac:dyDescent="0.25">
      <c r="C24914" s="158" t="s">
        <v>552</v>
      </c>
      <c r="D24914" s="159">
        <v>730.04</v>
      </c>
    </row>
    <row r="24915" spans="3:4" ht="15" hidden="1" customHeight="1" x14ac:dyDescent="0.25">
      <c r="C24915" s="160" t="s">
        <v>553</v>
      </c>
      <c r="D24915" s="161">
        <v>545.48</v>
      </c>
    </row>
    <row r="24916" spans="3:4" ht="15" hidden="1" customHeight="1" x14ac:dyDescent="0.25">
      <c r="C24916" s="158" t="s">
        <v>558</v>
      </c>
      <c r="D24916" s="159">
        <v>405.49</v>
      </c>
    </row>
    <row r="24917" spans="3:4" ht="15" hidden="1" customHeight="1" x14ac:dyDescent="0.25">
      <c r="C24917" s="160" t="s">
        <v>545</v>
      </c>
      <c r="D24917" s="161">
        <v>795.45</v>
      </c>
    </row>
    <row r="24918" spans="3:4" ht="15" hidden="1" customHeight="1" x14ac:dyDescent="0.25">
      <c r="C24918" s="158" t="s">
        <v>555</v>
      </c>
      <c r="D24918" s="159">
        <v>763.05</v>
      </c>
    </row>
    <row r="24919" spans="3:4" ht="15" hidden="1" customHeight="1" x14ac:dyDescent="0.25">
      <c r="C24919" s="160" t="s">
        <v>553</v>
      </c>
      <c r="D24919" s="161">
        <v>539.22</v>
      </c>
    </row>
    <row r="24920" spans="3:4" ht="15" hidden="1" customHeight="1" x14ac:dyDescent="0.25">
      <c r="C24920" s="158" t="s">
        <v>540</v>
      </c>
      <c r="D24920" s="159">
        <v>431.93</v>
      </c>
    </row>
    <row r="24921" spans="3:4" ht="15" hidden="1" customHeight="1" x14ac:dyDescent="0.25">
      <c r="C24921" s="160" t="s">
        <v>540</v>
      </c>
      <c r="D24921" s="161">
        <v>909.14</v>
      </c>
    </row>
    <row r="24922" spans="3:4" ht="15" hidden="1" customHeight="1" x14ac:dyDescent="0.25">
      <c r="C24922" s="158" t="s">
        <v>540</v>
      </c>
      <c r="D24922" s="159">
        <v>708.94</v>
      </c>
    </row>
    <row r="24923" spans="3:4" ht="15" hidden="1" customHeight="1" x14ac:dyDescent="0.25">
      <c r="C24923" s="160" t="s">
        <v>547</v>
      </c>
      <c r="D24923" s="161">
        <v>236.92</v>
      </c>
    </row>
    <row r="24924" spans="3:4" ht="15" hidden="1" customHeight="1" x14ac:dyDescent="0.25">
      <c r="C24924" s="158" t="s">
        <v>539</v>
      </c>
      <c r="D24924" s="159">
        <v>136.19</v>
      </c>
    </row>
    <row r="24925" spans="3:4" ht="15" hidden="1" customHeight="1" x14ac:dyDescent="0.25">
      <c r="C24925" s="160" t="s">
        <v>307</v>
      </c>
      <c r="D24925" s="161">
        <v>717.77</v>
      </c>
    </row>
    <row r="24926" spans="3:4" ht="15" hidden="1" customHeight="1" x14ac:dyDescent="0.25">
      <c r="C24926" s="158" t="s">
        <v>539</v>
      </c>
      <c r="D24926" s="159">
        <v>335.55</v>
      </c>
    </row>
    <row r="24927" spans="3:4" ht="15" hidden="1" customHeight="1" x14ac:dyDescent="0.25">
      <c r="C24927" s="160" t="s">
        <v>312</v>
      </c>
      <c r="D24927" s="161">
        <v>360.09</v>
      </c>
    </row>
    <row r="24928" spans="3:4" ht="15" hidden="1" customHeight="1" x14ac:dyDescent="0.25">
      <c r="C24928" s="158" t="s">
        <v>549</v>
      </c>
      <c r="D24928" s="159">
        <v>872.95</v>
      </c>
    </row>
    <row r="24929" spans="3:4" ht="15" hidden="1" customHeight="1" x14ac:dyDescent="0.25">
      <c r="C24929" s="160" t="s">
        <v>539</v>
      </c>
      <c r="D24929" s="161">
        <v>98.51</v>
      </c>
    </row>
    <row r="24930" spans="3:4" ht="15" hidden="1" customHeight="1" x14ac:dyDescent="0.25">
      <c r="C24930" s="158" t="s">
        <v>312</v>
      </c>
      <c r="D24930" s="159">
        <v>419.48</v>
      </c>
    </row>
    <row r="24931" spans="3:4" ht="15" hidden="1" customHeight="1" x14ac:dyDescent="0.25">
      <c r="C24931" s="160" t="s">
        <v>543</v>
      </c>
      <c r="D24931" s="161">
        <v>381.11</v>
      </c>
    </row>
    <row r="24932" spans="3:4" ht="15" hidden="1" customHeight="1" x14ac:dyDescent="0.25">
      <c r="C24932" s="158" t="s">
        <v>539</v>
      </c>
      <c r="D24932" s="159">
        <v>333.44</v>
      </c>
    </row>
    <row r="24933" spans="3:4" ht="15" hidden="1" customHeight="1" x14ac:dyDescent="0.25">
      <c r="C24933" s="160" t="s">
        <v>549</v>
      </c>
      <c r="D24933" s="161">
        <v>581.44000000000005</v>
      </c>
    </row>
    <row r="24934" spans="3:4" ht="15" hidden="1" customHeight="1" x14ac:dyDescent="0.25">
      <c r="C24934" s="158" t="s">
        <v>545</v>
      </c>
      <c r="D24934" s="159">
        <v>1143.8599999999999</v>
      </c>
    </row>
    <row r="24935" spans="3:4" ht="15" hidden="1" customHeight="1" x14ac:dyDescent="0.25">
      <c r="C24935" s="160" t="s">
        <v>554</v>
      </c>
      <c r="D24935" s="161">
        <v>664.37</v>
      </c>
    </row>
    <row r="24936" spans="3:4" ht="15" hidden="1" customHeight="1" x14ac:dyDescent="0.25">
      <c r="C24936" s="158" t="s">
        <v>553</v>
      </c>
      <c r="D24936" s="159">
        <v>1195.48</v>
      </c>
    </row>
    <row r="24937" spans="3:4" ht="15" hidden="1" customHeight="1" x14ac:dyDescent="0.25">
      <c r="C24937" s="160" t="s">
        <v>308</v>
      </c>
      <c r="D24937" s="161">
        <v>483.61</v>
      </c>
    </row>
    <row r="24938" spans="3:4" ht="15" hidden="1" customHeight="1" x14ac:dyDescent="0.25">
      <c r="C24938" s="158" t="s">
        <v>558</v>
      </c>
      <c r="D24938" s="159">
        <v>963.34</v>
      </c>
    </row>
    <row r="24939" spans="3:4" ht="15" hidden="1" customHeight="1" x14ac:dyDescent="0.25">
      <c r="C24939" s="160" t="s">
        <v>554</v>
      </c>
      <c r="D24939" s="161">
        <v>332.65</v>
      </c>
    </row>
    <row r="24940" spans="3:4" ht="15" hidden="1" customHeight="1" x14ac:dyDescent="0.25">
      <c r="C24940" s="158" t="s">
        <v>547</v>
      </c>
      <c r="D24940" s="159">
        <v>1263.56</v>
      </c>
    </row>
    <row r="24941" spans="3:4" ht="15" hidden="1" customHeight="1" x14ac:dyDescent="0.25">
      <c r="C24941" s="160" t="s">
        <v>553</v>
      </c>
      <c r="D24941" s="161">
        <v>144.16</v>
      </c>
    </row>
    <row r="24942" spans="3:4" ht="15" hidden="1" customHeight="1" x14ac:dyDescent="0.25">
      <c r="C24942" s="158" t="s">
        <v>539</v>
      </c>
      <c r="D24942" s="159">
        <v>564.05999999999995</v>
      </c>
    </row>
    <row r="24943" spans="3:4" ht="15" hidden="1" customHeight="1" x14ac:dyDescent="0.25">
      <c r="C24943" s="160" t="s">
        <v>539</v>
      </c>
      <c r="D24943" s="161">
        <v>380.44</v>
      </c>
    </row>
    <row r="24944" spans="3:4" ht="15" hidden="1" customHeight="1" x14ac:dyDescent="0.25">
      <c r="C24944" s="158" t="s">
        <v>554</v>
      </c>
      <c r="D24944" s="159">
        <v>383.09</v>
      </c>
    </row>
    <row r="24945" spans="3:4" ht="15" hidden="1" customHeight="1" x14ac:dyDescent="0.25">
      <c r="C24945" s="160" t="s">
        <v>543</v>
      </c>
      <c r="D24945" s="161">
        <v>1263.07</v>
      </c>
    </row>
    <row r="24946" spans="3:4" ht="15" hidden="1" customHeight="1" x14ac:dyDescent="0.25">
      <c r="C24946" s="158" t="s">
        <v>545</v>
      </c>
      <c r="D24946" s="159">
        <v>793.09</v>
      </c>
    </row>
    <row r="24947" spans="3:4" ht="15" hidden="1" customHeight="1" x14ac:dyDescent="0.25">
      <c r="C24947" s="160" t="s">
        <v>547</v>
      </c>
      <c r="D24947" s="161">
        <v>1157.58</v>
      </c>
    </row>
    <row r="24948" spans="3:4" ht="15" hidden="1" customHeight="1" x14ac:dyDescent="0.25">
      <c r="C24948" s="158" t="s">
        <v>543</v>
      </c>
      <c r="D24948" s="159">
        <v>564.42999999999995</v>
      </c>
    </row>
    <row r="24949" spans="3:4" ht="15" hidden="1" customHeight="1" x14ac:dyDescent="0.25">
      <c r="C24949" s="160" t="s">
        <v>545</v>
      </c>
      <c r="D24949" s="161">
        <v>1051.92</v>
      </c>
    </row>
    <row r="24950" spans="3:4" ht="15" hidden="1" customHeight="1" x14ac:dyDescent="0.25">
      <c r="C24950" s="158" t="s">
        <v>312</v>
      </c>
      <c r="D24950" s="159">
        <v>612.08000000000004</v>
      </c>
    </row>
    <row r="24951" spans="3:4" ht="15" hidden="1" customHeight="1" x14ac:dyDescent="0.25">
      <c r="C24951" s="160" t="s">
        <v>540</v>
      </c>
      <c r="D24951" s="161">
        <v>245.29</v>
      </c>
    </row>
    <row r="24952" spans="3:4" ht="15" hidden="1" customHeight="1" x14ac:dyDescent="0.25">
      <c r="C24952" s="158" t="s">
        <v>553</v>
      </c>
      <c r="D24952" s="159">
        <v>733.42</v>
      </c>
    </row>
    <row r="24953" spans="3:4" ht="15" hidden="1" customHeight="1" x14ac:dyDescent="0.25">
      <c r="C24953" s="160" t="s">
        <v>307</v>
      </c>
      <c r="D24953" s="161">
        <v>1031.19</v>
      </c>
    </row>
    <row r="24954" spans="3:4" ht="15" hidden="1" customHeight="1" x14ac:dyDescent="0.25">
      <c r="C24954" s="158" t="s">
        <v>557</v>
      </c>
      <c r="D24954" s="159">
        <v>715.95</v>
      </c>
    </row>
    <row r="24955" spans="3:4" ht="15" hidden="1" customHeight="1" x14ac:dyDescent="0.25">
      <c r="C24955" s="160" t="s">
        <v>542</v>
      </c>
      <c r="D24955" s="161">
        <v>505.25</v>
      </c>
    </row>
    <row r="24956" spans="3:4" ht="15" hidden="1" customHeight="1" x14ac:dyDescent="0.25">
      <c r="C24956" s="158" t="s">
        <v>551</v>
      </c>
      <c r="D24956" s="159">
        <v>639.07000000000005</v>
      </c>
    </row>
    <row r="24957" spans="3:4" ht="15" hidden="1" customHeight="1" x14ac:dyDescent="0.25">
      <c r="C24957" s="160" t="s">
        <v>553</v>
      </c>
      <c r="D24957" s="161">
        <v>124.35</v>
      </c>
    </row>
    <row r="24958" spans="3:4" ht="15" hidden="1" customHeight="1" x14ac:dyDescent="0.25">
      <c r="C24958" s="158" t="s">
        <v>554</v>
      </c>
      <c r="D24958" s="159">
        <v>602.04999999999995</v>
      </c>
    </row>
    <row r="24959" spans="3:4" ht="15" hidden="1" customHeight="1" x14ac:dyDescent="0.25">
      <c r="C24959" s="160" t="s">
        <v>542</v>
      </c>
      <c r="D24959" s="161">
        <v>176.56</v>
      </c>
    </row>
    <row r="24960" spans="3:4" ht="15" hidden="1" customHeight="1" x14ac:dyDescent="0.25">
      <c r="C24960" s="158" t="s">
        <v>546</v>
      </c>
      <c r="D24960" s="159">
        <v>618.53</v>
      </c>
    </row>
    <row r="24961" spans="3:4" ht="15" hidden="1" customHeight="1" x14ac:dyDescent="0.25">
      <c r="C24961" s="160" t="s">
        <v>547</v>
      </c>
      <c r="D24961" s="161">
        <v>1230.75</v>
      </c>
    </row>
    <row r="24962" spans="3:4" ht="15" hidden="1" customHeight="1" x14ac:dyDescent="0.25">
      <c r="C24962" s="158" t="s">
        <v>539</v>
      </c>
      <c r="D24962" s="159">
        <v>1153.1500000000001</v>
      </c>
    </row>
    <row r="24963" spans="3:4" ht="15" hidden="1" customHeight="1" x14ac:dyDescent="0.25">
      <c r="C24963" s="160" t="s">
        <v>545</v>
      </c>
      <c r="D24963" s="161">
        <v>485.68</v>
      </c>
    </row>
    <row r="24964" spans="3:4" ht="15" hidden="1" customHeight="1" x14ac:dyDescent="0.25">
      <c r="C24964" s="158" t="s">
        <v>552</v>
      </c>
      <c r="D24964" s="159">
        <v>1010.13</v>
      </c>
    </row>
    <row r="24965" spans="3:4" ht="15" hidden="1" customHeight="1" x14ac:dyDescent="0.25">
      <c r="C24965" s="160" t="s">
        <v>308</v>
      </c>
      <c r="D24965" s="161">
        <v>1026.6400000000001</v>
      </c>
    </row>
    <row r="24966" spans="3:4" ht="15" hidden="1" customHeight="1" x14ac:dyDescent="0.25">
      <c r="C24966" s="158" t="s">
        <v>551</v>
      </c>
      <c r="D24966" s="159">
        <v>326.33</v>
      </c>
    </row>
    <row r="24967" spans="3:4" ht="15" hidden="1" customHeight="1" x14ac:dyDescent="0.25">
      <c r="C24967" s="160" t="s">
        <v>553</v>
      </c>
      <c r="D24967" s="161">
        <v>746.82</v>
      </c>
    </row>
    <row r="24968" spans="3:4" ht="15" hidden="1" customHeight="1" x14ac:dyDescent="0.25">
      <c r="C24968" s="158" t="s">
        <v>550</v>
      </c>
      <c r="D24968" s="159">
        <v>1045.32</v>
      </c>
    </row>
    <row r="24969" spans="3:4" ht="15" hidden="1" customHeight="1" x14ac:dyDescent="0.25">
      <c r="C24969" s="160" t="s">
        <v>545</v>
      </c>
      <c r="D24969" s="161">
        <v>1078.22</v>
      </c>
    </row>
    <row r="24970" spans="3:4" ht="15" hidden="1" customHeight="1" x14ac:dyDescent="0.25">
      <c r="C24970" s="158" t="s">
        <v>308</v>
      </c>
      <c r="D24970" s="159">
        <v>1125.25</v>
      </c>
    </row>
    <row r="24971" spans="3:4" ht="15" hidden="1" customHeight="1" x14ac:dyDescent="0.25">
      <c r="C24971" s="160" t="s">
        <v>540</v>
      </c>
      <c r="D24971" s="161">
        <v>515.44000000000005</v>
      </c>
    </row>
    <row r="24972" spans="3:4" ht="15" hidden="1" customHeight="1" x14ac:dyDescent="0.25">
      <c r="C24972" s="158" t="s">
        <v>545</v>
      </c>
      <c r="D24972" s="159">
        <v>670.43</v>
      </c>
    </row>
    <row r="24973" spans="3:4" ht="15" hidden="1" customHeight="1" x14ac:dyDescent="0.25">
      <c r="C24973" s="160" t="s">
        <v>542</v>
      </c>
      <c r="D24973" s="161">
        <v>1199.17</v>
      </c>
    </row>
    <row r="24974" spans="3:4" ht="15" hidden="1" customHeight="1" x14ac:dyDescent="0.25">
      <c r="C24974" s="158" t="s">
        <v>547</v>
      </c>
      <c r="D24974" s="159">
        <v>781.14</v>
      </c>
    </row>
    <row r="24975" spans="3:4" ht="15" hidden="1" customHeight="1" x14ac:dyDescent="0.25">
      <c r="C24975" s="160" t="s">
        <v>551</v>
      </c>
      <c r="D24975" s="161">
        <v>1131.8699999999999</v>
      </c>
    </row>
    <row r="24976" spans="3:4" ht="15" hidden="1" customHeight="1" x14ac:dyDescent="0.25">
      <c r="C24976" s="158" t="s">
        <v>543</v>
      </c>
      <c r="D24976" s="159">
        <v>160.83000000000001</v>
      </c>
    </row>
    <row r="24977" spans="3:4" ht="15" hidden="1" customHeight="1" x14ac:dyDescent="0.25">
      <c r="C24977" s="160" t="s">
        <v>547</v>
      </c>
      <c r="D24977" s="161">
        <v>464.96</v>
      </c>
    </row>
    <row r="24978" spans="3:4" ht="15" hidden="1" customHeight="1" x14ac:dyDescent="0.25">
      <c r="C24978" s="158" t="s">
        <v>312</v>
      </c>
      <c r="D24978" s="159">
        <v>834</v>
      </c>
    </row>
    <row r="24979" spans="3:4" ht="15" hidden="1" customHeight="1" x14ac:dyDescent="0.25">
      <c r="C24979" s="160" t="s">
        <v>546</v>
      </c>
      <c r="D24979" s="161">
        <v>629.13</v>
      </c>
    </row>
    <row r="24980" spans="3:4" ht="15" hidden="1" customHeight="1" x14ac:dyDescent="0.25">
      <c r="C24980" s="158" t="s">
        <v>547</v>
      </c>
      <c r="D24980" s="159">
        <v>461.61</v>
      </c>
    </row>
    <row r="24981" spans="3:4" ht="15" hidden="1" customHeight="1" x14ac:dyDescent="0.25">
      <c r="C24981" s="160" t="s">
        <v>542</v>
      </c>
      <c r="D24981" s="161">
        <v>658.15</v>
      </c>
    </row>
    <row r="24982" spans="3:4" ht="15" hidden="1" customHeight="1" x14ac:dyDescent="0.25">
      <c r="C24982" s="158" t="s">
        <v>551</v>
      </c>
      <c r="D24982" s="159">
        <v>958.13</v>
      </c>
    </row>
    <row r="24983" spans="3:4" ht="15" hidden="1" customHeight="1" x14ac:dyDescent="0.25">
      <c r="C24983" s="160" t="s">
        <v>551</v>
      </c>
      <c r="D24983" s="161">
        <v>835.61</v>
      </c>
    </row>
    <row r="24984" spans="3:4" ht="15" hidden="1" customHeight="1" x14ac:dyDescent="0.25">
      <c r="C24984" s="158" t="s">
        <v>309</v>
      </c>
      <c r="D24984" s="159">
        <v>1265.5899999999999</v>
      </c>
    </row>
    <row r="24985" spans="3:4" ht="15" hidden="1" customHeight="1" x14ac:dyDescent="0.25">
      <c r="C24985" s="160" t="s">
        <v>545</v>
      </c>
      <c r="D24985" s="161">
        <v>1270.69</v>
      </c>
    </row>
    <row r="24986" spans="3:4" ht="15" hidden="1" customHeight="1" x14ac:dyDescent="0.25">
      <c r="C24986" s="158" t="s">
        <v>551</v>
      </c>
      <c r="D24986" s="159">
        <v>771.22</v>
      </c>
    </row>
    <row r="24987" spans="3:4" ht="15" hidden="1" customHeight="1" x14ac:dyDescent="0.25">
      <c r="C24987" s="160" t="s">
        <v>554</v>
      </c>
      <c r="D24987" s="161">
        <v>643.24</v>
      </c>
    </row>
    <row r="24988" spans="3:4" ht="15" hidden="1" customHeight="1" x14ac:dyDescent="0.25">
      <c r="C24988" s="158" t="s">
        <v>544</v>
      </c>
      <c r="D24988" s="159">
        <v>696.32</v>
      </c>
    </row>
    <row r="24989" spans="3:4" ht="15" hidden="1" customHeight="1" x14ac:dyDescent="0.25">
      <c r="C24989" s="160" t="s">
        <v>539</v>
      </c>
      <c r="D24989" s="161">
        <v>601.65</v>
      </c>
    </row>
    <row r="24990" spans="3:4" ht="15" hidden="1" customHeight="1" x14ac:dyDescent="0.25">
      <c r="C24990" s="158" t="s">
        <v>309</v>
      </c>
      <c r="D24990" s="159">
        <v>774.41</v>
      </c>
    </row>
    <row r="24991" spans="3:4" ht="15" hidden="1" customHeight="1" x14ac:dyDescent="0.25">
      <c r="C24991" s="160" t="s">
        <v>308</v>
      </c>
      <c r="D24991" s="161">
        <v>1231.67</v>
      </c>
    </row>
    <row r="24992" spans="3:4" ht="15" hidden="1" customHeight="1" x14ac:dyDescent="0.25">
      <c r="C24992" s="158" t="s">
        <v>550</v>
      </c>
      <c r="D24992" s="159">
        <v>33.6</v>
      </c>
    </row>
    <row r="24993" spans="3:4" ht="15" hidden="1" customHeight="1" x14ac:dyDescent="0.25">
      <c r="C24993" s="160" t="s">
        <v>549</v>
      </c>
      <c r="D24993" s="161">
        <v>755.4</v>
      </c>
    </row>
    <row r="24994" spans="3:4" ht="15" hidden="1" customHeight="1" x14ac:dyDescent="0.25">
      <c r="C24994" s="158" t="s">
        <v>542</v>
      </c>
      <c r="D24994" s="159">
        <v>198.8</v>
      </c>
    </row>
    <row r="24995" spans="3:4" ht="15" hidden="1" customHeight="1" x14ac:dyDescent="0.25">
      <c r="C24995" s="160" t="s">
        <v>556</v>
      </c>
      <c r="D24995" s="161">
        <v>665.21</v>
      </c>
    </row>
    <row r="24996" spans="3:4" ht="15" hidden="1" customHeight="1" x14ac:dyDescent="0.25">
      <c r="C24996" s="158" t="s">
        <v>542</v>
      </c>
      <c r="D24996" s="159">
        <v>505.06</v>
      </c>
    </row>
    <row r="24997" spans="3:4" ht="15" hidden="1" customHeight="1" x14ac:dyDescent="0.25">
      <c r="C24997" s="160" t="s">
        <v>556</v>
      </c>
      <c r="D24997" s="161">
        <v>837.79</v>
      </c>
    </row>
    <row r="24998" spans="3:4" ht="15" hidden="1" customHeight="1" x14ac:dyDescent="0.25">
      <c r="C24998" s="158" t="s">
        <v>543</v>
      </c>
      <c r="D24998" s="159">
        <v>621.72</v>
      </c>
    </row>
    <row r="24999" spans="3:4" ht="15" hidden="1" customHeight="1" x14ac:dyDescent="0.25">
      <c r="C24999" s="160" t="s">
        <v>308</v>
      </c>
      <c r="D24999" s="161">
        <v>730.97</v>
      </c>
    </row>
    <row r="25000" spans="3:4" ht="15" hidden="1" customHeight="1" x14ac:dyDescent="0.25">
      <c r="C25000" s="158" t="s">
        <v>546</v>
      </c>
      <c r="D25000" s="159">
        <v>689.32</v>
      </c>
    </row>
    <row r="25001" spans="3:4" ht="15" hidden="1" customHeight="1" x14ac:dyDescent="0.25">
      <c r="C25001" s="160" t="s">
        <v>542</v>
      </c>
      <c r="D25001" s="161">
        <v>1136.1400000000001</v>
      </c>
    </row>
    <row r="25002" spans="3:4" ht="15" hidden="1" customHeight="1" x14ac:dyDescent="0.25">
      <c r="C25002" s="158" t="s">
        <v>312</v>
      </c>
      <c r="D25002" s="159">
        <v>670.78</v>
      </c>
    </row>
    <row r="25003" spans="3:4" ht="15" hidden="1" customHeight="1" x14ac:dyDescent="0.25">
      <c r="C25003" s="160" t="s">
        <v>539</v>
      </c>
      <c r="D25003" s="161">
        <v>157.15</v>
      </c>
    </row>
    <row r="25004" spans="3:4" ht="15" hidden="1" customHeight="1" x14ac:dyDescent="0.25">
      <c r="C25004" s="158" t="s">
        <v>555</v>
      </c>
      <c r="D25004" s="159">
        <v>354.69</v>
      </c>
    </row>
    <row r="25005" spans="3:4" ht="15" hidden="1" customHeight="1" x14ac:dyDescent="0.25">
      <c r="C25005" s="160" t="s">
        <v>550</v>
      </c>
      <c r="D25005" s="161">
        <v>579.79999999999995</v>
      </c>
    </row>
    <row r="25006" spans="3:4" ht="15" hidden="1" customHeight="1" x14ac:dyDescent="0.25">
      <c r="C25006" s="158" t="s">
        <v>543</v>
      </c>
      <c r="D25006" s="159">
        <v>138.86000000000001</v>
      </c>
    </row>
    <row r="25007" spans="3:4" ht="15" hidden="1" customHeight="1" x14ac:dyDescent="0.25">
      <c r="C25007" s="160" t="s">
        <v>307</v>
      </c>
      <c r="D25007" s="161">
        <v>140.61000000000001</v>
      </c>
    </row>
    <row r="25008" spans="3:4" ht="15" hidden="1" customHeight="1" x14ac:dyDescent="0.25">
      <c r="C25008" s="158" t="s">
        <v>546</v>
      </c>
      <c r="D25008" s="159">
        <v>198.45</v>
      </c>
    </row>
    <row r="25009" spans="3:4" ht="15" hidden="1" customHeight="1" x14ac:dyDescent="0.25">
      <c r="C25009" s="160" t="s">
        <v>309</v>
      </c>
      <c r="D25009" s="161">
        <v>892.1</v>
      </c>
    </row>
    <row r="25010" spans="3:4" ht="15" hidden="1" customHeight="1" x14ac:dyDescent="0.25">
      <c r="C25010" s="158" t="s">
        <v>540</v>
      </c>
      <c r="D25010" s="159">
        <v>128.93</v>
      </c>
    </row>
    <row r="25011" spans="3:4" ht="15" hidden="1" customHeight="1" x14ac:dyDescent="0.25">
      <c r="C25011" s="160" t="s">
        <v>539</v>
      </c>
      <c r="D25011" s="161">
        <v>1069.04</v>
      </c>
    </row>
    <row r="25012" spans="3:4" ht="15" hidden="1" customHeight="1" x14ac:dyDescent="0.25">
      <c r="C25012" s="158" t="s">
        <v>540</v>
      </c>
      <c r="D25012" s="159">
        <v>1190.71</v>
      </c>
    </row>
    <row r="25013" spans="3:4" ht="15" hidden="1" customHeight="1" x14ac:dyDescent="0.25">
      <c r="C25013" s="160" t="s">
        <v>541</v>
      </c>
      <c r="D25013" s="161">
        <v>1214.47</v>
      </c>
    </row>
    <row r="25014" spans="3:4" ht="15" hidden="1" customHeight="1" x14ac:dyDescent="0.25">
      <c r="C25014" s="158" t="s">
        <v>545</v>
      </c>
      <c r="D25014" s="159">
        <v>1217.03</v>
      </c>
    </row>
    <row r="25015" spans="3:4" ht="15" hidden="1" customHeight="1" x14ac:dyDescent="0.25">
      <c r="C25015" s="160" t="s">
        <v>553</v>
      </c>
      <c r="D25015" s="161">
        <v>954.23</v>
      </c>
    </row>
    <row r="25016" spans="3:4" ht="15" hidden="1" customHeight="1" x14ac:dyDescent="0.25">
      <c r="C25016" s="158" t="s">
        <v>550</v>
      </c>
      <c r="D25016" s="159">
        <v>481.83</v>
      </c>
    </row>
    <row r="25017" spans="3:4" ht="15" hidden="1" customHeight="1" x14ac:dyDescent="0.25">
      <c r="C25017" s="160" t="s">
        <v>550</v>
      </c>
      <c r="D25017" s="161">
        <v>379.56</v>
      </c>
    </row>
    <row r="25018" spans="3:4" ht="15" hidden="1" customHeight="1" x14ac:dyDescent="0.25">
      <c r="C25018" s="158" t="s">
        <v>546</v>
      </c>
      <c r="D25018" s="159">
        <v>408.37</v>
      </c>
    </row>
    <row r="25019" spans="3:4" ht="15" hidden="1" customHeight="1" x14ac:dyDescent="0.25">
      <c r="C25019" s="160" t="s">
        <v>309</v>
      </c>
      <c r="D25019" s="161">
        <v>922.31</v>
      </c>
    </row>
    <row r="25020" spans="3:4" ht="15" hidden="1" customHeight="1" x14ac:dyDescent="0.25">
      <c r="C25020" s="158" t="s">
        <v>543</v>
      </c>
      <c r="D25020" s="159">
        <v>1014.73</v>
      </c>
    </row>
    <row r="25021" spans="3:4" ht="15" hidden="1" customHeight="1" x14ac:dyDescent="0.25">
      <c r="C25021" s="160" t="s">
        <v>539</v>
      </c>
      <c r="D25021" s="161">
        <v>1011.43</v>
      </c>
    </row>
    <row r="25022" spans="3:4" ht="15" hidden="1" customHeight="1" x14ac:dyDescent="0.25">
      <c r="C25022" s="158" t="s">
        <v>546</v>
      </c>
      <c r="D25022" s="159">
        <v>505.23</v>
      </c>
    </row>
    <row r="25023" spans="3:4" ht="15" hidden="1" customHeight="1" x14ac:dyDescent="0.25">
      <c r="C25023" s="160" t="s">
        <v>550</v>
      </c>
      <c r="D25023" s="161">
        <v>896.87</v>
      </c>
    </row>
    <row r="25024" spans="3:4" ht="15" hidden="1" customHeight="1" x14ac:dyDescent="0.25">
      <c r="C25024" s="158" t="s">
        <v>554</v>
      </c>
      <c r="D25024" s="159">
        <v>301.05</v>
      </c>
    </row>
    <row r="25025" spans="3:4" ht="15" hidden="1" customHeight="1" x14ac:dyDescent="0.25">
      <c r="C25025" s="160" t="s">
        <v>547</v>
      </c>
      <c r="D25025" s="161">
        <v>1212.25</v>
      </c>
    </row>
    <row r="25026" spans="3:4" ht="15" hidden="1" customHeight="1" x14ac:dyDescent="0.25">
      <c r="C25026" s="158" t="s">
        <v>312</v>
      </c>
      <c r="D25026" s="159">
        <v>287.75</v>
      </c>
    </row>
    <row r="25027" spans="3:4" ht="15" hidden="1" customHeight="1" x14ac:dyDescent="0.25">
      <c r="C25027" s="160" t="s">
        <v>307</v>
      </c>
      <c r="D25027" s="161">
        <v>668.67</v>
      </c>
    </row>
    <row r="25028" spans="3:4" ht="15" hidden="1" customHeight="1" x14ac:dyDescent="0.25">
      <c r="C25028" s="158" t="s">
        <v>545</v>
      </c>
      <c r="D25028" s="159">
        <v>18.82</v>
      </c>
    </row>
    <row r="25029" spans="3:4" ht="15" hidden="1" customHeight="1" x14ac:dyDescent="0.25">
      <c r="C25029" s="160" t="s">
        <v>549</v>
      </c>
      <c r="D25029" s="161">
        <v>1078.9100000000001</v>
      </c>
    </row>
    <row r="25030" spans="3:4" ht="15" hidden="1" customHeight="1" x14ac:dyDescent="0.25">
      <c r="C25030" s="158" t="s">
        <v>546</v>
      </c>
      <c r="D25030" s="159">
        <v>645.41</v>
      </c>
    </row>
    <row r="25031" spans="3:4" ht="15" hidden="1" customHeight="1" x14ac:dyDescent="0.25">
      <c r="C25031" s="160" t="s">
        <v>308</v>
      </c>
      <c r="D25031" s="161">
        <v>70.25</v>
      </c>
    </row>
    <row r="25032" spans="3:4" ht="15" hidden="1" customHeight="1" x14ac:dyDescent="0.25">
      <c r="C25032" s="158" t="s">
        <v>557</v>
      </c>
      <c r="D25032" s="159">
        <v>961.65</v>
      </c>
    </row>
    <row r="25033" spans="3:4" ht="15" hidden="1" customHeight="1" x14ac:dyDescent="0.25">
      <c r="C25033" s="160" t="s">
        <v>551</v>
      </c>
      <c r="D25033" s="161">
        <v>555.95000000000005</v>
      </c>
    </row>
    <row r="25034" spans="3:4" ht="15" hidden="1" customHeight="1" x14ac:dyDescent="0.25">
      <c r="C25034" s="158" t="s">
        <v>543</v>
      </c>
      <c r="D25034" s="159">
        <v>572.14</v>
      </c>
    </row>
    <row r="25035" spans="3:4" ht="15" hidden="1" customHeight="1" x14ac:dyDescent="0.25">
      <c r="C25035" s="160" t="s">
        <v>539</v>
      </c>
      <c r="D25035" s="161">
        <v>1027.51</v>
      </c>
    </row>
    <row r="25036" spans="3:4" ht="15" hidden="1" customHeight="1" x14ac:dyDescent="0.25">
      <c r="C25036" s="158" t="s">
        <v>309</v>
      </c>
      <c r="D25036" s="159">
        <v>606.48</v>
      </c>
    </row>
    <row r="25037" spans="3:4" ht="15" hidden="1" customHeight="1" x14ac:dyDescent="0.25">
      <c r="C25037" s="160" t="s">
        <v>545</v>
      </c>
      <c r="D25037" s="161">
        <v>165.59</v>
      </c>
    </row>
    <row r="25038" spans="3:4" ht="15" hidden="1" customHeight="1" x14ac:dyDescent="0.25">
      <c r="C25038" s="158" t="s">
        <v>552</v>
      </c>
      <c r="D25038" s="159">
        <v>1116.67</v>
      </c>
    </row>
    <row r="25039" spans="3:4" ht="15" hidden="1" customHeight="1" x14ac:dyDescent="0.25">
      <c r="C25039" s="160" t="s">
        <v>543</v>
      </c>
      <c r="D25039" s="161">
        <v>367.5</v>
      </c>
    </row>
    <row r="25040" spans="3:4" ht="15" hidden="1" customHeight="1" x14ac:dyDescent="0.25">
      <c r="C25040" s="158" t="s">
        <v>312</v>
      </c>
      <c r="D25040" s="159">
        <v>684.42</v>
      </c>
    </row>
    <row r="25041" spans="3:4" ht="15" hidden="1" customHeight="1" x14ac:dyDescent="0.25">
      <c r="C25041" s="160" t="s">
        <v>312</v>
      </c>
      <c r="D25041" s="161">
        <v>948.84</v>
      </c>
    </row>
    <row r="25042" spans="3:4" ht="15" hidden="1" customHeight="1" x14ac:dyDescent="0.25">
      <c r="C25042" s="158" t="s">
        <v>308</v>
      </c>
      <c r="D25042" s="159">
        <v>988.93</v>
      </c>
    </row>
    <row r="25043" spans="3:4" ht="15" hidden="1" customHeight="1" x14ac:dyDescent="0.25">
      <c r="C25043" s="160" t="s">
        <v>552</v>
      </c>
      <c r="D25043" s="161">
        <v>588.54999999999995</v>
      </c>
    </row>
    <row r="25044" spans="3:4" ht="15" hidden="1" customHeight="1" x14ac:dyDescent="0.25">
      <c r="C25044" s="158" t="s">
        <v>543</v>
      </c>
      <c r="D25044" s="159">
        <v>375.19</v>
      </c>
    </row>
    <row r="25045" spans="3:4" ht="15" hidden="1" customHeight="1" x14ac:dyDescent="0.25">
      <c r="C25045" s="160" t="s">
        <v>552</v>
      </c>
      <c r="D25045" s="161">
        <v>830.02</v>
      </c>
    </row>
    <row r="25046" spans="3:4" ht="15" hidden="1" customHeight="1" x14ac:dyDescent="0.25">
      <c r="C25046" s="158" t="s">
        <v>550</v>
      </c>
      <c r="D25046" s="159">
        <v>107.06</v>
      </c>
    </row>
    <row r="25047" spans="3:4" ht="15" hidden="1" customHeight="1" x14ac:dyDescent="0.25">
      <c r="C25047" s="160" t="s">
        <v>543</v>
      </c>
      <c r="D25047" s="161">
        <v>1190.75</v>
      </c>
    </row>
    <row r="25048" spans="3:4" ht="15" hidden="1" customHeight="1" x14ac:dyDescent="0.25">
      <c r="C25048" s="158" t="s">
        <v>552</v>
      </c>
      <c r="D25048" s="159">
        <v>193.91</v>
      </c>
    </row>
    <row r="25049" spans="3:4" ht="15" hidden="1" customHeight="1" x14ac:dyDescent="0.25">
      <c r="C25049" s="160" t="s">
        <v>556</v>
      </c>
      <c r="D25049" s="161">
        <v>936.44</v>
      </c>
    </row>
    <row r="25050" spans="3:4" ht="15" hidden="1" customHeight="1" x14ac:dyDescent="0.25">
      <c r="C25050" s="158" t="s">
        <v>539</v>
      </c>
      <c r="D25050" s="159">
        <v>715.02</v>
      </c>
    </row>
    <row r="25051" spans="3:4" ht="15" hidden="1" customHeight="1" x14ac:dyDescent="0.25">
      <c r="C25051" s="160" t="s">
        <v>541</v>
      </c>
      <c r="D25051" s="161">
        <v>672.68</v>
      </c>
    </row>
    <row r="25052" spans="3:4" ht="15" hidden="1" customHeight="1" x14ac:dyDescent="0.25">
      <c r="C25052" s="158" t="s">
        <v>552</v>
      </c>
      <c r="D25052" s="159">
        <v>771.01</v>
      </c>
    </row>
    <row r="25053" spans="3:4" ht="15" hidden="1" customHeight="1" x14ac:dyDescent="0.25">
      <c r="C25053" s="160" t="s">
        <v>542</v>
      </c>
      <c r="D25053" s="161">
        <v>819.14</v>
      </c>
    </row>
    <row r="25054" spans="3:4" ht="15" hidden="1" customHeight="1" x14ac:dyDescent="0.25">
      <c r="C25054" s="158" t="s">
        <v>540</v>
      </c>
      <c r="D25054" s="159">
        <v>407.04</v>
      </c>
    </row>
    <row r="25055" spans="3:4" ht="15" hidden="1" customHeight="1" x14ac:dyDescent="0.25">
      <c r="C25055" s="160" t="s">
        <v>554</v>
      </c>
      <c r="D25055" s="161">
        <v>635.07000000000005</v>
      </c>
    </row>
    <row r="25056" spans="3:4" ht="15" hidden="1" customHeight="1" x14ac:dyDescent="0.25">
      <c r="C25056" s="158" t="s">
        <v>547</v>
      </c>
      <c r="D25056" s="159">
        <v>400.13</v>
      </c>
    </row>
    <row r="25057" spans="3:4" ht="15" hidden="1" customHeight="1" x14ac:dyDescent="0.25">
      <c r="C25057" s="160" t="s">
        <v>551</v>
      </c>
      <c r="D25057" s="161">
        <v>958.57</v>
      </c>
    </row>
    <row r="25058" spans="3:4" ht="15" hidden="1" customHeight="1" x14ac:dyDescent="0.25">
      <c r="C25058" s="158" t="s">
        <v>554</v>
      </c>
      <c r="D25058" s="159">
        <v>657.17</v>
      </c>
    </row>
    <row r="25059" spans="3:4" ht="15" hidden="1" customHeight="1" x14ac:dyDescent="0.25">
      <c r="C25059" s="160" t="s">
        <v>547</v>
      </c>
      <c r="D25059" s="161">
        <v>902.03</v>
      </c>
    </row>
    <row r="25060" spans="3:4" ht="15" hidden="1" customHeight="1" x14ac:dyDescent="0.25">
      <c r="C25060" s="158" t="s">
        <v>557</v>
      </c>
      <c r="D25060" s="159">
        <v>98.67</v>
      </c>
    </row>
    <row r="25061" spans="3:4" ht="15" hidden="1" customHeight="1" x14ac:dyDescent="0.25">
      <c r="C25061" s="160" t="s">
        <v>539</v>
      </c>
      <c r="D25061" s="161">
        <v>187.55</v>
      </c>
    </row>
    <row r="25062" spans="3:4" ht="15" hidden="1" customHeight="1" x14ac:dyDescent="0.25">
      <c r="C25062" s="158" t="s">
        <v>309</v>
      </c>
      <c r="D25062" s="159">
        <v>1186.8399999999999</v>
      </c>
    </row>
    <row r="25063" spans="3:4" ht="15" hidden="1" customHeight="1" x14ac:dyDescent="0.25">
      <c r="C25063" s="160" t="s">
        <v>539</v>
      </c>
      <c r="D25063" s="161">
        <v>676.25</v>
      </c>
    </row>
    <row r="25064" spans="3:4" ht="15" hidden="1" customHeight="1" x14ac:dyDescent="0.25">
      <c r="C25064" s="158" t="s">
        <v>312</v>
      </c>
      <c r="D25064" s="159">
        <v>737.44</v>
      </c>
    </row>
    <row r="25065" spans="3:4" ht="15" hidden="1" customHeight="1" x14ac:dyDescent="0.25">
      <c r="C25065" s="160" t="s">
        <v>312</v>
      </c>
      <c r="D25065" s="161">
        <v>702.07</v>
      </c>
    </row>
    <row r="25066" spans="3:4" ht="15" hidden="1" customHeight="1" x14ac:dyDescent="0.25">
      <c r="C25066" s="158" t="s">
        <v>545</v>
      </c>
      <c r="D25066" s="159">
        <v>876.28</v>
      </c>
    </row>
    <row r="25067" spans="3:4" ht="15" hidden="1" customHeight="1" x14ac:dyDescent="0.25">
      <c r="C25067" s="160" t="s">
        <v>553</v>
      </c>
      <c r="D25067" s="161">
        <v>1198.95</v>
      </c>
    </row>
    <row r="25068" spans="3:4" ht="15" hidden="1" customHeight="1" x14ac:dyDescent="0.25">
      <c r="C25068" s="158" t="s">
        <v>555</v>
      </c>
      <c r="D25068" s="159">
        <v>795.58</v>
      </c>
    </row>
    <row r="25069" spans="3:4" ht="15" hidden="1" customHeight="1" x14ac:dyDescent="0.25">
      <c r="C25069" s="160" t="s">
        <v>553</v>
      </c>
      <c r="D25069" s="161">
        <v>606.37</v>
      </c>
    </row>
    <row r="25070" spans="3:4" ht="15" hidden="1" customHeight="1" x14ac:dyDescent="0.25">
      <c r="C25070" s="158" t="s">
        <v>542</v>
      </c>
      <c r="D25070" s="159">
        <v>565.44000000000005</v>
      </c>
    </row>
    <row r="25071" spans="3:4" ht="15" hidden="1" customHeight="1" x14ac:dyDescent="0.25">
      <c r="C25071" s="160" t="s">
        <v>553</v>
      </c>
      <c r="D25071" s="161">
        <v>748.64</v>
      </c>
    </row>
    <row r="25072" spans="3:4" ht="15" hidden="1" customHeight="1" x14ac:dyDescent="0.25">
      <c r="C25072" s="158" t="s">
        <v>547</v>
      </c>
      <c r="D25072" s="159">
        <v>1260.24</v>
      </c>
    </row>
    <row r="25073" spans="3:4" ht="15" hidden="1" customHeight="1" x14ac:dyDescent="0.25">
      <c r="C25073" s="160" t="s">
        <v>551</v>
      </c>
      <c r="D25073" s="161">
        <v>900.24</v>
      </c>
    </row>
    <row r="25074" spans="3:4" ht="15" hidden="1" customHeight="1" x14ac:dyDescent="0.25">
      <c r="C25074" s="158" t="s">
        <v>545</v>
      </c>
      <c r="D25074" s="159">
        <v>586.79</v>
      </c>
    </row>
    <row r="25075" spans="3:4" ht="15" hidden="1" customHeight="1" x14ac:dyDescent="0.25">
      <c r="C25075" s="160" t="s">
        <v>549</v>
      </c>
      <c r="D25075" s="161">
        <v>525.36</v>
      </c>
    </row>
    <row r="25076" spans="3:4" ht="15" hidden="1" customHeight="1" x14ac:dyDescent="0.25">
      <c r="C25076" s="158" t="s">
        <v>307</v>
      </c>
      <c r="D25076" s="159">
        <v>1283.01</v>
      </c>
    </row>
    <row r="25077" spans="3:4" ht="15" hidden="1" customHeight="1" x14ac:dyDescent="0.25">
      <c r="C25077" s="160" t="s">
        <v>309</v>
      </c>
      <c r="D25077" s="161">
        <v>1137.1300000000001</v>
      </c>
    </row>
    <row r="25078" spans="3:4" ht="15" hidden="1" customHeight="1" x14ac:dyDescent="0.25">
      <c r="C25078" s="158" t="s">
        <v>539</v>
      </c>
      <c r="D25078" s="159">
        <v>25.86</v>
      </c>
    </row>
    <row r="25079" spans="3:4" ht="15" hidden="1" customHeight="1" x14ac:dyDescent="0.25">
      <c r="C25079" s="160" t="s">
        <v>307</v>
      </c>
      <c r="D25079" s="161">
        <v>744.37</v>
      </c>
    </row>
    <row r="25080" spans="3:4" ht="15" hidden="1" customHeight="1" x14ac:dyDescent="0.25">
      <c r="C25080" s="158" t="s">
        <v>545</v>
      </c>
      <c r="D25080" s="159">
        <v>495.08</v>
      </c>
    </row>
    <row r="25081" spans="3:4" ht="15" hidden="1" customHeight="1" x14ac:dyDescent="0.25">
      <c r="C25081" s="160" t="s">
        <v>312</v>
      </c>
      <c r="D25081" s="161">
        <v>1080.27</v>
      </c>
    </row>
    <row r="25082" spans="3:4" ht="15" hidden="1" customHeight="1" x14ac:dyDescent="0.25">
      <c r="C25082" s="158" t="s">
        <v>553</v>
      </c>
      <c r="D25082" s="159">
        <v>467.27</v>
      </c>
    </row>
    <row r="25083" spans="3:4" ht="15" hidden="1" customHeight="1" x14ac:dyDescent="0.25">
      <c r="C25083" s="160" t="s">
        <v>552</v>
      </c>
      <c r="D25083" s="161">
        <v>503.02</v>
      </c>
    </row>
    <row r="25084" spans="3:4" ht="15" hidden="1" customHeight="1" x14ac:dyDescent="0.25">
      <c r="C25084" s="158" t="s">
        <v>545</v>
      </c>
      <c r="D25084" s="159">
        <v>767.51</v>
      </c>
    </row>
    <row r="25085" spans="3:4" ht="15" hidden="1" customHeight="1" x14ac:dyDescent="0.25">
      <c r="C25085" s="160" t="s">
        <v>540</v>
      </c>
      <c r="D25085" s="161">
        <v>669.27</v>
      </c>
    </row>
    <row r="25086" spans="3:4" ht="15" hidden="1" customHeight="1" x14ac:dyDescent="0.25">
      <c r="C25086" s="158" t="s">
        <v>539</v>
      </c>
      <c r="D25086" s="159">
        <v>1126.68</v>
      </c>
    </row>
    <row r="25087" spans="3:4" ht="15" hidden="1" customHeight="1" x14ac:dyDescent="0.25">
      <c r="C25087" s="160" t="s">
        <v>547</v>
      </c>
      <c r="D25087" s="161">
        <v>553.88</v>
      </c>
    </row>
    <row r="25088" spans="3:4" ht="15" hidden="1" customHeight="1" x14ac:dyDescent="0.25">
      <c r="C25088" s="158" t="s">
        <v>546</v>
      </c>
      <c r="D25088" s="159">
        <v>1193.73</v>
      </c>
    </row>
    <row r="25089" spans="3:4" ht="15" hidden="1" customHeight="1" x14ac:dyDescent="0.25">
      <c r="C25089" s="160" t="s">
        <v>545</v>
      </c>
      <c r="D25089" s="161">
        <v>126.95</v>
      </c>
    </row>
    <row r="25090" spans="3:4" ht="15" hidden="1" customHeight="1" x14ac:dyDescent="0.25">
      <c r="C25090" s="158" t="s">
        <v>546</v>
      </c>
      <c r="D25090" s="159">
        <v>478.98</v>
      </c>
    </row>
    <row r="25091" spans="3:4" ht="15" hidden="1" customHeight="1" x14ac:dyDescent="0.25">
      <c r="C25091" s="160" t="s">
        <v>540</v>
      </c>
      <c r="D25091" s="161">
        <v>890.74</v>
      </c>
    </row>
    <row r="25092" spans="3:4" ht="15" hidden="1" customHeight="1" x14ac:dyDescent="0.25">
      <c r="C25092" s="158" t="s">
        <v>546</v>
      </c>
      <c r="D25092" s="159">
        <v>1140.1400000000001</v>
      </c>
    </row>
    <row r="25093" spans="3:4" ht="15" hidden="1" customHeight="1" x14ac:dyDescent="0.25">
      <c r="C25093" s="160" t="s">
        <v>309</v>
      </c>
      <c r="D25093" s="161">
        <v>1164.79</v>
      </c>
    </row>
    <row r="25094" spans="3:4" ht="15" hidden="1" customHeight="1" x14ac:dyDescent="0.25">
      <c r="C25094" s="158" t="s">
        <v>307</v>
      </c>
      <c r="D25094" s="159">
        <v>90.56</v>
      </c>
    </row>
    <row r="25095" spans="3:4" ht="15" hidden="1" customHeight="1" x14ac:dyDescent="0.25">
      <c r="C25095" s="160" t="s">
        <v>557</v>
      </c>
      <c r="D25095" s="161">
        <v>223.55</v>
      </c>
    </row>
    <row r="25096" spans="3:4" ht="15" hidden="1" customHeight="1" x14ac:dyDescent="0.25">
      <c r="C25096" s="158" t="s">
        <v>541</v>
      </c>
      <c r="D25096" s="159">
        <v>1229.05</v>
      </c>
    </row>
    <row r="25097" spans="3:4" ht="15" hidden="1" customHeight="1" x14ac:dyDescent="0.25">
      <c r="C25097" s="160" t="s">
        <v>309</v>
      </c>
      <c r="D25097" s="161">
        <v>878.59</v>
      </c>
    </row>
    <row r="25098" spans="3:4" ht="15" hidden="1" customHeight="1" x14ac:dyDescent="0.25">
      <c r="C25098" s="158" t="s">
        <v>549</v>
      </c>
      <c r="D25098" s="159">
        <v>40.44</v>
      </c>
    </row>
    <row r="25099" spans="3:4" ht="15" hidden="1" customHeight="1" x14ac:dyDescent="0.25">
      <c r="C25099" s="160" t="s">
        <v>539</v>
      </c>
      <c r="D25099" s="161">
        <v>1096.72</v>
      </c>
    </row>
    <row r="25100" spans="3:4" ht="15" hidden="1" customHeight="1" x14ac:dyDescent="0.25">
      <c r="C25100" s="158" t="s">
        <v>543</v>
      </c>
      <c r="D25100" s="159">
        <v>552.23</v>
      </c>
    </row>
    <row r="25101" spans="3:4" ht="15" hidden="1" customHeight="1" x14ac:dyDescent="0.25">
      <c r="C25101" s="160" t="s">
        <v>539</v>
      </c>
      <c r="D25101" s="161">
        <v>431.18</v>
      </c>
    </row>
    <row r="25102" spans="3:4" ht="15" hidden="1" customHeight="1" x14ac:dyDescent="0.25">
      <c r="C25102" s="158" t="s">
        <v>543</v>
      </c>
      <c r="D25102" s="159">
        <v>593.16999999999996</v>
      </c>
    </row>
    <row r="25103" spans="3:4" ht="15" hidden="1" customHeight="1" x14ac:dyDescent="0.25">
      <c r="C25103" s="160" t="s">
        <v>546</v>
      </c>
      <c r="D25103" s="161">
        <v>371.25</v>
      </c>
    </row>
    <row r="25104" spans="3:4" ht="15" hidden="1" customHeight="1" x14ac:dyDescent="0.25">
      <c r="C25104" s="158" t="s">
        <v>544</v>
      </c>
      <c r="D25104" s="159">
        <v>1264.19</v>
      </c>
    </row>
    <row r="25105" spans="3:4" ht="15" hidden="1" customHeight="1" x14ac:dyDescent="0.25">
      <c r="C25105" s="160" t="s">
        <v>550</v>
      </c>
      <c r="D25105" s="161">
        <v>728.81</v>
      </c>
    </row>
    <row r="25106" spans="3:4" ht="15" hidden="1" customHeight="1" x14ac:dyDescent="0.25">
      <c r="C25106" s="158" t="s">
        <v>550</v>
      </c>
      <c r="D25106" s="159">
        <v>1266.56</v>
      </c>
    </row>
    <row r="25107" spans="3:4" ht="15" hidden="1" customHeight="1" x14ac:dyDescent="0.25">
      <c r="C25107" s="160" t="s">
        <v>540</v>
      </c>
      <c r="D25107" s="161">
        <v>1001.3</v>
      </c>
    </row>
    <row r="25108" spans="3:4" ht="15" hidden="1" customHeight="1" x14ac:dyDescent="0.25">
      <c r="C25108" s="158" t="s">
        <v>539</v>
      </c>
      <c r="D25108" s="159">
        <v>667.75</v>
      </c>
    </row>
    <row r="25109" spans="3:4" ht="15" hidden="1" customHeight="1" x14ac:dyDescent="0.25">
      <c r="C25109" s="160" t="s">
        <v>549</v>
      </c>
      <c r="D25109" s="161">
        <v>766.83</v>
      </c>
    </row>
    <row r="25110" spans="3:4" ht="15" hidden="1" customHeight="1" x14ac:dyDescent="0.25">
      <c r="C25110" s="158" t="s">
        <v>308</v>
      </c>
      <c r="D25110" s="159">
        <v>946.15</v>
      </c>
    </row>
    <row r="25111" spans="3:4" ht="15" hidden="1" customHeight="1" x14ac:dyDescent="0.25">
      <c r="C25111" s="160" t="s">
        <v>543</v>
      </c>
      <c r="D25111" s="161">
        <v>1283.8599999999999</v>
      </c>
    </row>
    <row r="25112" spans="3:4" ht="15" hidden="1" customHeight="1" x14ac:dyDescent="0.25">
      <c r="C25112" s="158" t="s">
        <v>540</v>
      </c>
      <c r="D25112" s="159">
        <v>650.23</v>
      </c>
    </row>
    <row r="25113" spans="3:4" ht="15" hidden="1" customHeight="1" x14ac:dyDescent="0.25">
      <c r="C25113" s="160" t="s">
        <v>309</v>
      </c>
      <c r="D25113" s="161">
        <v>424.34</v>
      </c>
    </row>
    <row r="25114" spans="3:4" ht="15" hidden="1" customHeight="1" x14ac:dyDescent="0.25">
      <c r="C25114" s="158" t="s">
        <v>309</v>
      </c>
      <c r="D25114" s="159">
        <v>161.1</v>
      </c>
    </row>
    <row r="25115" spans="3:4" ht="15" hidden="1" customHeight="1" x14ac:dyDescent="0.25">
      <c r="C25115" s="160" t="s">
        <v>307</v>
      </c>
      <c r="D25115" s="161">
        <v>447.99</v>
      </c>
    </row>
    <row r="25116" spans="3:4" ht="15" hidden="1" customHeight="1" x14ac:dyDescent="0.25">
      <c r="C25116" s="158" t="s">
        <v>543</v>
      </c>
      <c r="D25116" s="159">
        <v>134.41999999999999</v>
      </c>
    </row>
    <row r="25117" spans="3:4" ht="15" hidden="1" customHeight="1" x14ac:dyDescent="0.25">
      <c r="C25117" s="160" t="s">
        <v>553</v>
      </c>
      <c r="D25117" s="161">
        <v>417.8</v>
      </c>
    </row>
    <row r="25118" spans="3:4" ht="15" hidden="1" customHeight="1" x14ac:dyDescent="0.25">
      <c r="C25118" s="158" t="s">
        <v>547</v>
      </c>
      <c r="D25118" s="159">
        <v>524.82000000000005</v>
      </c>
    </row>
    <row r="25119" spans="3:4" ht="15" hidden="1" customHeight="1" x14ac:dyDescent="0.25">
      <c r="C25119" s="160" t="s">
        <v>540</v>
      </c>
      <c r="D25119" s="161">
        <v>315.58999999999997</v>
      </c>
    </row>
    <row r="25120" spans="3:4" ht="15" hidden="1" customHeight="1" x14ac:dyDescent="0.25">
      <c r="C25120" s="158" t="s">
        <v>546</v>
      </c>
      <c r="D25120" s="159">
        <v>1246.0899999999999</v>
      </c>
    </row>
    <row r="25121" spans="3:4" ht="15" hidden="1" customHeight="1" x14ac:dyDescent="0.25">
      <c r="C25121" s="160" t="s">
        <v>544</v>
      </c>
      <c r="D25121" s="161">
        <v>1136.82</v>
      </c>
    </row>
    <row r="25122" spans="3:4" ht="15" hidden="1" customHeight="1" x14ac:dyDescent="0.25">
      <c r="C25122" s="158" t="s">
        <v>545</v>
      </c>
      <c r="D25122" s="159">
        <v>505.82</v>
      </c>
    </row>
    <row r="25123" spans="3:4" ht="15" hidden="1" customHeight="1" x14ac:dyDescent="0.25">
      <c r="C25123" s="160" t="s">
        <v>553</v>
      </c>
      <c r="D25123" s="161">
        <v>186.91</v>
      </c>
    </row>
    <row r="25124" spans="3:4" ht="15" hidden="1" customHeight="1" x14ac:dyDescent="0.25">
      <c r="C25124" s="158" t="s">
        <v>548</v>
      </c>
      <c r="D25124" s="159">
        <v>497.97</v>
      </c>
    </row>
    <row r="25125" spans="3:4" ht="15" hidden="1" customHeight="1" x14ac:dyDescent="0.25">
      <c r="C25125" s="160" t="s">
        <v>312</v>
      </c>
      <c r="D25125" s="161">
        <v>1089.75</v>
      </c>
    </row>
    <row r="25126" spans="3:4" ht="15" hidden="1" customHeight="1" x14ac:dyDescent="0.25">
      <c r="C25126" s="158" t="s">
        <v>557</v>
      </c>
      <c r="D25126" s="159">
        <v>997.18</v>
      </c>
    </row>
    <row r="25127" spans="3:4" ht="15" hidden="1" customHeight="1" x14ac:dyDescent="0.25">
      <c r="C25127" s="160" t="s">
        <v>542</v>
      </c>
      <c r="D25127" s="161">
        <v>784.6</v>
      </c>
    </row>
    <row r="25128" spans="3:4" ht="15" hidden="1" customHeight="1" x14ac:dyDescent="0.25">
      <c r="C25128" s="158" t="s">
        <v>308</v>
      </c>
      <c r="D25128" s="159">
        <v>593.15</v>
      </c>
    </row>
    <row r="25129" spans="3:4" ht="15" hidden="1" customHeight="1" x14ac:dyDescent="0.25">
      <c r="C25129" s="160" t="s">
        <v>543</v>
      </c>
      <c r="D25129" s="161">
        <v>583.07000000000005</v>
      </c>
    </row>
    <row r="25130" spans="3:4" ht="15" hidden="1" customHeight="1" x14ac:dyDescent="0.25">
      <c r="C25130" s="158" t="s">
        <v>545</v>
      </c>
      <c r="D25130" s="159">
        <v>1128.1400000000001</v>
      </c>
    </row>
    <row r="25131" spans="3:4" ht="15" hidden="1" customHeight="1" x14ac:dyDescent="0.25">
      <c r="C25131" s="160" t="s">
        <v>551</v>
      </c>
      <c r="D25131" s="161">
        <v>912.2</v>
      </c>
    </row>
    <row r="25132" spans="3:4" ht="15" hidden="1" customHeight="1" x14ac:dyDescent="0.25">
      <c r="C25132" s="158" t="s">
        <v>551</v>
      </c>
      <c r="D25132" s="159">
        <v>361.93</v>
      </c>
    </row>
    <row r="25133" spans="3:4" ht="15" hidden="1" customHeight="1" x14ac:dyDescent="0.25">
      <c r="C25133" s="160" t="s">
        <v>542</v>
      </c>
      <c r="D25133" s="161">
        <v>493.69</v>
      </c>
    </row>
    <row r="25134" spans="3:4" ht="15" hidden="1" customHeight="1" x14ac:dyDescent="0.25">
      <c r="C25134" s="158" t="s">
        <v>545</v>
      </c>
      <c r="D25134" s="159">
        <v>174.41</v>
      </c>
    </row>
    <row r="25135" spans="3:4" ht="15" hidden="1" customHeight="1" x14ac:dyDescent="0.25">
      <c r="C25135" s="160" t="s">
        <v>539</v>
      </c>
      <c r="D25135" s="161">
        <v>860.64</v>
      </c>
    </row>
    <row r="25136" spans="3:4" ht="15" hidden="1" customHeight="1" x14ac:dyDescent="0.25">
      <c r="C25136" s="158" t="s">
        <v>312</v>
      </c>
      <c r="D25136" s="159">
        <v>1036.44</v>
      </c>
    </row>
    <row r="25137" spans="3:4" ht="15" hidden="1" customHeight="1" x14ac:dyDescent="0.25">
      <c r="C25137" s="160" t="s">
        <v>539</v>
      </c>
      <c r="D25137" s="161">
        <v>538.95000000000005</v>
      </c>
    </row>
    <row r="25138" spans="3:4" ht="15" hidden="1" customHeight="1" x14ac:dyDescent="0.25">
      <c r="C25138" s="158" t="s">
        <v>312</v>
      </c>
      <c r="D25138" s="159">
        <v>1042.51</v>
      </c>
    </row>
    <row r="25139" spans="3:4" ht="15" hidden="1" customHeight="1" x14ac:dyDescent="0.25">
      <c r="C25139" s="160" t="s">
        <v>553</v>
      </c>
      <c r="D25139" s="161">
        <v>145.56</v>
      </c>
    </row>
    <row r="25140" spans="3:4" ht="15" hidden="1" customHeight="1" x14ac:dyDescent="0.25">
      <c r="C25140" s="158" t="s">
        <v>309</v>
      </c>
      <c r="D25140" s="159">
        <v>490.57</v>
      </c>
    </row>
    <row r="25141" spans="3:4" ht="15" hidden="1" customHeight="1" x14ac:dyDescent="0.25">
      <c r="C25141" s="160" t="s">
        <v>539</v>
      </c>
      <c r="D25141" s="161">
        <v>1104.97</v>
      </c>
    </row>
    <row r="25142" spans="3:4" ht="15" hidden="1" customHeight="1" x14ac:dyDescent="0.25">
      <c r="C25142" s="158" t="s">
        <v>553</v>
      </c>
      <c r="D25142" s="159">
        <v>901.38</v>
      </c>
    </row>
    <row r="25143" spans="3:4" ht="15" hidden="1" customHeight="1" x14ac:dyDescent="0.25">
      <c r="C25143" s="160" t="s">
        <v>550</v>
      </c>
      <c r="D25143" s="161">
        <v>369.58</v>
      </c>
    </row>
    <row r="25144" spans="3:4" ht="15" hidden="1" customHeight="1" x14ac:dyDescent="0.25">
      <c r="C25144" s="158" t="s">
        <v>549</v>
      </c>
      <c r="D25144" s="159">
        <v>844.73</v>
      </c>
    </row>
    <row r="25145" spans="3:4" ht="15" hidden="1" customHeight="1" x14ac:dyDescent="0.25">
      <c r="C25145" s="160" t="s">
        <v>540</v>
      </c>
      <c r="D25145" s="161">
        <v>410.68</v>
      </c>
    </row>
    <row r="25146" spans="3:4" ht="15" hidden="1" customHeight="1" x14ac:dyDescent="0.25">
      <c r="C25146" s="158" t="s">
        <v>543</v>
      </c>
      <c r="D25146" s="159">
        <v>273.5</v>
      </c>
    </row>
    <row r="25147" spans="3:4" ht="15" hidden="1" customHeight="1" x14ac:dyDescent="0.25">
      <c r="C25147" s="160" t="s">
        <v>552</v>
      </c>
      <c r="D25147" s="161">
        <v>858.92</v>
      </c>
    </row>
    <row r="25148" spans="3:4" ht="15" hidden="1" customHeight="1" x14ac:dyDescent="0.25">
      <c r="C25148" s="158" t="s">
        <v>551</v>
      </c>
      <c r="D25148" s="159">
        <v>242.26</v>
      </c>
    </row>
    <row r="25149" spans="3:4" ht="15" hidden="1" customHeight="1" x14ac:dyDescent="0.25">
      <c r="C25149" s="160" t="s">
        <v>549</v>
      </c>
      <c r="D25149" s="161">
        <v>463.57</v>
      </c>
    </row>
    <row r="25150" spans="3:4" ht="15" hidden="1" customHeight="1" x14ac:dyDescent="0.25">
      <c r="C25150" s="158" t="s">
        <v>548</v>
      </c>
      <c r="D25150" s="159">
        <v>956.39</v>
      </c>
    </row>
    <row r="25151" spans="3:4" ht="15" hidden="1" customHeight="1" x14ac:dyDescent="0.25">
      <c r="C25151" s="160" t="s">
        <v>542</v>
      </c>
      <c r="D25151" s="161">
        <v>264.99</v>
      </c>
    </row>
    <row r="25152" spans="3:4" ht="15" hidden="1" customHeight="1" x14ac:dyDescent="0.25">
      <c r="C25152" s="158" t="s">
        <v>552</v>
      </c>
      <c r="D25152" s="159">
        <v>839.16</v>
      </c>
    </row>
    <row r="25153" spans="3:4" ht="15" hidden="1" customHeight="1" x14ac:dyDescent="0.25">
      <c r="C25153" s="160" t="s">
        <v>547</v>
      </c>
      <c r="D25153" s="161">
        <v>118.29</v>
      </c>
    </row>
    <row r="25154" spans="3:4" ht="15" hidden="1" customHeight="1" x14ac:dyDescent="0.25">
      <c r="C25154" s="158" t="s">
        <v>540</v>
      </c>
      <c r="D25154" s="159">
        <v>554.91999999999996</v>
      </c>
    </row>
    <row r="25155" spans="3:4" ht="15" hidden="1" customHeight="1" x14ac:dyDescent="0.25">
      <c r="C25155" s="160" t="s">
        <v>307</v>
      </c>
      <c r="D25155" s="161">
        <v>1296.1199999999999</v>
      </c>
    </row>
    <row r="25156" spans="3:4" ht="15" hidden="1" customHeight="1" x14ac:dyDescent="0.25">
      <c r="C25156" s="158" t="s">
        <v>553</v>
      </c>
      <c r="D25156" s="159">
        <v>368.66</v>
      </c>
    </row>
    <row r="25157" spans="3:4" ht="15" hidden="1" customHeight="1" x14ac:dyDescent="0.25">
      <c r="C25157" s="160" t="s">
        <v>552</v>
      </c>
      <c r="D25157" s="161">
        <v>1075.3599999999999</v>
      </c>
    </row>
    <row r="25158" spans="3:4" ht="15" hidden="1" customHeight="1" x14ac:dyDescent="0.25">
      <c r="C25158" s="158" t="s">
        <v>549</v>
      </c>
      <c r="D25158" s="159">
        <v>699.35</v>
      </c>
    </row>
    <row r="25159" spans="3:4" ht="15" hidden="1" customHeight="1" x14ac:dyDescent="0.25">
      <c r="C25159" s="160" t="s">
        <v>307</v>
      </c>
      <c r="D25159" s="161">
        <v>1112.76</v>
      </c>
    </row>
    <row r="25160" spans="3:4" ht="15" hidden="1" customHeight="1" x14ac:dyDescent="0.25">
      <c r="C25160" s="158" t="s">
        <v>552</v>
      </c>
      <c r="D25160" s="159">
        <v>1068.79</v>
      </c>
    </row>
    <row r="25161" spans="3:4" ht="15" hidden="1" customHeight="1" x14ac:dyDescent="0.25">
      <c r="C25161" s="160" t="s">
        <v>540</v>
      </c>
      <c r="D25161" s="161">
        <v>570.65</v>
      </c>
    </row>
    <row r="25162" spans="3:4" ht="15" hidden="1" customHeight="1" x14ac:dyDescent="0.25">
      <c r="C25162" s="158" t="s">
        <v>553</v>
      </c>
      <c r="D25162" s="159">
        <v>842.71</v>
      </c>
    </row>
    <row r="25163" spans="3:4" ht="15" hidden="1" customHeight="1" x14ac:dyDescent="0.25">
      <c r="C25163" s="160" t="s">
        <v>558</v>
      </c>
      <c r="D25163" s="161">
        <v>914.86</v>
      </c>
    </row>
    <row r="25164" spans="3:4" ht="15" hidden="1" customHeight="1" x14ac:dyDescent="0.25">
      <c r="C25164" s="158" t="s">
        <v>539</v>
      </c>
      <c r="D25164" s="159">
        <v>281.52</v>
      </c>
    </row>
    <row r="25165" spans="3:4" ht="15" hidden="1" customHeight="1" x14ac:dyDescent="0.25">
      <c r="C25165" s="160" t="s">
        <v>308</v>
      </c>
      <c r="D25165" s="161">
        <v>480.75</v>
      </c>
    </row>
    <row r="25166" spans="3:4" ht="15" hidden="1" customHeight="1" x14ac:dyDescent="0.25">
      <c r="C25166" s="158" t="s">
        <v>546</v>
      </c>
      <c r="D25166" s="159">
        <v>754.28</v>
      </c>
    </row>
    <row r="25167" spans="3:4" ht="15" hidden="1" customHeight="1" x14ac:dyDescent="0.25">
      <c r="C25167" s="160" t="s">
        <v>552</v>
      </c>
      <c r="D25167" s="161">
        <v>498.74</v>
      </c>
    </row>
    <row r="25168" spans="3:4" ht="15" hidden="1" customHeight="1" x14ac:dyDescent="0.25">
      <c r="C25168" s="158" t="s">
        <v>547</v>
      </c>
      <c r="D25168" s="159">
        <v>767.76</v>
      </c>
    </row>
    <row r="25169" spans="3:4" ht="15" hidden="1" customHeight="1" x14ac:dyDescent="0.25">
      <c r="C25169" s="160" t="s">
        <v>552</v>
      </c>
      <c r="D25169" s="161">
        <v>345.05</v>
      </c>
    </row>
    <row r="25170" spans="3:4" ht="15" hidden="1" customHeight="1" x14ac:dyDescent="0.25">
      <c r="C25170" s="158" t="s">
        <v>546</v>
      </c>
      <c r="D25170" s="159">
        <v>215.49</v>
      </c>
    </row>
    <row r="25171" spans="3:4" ht="15" hidden="1" customHeight="1" x14ac:dyDescent="0.25">
      <c r="C25171" s="160" t="s">
        <v>541</v>
      </c>
      <c r="D25171" s="161">
        <v>813.09</v>
      </c>
    </row>
    <row r="25172" spans="3:4" ht="15" hidden="1" customHeight="1" x14ac:dyDescent="0.25">
      <c r="C25172" s="158" t="s">
        <v>554</v>
      </c>
      <c r="D25172" s="159">
        <v>1188.3599999999999</v>
      </c>
    </row>
    <row r="25173" spans="3:4" ht="15" hidden="1" customHeight="1" x14ac:dyDescent="0.25">
      <c r="C25173" s="160" t="s">
        <v>543</v>
      </c>
      <c r="D25173" s="161">
        <v>997.43</v>
      </c>
    </row>
    <row r="25174" spans="3:4" ht="15" hidden="1" customHeight="1" x14ac:dyDescent="0.25">
      <c r="C25174" s="158" t="s">
        <v>308</v>
      </c>
      <c r="D25174" s="159">
        <v>1036.98</v>
      </c>
    </row>
    <row r="25175" spans="3:4" ht="15" hidden="1" customHeight="1" x14ac:dyDescent="0.25">
      <c r="C25175" s="160" t="s">
        <v>549</v>
      </c>
      <c r="D25175" s="161">
        <v>743.41</v>
      </c>
    </row>
    <row r="25176" spans="3:4" ht="15" hidden="1" customHeight="1" x14ac:dyDescent="0.25">
      <c r="C25176" s="158" t="s">
        <v>556</v>
      </c>
      <c r="D25176" s="159">
        <v>618.94000000000005</v>
      </c>
    </row>
    <row r="25177" spans="3:4" ht="15" hidden="1" customHeight="1" x14ac:dyDescent="0.25">
      <c r="C25177" s="160" t="s">
        <v>540</v>
      </c>
      <c r="D25177" s="161">
        <v>1155.33</v>
      </c>
    </row>
    <row r="25178" spans="3:4" ht="15" hidden="1" customHeight="1" x14ac:dyDescent="0.25">
      <c r="C25178" s="158" t="s">
        <v>552</v>
      </c>
      <c r="D25178" s="159">
        <v>931.43</v>
      </c>
    </row>
    <row r="25179" spans="3:4" ht="15" hidden="1" customHeight="1" x14ac:dyDescent="0.25">
      <c r="C25179" s="160" t="s">
        <v>307</v>
      </c>
      <c r="D25179" s="161">
        <v>659.31</v>
      </c>
    </row>
    <row r="25180" spans="3:4" ht="15" hidden="1" customHeight="1" x14ac:dyDescent="0.25">
      <c r="C25180" s="158" t="s">
        <v>312</v>
      </c>
      <c r="D25180" s="159">
        <v>621.02</v>
      </c>
    </row>
    <row r="25181" spans="3:4" ht="15" hidden="1" customHeight="1" x14ac:dyDescent="0.25">
      <c r="C25181" s="160" t="s">
        <v>309</v>
      </c>
      <c r="D25181" s="161">
        <v>525.27</v>
      </c>
    </row>
    <row r="25182" spans="3:4" ht="15" hidden="1" customHeight="1" x14ac:dyDescent="0.25">
      <c r="C25182" s="158" t="s">
        <v>546</v>
      </c>
      <c r="D25182" s="159">
        <v>264.52999999999997</v>
      </c>
    </row>
    <row r="25183" spans="3:4" ht="15" hidden="1" customHeight="1" x14ac:dyDescent="0.25">
      <c r="C25183" s="160" t="s">
        <v>544</v>
      </c>
      <c r="D25183" s="161">
        <v>1184.21</v>
      </c>
    </row>
    <row r="25184" spans="3:4" ht="15" hidden="1" customHeight="1" x14ac:dyDescent="0.25">
      <c r="C25184" s="158" t="s">
        <v>544</v>
      </c>
      <c r="D25184" s="159">
        <v>91.55</v>
      </c>
    </row>
    <row r="25185" spans="3:4" ht="15" hidden="1" customHeight="1" x14ac:dyDescent="0.25">
      <c r="C25185" s="160" t="s">
        <v>547</v>
      </c>
      <c r="D25185" s="161">
        <v>1065.48</v>
      </c>
    </row>
    <row r="25186" spans="3:4" ht="15" hidden="1" customHeight="1" x14ac:dyDescent="0.25">
      <c r="C25186" s="158" t="s">
        <v>549</v>
      </c>
      <c r="D25186" s="159">
        <v>404.77</v>
      </c>
    </row>
    <row r="25187" spans="3:4" ht="15" hidden="1" customHeight="1" x14ac:dyDescent="0.25">
      <c r="C25187" s="160" t="s">
        <v>553</v>
      </c>
      <c r="D25187" s="161">
        <v>203.13</v>
      </c>
    </row>
    <row r="25188" spans="3:4" ht="15" hidden="1" customHeight="1" x14ac:dyDescent="0.25">
      <c r="C25188" s="158" t="s">
        <v>549</v>
      </c>
      <c r="D25188" s="159">
        <v>576.22</v>
      </c>
    </row>
    <row r="25189" spans="3:4" ht="15" hidden="1" customHeight="1" x14ac:dyDescent="0.25">
      <c r="C25189" s="160" t="s">
        <v>312</v>
      </c>
      <c r="D25189" s="161">
        <v>742.51</v>
      </c>
    </row>
    <row r="25190" spans="3:4" ht="15" hidden="1" customHeight="1" x14ac:dyDescent="0.25">
      <c r="C25190" s="158" t="s">
        <v>545</v>
      </c>
      <c r="D25190" s="159">
        <v>1296.9100000000001</v>
      </c>
    </row>
    <row r="25191" spans="3:4" ht="15" hidden="1" customHeight="1" x14ac:dyDescent="0.25">
      <c r="C25191" s="160" t="s">
        <v>312</v>
      </c>
      <c r="D25191" s="161">
        <v>319.44</v>
      </c>
    </row>
    <row r="25192" spans="3:4" ht="15" hidden="1" customHeight="1" x14ac:dyDescent="0.25">
      <c r="C25192" s="158" t="s">
        <v>546</v>
      </c>
      <c r="D25192" s="159">
        <v>459.61</v>
      </c>
    </row>
    <row r="25193" spans="3:4" ht="15" hidden="1" customHeight="1" x14ac:dyDescent="0.25">
      <c r="C25193" s="160" t="s">
        <v>547</v>
      </c>
      <c r="D25193" s="161">
        <v>426.83</v>
      </c>
    </row>
    <row r="25194" spans="3:4" ht="15" hidden="1" customHeight="1" x14ac:dyDescent="0.25">
      <c r="C25194" s="158" t="s">
        <v>552</v>
      </c>
      <c r="D25194" s="159">
        <v>1030.97</v>
      </c>
    </row>
    <row r="25195" spans="3:4" ht="15" hidden="1" customHeight="1" x14ac:dyDescent="0.25">
      <c r="C25195" s="160" t="s">
        <v>312</v>
      </c>
      <c r="D25195" s="161">
        <v>431.81</v>
      </c>
    </row>
    <row r="25196" spans="3:4" ht="15" hidden="1" customHeight="1" x14ac:dyDescent="0.25">
      <c r="C25196" s="158" t="s">
        <v>307</v>
      </c>
      <c r="D25196" s="159">
        <v>479.11</v>
      </c>
    </row>
    <row r="25197" spans="3:4" ht="15" hidden="1" customHeight="1" x14ac:dyDescent="0.25">
      <c r="C25197" s="160" t="s">
        <v>309</v>
      </c>
      <c r="D25197" s="161">
        <v>38.380000000000003</v>
      </c>
    </row>
    <row r="25198" spans="3:4" ht="15" hidden="1" customHeight="1" x14ac:dyDescent="0.25">
      <c r="C25198" s="158" t="s">
        <v>545</v>
      </c>
      <c r="D25198" s="159">
        <v>413.14</v>
      </c>
    </row>
    <row r="25199" spans="3:4" ht="15" hidden="1" customHeight="1" x14ac:dyDescent="0.25">
      <c r="C25199" s="160" t="s">
        <v>544</v>
      </c>
      <c r="D25199" s="161">
        <v>162.30000000000001</v>
      </c>
    </row>
    <row r="25200" spans="3:4" ht="15" hidden="1" customHeight="1" x14ac:dyDescent="0.25">
      <c r="C25200" s="158" t="s">
        <v>539</v>
      </c>
      <c r="D25200" s="159">
        <v>1269.31</v>
      </c>
    </row>
    <row r="25201" spans="3:4" ht="15" hidden="1" customHeight="1" x14ac:dyDescent="0.25">
      <c r="C25201" s="160" t="s">
        <v>539</v>
      </c>
      <c r="D25201" s="161">
        <v>1233.69</v>
      </c>
    </row>
    <row r="25202" spans="3:4" ht="15" hidden="1" customHeight="1" x14ac:dyDescent="0.25">
      <c r="C25202" s="158" t="s">
        <v>553</v>
      </c>
      <c r="D25202" s="159">
        <v>238.44</v>
      </c>
    </row>
    <row r="25203" spans="3:4" ht="15" hidden="1" customHeight="1" x14ac:dyDescent="0.25">
      <c r="C25203" s="160" t="s">
        <v>552</v>
      </c>
      <c r="D25203" s="161">
        <v>848.02</v>
      </c>
    </row>
    <row r="25204" spans="3:4" ht="15" hidden="1" customHeight="1" x14ac:dyDescent="0.25">
      <c r="C25204" s="158" t="s">
        <v>309</v>
      </c>
      <c r="D25204" s="159">
        <v>620.62</v>
      </c>
    </row>
    <row r="25205" spans="3:4" ht="15" hidden="1" customHeight="1" x14ac:dyDescent="0.25">
      <c r="C25205" s="160" t="s">
        <v>312</v>
      </c>
      <c r="D25205" s="161">
        <v>1016.97</v>
      </c>
    </row>
    <row r="25206" spans="3:4" ht="15" hidden="1" customHeight="1" x14ac:dyDescent="0.25">
      <c r="C25206" s="158" t="s">
        <v>552</v>
      </c>
      <c r="D25206" s="159">
        <v>524.01</v>
      </c>
    </row>
    <row r="25207" spans="3:4" ht="15" hidden="1" customHeight="1" x14ac:dyDescent="0.25">
      <c r="C25207" s="160" t="s">
        <v>545</v>
      </c>
      <c r="D25207" s="161">
        <v>644.4</v>
      </c>
    </row>
    <row r="25208" spans="3:4" ht="15" hidden="1" customHeight="1" x14ac:dyDescent="0.25">
      <c r="C25208" s="158" t="s">
        <v>543</v>
      </c>
      <c r="D25208" s="159">
        <v>145.59</v>
      </c>
    </row>
    <row r="25209" spans="3:4" ht="15" hidden="1" customHeight="1" x14ac:dyDescent="0.25">
      <c r="C25209" s="160" t="s">
        <v>547</v>
      </c>
      <c r="D25209" s="161">
        <v>44.05</v>
      </c>
    </row>
    <row r="25210" spans="3:4" ht="15" hidden="1" customHeight="1" x14ac:dyDescent="0.25">
      <c r="C25210" s="158" t="s">
        <v>547</v>
      </c>
      <c r="D25210" s="159">
        <v>409.59</v>
      </c>
    </row>
    <row r="25211" spans="3:4" ht="15" hidden="1" customHeight="1" x14ac:dyDescent="0.25">
      <c r="C25211" s="160" t="s">
        <v>309</v>
      </c>
      <c r="D25211" s="161">
        <v>325.66000000000003</v>
      </c>
    </row>
    <row r="25212" spans="3:4" ht="15" hidden="1" customHeight="1" x14ac:dyDescent="0.25">
      <c r="C25212" s="158" t="s">
        <v>550</v>
      </c>
      <c r="D25212" s="159">
        <v>1269.3800000000001</v>
      </c>
    </row>
    <row r="25213" spans="3:4" ht="15" hidden="1" customHeight="1" x14ac:dyDescent="0.25">
      <c r="C25213" s="160" t="s">
        <v>539</v>
      </c>
      <c r="D25213" s="161">
        <v>1210.93</v>
      </c>
    </row>
    <row r="25214" spans="3:4" ht="15" hidden="1" customHeight="1" x14ac:dyDescent="0.25">
      <c r="C25214" s="158" t="s">
        <v>557</v>
      </c>
      <c r="D25214" s="159">
        <v>378.09</v>
      </c>
    </row>
    <row r="25215" spans="3:4" ht="15" hidden="1" customHeight="1" x14ac:dyDescent="0.25">
      <c r="C25215" s="160" t="s">
        <v>539</v>
      </c>
      <c r="D25215" s="161">
        <v>60.98</v>
      </c>
    </row>
    <row r="25216" spans="3:4" ht="15" hidden="1" customHeight="1" x14ac:dyDescent="0.25">
      <c r="C25216" s="158" t="s">
        <v>307</v>
      </c>
      <c r="D25216" s="159">
        <v>535.42999999999995</v>
      </c>
    </row>
    <row r="25217" spans="3:4" ht="15" hidden="1" customHeight="1" x14ac:dyDescent="0.25">
      <c r="C25217" s="160" t="s">
        <v>540</v>
      </c>
      <c r="D25217" s="161">
        <v>954.39</v>
      </c>
    </row>
    <row r="25218" spans="3:4" ht="15" hidden="1" customHeight="1" x14ac:dyDescent="0.25">
      <c r="C25218" s="158" t="s">
        <v>545</v>
      </c>
      <c r="D25218" s="159">
        <v>1162.3399999999999</v>
      </c>
    </row>
    <row r="25219" spans="3:4" ht="15" hidden="1" customHeight="1" x14ac:dyDescent="0.25">
      <c r="C25219" s="160" t="s">
        <v>542</v>
      </c>
      <c r="D25219" s="161">
        <v>1071.79</v>
      </c>
    </row>
    <row r="25220" spans="3:4" ht="15" hidden="1" customHeight="1" x14ac:dyDescent="0.25">
      <c r="C25220" s="158" t="s">
        <v>543</v>
      </c>
      <c r="D25220" s="159">
        <v>817.5</v>
      </c>
    </row>
    <row r="25221" spans="3:4" ht="15" hidden="1" customHeight="1" x14ac:dyDescent="0.25">
      <c r="C25221" s="160" t="s">
        <v>558</v>
      </c>
      <c r="D25221" s="161">
        <v>570.03</v>
      </c>
    </row>
    <row r="25222" spans="3:4" ht="15" hidden="1" customHeight="1" x14ac:dyDescent="0.25">
      <c r="C25222" s="158" t="s">
        <v>546</v>
      </c>
      <c r="D25222" s="159">
        <v>1022.34</v>
      </c>
    </row>
    <row r="25223" spans="3:4" ht="15" hidden="1" customHeight="1" x14ac:dyDescent="0.25">
      <c r="C25223" s="160" t="s">
        <v>550</v>
      </c>
      <c r="D25223" s="161">
        <v>887.74</v>
      </c>
    </row>
    <row r="25224" spans="3:4" ht="15" hidden="1" customHeight="1" x14ac:dyDescent="0.25">
      <c r="C25224" s="158" t="s">
        <v>539</v>
      </c>
      <c r="D25224" s="159">
        <v>448.6</v>
      </c>
    </row>
    <row r="25225" spans="3:4" ht="15" hidden="1" customHeight="1" x14ac:dyDescent="0.25">
      <c r="C25225" s="160" t="s">
        <v>541</v>
      </c>
      <c r="D25225" s="161">
        <v>84.66</v>
      </c>
    </row>
    <row r="25226" spans="3:4" ht="15" hidden="1" customHeight="1" x14ac:dyDescent="0.25">
      <c r="C25226" s="158" t="s">
        <v>307</v>
      </c>
      <c r="D25226" s="159">
        <v>1194.32</v>
      </c>
    </row>
    <row r="25227" spans="3:4" ht="15" hidden="1" customHeight="1" x14ac:dyDescent="0.25">
      <c r="C25227" s="160" t="s">
        <v>551</v>
      </c>
      <c r="D25227" s="161">
        <v>407.8</v>
      </c>
    </row>
    <row r="25228" spans="3:4" ht="15" hidden="1" customHeight="1" x14ac:dyDescent="0.25">
      <c r="C25228" s="158" t="s">
        <v>543</v>
      </c>
      <c r="D25228" s="159">
        <v>885.85</v>
      </c>
    </row>
    <row r="25229" spans="3:4" ht="15" hidden="1" customHeight="1" x14ac:dyDescent="0.25">
      <c r="C25229" s="160" t="s">
        <v>553</v>
      </c>
      <c r="D25229" s="161">
        <v>1010.84</v>
      </c>
    </row>
    <row r="25230" spans="3:4" ht="15" hidden="1" customHeight="1" x14ac:dyDescent="0.25">
      <c r="C25230" s="158" t="s">
        <v>557</v>
      </c>
      <c r="D25230" s="159">
        <v>532.9</v>
      </c>
    </row>
    <row r="25231" spans="3:4" ht="15" hidden="1" customHeight="1" x14ac:dyDescent="0.25">
      <c r="C25231" s="160" t="s">
        <v>543</v>
      </c>
      <c r="D25231" s="161">
        <v>1162.94</v>
      </c>
    </row>
    <row r="25232" spans="3:4" ht="15" hidden="1" customHeight="1" x14ac:dyDescent="0.25">
      <c r="C25232" s="158" t="s">
        <v>539</v>
      </c>
      <c r="D25232" s="159">
        <v>510.61</v>
      </c>
    </row>
    <row r="25233" spans="3:4" ht="15" hidden="1" customHeight="1" x14ac:dyDescent="0.25">
      <c r="C25233" s="160" t="s">
        <v>553</v>
      </c>
      <c r="D25233" s="161">
        <v>808.4</v>
      </c>
    </row>
    <row r="25234" spans="3:4" ht="15" hidden="1" customHeight="1" x14ac:dyDescent="0.25">
      <c r="C25234" s="158" t="s">
        <v>549</v>
      </c>
      <c r="D25234" s="159">
        <v>680.6</v>
      </c>
    </row>
    <row r="25235" spans="3:4" ht="15" hidden="1" customHeight="1" x14ac:dyDescent="0.25">
      <c r="C25235" s="160" t="s">
        <v>547</v>
      </c>
      <c r="D25235" s="161">
        <v>458.61</v>
      </c>
    </row>
    <row r="25236" spans="3:4" ht="15" hidden="1" customHeight="1" x14ac:dyDescent="0.25">
      <c r="C25236" s="158" t="s">
        <v>307</v>
      </c>
      <c r="D25236" s="159">
        <v>1162.53</v>
      </c>
    </row>
    <row r="25237" spans="3:4" ht="15" hidden="1" customHeight="1" x14ac:dyDescent="0.25">
      <c r="C25237" s="160" t="s">
        <v>309</v>
      </c>
      <c r="D25237" s="161">
        <v>444.06</v>
      </c>
    </row>
    <row r="25238" spans="3:4" ht="15" hidden="1" customHeight="1" x14ac:dyDescent="0.25">
      <c r="C25238" s="158" t="s">
        <v>540</v>
      </c>
      <c r="D25238" s="159">
        <v>246.91</v>
      </c>
    </row>
    <row r="25239" spans="3:4" ht="15" hidden="1" customHeight="1" x14ac:dyDescent="0.25">
      <c r="C25239" s="160" t="s">
        <v>307</v>
      </c>
      <c r="D25239" s="161">
        <v>688.44</v>
      </c>
    </row>
    <row r="25240" spans="3:4" ht="15" hidden="1" customHeight="1" x14ac:dyDescent="0.25">
      <c r="C25240" s="158" t="s">
        <v>539</v>
      </c>
      <c r="D25240" s="159">
        <v>524.07000000000005</v>
      </c>
    </row>
    <row r="25241" spans="3:4" ht="15" hidden="1" customHeight="1" x14ac:dyDescent="0.25">
      <c r="C25241" s="160" t="s">
        <v>548</v>
      </c>
      <c r="D25241" s="161">
        <v>1023.17</v>
      </c>
    </row>
    <row r="25242" spans="3:4" ht="15" hidden="1" customHeight="1" x14ac:dyDescent="0.25">
      <c r="C25242" s="158" t="s">
        <v>543</v>
      </c>
      <c r="D25242" s="159">
        <v>654.17999999999995</v>
      </c>
    </row>
    <row r="25243" spans="3:4" ht="15" hidden="1" customHeight="1" x14ac:dyDescent="0.25">
      <c r="C25243" s="160" t="s">
        <v>547</v>
      </c>
      <c r="D25243" s="161">
        <v>1211.29</v>
      </c>
    </row>
    <row r="25244" spans="3:4" ht="15" hidden="1" customHeight="1" x14ac:dyDescent="0.25">
      <c r="C25244" s="158" t="s">
        <v>552</v>
      </c>
      <c r="D25244" s="159">
        <v>812.92</v>
      </c>
    </row>
    <row r="25245" spans="3:4" ht="15" hidden="1" customHeight="1" x14ac:dyDescent="0.25">
      <c r="C25245" s="160" t="s">
        <v>549</v>
      </c>
      <c r="D25245" s="161">
        <v>421.94</v>
      </c>
    </row>
    <row r="25246" spans="3:4" ht="15" hidden="1" customHeight="1" x14ac:dyDescent="0.25">
      <c r="C25246" s="158" t="s">
        <v>554</v>
      </c>
      <c r="D25246" s="159">
        <v>1036.42</v>
      </c>
    </row>
    <row r="25247" spans="3:4" ht="15" hidden="1" customHeight="1" x14ac:dyDescent="0.25">
      <c r="C25247" s="160" t="s">
        <v>544</v>
      </c>
      <c r="D25247" s="161">
        <v>490.85</v>
      </c>
    </row>
    <row r="25248" spans="3:4" ht="15" hidden="1" customHeight="1" x14ac:dyDescent="0.25">
      <c r="C25248" s="158" t="s">
        <v>546</v>
      </c>
      <c r="D25248" s="159">
        <v>55.96</v>
      </c>
    </row>
    <row r="25249" spans="3:4" ht="15" hidden="1" customHeight="1" x14ac:dyDescent="0.25">
      <c r="C25249" s="160" t="s">
        <v>307</v>
      </c>
      <c r="D25249" s="161">
        <v>410.24</v>
      </c>
    </row>
    <row r="25250" spans="3:4" ht="15" hidden="1" customHeight="1" x14ac:dyDescent="0.25">
      <c r="C25250" s="158" t="s">
        <v>309</v>
      </c>
      <c r="D25250" s="159">
        <v>1284.31</v>
      </c>
    </row>
    <row r="25251" spans="3:4" ht="15" hidden="1" customHeight="1" x14ac:dyDescent="0.25">
      <c r="C25251" s="160" t="s">
        <v>541</v>
      </c>
      <c r="D25251" s="161">
        <v>542.59</v>
      </c>
    </row>
    <row r="25252" spans="3:4" ht="15" hidden="1" customHeight="1" x14ac:dyDescent="0.25">
      <c r="C25252" s="158" t="s">
        <v>545</v>
      </c>
      <c r="D25252" s="159">
        <v>279.25</v>
      </c>
    </row>
    <row r="25253" spans="3:4" ht="15" hidden="1" customHeight="1" x14ac:dyDescent="0.25">
      <c r="C25253" s="160" t="s">
        <v>542</v>
      </c>
      <c r="D25253" s="161">
        <v>795.2</v>
      </c>
    </row>
    <row r="25254" spans="3:4" ht="15" hidden="1" customHeight="1" x14ac:dyDescent="0.25">
      <c r="C25254" s="158" t="s">
        <v>542</v>
      </c>
      <c r="D25254" s="159">
        <v>698.22</v>
      </c>
    </row>
    <row r="25255" spans="3:4" ht="15" hidden="1" customHeight="1" x14ac:dyDescent="0.25">
      <c r="C25255" s="160" t="s">
        <v>544</v>
      </c>
      <c r="D25255" s="161">
        <v>1293.19</v>
      </c>
    </row>
    <row r="25256" spans="3:4" ht="15" hidden="1" customHeight="1" x14ac:dyDescent="0.25">
      <c r="C25256" s="158" t="s">
        <v>546</v>
      </c>
      <c r="D25256" s="159">
        <v>658.23</v>
      </c>
    </row>
    <row r="25257" spans="3:4" ht="15" hidden="1" customHeight="1" x14ac:dyDescent="0.25">
      <c r="C25257" s="160" t="s">
        <v>312</v>
      </c>
      <c r="D25257" s="161">
        <v>1203.55</v>
      </c>
    </row>
    <row r="25258" spans="3:4" ht="15" hidden="1" customHeight="1" x14ac:dyDescent="0.25">
      <c r="C25258" s="158" t="s">
        <v>539</v>
      </c>
      <c r="D25258" s="159">
        <v>513.82000000000005</v>
      </c>
    </row>
    <row r="25259" spans="3:4" ht="15" hidden="1" customHeight="1" x14ac:dyDescent="0.25">
      <c r="C25259" s="160" t="s">
        <v>554</v>
      </c>
      <c r="D25259" s="161">
        <v>1148.95</v>
      </c>
    </row>
    <row r="25260" spans="3:4" ht="15" hidden="1" customHeight="1" x14ac:dyDescent="0.25">
      <c r="C25260" s="158" t="s">
        <v>550</v>
      </c>
      <c r="D25260" s="159">
        <v>791.3</v>
      </c>
    </row>
    <row r="25261" spans="3:4" ht="15" hidden="1" customHeight="1" x14ac:dyDescent="0.25">
      <c r="C25261" s="160" t="s">
        <v>545</v>
      </c>
      <c r="D25261" s="161">
        <v>710.47</v>
      </c>
    </row>
    <row r="25262" spans="3:4" ht="15" hidden="1" customHeight="1" x14ac:dyDescent="0.25">
      <c r="C25262" s="158" t="s">
        <v>542</v>
      </c>
      <c r="D25262" s="159">
        <v>395.49</v>
      </c>
    </row>
    <row r="25263" spans="3:4" ht="15" hidden="1" customHeight="1" x14ac:dyDescent="0.25">
      <c r="C25263" s="160" t="s">
        <v>552</v>
      </c>
      <c r="D25263" s="161">
        <v>1158.73</v>
      </c>
    </row>
    <row r="25264" spans="3:4" ht="15" hidden="1" customHeight="1" x14ac:dyDescent="0.25">
      <c r="C25264" s="158" t="s">
        <v>547</v>
      </c>
      <c r="D25264" s="159">
        <v>1002.66</v>
      </c>
    </row>
    <row r="25265" spans="3:4" ht="15" hidden="1" customHeight="1" x14ac:dyDescent="0.25">
      <c r="C25265" s="160" t="s">
        <v>545</v>
      </c>
      <c r="D25265" s="161">
        <v>704.83</v>
      </c>
    </row>
    <row r="25266" spans="3:4" ht="15" hidden="1" customHeight="1" x14ac:dyDescent="0.25">
      <c r="C25266" s="158" t="s">
        <v>558</v>
      </c>
      <c r="D25266" s="159">
        <v>314.7</v>
      </c>
    </row>
    <row r="25267" spans="3:4" ht="15" hidden="1" customHeight="1" x14ac:dyDescent="0.25">
      <c r="C25267" s="160" t="s">
        <v>555</v>
      </c>
      <c r="D25267" s="161">
        <v>967.88</v>
      </c>
    </row>
    <row r="25268" spans="3:4" ht="15" hidden="1" customHeight="1" x14ac:dyDescent="0.25">
      <c r="C25268" s="158" t="s">
        <v>541</v>
      </c>
      <c r="D25268" s="159">
        <v>1005.71</v>
      </c>
    </row>
    <row r="25269" spans="3:4" ht="15" hidden="1" customHeight="1" x14ac:dyDescent="0.25">
      <c r="C25269" s="160" t="s">
        <v>548</v>
      </c>
      <c r="D25269" s="161">
        <v>1041.74</v>
      </c>
    </row>
    <row r="25270" spans="3:4" ht="15" hidden="1" customHeight="1" x14ac:dyDescent="0.25">
      <c r="C25270" s="158" t="s">
        <v>547</v>
      </c>
      <c r="D25270" s="159">
        <v>969.79</v>
      </c>
    </row>
    <row r="25271" spans="3:4" ht="15" hidden="1" customHeight="1" x14ac:dyDescent="0.25">
      <c r="C25271" s="160" t="s">
        <v>558</v>
      </c>
      <c r="D25271" s="161">
        <v>1270.1300000000001</v>
      </c>
    </row>
    <row r="25272" spans="3:4" ht="15" hidden="1" customHeight="1" x14ac:dyDescent="0.25">
      <c r="C25272" s="158" t="s">
        <v>539</v>
      </c>
      <c r="D25272" s="159">
        <v>75.62</v>
      </c>
    </row>
    <row r="25273" spans="3:4" ht="15" hidden="1" customHeight="1" x14ac:dyDescent="0.25">
      <c r="C25273" s="160" t="s">
        <v>308</v>
      </c>
      <c r="D25273" s="161">
        <v>71.650000000000006</v>
      </c>
    </row>
    <row r="25274" spans="3:4" ht="15" hidden="1" customHeight="1" x14ac:dyDescent="0.25">
      <c r="C25274" s="158" t="s">
        <v>539</v>
      </c>
      <c r="D25274" s="159">
        <v>659.01</v>
      </c>
    </row>
    <row r="25275" spans="3:4" ht="15" hidden="1" customHeight="1" x14ac:dyDescent="0.25">
      <c r="C25275" s="160" t="s">
        <v>547</v>
      </c>
      <c r="D25275" s="161">
        <v>883.46</v>
      </c>
    </row>
    <row r="25276" spans="3:4" ht="15" hidden="1" customHeight="1" x14ac:dyDescent="0.25">
      <c r="C25276" s="158" t="s">
        <v>550</v>
      </c>
      <c r="D25276" s="159">
        <v>165.49</v>
      </c>
    </row>
    <row r="25277" spans="3:4" ht="15" hidden="1" customHeight="1" x14ac:dyDescent="0.25">
      <c r="C25277" s="160" t="s">
        <v>540</v>
      </c>
      <c r="D25277" s="161">
        <v>463.11</v>
      </c>
    </row>
    <row r="25278" spans="3:4" ht="15" hidden="1" customHeight="1" x14ac:dyDescent="0.25">
      <c r="C25278" s="158" t="s">
        <v>542</v>
      </c>
      <c r="D25278" s="159">
        <v>1175.24</v>
      </c>
    </row>
    <row r="25279" spans="3:4" ht="15" hidden="1" customHeight="1" x14ac:dyDescent="0.25">
      <c r="C25279" s="160" t="s">
        <v>312</v>
      </c>
      <c r="D25279" s="161">
        <v>421.23</v>
      </c>
    </row>
    <row r="25280" spans="3:4" ht="15" hidden="1" customHeight="1" x14ac:dyDescent="0.25">
      <c r="C25280" s="158" t="s">
        <v>546</v>
      </c>
      <c r="D25280" s="159">
        <v>927.87</v>
      </c>
    </row>
    <row r="25281" spans="3:4" ht="15" hidden="1" customHeight="1" x14ac:dyDescent="0.25">
      <c r="C25281" s="160" t="s">
        <v>307</v>
      </c>
      <c r="D25281" s="161">
        <v>1159.3900000000001</v>
      </c>
    </row>
    <row r="25282" spans="3:4" ht="15" hidden="1" customHeight="1" x14ac:dyDescent="0.25">
      <c r="C25282" s="158" t="s">
        <v>546</v>
      </c>
      <c r="D25282" s="159">
        <v>736.19</v>
      </c>
    </row>
    <row r="25283" spans="3:4" ht="15" hidden="1" customHeight="1" x14ac:dyDescent="0.25">
      <c r="C25283" s="160" t="s">
        <v>555</v>
      </c>
      <c r="D25283" s="161">
        <v>1266.98</v>
      </c>
    </row>
    <row r="25284" spans="3:4" ht="15" hidden="1" customHeight="1" x14ac:dyDescent="0.25">
      <c r="C25284" s="158" t="s">
        <v>307</v>
      </c>
      <c r="D25284" s="159">
        <v>1074.22</v>
      </c>
    </row>
    <row r="25285" spans="3:4" ht="15" hidden="1" customHeight="1" x14ac:dyDescent="0.25">
      <c r="C25285" s="160" t="s">
        <v>547</v>
      </c>
      <c r="D25285" s="161">
        <v>131.31</v>
      </c>
    </row>
    <row r="25286" spans="3:4" ht="15" hidden="1" customHeight="1" x14ac:dyDescent="0.25">
      <c r="C25286" s="158" t="s">
        <v>555</v>
      </c>
      <c r="D25286" s="159">
        <v>461.89</v>
      </c>
    </row>
    <row r="25287" spans="3:4" ht="15" hidden="1" customHeight="1" x14ac:dyDescent="0.25">
      <c r="C25287" s="160" t="s">
        <v>539</v>
      </c>
      <c r="D25287" s="161">
        <v>47.1</v>
      </c>
    </row>
    <row r="25288" spans="3:4" ht="15" hidden="1" customHeight="1" x14ac:dyDescent="0.25">
      <c r="C25288" s="158" t="s">
        <v>558</v>
      </c>
      <c r="D25288" s="159">
        <v>559.66</v>
      </c>
    </row>
    <row r="25289" spans="3:4" ht="15" hidden="1" customHeight="1" x14ac:dyDescent="0.25">
      <c r="C25289" s="160" t="s">
        <v>307</v>
      </c>
      <c r="D25289" s="161">
        <v>619.25</v>
      </c>
    </row>
    <row r="25290" spans="3:4" ht="15" hidden="1" customHeight="1" x14ac:dyDescent="0.25">
      <c r="C25290" s="158" t="s">
        <v>553</v>
      </c>
      <c r="D25290" s="159">
        <v>138.72999999999999</v>
      </c>
    </row>
    <row r="25291" spans="3:4" ht="15" hidden="1" customHeight="1" x14ac:dyDescent="0.25">
      <c r="C25291" s="160" t="s">
        <v>312</v>
      </c>
      <c r="D25291" s="161">
        <v>233.83</v>
      </c>
    </row>
    <row r="25292" spans="3:4" ht="15" hidden="1" customHeight="1" x14ac:dyDescent="0.25">
      <c r="C25292" s="158" t="s">
        <v>543</v>
      </c>
      <c r="D25292" s="159">
        <v>1221.08</v>
      </c>
    </row>
    <row r="25293" spans="3:4" ht="15" hidden="1" customHeight="1" x14ac:dyDescent="0.25">
      <c r="C25293" s="160" t="s">
        <v>545</v>
      </c>
      <c r="D25293" s="161">
        <v>1268.71</v>
      </c>
    </row>
    <row r="25294" spans="3:4" ht="15" hidden="1" customHeight="1" x14ac:dyDescent="0.25">
      <c r="C25294" s="158" t="s">
        <v>544</v>
      </c>
      <c r="D25294" s="159">
        <v>289.45999999999998</v>
      </c>
    </row>
    <row r="25295" spans="3:4" ht="15" hidden="1" customHeight="1" x14ac:dyDescent="0.25">
      <c r="C25295" s="160" t="s">
        <v>307</v>
      </c>
      <c r="D25295" s="161">
        <v>863.42</v>
      </c>
    </row>
    <row r="25296" spans="3:4" ht="15" hidden="1" customHeight="1" x14ac:dyDescent="0.25">
      <c r="C25296" s="158" t="s">
        <v>307</v>
      </c>
      <c r="D25296" s="159">
        <v>762.19</v>
      </c>
    </row>
    <row r="25297" spans="3:4" ht="15" hidden="1" customHeight="1" x14ac:dyDescent="0.25">
      <c r="C25297" s="160" t="s">
        <v>307</v>
      </c>
      <c r="D25297" s="161">
        <v>1262.02</v>
      </c>
    </row>
    <row r="25298" spans="3:4" ht="15" hidden="1" customHeight="1" x14ac:dyDescent="0.25">
      <c r="C25298" s="158" t="s">
        <v>308</v>
      </c>
      <c r="D25298" s="159">
        <v>1097.3699999999999</v>
      </c>
    </row>
    <row r="25299" spans="3:4" ht="15" hidden="1" customHeight="1" x14ac:dyDescent="0.25">
      <c r="C25299" s="160" t="s">
        <v>549</v>
      </c>
      <c r="D25299" s="161">
        <v>1007.05</v>
      </c>
    </row>
    <row r="25300" spans="3:4" ht="15" hidden="1" customHeight="1" x14ac:dyDescent="0.25">
      <c r="C25300" s="158" t="s">
        <v>539</v>
      </c>
      <c r="D25300" s="159">
        <v>12.53</v>
      </c>
    </row>
    <row r="25301" spans="3:4" ht="15" hidden="1" customHeight="1" x14ac:dyDescent="0.25">
      <c r="C25301" s="160" t="s">
        <v>309</v>
      </c>
      <c r="D25301" s="161">
        <v>413.67</v>
      </c>
    </row>
    <row r="25302" spans="3:4" ht="15" hidden="1" customHeight="1" x14ac:dyDescent="0.25">
      <c r="C25302" s="158" t="s">
        <v>551</v>
      </c>
      <c r="D25302" s="159">
        <v>788.31</v>
      </c>
    </row>
    <row r="25303" spans="3:4" ht="15" hidden="1" customHeight="1" x14ac:dyDescent="0.25">
      <c r="C25303" s="160" t="s">
        <v>308</v>
      </c>
      <c r="D25303" s="161">
        <v>269.27</v>
      </c>
    </row>
    <row r="25304" spans="3:4" ht="15" hidden="1" customHeight="1" x14ac:dyDescent="0.25">
      <c r="C25304" s="158" t="s">
        <v>553</v>
      </c>
      <c r="D25304" s="159">
        <v>1187.71</v>
      </c>
    </row>
    <row r="25305" spans="3:4" ht="15" hidden="1" customHeight="1" x14ac:dyDescent="0.25">
      <c r="C25305" s="160" t="s">
        <v>540</v>
      </c>
      <c r="D25305" s="161">
        <v>21.42</v>
      </c>
    </row>
    <row r="25306" spans="3:4" ht="15" hidden="1" customHeight="1" x14ac:dyDescent="0.25">
      <c r="C25306" s="158" t="s">
        <v>539</v>
      </c>
      <c r="D25306" s="159">
        <v>504.27</v>
      </c>
    </row>
    <row r="25307" spans="3:4" ht="15" hidden="1" customHeight="1" x14ac:dyDescent="0.25">
      <c r="C25307" s="160" t="s">
        <v>547</v>
      </c>
      <c r="D25307" s="161">
        <v>502.01</v>
      </c>
    </row>
    <row r="25308" spans="3:4" ht="15" hidden="1" customHeight="1" x14ac:dyDescent="0.25">
      <c r="C25308" s="158" t="s">
        <v>309</v>
      </c>
      <c r="D25308" s="159">
        <v>969.61</v>
      </c>
    </row>
    <row r="25309" spans="3:4" ht="15" hidden="1" customHeight="1" x14ac:dyDescent="0.25">
      <c r="C25309" s="160" t="s">
        <v>558</v>
      </c>
      <c r="D25309" s="161">
        <v>622.54999999999995</v>
      </c>
    </row>
    <row r="25310" spans="3:4" ht="15" hidden="1" customHeight="1" x14ac:dyDescent="0.25">
      <c r="C25310" s="158" t="s">
        <v>545</v>
      </c>
      <c r="D25310" s="159">
        <v>839.12</v>
      </c>
    </row>
    <row r="25311" spans="3:4" ht="15" hidden="1" customHeight="1" x14ac:dyDescent="0.25">
      <c r="C25311" s="160" t="s">
        <v>542</v>
      </c>
      <c r="D25311" s="161">
        <v>413.23</v>
      </c>
    </row>
    <row r="25312" spans="3:4" ht="15" hidden="1" customHeight="1" x14ac:dyDescent="0.25">
      <c r="C25312" s="158" t="s">
        <v>542</v>
      </c>
      <c r="D25312" s="159">
        <v>255.88</v>
      </c>
    </row>
    <row r="25313" spans="3:4" ht="15" hidden="1" customHeight="1" x14ac:dyDescent="0.25">
      <c r="C25313" s="160" t="s">
        <v>308</v>
      </c>
      <c r="D25313" s="161">
        <v>488.53</v>
      </c>
    </row>
    <row r="25314" spans="3:4" ht="15" hidden="1" customHeight="1" x14ac:dyDescent="0.25">
      <c r="C25314" s="158" t="s">
        <v>540</v>
      </c>
      <c r="D25314" s="159">
        <v>529.24</v>
      </c>
    </row>
    <row r="25315" spans="3:4" ht="15" hidden="1" customHeight="1" x14ac:dyDescent="0.25">
      <c r="C25315" s="160" t="s">
        <v>553</v>
      </c>
      <c r="D25315" s="161">
        <v>313.08999999999997</v>
      </c>
    </row>
    <row r="25316" spans="3:4" ht="15" hidden="1" customHeight="1" x14ac:dyDescent="0.25">
      <c r="C25316" s="158" t="s">
        <v>543</v>
      </c>
      <c r="D25316" s="159">
        <v>1206.56</v>
      </c>
    </row>
    <row r="25317" spans="3:4" ht="15" hidden="1" customHeight="1" x14ac:dyDescent="0.25">
      <c r="C25317" s="160" t="s">
        <v>550</v>
      </c>
      <c r="D25317" s="161">
        <v>643.05999999999995</v>
      </c>
    </row>
    <row r="25318" spans="3:4" ht="15" hidden="1" customHeight="1" x14ac:dyDescent="0.25">
      <c r="C25318" s="158" t="s">
        <v>312</v>
      </c>
      <c r="D25318" s="159">
        <v>595.01</v>
      </c>
    </row>
    <row r="25319" spans="3:4" ht="15" hidden="1" customHeight="1" x14ac:dyDescent="0.25">
      <c r="C25319" s="160" t="s">
        <v>549</v>
      </c>
      <c r="D25319" s="161">
        <v>749.48</v>
      </c>
    </row>
    <row r="25320" spans="3:4" ht="15" hidden="1" customHeight="1" x14ac:dyDescent="0.25">
      <c r="C25320" s="158" t="s">
        <v>546</v>
      </c>
      <c r="D25320" s="159">
        <v>676.19</v>
      </c>
    </row>
    <row r="25321" spans="3:4" ht="15" hidden="1" customHeight="1" x14ac:dyDescent="0.25">
      <c r="C25321" s="160" t="s">
        <v>539</v>
      </c>
      <c r="D25321" s="161">
        <v>1187.96</v>
      </c>
    </row>
    <row r="25322" spans="3:4" ht="15" hidden="1" customHeight="1" x14ac:dyDescent="0.25">
      <c r="C25322" s="158" t="s">
        <v>552</v>
      </c>
      <c r="D25322" s="159">
        <v>295.44</v>
      </c>
    </row>
    <row r="25323" spans="3:4" ht="15" hidden="1" customHeight="1" x14ac:dyDescent="0.25">
      <c r="C25323" s="160" t="s">
        <v>307</v>
      </c>
      <c r="D25323" s="161">
        <v>1172.2</v>
      </c>
    </row>
    <row r="25324" spans="3:4" ht="15" hidden="1" customHeight="1" x14ac:dyDescent="0.25">
      <c r="C25324" s="158" t="s">
        <v>540</v>
      </c>
      <c r="D25324" s="159">
        <v>314.85000000000002</v>
      </c>
    </row>
    <row r="25325" spans="3:4" ht="15" hidden="1" customHeight="1" x14ac:dyDescent="0.25">
      <c r="C25325" s="160" t="s">
        <v>540</v>
      </c>
      <c r="D25325" s="161">
        <v>543.04999999999995</v>
      </c>
    </row>
    <row r="25326" spans="3:4" ht="15" hidden="1" customHeight="1" x14ac:dyDescent="0.25">
      <c r="C25326" s="158" t="s">
        <v>539</v>
      </c>
      <c r="D25326" s="159">
        <v>1254.67</v>
      </c>
    </row>
    <row r="25327" spans="3:4" ht="15" hidden="1" customHeight="1" x14ac:dyDescent="0.25">
      <c r="C25327" s="160" t="s">
        <v>540</v>
      </c>
      <c r="D25327" s="161">
        <v>628.17999999999995</v>
      </c>
    </row>
    <row r="25328" spans="3:4" ht="15" hidden="1" customHeight="1" x14ac:dyDescent="0.25">
      <c r="C25328" s="158" t="s">
        <v>547</v>
      </c>
      <c r="D25328" s="159">
        <v>53.32</v>
      </c>
    </row>
    <row r="25329" spans="3:4" ht="15" hidden="1" customHeight="1" x14ac:dyDescent="0.25">
      <c r="C25329" s="160" t="s">
        <v>552</v>
      </c>
      <c r="D25329" s="161">
        <v>676.45</v>
      </c>
    </row>
    <row r="25330" spans="3:4" ht="15" hidden="1" customHeight="1" x14ac:dyDescent="0.25">
      <c r="C25330" s="158" t="s">
        <v>545</v>
      </c>
      <c r="D25330" s="159">
        <v>577.66999999999996</v>
      </c>
    </row>
    <row r="25331" spans="3:4" ht="15" hidden="1" customHeight="1" x14ac:dyDescent="0.25">
      <c r="C25331" s="160" t="s">
        <v>539</v>
      </c>
      <c r="D25331" s="161">
        <v>189.62</v>
      </c>
    </row>
    <row r="25332" spans="3:4" ht="15" hidden="1" customHeight="1" x14ac:dyDescent="0.25">
      <c r="C25332" s="158" t="s">
        <v>547</v>
      </c>
      <c r="D25332" s="159">
        <v>524.9</v>
      </c>
    </row>
    <row r="25333" spans="3:4" ht="15" hidden="1" customHeight="1" x14ac:dyDescent="0.25">
      <c r="C25333" s="160" t="s">
        <v>541</v>
      </c>
      <c r="D25333" s="161">
        <v>778.06</v>
      </c>
    </row>
    <row r="25334" spans="3:4" ht="15" hidden="1" customHeight="1" x14ac:dyDescent="0.25">
      <c r="C25334" s="158" t="s">
        <v>553</v>
      </c>
      <c r="D25334" s="159">
        <v>425.54</v>
      </c>
    </row>
    <row r="25335" spans="3:4" ht="15" hidden="1" customHeight="1" x14ac:dyDescent="0.25">
      <c r="C25335" s="160" t="s">
        <v>546</v>
      </c>
      <c r="D25335" s="161">
        <v>378.25</v>
      </c>
    </row>
    <row r="25336" spans="3:4" ht="15" hidden="1" customHeight="1" x14ac:dyDescent="0.25">
      <c r="C25336" s="158" t="s">
        <v>540</v>
      </c>
      <c r="D25336" s="159">
        <v>330.25</v>
      </c>
    </row>
    <row r="25337" spans="3:4" ht="15" hidden="1" customHeight="1" x14ac:dyDescent="0.25">
      <c r="C25337" s="160" t="s">
        <v>312</v>
      </c>
      <c r="D25337" s="161">
        <v>846.27</v>
      </c>
    </row>
    <row r="25338" spans="3:4" ht="15" hidden="1" customHeight="1" x14ac:dyDescent="0.25">
      <c r="C25338" s="158" t="s">
        <v>553</v>
      </c>
      <c r="D25338" s="159">
        <v>585.53</v>
      </c>
    </row>
    <row r="25339" spans="3:4" ht="15" hidden="1" customHeight="1" x14ac:dyDescent="0.25">
      <c r="C25339" s="160" t="s">
        <v>550</v>
      </c>
      <c r="D25339" s="161">
        <v>1104.51</v>
      </c>
    </row>
    <row r="25340" spans="3:4" ht="15" hidden="1" customHeight="1" x14ac:dyDescent="0.25">
      <c r="C25340" s="158" t="s">
        <v>554</v>
      </c>
      <c r="D25340" s="159">
        <v>122.44</v>
      </c>
    </row>
    <row r="25341" spans="3:4" ht="15" hidden="1" customHeight="1" x14ac:dyDescent="0.25">
      <c r="C25341" s="160" t="s">
        <v>548</v>
      </c>
      <c r="D25341" s="161">
        <v>1173.58</v>
      </c>
    </row>
    <row r="25342" spans="3:4" ht="15" hidden="1" customHeight="1" x14ac:dyDescent="0.25">
      <c r="C25342" s="158" t="s">
        <v>312</v>
      </c>
      <c r="D25342" s="159">
        <v>578.42999999999995</v>
      </c>
    </row>
    <row r="25343" spans="3:4" ht="15" hidden="1" customHeight="1" x14ac:dyDescent="0.25">
      <c r="C25343" s="160" t="s">
        <v>548</v>
      </c>
      <c r="D25343" s="161">
        <v>1032.79</v>
      </c>
    </row>
    <row r="25344" spans="3:4" ht="15" hidden="1" customHeight="1" x14ac:dyDescent="0.25">
      <c r="C25344" s="158" t="s">
        <v>549</v>
      </c>
      <c r="D25344" s="159">
        <v>22.74</v>
      </c>
    </row>
    <row r="25345" spans="3:4" ht="15" hidden="1" customHeight="1" x14ac:dyDescent="0.25">
      <c r="C25345" s="160" t="s">
        <v>553</v>
      </c>
      <c r="D25345" s="161">
        <v>353.82</v>
      </c>
    </row>
    <row r="25346" spans="3:4" ht="15" hidden="1" customHeight="1" x14ac:dyDescent="0.25">
      <c r="C25346" s="158" t="s">
        <v>309</v>
      </c>
      <c r="D25346" s="159">
        <v>433.78</v>
      </c>
    </row>
    <row r="25347" spans="3:4" ht="15" hidden="1" customHeight="1" x14ac:dyDescent="0.25">
      <c r="C25347" s="160" t="s">
        <v>312</v>
      </c>
      <c r="D25347" s="161">
        <v>1049.0999999999999</v>
      </c>
    </row>
    <row r="25348" spans="3:4" ht="15" hidden="1" customHeight="1" x14ac:dyDescent="0.25">
      <c r="C25348" s="158" t="s">
        <v>553</v>
      </c>
      <c r="D25348" s="159">
        <v>578.64</v>
      </c>
    </row>
    <row r="25349" spans="3:4" ht="15" hidden="1" customHeight="1" x14ac:dyDescent="0.25">
      <c r="C25349" s="160" t="s">
        <v>312</v>
      </c>
      <c r="D25349" s="161">
        <v>603.53</v>
      </c>
    </row>
    <row r="25350" spans="3:4" ht="15" hidden="1" customHeight="1" x14ac:dyDescent="0.25">
      <c r="C25350" s="158" t="s">
        <v>546</v>
      </c>
      <c r="D25350" s="159">
        <v>763.49</v>
      </c>
    </row>
    <row r="25351" spans="3:4" ht="15" hidden="1" customHeight="1" x14ac:dyDescent="0.25">
      <c r="C25351" s="160" t="s">
        <v>309</v>
      </c>
      <c r="D25351" s="161">
        <v>615.01</v>
      </c>
    </row>
    <row r="25352" spans="3:4" ht="15" hidden="1" customHeight="1" x14ac:dyDescent="0.25">
      <c r="C25352" s="158" t="s">
        <v>551</v>
      </c>
      <c r="D25352" s="159">
        <v>1263.6600000000001</v>
      </c>
    </row>
    <row r="25353" spans="3:4" ht="15" hidden="1" customHeight="1" x14ac:dyDescent="0.25">
      <c r="C25353" s="160" t="s">
        <v>554</v>
      </c>
      <c r="D25353" s="161">
        <v>84.8</v>
      </c>
    </row>
    <row r="25354" spans="3:4" ht="15" hidden="1" customHeight="1" x14ac:dyDescent="0.25">
      <c r="C25354" s="158" t="s">
        <v>553</v>
      </c>
      <c r="D25354" s="159">
        <v>468.33</v>
      </c>
    </row>
    <row r="25355" spans="3:4" ht="15" hidden="1" customHeight="1" x14ac:dyDescent="0.25">
      <c r="C25355" s="160" t="s">
        <v>312</v>
      </c>
      <c r="D25355" s="161">
        <v>1094.1300000000001</v>
      </c>
    </row>
    <row r="25356" spans="3:4" ht="15" hidden="1" customHeight="1" x14ac:dyDescent="0.25">
      <c r="C25356" s="158" t="s">
        <v>542</v>
      </c>
      <c r="D25356" s="159">
        <v>1065.81</v>
      </c>
    </row>
    <row r="25357" spans="3:4" ht="15" hidden="1" customHeight="1" x14ac:dyDescent="0.25">
      <c r="C25357" s="160" t="s">
        <v>309</v>
      </c>
      <c r="D25357" s="161">
        <v>578.36</v>
      </c>
    </row>
    <row r="25358" spans="3:4" ht="15" hidden="1" customHeight="1" x14ac:dyDescent="0.25">
      <c r="C25358" s="158" t="s">
        <v>550</v>
      </c>
      <c r="D25358" s="159">
        <v>145.68</v>
      </c>
    </row>
    <row r="25359" spans="3:4" ht="15" hidden="1" customHeight="1" x14ac:dyDescent="0.25">
      <c r="C25359" s="160" t="s">
        <v>312</v>
      </c>
      <c r="D25359" s="161">
        <v>208.31</v>
      </c>
    </row>
    <row r="25360" spans="3:4" ht="15" hidden="1" customHeight="1" x14ac:dyDescent="0.25">
      <c r="C25360" s="158" t="s">
        <v>549</v>
      </c>
      <c r="D25360" s="159">
        <v>825.23</v>
      </c>
    </row>
    <row r="25361" spans="3:4" ht="15" hidden="1" customHeight="1" x14ac:dyDescent="0.25">
      <c r="C25361" s="160" t="s">
        <v>307</v>
      </c>
      <c r="D25361" s="161">
        <v>47.06</v>
      </c>
    </row>
    <row r="25362" spans="3:4" ht="15" hidden="1" customHeight="1" x14ac:dyDescent="0.25">
      <c r="C25362" s="158" t="s">
        <v>549</v>
      </c>
      <c r="D25362" s="159">
        <v>677.82</v>
      </c>
    </row>
    <row r="25363" spans="3:4" ht="15" hidden="1" customHeight="1" x14ac:dyDescent="0.25">
      <c r="C25363" s="160" t="s">
        <v>308</v>
      </c>
      <c r="D25363" s="161">
        <v>1111.03</v>
      </c>
    </row>
    <row r="25364" spans="3:4" ht="15" hidden="1" customHeight="1" x14ac:dyDescent="0.25">
      <c r="C25364" s="158" t="s">
        <v>545</v>
      </c>
      <c r="D25364" s="159">
        <v>273.33</v>
      </c>
    </row>
    <row r="25365" spans="3:4" ht="15" hidden="1" customHeight="1" x14ac:dyDescent="0.25">
      <c r="C25365" s="160" t="s">
        <v>312</v>
      </c>
      <c r="D25365" s="161">
        <v>624.49</v>
      </c>
    </row>
    <row r="25366" spans="3:4" ht="15" hidden="1" customHeight="1" x14ac:dyDescent="0.25">
      <c r="C25366" s="158" t="s">
        <v>539</v>
      </c>
      <c r="D25366" s="159">
        <v>583.96</v>
      </c>
    </row>
    <row r="25367" spans="3:4" ht="15" hidden="1" customHeight="1" x14ac:dyDescent="0.25">
      <c r="C25367" s="160" t="s">
        <v>547</v>
      </c>
      <c r="D25367" s="161">
        <v>349.7</v>
      </c>
    </row>
    <row r="25368" spans="3:4" ht="15" hidden="1" customHeight="1" x14ac:dyDescent="0.25">
      <c r="C25368" s="158" t="s">
        <v>545</v>
      </c>
      <c r="D25368" s="159">
        <v>779.33</v>
      </c>
    </row>
    <row r="25369" spans="3:4" ht="15" hidden="1" customHeight="1" x14ac:dyDescent="0.25">
      <c r="C25369" s="160" t="s">
        <v>312</v>
      </c>
      <c r="D25369" s="161">
        <v>586.99</v>
      </c>
    </row>
    <row r="25370" spans="3:4" ht="15" hidden="1" customHeight="1" x14ac:dyDescent="0.25">
      <c r="C25370" s="158" t="s">
        <v>308</v>
      </c>
      <c r="D25370" s="159">
        <v>624.74</v>
      </c>
    </row>
    <row r="25371" spans="3:4" ht="15" hidden="1" customHeight="1" x14ac:dyDescent="0.25">
      <c r="C25371" s="160" t="s">
        <v>312</v>
      </c>
      <c r="D25371" s="161">
        <v>571.13</v>
      </c>
    </row>
    <row r="25372" spans="3:4" ht="15" hidden="1" customHeight="1" x14ac:dyDescent="0.25">
      <c r="C25372" s="158" t="s">
        <v>549</v>
      </c>
      <c r="D25372" s="159">
        <v>51.69</v>
      </c>
    </row>
    <row r="25373" spans="3:4" ht="15" hidden="1" customHeight="1" x14ac:dyDescent="0.25">
      <c r="C25373" s="160" t="s">
        <v>547</v>
      </c>
      <c r="D25373" s="161">
        <v>687.95</v>
      </c>
    </row>
    <row r="25374" spans="3:4" ht="15" hidden="1" customHeight="1" x14ac:dyDescent="0.25">
      <c r="C25374" s="158" t="s">
        <v>542</v>
      </c>
      <c r="D25374" s="159">
        <v>228.09</v>
      </c>
    </row>
    <row r="25375" spans="3:4" ht="15" hidden="1" customHeight="1" x14ac:dyDescent="0.25">
      <c r="C25375" s="160" t="s">
        <v>551</v>
      </c>
      <c r="D25375" s="161">
        <v>855.04</v>
      </c>
    </row>
    <row r="25376" spans="3:4" ht="15" hidden="1" customHeight="1" x14ac:dyDescent="0.25">
      <c r="C25376" s="158" t="s">
        <v>556</v>
      </c>
      <c r="D25376" s="159">
        <v>191.15</v>
      </c>
    </row>
    <row r="25377" spans="3:4" ht="15" hidden="1" customHeight="1" x14ac:dyDescent="0.25">
      <c r="C25377" s="160" t="s">
        <v>546</v>
      </c>
      <c r="D25377" s="161">
        <v>146.35</v>
      </c>
    </row>
    <row r="25378" spans="3:4" ht="15" hidden="1" customHeight="1" x14ac:dyDescent="0.25">
      <c r="C25378" s="158" t="s">
        <v>555</v>
      </c>
      <c r="D25378" s="159">
        <v>472.22</v>
      </c>
    </row>
    <row r="25379" spans="3:4" ht="15" hidden="1" customHeight="1" x14ac:dyDescent="0.25">
      <c r="C25379" s="160" t="s">
        <v>549</v>
      </c>
      <c r="D25379" s="161">
        <v>843.11</v>
      </c>
    </row>
    <row r="25380" spans="3:4" ht="15" hidden="1" customHeight="1" x14ac:dyDescent="0.25">
      <c r="C25380" s="158" t="s">
        <v>545</v>
      </c>
      <c r="D25380" s="159">
        <v>1127.56</v>
      </c>
    </row>
    <row r="25381" spans="3:4" ht="15" hidden="1" customHeight="1" x14ac:dyDescent="0.25">
      <c r="C25381" s="160" t="s">
        <v>309</v>
      </c>
      <c r="D25381" s="161">
        <v>472.34</v>
      </c>
    </row>
    <row r="25382" spans="3:4" ht="15" hidden="1" customHeight="1" x14ac:dyDescent="0.25">
      <c r="C25382" s="158" t="s">
        <v>307</v>
      </c>
      <c r="D25382" s="159">
        <v>1160.0999999999999</v>
      </c>
    </row>
    <row r="25383" spans="3:4" ht="15" hidden="1" customHeight="1" x14ac:dyDescent="0.25">
      <c r="C25383" s="160" t="s">
        <v>540</v>
      </c>
      <c r="D25383" s="161">
        <v>1163.01</v>
      </c>
    </row>
    <row r="25384" spans="3:4" ht="15" hidden="1" customHeight="1" x14ac:dyDescent="0.25">
      <c r="C25384" s="158" t="s">
        <v>309</v>
      </c>
      <c r="D25384" s="159">
        <v>630.95000000000005</v>
      </c>
    </row>
    <row r="25385" spans="3:4" ht="15" hidden="1" customHeight="1" x14ac:dyDescent="0.25">
      <c r="C25385" s="160" t="s">
        <v>307</v>
      </c>
      <c r="D25385" s="161">
        <v>771.86</v>
      </c>
    </row>
    <row r="25386" spans="3:4" ht="15" hidden="1" customHeight="1" x14ac:dyDescent="0.25">
      <c r="C25386" s="158" t="s">
        <v>549</v>
      </c>
      <c r="D25386" s="159">
        <v>613.15</v>
      </c>
    </row>
    <row r="25387" spans="3:4" ht="15" hidden="1" customHeight="1" x14ac:dyDescent="0.25">
      <c r="C25387" s="160" t="s">
        <v>308</v>
      </c>
      <c r="D25387" s="161">
        <v>606.63</v>
      </c>
    </row>
    <row r="25388" spans="3:4" ht="15" hidden="1" customHeight="1" x14ac:dyDescent="0.25">
      <c r="C25388" s="158" t="s">
        <v>539</v>
      </c>
      <c r="D25388" s="159">
        <v>900.8</v>
      </c>
    </row>
    <row r="25389" spans="3:4" ht="15" hidden="1" customHeight="1" x14ac:dyDescent="0.25">
      <c r="C25389" s="160" t="s">
        <v>543</v>
      </c>
      <c r="D25389" s="161">
        <v>948.89</v>
      </c>
    </row>
    <row r="25390" spans="3:4" ht="15" hidden="1" customHeight="1" x14ac:dyDescent="0.25">
      <c r="C25390" s="158" t="s">
        <v>553</v>
      </c>
      <c r="D25390" s="159">
        <v>575.45000000000005</v>
      </c>
    </row>
    <row r="25391" spans="3:4" ht="15" hidden="1" customHeight="1" x14ac:dyDescent="0.25">
      <c r="C25391" s="160" t="s">
        <v>308</v>
      </c>
      <c r="D25391" s="161">
        <v>523.89</v>
      </c>
    </row>
    <row r="25392" spans="3:4" ht="15" hidden="1" customHeight="1" x14ac:dyDescent="0.25">
      <c r="C25392" s="158" t="s">
        <v>307</v>
      </c>
      <c r="D25392" s="159">
        <v>816.75</v>
      </c>
    </row>
    <row r="25393" spans="3:4" ht="15" hidden="1" customHeight="1" x14ac:dyDescent="0.25">
      <c r="C25393" s="160" t="s">
        <v>543</v>
      </c>
      <c r="D25393" s="161">
        <v>846.32</v>
      </c>
    </row>
    <row r="25394" spans="3:4" ht="15" hidden="1" customHeight="1" x14ac:dyDescent="0.25">
      <c r="C25394" s="158" t="s">
        <v>543</v>
      </c>
      <c r="D25394" s="159">
        <v>361.24</v>
      </c>
    </row>
    <row r="25395" spans="3:4" ht="15" hidden="1" customHeight="1" x14ac:dyDescent="0.25">
      <c r="C25395" s="160" t="s">
        <v>312</v>
      </c>
      <c r="D25395" s="161">
        <v>468.22</v>
      </c>
    </row>
    <row r="25396" spans="3:4" ht="15" hidden="1" customHeight="1" x14ac:dyDescent="0.25">
      <c r="C25396" s="158" t="s">
        <v>551</v>
      </c>
      <c r="D25396" s="159">
        <v>531.16999999999996</v>
      </c>
    </row>
    <row r="25397" spans="3:4" ht="15" hidden="1" customHeight="1" x14ac:dyDescent="0.25">
      <c r="C25397" s="160" t="s">
        <v>540</v>
      </c>
      <c r="D25397" s="161">
        <v>725.44</v>
      </c>
    </row>
    <row r="25398" spans="3:4" ht="15" hidden="1" customHeight="1" x14ac:dyDescent="0.25">
      <c r="C25398" s="158" t="s">
        <v>541</v>
      </c>
      <c r="D25398" s="159">
        <v>359.3</v>
      </c>
    </row>
    <row r="25399" spans="3:4" ht="15" hidden="1" customHeight="1" x14ac:dyDescent="0.25">
      <c r="C25399" s="160" t="s">
        <v>547</v>
      </c>
      <c r="D25399" s="161">
        <v>1244.5999999999999</v>
      </c>
    </row>
    <row r="25400" spans="3:4" ht="15" hidden="1" customHeight="1" x14ac:dyDescent="0.25">
      <c r="C25400" s="158" t="s">
        <v>545</v>
      </c>
      <c r="D25400" s="159">
        <v>527.67999999999995</v>
      </c>
    </row>
    <row r="25401" spans="3:4" ht="15" hidden="1" customHeight="1" x14ac:dyDescent="0.25">
      <c r="C25401" s="160" t="s">
        <v>556</v>
      </c>
      <c r="D25401" s="161">
        <v>342.28</v>
      </c>
    </row>
    <row r="25402" spans="3:4" ht="15" hidden="1" customHeight="1" x14ac:dyDescent="0.25">
      <c r="C25402" s="158" t="s">
        <v>551</v>
      </c>
      <c r="D25402" s="159">
        <v>714.13</v>
      </c>
    </row>
    <row r="25403" spans="3:4" ht="15" hidden="1" customHeight="1" x14ac:dyDescent="0.25">
      <c r="C25403" s="160" t="s">
        <v>556</v>
      </c>
      <c r="D25403" s="161">
        <v>911.94</v>
      </c>
    </row>
    <row r="25404" spans="3:4" ht="15" hidden="1" customHeight="1" x14ac:dyDescent="0.25">
      <c r="C25404" s="158" t="s">
        <v>551</v>
      </c>
      <c r="D25404" s="159">
        <v>196.47</v>
      </c>
    </row>
    <row r="25405" spans="3:4" ht="15" hidden="1" customHeight="1" x14ac:dyDescent="0.25">
      <c r="C25405" s="160" t="s">
        <v>556</v>
      </c>
      <c r="D25405" s="161">
        <v>553.46</v>
      </c>
    </row>
    <row r="25406" spans="3:4" ht="15" hidden="1" customHeight="1" x14ac:dyDescent="0.25">
      <c r="C25406" s="158" t="s">
        <v>308</v>
      </c>
      <c r="D25406" s="159">
        <v>130.55000000000001</v>
      </c>
    </row>
    <row r="25407" spans="3:4" ht="15" hidden="1" customHeight="1" x14ac:dyDescent="0.25">
      <c r="C25407" s="160" t="s">
        <v>539</v>
      </c>
      <c r="D25407" s="161">
        <v>869.72</v>
      </c>
    </row>
    <row r="25408" spans="3:4" ht="15" hidden="1" customHeight="1" x14ac:dyDescent="0.25">
      <c r="C25408" s="158" t="s">
        <v>549</v>
      </c>
      <c r="D25408" s="159">
        <v>1083.3800000000001</v>
      </c>
    </row>
    <row r="25409" spans="3:4" ht="15" hidden="1" customHeight="1" x14ac:dyDescent="0.25">
      <c r="C25409" s="160" t="s">
        <v>547</v>
      </c>
      <c r="D25409" s="161">
        <v>228.58</v>
      </c>
    </row>
    <row r="25410" spans="3:4" ht="15" hidden="1" customHeight="1" x14ac:dyDescent="0.25">
      <c r="C25410" s="158" t="s">
        <v>547</v>
      </c>
      <c r="D25410" s="159">
        <v>325.18</v>
      </c>
    </row>
    <row r="25411" spans="3:4" ht="15" hidden="1" customHeight="1" x14ac:dyDescent="0.25">
      <c r="C25411" s="160" t="s">
        <v>556</v>
      </c>
      <c r="D25411" s="161">
        <v>541.88</v>
      </c>
    </row>
    <row r="25412" spans="3:4" ht="15" hidden="1" customHeight="1" x14ac:dyDescent="0.25">
      <c r="C25412" s="158" t="s">
        <v>547</v>
      </c>
      <c r="D25412" s="159">
        <v>240.89</v>
      </c>
    </row>
    <row r="25413" spans="3:4" ht="15" hidden="1" customHeight="1" x14ac:dyDescent="0.25">
      <c r="C25413" s="160" t="s">
        <v>552</v>
      </c>
      <c r="D25413" s="161">
        <v>525.89</v>
      </c>
    </row>
    <row r="25414" spans="3:4" ht="15" hidden="1" customHeight="1" x14ac:dyDescent="0.25">
      <c r="C25414" s="158" t="s">
        <v>547</v>
      </c>
      <c r="D25414" s="159">
        <v>1181.7</v>
      </c>
    </row>
    <row r="25415" spans="3:4" ht="15" hidden="1" customHeight="1" x14ac:dyDescent="0.25">
      <c r="C25415" s="160" t="s">
        <v>547</v>
      </c>
      <c r="D25415" s="161">
        <v>371.3</v>
      </c>
    </row>
    <row r="25416" spans="3:4" ht="15" hidden="1" customHeight="1" x14ac:dyDescent="0.25">
      <c r="C25416" s="158" t="s">
        <v>543</v>
      </c>
      <c r="D25416" s="159">
        <v>350.86</v>
      </c>
    </row>
    <row r="25417" spans="3:4" ht="15" hidden="1" customHeight="1" x14ac:dyDescent="0.25">
      <c r="C25417" s="160" t="s">
        <v>542</v>
      </c>
      <c r="D25417" s="161">
        <v>816.52</v>
      </c>
    </row>
    <row r="25418" spans="3:4" ht="15" hidden="1" customHeight="1" x14ac:dyDescent="0.25">
      <c r="C25418" s="158" t="s">
        <v>540</v>
      </c>
      <c r="D25418" s="159">
        <v>90.17</v>
      </c>
    </row>
    <row r="25419" spans="3:4" ht="15" hidden="1" customHeight="1" x14ac:dyDescent="0.25">
      <c r="C25419" s="160" t="s">
        <v>553</v>
      </c>
      <c r="D25419" s="161">
        <v>798.86</v>
      </c>
    </row>
    <row r="25420" spans="3:4" ht="15" hidden="1" customHeight="1" x14ac:dyDescent="0.25">
      <c r="C25420" s="158" t="s">
        <v>308</v>
      </c>
      <c r="D25420" s="159">
        <v>668.71</v>
      </c>
    </row>
    <row r="25421" spans="3:4" ht="15" hidden="1" customHeight="1" x14ac:dyDescent="0.25">
      <c r="C25421" s="160" t="s">
        <v>308</v>
      </c>
      <c r="D25421" s="161">
        <v>599.65</v>
      </c>
    </row>
    <row r="25422" spans="3:4" ht="15" hidden="1" customHeight="1" x14ac:dyDescent="0.25">
      <c r="C25422" s="158" t="s">
        <v>308</v>
      </c>
      <c r="D25422" s="159">
        <v>379.71</v>
      </c>
    </row>
    <row r="25423" spans="3:4" ht="15" hidden="1" customHeight="1" x14ac:dyDescent="0.25">
      <c r="C25423" s="160" t="s">
        <v>551</v>
      </c>
      <c r="D25423" s="161">
        <v>876.15</v>
      </c>
    </row>
    <row r="25424" spans="3:4" ht="15" hidden="1" customHeight="1" x14ac:dyDescent="0.25">
      <c r="C25424" s="158" t="s">
        <v>549</v>
      </c>
      <c r="D25424" s="159">
        <v>120.42</v>
      </c>
    </row>
    <row r="25425" spans="3:4" ht="15" hidden="1" customHeight="1" x14ac:dyDescent="0.25">
      <c r="C25425" s="160" t="s">
        <v>551</v>
      </c>
      <c r="D25425" s="161">
        <v>747.2</v>
      </c>
    </row>
    <row r="25426" spans="3:4" ht="15" hidden="1" customHeight="1" x14ac:dyDescent="0.25">
      <c r="C25426" s="158" t="s">
        <v>549</v>
      </c>
      <c r="D25426" s="159">
        <v>248.56</v>
      </c>
    </row>
    <row r="25427" spans="3:4" ht="15" hidden="1" customHeight="1" x14ac:dyDescent="0.25">
      <c r="C25427" s="160" t="s">
        <v>543</v>
      </c>
      <c r="D25427" s="161">
        <v>282.83999999999997</v>
      </c>
    </row>
    <row r="25428" spans="3:4" ht="15" hidden="1" customHeight="1" x14ac:dyDescent="0.25">
      <c r="C25428" s="158" t="s">
        <v>552</v>
      </c>
      <c r="D25428" s="159">
        <v>1078.33</v>
      </c>
    </row>
    <row r="25429" spans="3:4" ht="15" hidden="1" customHeight="1" x14ac:dyDescent="0.25">
      <c r="C25429" s="160" t="s">
        <v>312</v>
      </c>
      <c r="D25429" s="161">
        <v>768.84</v>
      </c>
    </row>
    <row r="25430" spans="3:4" ht="15" hidden="1" customHeight="1" x14ac:dyDescent="0.25">
      <c r="C25430" s="158" t="s">
        <v>545</v>
      </c>
      <c r="D25430" s="159">
        <v>804.09</v>
      </c>
    </row>
    <row r="25431" spans="3:4" ht="15" hidden="1" customHeight="1" x14ac:dyDescent="0.25">
      <c r="C25431" s="160" t="s">
        <v>541</v>
      </c>
      <c r="D25431" s="161">
        <v>731.73</v>
      </c>
    </row>
    <row r="25432" spans="3:4" ht="15" hidden="1" customHeight="1" x14ac:dyDescent="0.25">
      <c r="C25432" s="158" t="s">
        <v>309</v>
      </c>
      <c r="D25432" s="159">
        <v>992.4</v>
      </c>
    </row>
    <row r="25433" spans="3:4" ht="15" hidden="1" customHeight="1" x14ac:dyDescent="0.25">
      <c r="C25433" s="160" t="s">
        <v>550</v>
      </c>
      <c r="D25433" s="161">
        <v>107.81</v>
      </c>
    </row>
    <row r="25434" spans="3:4" ht="15" hidden="1" customHeight="1" x14ac:dyDescent="0.25">
      <c r="C25434" s="158" t="s">
        <v>542</v>
      </c>
      <c r="D25434" s="159">
        <v>465.81</v>
      </c>
    </row>
    <row r="25435" spans="3:4" ht="15" hidden="1" customHeight="1" x14ac:dyDescent="0.25">
      <c r="C25435" s="160" t="s">
        <v>542</v>
      </c>
      <c r="D25435" s="161">
        <v>158</v>
      </c>
    </row>
    <row r="25436" spans="3:4" ht="15" hidden="1" customHeight="1" x14ac:dyDescent="0.25">
      <c r="C25436" s="158" t="s">
        <v>547</v>
      </c>
      <c r="D25436" s="159">
        <v>603.64</v>
      </c>
    </row>
    <row r="25437" spans="3:4" ht="15" hidden="1" customHeight="1" x14ac:dyDescent="0.25">
      <c r="C25437" s="160" t="s">
        <v>548</v>
      </c>
      <c r="D25437" s="161">
        <v>568.30999999999995</v>
      </c>
    </row>
    <row r="25438" spans="3:4" ht="15" hidden="1" customHeight="1" x14ac:dyDescent="0.25">
      <c r="C25438" s="158" t="s">
        <v>539</v>
      </c>
      <c r="D25438" s="159">
        <v>705.49</v>
      </c>
    </row>
    <row r="25439" spans="3:4" ht="15" hidden="1" customHeight="1" x14ac:dyDescent="0.25">
      <c r="C25439" s="160" t="s">
        <v>545</v>
      </c>
      <c r="D25439" s="161">
        <v>803.31</v>
      </c>
    </row>
    <row r="25440" spans="3:4" ht="15" hidden="1" customHeight="1" x14ac:dyDescent="0.25">
      <c r="C25440" s="158" t="s">
        <v>549</v>
      </c>
      <c r="D25440" s="159">
        <v>230.8</v>
      </c>
    </row>
    <row r="25441" spans="3:4" ht="15" hidden="1" customHeight="1" x14ac:dyDescent="0.25">
      <c r="C25441" s="160" t="s">
        <v>555</v>
      </c>
      <c r="D25441" s="161">
        <v>202.55</v>
      </c>
    </row>
    <row r="25442" spans="3:4" ht="15" hidden="1" customHeight="1" x14ac:dyDescent="0.25">
      <c r="C25442" s="158" t="s">
        <v>544</v>
      </c>
      <c r="D25442" s="159">
        <v>923.85</v>
      </c>
    </row>
    <row r="25443" spans="3:4" ht="15" hidden="1" customHeight="1" x14ac:dyDescent="0.25">
      <c r="C25443" s="160" t="s">
        <v>557</v>
      </c>
      <c r="D25443" s="161">
        <v>219.59</v>
      </c>
    </row>
    <row r="25444" spans="3:4" ht="15" hidden="1" customHeight="1" x14ac:dyDescent="0.25">
      <c r="C25444" s="158" t="s">
        <v>546</v>
      </c>
      <c r="D25444" s="159">
        <v>34.17</v>
      </c>
    </row>
    <row r="25445" spans="3:4" ht="15" hidden="1" customHeight="1" x14ac:dyDescent="0.25">
      <c r="C25445" s="160" t="s">
        <v>540</v>
      </c>
      <c r="D25445" s="161">
        <v>834.04</v>
      </c>
    </row>
    <row r="25446" spans="3:4" ht="15" hidden="1" customHeight="1" x14ac:dyDescent="0.25">
      <c r="C25446" s="158" t="s">
        <v>552</v>
      </c>
      <c r="D25446" s="159">
        <v>859.79</v>
      </c>
    </row>
    <row r="25447" spans="3:4" ht="15" hidden="1" customHeight="1" x14ac:dyDescent="0.25">
      <c r="C25447" s="160" t="s">
        <v>540</v>
      </c>
      <c r="D25447" s="161">
        <v>504.82</v>
      </c>
    </row>
    <row r="25448" spans="3:4" ht="15" hidden="1" customHeight="1" x14ac:dyDescent="0.25">
      <c r="C25448" s="158" t="s">
        <v>552</v>
      </c>
      <c r="D25448" s="159">
        <v>227.29</v>
      </c>
    </row>
    <row r="25449" spans="3:4" ht="15" hidden="1" customHeight="1" x14ac:dyDescent="0.25">
      <c r="C25449" s="160" t="s">
        <v>553</v>
      </c>
      <c r="D25449" s="161">
        <v>23.88</v>
      </c>
    </row>
    <row r="25450" spans="3:4" ht="15" hidden="1" customHeight="1" x14ac:dyDescent="0.25">
      <c r="C25450" s="158" t="s">
        <v>546</v>
      </c>
      <c r="D25450" s="159">
        <v>691.51</v>
      </c>
    </row>
    <row r="25451" spans="3:4" ht="15" hidden="1" customHeight="1" x14ac:dyDescent="0.25">
      <c r="C25451" s="160" t="s">
        <v>553</v>
      </c>
      <c r="D25451" s="161">
        <v>747.8</v>
      </c>
    </row>
    <row r="25452" spans="3:4" ht="15" hidden="1" customHeight="1" x14ac:dyDescent="0.25">
      <c r="C25452" s="158" t="s">
        <v>557</v>
      </c>
      <c r="D25452" s="159">
        <v>1118.19</v>
      </c>
    </row>
    <row r="25453" spans="3:4" ht="15" hidden="1" customHeight="1" x14ac:dyDescent="0.25">
      <c r="C25453" s="160" t="s">
        <v>552</v>
      </c>
      <c r="D25453" s="161">
        <v>480.86</v>
      </c>
    </row>
    <row r="25454" spans="3:4" ht="15" hidden="1" customHeight="1" x14ac:dyDescent="0.25">
      <c r="C25454" s="158" t="s">
        <v>543</v>
      </c>
      <c r="D25454" s="159">
        <v>614.41999999999996</v>
      </c>
    </row>
    <row r="25455" spans="3:4" ht="15" hidden="1" customHeight="1" x14ac:dyDescent="0.25">
      <c r="C25455" s="160" t="s">
        <v>555</v>
      </c>
      <c r="D25455" s="161">
        <v>509.22</v>
      </c>
    </row>
    <row r="25456" spans="3:4" ht="15" hidden="1" customHeight="1" x14ac:dyDescent="0.25">
      <c r="C25456" s="158" t="s">
        <v>312</v>
      </c>
      <c r="D25456" s="159">
        <v>998.77</v>
      </c>
    </row>
    <row r="25457" spans="3:4" ht="15" hidden="1" customHeight="1" x14ac:dyDescent="0.25">
      <c r="C25457" s="160" t="s">
        <v>545</v>
      </c>
      <c r="D25457" s="161">
        <v>198.09</v>
      </c>
    </row>
    <row r="25458" spans="3:4" ht="15" hidden="1" customHeight="1" x14ac:dyDescent="0.25">
      <c r="C25458" s="158" t="s">
        <v>540</v>
      </c>
      <c r="D25458" s="159">
        <v>944.7</v>
      </c>
    </row>
    <row r="25459" spans="3:4" ht="15" hidden="1" customHeight="1" x14ac:dyDescent="0.25">
      <c r="C25459" s="160" t="s">
        <v>308</v>
      </c>
      <c r="D25459" s="161">
        <v>417.56</v>
      </c>
    </row>
    <row r="25460" spans="3:4" ht="15" hidden="1" customHeight="1" x14ac:dyDescent="0.25">
      <c r="C25460" s="158" t="s">
        <v>309</v>
      </c>
      <c r="D25460" s="159">
        <v>933.6</v>
      </c>
    </row>
    <row r="25461" spans="3:4" ht="15" hidden="1" customHeight="1" x14ac:dyDescent="0.25">
      <c r="C25461" s="160" t="s">
        <v>312</v>
      </c>
      <c r="D25461" s="161">
        <v>880.73</v>
      </c>
    </row>
    <row r="25462" spans="3:4" ht="15" hidden="1" customHeight="1" x14ac:dyDescent="0.25">
      <c r="C25462" s="158" t="s">
        <v>540</v>
      </c>
      <c r="D25462" s="159">
        <v>1161.93</v>
      </c>
    </row>
    <row r="25463" spans="3:4" ht="15" hidden="1" customHeight="1" x14ac:dyDescent="0.25">
      <c r="C25463" s="160" t="s">
        <v>556</v>
      </c>
      <c r="D25463" s="161">
        <v>192.59</v>
      </c>
    </row>
    <row r="25464" spans="3:4" ht="15" hidden="1" customHeight="1" x14ac:dyDescent="0.25">
      <c r="C25464" s="158" t="s">
        <v>547</v>
      </c>
      <c r="D25464" s="159">
        <v>186.13</v>
      </c>
    </row>
    <row r="25465" spans="3:4" ht="15" hidden="1" customHeight="1" x14ac:dyDescent="0.25">
      <c r="C25465" s="160" t="s">
        <v>542</v>
      </c>
      <c r="D25465" s="161">
        <v>689.09</v>
      </c>
    </row>
    <row r="25466" spans="3:4" ht="15" hidden="1" customHeight="1" x14ac:dyDescent="0.25">
      <c r="C25466" s="158" t="s">
        <v>544</v>
      </c>
      <c r="D25466" s="159">
        <v>437.75</v>
      </c>
    </row>
    <row r="25467" spans="3:4" ht="15" hidden="1" customHeight="1" x14ac:dyDescent="0.25">
      <c r="C25467" s="160" t="s">
        <v>554</v>
      </c>
      <c r="D25467" s="161">
        <v>193.96</v>
      </c>
    </row>
    <row r="25468" spans="3:4" ht="15" hidden="1" customHeight="1" x14ac:dyDescent="0.25">
      <c r="C25468" s="158" t="s">
        <v>545</v>
      </c>
      <c r="D25468" s="159">
        <v>633.11</v>
      </c>
    </row>
    <row r="25469" spans="3:4" ht="15" hidden="1" customHeight="1" x14ac:dyDescent="0.25">
      <c r="C25469" s="160" t="s">
        <v>547</v>
      </c>
      <c r="D25469" s="161">
        <v>565.88</v>
      </c>
    </row>
    <row r="25470" spans="3:4" ht="15" hidden="1" customHeight="1" x14ac:dyDescent="0.25">
      <c r="C25470" s="158" t="s">
        <v>542</v>
      </c>
      <c r="D25470" s="159">
        <v>637.47</v>
      </c>
    </row>
    <row r="25471" spans="3:4" ht="15" hidden="1" customHeight="1" x14ac:dyDescent="0.25">
      <c r="C25471" s="160" t="s">
        <v>545</v>
      </c>
      <c r="D25471" s="161">
        <v>1001.71</v>
      </c>
    </row>
    <row r="25472" spans="3:4" ht="15" hidden="1" customHeight="1" x14ac:dyDescent="0.25">
      <c r="C25472" s="158" t="s">
        <v>307</v>
      </c>
      <c r="D25472" s="159">
        <v>398.9</v>
      </c>
    </row>
    <row r="25473" spans="3:4" ht="15" hidden="1" customHeight="1" x14ac:dyDescent="0.25">
      <c r="C25473" s="160" t="s">
        <v>553</v>
      </c>
      <c r="D25473" s="161">
        <v>574.5</v>
      </c>
    </row>
    <row r="25474" spans="3:4" ht="15" hidden="1" customHeight="1" x14ac:dyDescent="0.25">
      <c r="C25474" s="158" t="s">
        <v>307</v>
      </c>
      <c r="D25474" s="159">
        <v>160.22999999999999</v>
      </c>
    </row>
    <row r="25475" spans="3:4" ht="15" hidden="1" customHeight="1" x14ac:dyDescent="0.25">
      <c r="C25475" s="160" t="s">
        <v>549</v>
      </c>
      <c r="D25475" s="161">
        <v>614.54</v>
      </c>
    </row>
    <row r="25476" spans="3:4" ht="15" hidden="1" customHeight="1" x14ac:dyDescent="0.25">
      <c r="C25476" s="158" t="s">
        <v>307</v>
      </c>
      <c r="D25476" s="159">
        <v>586.19000000000005</v>
      </c>
    </row>
    <row r="25477" spans="3:4" ht="15" hidden="1" customHeight="1" x14ac:dyDescent="0.25">
      <c r="C25477" s="160" t="s">
        <v>555</v>
      </c>
      <c r="D25477" s="161">
        <v>483.2</v>
      </c>
    </row>
    <row r="25478" spans="3:4" ht="15" hidden="1" customHeight="1" x14ac:dyDescent="0.25">
      <c r="C25478" s="158" t="s">
        <v>542</v>
      </c>
      <c r="D25478" s="159">
        <v>931.66</v>
      </c>
    </row>
    <row r="25479" spans="3:4" ht="15" hidden="1" customHeight="1" x14ac:dyDescent="0.25">
      <c r="C25479" s="160" t="s">
        <v>543</v>
      </c>
      <c r="D25479" s="161">
        <v>395.02</v>
      </c>
    </row>
    <row r="25480" spans="3:4" ht="15" hidden="1" customHeight="1" x14ac:dyDescent="0.25">
      <c r="C25480" s="158" t="s">
        <v>554</v>
      </c>
      <c r="D25480" s="159">
        <v>577.58000000000004</v>
      </c>
    </row>
    <row r="25481" spans="3:4" ht="15" hidden="1" customHeight="1" x14ac:dyDescent="0.25">
      <c r="C25481" s="160" t="s">
        <v>539</v>
      </c>
      <c r="D25481" s="161">
        <v>457.48</v>
      </c>
    </row>
    <row r="25482" spans="3:4" ht="15" hidden="1" customHeight="1" x14ac:dyDescent="0.25">
      <c r="C25482" s="158" t="s">
        <v>544</v>
      </c>
      <c r="D25482" s="159">
        <v>510.67</v>
      </c>
    </row>
    <row r="25483" spans="3:4" ht="15" hidden="1" customHeight="1" x14ac:dyDescent="0.25">
      <c r="C25483" s="160" t="s">
        <v>556</v>
      </c>
      <c r="D25483" s="161">
        <v>1179.1300000000001</v>
      </c>
    </row>
    <row r="25484" spans="3:4" ht="15" hidden="1" customHeight="1" x14ac:dyDescent="0.25">
      <c r="C25484" s="158" t="s">
        <v>556</v>
      </c>
      <c r="D25484" s="159">
        <v>785.95</v>
      </c>
    </row>
    <row r="25485" spans="3:4" ht="15" hidden="1" customHeight="1" x14ac:dyDescent="0.25">
      <c r="C25485" s="160" t="s">
        <v>549</v>
      </c>
      <c r="D25485" s="161">
        <v>265.61</v>
      </c>
    </row>
    <row r="25486" spans="3:4" ht="15" hidden="1" customHeight="1" x14ac:dyDescent="0.25">
      <c r="C25486" s="158" t="s">
        <v>548</v>
      </c>
      <c r="D25486" s="159">
        <v>154.12</v>
      </c>
    </row>
    <row r="25487" spans="3:4" ht="15" hidden="1" customHeight="1" x14ac:dyDescent="0.25">
      <c r="C25487" s="160" t="s">
        <v>542</v>
      </c>
      <c r="D25487" s="161">
        <v>337.45</v>
      </c>
    </row>
    <row r="25488" spans="3:4" ht="15" hidden="1" customHeight="1" x14ac:dyDescent="0.25">
      <c r="C25488" s="158" t="s">
        <v>551</v>
      </c>
      <c r="D25488" s="159">
        <v>451.65</v>
      </c>
    </row>
    <row r="25489" spans="3:4" ht="15" hidden="1" customHeight="1" x14ac:dyDescent="0.25">
      <c r="C25489" s="160" t="s">
        <v>539</v>
      </c>
      <c r="D25489" s="161">
        <v>497.45</v>
      </c>
    </row>
    <row r="25490" spans="3:4" ht="15" hidden="1" customHeight="1" x14ac:dyDescent="0.25">
      <c r="C25490" s="158" t="s">
        <v>307</v>
      </c>
      <c r="D25490" s="159">
        <v>1001.68</v>
      </c>
    </row>
    <row r="25491" spans="3:4" ht="15" hidden="1" customHeight="1" x14ac:dyDescent="0.25">
      <c r="C25491" s="160" t="s">
        <v>307</v>
      </c>
      <c r="D25491" s="161">
        <v>161.74</v>
      </c>
    </row>
    <row r="25492" spans="3:4" ht="15" hidden="1" customHeight="1" x14ac:dyDescent="0.25">
      <c r="C25492" s="158" t="s">
        <v>553</v>
      </c>
      <c r="D25492" s="159">
        <v>452.68</v>
      </c>
    </row>
    <row r="25493" spans="3:4" ht="15" hidden="1" customHeight="1" x14ac:dyDescent="0.25">
      <c r="C25493" s="160" t="s">
        <v>552</v>
      </c>
      <c r="D25493" s="161">
        <v>787.15</v>
      </c>
    </row>
    <row r="25494" spans="3:4" ht="15" hidden="1" customHeight="1" x14ac:dyDescent="0.25">
      <c r="C25494" s="158" t="s">
        <v>552</v>
      </c>
      <c r="D25494" s="159">
        <v>444.67</v>
      </c>
    </row>
    <row r="25495" spans="3:4" ht="15" hidden="1" customHeight="1" x14ac:dyDescent="0.25">
      <c r="C25495" s="160" t="s">
        <v>546</v>
      </c>
      <c r="D25495" s="161">
        <v>222.92</v>
      </c>
    </row>
    <row r="25496" spans="3:4" ht="15" hidden="1" customHeight="1" x14ac:dyDescent="0.25">
      <c r="C25496" s="158" t="s">
        <v>309</v>
      </c>
      <c r="D25496" s="159">
        <v>316.52999999999997</v>
      </c>
    </row>
    <row r="25497" spans="3:4" ht="15" hidden="1" customHeight="1" x14ac:dyDescent="0.25">
      <c r="C25497" s="160" t="s">
        <v>309</v>
      </c>
      <c r="D25497" s="161">
        <v>579.08000000000004</v>
      </c>
    </row>
    <row r="25498" spans="3:4" ht="15" hidden="1" customHeight="1" x14ac:dyDescent="0.25">
      <c r="C25498" s="158" t="s">
        <v>539</v>
      </c>
      <c r="D25498" s="159">
        <v>830.59</v>
      </c>
    </row>
    <row r="25499" spans="3:4" ht="15" hidden="1" customHeight="1" x14ac:dyDescent="0.25">
      <c r="C25499" s="160" t="s">
        <v>308</v>
      </c>
      <c r="D25499" s="161">
        <v>170.01</v>
      </c>
    </row>
    <row r="25500" spans="3:4" ht="15" hidden="1" customHeight="1" x14ac:dyDescent="0.25">
      <c r="C25500" s="158" t="s">
        <v>312</v>
      </c>
      <c r="D25500" s="159">
        <v>864.68</v>
      </c>
    </row>
    <row r="25501" spans="3:4" ht="15" hidden="1" customHeight="1" x14ac:dyDescent="0.25">
      <c r="C25501" s="160" t="s">
        <v>540</v>
      </c>
      <c r="D25501" s="161">
        <v>1063.81</v>
      </c>
    </row>
    <row r="25502" spans="3:4" ht="15" hidden="1" customHeight="1" x14ac:dyDescent="0.25">
      <c r="C25502" s="158" t="s">
        <v>312</v>
      </c>
      <c r="D25502" s="159">
        <v>1209.02</v>
      </c>
    </row>
    <row r="25503" spans="3:4" ht="15" hidden="1" customHeight="1" x14ac:dyDescent="0.25">
      <c r="C25503" s="160" t="s">
        <v>552</v>
      </c>
      <c r="D25503" s="161">
        <v>41.23</v>
      </c>
    </row>
    <row r="25504" spans="3:4" ht="15" hidden="1" customHeight="1" x14ac:dyDescent="0.25">
      <c r="C25504" s="158" t="s">
        <v>308</v>
      </c>
      <c r="D25504" s="159">
        <v>452.94</v>
      </c>
    </row>
    <row r="25505" spans="3:4" ht="15" hidden="1" customHeight="1" x14ac:dyDescent="0.25">
      <c r="C25505" s="160" t="s">
        <v>539</v>
      </c>
      <c r="D25505" s="161">
        <v>932.96</v>
      </c>
    </row>
    <row r="25506" spans="3:4" ht="15" hidden="1" customHeight="1" x14ac:dyDescent="0.25">
      <c r="C25506" s="158" t="s">
        <v>557</v>
      </c>
      <c r="D25506" s="159">
        <v>446.61</v>
      </c>
    </row>
    <row r="25507" spans="3:4" ht="15" hidden="1" customHeight="1" x14ac:dyDescent="0.25">
      <c r="C25507" s="160" t="s">
        <v>312</v>
      </c>
      <c r="D25507" s="161">
        <v>1082.33</v>
      </c>
    </row>
    <row r="25508" spans="3:4" ht="15" hidden="1" customHeight="1" x14ac:dyDescent="0.25">
      <c r="C25508" s="158" t="s">
        <v>553</v>
      </c>
      <c r="D25508" s="159">
        <v>922.79</v>
      </c>
    </row>
    <row r="25509" spans="3:4" ht="15" hidden="1" customHeight="1" x14ac:dyDescent="0.25">
      <c r="C25509" s="160" t="s">
        <v>307</v>
      </c>
      <c r="D25509" s="161">
        <v>821.98</v>
      </c>
    </row>
    <row r="25510" spans="3:4" ht="15" hidden="1" customHeight="1" x14ac:dyDescent="0.25">
      <c r="C25510" s="158" t="s">
        <v>552</v>
      </c>
      <c r="D25510" s="159">
        <v>879.58</v>
      </c>
    </row>
    <row r="25511" spans="3:4" ht="15" hidden="1" customHeight="1" x14ac:dyDescent="0.25">
      <c r="C25511" s="160" t="s">
        <v>307</v>
      </c>
      <c r="D25511" s="161">
        <v>331.51</v>
      </c>
    </row>
    <row r="25512" spans="3:4" ht="15" hidden="1" customHeight="1" x14ac:dyDescent="0.25">
      <c r="C25512" s="158" t="s">
        <v>543</v>
      </c>
      <c r="D25512" s="159">
        <v>1084.3</v>
      </c>
    </row>
    <row r="25513" spans="3:4" ht="15" hidden="1" customHeight="1" x14ac:dyDescent="0.25">
      <c r="C25513" s="160" t="s">
        <v>551</v>
      </c>
      <c r="D25513" s="161">
        <v>177.78</v>
      </c>
    </row>
    <row r="25514" spans="3:4" ht="15" hidden="1" customHeight="1" x14ac:dyDescent="0.25">
      <c r="C25514" s="158" t="s">
        <v>546</v>
      </c>
      <c r="D25514" s="159">
        <v>1165.04</v>
      </c>
    </row>
    <row r="25515" spans="3:4" ht="15" hidden="1" customHeight="1" x14ac:dyDescent="0.25">
      <c r="C25515" s="160" t="s">
        <v>307</v>
      </c>
      <c r="D25515" s="161">
        <v>432.34</v>
      </c>
    </row>
    <row r="25516" spans="3:4" ht="15" hidden="1" customHeight="1" x14ac:dyDescent="0.25">
      <c r="C25516" s="158" t="s">
        <v>312</v>
      </c>
      <c r="D25516" s="159">
        <v>1028.1300000000001</v>
      </c>
    </row>
    <row r="25517" spans="3:4" ht="15" hidden="1" customHeight="1" x14ac:dyDescent="0.25">
      <c r="C25517" s="160" t="s">
        <v>551</v>
      </c>
      <c r="D25517" s="161">
        <v>203.21</v>
      </c>
    </row>
    <row r="25518" spans="3:4" ht="15" hidden="1" customHeight="1" x14ac:dyDescent="0.25">
      <c r="C25518" s="158" t="s">
        <v>553</v>
      </c>
      <c r="D25518" s="159">
        <v>971.72</v>
      </c>
    </row>
    <row r="25519" spans="3:4" ht="15" hidden="1" customHeight="1" x14ac:dyDescent="0.25">
      <c r="C25519" s="160" t="s">
        <v>555</v>
      </c>
      <c r="D25519" s="161">
        <v>1036.04</v>
      </c>
    </row>
    <row r="25520" spans="3:4" ht="15" hidden="1" customHeight="1" x14ac:dyDescent="0.25">
      <c r="C25520" s="158" t="s">
        <v>545</v>
      </c>
      <c r="D25520" s="159">
        <v>713.49</v>
      </c>
    </row>
    <row r="25521" spans="3:4" ht="15" hidden="1" customHeight="1" x14ac:dyDescent="0.25">
      <c r="C25521" s="160" t="s">
        <v>540</v>
      </c>
      <c r="D25521" s="161">
        <v>259.83999999999997</v>
      </c>
    </row>
    <row r="25522" spans="3:4" ht="15" hidden="1" customHeight="1" x14ac:dyDescent="0.25">
      <c r="C25522" s="158" t="s">
        <v>308</v>
      </c>
      <c r="D25522" s="159">
        <v>694.18</v>
      </c>
    </row>
    <row r="25523" spans="3:4" ht="15" hidden="1" customHeight="1" x14ac:dyDescent="0.25">
      <c r="C25523" s="160" t="s">
        <v>545</v>
      </c>
      <c r="D25523" s="161">
        <v>976.39</v>
      </c>
    </row>
    <row r="25524" spans="3:4" ht="15" hidden="1" customHeight="1" x14ac:dyDescent="0.25">
      <c r="C25524" s="158" t="s">
        <v>312</v>
      </c>
      <c r="D25524" s="159">
        <v>1296.27</v>
      </c>
    </row>
    <row r="25525" spans="3:4" ht="15" hidden="1" customHeight="1" x14ac:dyDescent="0.25">
      <c r="C25525" s="160" t="s">
        <v>549</v>
      </c>
      <c r="D25525" s="161">
        <v>699.8</v>
      </c>
    </row>
    <row r="25526" spans="3:4" ht="15" hidden="1" customHeight="1" x14ac:dyDescent="0.25">
      <c r="C25526" s="158" t="s">
        <v>551</v>
      </c>
      <c r="D25526" s="159">
        <v>465.66</v>
      </c>
    </row>
    <row r="25527" spans="3:4" ht="15" hidden="1" customHeight="1" x14ac:dyDescent="0.25">
      <c r="C25527" s="160" t="s">
        <v>552</v>
      </c>
      <c r="D25527" s="161">
        <v>47.8</v>
      </c>
    </row>
    <row r="25528" spans="3:4" ht="15" hidden="1" customHeight="1" x14ac:dyDescent="0.25">
      <c r="C25528" s="158" t="s">
        <v>553</v>
      </c>
      <c r="D25528" s="159">
        <v>854.45</v>
      </c>
    </row>
    <row r="25529" spans="3:4" ht="15" hidden="1" customHeight="1" x14ac:dyDescent="0.25">
      <c r="C25529" s="160" t="s">
        <v>546</v>
      </c>
      <c r="D25529" s="161">
        <v>486.96</v>
      </c>
    </row>
    <row r="25530" spans="3:4" ht="15" hidden="1" customHeight="1" x14ac:dyDescent="0.25">
      <c r="C25530" s="158" t="s">
        <v>542</v>
      </c>
      <c r="D25530" s="159">
        <v>790.38</v>
      </c>
    </row>
    <row r="25531" spans="3:4" ht="15" hidden="1" customHeight="1" x14ac:dyDescent="0.25">
      <c r="C25531" s="160" t="s">
        <v>547</v>
      </c>
      <c r="D25531" s="161">
        <v>1227.24</v>
      </c>
    </row>
    <row r="25532" spans="3:4" ht="15" hidden="1" customHeight="1" x14ac:dyDescent="0.25">
      <c r="C25532" s="158" t="s">
        <v>307</v>
      </c>
      <c r="D25532" s="159">
        <v>1263.18</v>
      </c>
    </row>
    <row r="25533" spans="3:4" ht="15" hidden="1" customHeight="1" x14ac:dyDescent="0.25">
      <c r="C25533" s="160" t="s">
        <v>555</v>
      </c>
      <c r="D25533" s="161">
        <v>825.31</v>
      </c>
    </row>
    <row r="25534" spans="3:4" ht="15" hidden="1" customHeight="1" x14ac:dyDescent="0.25">
      <c r="C25534" s="158" t="s">
        <v>551</v>
      </c>
      <c r="D25534" s="159">
        <v>578.11</v>
      </c>
    </row>
    <row r="25535" spans="3:4" ht="15" hidden="1" customHeight="1" x14ac:dyDescent="0.25">
      <c r="C25535" s="160" t="s">
        <v>540</v>
      </c>
      <c r="D25535" s="161">
        <v>600.33000000000004</v>
      </c>
    </row>
    <row r="25536" spans="3:4" ht="15" hidden="1" customHeight="1" x14ac:dyDescent="0.25">
      <c r="C25536" s="158" t="s">
        <v>539</v>
      </c>
      <c r="D25536" s="159">
        <v>494.99</v>
      </c>
    </row>
    <row r="25537" spans="3:4" ht="15" hidden="1" customHeight="1" x14ac:dyDescent="0.25">
      <c r="C25537" s="160" t="s">
        <v>549</v>
      </c>
      <c r="D25537" s="161">
        <v>368.69</v>
      </c>
    </row>
    <row r="25538" spans="3:4" ht="15" hidden="1" customHeight="1" x14ac:dyDescent="0.25">
      <c r="C25538" s="158" t="s">
        <v>545</v>
      </c>
      <c r="D25538" s="159">
        <v>1117.95</v>
      </c>
    </row>
    <row r="25539" spans="3:4" ht="15" hidden="1" customHeight="1" x14ac:dyDescent="0.25">
      <c r="C25539" s="160" t="s">
        <v>545</v>
      </c>
      <c r="D25539" s="161">
        <v>189.66</v>
      </c>
    </row>
    <row r="25540" spans="3:4" ht="15" hidden="1" customHeight="1" x14ac:dyDescent="0.25">
      <c r="C25540" s="158" t="s">
        <v>543</v>
      </c>
      <c r="D25540" s="159">
        <v>1054.22</v>
      </c>
    </row>
    <row r="25541" spans="3:4" ht="15" hidden="1" customHeight="1" x14ac:dyDescent="0.25">
      <c r="C25541" s="160" t="s">
        <v>312</v>
      </c>
      <c r="D25541" s="161">
        <v>1218.32</v>
      </c>
    </row>
    <row r="25542" spans="3:4" ht="15" hidden="1" customHeight="1" x14ac:dyDescent="0.25">
      <c r="C25542" s="158" t="s">
        <v>552</v>
      </c>
      <c r="D25542" s="159">
        <v>952.43</v>
      </c>
    </row>
    <row r="25543" spans="3:4" ht="15" hidden="1" customHeight="1" x14ac:dyDescent="0.25">
      <c r="C25543" s="160" t="s">
        <v>547</v>
      </c>
      <c r="D25543" s="161">
        <v>45.88</v>
      </c>
    </row>
    <row r="25544" spans="3:4" ht="15" hidden="1" customHeight="1" x14ac:dyDescent="0.25">
      <c r="C25544" s="158" t="s">
        <v>540</v>
      </c>
      <c r="D25544" s="159">
        <v>271.86</v>
      </c>
    </row>
    <row r="25545" spans="3:4" ht="15" hidden="1" customHeight="1" x14ac:dyDescent="0.25">
      <c r="C25545" s="160" t="s">
        <v>546</v>
      </c>
      <c r="D25545" s="161">
        <v>652.09</v>
      </c>
    </row>
    <row r="25546" spans="3:4" ht="15" hidden="1" customHeight="1" x14ac:dyDescent="0.25">
      <c r="C25546" s="158" t="s">
        <v>308</v>
      </c>
      <c r="D25546" s="159">
        <v>300.04000000000002</v>
      </c>
    </row>
    <row r="25547" spans="3:4" ht="15" hidden="1" customHeight="1" x14ac:dyDescent="0.25">
      <c r="C25547" s="160" t="s">
        <v>548</v>
      </c>
      <c r="D25547" s="161">
        <v>380.61</v>
      </c>
    </row>
    <row r="25548" spans="3:4" ht="15" hidden="1" customHeight="1" x14ac:dyDescent="0.25">
      <c r="C25548" s="158" t="s">
        <v>543</v>
      </c>
      <c r="D25548" s="159">
        <v>873.61</v>
      </c>
    </row>
    <row r="25549" spans="3:4" ht="15" hidden="1" customHeight="1" x14ac:dyDescent="0.25">
      <c r="C25549" s="160" t="s">
        <v>312</v>
      </c>
      <c r="D25549" s="161">
        <v>1059.8</v>
      </c>
    </row>
    <row r="25550" spans="3:4" ht="15" hidden="1" customHeight="1" x14ac:dyDescent="0.25">
      <c r="C25550" s="158" t="s">
        <v>542</v>
      </c>
      <c r="D25550" s="159">
        <v>1118.5</v>
      </c>
    </row>
    <row r="25551" spans="3:4" ht="15" hidden="1" customHeight="1" x14ac:dyDescent="0.25">
      <c r="C25551" s="160" t="s">
        <v>540</v>
      </c>
      <c r="D25551" s="161">
        <v>165.83</v>
      </c>
    </row>
    <row r="25552" spans="3:4" ht="15" hidden="1" customHeight="1" x14ac:dyDescent="0.25">
      <c r="C25552" s="158" t="s">
        <v>539</v>
      </c>
      <c r="D25552" s="159">
        <v>732.84</v>
      </c>
    </row>
    <row r="25553" spans="3:4" ht="15" hidden="1" customHeight="1" x14ac:dyDescent="0.25">
      <c r="C25553" s="160" t="s">
        <v>557</v>
      </c>
      <c r="D25553" s="161">
        <v>796.03</v>
      </c>
    </row>
    <row r="25554" spans="3:4" ht="15" hidden="1" customHeight="1" x14ac:dyDescent="0.25">
      <c r="C25554" s="158" t="s">
        <v>545</v>
      </c>
      <c r="D25554" s="159">
        <v>1198.8499999999999</v>
      </c>
    </row>
    <row r="25555" spans="3:4" ht="15" hidden="1" customHeight="1" x14ac:dyDescent="0.25">
      <c r="C25555" s="160" t="s">
        <v>540</v>
      </c>
      <c r="D25555" s="161">
        <v>1170.8399999999999</v>
      </c>
    </row>
    <row r="25556" spans="3:4" ht="15" hidden="1" customHeight="1" x14ac:dyDescent="0.25">
      <c r="C25556" s="158" t="s">
        <v>544</v>
      </c>
      <c r="D25556" s="159">
        <v>892.85</v>
      </c>
    </row>
    <row r="25557" spans="3:4" ht="15" hidden="1" customHeight="1" x14ac:dyDescent="0.25">
      <c r="C25557" s="160" t="s">
        <v>543</v>
      </c>
      <c r="D25557" s="161">
        <v>685.74</v>
      </c>
    </row>
    <row r="25558" spans="3:4" ht="15" hidden="1" customHeight="1" x14ac:dyDescent="0.25">
      <c r="C25558" s="158" t="s">
        <v>547</v>
      </c>
      <c r="D25558" s="159">
        <v>469.79</v>
      </c>
    </row>
    <row r="25559" spans="3:4" ht="15" hidden="1" customHeight="1" x14ac:dyDescent="0.25">
      <c r="C25559" s="160" t="s">
        <v>547</v>
      </c>
      <c r="D25559" s="161">
        <v>443.7</v>
      </c>
    </row>
    <row r="25560" spans="3:4" ht="15" hidden="1" customHeight="1" x14ac:dyDescent="0.25">
      <c r="C25560" s="158" t="s">
        <v>556</v>
      </c>
      <c r="D25560" s="159">
        <v>571.33000000000004</v>
      </c>
    </row>
    <row r="25561" spans="3:4" ht="15" hidden="1" customHeight="1" x14ac:dyDescent="0.25">
      <c r="C25561" s="160" t="s">
        <v>553</v>
      </c>
      <c r="D25561" s="161">
        <v>609.04</v>
      </c>
    </row>
    <row r="25562" spans="3:4" ht="15" hidden="1" customHeight="1" x14ac:dyDescent="0.25">
      <c r="C25562" s="158" t="s">
        <v>539</v>
      </c>
      <c r="D25562" s="159">
        <v>548.29999999999995</v>
      </c>
    </row>
    <row r="25563" spans="3:4" ht="15" hidden="1" customHeight="1" x14ac:dyDescent="0.25">
      <c r="C25563" s="160" t="s">
        <v>545</v>
      </c>
      <c r="D25563" s="161">
        <v>610.03</v>
      </c>
    </row>
    <row r="25564" spans="3:4" ht="15" hidden="1" customHeight="1" x14ac:dyDescent="0.25">
      <c r="C25564" s="158" t="s">
        <v>542</v>
      </c>
      <c r="D25564" s="159">
        <v>1099.83</v>
      </c>
    </row>
    <row r="25565" spans="3:4" ht="15" hidden="1" customHeight="1" x14ac:dyDescent="0.25">
      <c r="C25565" s="160" t="s">
        <v>556</v>
      </c>
      <c r="D25565" s="161">
        <v>392.1</v>
      </c>
    </row>
    <row r="25566" spans="3:4" ht="15" hidden="1" customHeight="1" x14ac:dyDescent="0.25">
      <c r="C25566" s="158" t="s">
        <v>547</v>
      </c>
      <c r="D25566" s="159">
        <v>521.38</v>
      </c>
    </row>
    <row r="25567" spans="3:4" ht="15" hidden="1" customHeight="1" x14ac:dyDescent="0.25">
      <c r="C25567" s="160" t="s">
        <v>552</v>
      </c>
      <c r="D25567" s="161">
        <v>1037.6300000000001</v>
      </c>
    </row>
    <row r="25568" spans="3:4" ht="15" hidden="1" customHeight="1" x14ac:dyDescent="0.25">
      <c r="C25568" s="158" t="s">
        <v>308</v>
      </c>
      <c r="D25568" s="159">
        <v>959.54</v>
      </c>
    </row>
    <row r="25569" spans="3:4" ht="15" hidden="1" customHeight="1" x14ac:dyDescent="0.25">
      <c r="C25569" s="160" t="s">
        <v>547</v>
      </c>
      <c r="D25569" s="161">
        <v>816.57</v>
      </c>
    </row>
    <row r="25570" spans="3:4" ht="15" hidden="1" customHeight="1" x14ac:dyDescent="0.25">
      <c r="C25570" s="158" t="s">
        <v>552</v>
      </c>
      <c r="D25570" s="159">
        <v>838.89</v>
      </c>
    </row>
    <row r="25571" spans="3:4" ht="15" hidden="1" customHeight="1" x14ac:dyDescent="0.25">
      <c r="C25571" s="160" t="s">
        <v>552</v>
      </c>
      <c r="D25571" s="161">
        <v>308.24</v>
      </c>
    </row>
    <row r="25572" spans="3:4" ht="15" hidden="1" customHeight="1" x14ac:dyDescent="0.25">
      <c r="C25572" s="158" t="s">
        <v>547</v>
      </c>
      <c r="D25572" s="159">
        <v>125.04</v>
      </c>
    </row>
    <row r="25573" spans="3:4" ht="15" hidden="1" customHeight="1" x14ac:dyDescent="0.25">
      <c r="C25573" s="160" t="s">
        <v>543</v>
      </c>
      <c r="D25573" s="161">
        <v>76.48</v>
      </c>
    </row>
    <row r="25574" spans="3:4" ht="15" hidden="1" customHeight="1" x14ac:dyDescent="0.25">
      <c r="C25574" s="158" t="s">
        <v>546</v>
      </c>
      <c r="D25574" s="159">
        <v>404.28</v>
      </c>
    </row>
    <row r="25575" spans="3:4" ht="15" hidden="1" customHeight="1" x14ac:dyDescent="0.25">
      <c r="C25575" s="160" t="s">
        <v>553</v>
      </c>
      <c r="D25575" s="161">
        <v>620.22</v>
      </c>
    </row>
    <row r="25576" spans="3:4" ht="15" hidden="1" customHeight="1" x14ac:dyDescent="0.25">
      <c r="C25576" s="158" t="s">
        <v>551</v>
      </c>
      <c r="D25576" s="159">
        <v>639.82000000000005</v>
      </c>
    </row>
    <row r="25577" spans="3:4" ht="15" hidden="1" customHeight="1" x14ac:dyDescent="0.25">
      <c r="C25577" s="160" t="s">
        <v>543</v>
      </c>
      <c r="D25577" s="161">
        <v>500.47</v>
      </c>
    </row>
    <row r="25578" spans="3:4" ht="15" hidden="1" customHeight="1" x14ac:dyDescent="0.25">
      <c r="C25578" s="158" t="s">
        <v>309</v>
      </c>
      <c r="D25578" s="159">
        <v>712</v>
      </c>
    </row>
    <row r="25579" spans="3:4" ht="15" hidden="1" customHeight="1" x14ac:dyDescent="0.25">
      <c r="C25579" s="160" t="s">
        <v>549</v>
      </c>
      <c r="D25579" s="161">
        <v>218.85</v>
      </c>
    </row>
    <row r="25580" spans="3:4" ht="15" hidden="1" customHeight="1" x14ac:dyDescent="0.25">
      <c r="C25580" s="158" t="s">
        <v>308</v>
      </c>
      <c r="D25580" s="159">
        <v>535.97</v>
      </c>
    </row>
    <row r="25581" spans="3:4" ht="15" hidden="1" customHeight="1" x14ac:dyDescent="0.25">
      <c r="C25581" s="160" t="s">
        <v>543</v>
      </c>
      <c r="D25581" s="161">
        <v>300.52</v>
      </c>
    </row>
    <row r="25582" spans="3:4" ht="15" hidden="1" customHeight="1" x14ac:dyDescent="0.25">
      <c r="C25582" s="158" t="s">
        <v>551</v>
      </c>
      <c r="D25582" s="159">
        <v>624.12</v>
      </c>
    </row>
    <row r="25583" spans="3:4" ht="15" hidden="1" customHeight="1" x14ac:dyDescent="0.25">
      <c r="C25583" s="160" t="s">
        <v>553</v>
      </c>
      <c r="D25583" s="161">
        <v>688.29</v>
      </c>
    </row>
    <row r="25584" spans="3:4" ht="15" hidden="1" customHeight="1" x14ac:dyDescent="0.25">
      <c r="C25584" s="158" t="s">
        <v>307</v>
      </c>
      <c r="D25584" s="159">
        <v>689.45</v>
      </c>
    </row>
    <row r="25585" spans="3:4" ht="15" hidden="1" customHeight="1" x14ac:dyDescent="0.25">
      <c r="C25585" s="160" t="s">
        <v>308</v>
      </c>
      <c r="D25585" s="161">
        <v>810.39</v>
      </c>
    </row>
    <row r="25586" spans="3:4" ht="15" hidden="1" customHeight="1" x14ac:dyDescent="0.25">
      <c r="C25586" s="158" t="s">
        <v>554</v>
      </c>
      <c r="D25586" s="159">
        <v>709.6</v>
      </c>
    </row>
    <row r="25587" spans="3:4" ht="15" hidden="1" customHeight="1" x14ac:dyDescent="0.25">
      <c r="C25587" s="160" t="s">
        <v>309</v>
      </c>
      <c r="D25587" s="161">
        <v>1244.23</v>
      </c>
    </row>
    <row r="25588" spans="3:4" ht="15" hidden="1" customHeight="1" x14ac:dyDescent="0.25">
      <c r="C25588" s="158" t="s">
        <v>309</v>
      </c>
      <c r="D25588" s="159">
        <v>290.61</v>
      </c>
    </row>
    <row r="25589" spans="3:4" ht="15" hidden="1" customHeight="1" x14ac:dyDescent="0.25">
      <c r="C25589" s="160" t="s">
        <v>549</v>
      </c>
      <c r="D25589" s="161">
        <v>599.78</v>
      </c>
    </row>
    <row r="25590" spans="3:4" ht="15" hidden="1" customHeight="1" x14ac:dyDescent="0.25">
      <c r="C25590" s="158" t="s">
        <v>309</v>
      </c>
      <c r="D25590" s="159">
        <v>508.83</v>
      </c>
    </row>
    <row r="25591" spans="3:4" ht="15" hidden="1" customHeight="1" x14ac:dyDescent="0.25">
      <c r="C25591" s="160" t="s">
        <v>558</v>
      </c>
      <c r="D25591" s="161">
        <v>1123.43</v>
      </c>
    </row>
    <row r="25592" spans="3:4" ht="15" hidden="1" customHeight="1" x14ac:dyDescent="0.25">
      <c r="C25592" s="158" t="s">
        <v>539</v>
      </c>
      <c r="D25592" s="159">
        <v>1124.9000000000001</v>
      </c>
    </row>
    <row r="25593" spans="3:4" ht="15" hidden="1" customHeight="1" x14ac:dyDescent="0.25">
      <c r="C25593" s="160" t="s">
        <v>542</v>
      </c>
      <c r="D25593" s="161">
        <v>825.61</v>
      </c>
    </row>
    <row r="25594" spans="3:4" ht="15" hidden="1" customHeight="1" x14ac:dyDescent="0.25">
      <c r="C25594" s="158" t="s">
        <v>555</v>
      </c>
      <c r="D25594" s="159">
        <v>533.36</v>
      </c>
    </row>
    <row r="25595" spans="3:4" ht="15" hidden="1" customHeight="1" x14ac:dyDescent="0.25">
      <c r="C25595" s="160" t="s">
        <v>308</v>
      </c>
      <c r="D25595" s="161">
        <v>300.32</v>
      </c>
    </row>
    <row r="25596" spans="3:4" ht="15" hidden="1" customHeight="1" x14ac:dyDescent="0.25">
      <c r="C25596" s="158" t="s">
        <v>545</v>
      </c>
      <c r="D25596" s="159">
        <v>191.32</v>
      </c>
    </row>
    <row r="25597" spans="3:4" ht="15" hidden="1" customHeight="1" x14ac:dyDescent="0.25">
      <c r="C25597" s="160" t="s">
        <v>540</v>
      </c>
      <c r="D25597" s="161">
        <v>1211.72</v>
      </c>
    </row>
    <row r="25598" spans="3:4" ht="15" hidden="1" customHeight="1" x14ac:dyDescent="0.25">
      <c r="C25598" s="158" t="s">
        <v>539</v>
      </c>
      <c r="D25598" s="159">
        <v>575.51</v>
      </c>
    </row>
    <row r="25599" spans="3:4" ht="15" hidden="1" customHeight="1" x14ac:dyDescent="0.25">
      <c r="C25599" s="160" t="s">
        <v>542</v>
      </c>
      <c r="D25599" s="161">
        <v>679.62</v>
      </c>
    </row>
    <row r="25600" spans="3:4" ht="15" hidden="1" customHeight="1" x14ac:dyDescent="0.25">
      <c r="C25600" s="158" t="s">
        <v>309</v>
      </c>
      <c r="D25600" s="159">
        <v>578.52</v>
      </c>
    </row>
    <row r="25601" spans="3:4" ht="15" hidden="1" customHeight="1" x14ac:dyDescent="0.25">
      <c r="C25601" s="160" t="s">
        <v>308</v>
      </c>
      <c r="D25601" s="161">
        <v>1032.6600000000001</v>
      </c>
    </row>
    <row r="25602" spans="3:4" ht="15" hidden="1" customHeight="1" x14ac:dyDescent="0.25">
      <c r="C25602" s="158" t="s">
        <v>552</v>
      </c>
      <c r="D25602" s="159">
        <v>894.09</v>
      </c>
    </row>
    <row r="25603" spans="3:4" ht="15" hidden="1" customHeight="1" x14ac:dyDescent="0.25">
      <c r="C25603" s="160" t="s">
        <v>541</v>
      </c>
      <c r="D25603" s="161">
        <v>227.19</v>
      </c>
    </row>
    <row r="25604" spans="3:4" ht="15" hidden="1" customHeight="1" x14ac:dyDescent="0.25">
      <c r="C25604" s="158" t="s">
        <v>545</v>
      </c>
      <c r="D25604" s="159">
        <v>172.24</v>
      </c>
    </row>
    <row r="25605" spans="3:4" ht="15" hidden="1" customHeight="1" x14ac:dyDescent="0.25">
      <c r="C25605" s="160" t="s">
        <v>549</v>
      </c>
      <c r="D25605" s="161">
        <v>642.44000000000005</v>
      </c>
    </row>
    <row r="25606" spans="3:4" ht="15" hidden="1" customHeight="1" x14ac:dyDescent="0.25">
      <c r="C25606" s="158" t="s">
        <v>549</v>
      </c>
      <c r="D25606" s="159">
        <v>997.91</v>
      </c>
    </row>
    <row r="25607" spans="3:4" ht="15" hidden="1" customHeight="1" x14ac:dyDescent="0.25">
      <c r="C25607" s="160" t="s">
        <v>543</v>
      </c>
      <c r="D25607" s="161">
        <v>384.81</v>
      </c>
    </row>
    <row r="25608" spans="3:4" ht="15" hidden="1" customHeight="1" x14ac:dyDescent="0.25">
      <c r="C25608" s="158" t="s">
        <v>552</v>
      </c>
      <c r="D25608" s="159">
        <v>625.02</v>
      </c>
    </row>
    <row r="25609" spans="3:4" ht="15" hidden="1" customHeight="1" x14ac:dyDescent="0.25">
      <c r="C25609" s="160" t="s">
        <v>544</v>
      </c>
      <c r="D25609" s="161">
        <v>111.87</v>
      </c>
    </row>
    <row r="25610" spans="3:4" ht="15" hidden="1" customHeight="1" x14ac:dyDescent="0.25">
      <c r="C25610" s="158" t="s">
        <v>549</v>
      </c>
      <c r="D25610" s="159">
        <v>421.7</v>
      </c>
    </row>
    <row r="25611" spans="3:4" ht="15" hidden="1" customHeight="1" x14ac:dyDescent="0.25">
      <c r="C25611" s="160" t="s">
        <v>547</v>
      </c>
      <c r="D25611" s="161">
        <v>488.07</v>
      </c>
    </row>
    <row r="25612" spans="3:4" ht="15" hidden="1" customHeight="1" x14ac:dyDescent="0.25">
      <c r="C25612" s="158" t="s">
        <v>312</v>
      </c>
      <c r="D25612" s="159">
        <v>713.95</v>
      </c>
    </row>
    <row r="25613" spans="3:4" ht="15" hidden="1" customHeight="1" x14ac:dyDescent="0.25">
      <c r="C25613" s="160" t="s">
        <v>539</v>
      </c>
      <c r="D25613" s="161">
        <v>686.74</v>
      </c>
    </row>
    <row r="25614" spans="3:4" ht="15" hidden="1" customHeight="1" x14ac:dyDescent="0.25">
      <c r="C25614" s="158" t="s">
        <v>558</v>
      </c>
      <c r="D25614" s="159">
        <v>151.47</v>
      </c>
    </row>
    <row r="25615" spans="3:4" ht="15" hidden="1" customHeight="1" x14ac:dyDescent="0.25">
      <c r="C25615" s="160" t="s">
        <v>312</v>
      </c>
      <c r="D25615" s="161">
        <v>906.94</v>
      </c>
    </row>
    <row r="25616" spans="3:4" ht="15" hidden="1" customHeight="1" x14ac:dyDescent="0.25">
      <c r="C25616" s="158" t="s">
        <v>308</v>
      </c>
      <c r="D25616" s="159">
        <v>912.76</v>
      </c>
    </row>
    <row r="25617" spans="3:4" ht="15" hidden="1" customHeight="1" x14ac:dyDescent="0.25">
      <c r="C25617" s="160" t="s">
        <v>556</v>
      </c>
      <c r="D25617" s="161">
        <v>918.54</v>
      </c>
    </row>
    <row r="25618" spans="3:4" ht="15" hidden="1" customHeight="1" x14ac:dyDescent="0.25">
      <c r="C25618" s="158" t="s">
        <v>543</v>
      </c>
      <c r="D25618" s="159">
        <v>201.82</v>
      </c>
    </row>
    <row r="25619" spans="3:4" ht="15" hidden="1" customHeight="1" x14ac:dyDescent="0.25">
      <c r="C25619" s="160" t="s">
        <v>549</v>
      </c>
      <c r="D25619" s="161">
        <v>838.98</v>
      </c>
    </row>
    <row r="25620" spans="3:4" ht="15" hidden="1" customHeight="1" x14ac:dyDescent="0.25">
      <c r="C25620" s="158" t="s">
        <v>558</v>
      </c>
      <c r="D25620" s="159">
        <v>864.33</v>
      </c>
    </row>
    <row r="25621" spans="3:4" ht="15" hidden="1" customHeight="1" x14ac:dyDescent="0.25">
      <c r="C25621" s="160" t="s">
        <v>539</v>
      </c>
      <c r="D25621" s="161">
        <v>745.58</v>
      </c>
    </row>
    <row r="25622" spans="3:4" ht="15" hidden="1" customHeight="1" x14ac:dyDescent="0.25">
      <c r="C25622" s="158" t="s">
        <v>547</v>
      </c>
      <c r="D25622" s="159">
        <v>1148.4100000000001</v>
      </c>
    </row>
    <row r="25623" spans="3:4" ht="15" hidden="1" customHeight="1" x14ac:dyDescent="0.25">
      <c r="C25623" s="160" t="s">
        <v>551</v>
      </c>
      <c r="D25623" s="161">
        <v>967.3</v>
      </c>
    </row>
    <row r="25624" spans="3:4" ht="15" hidden="1" customHeight="1" x14ac:dyDescent="0.25">
      <c r="C25624" s="158" t="s">
        <v>549</v>
      </c>
      <c r="D25624" s="159">
        <v>480.84</v>
      </c>
    </row>
    <row r="25625" spans="3:4" ht="15" hidden="1" customHeight="1" x14ac:dyDescent="0.25">
      <c r="C25625" s="160" t="s">
        <v>551</v>
      </c>
      <c r="D25625" s="161">
        <v>1024.5</v>
      </c>
    </row>
    <row r="25626" spans="3:4" ht="15" hidden="1" customHeight="1" x14ac:dyDescent="0.25">
      <c r="C25626" s="158" t="s">
        <v>554</v>
      </c>
      <c r="D25626" s="159">
        <v>358.87</v>
      </c>
    </row>
    <row r="25627" spans="3:4" ht="15" hidden="1" customHeight="1" x14ac:dyDescent="0.25">
      <c r="C25627" s="160" t="s">
        <v>554</v>
      </c>
      <c r="D25627" s="161">
        <v>361.55</v>
      </c>
    </row>
    <row r="25628" spans="3:4" ht="15" hidden="1" customHeight="1" x14ac:dyDescent="0.25">
      <c r="C25628" s="158" t="s">
        <v>543</v>
      </c>
      <c r="D25628" s="159">
        <v>113.7</v>
      </c>
    </row>
    <row r="25629" spans="3:4" ht="15" hidden="1" customHeight="1" x14ac:dyDescent="0.25">
      <c r="C25629" s="160" t="s">
        <v>550</v>
      </c>
      <c r="D25629" s="161">
        <v>446.08</v>
      </c>
    </row>
    <row r="25630" spans="3:4" ht="15" hidden="1" customHeight="1" x14ac:dyDescent="0.25">
      <c r="C25630" s="158" t="s">
        <v>555</v>
      </c>
      <c r="D25630" s="159">
        <v>760.63</v>
      </c>
    </row>
    <row r="25631" spans="3:4" ht="15" hidden="1" customHeight="1" x14ac:dyDescent="0.25">
      <c r="C25631" s="160" t="s">
        <v>309</v>
      </c>
      <c r="D25631" s="161">
        <v>1278.6300000000001</v>
      </c>
    </row>
    <row r="25632" spans="3:4" ht="15" hidden="1" customHeight="1" x14ac:dyDescent="0.25">
      <c r="C25632" s="158" t="s">
        <v>546</v>
      </c>
      <c r="D25632" s="159">
        <v>766.85</v>
      </c>
    </row>
    <row r="25633" spans="3:4" ht="15" hidden="1" customHeight="1" x14ac:dyDescent="0.25">
      <c r="C25633" s="160" t="s">
        <v>308</v>
      </c>
      <c r="D25633" s="161">
        <v>634.72</v>
      </c>
    </row>
    <row r="25634" spans="3:4" ht="15" hidden="1" customHeight="1" x14ac:dyDescent="0.25">
      <c r="C25634" s="158" t="s">
        <v>308</v>
      </c>
      <c r="D25634" s="159">
        <v>954.21</v>
      </c>
    </row>
    <row r="25635" spans="3:4" ht="15" hidden="1" customHeight="1" x14ac:dyDescent="0.25">
      <c r="C25635" s="160" t="s">
        <v>557</v>
      </c>
      <c r="D25635" s="161">
        <v>450.76</v>
      </c>
    </row>
    <row r="25636" spans="3:4" ht="15" hidden="1" customHeight="1" x14ac:dyDescent="0.25">
      <c r="C25636" s="158" t="s">
        <v>547</v>
      </c>
      <c r="D25636" s="159">
        <v>737.15</v>
      </c>
    </row>
    <row r="25637" spans="3:4" ht="15" hidden="1" customHeight="1" x14ac:dyDescent="0.25">
      <c r="C25637" s="160" t="s">
        <v>546</v>
      </c>
      <c r="D25637" s="161">
        <v>537.79</v>
      </c>
    </row>
    <row r="25638" spans="3:4" ht="15" hidden="1" customHeight="1" x14ac:dyDescent="0.25">
      <c r="C25638" s="158" t="s">
        <v>309</v>
      </c>
      <c r="D25638" s="159">
        <v>353.29</v>
      </c>
    </row>
    <row r="25639" spans="3:4" ht="15" hidden="1" customHeight="1" x14ac:dyDescent="0.25">
      <c r="C25639" s="160" t="s">
        <v>312</v>
      </c>
      <c r="D25639" s="161">
        <v>973.96</v>
      </c>
    </row>
    <row r="25640" spans="3:4" ht="15" hidden="1" customHeight="1" x14ac:dyDescent="0.25">
      <c r="C25640" s="158" t="s">
        <v>549</v>
      </c>
      <c r="D25640" s="159">
        <v>335.47</v>
      </c>
    </row>
    <row r="25641" spans="3:4" ht="15" hidden="1" customHeight="1" x14ac:dyDescent="0.25">
      <c r="C25641" s="160" t="s">
        <v>555</v>
      </c>
      <c r="D25641" s="161">
        <v>332.87</v>
      </c>
    </row>
    <row r="25642" spans="3:4" ht="15" hidden="1" customHeight="1" x14ac:dyDescent="0.25">
      <c r="C25642" s="158" t="s">
        <v>312</v>
      </c>
      <c r="D25642" s="159">
        <v>778.57</v>
      </c>
    </row>
    <row r="25643" spans="3:4" ht="15" hidden="1" customHeight="1" x14ac:dyDescent="0.25">
      <c r="C25643" s="160" t="s">
        <v>555</v>
      </c>
      <c r="D25643" s="161">
        <v>484.81</v>
      </c>
    </row>
    <row r="25644" spans="3:4" ht="15" hidden="1" customHeight="1" x14ac:dyDescent="0.25">
      <c r="C25644" s="158" t="s">
        <v>550</v>
      </c>
      <c r="D25644" s="159">
        <v>249.56</v>
      </c>
    </row>
    <row r="25645" spans="3:4" ht="15" hidden="1" customHeight="1" x14ac:dyDescent="0.25">
      <c r="C25645" s="160" t="s">
        <v>312</v>
      </c>
      <c r="D25645" s="161">
        <v>108.8</v>
      </c>
    </row>
    <row r="25646" spans="3:4" ht="15" hidden="1" customHeight="1" x14ac:dyDescent="0.25">
      <c r="C25646" s="158" t="s">
        <v>558</v>
      </c>
      <c r="D25646" s="159">
        <v>1210.23</v>
      </c>
    </row>
    <row r="25647" spans="3:4" ht="15" hidden="1" customHeight="1" x14ac:dyDescent="0.25">
      <c r="C25647" s="160" t="s">
        <v>540</v>
      </c>
      <c r="D25647" s="161">
        <v>1211.73</v>
      </c>
    </row>
    <row r="25648" spans="3:4" ht="15" hidden="1" customHeight="1" x14ac:dyDescent="0.25">
      <c r="C25648" s="158" t="s">
        <v>557</v>
      </c>
      <c r="D25648" s="159">
        <v>702.29</v>
      </c>
    </row>
    <row r="25649" spans="3:4" ht="15" hidden="1" customHeight="1" x14ac:dyDescent="0.25">
      <c r="C25649" s="160" t="s">
        <v>309</v>
      </c>
      <c r="D25649" s="161">
        <v>473.91</v>
      </c>
    </row>
    <row r="25650" spans="3:4" ht="15" hidden="1" customHeight="1" x14ac:dyDescent="0.25">
      <c r="C25650" s="158" t="s">
        <v>545</v>
      </c>
      <c r="D25650" s="159">
        <v>725.64</v>
      </c>
    </row>
    <row r="25651" spans="3:4" ht="15" hidden="1" customHeight="1" x14ac:dyDescent="0.25">
      <c r="C25651" s="160" t="s">
        <v>543</v>
      </c>
      <c r="D25651" s="161">
        <v>643.44000000000005</v>
      </c>
    </row>
    <row r="25652" spans="3:4" ht="15" hidden="1" customHeight="1" x14ac:dyDescent="0.25">
      <c r="C25652" s="158" t="s">
        <v>554</v>
      </c>
      <c r="D25652" s="159">
        <v>23.08</v>
      </c>
    </row>
    <row r="25653" spans="3:4" ht="15" hidden="1" customHeight="1" x14ac:dyDescent="0.25">
      <c r="C25653" s="160" t="s">
        <v>552</v>
      </c>
      <c r="D25653" s="161">
        <v>466.85</v>
      </c>
    </row>
    <row r="25654" spans="3:4" ht="15" hidden="1" customHeight="1" x14ac:dyDescent="0.25">
      <c r="C25654" s="158" t="s">
        <v>309</v>
      </c>
      <c r="D25654" s="159">
        <v>1053.21</v>
      </c>
    </row>
    <row r="25655" spans="3:4" ht="15" hidden="1" customHeight="1" x14ac:dyDescent="0.25">
      <c r="C25655" s="160" t="s">
        <v>308</v>
      </c>
      <c r="D25655" s="161">
        <v>1056.78</v>
      </c>
    </row>
    <row r="25656" spans="3:4" ht="15" hidden="1" customHeight="1" x14ac:dyDescent="0.25">
      <c r="C25656" s="158" t="s">
        <v>551</v>
      </c>
      <c r="D25656" s="159">
        <v>149.02000000000001</v>
      </c>
    </row>
    <row r="25657" spans="3:4" ht="15" hidden="1" customHeight="1" x14ac:dyDescent="0.25">
      <c r="C25657" s="160" t="s">
        <v>539</v>
      </c>
      <c r="D25657" s="161">
        <v>855.53</v>
      </c>
    </row>
    <row r="25658" spans="3:4" ht="15" hidden="1" customHeight="1" x14ac:dyDescent="0.25">
      <c r="C25658" s="158" t="s">
        <v>308</v>
      </c>
      <c r="D25658" s="159">
        <v>301.73</v>
      </c>
    </row>
    <row r="25659" spans="3:4" ht="15" hidden="1" customHeight="1" x14ac:dyDescent="0.25">
      <c r="C25659" s="160" t="s">
        <v>556</v>
      </c>
      <c r="D25659" s="161">
        <v>634.96</v>
      </c>
    </row>
    <row r="25660" spans="3:4" ht="15" hidden="1" customHeight="1" x14ac:dyDescent="0.25">
      <c r="C25660" s="158" t="s">
        <v>552</v>
      </c>
      <c r="D25660" s="159">
        <v>224.91</v>
      </c>
    </row>
    <row r="25661" spans="3:4" ht="15" hidden="1" customHeight="1" x14ac:dyDescent="0.25">
      <c r="C25661" s="160" t="s">
        <v>554</v>
      </c>
      <c r="D25661" s="161">
        <v>464.6</v>
      </c>
    </row>
    <row r="25662" spans="3:4" ht="15" hidden="1" customHeight="1" x14ac:dyDescent="0.25">
      <c r="C25662" s="158" t="s">
        <v>549</v>
      </c>
      <c r="D25662" s="159">
        <v>237.1</v>
      </c>
    </row>
    <row r="25663" spans="3:4" ht="15" hidden="1" customHeight="1" x14ac:dyDescent="0.25">
      <c r="C25663" s="160" t="s">
        <v>552</v>
      </c>
      <c r="D25663" s="161">
        <v>140.94</v>
      </c>
    </row>
    <row r="25664" spans="3:4" ht="15" hidden="1" customHeight="1" x14ac:dyDescent="0.25">
      <c r="C25664" s="158" t="s">
        <v>556</v>
      </c>
      <c r="D25664" s="159">
        <v>544.28</v>
      </c>
    </row>
    <row r="25665" spans="3:4" ht="15" hidden="1" customHeight="1" x14ac:dyDescent="0.25">
      <c r="C25665" s="160" t="s">
        <v>308</v>
      </c>
      <c r="D25665" s="161">
        <v>376.83</v>
      </c>
    </row>
    <row r="25666" spans="3:4" ht="15" hidden="1" customHeight="1" x14ac:dyDescent="0.25">
      <c r="C25666" s="158" t="s">
        <v>544</v>
      </c>
      <c r="D25666" s="159">
        <v>923.85</v>
      </c>
    </row>
    <row r="25667" spans="3:4" ht="15" hidden="1" customHeight="1" x14ac:dyDescent="0.25">
      <c r="C25667" s="160" t="s">
        <v>312</v>
      </c>
      <c r="D25667" s="161">
        <v>248.04</v>
      </c>
    </row>
    <row r="25668" spans="3:4" ht="15" hidden="1" customHeight="1" x14ac:dyDescent="0.25">
      <c r="C25668" s="158" t="s">
        <v>548</v>
      </c>
      <c r="D25668" s="159">
        <v>915.82</v>
      </c>
    </row>
    <row r="25669" spans="3:4" ht="15" hidden="1" customHeight="1" x14ac:dyDescent="0.25">
      <c r="C25669" s="160" t="s">
        <v>551</v>
      </c>
      <c r="D25669" s="161">
        <v>879.78</v>
      </c>
    </row>
    <row r="25670" spans="3:4" ht="15" hidden="1" customHeight="1" x14ac:dyDescent="0.25">
      <c r="C25670" s="158" t="s">
        <v>307</v>
      </c>
      <c r="D25670" s="159">
        <v>1166.8599999999999</v>
      </c>
    </row>
    <row r="25671" spans="3:4" ht="15" hidden="1" customHeight="1" x14ac:dyDescent="0.25">
      <c r="C25671" s="160" t="s">
        <v>308</v>
      </c>
      <c r="D25671" s="161">
        <v>532.91999999999996</v>
      </c>
    </row>
    <row r="25672" spans="3:4" ht="15" hidden="1" customHeight="1" x14ac:dyDescent="0.25">
      <c r="C25672" s="158" t="s">
        <v>547</v>
      </c>
      <c r="D25672" s="159">
        <v>1052.78</v>
      </c>
    </row>
    <row r="25673" spans="3:4" ht="15" hidden="1" customHeight="1" x14ac:dyDescent="0.25">
      <c r="C25673" s="160" t="s">
        <v>308</v>
      </c>
      <c r="D25673" s="161">
        <v>1189.3399999999999</v>
      </c>
    </row>
    <row r="25674" spans="3:4" ht="15" hidden="1" customHeight="1" x14ac:dyDescent="0.25">
      <c r="C25674" s="158" t="s">
        <v>546</v>
      </c>
      <c r="D25674" s="159">
        <v>363.33</v>
      </c>
    </row>
    <row r="25675" spans="3:4" ht="15" hidden="1" customHeight="1" x14ac:dyDescent="0.25">
      <c r="C25675" s="160" t="s">
        <v>551</v>
      </c>
      <c r="D25675" s="161">
        <v>69.17</v>
      </c>
    </row>
    <row r="25676" spans="3:4" ht="15" hidden="1" customHeight="1" x14ac:dyDescent="0.25">
      <c r="C25676" s="158" t="s">
        <v>554</v>
      </c>
      <c r="D25676" s="159">
        <v>966.85</v>
      </c>
    </row>
    <row r="25677" spans="3:4" ht="15" hidden="1" customHeight="1" x14ac:dyDescent="0.25">
      <c r="C25677" s="160" t="s">
        <v>539</v>
      </c>
      <c r="D25677" s="161">
        <v>956.43</v>
      </c>
    </row>
    <row r="25678" spans="3:4" ht="15" hidden="1" customHeight="1" x14ac:dyDescent="0.25">
      <c r="C25678" s="158" t="s">
        <v>540</v>
      </c>
      <c r="D25678" s="159">
        <v>550.89</v>
      </c>
    </row>
    <row r="25679" spans="3:4" ht="15" hidden="1" customHeight="1" x14ac:dyDescent="0.25">
      <c r="C25679" s="160" t="s">
        <v>308</v>
      </c>
      <c r="D25679" s="161">
        <v>732.78</v>
      </c>
    </row>
    <row r="25680" spans="3:4" ht="15" hidden="1" customHeight="1" x14ac:dyDescent="0.25">
      <c r="C25680" s="158" t="s">
        <v>539</v>
      </c>
      <c r="D25680" s="159">
        <v>592.25</v>
      </c>
    </row>
    <row r="25681" spans="3:4" ht="15" hidden="1" customHeight="1" x14ac:dyDescent="0.25">
      <c r="C25681" s="160" t="s">
        <v>308</v>
      </c>
      <c r="D25681" s="161">
        <v>766.25</v>
      </c>
    </row>
    <row r="25682" spans="3:4" ht="15" hidden="1" customHeight="1" x14ac:dyDescent="0.25">
      <c r="C25682" s="158" t="s">
        <v>308</v>
      </c>
      <c r="D25682" s="159">
        <v>708.17</v>
      </c>
    </row>
    <row r="25683" spans="3:4" ht="15" hidden="1" customHeight="1" x14ac:dyDescent="0.25">
      <c r="C25683" s="160" t="s">
        <v>312</v>
      </c>
      <c r="D25683" s="161">
        <v>695.35</v>
      </c>
    </row>
    <row r="25684" spans="3:4" ht="15" hidden="1" customHeight="1" x14ac:dyDescent="0.25">
      <c r="C25684" s="158" t="s">
        <v>553</v>
      </c>
      <c r="D25684" s="159">
        <v>329.35</v>
      </c>
    </row>
    <row r="25685" spans="3:4" ht="15" hidden="1" customHeight="1" x14ac:dyDescent="0.25">
      <c r="C25685" s="160" t="s">
        <v>547</v>
      </c>
      <c r="D25685" s="161">
        <v>353.67</v>
      </c>
    </row>
    <row r="25686" spans="3:4" ht="15" hidden="1" customHeight="1" x14ac:dyDescent="0.25">
      <c r="C25686" s="158" t="s">
        <v>309</v>
      </c>
      <c r="D25686" s="159">
        <v>790.23</v>
      </c>
    </row>
    <row r="25687" spans="3:4" ht="15" hidden="1" customHeight="1" x14ac:dyDescent="0.25">
      <c r="C25687" s="160" t="s">
        <v>547</v>
      </c>
      <c r="D25687" s="161">
        <v>487.52</v>
      </c>
    </row>
    <row r="25688" spans="3:4" ht="15" hidden="1" customHeight="1" x14ac:dyDescent="0.25">
      <c r="C25688" s="158" t="s">
        <v>549</v>
      </c>
      <c r="D25688" s="159">
        <v>716.4</v>
      </c>
    </row>
    <row r="25689" spans="3:4" ht="15" hidden="1" customHeight="1" x14ac:dyDescent="0.25">
      <c r="C25689" s="160" t="s">
        <v>539</v>
      </c>
      <c r="D25689" s="161">
        <v>180.75</v>
      </c>
    </row>
    <row r="25690" spans="3:4" ht="15" hidden="1" customHeight="1" x14ac:dyDescent="0.25">
      <c r="C25690" s="158" t="s">
        <v>549</v>
      </c>
      <c r="D25690" s="159">
        <v>786.22</v>
      </c>
    </row>
    <row r="25691" spans="3:4" ht="15" hidden="1" customHeight="1" x14ac:dyDescent="0.25">
      <c r="C25691" s="160" t="s">
        <v>307</v>
      </c>
      <c r="D25691" s="161">
        <v>450.38</v>
      </c>
    </row>
    <row r="25692" spans="3:4" ht="15" hidden="1" customHeight="1" x14ac:dyDescent="0.25">
      <c r="C25692" s="158" t="s">
        <v>549</v>
      </c>
      <c r="D25692" s="159">
        <v>780.44</v>
      </c>
    </row>
    <row r="25693" spans="3:4" ht="15" hidden="1" customHeight="1" x14ac:dyDescent="0.25">
      <c r="C25693" s="160" t="s">
        <v>551</v>
      </c>
      <c r="D25693" s="161">
        <v>324.61</v>
      </c>
    </row>
    <row r="25694" spans="3:4" ht="15" hidden="1" customHeight="1" x14ac:dyDescent="0.25">
      <c r="C25694" s="158" t="s">
        <v>308</v>
      </c>
      <c r="D25694" s="159">
        <v>199.7</v>
      </c>
    </row>
    <row r="25695" spans="3:4" ht="15" hidden="1" customHeight="1" x14ac:dyDescent="0.25">
      <c r="C25695" s="160" t="s">
        <v>309</v>
      </c>
      <c r="D25695" s="161">
        <v>1202.28</v>
      </c>
    </row>
    <row r="25696" spans="3:4" ht="15" hidden="1" customHeight="1" x14ac:dyDescent="0.25">
      <c r="C25696" s="158" t="s">
        <v>539</v>
      </c>
      <c r="D25696" s="159">
        <v>457.6</v>
      </c>
    </row>
    <row r="25697" spans="3:4" ht="15" hidden="1" customHeight="1" x14ac:dyDescent="0.25">
      <c r="C25697" s="160" t="s">
        <v>312</v>
      </c>
      <c r="D25697" s="161">
        <v>690.21</v>
      </c>
    </row>
    <row r="25698" spans="3:4" ht="15" hidden="1" customHeight="1" x14ac:dyDescent="0.25">
      <c r="C25698" s="158" t="s">
        <v>551</v>
      </c>
      <c r="D25698" s="159">
        <v>853.81</v>
      </c>
    </row>
    <row r="25699" spans="3:4" ht="15" hidden="1" customHeight="1" x14ac:dyDescent="0.25">
      <c r="C25699" s="160" t="s">
        <v>551</v>
      </c>
      <c r="D25699" s="161">
        <v>439.85</v>
      </c>
    </row>
    <row r="25700" spans="3:4" ht="15" hidden="1" customHeight="1" x14ac:dyDescent="0.25">
      <c r="C25700" s="158" t="s">
        <v>308</v>
      </c>
      <c r="D25700" s="159">
        <v>17.66</v>
      </c>
    </row>
    <row r="25701" spans="3:4" ht="15" hidden="1" customHeight="1" x14ac:dyDescent="0.25">
      <c r="C25701" s="160" t="s">
        <v>547</v>
      </c>
      <c r="D25701" s="161">
        <v>323.73</v>
      </c>
    </row>
    <row r="25702" spans="3:4" ht="15" hidden="1" customHeight="1" x14ac:dyDescent="0.25">
      <c r="C25702" s="158" t="s">
        <v>546</v>
      </c>
      <c r="D25702" s="159">
        <v>922.03</v>
      </c>
    </row>
    <row r="25703" spans="3:4" ht="15" hidden="1" customHeight="1" x14ac:dyDescent="0.25">
      <c r="C25703" s="160" t="s">
        <v>307</v>
      </c>
      <c r="D25703" s="161">
        <v>488.65</v>
      </c>
    </row>
    <row r="25704" spans="3:4" ht="15" hidden="1" customHeight="1" x14ac:dyDescent="0.25">
      <c r="C25704" s="158" t="s">
        <v>539</v>
      </c>
      <c r="D25704" s="159">
        <v>810.49</v>
      </c>
    </row>
    <row r="25705" spans="3:4" ht="15" hidden="1" customHeight="1" x14ac:dyDescent="0.25">
      <c r="C25705" s="160" t="s">
        <v>546</v>
      </c>
      <c r="D25705" s="161">
        <v>821.28</v>
      </c>
    </row>
    <row r="25706" spans="3:4" ht="15" hidden="1" customHeight="1" x14ac:dyDescent="0.25">
      <c r="C25706" s="158" t="s">
        <v>309</v>
      </c>
      <c r="D25706" s="159">
        <v>277.3</v>
      </c>
    </row>
    <row r="25707" spans="3:4" ht="15" hidden="1" customHeight="1" x14ac:dyDescent="0.25">
      <c r="C25707" s="160" t="s">
        <v>544</v>
      </c>
      <c r="D25707" s="161">
        <v>365.14</v>
      </c>
    </row>
    <row r="25708" spans="3:4" ht="15" hidden="1" customHeight="1" x14ac:dyDescent="0.25">
      <c r="C25708" s="158" t="s">
        <v>551</v>
      </c>
      <c r="D25708" s="159">
        <v>681.16</v>
      </c>
    </row>
    <row r="25709" spans="3:4" ht="15" hidden="1" customHeight="1" x14ac:dyDescent="0.25">
      <c r="C25709" s="160" t="s">
        <v>546</v>
      </c>
      <c r="D25709" s="161">
        <v>816.53</v>
      </c>
    </row>
    <row r="25710" spans="3:4" ht="15" hidden="1" customHeight="1" x14ac:dyDescent="0.25">
      <c r="C25710" s="158" t="s">
        <v>539</v>
      </c>
      <c r="D25710" s="159">
        <v>1184.49</v>
      </c>
    </row>
    <row r="25711" spans="3:4" ht="15" hidden="1" customHeight="1" x14ac:dyDescent="0.25">
      <c r="C25711" s="160" t="s">
        <v>542</v>
      </c>
      <c r="D25711" s="161">
        <v>698</v>
      </c>
    </row>
    <row r="25712" spans="3:4" ht="15" hidden="1" customHeight="1" x14ac:dyDescent="0.25">
      <c r="C25712" s="158" t="s">
        <v>307</v>
      </c>
      <c r="D25712" s="159">
        <v>345.31</v>
      </c>
    </row>
    <row r="25713" spans="3:4" ht="15" hidden="1" customHeight="1" x14ac:dyDescent="0.25">
      <c r="C25713" s="160" t="s">
        <v>309</v>
      </c>
      <c r="D25713" s="161">
        <v>459.25</v>
      </c>
    </row>
    <row r="25714" spans="3:4" ht="15" hidden="1" customHeight="1" x14ac:dyDescent="0.25">
      <c r="C25714" s="158" t="s">
        <v>544</v>
      </c>
      <c r="D25714" s="159">
        <v>328.5</v>
      </c>
    </row>
    <row r="25715" spans="3:4" ht="15" hidden="1" customHeight="1" x14ac:dyDescent="0.25">
      <c r="C25715" s="160" t="s">
        <v>540</v>
      </c>
      <c r="D25715" s="161">
        <v>549.62</v>
      </c>
    </row>
    <row r="25716" spans="3:4" ht="15" hidden="1" customHeight="1" x14ac:dyDescent="0.25">
      <c r="C25716" s="158" t="s">
        <v>545</v>
      </c>
      <c r="D25716" s="159">
        <v>804.67</v>
      </c>
    </row>
    <row r="25717" spans="3:4" ht="15" hidden="1" customHeight="1" x14ac:dyDescent="0.25">
      <c r="C25717" s="160" t="s">
        <v>543</v>
      </c>
      <c r="D25717" s="161">
        <v>140.21</v>
      </c>
    </row>
    <row r="25718" spans="3:4" ht="15" hidden="1" customHeight="1" x14ac:dyDescent="0.25">
      <c r="C25718" s="158" t="s">
        <v>309</v>
      </c>
      <c r="D25718" s="159">
        <v>217.53</v>
      </c>
    </row>
    <row r="25719" spans="3:4" ht="15" hidden="1" customHeight="1" x14ac:dyDescent="0.25">
      <c r="C25719" s="160" t="s">
        <v>307</v>
      </c>
      <c r="D25719" s="161">
        <v>824.45</v>
      </c>
    </row>
    <row r="25720" spans="3:4" ht="15" hidden="1" customHeight="1" x14ac:dyDescent="0.25">
      <c r="C25720" s="158" t="s">
        <v>312</v>
      </c>
      <c r="D25720" s="159">
        <v>627.49</v>
      </c>
    </row>
    <row r="25721" spans="3:4" ht="15" hidden="1" customHeight="1" x14ac:dyDescent="0.25">
      <c r="C25721" s="160" t="s">
        <v>556</v>
      </c>
      <c r="D25721" s="161">
        <v>982.03</v>
      </c>
    </row>
    <row r="25722" spans="3:4" ht="15" hidden="1" customHeight="1" x14ac:dyDescent="0.25">
      <c r="C25722" s="158" t="s">
        <v>547</v>
      </c>
      <c r="D25722" s="159">
        <v>965.76</v>
      </c>
    </row>
    <row r="25723" spans="3:4" ht="15" hidden="1" customHeight="1" x14ac:dyDescent="0.25">
      <c r="C25723" s="160" t="s">
        <v>546</v>
      </c>
      <c r="D25723" s="161">
        <v>775.06</v>
      </c>
    </row>
    <row r="25724" spans="3:4" ht="15" hidden="1" customHeight="1" x14ac:dyDescent="0.25">
      <c r="C25724" s="158" t="s">
        <v>539</v>
      </c>
      <c r="D25724" s="159">
        <v>792.21</v>
      </c>
    </row>
    <row r="25725" spans="3:4" ht="15" hidden="1" customHeight="1" x14ac:dyDescent="0.25">
      <c r="C25725" s="160" t="s">
        <v>307</v>
      </c>
      <c r="D25725" s="161">
        <v>859.67</v>
      </c>
    </row>
    <row r="25726" spans="3:4" ht="15" hidden="1" customHeight="1" x14ac:dyDescent="0.25">
      <c r="C25726" s="158" t="s">
        <v>555</v>
      </c>
      <c r="D25726" s="159">
        <v>535.15</v>
      </c>
    </row>
    <row r="25727" spans="3:4" ht="15" hidden="1" customHeight="1" x14ac:dyDescent="0.25">
      <c r="C25727" s="160" t="s">
        <v>552</v>
      </c>
      <c r="D25727" s="161">
        <v>202.62</v>
      </c>
    </row>
    <row r="25728" spans="3:4" ht="15" hidden="1" customHeight="1" x14ac:dyDescent="0.25">
      <c r="C25728" s="158" t="s">
        <v>558</v>
      </c>
      <c r="D25728" s="159">
        <v>603.78</v>
      </c>
    </row>
    <row r="25729" spans="3:4" ht="15" hidden="1" customHeight="1" x14ac:dyDescent="0.25">
      <c r="C25729" s="160" t="s">
        <v>547</v>
      </c>
      <c r="D25729" s="161">
        <v>1162.28</v>
      </c>
    </row>
    <row r="25730" spans="3:4" ht="15" hidden="1" customHeight="1" x14ac:dyDescent="0.25">
      <c r="C25730" s="158" t="s">
        <v>551</v>
      </c>
      <c r="D25730" s="159">
        <v>1018.66</v>
      </c>
    </row>
    <row r="25731" spans="3:4" ht="15" hidden="1" customHeight="1" x14ac:dyDescent="0.25">
      <c r="C25731" s="160" t="s">
        <v>558</v>
      </c>
      <c r="D25731" s="161">
        <v>766.72</v>
      </c>
    </row>
    <row r="25732" spans="3:4" ht="15" hidden="1" customHeight="1" x14ac:dyDescent="0.25">
      <c r="C25732" s="158" t="s">
        <v>546</v>
      </c>
      <c r="D25732" s="159">
        <v>753.61</v>
      </c>
    </row>
    <row r="25733" spans="3:4" ht="15" hidden="1" customHeight="1" x14ac:dyDescent="0.25">
      <c r="C25733" s="160" t="s">
        <v>551</v>
      </c>
      <c r="D25733" s="161">
        <v>681.71</v>
      </c>
    </row>
    <row r="25734" spans="3:4" ht="15" hidden="1" customHeight="1" x14ac:dyDescent="0.25">
      <c r="C25734" s="158" t="s">
        <v>540</v>
      </c>
      <c r="D25734" s="159">
        <v>615.17999999999995</v>
      </c>
    </row>
    <row r="25735" spans="3:4" ht="15" hidden="1" customHeight="1" x14ac:dyDescent="0.25">
      <c r="C25735" s="160" t="s">
        <v>551</v>
      </c>
      <c r="D25735" s="161">
        <v>148.16</v>
      </c>
    </row>
    <row r="25736" spans="3:4" ht="15" hidden="1" customHeight="1" x14ac:dyDescent="0.25">
      <c r="C25736" s="158" t="s">
        <v>547</v>
      </c>
      <c r="D25736" s="159">
        <v>708.91</v>
      </c>
    </row>
    <row r="25737" spans="3:4" ht="15" hidden="1" customHeight="1" x14ac:dyDescent="0.25">
      <c r="C25737" s="160" t="s">
        <v>539</v>
      </c>
      <c r="D25737" s="161">
        <v>1195.67</v>
      </c>
    </row>
    <row r="25738" spans="3:4" ht="15" hidden="1" customHeight="1" x14ac:dyDescent="0.25">
      <c r="C25738" s="158" t="s">
        <v>308</v>
      </c>
      <c r="D25738" s="159">
        <v>148.19999999999999</v>
      </c>
    </row>
    <row r="25739" spans="3:4" ht="15" hidden="1" customHeight="1" x14ac:dyDescent="0.25">
      <c r="C25739" s="160" t="s">
        <v>549</v>
      </c>
      <c r="D25739" s="161">
        <v>1054.3499999999999</v>
      </c>
    </row>
    <row r="25740" spans="3:4" ht="15" hidden="1" customHeight="1" x14ac:dyDescent="0.25">
      <c r="C25740" s="158" t="s">
        <v>309</v>
      </c>
      <c r="D25740" s="159">
        <v>957.35</v>
      </c>
    </row>
    <row r="25741" spans="3:4" ht="15" hidden="1" customHeight="1" x14ac:dyDescent="0.25">
      <c r="C25741" s="160" t="s">
        <v>308</v>
      </c>
      <c r="D25741" s="161">
        <v>1240.28</v>
      </c>
    </row>
    <row r="25742" spans="3:4" ht="15" hidden="1" customHeight="1" x14ac:dyDescent="0.25">
      <c r="C25742" s="158" t="s">
        <v>553</v>
      </c>
      <c r="D25742" s="159">
        <v>838.76</v>
      </c>
    </row>
    <row r="25743" spans="3:4" ht="15" hidden="1" customHeight="1" x14ac:dyDescent="0.25">
      <c r="C25743" s="160" t="s">
        <v>557</v>
      </c>
      <c r="D25743" s="161">
        <v>1059.42</v>
      </c>
    </row>
    <row r="25744" spans="3:4" ht="15" hidden="1" customHeight="1" x14ac:dyDescent="0.25">
      <c r="C25744" s="158" t="s">
        <v>539</v>
      </c>
      <c r="D25744" s="159">
        <v>147.97999999999999</v>
      </c>
    </row>
    <row r="25745" spans="3:4" ht="15" hidden="1" customHeight="1" x14ac:dyDescent="0.25">
      <c r="C25745" s="160" t="s">
        <v>312</v>
      </c>
      <c r="D25745" s="161">
        <v>296.79000000000002</v>
      </c>
    </row>
    <row r="25746" spans="3:4" ht="15" hidden="1" customHeight="1" x14ac:dyDescent="0.25">
      <c r="C25746" s="158" t="s">
        <v>553</v>
      </c>
      <c r="D25746" s="159">
        <v>933.74</v>
      </c>
    </row>
    <row r="25747" spans="3:4" ht="15" hidden="1" customHeight="1" x14ac:dyDescent="0.25">
      <c r="C25747" s="160" t="s">
        <v>544</v>
      </c>
      <c r="D25747" s="161">
        <v>128.75</v>
      </c>
    </row>
    <row r="25748" spans="3:4" ht="15" hidden="1" customHeight="1" x14ac:dyDescent="0.25">
      <c r="C25748" s="158" t="s">
        <v>553</v>
      </c>
      <c r="D25748" s="159">
        <v>430.3</v>
      </c>
    </row>
    <row r="25749" spans="3:4" ht="15" hidden="1" customHeight="1" x14ac:dyDescent="0.25">
      <c r="C25749" s="160" t="s">
        <v>551</v>
      </c>
      <c r="D25749" s="161">
        <v>305.63</v>
      </c>
    </row>
    <row r="25750" spans="3:4" ht="15" hidden="1" customHeight="1" x14ac:dyDescent="0.25">
      <c r="C25750" s="158" t="s">
        <v>552</v>
      </c>
      <c r="D25750" s="159">
        <v>1164.45</v>
      </c>
    </row>
    <row r="25751" spans="3:4" ht="15" hidden="1" customHeight="1" x14ac:dyDescent="0.25">
      <c r="C25751" s="160" t="s">
        <v>539</v>
      </c>
      <c r="D25751" s="161">
        <v>503.51</v>
      </c>
    </row>
    <row r="25752" spans="3:4" ht="15" hidden="1" customHeight="1" x14ac:dyDescent="0.25">
      <c r="C25752" s="158" t="s">
        <v>547</v>
      </c>
      <c r="D25752" s="159">
        <v>219.04</v>
      </c>
    </row>
    <row r="25753" spans="3:4" ht="15" hidden="1" customHeight="1" x14ac:dyDescent="0.25">
      <c r="C25753" s="160" t="s">
        <v>539</v>
      </c>
      <c r="D25753" s="161">
        <v>512.72</v>
      </c>
    </row>
    <row r="25754" spans="3:4" ht="15" hidden="1" customHeight="1" x14ac:dyDescent="0.25">
      <c r="C25754" s="158" t="s">
        <v>551</v>
      </c>
      <c r="D25754" s="159">
        <v>921.75</v>
      </c>
    </row>
    <row r="25755" spans="3:4" ht="15" hidden="1" customHeight="1" x14ac:dyDescent="0.25">
      <c r="C25755" s="160" t="s">
        <v>551</v>
      </c>
      <c r="D25755" s="161">
        <v>266.55</v>
      </c>
    </row>
    <row r="25756" spans="3:4" ht="15" hidden="1" customHeight="1" x14ac:dyDescent="0.25">
      <c r="C25756" s="158" t="s">
        <v>552</v>
      </c>
      <c r="D25756" s="159">
        <v>629.34</v>
      </c>
    </row>
    <row r="25757" spans="3:4" ht="15" hidden="1" customHeight="1" x14ac:dyDescent="0.25">
      <c r="C25757" s="160" t="s">
        <v>540</v>
      </c>
      <c r="D25757" s="161">
        <v>448.65</v>
      </c>
    </row>
    <row r="25758" spans="3:4" ht="15" hidden="1" customHeight="1" x14ac:dyDescent="0.25">
      <c r="C25758" s="158" t="s">
        <v>543</v>
      </c>
      <c r="D25758" s="159">
        <v>361.13</v>
      </c>
    </row>
    <row r="25759" spans="3:4" ht="15" hidden="1" customHeight="1" x14ac:dyDescent="0.25">
      <c r="C25759" s="160" t="s">
        <v>545</v>
      </c>
      <c r="D25759" s="161">
        <v>262.41000000000003</v>
      </c>
    </row>
    <row r="25760" spans="3:4" ht="15" hidden="1" customHeight="1" x14ac:dyDescent="0.25">
      <c r="C25760" s="158" t="s">
        <v>541</v>
      </c>
      <c r="D25760" s="159">
        <v>407.21</v>
      </c>
    </row>
    <row r="25761" spans="3:4" ht="15" hidden="1" customHeight="1" x14ac:dyDescent="0.25">
      <c r="C25761" s="160" t="s">
        <v>547</v>
      </c>
      <c r="D25761" s="161">
        <v>361.85</v>
      </c>
    </row>
    <row r="25762" spans="3:4" ht="15" hidden="1" customHeight="1" x14ac:dyDescent="0.25">
      <c r="C25762" s="158" t="s">
        <v>546</v>
      </c>
      <c r="D25762" s="159">
        <v>701.79</v>
      </c>
    </row>
    <row r="25763" spans="3:4" ht="15" hidden="1" customHeight="1" x14ac:dyDescent="0.25">
      <c r="C25763" s="160" t="s">
        <v>557</v>
      </c>
      <c r="D25763" s="161">
        <v>1077.08</v>
      </c>
    </row>
    <row r="25764" spans="3:4" ht="15" hidden="1" customHeight="1" x14ac:dyDescent="0.25">
      <c r="C25764" s="158" t="s">
        <v>554</v>
      </c>
      <c r="D25764" s="159">
        <v>311.36</v>
      </c>
    </row>
    <row r="25765" spans="3:4" ht="15" hidden="1" customHeight="1" x14ac:dyDescent="0.25">
      <c r="C25765" s="160" t="s">
        <v>549</v>
      </c>
      <c r="D25765" s="161">
        <v>460.98</v>
      </c>
    </row>
    <row r="25766" spans="3:4" ht="15" hidden="1" customHeight="1" x14ac:dyDescent="0.25">
      <c r="C25766" s="158" t="s">
        <v>551</v>
      </c>
      <c r="D25766" s="159">
        <v>893.89</v>
      </c>
    </row>
    <row r="25767" spans="3:4" ht="15" hidden="1" customHeight="1" x14ac:dyDescent="0.25">
      <c r="C25767" s="160" t="s">
        <v>551</v>
      </c>
      <c r="D25767" s="161">
        <v>391.37</v>
      </c>
    </row>
    <row r="25768" spans="3:4" ht="15" hidden="1" customHeight="1" x14ac:dyDescent="0.25">
      <c r="C25768" s="158" t="s">
        <v>309</v>
      </c>
      <c r="D25768" s="159">
        <v>46.18</v>
      </c>
    </row>
    <row r="25769" spans="3:4" ht="15" hidden="1" customHeight="1" x14ac:dyDescent="0.25">
      <c r="C25769" s="160" t="s">
        <v>546</v>
      </c>
      <c r="D25769" s="161">
        <v>406.7</v>
      </c>
    </row>
    <row r="25770" spans="3:4" ht="15" hidden="1" customHeight="1" x14ac:dyDescent="0.25">
      <c r="C25770" s="158" t="s">
        <v>549</v>
      </c>
      <c r="D25770" s="159">
        <v>1043.4000000000001</v>
      </c>
    </row>
    <row r="25771" spans="3:4" ht="15" hidden="1" customHeight="1" x14ac:dyDescent="0.25">
      <c r="C25771" s="160" t="s">
        <v>549</v>
      </c>
      <c r="D25771" s="161">
        <v>815.28</v>
      </c>
    </row>
    <row r="25772" spans="3:4" ht="15" hidden="1" customHeight="1" x14ac:dyDescent="0.25">
      <c r="C25772" s="158" t="s">
        <v>543</v>
      </c>
      <c r="D25772" s="159">
        <v>420.59</v>
      </c>
    </row>
    <row r="25773" spans="3:4" ht="15" hidden="1" customHeight="1" x14ac:dyDescent="0.25">
      <c r="C25773" s="160" t="s">
        <v>543</v>
      </c>
      <c r="D25773" s="161">
        <v>329.7</v>
      </c>
    </row>
    <row r="25774" spans="3:4" ht="15" hidden="1" customHeight="1" x14ac:dyDescent="0.25">
      <c r="C25774" s="158" t="s">
        <v>556</v>
      </c>
      <c r="D25774" s="159">
        <v>878.64</v>
      </c>
    </row>
    <row r="25775" spans="3:4" ht="15" hidden="1" customHeight="1" x14ac:dyDescent="0.25">
      <c r="C25775" s="160" t="s">
        <v>556</v>
      </c>
      <c r="D25775" s="161">
        <v>874.12</v>
      </c>
    </row>
    <row r="25776" spans="3:4" ht="15" hidden="1" customHeight="1" x14ac:dyDescent="0.25">
      <c r="C25776" s="158" t="s">
        <v>545</v>
      </c>
      <c r="D25776" s="159">
        <v>1148.47</v>
      </c>
    </row>
    <row r="25777" spans="3:4" ht="15" hidden="1" customHeight="1" x14ac:dyDescent="0.25">
      <c r="C25777" s="160" t="s">
        <v>551</v>
      </c>
      <c r="D25777" s="161">
        <v>742.69</v>
      </c>
    </row>
    <row r="25778" spans="3:4" ht="15" hidden="1" customHeight="1" x14ac:dyDescent="0.25">
      <c r="C25778" s="158" t="s">
        <v>551</v>
      </c>
      <c r="D25778" s="159">
        <v>415.31</v>
      </c>
    </row>
    <row r="25779" spans="3:4" ht="15" hidden="1" customHeight="1" x14ac:dyDescent="0.25">
      <c r="C25779" s="160" t="s">
        <v>308</v>
      </c>
      <c r="D25779" s="161">
        <v>354.93</v>
      </c>
    </row>
    <row r="25780" spans="3:4" ht="15" hidden="1" customHeight="1" x14ac:dyDescent="0.25">
      <c r="C25780" s="158" t="s">
        <v>542</v>
      </c>
      <c r="D25780" s="159">
        <v>821.83</v>
      </c>
    </row>
    <row r="25781" spans="3:4" ht="15" hidden="1" customHeight="1" x14ac:dyDescent="0.25">
      <c r="C25781" s="160" t="s">
        <v>543</v>
      </c>
      <c r="D25781" s="161">
        <v>291.77</v>
      </c>
    </row>
    <row r="25782" spans="3:4" ht="15" hidden="1" customHeight="1" x14ac:dyDescent="0.25">
      <c r="C25782" s="158" t="s">
        <v>543</v>
      </c>
      <c r="D25782" s="159">
        <v>826.48</v>
      </c>
    </row>
    <row r="25783" spans="3:4" ht="15" hidden="1" customHeight="1" x14ac:dyDescent="0.25">
      <c r="C25783" s="160" t="s">
        <v>307</v>
      </c>
      <c r="D25783" s="161">
        <v>676.88</v>
      </c>
    </row>
    <row r="25784" spans="3:4" ht="15" hidden="1" customHeight="1" x14ac:dyDescent="0.25">
      <c r="C25784" s="158" t="s">
        <v>549</v>
      </c>
      <c r="D25784" s="159">
        <v>361.02</v>
      </c>
    </row>
    <row r="25785" spans="3:4" ht="15" hidden="1" customHeight="1" x14ac:dyDescent="0.25">
      <c r="C25785" s="160" t="s">
        <v>541</v>
      </c>
      <c r="D25785" s="161">
        <v>1158.83</v>
      </c>
    </row>
    <row r="25786" spans="3:4" ht="15" hidden="1" customHeight="1" x14ac:dyDescent="0.25">
      <c r="C25786" s="158" t="s">
        <v>308</v>
      </c>
      <c r="D25786" s="159">
        <v>262.25</v>
      </c>
    </row>
    <row r="25787" spans="3:4" ht="15" hidden="1" customHeight="1" x14ac:dyDescent="0.25">
      <c r="C25787" s="160" t="s">
        <v>552</v>
      </c>
      <c r="D25787" s="161">
        <v>439.29</v>
      </c>
    </row>
    <row r="25788" spans="3:4" ht="15" hidden="1" customHeight="1" x14ac:dyDescent="0.25">
      <c r="C25788" s="158" t="s">
        <v>308</v>
      </c>
      <c r="D25788" s="159">
        <v>703.16</v>
      </c>
    </row>
    <row r="25789" spans="3:4" ht="15" hidden="1" customHeight="1" x14ac:dyDescent="0.25">
      <c r="C25789" s="160" t="s">
        <v>312</v>
      </c>
      <c r="D25789" s="161">
        <v>717.41</v>
      </c>
    </row>
    <row r="25790" spans="3:4" ht="15" hidden="1" customHeight="1" x14ac:dyDescent="0.25">
      <c r="C25790" s="158" t="s">
        <v>548</v>
      </c>
      <c r="D25790" s="159">
        <v>651.65</v>
      </c>
    </row>
    <row r="25791" spans="3:4" ht="15" hidden="1" customHeight="1" x14ac:dyDescent="0.25">
      <c r="C25791" s="160" t="s">
        <v>549</v>
      </c>
      <c r="D25791" s="161">
        <v>1040.6199999999999</v>
      </c>
    </row>
    <row r="25792" spans="3:4" ht="15" hidden="1" customHeight="1" x14ac:dyDescent="0.25">
      <c r="C25792" s="158" t="s">
        <v>545</v>
      </c>
      <c r="D25792" s="159">
        <v>803.86</v>
      </c>
    </row>
    <row r="25793" spans="3:4" ht="15" hidden="1" customHeight="1" x14ac:dyDescent="0.25">
      <c r="C25793" s="160" t="s">
        <v>553</v>
      </c>
      <c r="D25793" s="161">
        <v>1224.83</v>
      </c>
    </row>
    <row r="25794" spans="3:4" ht="15" hidden="1" customHeight="1" x14ac:dyDescent="0.25">
      <c r="C25794" s="158" t="s">
        <v>549</v>
      </c>
      <c r="D25794" s="159">
        <v>284.87</v>
      </c>
    </row>
    <row r="25795" spans="3:4" ht="15" hidden="1" customHeight="1" x14ac:dyDescent="0.25">
      <c r="C25795" s="160" t="s">
        <v>552</v>
      </c>
      <c r="D25795" s="161">
        <v>492.57</v>
      </c>
    </row>
    <row r="25796" spans="3:4" ht="15" hidden="1" customHeight="1" x14ac:dyDescent="0.25">
      <c r="C25796" s="158" t="s">
        <v>557</v>
      </c>
      <c r="D25796" s="159">
        <v>247.29</v>
      </c>
    </row>
    <row r="25797" spans="3:4" ht="15" hidden="1" customHeight="1" x14ac:dyDescent="0.25">
      <c r="C25797" s="160" t="s">
        <v>549</v>
      </c>
      <c r="D25797" s="161">
        <v>1264.1400000000001</v>
      </c>
    </row>
    <row r="25798" spans="3:4" ht="15" hidden="1" customHeight="1" x14ac:dyDescent="0.25">
      <c r="C25798" s="158" t="s">
        <v>552</v>
      </c>
      <c r="D25798" s="159">
        <v>434.5</v>
      </c>
    </row>
    <row r="25799" spans="3:4" ht="15" hidden="1" customHeight="1" x14ac:dyDescent="0.25">
      <c r="C25799" s="160" t="s">
        <v>312</v>
      </c>
      <c r="D25799" s="161">
        <v>618.34</v>
      </c>
    </row>
    <row r="25800" spans="3:4" ht="15" hidden="1" customHeight="1" x14ac:dyDescent="0.25">
      <c r="C25800" s="158" t="s">
        <v>547</v>
      </c>
      <c r="D25800" s="159">
        <v>961.59</v>
      </c>
    </row>
    <row r="25801" spans="3:4" ht="15" hidden="1" customHeight="1" x14ac:dyDescent="0.25">
      <c r="C25801" s="160" t="s">
        <v>545</v>
      </c>
      <c r="D25801" s="161">
        <v>574.64</v>
      </c>
    </row>
    <row r="25802" spans="3:4" ht="15" hidden="1" customHeight="1" x14ac:dyDescent="0.25">
      <c r="C25802" s="158" t="s">
        <v>541</v>
      </c>
      <c r="D25802" s="159">
        <v>641.6</v>
      </c>
    </row>
    <row r="25803" spans="3:4" ht="15" hidden="1" customHeight="1" x14ac:dyDescent="0.25">
      <c r="C25803" s="160" t="s">
        <v>556</v>
      </c>
      <c r="D25803" s="161">
        <v>298.66000000000003</v>
      </c>
    </row>
    <row r="25804" spans="3:4" ht="15" hidden="1" customHeight="1" x14ac:dyDescent="0.25">
      <c r="C25804" s="158" t="s">
        <v>540</v>
      </c>
      <c r="D25804" s="159">
        <v>836.79</v>
      </c>
    </row>
    <row r="25805" spans="3:4" ht="15" hidden="1" customHeight="1" x14ac:dyDescent="0.25">
      <c r="C25805" s="160" t="s">
        <v>547</v>
      </c>
      <c r="D25805" s="161">
        <v>520.21</v>
      </c>
    </row>
    <row r="25806" spans="3:4" ht="15" hidden="1" customHeight="1" x14ac:dyDescent="0.25">
      <c r="C25806" s="158" t="s">
        <v>312</v>
      </c>
      <c r="D25806" s="159">
        <v>643.79</v>
      </c>
    </row>
    <row r="25807" spans="3:4" ht="15" hidden="1" customHeight="1" x14ac:dyDescent="0.25">
      <c r="C25807" s="160" t="s">
        <v>545</v>
      </c>
      <c r="D25807" s="161">
        <v>203.53</v>
      </c>
    </row>
    <row r="25808" spans="3:4" ht="15" hidden="1" customHeight="1" x14ac:dyDescent="0.25">
      <c r="C25808" s="158" t="s">
        <v>312</v>
      </c>
      <c r="D25808" s="159">
        <v>353.79</v>
      </c>
    </row>
    <row r="25809" spans="3:4" ht="15" hidden="1" customHeight="1" x14ac:dyDescent="0.25">
      <c r="C25809" s="160" t="s">
        <v>547</v>
      </c>
      <c r="D25809" s="161">
        <v>1078.5899999999999</v>
      </c>
    </row>
    <row r="25810" spans="3:4" ht="15" hidden="1" customHeight="1" x14ac:dyDescent="0.25">
      <c r="C25810" s="158" t="s">
        <v>547</v>
      </c>
      <c r="D25810" s="159">
        <v>1256.31</v>
      </c>
    </row>
    <row r="25811" spans="3:4" ht="15" hidden="1" customHeight="1" x14ac:dyDescent="0.25">
      <c r="C25811" s="160" t="s">
        <v>554</v>
      </c>
      <c r="D25811" s="161">
        <v>519.78</v>
      </c>
    </row>
    <row r="25812" spans="3:4" ht="15" hidden="1" customHeight="1" x14ac:dyDescent="0.25">
      <c r="C25812" s="158" t="s">
        <v>307</v>
      </c>
      <c r="D25812" s="159">
        <v>239.31</v>
      </c>
    </row>
    <row r="25813" spans="3:4" ht="15" hidden="1" customHeight="1" x14ac:dyDescent="0.25">
      <c r="C25813" s="160" t="s">
        <v>307</v>
      </c>
      <c r="D25813" s="161">
        <v>584.41</v>
      </c>
    </row>
    <row r="25814" spans="3:4" ht="15" hidden="1" customHeight="1" x14ac:dyDescent="0.25">
      <c r="C25814" s="158" t="s">
        <v>539</v>
      </c>
      <c r="D25814" s="159">
        <v>538.55999999999995</v>
      </c>
    </row>
    <row r="25815" spans="3:4" ht="15" hidden="1" customHeight="1" x14ac:dyDescent="0.25">
      <c r="C25815" s="160" t="s">
        <v>542</v>
      </c>
      <c r="D25815" s="161">
        <v>969.65</v>
      </c>
    </row>
    <row r="25816" spans="3:4" ht="15" hidden="1" customHeight="1" x14ac:dyDescent="0.25">
      <c r="C25816" s="158" t="s">
        <v>551</v>
      </c>
      <c r="D25816" s="159">
        <v>1060.3</v>
      </c>
    </row>
    <row r="25817" spans="3:4" ht="15" hidden="1" customHeight="1" x14ac:dyDescent="0.25">
      <c r="C25817" s="160" t="s">
        <v>307</v>
      </c>
      <c r="D25817" s="161">
        <v>1081.4000000000001</v>
      </c>
    </row>
    <row r="25818" spans="3:4" ht="15" hidden="1" customHeight="1" x14ac:dyDescent="0.25">
      <c r="C25818" s="158" t="s">
        <v>545</v>
      </c>
      <c r="D25818" s="159">
        <v>820.27</v>
      </c>
    </row>
    <row r="25819" spans="3:4" ht="15" hidden="1" customHeight="1" x14ac:dyDescent="0.25">
      <c r="C25819" s="160" t="s">
        <v>312</v>
      </c>
      <c r="D25819" s="161">
        <v>1137.3599999999999</v>
      </c>
    </row>
    <row r="25820" spans="3:4" ht="15" hidden="1" customHeight="1" x14ac:dyDescent="0.25">
      <c r="C25820" s="158" t="s">
        <v>554</v>
      </c>
      <c r="D25820" s="159">
        <v>1084.79</v>
      </c>
    </row>
    <row r="25821" spans="3:4" ht="15" hidden="1" customHeight="1" x14ac:dyDescent="0.25">
      <c r="C25821" s="160" t="s">
        <v>556</v>
      </c>
      <c r="D25821" s="161">
        <v>204.91</v>
      </c>
    </row>
    <row r="25822" spans="3:4" ht="15" hidden="1" customHeight="1" x14ac:dyDescent="0.25">
      <c r="C25822" s="158" t="s">
        <v>551</v>
      </c>
      <c r="D25822" s="159">
        <v>240.79</v>
      </c>
    </row>
    <row r="25823" spans="3:4" ht="15" hidden="1" customHeight="1" x14ac:dyDescent="0.25">
      <c r="C25823" s="160" t="s">
        <v>312</v>
      </c>
      <c r="D25823" s="161">
        <v>1032.1400000000001</v>
      </c>
    </row>
    <row r="25824" spans="3:4" ht="15" hidden="1" customHeight="1" x14ac:dyDescent="0.25">
      <c r="C25824" s="158" t="s">
        <v>308</v>
      </c>
      <c r="D25824" s="159">
        <v>843.82</v>
      </c>
    </row>
    <row r="25825" spans="3:4" ht="15" hidden="1" customHeight="1" x14ac:dyDescent="0.25">
      <c r="C25825" s="160" t="s">
        <v>557</v>
      </c>
      <c r="D25825" s="161">
        <v>736.24</v>
      </c>
    </row>
    <row r="25826" spans="3:4" ht="15" hidden="1" customHeight="1" x14ac:dyDescent="0.25">
      <c r="C25826" s="158" t="s">
        <v>541</v>
      </c>
      <c r="D25826" s="159">
        <v>1285.6300000000001</v>
      </c>
    </row>
    <row r="25827" spans="3:4" ht="15" hidden="1" customHeight="1" x14ac:dyDescent="0.25">
      <c r="C25827" s="160" t="s">
        <v>312</v>
      </c>
      <c r="D25827" s="161">
        <v>421.63</v>
      </c>
    </row>
    <row r="25828" spans="3:4" ht="15" hidden="1" customHeight="1" x14ac:dyDescent="0.25">
      <c r="C25828" s="158" t="s">
        <v>553</v>
      </c>
      <c r="D25828" s="159">
        <v>1224.08</v>
      </c>
    </row>
    <row r="25829" spans="3:4" ht="15" hidden="1" customHeight="1" x14ac:dyDescent="0.25">
      <c r="C25829" s="160" t="s">
        <v>545</v>
      </c>
      <c r="D25829" s="161">
        <v>584.14</v>
      </c>
    </row>
    <row r="25830" spans="3:4" ht="15" hidden="1" customHeight="1" x14ac:dyDescent="0.25">
      <c r="C25830" s="158" t="s">
        <v>312</v>
      </c>
      <c r="D25830" s="159">
        <v>844.83</v>
      </c>
    </row>
    <row r="25831" spans="3:4" ht="15" hidden="1" customHeight="1" x14ac:dyDescent="0.25">
      <c r="C25831" s="160" t="s">
        <v>549</v>
      </c>
      <c r="D25831" s="161">
        <v>985.55</v>
      </c>
    </row>
    <row r="25832" spans="3:4" ht="15" hidden="1" customHeight="1" x14ac:dyDescent="0.25">
      <c r="C25832" s="158" t="s">
        <v>307</v>
      </c>
      <c r="D25832" s="159">
        <v>848.36</v>
      </c>
    </row>
    <row r="25833" spans="3:4" ht="15" hidden="1" customHeight="1" x14ac:dyDescent="0.25">
      <c r="C25833" s="160" t="s">
        <v>546</v>
      </c>
      <c r="D25833" s="161">
        <v>979.5</v>
      </c>
    </row>
    <row r="25834" spans="3:4" ht="15" hidden="1" customHeight="1" x14ac:dyDescent="0.25">
      <c r="C25834" s="158" t="s">
        <v>309</v>
      </c>
      <c r="D25834" s="159">
        <v>927.74</v>
      </c>
    </row>
    <row r="25835" spans="3:4" ht="15" hidden="1" customHeight="1" x14ac:dyDescent="0.25">
      <c r="C25835" s="160" t="s">
        <v>557</v>
      </c>
      <c r="D25835" s="161">
        <v>922.08</v>
      </c>
    </row>
    <row r="25836" spans="3:4" ht="15" hidden="1" customHeight="1" x14ac:dyDescent="0.25">
      <c r="C25836" s="158" t="s">
        <v>542</v>
      </c>
      <c r="D25836" s="159">
        <v>411.06</v>
      </c>
    </row>
    <row r="25837" spans="3:4" ht="15" hidden="1" customHeight="1" x14ac:dyDescent="0.25">
      <c r="C25837" s="160" t="s">
        <v>540</v>
      </c>
      <c r="D25837" s="161">
        <v>1170.8399999999999</v>
      </c>
    </row>
    <row r="25838" spans="3:4" ht="15" hidden="1" customHeight="1" x14ac:dyDescent="0.25">
      <c r="C25838" s="158" t="s">
        <v>546</v>
      </c>
      <c r="D25838" s="159">
        <v>1197.4000000000001</v>
      </c>
    </row>
    <row r="25839" spans="3:4" ht="15" hidden="1" customHeight="1" x14ac:dyDescent="0.25">
      <c r="C25839" s="160" t="s">
        <v>543</v>
      </c>
      <c r="D25839" s="161">
        <v>31.15</v>
      </c>
    </row>
    <row r="25840" spans="3:4" ht="15" hidden="1" customHeight="1" x14ac:dyDescent="0.25">
      <c r="C25840" s="158" t="s">
        <v>553</v>
      </c>
      <c r="D25840" s="159">
        <v>517.41</v>
      </c>
    </row>
    <row r="25841" spans="3:4" ht="15" hidden="1" customHeight="1" x14ac:dyDescent="0.25">
      <c r="C25841" s="160" t="s">
        <v>543</v>
      </c>
      <c r="D25841" s="161">
        <v>392.89</v>
      </c>
    </row>
    <row r="25842" spans="3:4" ht="15" hidden="1" customHeight="1" x14ac:dyDescent="0.25">
      <c r="C25842" s="158" t="s">
        <v>549</v>
      </c>
      <c r="D25842" s="159">
        <v>798.39</v>
      </c>
    </row>
    <row r="25843" spans="3:4" ht="15" hidden="1" customHeight="1" x14ac:dyDescent="0.25">
      <c r="C25843" s="160" t="s">
        <v>543</v>
      </c>
      <c r="D25843" s="161">
        <v>590.30999999999995</v>
      </c>
    </row>
    <row r="25844" spans="3:4" ht="15" hidden="1" customHeight="1" x14ac:dyDescent="0.25">
      <c r="C25844" s="158" t="s">
        <v>557</v>
      </c>
      <c r="D25844" s="159">
        <v>1005.7</v>
      </c>
    </row>
    <row r="25845" spans="3:4" ht="15" hidden="1" customHeight="1" x14ac:dyDescent="0.25">
      <c r="C25845" s="160" t="s">
        <v>549</v>
      </c>
      <c r="D25845" s="161">
        <v>259.97000000000003</v>
      </c>
    </row>
    <row r="25846" spans="3:4" ht="15" hidden="1" customHeight="1" x14ac:dyDescent="0.25">
      <c r="C25846" s="158" t="s">
        <v>551</v>
      </c>
      <c r="D25846" s="159">
        <v>1051.82</v>
      </c>
    </row>
    <row r="25847" spans="3:4" ht="15" hidden="1" customHeight="1" x14ac:dyDescent="0.25">
      <c r="C25847" s="160" t="s">
        <v>549</v>
      </c>
      <c r="D25847" s="161">
        <v>109.38</v>
      </c>
    </row>
    <row r="25848" spans="3:4" ht="15" hidden="1" customHeight="1" x14ac:dyDescent="0.25">
      <c r="C25848" s="158" t="s">
        <v>549</v>
      </c>
      <c r="D25848" s="159">
        <v>1022.59</v>
      </c>
    </row>
    <row r="25849" spans="3:4" ht="15" hidden="1" customHeight="1" x14ac:dyDescent="0.25">
      <c r="C25849" s="160" t="s">
        <v>308</v>
      </c>
      <c r="D25849" s="161">
        <v>427.67</v>
      </c>
    </row>
    <row r="25850" spans="3:4" ht="15" hidden="1" customHeight="1" x14ac:dyDescent="0.25">
      <c r="C25850" s="158" t="s">
        <v>554</v>
      </c>
      <c r="D25850" s="159">
        <v>359.03</v>
      </c>
    </row>
    <row r="25851" spans="3:4" ht="15" hidden="1" customHeight="1" x14ac:dyDescent="0.25">
      <c r="C25851" s="160" t="s">
        <v>552</v>
      </c>
      <c r="D25851" s="161">
        <v>262.38</v>
      </c>
    </row>
    <row r="25852" spans="3:4" ht="15" hidden="1" customHeight="1" x14ac:dyDescent="0.25">
      <c r="C25852" s="158" t="s">
        <v>550</v>
      </c>
      <c r="D25852" s="159">
        <v>1246.6600000000001</v>
      </c>
    </row>
    <row r="25853" spans="3:4" ht="15" hidden="1" customHeight="1" x14ac:dyDescent="0.25">
      <c r="C25853" s="160" t="s">
        <v>553</v>
      </c>
      <c r="D25853" s="161">
        <v>393.03</v>
      </c>
    </row>
    <row r="25854" spans="3:4" ht="15" hidden="1" customHeight="1" x14ac:dyDescent="0.25">
      <c r="C25854" s="158" t="s">
        <v>556</v>
      </c>
      <c r="D25854" s="159">
        <v>59.08</v>
      </c>
    </row>
    <row r="25855" spans="3:4" ht="15" hidden="1" customHeight="1" x14ac:dyDescent="0.25">
      <c r="C25855" s="160" t="s">
        <v>551</v>
      </c>
      <c r="D25855" s="161">
        <v>769.19</v>
      </c>
    </row>
    <row r="25856" spans="3:4" ht="15" hidden="1" customHeight="1" x14ac:dyDescent="0.25">
      <c r="C25856" s="158" t="s">
        <v>543</v>
      </c>
      <c r="D25856" s="159">
        <v>194.63</v>
      </c>
    </row>
    <row r="25857" spans="3:4" ht="15" hidden="1" customHeight="1" x14ac:dyDescent="0.25">
      <c r="C25857" s="160" t="s">
        <v>307</v>
      </c>
      <c r="D25857" s="161">
        <v>471.46</v>
      </c>
    </row>
    <row r="25858" spans="3:4" ht="15" hidden="1" customHeight="1" x14ac:dyDescent="0.25">
      <c r="C25858" s="158" t="s">
        <v>558</v>
      </c>
      <c r="D25858" s="159">
        <v>563.04999999999995</v>
      </c>
    </row>
    <row r="25859" spans="3:4" ht="15" hidden="1" customHeight="1" x14ac:dyDescent="0.25">
      <c r="C25859" s="160" t="s">
        <v>307</v>
      </c>
      <c r="D25859" s="161">
        <v>1242.06</v>
      </c>
    </row>
    <row r="25860" spans="3:4" ht="15" hidden="1" customHeight="1" x14ac:dyDescent="0.25">
      <c r="C25860" s="158" t="s">
        <v>543</v>
      </c>
      <c r="D25860" s="159">
        <v>671.12</v>
      </c>
    </row>
    <row r="25861" spans="3:4" ht="15" hidden="1" customHeight="1" x14ac:dyDescent="0.25">
      <c r="C25861" s="160" t="s">
        <v>544</v>
      </c>
      <c r="D25861" s="161">
        <v>1082.8800000000001</v>
      </c>
    </row>
    <row r="25862" spans="3:4" ht="15" hidden="1" customHeight="1" x14ac:dyDescent="0.25">
      <c r="C25862" s="158" t="s">
        <v>554</v>
      </c>
      <c r="D25862" s="159">
        <v>1157.21</v>
      </c>
    </row>
    <row r="25863" spans="3:4" ht="15" hidden="1" customHeight="1" x14ac:dyDescent="0.25">
      <c r="C25863" s="160" t="s">
        <v>549</v>
      </c>
      <c r="D25863" s="161">
        <v>520.32000000000005</v>
      </c>
    </row>
    <row r="25864" spans="3:4" ht="15" hidden="1" customHeight="1" x14ac:dyDescent="0.25">
      <c r="C25864" s="158" t="s">
        <v>312</v>
      </c>
      <c r="D25864" s="159">
        <v>415.55</v>
      </c>
    </row>
    <row r="25865" spans="3:4" ht="15" hidden="1" customHeight="1" x14ac:dyDescent="0.25">
      <c r="C25865" s="160" t="s">
        <v>549</v>
      </c>
      <c r="D25865" s="161">
        <v>46.4</v>
      </c>
    </row>
    <row r="25866" spans="3:4" ht="15" hidden="1" customHeight="1" x14ac:dyDescent="0.25">
      <c r="C25866" s="158" t="s">
        <v>556</v>
      </c>
      <c r="D25866" s="159">
        <v>745.92</v>
      </c>
    </row>
    <row r="25867" spans="3:4" ht="15" hidden="1" customHeight="1" x14ac:dyDescent="0.25">
      <c r="C25867" s="160" t="s">
        <v>539</v>
      </c>
      <c r="D25867" s="161">
        <v>476.3</v>
      </c>
    </row>
    <row r="25868" spans="3:4" ht="15" hidden="1" customHeight="1" x14ac:dyDescent="0.25">
      <c r="C25868" s="158" t="s">
        <v>551</v>
      </c>
      <c r="D25868" s="159">
        <v>876.8</v>
      </c>
    </row>
    <row r="25869" spans="3:4" ht="15" hidden="1" customHeight="1" x14ac:dyDescent="0.25">
      <c r="C25869" s="160" t="s">
        <v>539</v>
      </c>
      <c r="D25869" s="161">
        <v>292.27999999999997</v>
      </c>
    </row>
    <row r="25870" spans="3:4" ht="15" hidden="1" customHeight="1" x14ac:dyDescent="0.25">
      <c r="C25870" s="158" t="s">
        <v>546</v>
      </c>
      <c r="D25870" s="159">
        <v>619.69000000000005</v>
      </c>
    </row>
    <row r="25871" spans="3:4" ht="15" hidden="1" customHeight="1" x14ac:dyDescent="0.25">
      <c r="C25871" s="160" t="s">
        <v>558</v>
      </c>
      <c r="D25871" s="161">
        <v>760.8</v>
      </c>
    </row>
    <row r="25872" spans="3:4" ht="15" hidden="1" customHeight="1" x14ac:dyDescent="0.25">
      <c r="C25872" s="158" t="s">
        <v>545</v>
      </c>
      <c r="D25872" s="159">
        <v>845.94</v>
      </c>
    </row>
    <row r="25873" spans="3:4" ht="15" hidden="1" customHeight="1" x14ac:dyDescent="0.25">
      <c r="C25873" s="160" t="s">
        <v>545</v>
      </c>
      <c r="D25873" s="161">
        <v>577.4</v>
      </c>
    </row>
    <row r="25874" spans="3:4" ht="15" hidden="1" customHeight="1" x14ac:dyDescent="0.25">
      <c r="C25874" s="158" t="s">
        <v>309</v>
      </c>
      <c r="D25874" s="159">
        <v>535.15</v>
      </c>
    </row>
    <row r="25875" spans="3:4" ht="15" hidden="1" customHeight="1" x14ac:dyDescent="0.25">
      <c r="C25875" s="160" t="s">
        <v>543</v>
      </c>
      <c r="D25875" s="161">
        <v>536.14</v>
      </c>
    </row>
    <row r="25876" spans="3:4" ht="15" hidden="1" customHeight="1" x14ac:dyDescent="0.25">
      <c r="C25876" s="158" t="s">
        <v>540</v>
      </c>
      <c r="D25876" s="159">
        <v>402.98</v>
      </c>
    </row>
    <row r="25877" spans="3:4" ht="15" hidden="1" customHeight="1" x14ac:dyDescent="0.25">
      <c r="C25877" s="160" t="s">
        <v>542</v>
      </c>
      <c r="D25877" s="161">
        <v>189.55</v>
      </c>
    </row>
    <row r="25878" spans="3:4" ht="15" hidden="1" customHeight="1" x14ac:dyDescent="0.25">
      <c r="C25878" s="158" t="s">
        <v>540</v>
      </c>
      <c r="D25878" s="159">
        <v>654.04999999999995</v>
      </c>
    </row>
    <row r="25879" spans="3:4" ht="15" hidden="1" customHeight="1" x14ac:dyDescent="0.25">
      <c r="C25879" s="160" t="s">
        <v>552</v>
      </c>
      <c r="D25879" s="161">
        <v>298.67</v>
      </c>
    </row>
    <row r="25880" spans="3:4" ht="15" hidden="1" customHeight="1" x14ac:dyDescent="0.25">
      <c r="C25880" s="158" t="s">
        <v>307</v>
      </c>
      <c r="D25880" s="159">
        <v>1111.72</v>
      </c>
    </row>
    <row r="25881" spans="3:4" ht="15" hidden="1" customHeight="1" x14ac:dyDescent="0.25">
      <c r="C25881" s="160" t="s">
        <v>539</v>
      </c>
      <c r="D25881" s="161">
        <v>1265.6099999999999</v>
      </c>
    </row>
    <row r="25882" spans="3:4" ht="15" hidden="1" customHeight="1" x14ac:dyDescent="0.25">
      <c r="C25882" s="158" t="s">
        <v>555</v>
      </c>
      <c r="D25882" s="159">
        <v>443.28</v>
      </c>
    </row>
    <row r="25883" spans="3:4" ht="15" hidden="1" customHeight="1" x14ac:dyDescent="0.25">
      <c r="C25883" s="160" t="s">
        <v>307</v>
      </c>
      <c r="D25883" s="161">
        <v>779.19</v>
      </c>
    </row>
    <row r="25884" spans="3:4" ht="15" hidden="1" customHeight="1" x14ac:dyDescent="0.25">
      <c r="C25884" s="158" t="s">
        <v>312</v>
      </c>
      <c r="D25884" s="159">
        <v>1084.0999999999999</v>
      </c>
    </row>
    <row r="25885" spans="3:4" ht="15" hidden="1" customHeight="1" x14ac:dyDescent="0.25">
      <c r="C25885" s="160" t="s">
        <v>543</v>
      </c>
      <c r="D25885" s="161">
        <v>720.16</v>
      </c>
    </row>
    <row r="25886" spans="3:4" ht="15" hidden="1" customHeight="1" x14ac:dyDescent="0.25">
      <c r="C25886" s="158" t="s">
        <v>540</v>
      </c>
      <c r="D25886" s="159">
        <v>68.52</v>
      </c>
    </row>
    <row r="25887" spans="3:4" ht="15" hidden="1" customHeight="1" x14ac:dyDescent="0.25">
      <c r="C25887" s="160" t="s">
        <v>539</v>
      </c>
      <c r="D25887" s="161">
        <v>688.67</v>
      </c>
    </row>
    <row r="25888" spans="3:4" ht="15" hidden="1" customHeight="1" x14ac:dyDescent="0.25">
      <c r="C25888" s="158" t="s">
        <v>542</v>
      </c>
      <c r="D25888" s="159">
        <v>774.8</v>
      </c>
    </row>
    <row r="25889" spans="3:4" ht="15" hidden="1" customHeight="1" x14ac:dyDescent="0.25">
      <c r="C25889" s="160" t="s">
        <v>556</v>
      </c>
      <c r="D25889" s="161">
        <v>481.71</v>
      </c>
    </row>
    <row r="25890" spans="3:4" ht="15" hidden="1" customHeight="1" x14ac:dyDescent="0.25">
      <c r="C25890" s="158" t="s">
        <v>552</v>
      </c>
      <c r="D25890" s="159">
        <v>171.68</v>
      </c>
    </row>
    <row r="25891" spans="3:4" ht="15" hidden="1" customHeight="1" x14ac:dyDescent="0.25">
      <c r="C25891" s="160" t="s">
        <v>552</v>
      </c>
      <c r="D25891" s="161">
        <v>116.92</v>
      </c>
    </row>
    <row r="25892" spans="3:4" ht="15" hidden="1" customHeight="1" x14ac:dyDescent="0.25">
      <c r="C25892" s="158" t="s">
        <v>552</v>
      </c>
      <c r="D25892" s="159">
        <v>1004.43</v>
      </c>
    </row>
    <row r="25893" spans="3:4" ht="15" hidden="1" customHeight="1" x14ac:dyDescent="0.25">
      <c r="C25893" s="160" t="s">
        <v>544</v>
      </c>
      <c r="D25893" s="161">
        <v>152.4</v>
      </c>
    </row>
    <row r="25894" spans="3:4" ht="15" hidden="1" customHeight="1" x14ac:dyDescent="0.25">
      <c r="C25894" s="158" t="s">
        <v>547</v>
      </c>
      <c r="D25894" s="159">
        <v>613.65</v>
      </c>
    </row>
    <row r="25895" spans="3:4" ht="15" hidden="1" customHeight="1" x14ac:dyDescent="0.25">
      <c r="C25895" s="160" t="s">
        <v>540</v>
      </c>
      <c r="D25895" s="161">
        <v>449.83</v>
      </c>
    </row>
    <row r="25896" spans="3:4" ht="15" hidden="1" customHeight="1" x14ac:dyDescent="0.25">
      <c r="C25896" s="158" t="s">
        <v>309</v>
      </c>
      <c r="D25896" s="159">
        <v>432.2</v>
      </c>
    </row>
    <row r="25897" spans="3:4" ht="15" hidden="1" customHeight="1" x14ac:dyDescent="0.25">
      <c r="C25897" s="160" t="s">
        <v>549</v>
      </c>
      <c r="D25897" s="161">
        <v>461.93</v>
      </c>
    </row>
    <row r="25898" spans="3:4" ht="15" hidden="1" customHeight="1" x14ac:dyDescent="0.25">
      <c r="C25898" s="158" t="s">
        <v>307</v>
      </c>
      <c r="D25898" s="159">
        <v>612.87</v>
      </c>
    </row>
    <row r="25899" spans="3:4" ht="15" hidden="1" customHeight="1" x14ac:dyDescent="0.25">
      <c r="C25899" s="160" t="s">
        <v>539</v>
      </c>
      <c r="D25899" s="161">
        <v>798.68</v>
      </c>
    </row>
    <row r="25900" spans="3:4" ht="15" hidden="1" customHeight="1" x14ac:dyDescent="0.25">
      <c r="C25900" s="158" t="s">
        <v>308</v>
      </c>
      <c r="D25900" s="159">
        <v>446.03</v>
      </c>
    </row>
    <row r="25901" spans="3:4" ht="15" hidden="1" customHeight="1" x14ac:dyDescent="0.25">
      <c r="C25901" s="160" t="s">
        <v>545</v>
      </c>
      <c r="D25901" s="161">
        <v>821.86</v>
      </c>
    </row>
    <row r="25902" spans="3:4" ht="15" hidden="1" customHeight="1" x14ac:dyDescent="0.25">
      <c r="C25902" s="158" t="s">
        <v>542</v>
      </c>
      <c r="D25902" s="159">
        <v>689.47</v>
      </c>
    </row>
    <row r="25903" spans="3:4" ht="15" hidden="1" customHeight="1" x14ac:dyDescent="0.25">
      <c r="C25903" s="160" t="s">
        <v>552</v>
      </c>
      <c r="D25903" s="161">
        <v>102.53</v>
      </c>
    </row>
    <row r="25904" spans="3:4" ht="15" hidden="1" customHeight="1" x14ac:dyDescent="0.25">
      <c r="C25904" s="158" t="s">
        <v>543</v>
      </c>
      <c r="D25904" s="159">
        <v>816.58</v>
      </c>
    </row>
    <row r="25905" spans="3:4" ht="15" hidden="1" customHeight="1" x14ac:dyDescent="0.25">
      <c r="C25905" s="160" t="s">
        <v>545</v>
      </c>
      <c r="D25905" s="161">
        <v>83.67</v>
      </c>
    </row>
    <row r="25906" spans="3:4" ht="15" hidden="1" customHeight="1" x14ac:dyDescent="0.25">
      <c r="C25906" s="158" t="s">
        <v>312</v>
      </c>
      <c r="D25906" s="159">
        <v>965.73</v>
      </c>
    </row>
    <row r="25907" spans="3:4" ht="15" hidden="1" customHeight="1" x14ac:dyDescent="0.25">
      <c r="C25907" s="160" t="s">
        <v>543</v>
      </c>
      <c r="D25907" s="161">
        <v>458.38</v>
      </c>
    </row>
    <row r="25908" spans="3:4" ht="15" hidden="1" customHeight="1" x14ac:dyDescent="0.25">
      <c r="C25908" s="158" t="s">
        <v>553</v>
      </c>
      <c r="D25908" s="159">
        <v>370.38</v>
      </c>
    </row>
    <row r="25909" spans="3:4" ht="15" hidden="1" customHeight="1" x14ac:dyDescent="0.25">
      <c r="C25909" s="160" t="s">
        <v>555</v>
      </c>
      <c r="D25909" s="161">
        <v>794.23</v>
      </c>
    </row>
    <row r="25910" spans="3:4" ht="15" hidden="1" customHeight="1" x14ac:dyDescent="0.25">
      <c r="C25910" s="158" t="s">
        <v>549</v>
      </c>
      <c r="D25910" s="159">
        <v>440.09</v>
      </c>
    </row>
    <row r="25911" spans="3:4" ht="15" hidden="1" customHeight="1" x14ac:dyDescent="0.25">
      <c r="C25911" s="160" t="s">
        <v>545</v>
      </c>
      <c r="D25911" s="161">
        <v>728.97</v>
      </c>
    </row>
    <row r="25912" spans="3:4" ht="15" hidden="1" customHeight="1" x14ac:dyDescent="0.25">
      <c r="C25912" s="158" t="s">
        <v>549</v>
      </c>
      <c r="D25912" s="159">
        <v>505.57</v>
      </c>
    </row>
    <row r="25913" spans="3:4" ht="15" hidden="1" customHeight="1" x14ac:dyDescent="0.25">
      <c r="C25913" s="160" t="s">
        <v>540</v>
      </c>
      <c r="D25913" s="161">
        <v>105.84</v>
      </c>
    </row>
    <row r="25914" spans="3:4" ht="15" hidden="1" customHeight="1" x14ac:dyDescent="0.25">
      <c r="C25914" s="158" t="s">
        <v>550</v>
      </c>
      <c r="D25914" s="159">
        <v>409.74</v>
      </c>
    </row>
    <row r="25915" spans="3:4" ht="15" hidden="1" customHeight="1" x14ac:dyDescent="0.25">
      <c r="C25915" s="160" t="s">
        <v>543</v>
      </c>
      <c r="D25915" s="161">
        <v>1187.42</v>
      </c>
    </row>
    <row r="25916" spans="3:4" ht="15" hidden="1" customHeight="1" x14ac:dyDescent="0.25">
      <c r="C25916" s="158" t="s">
        <v>549</v>
      </c>
      <c r="D25916" s="159">
        <v>974.14</v>
      </c>
    </row>
    <row r="25917" spans="3:4" ht="15" hidden="1" customHeight="1" x14ac:dyDescent="0.25">
      <c r="C25917" s="160" t="s">
        <v>554</v>
      </c>
      <c r="D25917" s="161">
        <v>1288.71</v>
      </c>
    </row>
    <row r="25918" spans="3:4" ht="15" hidden="1" customHeight="1" x14ac:dyDescent="0.25">
      <c r="C25918" s="158" t="s">
        <v>558</v>
      </c>
      <c r="D25918" s="159">
        <v>625.28</v>
      </c>
    </row>
    <row r="25919" spans="3:4" ht="15" hidden="1" customHeight="1" x14ac:dyDescent="0.25">
      <c r="C25919" s="160" t="s">
        <v>546</v>
      </c>
      <c r="D25919" s="161">
        <v>1071.95</v>
      </c>
    </row>
    <row r="25920" spans="3:4" ht="15" hidden="1" customHeight="1" x14ac:dyDescent="0.25">
      <c r="C25920" s="158" t="s">
        <v>543</v>
      </c>
      <c r="D25920" s="159">
        <v>347.53</v>
      </c>
    </row>
    <row r="25921" spans="3:4" ht="15" hidden="1" customHeight="1" x14ac:dyDescent="0.25">
      <c r="C25921" s="160" t="s">
        <v>552</v>
      </c>
      <c r="D25921" s="161">
        <v>53.61</v>
      </c>
    </row>
    <row r="25922" spans="3:4" ht="15" hidden="1" customHeight="1" x14ac:dyDescent="0.25">
      <c r="C25922" s="158" t="s">
        <v>555</v>
      </c>
      <c r="D25922" s="159">
        <v>749.27</v>
      </c>
    </row>
    <row r="25923" spans="3:4" ht="15" hidden="1" customHeight="1" x14ac:dyDescent="0.25">
      <c r="C25923" s="160" t="s">
        <v>307</v>
      </c>
      <c r="D25923" s="161">
        <v>1014.97</v>
      </c>
    </row>
    <row r="25924" spans="3:4" ht="15" hidden="1" customHeight="1" x14ac:dyDescent="0.25">
      <c r="C25924" s="158" t="s">
        <v>308</v>
      </c>
      <c r="D25924" s="159">
        <v>317.41000000000003</v>
      </c>
    </row>
    <row r="25925" spans="3:4" ht="15" hidden="1" customHeight="1" x14ac:dyDescent="0.25">
      <c r="C25925" s="160" t="s">
        <v>549</v>
      </c>
      <c r="D25925" s="161">
        <v>953.49</v>
      </c>
    </row>
    <row r="25926" spans="3:4" ht="15" hidden="1" customHeight="1" x14ac:dyDescent="0.25">
      <c r="C25926" s="158" t="s">
        <v>546</v>
      </c>
      <c r="D25926" s="159">
        <v>427.7</v>
      </c>
    </row>
    <row r="25927" spans="3:4" ht="15" hidden="1" customHeight="1" x14ac:dyDescent="0.25">
      <c r="C25927" s="160" t="s">
        <v>551</v>
      </c>
      <c r="D25927" s="161">
        <v>856.31</v>
      </c>
    </row>
    <row r="25928" spans="3:4" ht="15" hidden="1" customHeight="1" x14ac:dyDescent="0.25">
      <c r="C25928" s="158" t="s">
        <v>553</v>
      </c>
      <c r="D25928" s="159">
        <v>525.07000000000005</v>
      </c>
    </row>
    <row r="25929" spans="3:4" ht="15" hidden="1" customHeight="1" x14ac:dyDescent="0.25">
      <c r="C25929" s="160" t="s">
        <v>308</v>
      </c>
      <c r="D25929" s="161">
        <v>195.71</v>
      </c>
    </row>
    <row r="25930" spans="3:4" ht="15" hidden="1" customHeight="1" x14ac:dyDescent="0.25">
      <c r="C25930" s="158" t="s">
        <v>309</v>
      </c>
      <c r="D25930" s="159">
        <v>797.22</v>
      </c>
    </row>
    <row r="25931" spans="3:4" ht="15" hidden="1" customHeight="1" x14ac:dyDescent="0.25">
      <c r="C25931" s="160" t="s">
        <v>547</v>
      </c>
      <c r="D25931" s="161">
        <v>1207.52</v>
      </c>
    </row>
    <row r="25932" spans="3:4" ht="15" hidden="1" customHeight="1" x14ac:dyDescent="0.25">
      <c r="C25932" s="158" t="s">
        <v>308</v>
      </c>
      <c r="D25932" s="159">
        <v>560.42999999999995</v>
      </c>
    </row>
    <row r="25933" spans="3:4" ht="15" hidden="1" customHeight="1" x14ac:dyDescent="0.25">
      <c r="C25933" s="160" t="s">
        <v>543</v>
      </c>
      <c r="D25933" s="161">
        <v>536.97</v>
      </c>
    </row>
    <row r="25934" spans="3:4" ht="15" hidden="1" customHeight="1" x14ac:dyDescent="0.25">
      <c r="C25934" s="158" t="s">
        <v>552</v>
      </c>
      <c r="D25934" s="159">
        <v>679.4</v>
      </c>
    </row>
    <row r="25935" spans="3:4" ht="15" hidden="1" customHeight="1" x14ac:dyDescent="0.25">
      <c r="C25935" s="160" t="s">
        <v>549</v>
      </c>
      <c r="D25935" s="161">
        <v>488.25</v>
      </c>
    </row>
    <row r="25936" spans="3:4" ht="15" hidden="1" customHeight="1" x14ac:dyDescent="0.25">
      <c r="C25936" s="158" t="s">
        <v>552</v>
      </c>
      <c r="D25936" s="159">
        <v>125.34</v>
      </c>
    </row>
    <row r="25937" spans="3:4" ht="15" hidden="1" customHeight="1" x14ac:dyDescent="0.25">
      <c r="C25937" s="160" t="s">
        <v>555</v>
      </c>
      <c r="D25937" s="161">
        <v>801.17</v>
      </c>
    </row>
    <row r="25938" spans="3:4" ht="15" hidden="1" customHeight="1" x14ac:dyDescent="0.25">
      <c r="C25938" s="158" t="s">
        <v>553</v>
      </c>
      <c r="D25938" s="159">
        <v>513.25</v>
      </c>
    </row>
    <row r="25939" spans="3:4" ht="15" hidden="1" customHeight="1" x14ac:dyDescent="0.25">
      <c r="C25939" s="160" t="s">
        <v>308</v>
      </c>
      <c r="D25939" s="161">
        <v>168.18</v>
      </c>
    </row>
    <row r="25940" spans="3:4" ht="15" hidden="1" customHeight="1" x14ac:dyDescent="0.25">
      <c r="C25940" s="158" t="s">
        <v>553</v>
      </c>
      <c r="D25940" s="159">
        <v>716.71</v>
      </c>
    </row>
    <row r="25941" spans="3:4" ht="15" hidden="1" customHeight="1" x14ac:dyDescent="0.25">
      <c r="C25941" s="160" t="s">
        <v>558</v>
      </c>
      <c r="D25941" s="161">
        <v>1218.54</v>
      </c>
    </row>
    <row r="25942" spans="3:4" ht="15" hidden="1" customHeight="1" x14ac:dyDescent="0.25">
      <c r="C25942" s="158" t="s">
        <v>307</v>
      </c>
      <c r="D25942" s="159">
        <v>374.26</v>
      </c>
    </row>
    <row r="25943" spans="3:4" ht="15" hidden="1" customHeight="1" x14ac:dyDescent="0.25">
      <c r="C25943" s="160" t="s">
        <v>553</v>
      </c>
      <c r="D25943" s="161">
        <v>541.54</v>
      </c>
    </row>
    <row r="25944" spans="3:4" ht="15" hidden="1" customHeight="1" x14ac:dyDescent="0.25">
      <c r="C25944" s="158" t="s">
        <v>541</v>
      </c>
      <c r="D25944" s="159">
        <v>804.07</v>
      </c>
    </row>
    <row r="25945" spans="3:4" ht="15" hidden="1" customHeight="1" x14ac:dyDescent="0.25">
      <c r="C25945" s="160" t="s">
        <v>308</v>
      </c>
      <c r="D25945" s="161">
        <v>326.52999999999997</v>
      </c>
    </row>
    <row r="25946" spans="3:4" ht="15" hidden="1" customHeight="1" x14ac:dyDescent="0.25">
      <c r="C25946" s="158" t="s">
        <v>547</v>
      </c>
      <c r="D25946" s="159">
        <v>770.72</v>
      </c>
    </row>
    <row r="25947" spans="3:4" ht="15" hidden="1" customHeight="1" x14ac:dyDescent="0.25">
      <c r="C25947" s="160" t="s">
        <v>547</v>
      </c>
      <c r="D25947" s="161">
        <v>301.17</v>
      </c>
    </row>
    <row r="25948" spans="3:4" ht="15" hidden="1" customHeight="1" x14ac:dyDescent="0.25">
      <c r="C25948" s="158" t="s">
        <v>547</v>
      </c>
      <c r="D25948" s="159">
        <v>609.58000000000004</v>
      </c>
    </row>
    <row r="25949" spans="3:4" ht="15" hidden="1" customHeight="1" x14ac:dyDescent="0.25">
      <c r="C25949" s="160" t="s">
        <v>553</v>
      </c>
      <c r="D25949" s="161">
        <v>951.5</v>
      </c>
    </row>
    <row r="25950" spans="3:4" ht="15" hidden="1" customHeight="1" x14ac:dyDescent="0.25">
      <c r="C25950" s="158" t="s">
        <v>308</v>
      </c>
      <c r="D25950" s="159">
        <v>210.42</v>
      </c>
    </row>
    <row r="25951" spans="3:4" ht="15" hidden="1" customHeight="1" x14ac:dyDescent="0.25">
      <c r="C25951" s="160" t="s">
        <v>307</v>
      </c>
      <c r="D25951" s="161">
        <v>955.66</v>
      </c>
    </row>
    <row r="25952" spans="3:4" ht="15" hidden="1" customHeight="1" x14ac:dyDescent="0.25">
      <c r="C25952" s="158" t="s">
        <v>547</v>
      </c>
      <c r="D25952" s="159">
        <v>851.61</v>
      </c>
    </row>
    <row r="25953" spans="3:4" ht="15" hidden="1" customHeight="1" x14ac:dyDescent="0.25">
      <c r="C25953" s="160" t="s">
        <v>307</v>
      </c>
      <c r="D25953" s="161">
        <v>870.15</v>
      </c>
    </row>
    <row r="25954" spans="3:4" ht="15" hidden="1" customHeight="1" x14ac:dyDescent="0.25">
      <c r="C25954" s="158" t="s">
        <v>553</v>
      </c>
      <c r="D25954" s="159">
        <v>186.08</v>
      </c>
    </row>
    <row r="25955" spans="3:4" ht="15" hidden="1" customHeight="1" x14ac:dyDescent="0.25">
      <c r="C25955" s="160" t="s">
        <v>540</v>
      </c>
      <c r="D25955" s="161">
        <v>692.53</v>
      </c>
    </row>
    <row r="25956" spans="3:4" ht="15" hidden="1" customHeight="1" x14ac:dyDescent="0.25">
      <c r="C25956" s="158" t="s">
        <v>552</v>
      </c>
      <c r="D25956" s="159">
        <v>247.75</v>
      </c>
    </row>
    <row r="25957" spans="3:4" ht="15" hidden="1" customHeight="1" x14ac:dyDescent="0.25">
      <c r="C25957" s="160" t="s">
        <v>542</v>
      </c>
      <c r="D25957" s="161">
        <v>120.81</v>
      </c>
    </row>
    <row r="25958" spans="3:4" ht="15" hidden="1" customHeight="1" x14ac:dyDescent="0.25">
      <c r="C25958" s="158" t="s">
        <v>553</v>
      </c>
      <c r="D25958" s="159">
        <v>611.08000000000004</v>
      </c>
    </row>
    <row r="25959" spans="3:4" ht="15" hidden="1" customHeight="1" x14ac:dyDescent="0.25">
      <c r="C25959" s="160" t="s">
        <v>539</v>
      </c>
      <c r="D25959" s="161">
        <v>802.57</v>
      </c>
    </row>
    <row r="25960" spans="3:4" ht="15" hidden="1" customHeight="1" x14ac:dyDescent="0.25">
      <c r="C25960" s="158" t="s">
        <v>539</v>
      </c>
      <c r="D25960" s="159">
        <v>781.84</v>
      </c>
    </row>
    <row r="25961" spans="3:4" ht="15" hidden="1" customHeight="1" x14ac:dyDescent="0.25">
      <c r="C25961" s="160" t="s">
        <v>552</v>
      </c>
      <c r="D25961" s="161">
        <v>693.81</v>
      </c>
    </row>
    <row r="25962" spans="3:4" ht="15" hidden="1" customHeight="1" x14ac:dyDescent="0.25">
      <c r="C25962" s="158" t="s">
        <v>546</v>
      </c>
      <c r="D25962" s="159">
        <v>480.96</v>
      </c>
    </row>
    <row r="25963" spans="3:4" ht="15" hidden="1" customHeight="1" x14ac:dyDescent="0.25">
      <c r="C25963" s="160" t="s">
        <v>308</v>
      </c>
      <c r="D25963" s="161">
        <v>135.13</v>
      </c>
    </row>
    <row r="25964" spans="3:4" ht="15" hidden="1" customHeight="1" x14ac:dyDescent="0.25">
      <c r="C25964" s="158" t="s">
        <v>557</v>
      </c>
      <c r="D25964" s="159">
        <v>540.82000000000005</v>
      </c>
    </row>
    <row r="25965" spans="3:4" ht="15" hidden="1" customHeight="1" x14ac:dyDescent="0.25">
      <c r="C25965" s="160" t="s">
        <v>307</v>
      </c>
      <c r="D25965" s="161">
        <v>1164.3499999999999</v>
      </c>
    </row>
    <row r="25966" spans="3:4" ht="15" hidden="1" customHeight="1" x14ac:dyDescent="0.25">
      <c r="C25966" s="158" t="s">
        <v>553</v>
      </c>
      <c r="D25966" s="159">
        <v>651.88</v>
      </c>
    </row>
    <row r="25967" spans="3:4" ht="15" hidden="1" customHeight="1" x14ac:dyDescent="0.25">
      <c r="C25967" s="160" t="s">
        <v>539</v>
      </c>
      <c r="D25967" s="161">
        <v>783.53</v>
      </c>
    </row>
    <row r="25968" spans="3:4" ht="15" hidden="1" customHeight="1" x14ac:dyDescent="0.25">
      <c r="C25968" s="158" t="s">
        <v>543</v>
      </c>
      <c r="D25968" s="159">
        <v>775.08</v>
      </c>
    </row>
    <row r="25969" spans="3:4" ht="15" hidden="1" customHeight="1" x14ac:dyDescent="0.25">
      <c r="C25969" s="160" t="s">
        <v>552</v>
      </c>
      <c r="D25969" s="161">
        <v>640.05999999999995</v>
      </c>
    </row>
    <row r="25970" spans="3:4" ht="15" hidden="1" customHeight="1" x14ac:dyDescent="0.25">
      <c r="C25970" s="158" t="s">
        <v>540</v>
      </c>
      <c r="D25970" s="159">
        <v>422.11</v>
      </c>
    </row>
    <row r="25971" spans="3:4" ht="15" hidden="1" customHeight="1" x14ac:dyDescent="0.25">
      <c r="C25971" s="160" t="s">
        <v>547</v>
      </c>
      <c r="D25971" s="161">
        <v>353.52</v>
      </c>
    </row>
    <row r="25972" spans="3:4" ht="15" hidden="1" customHeight="1" x14ac:dyDescent="0.25">
      <c r="C25972" s="158" t="s">
        <v>543</v>
      </c>
      <c r="D25972" s="159">
        <v>629.91999999999996</v>
      </c>
    </row>
    <row r="25973" spans="3:4" ht="15" hidden="1" customHeight="1" x14ac:dyDescent="0.25">
      <c r="C25973" s="160" t="s">
        <v>541</v>
      </c>
      <c r="D25973" s="161">
        <v>981.03</v>
      </c>
    </row>
    <row r="25974" spans="3:4" ht="15" hidden="1" customHeight="1" x14ac:dyDescent="0.25">
      <c r="C25974" s="158" t="s">
        <v>307</v>
      </c>
      <c r="D25974" s="159">
        <v>1084.51</v>
      </c>
    </row>
    <row r="25975" spans="3:4" ht="15" hidden="1" customHeight="1" x14ac:dyDescent="0.25">
      <c r="C25975" s="160" t="s">
        <v>553</v>
      </c>
      <c r="D25975" s="161">
        <v>782.69</v>
      </c>
    </row>
    <row r="25976" spans="3:4" ht="15" hidden="1" customHeight="1" x14ac:dyDescent="0.25">
      <c r="C25976" s="158" t="s">
        <v>308</v>
      </c>
      <c r="D25976" s="159">
        <v>180.41</v>
      </c>
    </row>
    <row r="25977" spans="3:4" ht="15" hidden="1" customHeight="1" x14ac:dyDescent="0.25">
      <c r="C25977" s="160" t="s">
        <v>553</v>
      </c>
      <c r="D25977" s="161">
        <v>1020.9</v>
      </c>
    </row>
    <row r="25978" spans="3:4" ht="15" hidden="1" customHeight="1" x14ac:dyDescent="0.25">
      <c r="C25978" s="158" t="s">
        <v>309</v>
      </c>
      <c r="D25978" s="159">
        <v>701.91</v>
      </c>
    </row>
    <row r="25979" spans="3:4" ht="15" hidden="1" customHeight="1" x14ac:dyDescent="0.25">
      <c r="C25979" s="160" t="s">
        <v>308</v>
      </c>
      <c r="D25979" s="161">
        <v>552.24</v>
      </c>
    </row>
    <row r="25980" spans="3:4" ht="15" hidden="1" customHeight="1" x14ac:dyDescent="0.25">
      <c r="C25980" s="158" t="s">
        <v>309</v>
      </c>
      <c r="D25980" s="159">
        <v>535.5</v>
      </c>
    </row>
    <row r="25981" spans="3:4" ht="15" hidden="1" customHeight="1" x14ac:dyDescent="0.25">
      <c r="C25981" s="160" t="s">
        <v>545</v>
      </c>
      <c r="D25981" s="161">
        <v>93.06</v>
      </c>
    </row>
    <row r="25982" spans="3:4" ht="15" hidden="1" customHeight="1" x14ac:dyDescent="0.25">
      <c r="C25982" s="158" t="s">
        <v>542</v>
      </c>
      <c r="D25982" s="159">
        <v>799.89</v>
      </c>
    </row>
    <row r="25983" spans="3:4" ht="15" hidden="1" customHeight="1" x14ac:dyDescent="0.25">
      <c r="C25983" s="160" t="s">
        <v>554</v>
      </c>
      <c r="D25983" s="161">
        <v>1201.5</v>
      </c>
    </row>
    <row r="25984" spans="3:4" ht="15" hidden="1" customHeight="1" x14ac:dyDescent="0.25">
      <c r="C25984" s="158" t="s">
        <v>547</v>
      </c>
      <c r="D25984" s="159">
        <v>289.12</v>
      </c>
    </row>
    <row r="25985" spans="3:4" ht="15" hidden="1" customHeight="1" x14ac:dyDescent="0.25">
      <c r="C25985" s="160" t="s">
        <v>312</v>
      </c>
      <c r="D25985" s="161">
        <v>1007.99</v>
      </c>
    </row>
    <row r="25986" spans="3:4" ht="15" hidden="1" customHeight="1" x14ac:dyDescent="0.25">
      <c r="C25986" s="158" t="s">
        <v>307</v>
      </c>
      <c r="D25986" s="159">
        <v>985.99</v>
      </c>
    </row>
    <row r="25987" spans="3:4" ht="15" hidden="1" customHeight="1" x14ac:dyDescent="0.25">
      <c r="C25987" s="160" t="s">
        <v>550</v>
      </c>
      <c r="D25987" s="161">
        <v>1154.47</v>
      </c>
    </row>
    <row r="25988" spans="3:4" ht="15" hidden="1" customHeight="1" x14ac:dyDescent="0.25">
      <c r="C25988" s="158" t="s">
        <v>547</v>
      </c>
      <c r="D25988" s="159">
        <v>537.11</v>
      </c>
    </row>
    <row r="25989" spans="3:4" ht="15" hidden="1" customHeight="1" x14ac:dyDescent="0.25">
      <c r="C25989" s="160" t="s">
        <v>553</v>
      </c>
      <c r="D25989" s="161">
        <v>399.2</v>
      </c>
    </row>
    <row r="25990" spans="3:4" ht="15" hidden="1" customHeight="1" x14ac:dyDescent="0.25">
      <c r="C25990" s="158" t="s">
        <v>547</v>
      </c>
      <c r="D25990" s="159">
        <v>88.4</v>
      </c>
    </row>
    <row r="25991" spans="3:4" ht="15" hidden="1" customHeight="1" x14ac:dyDescent="0.25">
      <c r="C25991" s="160" t="s">
        <v>542</v>
      </c>
      <c r="D25991" s="161">
        <v>996.79</v>
      </c>
    </row>
    <row r="25992" spans="3:4" ht="15" hidden="1" customHeight="1" x14ac:dyDescent="0.25">
      <c r="C25992" s="158" t="s">
        <v>312</v>
      </c>
      <c r="D25992" s="159">
        <v>861.55</v>
      </c>
    </row>
    <row r="25993" spans="3:4" ht="15" hidden="1" customHeight="1" x14ac:dyDescent="0.25">
      <c r="C25993" s="160" t="s">
        <v>540</v>
      </c>
      <c r="D25993" s="161">
        <v>104.08</v>
      </c>
    </row>
    <row r="25994" spans="3:4" ht="15" hidden="1" customHeight="1" x14ac:dyDescent="0.25">
      <c r="C25994" s="158" t="s">
        <v>308</v>
      </c>
      <c r="D25994" s="159">
        <v>389.53</v>
      </c>
    </row>
    <row r="25995" spans="3:4" ht="15" hidden="1" customHeight="1" x14ac:dyDescent="0.25">
      <c r="C25995" s="160" t="s">
        <v>542</v>
      </c>
      <c r="D25995" s="161">
        <v>333.45</v>
      </c>
    </row>
    <row r="25996" spans="3:4" ht="15" hidden="1" customHeight="1" x14ac:dyDescent="0.25">
      <c r="C25996" s="158" t="s">
        <v>543</v>
      </c>
      <c r="D25996" s="159">
        <v>430.35</v>
      </c>
    </row>
    <row r="25997" spans="3:4" ht="15" hidden="1" customHeight="1" x14ac:dyDescent="0.25">
      <c r="C25997" s="160" t="s">
        <v>546</v>
      </c>
      <c r="D25997" s="161">
        <v>600.76</v>
      </c>
    </row>
    <row r="25998" spans="3:4" ht="15" hidden="1" customHeight="1" x14ac:dyDescent="0.25">
      <c r="C25998" s="158" t="s">
        <v>307</v>
      </c>
      <c r="D25998" s="159">
        <v>354.85</v>
      </c>
    </row>
    <row r="25999" spans="3:4" ht="15" hidden="1" customHeight="1" x14ac:dyDescent="0.25">
      <c r="C25999" s="160" t="s">
        <v>309</v>
      </c>
      <c r="D25999" s="161">
        <v>390.48</v>
      </c>
    </row>
    <row r="26000" spans="3:4" ht="15" hidden="1" customHeight="1" x14ac:dyDescent="0.25">
      <c r="C26000" s="158" t="s">
        <v>312</v>
      </c>
      <c r="D26000" s="159">
        <v>219.67</v>
      </c>
    </row>
    <row r="26001" spans="3:4" ht="15" hidden="1" customHeight="1" x14ac:dyDescent="0.25">
      <c r="C26001" s="160" t="s">
        <v>550</v>
      </c>
      <c r="D26001" s="161">
        <v>874.78</v>
      </c>
    </row>
    <row r="26002" spans="3:4" ht="15" hidden="1" customHeight="1" x14ac:dyDescent="0.25">
      <c r="C26002" s="158" t="s">
        <v>549</v>
      </c>
      <c r="D26002" s="159">
        <v>220.95</v>
      </c>
    </row>
    <row r="26003" spans="3:4" ht="15" hidden="1" customHeight="1" x14ac:dyDescent="0.25">
      <c r="C26003" s="160" t="s">
        <v>307</v>
      </c>
      <c r="D26003" s="161">
        <v>85.16</v>
      </c>
    </row>
    <row r="26004" spans="3:4" ht="15" hidden="1" customHeight="1" x14ac:dyDescent="0.25">
      <c r="C26004" s="158" t="s">
        <v>549</v>
      </c>
      <c r="D26004" s="159">
        <v>415.65</v>
      </c>
    </row>
    <row r="26005" spans="3:4" ht="15" hidden="1" customHeight="1" x14ac:dyDescent="0.25">
      <c r="C26005" s="160" t="s">
        <v>551</v>
      </c>
      <c r="D26005" s="161">
        <v>327.29000000000002</v>
      </c>
    </row>
    <row r="26006" spans="3:4" ht="15" hidden="1" customHeight="1" x14ac:dyDescent="0.25">
      <c r="C26006" s="158" t="s">
        <v>312</v>
      </c>
      <c r="D26006" s="159">
        <v>268.51</v>
      </c>
    </row>
    <row r="26007" spans="3:4" ht="15" hidden="1" customHeight="1" x14ac:dyDescent="0.25">
      <c r="C26007" s="160" t="s">
        <v>307</v>
      </c>
      <c r="D26007" s="161">
        <v>606.57000000000005</v>
      </c>
    </row>
    <row r="26008" spans="3:4" ht="15" hidden="1" customHeight="1" x14ac:dyDescent="0.25">
      <c r="C26008" s="158" t="s">
        <v>555</v>
      </c>
      <c r="D26008" s="159">
        <v>304.77999999999997</v>
      </c>
    </row>
    <row r="26009" spans="3:4" ht="15" hidden="1" customHeight="1" x14ac:dyDescent="0.25">
      <c r="C26009" s="160" t="s">
        <v>552</v>
      </c>
      <c r="D26009" s="161">
        <v>473.16</v>
      </c>
    </row>
    <row r="26010" spans="3:4" ht="15" hidden="1" customHeight="1" x14ac:dyDescent="0.25">
      <c r="C26010" s="158" t="s">
        <v>539</v>
      </c>
      <c r="D26010" s="159">
        <v>873.02</v>
      </c>
    </row>
    <row r="26011" spans="3:4" ht="15" hidden="1" customHeight="1" x14ac:dyDescent="0.25">
      <c r="C26011" s="160" t="s">
        <v>550</v>
      </c>
      <c r="D26011" s="161">
        <v>475.51</v>
      </c>
    </row>
    <row r="26012" spans="3:4" ht="15" hidden="1" customHeight="1" x14ac:dyDescent="0.25">
      <c r="C26012" s="158" t="s">
        <v>544</v>
      </c>
      <c r="D26012" s="159">
        <v>1228.8599999999999</v>
      </c>
    </row>
    <row r="26013" spans="3:4" ht="15" hidden="1" customHeight="1" x14ac:dyDescent="0.25">
      <c r="C26013" s="160" t="s">
        <v>539</v>
      </c>
      <c r="D26013" s="161">
        <v>1140.5</v>
      </c>
    </row>
    <row r="26014" spans="3:4" ht="15" hidden="1" customHeight="1" x14ac:dyDescent="0.25">
      <c r="C26014" s="158" t="s">
        <v>545</v>
      </c>
      <c r="D26014" s="159">
        <v>388.57</v>
      </c>
    </row>
    <row r="26015" spans="3:4" ht="15" hidden="1" customHeight="1" x14ac:dyDescent="0.25">
      <c r="C26015" s="160" t="s">
        <v>539</v>
      </c>
      <c r="D26015" s="161">
        <v>1000.14</v>
      </c>
    </row>
    <row r="26016" spans="3:4" ht="15" hidden="1" customHeight="1" x14ac:dyDescent="0.25">
      <c r="C26016" s="158" t="s">
        <v>540</v>
      </c>
      <c r="D26016" s="159">
        <v>554.49</v>
      </c>
    </row>
    <row r="26017" spans="3:4" ht="15" hidden="1" customHeight="1" x14ac:dyDescent="0.25">
      <c r="C26017" s="160" t="s">
        <v>557</v>
      </c>
      <c r="D26017" s="161">
        <v>173.65</v>
      </c>
    </row>
    <row r="26018" spans="3:4" ht="15" hidden="1" customHeight="1" x14ac:dyDescent="0.25">
      <c r="C26018" s="158" t="s">
        <v>542</v>
      </c>
      <c r="D26018" s="159">
        <v>474.34</v>
      </c>
    </row>
    <row r="26019" spans="3:4" ht="15" hidden="1" customHeight="1" x14ac:dyDescent="0.25">
      <c r="C26019" s="160" t="s">
        <v>557</v>
      </c>
      <c r="D26019" s="161">
        <v>624.27</v>
      </c>
    </row>
    <row r="26020" spans="3:4" ht="15" hidden="1" customHeight="1" x14ac:dyDescent="0.25">
      <c r="C26020" s="158" t="s">
        <v>547</v>
      </c>
      <c r="D26020" s="159">
        <v>524.54999999999995</v>
      </c>
    </row>
    <row r="26021" spans="3:4" ht="15" hidden="1" customHeight="1" x14ac:dyDescent="0.25">
      <c r="C26021" s="160" t="s">
        <v>539</v>
      </c>
      <c r="D26021" s="161">
        <v>580.07000000000005</v>
      </c>
    </row>
    <row r="26022" spans="3:4" ht="15" hidden="1" customHeight="1" x14ac:dyDescent="0.25">
      <c r="C26022" s="158" t="s">
        <v>545</v>
      </c>
      <c r="D26022" s="159">
        <v>637.77</v>
      </c>
    </row>
    <row r="26023" spans="3:4" ht="15" hidden="1" customHeight="1" x14ac:dyDescent="0.25">
      <c r="C26023" s="160" t="s">
        <v>554</v>
      </c>
      <c r="D26023" s="161">
        <v>1084.3800000000001</v>
      </c>
    </row>
    <row r="26024" spans="3:4" ht="15" hidden="1" customHeight="1" x14ac:dyDescent="0.25">
      <c r="C26024" s="158" t="s">
        <v>539</v>
      </c>
      <c r="D26024" s="159">
        <v>686.99</v>
      </c>
    </row>
    <row r="26025" spans="3:4" ht="15" hidden="1" customHeight="1" x14ac:dyDescent="0.25">
      <c r="C26025" s="160" t="s">
        <v>542</v>
      </c>
      <c r="D26025" s="161">
        <v>712.57</v>
      </c>
    </row>
    <row r="26026" spans="3:4" ht="15" hidden="1" customHeight="1" x14ac:dyDescent="0.25">
      <c r="C26026" s="158" t="s">
        <v>551</v>
      </c>
      <c r="D26026" s="159">
        <v>951.83</v>
      </c>
    </row>
    <row r="26027" spans="3:4" ht="15" hidden="1" customHeight="1" x14ac:dyDescent="0.25">
      <c r="C26027" s="160" t="s">
        <v>307</v>
      </c>
      <c r="D26027" s="161">
        <v>913.13</v>
      </c>
    </row>
    <row r="26028" spans="3:4" ht="15" hidden="1" customHeight="1" x14ac:dyDescent="0.25">
      <c r="C26028" s="158" t="s">
        <v>540</v>
      </c>
      <c r="D26028" s="159">
        <v>920.23</v>
      </c>
    </row>
    <row r="26029" spans="3:4" ht="15" hidden="1" customHeight="1" x14ac:dyDescent="0.25">
      <c r="C26029" s="160" t="s">
        <v>545</v>
      </c>
      <c r="D26029" s="161">
        <v>1016.03</v>
      </c>
    </row>
    <row r="26030" spans="3:4" ht="15" hidden="1" customHeight="1" x14ac:dyDescent="0.25">
      <c r="C26030" s="158" t="s">
        <v>312</v>
      </c>
      <c r="D26030" s="159">
        <v>1037.1400000000001</v>
      </c>
    </row>
    <row r="26031" spans="3:4" ht="15" hidden="1" customHeight="1" x14ac:dyDescent="0.25">
      <c r="C26031" s="160" t="s">
        <v>309</v>
      </c>
      <c r="D26031" s="161">
        <v>429.02</v>
      </c>
    </row>
    <row r="26032" spans="3:4" ht="15" hidden="1" customHeight="1" x14ac:dyDescent="0.25">
      <c r="C26032" s="158" t="s">
        <v>545</v>
      </c>
      <c r="D26032" s="159">
        <v>634.16999999999996</v>
      </c>
    </row>
    <row r="26033" spans="3:4" ht="15" hidden="1" customHeight="1" x14ac:dyDescent="0.25">
      <c r="C26033" s="160" t="s">
        <v>539</v>
      </c>
      <c r="D26033" s="161">
        <v>412.42</v>
      </c>
    </row>
    <row r="26034" spans="3:4" ht="15" hidden="1" customHeight="1" x14ac:dyDescent="0.25">
      <c r="C26034" s="158" t="s">
        <v>550</v>
      </c>
      <c r="D26034" s="159">
        <v>508.88</v>
      </c>
    </row>
    <row r="26035" spans="3:4" ht="15" hidden="1" customHeight="1" x14ac:dyDescent="0.25">
      <c r="C26035" s="160" t="s">
        <v>549</v>
      </c>
      <c r="D26035" s="161">
        <v>511.86</v>
      </c>
    </row>
    <row r="26036" spans="3:4" ht="15" hidden="1" customHeight="1" x14ac:dyDescent="0.25">
      <c r="C26036" s="158" t="s">
        <v>307</v>
      </c>
      <c r="D26036" s="159">
        <v>495.59</v>
      </c>
    </row>
    <row r="26037" spans="3:4" ht="15" hidden="1" customHeight="1" x14ac:dyDescent="0.25">
      <c r="C26037" s="160" t="s">
        <v>557</v>
      </c>
      <c r="D26037" s="161">
        <v>974.31</v>
      </c>
    </row>
    <row r="26038" spans="3:4" ht="15" hidden="1" customHeight="1" x14ac:dyDescent="0.25">
      <c r="C26038" s="158" t="s">
        <v>540</v>
      </c>
      <c r="D26038" s="159">
        <v>889.55</v>
      </c>
    </row>
    <row r="26039" spans="3:4" ht="15" hidden="1" customHeight="1" x14ac:dyDescent="0.25">
      <c r="C26039" s="160" t="s">
        <v>312</v>
      </c>
      <c r="D26039" s="161">
        <v>262.86</v>
      </c>
    </row>
    <row r="26040" spans="3:4" ht="15" hidden="1" customHeight="1" x14ac:dyDescent="0.25">
      <c r="C26040" s="158" t="s">
        <v>307</v>
      </c>
      <c r="D26040" s="159">
        <v>865.84</v>
      </c>
    </row>
    <row r="26041" spans="3:4" ht="15" hidden="1" customHeight="1" x14ac:dyDescent="0.25">
      <c r="C26041" s="160" t="s">
        <v>553</v>
      </c>
      <c r="D26041" s="161">
        <v>489.44</v>
      </c>
    </row>
    <row r="26042" spans="3:4" ht="15" hidden="1" customHeight="1" x14ac:dyDescent="0.25">
      <c r="C26042" s="158" t="s">
        <v>312</v>
      </c>
      <c r="D26042" s="159">
        <v>461.05</v>
      </c>
    </row>
    <row r="26043" spans="3:4" ht="15" hidden="1" customHeight="1" x14ac:dyDescent="0.25">
      <c r="C26043" s="160" t="s">
        <v>547</v>
      </c>
      <c r="D26043" s="161">
        <v>635.74</v>
      </c>
    </row>
    <row r="26044" spans="3:4" ht="15" hidden="1" customHeight="1" x14ac:dyDescent="0.25">
      <c r="C26044" s="158" t="s">
        <v>553</v>
      </c>
      <c r="D26044" s="159">
        <v>349.45</v>
      </c>
    </row>
    <row r="26045" spans="3:4" ht="15" hidden="1" customHeight="1" x14ac:dyDescent="0.25">
      <c r="C26045" s="160" t="s">
        <v>543</v>
      </c>
      <c r="D26045" s="161">
        <v>592.02</v>
      </c>
    </row>
    <row r="26046" spans="3:4" ht="15" hidden="1" customHeight="1" x14ac:dyDescent="0.25">
      <c r="C26046" s="158" t="s">
        <v>546</v>
      </c>
      <c r="D26046" s="159">
        <v>699.77</v>
      </c>
    </row>
    <row r="26047" spans="3:4" ht="15" hidden="1" customHeight="1" x14ac:dyDescent="0.25">
      <c r="C26047" s="160" t="s">
        <v>539</v>
      </c>
      <c r="D26047" s="161">
        <v>1279.8800000000001</v>
      </c>
    </row>
    <row r="26048" spans="3:4" ht="15" hidden="1" customHeight="1" x14ac:dyDescent="0.25">
      <c r="C26048" s="158" t="s">
        <v>550</v>
      </c>
      <c r="D26048" s="159">
        <v>860.82</v>
      </c>
    </row>
    <row r="26049" spans="3:4" ht="15" hidden="1" customHeight="1" x14ac:dyDescent="0.25">
      <c r="C26049" s="160" t="s">
        <v>544</v>
      </c>
      <c r="D26049" s="161">
        <v>442.65</v>
      </c>
    </row>
    <row r="26050" spans="3:4" ht="15" hidden="1" customHeight="1" x14ac:dyDescent="0.25">
      <c r="C26050" s="158" t="s">
        <v>312</v>
      </c>
      <c r="D26050" s="159">
        <v>834.63</v>
      </c>
    </row>
    <row r="26051" spans="3:4" ht="15" hidden="1" customHeight="1" x14ac:dyDescent="0.25">
      <c r="C26051" s="160" t="s">
        <v>308</v>
      </c>
      <c r="D26051" s="161">
        <v>1198.8900000000001</v>
      </c>
    </row>
    <row r="26052" spans="3:4" ht="15" hidden="1" customHeight="1" x14ac:dyDescent="0.25">
      <c r="C26052" s="158" t="s">
        <v>545</v>
      </c>
      <c r="D26052" s="159">
        <v>1031.67</v>
      </c>
    </row>
    <row r="26053" spans="3:4" ht="15" hidden="1" customHeight="1" x14ac:dyDescent="0.25">
      <c r="C26053" s="160" t="s">
        <v>307</v>
      </c>
      <c r="D26053" s="161">
        <v>661.53</v>
      </c>
    </row>
    <row r="26054" spans="3:4" ht="15" hidden="1" customHeight="1" x14ac:dyDescent="0.25">
      <c r="C26054" s="158" t="s">
        <v>307</v>
      </c>
      <c r="D26054" s="159">
        <v>932.37</v>
      </c>
    </row>
    <row r="26055" spans="3:4" ht="15" hidden="1" customHeight="1" x14ac:dyDescent="0.25">
      <c r="C26055" s="160" t="s">
        <v>552</v>
      </c>
      <c r="D26055" s="161">
        <v>1250.4100000000001</v>
      </c>
    </row>
    <row r="26056" spans="3:4" ht="15" hidden="1" customHeight="1" x14ac:dyDescent="0.25">
      <c r="C26056" s="158" t="s">
        <v>543</v>
      </c>
      <c r="D26056" s="159">
        <v>377.78</v>
      </c>
    </row>
    <row r="26057" spans="3:4" ht="15" hidden="1" customHeight="1" x14ac:dyDescent="0.25">
      <c r="C26057" s="160" t="s">
        <v>551</v>
      </c>
      <c r="D26057" s="161">
        <v>964</v>
      </c>
    </row>
    <row r="26058" spans="3:4" ht="15" hidden="1" customHeight="1" x14ac:dyDescent="0.25">
      <c r="C26058" s="158" t="s">
        <v>544</v>
      </c>
      <c r="D26058" s="159">
        <v>261.42</v>
      </c>
    </row>
    <row r="26059" spans="3:4" ht="15" hidden="1" customHeight="1" x14ac:dyDescent="0.25">
      <c r="C26059" s="160" t="s">
        <v>544</v>
      </c>
      <c r="D26059" s="161">
        <v>202.72</v>
      </c>
    </row>
    <row r="26060" spans="3:4" ht="15" hidden="1" customHeight="1" x14ac:dyDescent="0.25">
      <c r="C26060" s="158" t="s">
        <v>543</v>
      </c>
      <c r="D26060" s="159">
        <v>568.99</v>
      </c>
    </row>
    <row r="26061" spans="3:4" ht="15" hidden="1" customHeight="1" x14ac:dyDescent="0.25">
      <c r="C26061" s="160" t="s">
        <v>553</v>
      </c>
      <c r="D26061" s="161">
        <v>1154.92</v>
      </c>
    </row>
    <row r="26062" spans="3:4" ht="15" hidden="1" customHeight="1" x14ac:dyDescent="0.25">
      <c r="C26062" s="158" t="s">
        <v>307</v>
      </c>
      <c r="D26062" s="159">
        <v>355.79</v>
      </c>
    </row>
    <row r="26063" spans="3:4" ht="15" hidden="1" customHeight="1" x14ac:dyDescent="0.25">
      <c r="C26063" s="160" t="s">
        <v>539</v>
      </c>
      <c r="D26063" s="161">
        <v>916.1</v>
      </c>
    </row>
    <row r="26064" spans="3:4" ht="15" hidden="1" customHeight="1" x14ac:dyDescent="0.25">
      <c r="C26064" s="158" t="s">
        <v>556</v>
      </c>
      <c r="D26064" s="159">
        <v>384.76</v>
      </c>
    </row>
    <row r="26065" spans="3:4" ht="15" hidden="1" customHeight="1" x14ac:dyDescent="0.25">
      <c r="C26065" s="160" t="s">
        <v>307</v>
      </c>
      <c r="D26065" s="161">
        <v>213.9</v>
      </c>
    </row>
    <row r="26066" spans="3:4" ht="15" hidden="1" customHeight="1" x14ac:dyDescent="0.25">
      <c r="C26066" s="158" t="s">
        <v>540</v>
      </c>
      <c r="D26066" s="159">
        <v>580.14</v>
      </c>
    </row>
    <row r="26067" spans="3:4" ht="15" hidden="1" customHeight="1" x14ac:dyDescent="0.25">
      <c r="C26067" s="160" t="s">
        <v>539</v>
      </c>
      <c r="D26067" s="161">
        <v>201.99</v>
      </c>
    </row>
    <row r="26068" spans="3:4" ht="15" hidden="1" customHeight="1" x14ac:dyDescent="0.25">
      <c r="C26068" s="158" t="s">
        <v>548</v>
      </c>
      <c r="D26068" s="159">
        <v>983.29</v>
      </c>
    </row>
    <row r="26069" spans="3:4" ht="15" hidden="1" customHeight="1" x14ac:dyDescent="0.25">
      <c r="C26069" s="160" t="s">
        <v>549</v>
      </c>
      <c r="D26069" s="161">
        <v>15.41</v>
      </c>
    </row>
    <row r="26070" spans="3:4" ht="15" hidden="1" customHeight="1" x14ac:dyDescent="0.25">
      <c r="C26070" s="158" t="s">
        <v>308</v>
      </c>
      <c r="D26070" s="159">
        <v>26.09</v>
      </c>
    </row>
    <row r="26071" spans="3:4" ht="15" hidden="1" customHeight="1" x14ac:dyDescent="0.25">
      <c r="C26071" s="160" t="s">
        <v>547</v>
      </c>
      <c r="D26071" s="161">
        <v>977.12</v>
      </c>
    </row>
    <row r="26072" spans="3:4" ht="15" hidden="1" customHeight="1" x14ac:dyDescent="0.25">
      <c r="C26072" s="158" t="s">
        <v>540</v>
      </c>
      <c r="D26072" s="159">
        <v>1195.56</v>
      </c>
    </row>
    <row r="26073" spans="3:4" ht="15" hidden="1" customHeight="1" x14ac:dyDescent="0.25">
      <c r="C26073" s="160" t="s">
        <v>308</v>
      </c>
      <c r="D26073" s="161">
        <v>170.51</v>
      </c>
    </row>
    <row r="26074" spans="3:4" ht="15" hidden="1" customHeight="1" x14ac:dyDescent="0.25">
      <c r="C26074" s="158" t="s">
        <v>539</v>
      </c>
      <c r="D26074" s="159">
        <v>736.43</v>
      </c>
    </row>
    <row r="26075" spans="3:4" ht="15" hidden="1" customHeight="1" x14ac:dyDescent="0.25">
      <c r="C26075" s="160" t="s">
        <v>309</v>
      </c>
      <c r="D26075" s="161">
        <v>897.78</v>
      </c>
    </row>
    <row r="26076" spans="3:4" ht="15" hidden="1" customHeight="1" x14ac:dyDescent="0.25">
      <c r="C26076" s="158" t="s">
        <v>552</v>
      </c>
      <c r="D26076" s="159">
        <v>244.64</v>
      </c>
    </row>
    <row r="26077" spans="3:4" ht="15" hidden="1" customHeight="1" x14ac:dyDescent="0.25">
      <c r="C26077" s="160" t="s">
        <v>553</v>
      </c>
      <c r="D26077" s="161">
        <v>136.55000000000001</v>
      </c>
    </row>
    <row r="26078" spans="3:4" ht="15" hidden="1" customHeight="1" x14ac:dyDescent="0.25">
      <c r="C26078" s="158" t="s">
        <v>557</v>
      </c>
      <c r="D26078" s="159">
        <v>734.18</v>
      </c>
    </row>
    <row r="26079" spans="3:4" ht="15" hidden="1" customHeight="1" x14ac:dyDescent="0.25">
      <c r="C26079" s="160" t="s">
        <v>307</v>
      </c>
      <c r="D26079" s="161">
        <v>720.54</v>
      </c>
    </row>
    <row r="26080" spans="3:4" ht="15" hidden="1" customHeight="1" x14ac:dyDescent="0.25">
      <c r="C26080" s="158" t="s">
        <v>542</v>
      </c>
      <c r="D26080" s="159">
        <v>496.31</v>
      </c>
    </row>
    <row r="26081" spans="3:4" ht="15" hidden="1" customHeight="1" x14ac:dyDescent="0.25">
      <c r="C26081" s="160" t="s">
        <v>312</v>
      </c>
      <c r="D26081" s="161">
        <v>1212.1500000000001</v>
      </c>
    </row>
    <row r="26082" spans="3:4" ht="15" hidden="1" customHeight="1" x14ac:dyDescent="0.25">
      <c r="C26082" s="158" t="s">
        <v>553</v>
      </c>
      <c r="D26082" s="159">
        <v>1056.92</v>
      </c>
    </row>
    <row r="26083" spans="3:4" ht="15" hidden="1" customHeight="1" x14ac:dyDescent="0.25">
      <c r="C26083" s="160" t="s">
        <v>551</v>
      </c>
      <c r="D26083" s="161">
        <v>473.47</v>
      </c>
    </row>
    <row r="26084" spans="3:4" ht="15" hidden="1" customHeight="1" x14ac:dyDescent="0.25">
      <c r="C26084" s="158" t="s">
        <v>309</v>
      </c>
      <c r="D26084" s="159">
        <v>373.54</v>
      </c>
    </row>
    <row r="26085" spans="3:4" ht="15" hidden="1" customHeight="1" x14ac:dyDescent="0.25">
      <c r="C26085" s="160" t="s">
        <v>551</v>
      </c>
      <c r="D26085" s="161">
        <v>600.92999999999995</v>
      </c>
    </row>
    <row r="26086" spans="3:4" ht="15" hidden="1" customHeight="1" x14ac:dyDescent="0.25">
      <c r="C26086" s="158" t="s">
        <v>552</v>
      </c>
      <c r="D26086" s="159">
        <v>679.28</v>
      </c>
    </row>
    <row r="26087" spans="3:4" ht="15" hidden="1" customHeight="1" x14ac:dyDescent="0.25">
      <c r="C26087" s="160" t="s">
        <v>308</v>
      </c>
      <c r="D26087" s="161">
        <v>205.84</v>
      </c>
    </row>
    <row r="26088" spans="3:4" ht="15" hidden="1" customHeight="1" x14ac:dyDescent="0.25">
      <c r="C26088" s="158" t="s">
        <v>542</v>
      </c>
      <c r="D26088" s="159">
        <v>321.64</v>
      </c>
    </row>
    <row r="26089" spans="3:4" ht="15" hidden="1" customHeight="1" x14ac:dyDescent="0.25">
      <c r="C26089" s="160" t="s">
        <v>552</v>
      </c>
      <c r="D26089" s="161">
        <v>749.98</v>
      </c>
    </row>
    <row r="26090" spans="3:4" ht="15" hidden="1" customHeight="1" x14ac:dyDescent="0.25">
      <c r="C26090" s="158" t="s">
        <v>542</v>
      </c>
      <c r="D26090" s="159">
        <v>877.16</v>
      </c>
    </row>
    <row r="26091" spans="3:4" ht="15" hidden="1" customHeight="1" x14ac:dyDescent="0.25">
      <c r="C26091" s="160" t="s">
        <v>540</v>
      </c>
      <c r="D26091" s="161">
        <v>495.19</v>
      </c>
    </row>
    <row r="26092" spans="3:4" ht="15" hidden="1" customHeight="1" x14ac:dyDescent="0.25">
      <c r="C26092" s="158" t="s">
        <v>539</v>
      </c>
      <c r="D26092" s="159">
        <v>545.24</v>
      </c>
    </row>
    <row r="26093" spans="3:4" ht="15" hidden="1" customHeight="1" x14ac:dyDescent="0.25">
      <c r="C26093" s="160" t="s">
        <v>308</v>
      </c>
      <c r="D26093" s="161">
        <v>306.94</v>
      </c>
    </row>
    <row r="26094" spans="3:4" ht="15" hidden="1" customHeight="1" x14ac:dyDescent="0.25">
      <c r="C26094" s="158" t="s">
        <v>309</v>
      </c>
      <c r="D26094" s="159">
        <v>260.74</v>
      </c>
    </row>
    <row r="26095" spans="3:4" ht="15" hidden="1" customHeight="1" x14ac:dyDescent="0.25">
      <c r="C26095" s="160" t="s">
        <v>548</v>
      </c>
      <c r="D26095" s="161">
        <v>922.15</v>
      </c>
    </row>
    <row r="26096" spans="3:4" ht="15" hidden="1" customHeight="1" x14ac:dyDescent="0.25">
      <c r="C26096" s="158" t="s">
        <v>549</v>
      </c>
      <c r="D26096" s="159">
        <v>751.26</v>
      </c>
    </row>
    <row r="26097" spans="3:4" ht="15" hidden="1" customHeight="1" x14ac:dyDescent="0.25">
      <c r="C26097" s="160" t="s">
        <v>545</v>
      </c>
      <c r="D26097" s="161">
        <v>622.04999999999995</v>
      </c>
    </row>
    <row r="26098" spans="3:4" ht="15" hidden="1" customHeight="1" x14ac:dyDescent="0.25">
      <c r="C26098" s="158" t="s">
        <v>312</v>
      </c>
      <c r="D26098" s="159">
        <v>1031.76</v>
      </c>
    </row>
    <row r="26099" spans="3:4" ht="15" hidden="1" customHeight="1" x14ac:dyDescent="0.25">
      <c r="C26099" s="160" t="s">
        <v>552</v>
      </c>
      <c r="D26099" s="161">
        <v>478.09</v>
      </c>
    </row>
    <row r="26100" spans="3:4" ht="15" hidden="1" customHeight="1" x14ac:dyDescent="0.25">
      <c r="C26100" s="158" t="s">
        <v>545</v>
      </c>
      <c r="D26100" s="159">
        <v>12.93</v>
      </c>
    </row>
    <row r="26101" spans="3:4" ht="15" hidden="1" customHeight="1" x14ac:dyDescent="0.25">
      <c r="C26101" s="160" t="s">
        <v>549</v>
      </c>
      <c r="D26101" s="161">
        <v>699.14</v>
      </c>
    </row>
    <row r="26102" spans="3:4" ht="15" hidden="1" customHeight="1" x14ac:dyDescent="0.25">
      <c r="C26102" s="158" t="s">
        <v>552</v>
      </c>
      <c r="D26102" s="159">
        <v>297.95999999999998</v>
      </c>
    </row>
    <row r="26103" spans="3:4" ht="15" hidden="1" customHeight="1" x14ac:dyDescent="0.25">
      <c r="C26103" s="160" t="s">
        <v>549</v>
      </c>
      <c r="D26103" s="161">
        <v>656.42</v>
      </c>
    </row>
    <row r="26104" spans="3:4" ht="15" hidden="1" customHeight="1" x14ac:dyDescent="0.25">
      <c r="C26104" s="158" t="s">
        <v>308</v>
      </c>
      <c r="D26104" s="159">
        <v>259.73</v>
      </c>
    </row>
    <row r="26105" spans="3:4" ht="15" hidden="1" customHeight="1" x14ac:dyDescent="0.25">
      <c r="C26105" s="160" t="s">
        <v>539</v>
      </c>
      <c r="D26105" s="161">
        <v>527.13</v>
      </c>
    </row>
    <row r="26106" spans="3:4" ht="15" hidden="1" customHeight="1" x14ac:dyDescent="0.25">
      <c r="C26106" s="158" t="s">
        <v>307</v>
      </c>
      <c r="D26106" s="159">
        <v>1029.3599999999999</v>
      </c>
    </row>
    <row r="26107" spans="3:4" ht="15" hidden="1" customHeight="1" x14ac:dyDescent="0.25">
      <c r="C26107" s="160" t="s">
        <v>548</v>
      </c>
      <c r="D26107" s="161">
        <v>529.14</v>
      </c>
    </row>
    <row r="26108" spans="3:4" ht="15" hidden="1" customHeight="1" x14ac:dyDescent="0.25">
      <c r="C26108" s="158" t="s">
        <v>539</v>
      </c>
      <c r="D26108" s="159">
        <v>528.07000000000005</v>
      </c>
    </row>
    <row r="26109" spans="3:4" ht="15" hidden="1" customHeight="1" x14ac:dyDescent="0.25">
      <c r="C26109" s="160" t="s">
        <v>540</v>
      </c>
      <c r="D26109" s="161">
        <v>484.47</v>
      </c>
    </row>
    <row r="26110" spans="3:4" ht="15" hidden="1" customHeight="1" x14ac:dyDescent="0.25">
      <c r="C26110" s="158" t="s">
        <v>307</v>
      </c>
      <c r="D26110" s="159">
        <v>661.35</v>
      </c>
    </row>
    <row r="26111" spans="3:4" ht="15" hidden="1" customHeight="1" x14ac:dyDescent="0.25">
      <c r="C26111" s="160" t="s">
        <v>546</v>
      </c>
      <c r="D26111" s="161">
        <v>704.9</v>
      </c>
    </row>
    <row r="26112" spans="3:4" ht="15" hidden="1" customHeight="1" x14ac:dyDescent="0.25">
      <c r="C26112" s="158" t="s">
        <v>308</v>
      </c>
      <c r="D26112" s="159">
        <v>689.58</v>
      </c>
    </row>
    <row r="26113" spans="3:4" ht="15" hidden="1" customHeight="1" x14ac:dyDescent="0.25">
      <c r="C26113" s="160" t="s">
        <v>555</v>
      </c>
      <c r="D26113" s="161">
        <v>395</v>
      </c>
    </row>
    <row r="26114" spans="3:4" ht="15" hidden="1" customHeight="1" x14ac:dyDescent="0.25">
      <c r="C26114" s="158" t="s">
        <v>312</v>
      </c>
      <c r="D26114" s="159">
        <v>820.11</v>
      </c>
    </row>
    <row r="26115" spans="3:4" ht="15" hidden="1" customHeight="1" x14ac:dyDescent="0.25">
      <c r="C26115" s="160" t="s">
        <v>543</v>
      </c>
      <c r="D26115" s="161">
        <v>566.6</v>
      </c>
    </row>
    <row r="26116" spans="3:4" ht="15" hidden="1" customHeight="1" x14ac:dyDescent="0.25">
      <c r="C26116" s="158" t="s">
        <v>547</v>
      </c>
      <c r="D26116" s="159">
        <v>1147.4000000000001</v>
      </c>
    </row>
    <row r="26117" spans="3:4" ht="15" hidden="1" customHeight="1" x14ac:dyDescent="0.25">
      <c r="C26117" s="160" t="s">
        <v>309</v>
      </c>
      <c r="D26117" s="161">
        <v>620.89</v>
      </c>
    </row>
    <row r="26118" spans="3:4" ht="15" hidden="1" customHeight="1" x14ac:dyDescent="0.25">
      <c r="C26118" s="158" t="s">
        <v>557</v>
      </c>
      <c r="D26118" s="159">
        <v>739.22</v>
      </c>
    </row>
    <row r="26119" spans="3:4" ht="15" hidden="1" customHeight="1" x14ac:dyDescent="0.25">
      <c r="C26119" s="160" t="s">
        <v>554</v>
      </c>
      <c r="D26119" s="161">
        <v>466.5</v>
      </c>
    </row>
    <row r="26120" spans="3:4" ht="15" hidden="1" customHeight="1" x14ac:dyDescent="0.25">
      <c r="C26120" s="158" t="s">
        <v>543</v>
      </c>
      <c r="D26120" s="159">
        <v>1021.67</v>
      </c>
    </row>
    <row r="26121" spans="3:4" ht="15" hidden="1" customHeight="1" x14ac:dyDescent="0.25">
      <c r="C26121" s="160" t="s">
        <v>549</v>
      </c>
      <c r="D26121" s="161">
        <v>605.05999999999995</v>
      </c>
    </row>
    <row r="26122" spans="3:4" ht="15" hidden="1" customHeight="1" x14ac:dyDescent="0.25">
      <c r="C26122" s="158" t="s">
        <v>552</v>
      </c>
      <c r="D26122" s="159">
        <v>837.69</v>
      </c>
    </row>
    <row r="26123" spans="3:4" ht="15" hidden="1" customHeight="1" x14ac:dyDescent="0.25">
      <c r="C26123" s="160" t="s">
        <v>540</v>
      </c>
      <c r="D26123" s="161">
        <v>471.33</v>
      </c>
    </row>
    <row r="26124" spans="3:4" ht="15" hidden="1" customHeight="1" x14ac:dyDescent="0.25">
      <c r="C26124" s="158" t="s">
        <v>557</v>
      </c>
      <c r="D26124" s="159">
        <v>682.51</v>
      </c>
    </row>
    <row r="26125" spans="3:4" ht="15" hidden="1" customHeight="1" x14ac:dyDescent="0.25">
      <c r="C26125" s="160" t="s">
        <v>312</v>
      </c>
      <c r="D26125" s="161">
        <v>615.34</v>
      </c>
    </row>
    <row r="26126" spans="3:4" ht="15" hidden="1" customHeight="1" x14ac:dyDescent="0.25">
      <c r="C26126" s="158" t="s">
        <v>307</v>
      </c>
      <c r="D26126" s="159">
        <v>22.87</v>
      </c>
    </row>
    <row r="26127" spans="3:4" ht="15" hidden="1" customHeight="1" x14ac:dyDescent="0.25">
      <c r="C26127" s="160" t="s">
        <v>551</v>
      </c>
      <c r="D26127" s="161">
        <v>914.2</v>
      </c>
    </row>
    <row r="26128" spans="3:4" ht="15" hidden="1" customHeight="1" x14ac:dyDescent="0.25">
      <c r="C26128" s="158" t="s">
        <v>555</v>
      </c>
      <c r="D26128" s="159">
        <v>729.72</v>
      </c>
    </row>
    <row r="26129" spans="3:4" ht="15" hidden="1" customHeight="1" x14ac:dyDescent="0.25">
      <c r="C26129" s="160" t="s">
        <v>540</v>
      </c>
      <c r="D26129" s="161">
        <v>210.42</v>
      </c>
    </row>
    <row r="26130" spans="3:4" ht="15" hidden="1" customHeight="1" x14ac:dyDescent="0.25">
      <c r="C26130" s="158" t="s">
        <v>539</v>
      </c>
      <c r="D26130" s="159">
        <v>947.42</v>
      </c>
    </row>
    <row r="26131" spans="3:4" ht="15" hidden="1" customHeight="1" x14ac:dyDescent="0.25">
      <c r="C26131" s="160" t="s">
        <v>556</v>
      </c>
      <c r="D26131" s="161">
        <v>737.38</v>
      </c>
    </row>
    <row r="26132" spans="3:4" ht="15" hidden="1" customHeight="1" x14ac:dyDescent="0.25">
      <c r="C26132" s="158" t="s">
        <v>540</v>
      </c>
      <c r="D26132" s="159">
        <v>490.75</v>
      </c>
    </row>
    <row r="26133" spans="3:4" ht="15" hidden="1" customHeight="1" x14ac:dyDescent="0.25">
      <c r="C26133" s="160" t="s">
        <v>542</v>
      </c>
      <c r="D26133" s="161">
        <v>704.36</v>
      </c>
    </row>
    <row r="26134" spans="3:4" ht="15" hidden="1" customHeight="1" x14ac:dyDescent="0.25">
      <c r="C26134" s="158" t="s">
        <v>555</v>
      </c>
      <c r="D26134" s="159">
        <v>979.38</v>
      </c>
    </row>
    <row r="26135" spans="3:4" ht="15" hidden="1" customHeight="1" x14ac:dyDescent="0.25">
      <c r="C26135" s="160" t="s">
        <v>539</v>
      </c>
      <c r="D26135" s="161">
        <v>1145.24</v>
      </c>
    </row>
    <row r="26136" spans="3:4" ht="15" hidden="1" customHeight="1" x14ac:dyDescent="0.25">
      <c r="C26136" s="158" t="s">
        <v>307</v>
      </c>
      <c r="D26136" s="159">
        <v>1017.75</v>
      </c>
    </row>
    <row r="26137" spans="3:4" ht="15" hidden="1" customHeight="1" x14ac:dyDescent="0.25">
      <c r="C26137" s="160" t="s">
        <v>554</v>
      </c>
      <c r="D26137" s="161">
        <v>712.31</v>
      </c>
    </row>
    <row r="26138" spans="3:4" ht="15" hidden="1" customHeight="1" x14ac:dyDescent="0.25">
      <c r="C26138" s="158" t="s">
        <v>548</v>
      </c>
      <c r="D26138" s="159">
        <v>1189.52</v>
      </c>
    </row>
    <row r="26139" spans="3:4" ht="15" hidden="1" customHeight="1" x14ac:dyDescent="0.25">
      <c r="C26139" s="160" t="s">
        <v>312</v>
      </c>
      <c r="D26139" s="161">
        <v>1103.05</v>
      </c>
    </row>
    <row r="26140" spans="3:4" ht="15" hidden="1" customHeight="1" x14ac:dyDescent="0.25">
      <c r="C26140" s="158" t="s">
        <v>544</v>
      </c>
      <c r="D26140" s="159">
        <v>630.21</v>
      </c>
    </row>
    <row r="26141" spans="3:4" ht="15" hidden="1" customHeight="1" x14ac:dyDescent="0.25">
      <c r="C26141" s="160" t="s">
        <v>556</v>
      </c>
      <c r="D26141" s="161">
        <v>50.9</v>
      </c>
    </row>
    <row r="26142" spans="3:4" ht="15" hidden="1" customHeight="1" x14ac:dyDescent="0.25">
      <c r="C26142" s="158" t="s">
        <v>545</v>
      </c>
      <c r="D26142" s="159">
        <v>557.63</v>
      </c>
    </row>
    <row r="26143" spans="3:4" ht="15" hidden="1" customHeight="1" x14ac:dyDescent="0.25">
      <c r="C26143" s="160" t="s">
        <v>544</v>
      </c>
      <c r="D26143" s="161">
        <v>703.88</v>
      </c>
    </row>
    <row r="26144" spans="3:4" ht="15" hidden="1" customHeight="1" x14ac:dyDescent="0.25">
      <c r="C26144" s="158" t="s">
        <v>312</v>
      </c>
      <c r="D26144" s="159">
        <v>665.29</v>
      </c>
    </row>
    <row r="26145" spans="3:4" ht="15" hidden="1" customHeight="1" x14ac:dyDescent="0.25">
      <c r="C26145" s="160" t="s">
        <v>542</v>
      </c>
      <c r="D26145" s="161">
        <v>1271.51</v>
      </c>
    </row>
    <row r="26146" spans="3:4" ht="15" hidden="1" customHeight="1" x14ac:dyDescent="0.25">
      <c r="C26146" s="158" t="s">
        <v>309</v>
      </c>
      <c r="D26146" s="159">
        <v>539.86</v>
      </c>
    </row>
    <row r="26147" spans="3:4" ht="15" hidden="1" customHeight="1" x14ac:dyDescent="0.25">
      <c r="C26147" s="160" t="s">
        <v>543</v>
      </c>
      <c r="D26147" s="161">
        <v>524.94000000000005</v>
      </c>
    </row>
    <row r="26148" spans="3:4" ht="15" hidden="1" customHeight="1" x14ac:dyDescent="0.25">
      <c r="C26148" s="158" t="s">
        <v>546</v>
      </c>
      <c r="D26148" s="159">
        <v>699.8</v>
      </c>
    </row>
    <row r="26149" spans="3:4" ht="15" hidden="1" customHeight="1" x14ac:dyDescent="0.25">
      <c r="C26149" s="160" t="s">
        <v>552</v>
      </c>
      <c r="D26149" s="161">
        <v>664.44</v>
      </c>
    </row>
    <row r="26150" spans="3:4" ht="15" hidden="1" customHeight="1" x14ac:dyDescent="0.25">
      <c r="C26150" s="158" t="s">
        <v>553</v>
      </c>
      <c r="D26150" s="159">
        <v>754.4</v>
      </c>
    </row>
    <row r="26151" spans="3:4" ht="15" hidden="1" customHeight="1" x14ac:dyDescent="0.25">
      <c r="C26151" s="160" t="s">
        <v>307</v>
      </c>
      <c r="D26151" s="161">
        <v>1043.3599999999999</v>
      </c>
    </row>
    <row r="26152" spans="3:4" ht="15" hidden="1" customHeight="1" x14ac:dyDescent="0.25">
      <c r="C26152" s="158" t="s">
        <v>550</v>
      </c>
      <c r="D26152" s="159">
        <v>119.12</v>
      </c>
    </row>
    <row r="26153" spans="3:4" ht="15" hidden="1" customHeight="1" x14ac:dyDescent="0.25">
      <c r="C26153" s="160" t="s">
        <v>542</v>
      </c>
      <c r="D26153" s="161">
        <v>732.46</v>
      </c>
    </row>
    <row r="26154" spans="3:4" ht="15" hidden="1" customHeight="1" x14ac:dyDescent="0.25">
      <c r="C26154" s="158" t="s">
        <v>544</v>
      </c>
      <c r="D26154" s="159">
        <v>288.8</v>
      </c>
    </row>
    <row r="26155" spans="3:4" ht="15" hidden="1" customHeight="1" x14ac:dyDescent="0.25">
      <c r="C26155" s="160" t="s">
        <v>558</v>
      </c>
      <c r="D26155" s="161">
        <v>126.88</v>
      </c>
    </row>
    <row r="26156" spans="3:4" ht="15" hidden="1" customHeight="1" x14ac:dyDescent="0.25">
      <c r="C26156" s="158" t="s">
        <v>309</v>
      </c>
      <c r="D26156" s="159">
        <v>1192.8900000000001</v>
      </c>
    </row>
    <row r="26157" spans="3:4" ht="15" hidden="1" customHeight="1" x14ac:dyDescent="0.25">
      <c r="C26157" s="160" t="s">
        <v>544</v>
      </c>
      <c r="D26157" s="161">
        <v>243.38</v>
      </c>
    </row>
    <row r="26158" spans="3:4" ht="15" hidden="1" customHeight="1" x14ac:dyDescent="0.25">
      <c r="C26158" s="158" t="s">
        <v>308</v>
      </c>
      <c r="D26158" s="159">
        <v>978.32</v>
      </c>
    </row>
    <row r="26159" spans="3:4" ht="15" hidden="1" customHeight="1" x14ac:dyDescent="0.25">
      <c r="C26159" s="160" t="s">
        <v>547</v>
      </c>
      <c r="D26159" s="161">
        <v>649.49</v>
      </c>
    </row>
    <row r="26160" spans="3:4" ht="15" hidden="1" customHeight="1" x14ac:dyDescent="0.25">
      <c r="C26160" s="158" t="s">
        <v>551</v>
      </c>
      <c r="D26160" s="159">
        <v>318.33999999999997</v>
      </c>
    </row>
    <row r="26161" spans="3:4" ht="15" hidden="1" customHeight="1" x14ac:dyDescent="0.25">
      <c r="C26161" s="160" t="s">
        <v>544</v>
      </c>
      <c r="D26161" s="161">
        <v>758.77</v>
      </c>
    </row>
    <row r="26162" spans="3:4" ht="15" hidden="1" customHeight="1" x14ac:dyDescent="0.25">
      <c r="C26162" s="158" t="s">
        <v>309</v>
      </c>
      <c r="D26162" s="159">
        <v>395.41</v>
      </c>
    </row>
    <row r="26163" spans="3:4" ht="15" hidden="1" customHeight="1" x14ac:dyDescent="0.25">
      <c r="C26163" s="160" t="s">
        <v>312</v>
      </c>
      <c r="D26163" s="161">
        <v>801.9</v>
      </c>
    </row>
    <row r="26164" spans="3:4" ht="15" hidden="1" customHeight="1" x14ac:dyDescent="0.25">
      <c r="C26164" s="158" t="s">
        <v>551</v>
      </c>
      <c r="D26164" s="159">
        <v>502.49</v>
      </c>
    </row>
    <row r="26165" spans="3:4" ht="15" hidden="1" customHeight="1" x14ac:dyDescent="0.25">
      <c r="C26165" s="160" t="s">
        <v>552</v>
      </c>
      <c r="D26165" s="161">
        <v>1103.6199999999999</v>
      </c>
    </row>
    <row r="26166" spans="3:4" ht="15" hidden="1" customHeight="1" x14ac:dyDescent="0.25">
      <c r="C26166" s="158" t="s">
        <v>309</v>
      </c>
      <c r="D26166" s="159">
        <v>359.91</v>
      </c>
    </row>
    <row r="26167" spans="3:4" ht="15" hidden="1" customHeight="1" x14ac:dyDescent="0.25">
      <c r="C26167" s="160" t="s">
        <v>558</v>
      </c>
      <c r="D26167" s="161">
        <v>519.66999999999996</v>
      </c>
    </row>
    <row r="26168" spans="3:4" ht="15" hidden="1" customHeight="1" x14ac:dyDescent="0.25">
      <c r="C26168" s="158" t="s">
        <v>543</v>
      </c>
      <c r="D26168" s="159">
        <v>161.43</v>
      </c>
    </row>
    <row r="26169" spans="3:4" ht="15" hidden="1" customHeight="1" x14ac:dyDescent="0.25">
      <c r="C26169" s="160" t="s">
        <v>542</v>
      </c>
      <c r="D26169" s="161">
        <v>1078.6400000000001</v>
      </c>
    </row>
    <row r="26170" spans="3:4" ht="15" hidden="1" customHeight="1" x14ac:dyDescent="0.25">
      <c r="C26170" s="158" t="s">
        <v>552</v>
      </c>
      <c r="D26170" s="159">
        <v>1122.8399999999999</v>
      </c>
    </row>
    <row r="26171" spans="3:4" ht="15" hidden="1" customHeight="1" x14ac:dyDescent="0.25">
      <c r="C26171" s="160" t="s">
        <v>544</v>
      </c>
      <c r="D26171" s="161">
        <v>868.74</v>
      </c>
    </row>
    <row r="26172" spans="3:4" ht="15" hidden="1" customHeight="1" x14ac:dyDescent="0.25">
      <c r="C26172" s="158" t="s">
        <v>549</v>
      </c>
      <c r="D26172" s="159">
        <v>136.91</v>
      </c>
    </row>
    <row r="26173" spans="3:4" ht="15" hidden="1" customHeight="1" x14ac:dyDescent="0.25">
      <c r="C26173" s="160" t="s">
        <v>307</v>
      </c>
      <c r="D26173" s="161">
        <v>489.44</v>
      </c>
    </row>
    <row r="26174" spans="3:4" ht="15" hidden="1" customHeight="1" x14ac:dyDescent="0.25">
      <c r="C26174" s="158" t="s">
        <v>556</v>
      </c>
      <c r="D26174" s="159">
        <v>628.9</v>
      </c>
    </row>
    <row r="26175" spans="3:4" ht="15" hidden="1" customHeight="1" x14ac:dyDescent="0.25">
      <c r="C26175" s="160" t="s">
        <v>552</v>
      </c>
      <c r="D26175" s="161">
        <v>240.96</v>
      </c>
    </row>
    <row r="26176" spans="3:4" ht="15" hidden="1" customHeight="1" x14ac:dyDescent="0.25">
      <c r="C26176" s="158" t="s">
        <v>545</v>
      </c>
      <c r="D26176" s="159">
        <v>984.06</v>
      </c>
    </row>
    <row r="26177" spans="3:4" ht="15" hidden="1" customHeight="1" x14ac:dyDescent="0.25">
      <c r="C26177" s="160" t="s">
        <v>550</v>
      </c>
      <c r="D26177" s="161">
        <v>764.84</v>
      </c>
    </row>
    <row r="26178" spans="3:4" ht="15" hidden="1" customHeight="1" x14ac:dyDescent="0.25">
      <c r="C26178" s="158" t="s">
        <v>553</v>
      </c>
      <c r="D26178" s="159">
        <v>686.49</v>
      </c>
    </row>
    <row r="26179" spans="3:4" ht="15" hidden="1" customHeight="1" x14ac:dyDescent="0.25">
      <c r="C26179" s="160" t="s">
        <v>549</v>
      </c>
      <c r="D26179" s="161">
        <v>852.01</v>
      </c>
    </row>
    <row r="26180" spans="3:4" ht="15" hidden="1" customHeight="1" x14ac:dyDescent="0.25">
      <c r="C26180" s="158" t="s">
        <v>557</v>
      </c>
      <c r="D26180" s="159">
        <v>884.76</v>
      </c>
    </row>
    <row r="26181" spans="3:4" ht="15" hidden="1" customHeight="1" x14ac:dyDescent="0.25">
      <c r="C26181" s="160" t="s">
        <v>309</v>
      </c>
      <c r="D26181" s="161">
        <v>364.47</v>
      </c>
    </row>
    <row r="26182" spans="3:4" ht="15" hidden="1" customHeight="1" x14ac:dyDescent="0.25">
      <c r="C26182" s="158" t="s">
        <v>557</v>
      </c>
      <c r="D26182" s="159">
        <v>142.15</v>
      </c>
    </row>
    <row r="26183" spans="3:4" ht="15" hidden="1" customHeight="1" x14ac:dyDescent="0.25">
      <c r="C26183" s="160" t="s">
        <v>312</v>
      </c>
      <c r="D26183" s="161">
        <v>1014.33</v>
      </c>
    </row>
    <row r="26184" spans="3:4" ht="15" hidden="1" customHeight="1" x14ac:dyDescent="0.25">
      <c r="C26184" s="158" t="s">
        <v>551</v>
      </c>
      <c r="D26184" s="159">
        <v>421.6</v>
      </c>
    </row>
    <row r="26185" spans="3:4" ht="15" hidden="1" customHeight="1" x14ac:dyDescent="0.25">
      <c r="C26185" s="160" t="s">
        <v>309</v>
      </c>
      <c r="D26185" s="161">
        <v>711.98</v>
      </c>
    </row>
    <row r="26186" spans="3:4" ht="15" hidden="1" customHeight="1" x14ac:dyDescent="0.25">
      <c r="C26186" s="158" t="s">
        <v>549</v>
      </c>
      <c r="D26186" s="159">
        <v>423.64</v>
      </c>
    </row>
    <row r="26187" spans="3:4" ht="15" hidden="1" customHeight="1" x14ac:dyDescent="0.25">
      <c r="C26187" s="160" t="s">
        <v>549</v>
      </c>
      <c r="D26187" s="161">
        <v>1060.6099999999999</v>
      </c>
    </row>
    <row r="26188" spans="3:4" ht="15" hidden="1" customHeight="1" x14ac:dyDescent="0.25">
      <c r="C26188" s="158" t="s">
        <v>544</v>
      </c>
      <c r="D26188" s="159">
        <v>246.11</v>
      </c>
    </row>
    <row r="26189" spans="3:4" ht="15" hidden="1" customHeight="1" x14ac:dyDescent="0.25">
      <c r="C26189" s="160" t="s">
        <v>307</v>
      </c>
      <c r="D26189" s="161">
        <v>17.760000000000002</v>
      </c>
    </row>
    <row r="26190" spans="3:4" ht="15" hidden="1" customHeight="1" x14ac:dyDescent="0.25">
      <c r="C26190" s="158" t="s">
        <v>540</v>
      </c>
      <c r="D26190" s="159">
        <v>600.4</v>
      </c>
    </row>
    <row r="26191" spans="3:4" ht="15" hidden="1" customHeight="1" x14ac:dyDescent="0.25">
      <c r="C26191" s="160" t="s">
        <v>312</v>
      </c>
      <c r="D26191" s="161">
        <v>1140.6099999999999</v>
      </c>
    </row>
    <row r="26192" spans="3:4" ht="15" hidden="1" customHeight="1" x14ac:dyDescent="0.25">
      <c r="C26192" s="158" t="s">
        <v>539</v>
      </c>
      <c r="D26192" s="159">
        <v>624.46</v>
      </c>
    </row>
    <row r="26193" spans="3:4" ht="15" hidden="1" customHeight="1" x14ac:dyDescent="0.25">
      <c r="C26193" s="160" t="s">
        <v>542</v>
      </c>
      <c r="D26193" s="161">
        <v>401.34</v>
      </c>
    </row>
    <row r="26194" spans="3:4" ht="15" hidden="1" customHeight="1" x14ac:dyDescent="0.25">
      <c r="C26194" s="158" t="s">
        <v>552</v>
      </c>
      <c r="D26194" s="159">
        <v>398.64</v>
      </c>
    </row>
    <row r="26195" spans="3:4" ht="15" hidden="1" customHeight="1" x14ac:dyDescent="0.25">
      <c r="C26195" s="160" t="s">
        <v>552</v>
      </c>
      <c r="D26195" s="161">
        <v>372.58</v>
      </c>
    </row>
    <row r="26196" spans="3:4" ht="15" hidden="1" customHeight="1" x14ac:dyDescent="0.25">
      <c r="C26196" s="158" t="s">
        <v>549</v>
      </c>
      <c r="D26196" s="159">
        <v>1257.98</v>
      </c>
    </row>
    <row r="26197" spans="3:4" ht="15" hidden="1" customHeight="1" x14ac:dyDescent="0.25">
      <c r="C26197" s="160" t="s">
        <v>551</v>
      </c>
      <c r="D26197" s="161">
        <v>366.63</v>
      </c>
    </row>
    <row r="26198" spans="3:4" ht="15" hidden="1" customHeight="1" x14ac:dyDescent="0.25">
      <c r="C26198" s="158" t="s">
        <v>552</v>
      </c>
      <c r="D26198" s="159">
        <v>712.77</v>
      </c>
    </row>
    <row r="26199" spans="3:4" ht="15" hidden="1" customHeight="1" x14ac:dyDescent="0.25">
      <c r="C26199" s="160" t="s">
        <v>308</v>
      </c>
      <c r="D26199" s="161">
        <v>1081.5999999999999</v>
      </c>
    </row>
    <row r="26200" spans="3:4" ht="15" hidden="1" customHeight="1" x14ac:dyDescent="0.25">
      <c r="C26200" s="158" t="s">
        <v>551</v>
      </c>
      <c r="D26200" s="159">
        <v>77.8</v>
      </c>
    </row>
    <row r="26201" spans="3:4" ht="15" hidden="1" customHeight="1" x14ac:dyDescent="0.25">
      <c r="C26201" s="160" t="s">
        <v>543</v>
      </c>
      <c r="D26201" s="161">
        <v>778.11</v>
      </c>
    </row>
    <row r="26202" spans="3:4" ht="15" hidden="1" customHeight="1" x14ac:dyDescent="0.25">
      <c r="C26202" s="158" t="s">
        <v>550</v>
      </c>
      <c r="D26202" s="159">
        <v>1132.98</v>
      </c>
    </row>
    <row r="26203" spans="3:4" ht="15" hidden="1" customHeight="1" x14ac:dyDescent="0.25">
      <c r="C26203" s="160" t="s">
        <v>558</v>
      </c>
      <c r="D26203" s="161">
        <v>1094.3</v>
      </c>
    </row>
    <row r="26204" spans="3:4" ht="15" hidden="1" customHeight="1" x14ac:dyDescent="0.25">
      <c r="C26204" s="158" t="s">
        <v>551</v>
      </c>
      <c r="D26204" s="159">
        <v>383.17</v>
      </c>
    </row>
    <row r="26205" spans="3:4" ht="15" hidden="1" customHeight="1" x14ac:dyDescent="0.25">
      <c r="C26205" s="160" t="s">
        <v>545</v>
      </c>
      <c r="D26205" s="161">
        <v>645.44000000000005</v>
      </c>
    </row>
    <row r="26206" spans="3:4" ht="15" hidden="1" customHeight="1" x14ac:dyDescent="0.25">
      <c r="C26206" s="158" t="s">
        <v>543</v>
      </c>
      <c r="D26206" s="159">
        <v>230.57</v>
      </c>
    </row>
    <row r="26207" spans="3:4" ht="15" hidden="1" customHeight="1" x14ac:dyDescent="0.25">
      <c r="C26207" s="160" t="s">
        <v>546</v>
      </c>
      <c r="D26207" s="161">
        <v>241.26</v>
      </c>
    </row>
    <row r="26208" spans="3:4" ht="15" hidden="1" customHeight="1" x14ac:dyDescent="0.25">
      <c r="C26208" s="158" t="s">
        <v>545</v>
      </c>
      <c r="D26208" s="159">
        <v>65.400000000000006</v>
      </c>
    </row>
    <row r="26209" spans="3:4" ht="15" hidden="1" customHeight="1" x14ac:dyDescent="0.25">
      <c r="C26209" s="160" t="s">
        <v>307</v>
      </c>
      <c r="D26209" s="161">
        <v>897.58</v>
      </c>
    </row>
    <row r="26210" spans="3:4" ht="15" hidden="1" customHeight="1" x14ac:dyDescent="0.25">
      <c r="C26210" s="158" t="s">
        <v>543</v>
      </c>
      <c r="D26210" s="159">
        <v>1224.1199999999999</v>
      </c>
    </row>
    <row r="26211" spans="3:4" ht="15" hidden="1" customHeight="1" x14ac:dyDescent="0.25">
      <c r="C26211" s="160" t="s">
        <v>552</v>
      </c>
      <c r="D26211" s="161">
        <v>437.95</v>
      </c>
    </row>
    <row r="26212" spans="3:4" ht="15" hidden="1" customHeight="1" x14ac:dyDescent="0.25">
      <c r="C26212" s="158" t="s">
        <v>540</v>
      </c>
      <c r="D26212" s="159">
        <v>1079.26</v>
      </c>
    </row>
    <row r="26213" spans="3:4" ht="15" hidden="1" customHeight="1" x14ac:dyDescent="0.25">
      <c r="C26213" s="160" t="s">
        <v>543</v>
      </c>
      <c r="D26213" s="161">
        <v>812.4</v>
      </c>
    </row>
    <row r="26214" spans="3:4" ht="15" hidden="1" customHeight="1" x14ac:dyDescent="0.25">
      <c r="C26214" s="158" t="s">
        <v>308</v>
      </c>
      <c r="D26214" s="159">
        <v>645.04999999999995</v>
      </c>
    </row>
    <row r="26215" spans="3:4" ht="15" hidden="1" customHeight="1" x14ac:dyDescent="0.25">
      <c r="C26215" s="160" t="s">
        <v>547</v>
      </c>
      <c r="D26215" s="161">
        <v>584.41999999999996</v>
      </c>
    </row>
    <row r="26216" spans="3:4" ht="15" hidden="1" customHeight="1" x14ac:dyDescent="0.25">
      <c r="C26216" s="158" t="s">
        <v>546</v>
      </c>
      <c r="D26216" s="159">
        <v>891.49</v>
      </c>
    </row>
    <row r="26217" spans="3:4" ht="15" hidden="1" customHeight="1" x14ac:dyDescent="0.25">
      <c r="C26217" s="160" t="s">
        <v>552</v>
      </c>
      <c r="D26217" s="161">
        <v>546.24</v>
      </c>
    </row>
    <row r="26218" spans="3:4" ht="15" hidden="1" customHeight="1" x14ac:dyDescent="0.25">
      <c r="C26218" s="158" t="s">
        <v>547</v>
      </c>
      <c r="D26218" s="159">
        <v>672.97</v>
      </c>
    </row>
    <row r="26219" spans="3:4" ht="15" hidden="1" customHeight="1" x14ac:dyDescent="0.25">
      <c r="C26219" s="160" t="s">
        <v>308</v>
      </c>
      <c r="D26219" s="161">
        <v>689.58</v>
      </c>
    </row>
    <row r="26220" spans="3:4" ht="15" hidden="1" customHeight="1" x14ac:dyDescent="0.25">
      <c r="C26220" s="158" t="s">
        <v>543</v>
      </c>
      <c r="D26220" s="159">
        <v>633.99</v>
      </c>
    </row>
    <row r="26221" spans="3:4" ht="15" hidden="1" customHeight="1" x14ac:dyDescent="0.25">
      <c r="C26221" s="160" t="s">
        <v>308</v>
      </c>
      <c r="D26221" s="161">
        <v>400.66</v>
      </c>
    </row>
    <row r="26222" spans="3:4" ht="15" hidden="1" customHeight="1" x14ac:dyDescent="0.25">
      <c r="C26222" s="158" t="s">
        <v>312</v>
      </c>
      <c r="D26222" s="159">
        <v>882.42</v>
      </c>
    </row>
    <row r="26223" spans="3:4" ht="15" hidden="1" customHeight="1" x14ac:dyDescent="0.25">
      <c r="C26223" s="160" t="s">
        <v>553</v>
      </c>
      <c r="D26223" s="161">
        <v>177.06</v>
      </c>
    </row>
    <row r="26224" spans="3:4" ht="15" hidden="1" customHeight="1" x14ac:dyDescent="0.25">
      <c r="C26224" s="158" t="s">
        <v>552</v>
      </c>
      <c r="D26224" s="159">
        <v>78.94</v>
      </c>
    </row>
    <row r="26225" spans="3:4" ht="15" hidden="1" customHeight="1" x14ac:dyDescent="0.25">
      <c r="C26225" s="160" t="s">
        <v>558</v>
      </c>
      <c r="D26225" s="161">
        <v>753.34</v>
      </c>
    </row>
    <row r="26226" spans="3:4" ht="15" hidden="1" customHeight="1" x14ac:dyDescent="0.25">
      <c r="C26226" s="158" t="s">
        <v>542</v>
      </c>
      <c r="D26226" s="159">
        <v>722.66</v>
      </c>
    </row>
    <row r="26227" spans="3:4" ht="15" hidden="1" customHeight="1" x14ac:dyDescent="0.25">
      <c r="C26227" s="160" t="s">
        <v>543</v>
      </c>
      <c r="D26227" s="161">
        <v>1154.51</v>
      </c>
    </row>
    <row r="26228" spans="3:4" ht="15" hidden="1" customHeight="1" x14ac:dyDescent="0.25">
      <c r="C26228" s="158" t="s">
        <v>546</v>
      </c>
      <c r="D26228" s="159">
        <v>489.99</v>
      </c>
    </row>
    <row r="26229" spans="3:4" ht="15" hidden="1" customHeight="1" x14ac:dyDescent="0.25">
      <c r="C26229" s="160" t="s">
        <v>546</v>
      </c>
      <c r="D26229" s="161">
        <v>232.96</v>
      </c>
    </row>
    <row r="26230" spans="3:4" ht="15" hidden="1" customHeight="1" x14ac:dyDescent="0.25">
      <c r="C26230" s="158" t="s">
        <v>308</v>
      </c>
      <c r="D26230" s="159">
        <v>72.72</v>
      </c>
    </row>
    <row r="26231" spans="3:4" ht="15" hidden="1" customHeight="1" x14ac:dyDescent="0.25">
      <c r="C26231" s="160" t="s">
        <v>545</v>
      </c>
      <c r="D26231" s="161">
        <v>274.83999999999997</v>
      </c>
    </row>
    <row r="26232" spans="3:4" ht="15" hidden="1" customHeight="1" x14ac:dyDescent="0.25">
      <c r="C26232" s="158" t="s">
        <v>551</v>
      </c>
      <c r="D26232" s="159">
        <v>940.38</v>
      </c>
    </row>
    <row r="26233" spans="3:4" ht="15" hidden="1" customHeight="1" x14ac:dyDescent="0.25">
      <c r="C26233" s="160" t="s">
        <v>547</v>
      </c>
      <c r="D26233" s="161">
        <v>615.71</v>
      </c>
    </row>
    <row r="26234" spans="3:4" ht="15" hidden="1" customHeight="1" x14ac:dyDescent="0.25">
      <c r="C26234" s="158" t="s">
        <v>540</v>
      </c>
      <c r="D26234" s="159">
        <v>1287.27</v>
      </c>
    </row>
    <row r="26235" spans="3:4" ht="15" hidden="1" customHeight="1" x14ac:dyDescent="0.25">
      <c r="C26235" s="160" t="s">
        <v>556</v>
      </c>
      <c r="D26235" s="161">
        <v>810.74</v>
      </c>
    </row>
    <row r="26236" spans="3:4" ht="15" hidden="1" customHeight="1" x14ac:dyDescent="0.25">
      <c r="C26236" s="158" t="s">
        <v>545</v>
      </c>
      <c r="D26236" s="159">
        <v>366.71</v>
      </c>
    </row>
    <row r="26237" spans="3:4" ht="15" hidden="1" customHeight="1" x14ac:dyDescent="0.25">
      <c r="C26237" s="160" t="s">
        <v>553</v>
      </c>
      <c r="D26237" s="161">
        <v>853.94</v>
      </c>
    </row>
    <row r="26238" spans="3:4" ht="15" hidden="1" customHeight="1" x14ac:dyDescent="0.25">
      <c r="C26238" s="158" t="s">
        <v>540</v>
      </c>
      <c r="D26238" s="159">
        <v>595.95000000000005</v>
      </c>
    </row>
    <row r="26239" spans="3:4" ht="15" hidden="1" customHeight="1" x14ac:dyDescent="0.25">
      <c r="C26239" s="160" t="s">
        <v>539</v>
      </c>
      <c r="D26239" s="161">
        <v>1085.78</v>
      </c>
    </row>
    <row r="26240" spans="3:4" ht="15" hidden="1" customHeight="1" x14ac:dyDescent="0.25">
      <c r="C26240" s="158" t="s">
        <v>551</v>
      </c>
      <c r="D26240" s="159">
        <v>812.07</v>
      </c>
    </row>
    <row r="26241" spans="3:4" ht="15" hidden="1" customHeight="1" x14ac:dyDescent="0.25">
      <c r="C26241" s="160" t="s">
        <v>556</v>
      </c>
      <c r="D26241" s="161">
        <v>1164.24</v>
      </c>
    </row>
    <row r="26242" spans="3:4" ht="15" hidden="1" customHeight="1" x14ac:dyDescent="0.25">
      <c r="C26242" s="158" t="s">
        <v>309</v>
      </c>
      <c r="D26242" s="159">
        <v>304.77</v>
      </c>
    </row>
    <row r="26243" spans="3:4" ht="15" hidden="1" customHeight="1" x14ac:dyDescent="0.25">
      <c r="C26243" s="160" t="s">
        <v>549</v>
      </c>
      <c r="D26243" s="161">
        <v>664.75</v>
      </c>
    </row>
    <row r="26244" spans="3:4" ht="15" hidden="1" customHeight="1" x14ac:dyDescent="0.25">
      <c r="C26244" s="158" t="s">
        <v>541</v>
      </c>
      <c r="D26244" s="159">
        <v>915.8</v>
      </c>
    </row>
    <row r="26245" spans="3:4" ht="15" hidden="1" customHeight="1" x14ac:dyDescent="0.25">
      <c r="C26245" s="160" t="s">
        <v>553</v>
      </c>
      <c r="D26245" s="161">
        <v>253.31</v>
      </c>
    </row>
    <row r="26246" spans="3:4" ht="15" hidden="1" customHeight="1" x14ac:dyDescent="0.25">
      <c r="C26246" s="158" t="s">
        <v>542</v>
      </c>
      <c r="D26246" s="159">
        <v>462.82</v>
      </c>
    </row>
    <row r="26247" spans="3:4" ht="15" hidden="1" customHeight="1" x14ac:dyDescent="0.25">
      <c r="C26247" s="160" t="s">
        <v>309</v>
      </c>
      <c r="D26247" s="161">
        <v>715.65</v>
      </c>
    </row>
    <row r="26248" spans="3:4" ht="15" hidden="1" customHeight="1" x14ac:dyDescent="0.25">
      <c r="C26248" s="158" t="s">
        <v>548</v>
      </c>
      <c r="D26248" s="159">
        <v>520.22</v>
      </c>
    </row>
    <row r="26249" spans="3:4" ht="15" hidden="1" customHeight="1" x14ac:dyDescent="0.25">
      <c r="C26249" s="160" t="s">
        <v>540</v>
      </c>
      <c r="D26249" s="161">
        <v>545.49</v>
      </c>
    </row>
    <row r="26250" spans="3:4" ht="15" hidden="1" customHeight="1" x14ac:dyDescent="0.25">
      <c r="C26250" s="158" t="s">
        <v>312</v>
      </c>
      <c r="D26250" s="159">
        <v>889.75</v>
      </c>
    </row>
    <row r="26251" spans="3:4" ht="15" hidden="1" customHeight="1" x14ac:dyDescent="0.25">
      <c r="C26251" s="160" t="s">
        <v>312</v>
      </c>
      <c r="D26251" s="161">
        <v>1290.29</v>
      </c>
    </row>
    <row r="26252" spans="3:4" ht="15" hidden="1" customHeight="1" x14ac:dyDescent="0.25">
      <c r="C26252" s="158" t="s">
        <v>555</v>
      </c>
      <c r="D26252" s="159">
        <v>506.67</v>
      </c>
    </row>
    <row r="26253" spans="3:4" ht="15" hidden="1" customHeight="1" x14ac:dyDescent="0.25">
      <c r="C26253" s="160" t="s">
        <v>544</v>
      </c>
      <c r="D26253" s="161">
        <v>552.74</v>
      </c>
    </row>
    <row r="26254" spans="3:4" ht="15" hidden="1" customHeight="1" x14ac:dyDescent="0.25">
      <c r="C26254" s="158" t="s">
        <v>540</v>
      </c>
      <c r="D26254" s="159">
        <v>407.03</v>
      </c>
    </row>
    <row r="26255" spans="3:4" ht="15" hidden="1" customHeight="1" x14ac:dyDescent="0.25">
      <c r="C26255" s="160" t="s">
        <v>543</v>
      </c>
      <c r="D26255" s="161">
        <v>255.28</v>
      </c>
    </row>
    <row r="26256" spans="3:4" ht="15" hidden="1" customHeight="1" x14ac:dyDescent="0.25">
      <c r="C26256" s="158" t="s">
        <v>545</v>
      </c>
      <c r="D26256" s="159">
        <v>1158.74</v>
      </c>
    </row>
    <row r="26257" spans="3:4" ht="15" hidden="1" customHeight="1" x14ac:dyDescent="0.25">
      <c r="C26257" s="160" t="s">
        <v>548</v>
      </c>
      <c r="D26257" s="161">
        <v>783.92</v>
      </c>
    </row>
    <row r="26258" spans="3:4" ht="15" hidden="1" customHeight="1" x14ac:dyDescent="0.25">
      <c r="C26258" s="158" t="s">
        <v>546</v>
      </c>
      <c r="D26258" s="159">
        <v>1215.32</v>
      </c>
    </row>
    <row r="26259" spans="3:4" ht="15" hidden="1" customHeight="1" x14ac:dyDescent="0.25">
      <c r="C26259" s="160" t="s">
        <v>309</v>
      </c>
      <c r="D26259" s="161">
        <v>60.07</v>
      </c>
    </row>
    <row r="26260" spans="3:4" ht="15" hidden="1" customHeight="1" x14ac:dyDescent="0.25">
      <c r="C26260" s="158" t="s">
        <v>308</v>
      </c>
      <c r="D26260" s="159">
        <v>623.07000000000005</v>
      </c>
    </row>
    <row r="26261" spans="3:4" ht="15" hidden="1" customHeight="1" x14ac:dyDescent="0.25">
      <c r="C26261" s="160" t="s">
        <v>540</v>
      </c>
      <c r="D26261" s="161">
        <v>1092.0999999999999</v>
      </c>
    </row>
    <row r="26262" spans="3:4" ht="15" hidden="1" customHeight="1" x14ac:dyDescent="0.25">
      <c r="C26262" s="158" t="s">
        <v>554</v>
      </c>
      <c r="D26262" s="159">
        <v>1134.95</v>
      </c>
    </row>
    <row r="26263" spans="3:4" ht="15" hidden="1" customHeight="1" x14ac:dyDescent="0.25">
      <c r="C26263" s="160" t="s">
        <v>550</v>
      </c>
      <c r="D26263" s="161">
        <v>1025.08</v>
      </c>
    </row>
    <row r="26264" spans="3:4" ht="15" hidden="1" customHeight="1" x14ac:dyDescent="0.25">
      <c r="C26264" s="158" t="s">
        <v>546</v>
      </c>
      <c r="D26264" s="159">
        <v>765.87</v>
      </c>
    </row>
    <row r="26265" spans="3:4" ht="15" hidden="1" customHeight="1" x14ac:dyDescent="0.25">
      <c r="C26265" s="160" t="s">
        <v>539</v>
      </c>
      <c r="D26265" s="161">
        <v>1094.83</v>
      </c>
    </row>
    <row r="26266" spans="3:4" ht="15" hidden="1" customHeight="1" x14ac:dyDescent="0.25">
      <c r="C26266" s="158" t="s">
        <v>547</v>
      </c>
      <c r="D26266" s="159">
        <v>283.24</v>
      </c>
    </row>
    <row r="26267" spans="3:4" ht="15" hidden="1" customHeight="1" x14ac:dyDescent="0.25">
      <c r="C26267" s="160" t="s">
        <v>542</v>
      </c>
      <c r="D26267" s="161">
        <v>763.37</v>
      </c>
    </row>
    <row r="26268" spans="3:4" ht="15" hidden="1" customHeight="1" x14ac:dyDescent="0.25">
      <c r="C26268" s="158" t="s">
        <v>541</v>
      </c>
      <c r="D26268" s="159">
        <v>450.58</v>
      </c>
    </row>
    <row r="26269" spans="3:4" ht="15" hidden="1" customHeight="1" x14ac:dyDescent="0.25">
      <c r="C26269" s="160" t="s">
        <v>544</v>
      </c>
      <c r="D26269" s="161">
        <v>612.29999999999995</v>
      </c>
    </row>
    <row r="26270" spans="3:4" ht="15" hidden="1" customHeight="1" x14ac:dyDescent="0.25">
      <c r="C26270" s="158" t="s">
        <v>546</v>
      </c>
      <c r="D26270" s="159">
        <v>745.17</v>
      </c>
    </row>
    <row r="26271" spans="3:4" ht="15" hidden="1" customHeight="1" x14ac:dyDescent="0.25">
      <c r="C26271" s="160" t="s">
        <v>312</v>
      </c>
      <c r="D26271" s="161">
        <v>654.04</v>
      </c>
    </row>
    <row r="26272" spans="3:4" ht="15" hidden="1" customHeight="1" x14ac:dyDescent="0.25">
      <c r="C26272" s="158" t="s">
        <v>540</v>
      </c>
      <c r="D26272" s="159">
        <v>837.89</v>
      </c>
    </row>
    <row r="26273" spans="3:4" ht="15" hidden="1" customHeight="1" x14ac:dyDescent="0.25">
      <c r="C26273" s="160" t="s">
        <v>552</v>
      </c>
      <c r="D26273" s="161">
        <v>33.020000000000003</v>
      </c>
    </row>
    <row r="26274" spans="3:4" ht="15" hidden="1" customHeight="1" x14ac:dyDescent="0.25">
      <c r="C26274" s="158" t="s">
        <v>544</v>
      </c>
      <c r="D26274" s="159">
        <v>1154.67</v>
      </c>
    </row>
    <row r="26275" spans="3:4" ht="15" hidden="1" customHeight="1" x14ac:dyDescent="0.25">
      <c r="C26275" s="160" t="s">
        <v>549</v>
      </c>
      <c r="D26275" s="161">
        <v>193.07</v>
      </c>
    </row>
    <row r="26276" spans="3:4" ht="15" hidden="1" customHeight="1" x14ac:dyDescent="0.25">
      <c r="C26276" s="158" t="s">
        <v>548</v>
      </c>
      <c r="D26276" s="159">
        <v>716.04</v>
      </c>
    </row>
    <row r="26277" spans="3:4" ht="15" hidden="1" customHeight="1" x14ac:dyDescent="0.25">
      <c r="C26277" s="160" t="s">
        <v>539</v>
      </c>
      <c r="D26277" s="161">
        <v>378.74</v>
      </c>
    </row>
    <row r="26278" spans="3:4" ht="15" hidden="1" customHeight="1" x14ac:dyDescent="0.25">
      <c r="C26278" s="158" t="s">
        <v>543</v>
      </c>
      <c r="D26278" s="159">
        <v>483.96</v>
      </c>
    </row>
    <row r="26279" spans="3:4" ht="15" hidden="1" customHeight="1" x14ac:dyDescent="0.25">
      <c r="C26279" s="160" t="s">
        <v>308</v>
      </c>
      <c r="D26279" s="161">
        <v>580.5</v>
      </c>
    </row>
    <row r="26280" spans="3:4" ht="15" hidden="1" customHeight="1" x14ac:dyDescent="0.25">
      <c r="C26280" s="158" t="s">
        <v>550</v>
      </c>
      <c r="D26280" s="159">
        <v>637.27</v>
      </c>
    </row>
    <row r="26281" spans="3:4" ht="15" hidden="1" customHeight="1" x14ac:dyDescent="0.25">
      <c r="C26281" s="160" t="s">
        <v>558</v>
      </c>
      <c r="D26281" s="161">
        <v>1297.33</v>
      </c>
    </row>
    <row r="26282" spans="3:4" ht="15" hidden="1" customHeight="1" x14ac:dyDescent="0.25">
      <c r="C26282" s="158" t="s">
        <v>312</v>
      </c>
      <c r="D26282" s="159">
        <v>151.62</v>
      </c>
    </row>
    <row r="26283" spans="3:4" ht="15" hidden="1" customHeight="1" x14ac:dyDescent="0.25">
      <c r="C26283" s="160" t="s">
        <v>548</v>
      </c>
      <c r="D26283" s="161">
        <v>172.71</v>
      </c>
    </row>
    <row r="26284" spans="3:4" ht="15" hidden="1" customHeight="1" x14ac:dyDescent="0.25">
      <c r="C26284" s="158" t="s">
        <v>547</v>
      </c>
      <c r="D26284" s="159">
        <v>450.41</v>
      </c>
    </row>
    <row r="26285" spans="3:4" ht="15" hidden="1" customHeight="1" x14ac:dyDescent="0.25">
      <c r="C26285" s="160" t="s">
        <v>547</v>
      </c>
      <c r="D26285" s="161">
        <v>82.5</v>
      </c>
    </row>
    <row r="26286" spans="3:4" ht="15" hidden="1" customHeight="1" x14ac:dyDescent="0.25">
      <c r="C26286" s="158" t="s">
        <v>307</v>
      </c>
      <c r="D26286" s="159">
        <v>338.41</v>
      </c>
    </row>
    <row r="26287" spans="3:4" ht="15" hidden="1" customHeight="1" x14ac:dyDescent="0.25">
      <c r="C26287" s="160" t="s">
        <v>550</v>
      </c>
      <c r="D26287" s="161">
        <v>963.56</v>
      </c>
    </row>
    <row r="26288" spans="3:4" ht="15" hidden="1" customHeight="1" x14ac:dyDescent="0.25">
      <c r="C26288" s="158" t="s">
        <v>551</v>
      </c>
      <c r="D26288" s="159">
        <v>588.42999999999995</v>
      </c>
    </row>
    <row r="26289" spans="3:4" ht="15" hidden="1" customHeight="1" x14ac:dyDescent="0.25">
      <c r="C26289" s="160" t="s">
        <v>557</v>
      </c>
      <c r="D26289" s="161">
        <v>635.17999999999995</v>
      </c>
    </row>
    <row r="26290" spans="3:4" ht="15" hidden="1" customHeight="1" x14ac:dyDescent="0.25">
      <c r="C26290" s="158" t="s">
        <v>539</v>
      </c>
      <c r="D26290" s="159">
        <v>549.96</v>
      </c>
    </row>
    <row r="26291" spans="3:4" ht="15" hidden="1" customHeight="1" x14ac:dyDescent="0.25">
      <c r="C26291" s="160" t="s">
        <v>553</v>
      </c>
      <c r="D26291" s="161">
        <v>651.51</v>
      </c>
    </row>
    <row r="26292" spans="3:4" ht="15" hidden="1" customHeight="1" x14ac:dyDescent="0.25">
      <c r="C26292" s="158" t="s">
        <v>547</v>
      </c>
      <c r="D26292" s="159">
        <v>463.23</v>
      </c>
    </row>
    <row r="26293" spans="3:4" ht="15" hidden="1" customHeight="1" x14ac:dyDescent="0.25">
      <c r="C26293" s="160" t="s">
        <v>543</v>
      </c>
      <c r="D26293" s="161">
        <v>654.51</v>
      </c>
    </row>
    <row r="26294" spans="3:4" ht="15" hidden="1" customHeight="1" x14ac:dyDescent="0.25">
      <c r="C26294" s="158" t="s">
        <v>553</v>
      </c>
      <c r="D26294" s="159">
        <v>792.13</v>
      </c>
    </row>
    <row r="26295" spans="3:4" ht="15" hidden="1" customHeight="1" x14ac:dyDescent="0.25">
      <c r="C26295" s="160" t="s">
        <v>542</v>
      </c>
      <c r="D26295" s="161">
        <v>1288.8800000000001</v>
      </c>
    </row>
    <row r="26296" spans="3:4" ht="15" hidden="1" customHeight="1" x14ac:dyDescent="0.25">
      <c r="C26296" s="158" t="s">
        <v>307</v>
      </c>
      <c r="D26296" s="159">
        <v>635.02</v>
      </c>
    </row>
    <row r="26297" spans="3:4" ht="15" hidden="1" customHeight="1" x14ac:dyDescent="0.25">
      <c r="C26297" s="160" t="s">
        <v>308</v>
      </c>
      <c r="D26297" s="161">
        <v>316.12</v>
      </c>
    </row>
    <row r="26298" spans="3:4" ht="15" hidden="1" customHeight="1" x14ac:dyDescent="0.25">
      <c r="C26298" s="158" t="s">
        <v>552</v>
      </c>
      <c r="D26298" s="159">
        <v>171.68</v>
      </c>
    </row>
    <row r="26299" spans="3:4" ht="15" hidden="1" customHeight="1" x14ac:dyDescent="0.25">
      <c r="C26299" s="160" t="s">
        <v>552</v>
      </c>
      <c r="D26299" s="161">
        <v>403.71</v>
      </c>
    </row>
    <row r="26300" spans="3:4" ht="15" hidden="1" customHeight="1" x14ac:dyDescent="0.25">
      <c r="C26300" s="158" t="s">
        <v>546</v>
      </c>
      <c r="D26300" s="159">
        <v>692.66</v>
      </c>
    </row>
    <row r="26301" spans="3:4" ht="15" hidden="1" customHeight="1" x14ac:dyDescent="0.25">
      <c r="C26301" s="160" t="s">
        <v>546</v>
      </c>
      <c r="D26301" s="161">
        <v>741.74</v>
      </c>
    </row>
    <row r="26302" spans="3:4" ht="15" hidden="1" customHeight="1" x14ac:dyDescent="0.25">
      <c r="C26302" s="158" t="s">
        <v>542</v>
      </c>
      <c r="D26302" s="159">
        <v>1240.3900000000001</v>
      </c>
    </row>
    <row r="26303" spans="3:4" ht="15" hidden="1" customHeight="1" x14ac:dyDescent="0.25">
      <c r="C26303" s="160" t="s">
        <v>558</v>
      </c>
      <c r="D26303" s="161">
        <v>1221.8699999999999</v>
      </c>
    </row>
    <row r="26304" spans="3:4" ht="15" hidden="1" customHeight="1" x14ac:dyDescent="0.25">
      <c r="C26304" s="158" t="s">
        <v>540</v>
      </c>
      <c r="D26304" s="159">
        <v>690.4</v>
      </c>
    </row>
    <row r="26305" spans="3:4" ht="15" hidden="1" customHeight="1" x14ac:dyDescent="0.25">
      <c r="C26305" s="160" t="s">
        <v>547</v>
      </c>
      <c r="D26305" s="161">
        <v>583.87</v>
      </c>
    </row>
    <row r="26306" spans="3:4" ht="15" hidden="1" customHeight="1" x14ac:dyDescent="0.25">
      <c r="C26306" s="158" t="s">
        <v>552</v>
      </c>
      <c r="D26306" s="159">
        <v>669.96</v>
      </c>
    </row>
    <row r="26307" spans="3:4" ht="15" hidden="1" customHeight="1" x14ac:dyDescent="0.25">
      <c r="C26307" s="160" t="s">
        <v>550</v>
      </c>
      <c r="D26307" s="161">
        <v>1054.5999999999999</v>
      </c>
    </row>
    <row r="26308" spans="3:4" ht="15" hidden="1" customHeight="1" x14ac:dyDescent="0.25">
      <c r="C26308" s="158" t="s">
        <v>309</v>
      </c>
      <c r="D26308" s="159">
        <v>1180.06</v>
      </c>
    </row>
    <row r="26309" spans="3:4" ht="15" hidden="1" customHeight="1" x14ac:dyDescent="0.25">
      <c r="C26309" s="160" t="s">
        <v>307</v>
      </c>
      <c r="D26309" s="161">
        <v>1236.52</v>
      </c>
    </row>
    <row r="26310" spans="3:4" ht="15" hidden="1" customHeight="1" x14ac:dyDescent="0.25">
      <c r="C26310" s="158" t="s">
        <v>551</v>
      </c>
      <c r="D26310" s="159">
        <v>598.1</v>
      </c>
    </row>
    <row r="26311" spans="3:4" ht="15" hidden="1" customHeight="1" x14ac:dyDescent="0.25">
      <c r="C26311" s="160" t="s">
        <v>308</v>
      </c>
      <c r="D26311" s="161">
        <v>836.74</v>
      </c>
    </row>
    <row r="26312" spans="3:4" ht="15" hidden="1" customHeight="1" x14ac:dyDescent="0.25">
      <c r="C26312" s="158" t="s">
        <v>554</v>
      </c>
      <c r="D26312" s="159">
        <v>167.88</v>
      </c>
    </row>
    <row r="26313" spans="3:4" ht="15" hidden="1" customHeight="1" x14ac:dyDescent="0.25">
      <c r="C26313" s="160" t="s">
        <v>547</v>
      </c>
      <c r="D26313" s="161">
        <v>297.35000000000002</v>
      </c>
    </row>
    <row r="26314" spans="3:4" ht="15" hidden="1" customHeight="1" x14ac:dyDescent="0.25">
      <c r="C26314" s="158" t="s">
        <v>551</v>
      </c>
      <c r="D26314" s="159">
        <v>1261.5</v>
      </c>
    </row>
    <row r="26315" spans="3:4" ht="15" hidden="1" customHeight="1" x14ac:dyDescent="0.25">
      <c r="C26315" s="160" t="s">
        <v>308</v>
      </c>
      <c r="D26315" s="161">
        <v>460.59</v>
      </c>
    </row>
    <row r="26316" spans="3:4" ht="15" hidden="1" customHeight="1" x14ac:dyDescent="0.25">
      <c r="C26316" s="158" t="s">
        <v>556</v>
      </c>
      <c r="D26316" s="159">
        <v>139.07</v>
      </c>
    </row>
    <row r="26317" spans="3:4" ht="15" hidden="1" customHeight="1" x14ac:dyDescent="0.25">
      <c r="C26317" s="160" t="s">
        <v>545</v>
      </c>
      <c r="D26317" s="161">
        <v>943.68</v>
      </c>
    </row>
    <row r="26318" spans="3:4" ht="15" hidden="1" customHeight="1" x14ac:dyDescent="0.25">
      <c r="C26318" s="158" t="s">
        <v>309</v>
      </c>
      <c r="D26318" s="159">
        <v>921.81</v>
      </c>
    </row>
    <row r="26319" spans="3:4" ht="15" hidden="1" customHeight="1" x14ac:dyDescent="0.25">
      <c r="C26319" s="160" t="s">
        <v>544</v>
      </c>
      <c r="D26319" s="161">
        <v>1054.3</v>
      </c>
    </row>
    <row r="26320" spans="3:4" ht="15" hidden="1" customHeight="1" x14ac:dyDescent="0.25">
      <c r="C26320" s="158" t="s">
        <v>552</v>
      </c>
      <c r="D26320" s="159">
        <v>1187.3800000000001</v>
      </c>
    </row>
    <row r="26321" spans="3:4" ht="15" hidden="1" customHeight="1" x14ac:dyDescent="0.25">
      <c r="C26321" s="160" t="s">
        <v>555</v>
      </c>
      <c r="D26321" s="161">
        <v>670.14</v>
      </c>
    </row>
    <row r="26322" spans="3:4" ht="15" hidden="1" customHeight="1" x14ac:dyDescent="0.25">
      <c r="C26322" s="158" t="s">
        <v>551</v>
      </c>
      <c r="D26322" s="159">
        <v>1174.1500000000001</v>
      </c>
    </row>
    <row r="26323" spans="3:4" ht="15" hidden="1" customHeight="1" x14ac:dyDescent="0.25">
      <c r="C26323" s="160" t="s">
        <v>539</v>
      </c>
      <c r="D26323" s="161">
        <v>233.28</v>
      </c>
    </row>
    <row r="26324" spans="3:4" ht="15" hidden="1" customHeight="1" x14ac:dyDescent="0.25">
      <c r="C26324" s="158" t="s">
        <v>546</v>
      </c>
      <c r="D26324" s="159">
        <v>1014.42</v>
      </c>
    </row>
    <row r="26325" spans="3:4" ht="15" hidden="1" customHeight="1" x14ac:dyDescent="0.25">
      <c r="C26325" s="160" t="s">
        <v>546</v>
      </c>
      <c r="D26325" s="161">
        <v>1157.6300000000001</v>
      </c>
    </row>
    <row r="26326" spans="3:4" ht="15" hidden="1" customHeight="1" x14ac:dyDescent="0.25">
      <c r="C26326" s="158" t="s">
        <v>552</v>
      </c>
      <c r="D26326" s="159">
        <v>425.45</v>
      </c>
    </row>
    <row r="26327" spans="3:4" ht="15" hidden="1" customHeight="1" x14ac:dyDescent="0.25">
      <c r="C26327" s="160" t="s">
        <v>543</v>
      </c>
      <c r="D26327" s="161">
        <v>824.43</v>
      </c>
    </row>
    <row r="26328" spans="3:4" ht="15" hidden="1" customHeight="1" x14ac:dyDescent="0.25">
      <c r="C26328" s="158" t="s">
        <v>539</v>
      </c>
      <c r="D26328" s="159">
        <v>12.35</v>
      </c>
    </row>
    <row r="26329" spans="3:4" ht="15" hidden="1" customHeight="1" x14ac:dyDescent="0.25">
      <c r="C26329" s="160" t="s">
        <v>307</v>
      </c>
      <c r="D26329" s="161">
        <v>319.22000000000003</v>
      </c>
    </row>
    <row r="26330" spans="3:4" ht="15" hidden="1" customHeight="1" x14ac:dyDescent="0.25">
      <c r="C26330" s="158" t="s">
        <v>551</v>
      </c>
      <c r="D26330" s="159">
        <v>401.19</v>
      </c>
    </row>
    <row r="26331" spans="3:4" ht="15" hidden="1" customHeight="1" x14ac:dyDescent="0.25">
      <c r="C26331" s="160" t="s">
        <v>544</v>
      </c>
      <c r="D26331" s="161">
        <v>840.73</v>
      </c>
    </row>
    <row r="26332" spans="3:4" ht="15" hidden="1" customHeight="1" x14ac:dyDescent="0.25">
      <c r="C26332" s="158" t="s">
        <v>546</v>
      </c>
      <c r="D26332" s="159">
        <v>1158.4000000000001</v>
      </c>
    </row>
    <row r="26333" spans="3:4" ht="15" hidden="1" customHeight="1" x14ac:dyDescent="0.25">
      <c r="C26333" s="160" t="s">
        <v>547</v>
      </c>
      <c r="D26333" s="161">
        <v>649.85</v>
      </c>
    </row>
    <row r="26334" spans="3:4" ht="15" hidden="1" customHeight="1" x14ac:dyDescent="0.25">
      <c r="C26334" s="158" t="s">
        <v>550</v>
      </c>
      <c r="D26334" s="159">
        <v>735.57</v>
      </c>
    </row>
    <row r="26335" spans="3:4" ht="15" hidden="1" customHeight="1" x14ac:dyDescent="0.25">
      <c r="C26335" s="160" t="s">
        <v>547</v>
      </c>
      <c r="D26335" s="161">
        <v>561.54</v>
      </c>
    </row>
    <row r="26336" spans="3:4" ht="15" hidden="1" customHeight="1" x14ac:dyDescent="0.25">
      <c r="C26336" s="158" t="s">
        <v>542</v>
      </c>
      <c r="D26336" s="159">
        <v>625.41999999999996</v>
      </c>
    </row>
    <row r="26337" spans="3:4" ht="15" hidden="1" customHeight="1" x14ac:dyDescent="0.25">
      <c r="C26337" s="160" t="s">
        <v>539</v>
      </c>
      <c r="D26337" s="161">
        <v>460.06</v>
      </c>
    </row>
    <row r="26338" spans="3:4" ht="15" hidden="1" customHeight="1" x14ac:dyDescent="0.25">
      <c r="C26338" s="158" t="s">
        <v>309</v>
      </c>
      <c r="D26338" s="159">
        <v>102.54</v>
      </c>
    </row>
    <row r="26339" spans="3:4" ht="15" hidden="1" customHeight="1" x14ac:dyDescent="0.25">
      <c r="C26339" s="160" t="s">
        <v>309</v>
      </c>
      <c r="D26339" s="161">
        <v>479.69</v>
      </c>
    </row>
    <row r="26340" spans="3:4" ht="15" hidden="1" customHeight="1" x14ac:dyDescent="0.25">
      <c r="C26340" s="158" t="s">
        <v>308</v>
      </c>
      <c r="D26340" s="159">
        <v>38.83</v>
      </c>
    </row>
    <row r="26341" spans="3:4" ht="15" hidden="1" customHeight="1" x14ac:dyDescent="0.25">
      <c r="C26341" s="160" t="s">
        <v>539</v>
      </c>
      <c r="D26341" s="161">
        <v>1271.7</v>
      </c>
    </row>
    <row r="26342" spans="3:4" ht="15" hidden="1" customHeight="1" x14ac:dyDescent="0.25">
      <c r="C26342" s="158" t="s">
        <v>309</v>
      </c>
      <c r="D26342" s="159">
        <v>929.48</v>
      </c>
    </row>
    <row r="26343" spans="3:4" ht="15" hidden="1" customHeight="1" x14ac:dyDescent="0.25">
      <c r="C26343" s="160" t="s">
        <v>544</v>
      </c>
      <c r="D26343" s="161">
        <v>166.76</v>
      </c>
    </row>
    <row r="26344" spans="3:4" ht="15" hidden="1" customHeight="1" x14ac:dyDescent="0.25">
      <c r="C26344" s="158" t="s">
        <v>312</v>
      </c>
      <c r="D26344" s="159">
        <v>1079</v>
      </c>
    </row>
    <row r="26345" spans="3:4" ht="15" hidden="1" customHeight="1" x14ac:dyDescent="0.25">
      <c r="C26345" s="160" t="s">
        <v>542</v>
      </c>
      <c r="D26345" s="161">
        <v>466.44</v>
      </c>
    </row>
    <row r="26346" spans="3:4" ht="15" hidden="1" customHeight="1" x14ac:dyDescent="0.25">
      <c r="C26346" s="158" t="s">
        <v>554</v>
      </c>
      <c r="D26346" s="159">
        <v>1083.81</v>
      </c>
    </row>
    <row r="26347" spans="3:4" ht="15" hidden="1" customHeight="1" x14ac:dyDescent="0.25">
      <c r="C26347" s="160" t="s">
        <v>557</v>
      </c>
      <c r="D26347" s="161">
        <v>308.58</v>
      </c>
    </row>
    <row r="26348" spans="3:4" ht="15" hidden="1" customHeight="1" x14ac:dyDescent="0.25">
      <c r="C26348" s="158" t="s">
        <v>549</v>
      </c>
      <c r="D26348" s="159">
        <v>1269.29</v>
      </c>
    </row>
    <row r="26349" spans="3:4" ht="15" hidden="1" customHeight="1" x14ac:dyDescent="0.25">
      <c r="C26349" s="160" t="s">
        <v>312</v>
      </c>
      <c r="D26349" s="161">
        <v>100.88</v>
      </c>
    </row>
    <row r="26350" spans="3:4" ht="15" hidden="1" customHeight="1" x14ac:dyDescent="0.25">
      <c r="C26350" s="158" t="s">
        <v>543</v>
      </c>
      <c r="D26350" s="159">
        <v>870.79</v>
      </c>
    </row>
    <row r="26351" spans="3:4" ht="15" hidden="1" customHeight="1" x14ac:dyDescent="0.25">
      <c r="C26351" s="160" t="s">
        <v>547</v>
      </c>
      <c r="D26351" s="161">
        <v>560.67999999999995</v>
      </c>
    </row>
    <row r="26352" spans="3:4" ht="15" hidden="1" customHeight="1" x14ac:dyDescent="0.25">
      <c r="C26352" s="158" t="s">
        <v>542</v>
      </c>
      <c r="D26352" s="159">
        <v>784.32</v>
      </c>
    </row>
    <row r="26353" spans="3:4" ht="15" hidden="1" customHeight="1" x14ac:dyDescent="0.25">
      <c r="C26353" s="160" t="s">
        <v>542</v>
      </c>
      <c r="D26353" s="161">
        <v>320.07</v>
      </c>
    </row>
    <row r="26354" spans="3:4" ht="15" hidden="1" customHeight="1" x14ac:dyDescent="0.25">
      <c r="C26354" s="158" t="s">
        <v>547</v>
      </c>
      <c r="D26354" s="159">
        <v>653.01</v>
      </c>
    </row>
    <row r="26355" spans="3:4" ht="15" hidden="1" customHeight="1" x14ac:dyDescent="0.25">
      <c r="C26355" s="160" t="s">
        <v>549</v>
      </c>
      <c r="D26355" s="161">
        <v>142.30000000000001</v>
      </c>
    </row>
    <row r="26356" spans="3:4" ht="15" hidden="1" customHeight="1" x14ac:dyDescent="0.25">
      <c r="C26356" s="158" t="s">
        <v>557</v>
      </c>
      <c r="D26356" s="159">
        <v>414.35</v>
      </c>
    </row>
    <row r="26357" spans="3:4" ht="15" hidden="1" customHeight="1" x14ac:dyDescent="0.25">
      <c r="C26357" s="160" t="s">
        <v>551</v>
      </c>
      <c r="D26357" s="161">
        <v>1186.4000000000001</v>
      </c>
    </row>
    <row r="26358" spans="3:4" ht="15" hidden="1" customHeight="1" x14ac:dyDescent="0.25">
      <c r="C26358" s="158" t="s">
        <v>540</v>
      </c>
      <c r="D26358" s="159">
        <v>838.52</v>
      </c>
    </row>
    <row r="26359" spans="3:4" ht="15" hidden="1" customHeight="1" x14ac:dyDescent="0.25">
      <c r="C26359" s="160" t="s">
        <v>547</v>
      </c>
      <c r="D26359" s="161">
        <v>775.29</v>
      </c>
    </row>
    <row r="26360" spans="3:4" ht="15" hidden="1" customHeight="1" x14ac:dyDescent="0.25">
      <c r="C26360" s="158" t="s">
        <v>308</v>
      </c>
      <c r="D26360" s="159">
        <v>613.62</v>
      </c>
    </row>
    <row r="26361" spans="3:4" ht="15" hidden="1" customHeight="1" x14ac:dyDescent="0.25">
      <c r="C26361" s="160" t="s">
        <v>554</v>
      </c>
      <c r="D26361" s="161">
        <v>1258.17</v>
      </c>
    </row>
    <row r="26362" spans="3:4" ht="15" hidden="1" customHeight="1" x14ac:dyDescent="0.25">
      <c r="C26362" s="158" t="s">
        <v>552</v>
      </c>
      <c r="D26362" s="159">
        <v>1292.71</v>
      </c>
    </row>
    <row r="26363" spans="3:4" ht="15" hidden="1" customHeight="1" x14ac:dyDescent="0.25">
      <c r="C26363" s="160" t="s">
        <v>542</v>
      </c>
      <c r="D26363" s="161">
        <v>693.68</v>
      </c>
    </row>
    <row r="26364" spans="3:4" ht="15" hidden="1" customHeight="1" x14ac:dyDescent="0.25">
      <c r="C26364" s="158" t="s">
        <v>312</v>
      </c>
      <c r="D26364" s="159">
        <v>506.28</v>
      </c>
    </row>
    <row r="26365" spans="3:4" ht="15" hidden="1" customHeight="1" x14ac:dyDescent="0.25">
      <c r="C26365" s="160" t="s">
        <v>540</v>
      </c>
      <c r="D26365" s="161">
        <v>249.27</v>
      </c>
    </row>
    <row r="26366" spans="3:4" ht="15" hidden="1" customHeight="1" x14ac:dyDescent="0.25">
      <c r="C26366" s="158" t="s">
        <v>546</v>
      </c>
      <c r="D26366" s="159">
        <v>834.88</v>
      </c>
    </row>
    <row r="26367" spans="3:4" ht="15" hidden="1" customHeight="1" x14ac:dyDescent="0.25">
      <c r="C26367" s="160" t="s">
        <v>539</v>
      </c>
      <c r="D26367" s="161">
        <v>629.14</v>
      </c>
    </row>
    <row r="26368" spans="3:4" ht="15" hidden="1" customHeight="1" x14ac:dyDescent="0.25">
      <c r="C26368" s="158" t="s">
        <v>551</v>
      </c>
      <c r="D26368" s="159">
        <v>955.52</v>
      </c>
    </row>
    <row r="26369" spans="3:4" ht="15" hidden="1" customHeight="1" x14ac:dyDescent="0.25">
      <c r="C26369" s="160" t="s">
        <v>539</v>
      </c>
      <c r="D26369" s="161">
        <v>719.2</v>
      </c>
    </row>
    <row r="26370" spans="3:4" ht="15" hidden="1" customHeight="1" x14ac:dyDescent="0.25">
      <c r="C26370" s="158" t="s">
        <v>552</v>
      </c>
      <c r="D26370" s="159">
        <v>441.9</v>
      </c>
    </row>
    <row r="26371" spans="3:4" ht="15" hidden="1" customHeight="1" x14ac:dyDescent="0.25">
      <c r="C26371" s="160" t="s">
        <v>539</v>
      </c>
      <c r="D26371" s="161">
        <v>761.8</v>
      </c>
    </row>
    <row r="26372" spans="3:4" ht="15" hidden="1" customHeight="1" x14ac:dyDescent="0.25">
      <c r="C26372" s="158" t="s">
        <v>539</v>
      </c>
      <c r="D26372" s="159">
        <v>347.15</v>
      </c>
    </row>
    <row r="26373" spans="3:4" ht="15" hidden="1" customHeight="1" x14ac:dyDescent="0.25">
      <c r="C26373" s="160" t="s">
        <v>552</v>
      </c>
      <c r="D26373" s="161">
        <v>685.37</v>
      </c>
    </row>
    <row r="26374" spans="3:4" ht="15" hidden="1" customHeight="1" x14ac:dyDescent="0.25">
      <c r="C26374" s="158" t="s">
        <v>539</v>
      </c>
      <c r="D26374" s="159">
        <v>711.29</v>
      </c>
    </row>
    <row r="26375" spans="3:4" ht="15" hidden="1" customHeight="1" x14ac:dyDescent="0.25">
      <c r="C26375" s="160" t="s">
        <v>540</v>
      </c>
      <c r="D26375" s="161">
        <v>412.48</v>
      </c>
    </row>
    <row r="26376" spans="3:4" ht="15" hidden="1" customHeight="1" x14ac:dyDescent="0.25">
      <c r="C26376" s="158" t="s">
        <v>539</v>
      </c>
      <c r="D26376" s="159">
        <v>352.97</v>
      </c>
    </row>
    <row r="26377" spans="3:4" ht="15" hidden="1" customHeight="1" x14ac:dyDescent="0.25">
      <c r="C26377" s="160" t="s">
        <v>540</v>
      </c>
      <c r="D26377" s="161">
        <v>1213.8699999999999</v>
      </c>
    </row>
    <row r="26378" spans="3:4" ht="15" hidden="1" customHeight="1" x14ac:dyDescent="0.25">
      <c r="C26378" s="158" t="s">
        <v>551</v>
      </c>
      <c r="D26378" s="159">
        <v>631.79</v>
      </c>
    </row>
    <row r="26379" spans="3:4" ht="15" hidden="1" customHeight="1" x14ac:dyDescent="0.25">
      <c r="C26379" s="160" t="s">
        <v>307</v>
      </c>
      <c r="D26379" s="161">
        <v>889.12</v>
      </c>
    </row>
    <row r="26380" spans="3:4" ht="15" hidden="1" customHeight="1" x14ac:dyDescent="0.25">
      <c r="C26380" s="158" t="s">
        <v>549</v>
      </c>
      <c r="D26380" s="159">
        <v>1099.3800000000001</v>
      </c>
    </row>
    <row r="26381" spans="3:4" ht="15" hidden="1" customHeight="1" x14ac:dyDescent="0.25">
      <c r="C26381" s="160" t="s">
        <v>540</v>
      </c>
      <c r="D26381" s="161">
        <v>938.68</v>
      </c>
    </row>
    <row r="26382" spans="3:4" ht="15" hidden="1" customHeight="1" x14ac:dyDescent="0.25">
      <c r="C26382" s="158" t="s">
        <v>309</v>
      </c>
      <c r="D26382" s="159">
        <v>940.12</v>
      </c>
    </row>
    <row r="26383" spans="3:4" ht="15" hidden="1" customHeight="1" x14ac:dyDescent="0.25">
      <c r="C26383" s="160" t="s">
        <v>307</v>
      </c>
      <c r="D26383" s="161">
        <v>855.36</v>
      </c>
    </row>
    <row r="26384" spans="3:4" ht="15" hidden="1" customHeight="1" x14ac:dyDescent="0.25">
      <c r="C26384" s="158" t="s">
        <v>309</v>
      </c>
      <c r="D26384" s="159">
        <v>599.02</v>
      </c>
    </row>
    <row r="26385" spans="3:4" ht="15" hidden="1" customHeight="1" x14ac:dyDescent="0.25">
      <c r="C26385" s="160" t="s">
        <v>307</v>
      </c>
      <c r="D26385" s="161">
        <v>1078.67</v>
      </c>
    </row>
    <row r="26386" spans="3:4" ht="15" hidden="1" customHeight="1" x14ac:dyDescent="0.25">
      <c r="C26386" s="158" t="s">
        <v>542</v>
      </c>
      <c r="D26386" s="159">
        <v>896.85</v>
      </c>
    </row>
    <row r="26387" spans="3:4" ht="15" hidden="1" customHeight="1" x14ac:dyDescent="0.25">
      <c r="C26387" s="160" t="s">
        <v>553</v>
      </c>
      <c r="D26387" s="161">
        <v>542.29</v>
      </c>
    </row>
    <row r="26388" spans="3:4" ht="15" hidden="1" customHeight="1" x14ac:dyDescent="0.25">
      <c r="C26388" s="158" t="s">
        <v>558</v>
      </c>
      <c r="D26388" s="159">
        <v>1191.18</v>
      </c>
    </row>
    <row r="26389" spans="3:4" ht="15" hidden="1" customHeight="1" x14ac:dyDescent="0.25">
      <c r="C26389" s="160" t="s">
        <v>551</v>
      </c>
      <c r="D26389" s="161">
        <v>798.23</v>
      </c>
    </row>
    <row r="26390" spans="3:4" ht="15" hidden="1" customHeight="1" x14ac:dyDescent="0.25">
      <c r="C26390" s="158" t="s">
        <v>551</v>
      </c>
      <c r="D26390" s="159">
        <v>748.73</v>
      </c>
    </row>
    <row r="26391" spans="3:4" ht="15" hidden="1" customHeight="1" x14ac:dyDescent="0.25">
      <c r="C26391" s="160" t="s">
        <v>541</v>
      </c>
      <c r="D26391" s="161">
        <v>67.67</v>
      </c>
    </row>
    <row r="26392" spans="3:4" ht="15" hidden="1" customHeight="1" x14ac:dyDescent="0.25">
      <c r="C26392" s="158" t="s">
        <v>546</v>
      </c>
      <c r="D26392" s="159">
        <v>676.19</v>
      </c>
    </row>
    <row r="26393" spans="3:4" ht="15" hidden="1" customHeight="1" x14ac:dyDescent="0.25">
      <c r="C26393" s="160" t="s">
        <v>539</v>
      </c>
      <c r="D26393" s="161">
        <v>436.82</v>
      </c>
    </row>
    <row r="26394" spans="3:4" ht="15" hidden="1" customHeight="1" x14ac:dyDescent="0.25">
      <c r="C26394" s="158" t="s">
        <v>555</v>
      </c>
      <c r="D26394" s="159">
        <v>577.75</v>
      </c>
    </row>
    <row r="26395" spans="3:4" ht="15" hidden="1" customHeight="1" x14ac:dyDescent="0.25">
      <c r="C26395" s="160" t="s">
        <v>309</v>
      </c>
      <c r="D26395" s="161">
        <v>90.51</v>
      </c>
    </row>
    <row r="26396" spans="3:4" ht="15" hidden="1" customHeight="1" x14ac:dyDescent="0.25">
      <c r="C26396" s="158" t="s">
        <v>542</v>
      </c>
      <c r="D26396" s="159">
        <v>665.89</v>
      </c>
    </row>
    <row r="26397" spans="3:4" ht="15" hidden="1" customHeight="1" x14ac:dyDescent="0.25">
      <c r="C26397" s="160" t="s">
        <v>555</v>
      </c>
      <c r="D26397" s="161">
        <v>28.81</v>
      </c>
    </row>
    <row r="26398" spans="3:4" ht="15" hidden="1" customHeight="1" x14ac:dyDescent="0.25">
      <c r="C26398" s="158" t="s">
        <v>540</v>
      </c>
      <c r="D26398" s="159">
        <v>1230.6400000000001</v>
      </c>
    </row>
    <row r="26399" spans="3:4" ht="15" hidden="1" customHeight="1" x14ac:dyDescent="0.25">
      <c r="C26399" s="160" t="s">
        <v>552</v>
      </c>
      <c r="D26399" s="161">
        <v>593.37</v>
      </c>
    </row>
    <row r="26400" spans="3:4" ht="15" hidden="1" customHeight="1" x14ac:dyDescent="0.25">
      <c r="C26400" s="158" t="s">
        <v>552</v>
      </c>
      <c r="D26400" s="159">
        <v>888.78</v>
      </c>
    </row>
    <row r="26401" spans="3:4" ht="15" hidden="1" customHeight="1" x14ac:dyDescent="0.25">
      <c r="C26401" s="160" t="s">
        <v>548</v>
      </c>
      <c r="D26401" s="161">
        <v>466.66</v>
      </c>
    </row>
    <row r="26402" spans="3:4" ht="15" hidden="1" customHeight="1" x14ac:dyDescent="0.25">
      <c r="C26402" s="158" t="s">
        <v>540</v>
      </c>
      <c r="D26402" s="159">
        <v>136.15</v>
      </c>
    </row>
    <row r="26403" spans="3:4" ht="15" hidden="1" customHeight="1" x14ac:dyDescent="0.25">
      <c r="C26403" s="160" t="s">
        <v>545</v>
      </c>
      <c r="D26403" s="161">
        <v>748.48</v>
      </c>
    </row>
    <row r="26404" spans="3:4" ht="15" hidden="1" customHeight="1" x14ac:dyDescent="0.25">
      <c r="C26404" s="158" t="s">
        <v>545</v>
      </c>
      <c r="D26404" s="159">
        <v>737.61</v>
      </c>
    </row>
    <row r="26405" spans="3:4" ht="15" hidden="1" customHeight="1" x14ac:dyDescent="0.25">
      <c r="C26405" s="160" t="s">
        <v>547</v>
      </c>
      <c r="D26405" s="161">
        <v>751.43</v>
      </c>
    </row>
    <row r="26406" spans="3:4" ht="15" hidden="1" customHeight="1" x14ac:dyDescent="0.25">
      <c r="C26406" s="158" t="s">
        <v>551</v>
      </c>
      <c r="D26406" s="159">
        <v>1189.17</v>
      </c>
    </row>
    <row r="26407" spans="3:4" ht="15" hidden="1" customHeight="1" x14ac:dyDescent="0.25">
      <c r="C26407" s="160" t="s">
        <v>551</v>
      </c>
      <c r="D26407" s="161">
        <v>998.17</v>
      </c>
    </row>
    <row r="26408" spans="3:4" ht="15" hidden="1" customHeight="1" x14ac:dyDescent="0.25">
      <c r="C26408" s="158" t="s">
        <v>307</v>
      </c>
      <c r="D26408" s="159">
        <v>667.77</v>
      </c>
    </row>
    <row r="26409" spans="3:4" ht="15" hidden="1" customHeight="1" x14ac:dyDescent="0.25">
      <c r="C26409" s="160" t="s">
        <v>542</v>
      </c>
      <c r="D26409" s="161">
        <v>941.92</v>
      </c>
    </row>
    <row r="26410" spans="3:4" ht="15" hidden="1" customHeight="1" x14ac:dyDescent="0.25">
      <c r="C26410" s="158" t="s">
        <v>541</v>
      </c>
      <c r="D26410" s="159">
        <v>176.13</v>
      </c>
    </row>
    <row r="26411" spans="3:4" ht="15" hidden="1" customHeight="1" x14ac:dyDescent="0.25">
      <c r="C26411" s="160" t="s">
        <v>307</v>
      </c>
      <c r="D26411" s="161">
        <v>880.93</v>
      </c>
    </row>
    <row r="26412" spans="3:4" ht="15" hidden="1" customHeight="1" x14ac:dyDescent="0.25">
      <c r="C26412" s="158" t="s">
        <v>309</v>
      </c>
      <c r="D26412" s="159">
        <v>626.41</v>
      </c>
    </row>
    <row r="26413" spans="3:4" ht="15" hidden="1" customHeight="1" x14ac:dyDescent="0.25">
      <c r="C26413" s="160" t="s">
        <v>309</v>
      </c>
      <c r="D26413" s="161">
        <v>566.54999999999995</v>
      </c>
    </row>
    <row r="26414" spans="3:4" ht="15" hidden="1" customHeight="1" x14ac:dyDescent="0.25">
      <c r="C26414" s="158" t="s">
        <v>548</v>
      </c>
      <c r="D26414" s="159">
        <v>281.33999999999997</v>
      </c>
    </row>
    <row r="26415" spans="3:4" ht="15" hidden="1" customHeight="1" x14ac:dyDescent="0.25">
      <c r="C26415" s="160" t="s">
        <v>552</v>
      </c>
      <c r="D26415" s="161">
        <v>651.46</v>
      </c>
    </row>
    <row r="26416" spans="3:4" ht="15" hidden="1" customHeight="1" x14ac:dyDescent="0.25">
      <c r="C26416" s="158" t="s">
        <v>552</v>
      </c>
      <c r="D26416" s="159">
        <v>877.01</v>
      </c>
    </row>
    <row r="26417" spans="3:4" ht="15" hidden="1" customHeight="1" x14ac:dyDescent="0.25">
      <c r="C26417" s="160" t="s">
        <v>307</v>
      </c>
      <c r="D26417" s="161">
        <v>1226.54</v>
      </c>
    </row>
    <row r="26418" spans="3:4" ht="15" hidden="1" customHeight="1" x14ac:dyDescent="0.25">
      <c r="C26418" s="158" t="s">
        <v>307</v>
      </c>
      <c r="D26418" s="159">
        <v>847.7</v>
      </c>
    </row>
    <row r="26419" spans="3:4" ht="15" hidden="1" customHeight="1" x14ac:dyDescent="0.25">
      <c r="C26419" s="160" t="s">
        <v>546</v>
      </c>
      <c r="D26419" s="161">
        <v>1135.9100000000001</v>
      </c>
    </row>
    <row r="26420" spans="3:4" ht="15" hidden="1" customHeight="1" x14ac:dyDescent="0.25">
      <c r="C26420" s="158" t="s">
        <v>552</v>
      </c>
      <c r="D26420" s="159">
        <v>610.89</v>
      </c>
    </row>
    <row r="26421" spans="3:4" ht="15" hidden="1" customHeight="1" x14ac:dyDescent="0.25">
      <c r="C26421" s="160" t="s">
        <v>547</v>
      </c>
      <c r="D26421" s="161">
        <v>949.34</v>
      </c>
    </row>
    <row r="26422" spans="3:4" ht="15" hidden="1" customHeight="1" x14ac:dyDescent="0.25">
      <c r="C26422" s="158" t="s">
        <v>541</v>
      </c>
      <c r="D26422" s="159">
        <v>479.55</v>
      </c>
    </row>
    <row r="26423" spans="3:4" ht="15" hidden="1" customHeight="1" x14ac:dyDescent="0.25">
      <c r="C26423" s="160" t="s">
        <v>543</v>
      </c>
      <c r="D26423" s="161">
        <v>419.72</v>
      </c>
    </row>
    <row r="26424" spans="3:4" ht="15" hidden="1" customHeight="1" x14ac:dyDescent="0.25">
      <c r="C26424" s="158" t="s">
        <v>546</v>
      </c>
      <c r="D26424" s="159">
        <v>906.78</v>
      </c>
    </row>
    <row r="26425" spans="3:4" ht="15" hidden="1" customHeight="1" x14ac:dyDescent="0.25">
      <c r="C26425" s="160" t="s">
        <v>553</v>
      </c>
      <c r="D26425" s="161">
        <v>462.57</v>
      </c>
    </row>
    <row r="26426" spans="3:4" ht="15" hidden="1" customHeight="1" x14ac:dyDescent="0.25">
      <c r="C26426" s="158" t="s">
        <v>549</v>
      </c>
      <c r="D26426" s="159">
        <v>32.880000000000003</v>
      </c>
    </row>
    <row r="26427" spans="3:4" ht="15" hidden="1" customHeight="1" x14ac:dyDescent="0.25">
      <c r="C26427" s="160" t="s">
        <v>558</v>
      </c>
      <c r="D26427" s="161">
        <v>1163.76</v>
      </c>
    </row>
    <row r="26428" spans="3:4" ht="15" hidden="1" customHeight="1" x14ac:dyDescent="0.25">
      <c r="C26428" s="158" t="s">
        <v>549</v>
      </c>
      <c r="D26428" s="159">
        <v>461.18</v>
      </c>
    </row>
    <row r="26429" spans="3:4" ht="15" hidden="1" customHeight="1" x14ac:dyDescent="0.25">
      <c r="C26429" s="160" t="s">
        <v>540</v>
      </c>
      <c r="D26429" s="161">
        <v>473.06</v>
      </c>
    </row>
    <row r="26430" spans="3:4" ht="15" hidden="1" customHeight="1" x14ac:dyDescent="0.25">
      <c r="C26430" s="158" t="s">
        <v>312</v>
      </c>
      <c r="D26430" s="159">
        <v>802.39</v>
      </c>
    </row>
    <row r="26431" spans="3:4" ht="15" hidden="1" customHeight="1" x14ac:dyDescent="0.25">
      <c r="C26431" s="160" t="s">
        <v>555</v>
      </c>
      <c r="D26431" s="161">
        <v>722.11</v>
      </c>
    </row>
    <row r="26432" spans="3:4" ht="15" hidden="1" customHeight="1" x14ac:dyDescent="0.25">
      <c r="C26432" s="158" t="s">
        <v>542</v>
      </c>
      <c r="D26432" s="159">
        <v>950.24</v>
      </c>
    </row>
    <row r="26433" spans="3:4" ht="15" hidden="1" customHeight="1" x14ac:dyDescent="0.25">
      <c r="C26433" s="160" t="s">
        <v>547</v>
      </c>
      <c r="D26433" s="161">
        <v>619.13</v>
      </c>
    </row>
    <row r="26434" spans="3:4" ht="15" hidden="1" customHeight="1" x14ac:dyDescent="0.25">
      <c r="C26434" s="158" t="s">
        <v>540</v>
      </c>
      <c r="D26434" s="159">
        <v>1118.6500000000001</v>
      </c>
    </row>
    <row r="26435" spans="3:4" ht="15" hidden="1" customHeight="1" x14ac:dyDescent="0.25">
      <c r="C26435" s="160" t="s">
        <v>549</v>
      </c>
      <c r="D26435" s="161">
        <v>340.32</v>
      </c>
    </row>
    <row r="26436" spans="3:4" ht="15" hidden="1" customHeight="1" x14ac:dyDescent="0.25">
      <c r="C26436" s="158" t="s">
        <v>307</v>
      </c>
      <c r="D26436" s="159">
        <v>1236.81</v>
      </c>
    </row>
    <row r="26437" spans="3:4" ht="15" hidden="1" customHeight="1" x14ac:dyDescent="0.25">
      <c r="C26437" s="160" t="s">
        <v>542</v>
      </c>
      <c r="D26437" s="161">
        <v>1079.3800000000001</v>
      </c>
    </row>
    <row r="26438" spans="3:4" ht="15" hidden="1" customHeight="1" x14ac:dyDescent="0.25">
      <c r="C26438" s="158" t="s">
        <v>307</v>
      </c>
      <c r="D26438" s="159">
        <v>862.37</v>
      </c>
    </row>
    <row r="26439" spans="3:4" ht="15" hidden="1" customHeight="1" x14ac:dyDescent="0.25">
      <c r="C26439" s="160" t="s">
        <v>546</v>
      </c>
      <c r="D26439" s="161">
        <v>640.55999999999995</v>
      </c>
    </row>
    <row r="26440" spans="3:4" ht="15" hidden="1" customHeight="1" x14ac:dyDescent="0.25">
      <c r="C26440" s="158" t="s">
        <v>551</v>
      </c>
      <c r="D26440" s="159">
        <v>224.91</v>
      </c>
    </row>
    <row r="26441" spans="3:4" ht="15" hidden="1" customHeight="1" x14ac:dyDescent="0.25">
      <c r="C26441" s="160" t="s">
        <v>308</v>
      </c>
      <c r="D26441" s="161">
        <v>818.53</v>
      </c>
    </row>
    <row r="26442" spans="3:4" ht="15" hidden="1" customHeight="1" x14ac:dyDescent="0.25">
      <c r="C26442" s="158" t="s">
        <v>540</v>
      </c>
      <c r="D26442" s="159">
        <v>843.43</v>
      </c>
    </row>
    <row r="26443" spans="3:4" ht="15" hidden="1" customHeight="1" x14ac:dyDescent="0.25">
      <c r="C26443" s="160" t="s">
        <v>540</v>
      </c>
      <c r="D26443" s="161">
        <v>668.26</v>
      </c>
    </row>
    <row r="26444" spans="3:4" ht="15" hidden="1" customHeight="1" x14ac:dyDescent="0.25">
      <c r="C26444" s="158" t="s">
        <v>551</v>
      </c>
      <c r="D26444" s="159">
        <v>642.12</v>
      </c>
    </row>
    <row r="26445" spans="3:4" ht="15" hidden="1" customHeight="1" x14ac:dyDescent="0.25">
      <c r="C26445" s="160" t="s">
        <v>543</v>
      </c>
      <c r="D26445" s="161">
        <v>522.92999999999995</v>
      </c>
    </row>
    <row r="26446" spans="3:4" ht="15" hidden="1" customHeight="1" x14ac:dyDescent="0.25">
      <c r="C26446" s="158" t="s">
        <v>543</v>
      </c>
      <c r="D26446" s="159">
        <v>363.54</v>
      </c>
    </row>
    <row r="26447" spans="3:4" ht="15" hidden="1" customHeight="1" x14ac:dyDescent="0.25">
      <c r="C26447" s="160" t="s">
        <v>550</v>
      </c>
      <c r="D26447" s="161">
        <v>658.05</v>
      </c>
    </row>
    <row r="26448" spans="3:4" ht="15" hidden="1" customHeight="1" x14ac:dyDescent="0.25">
      <c r="C26448" s="158" t="s">
        <v>542</v>
      </c>
      <c r="D26448" s="159">
        <v>516.21</v>
      </c>
    </row>
    <row r="26449" spans="3:4" ht="15" hidden="1" customHeight="1" x14ac:dyDescent="0.25">
      <c r="C26449" s="160" t="s">
        <v>549</v>
      </c>
      <c r="D26449" s="161">
        <v>483.6</v>
      </c>
    </row>
    <row r="26450" spans="3:4" ht="15" hidden="1" customHeight="1" x14ac:dyDescent="0.25">
      <c r="C26450" s="158" t="s">
        <v>540</v>
      </c>
      <c r="D26450" s="159">
        <v>1078.1600000000001</v>
      </c>
    </row>
    <row r="26451" spans="3:4" ht="15" hidden="1" customHeight="1" x14ac:dyDescent="0.25">
      <c r="C26451" s="160" t="s">
        <v>546</v>
      </c>
      <c r="D26451" s="161">
        <v>500.54</v>
      </c>
    </row>
    <row r="26452" spans="3:4" ht="15" hidden="1" customHeight="1" x14ac:dyDescent="0.25">
      <c r="C26452" s="158" t="s">
        <v>309</v>
      </c>
      <c r="D26452" s="159">
        <v>245.04</v>
      </c>
    </row>
    <row r="26453" spans="3:4" ht="15" hidden="1" customHeight="1" x14ac:dyDescent="0.25">
      <c r="C26453" s="160" t="s">
        <v>552</v>
      </c>
      <c r="D26453" s="161">
        <v>836.53</v>
      </c>
    </row>
    <row r="26454" spans="3:4" ht="15" hidden="1" customHeight="1" x14ac:dyDescent="0.25">
      <c r="C26454" s="158" t="s">
        <v>542</v>
      </c>
      <c r="D26454" s="159">
        <v>1113.33</v>
      </c>
    </row>
    <row r="26455" spans="3:4" ht="15" hidden="1" customHeight="1" x14ac:dyDescent="0.25">
      <c r="C26455" s="160" t="s">
        <v>541</v>
      </c>
      <c r="D26455" s="161">
        <v>856.61</v>
      </c>
    </row>
    <row r="26456" spans="3:4" ht="15" hidden="1" customHeight="1" x14ac:dyDescent="0.25">
      <c r="C26456" s="158" t="s">
        <v>555</v>
      </c>
      <c r="D26456" s="159">
        <v>1231.92</v>
      </c>
    </row>
    <row r="26457" spans="3:4" ht="15" hidden="1" customHeight="1" x14ac:dyDescent="0.25">
      <c r="C26457" s="160" t="s">
        <v>546</v>
      </c>
      <c r="D26457" s="161">
        <v>349.62</v>
      </c>
    </row>
    <row r="26458" spans="3:4" ht="15" hidden="1" customHeight="1" x14ac:dyDescent="0.25">
      <c r="C26458" s="158" t="s">
        <v>544</v>
      </c>
      <c r="D26458" s="159">
        <v>913.03</v>
      </c>
    </row>
    <row r="26459" spans="3:4" ht="15" hidden="1" customHeight="1" x14ac:dyDescent="0.25">
      <c r="C26459" s="160" t="s">
        <v>545</v>
      </c>
      <c r="D26459" s="161">
        <v>654.66999999999996</v>
      </c>
    </row>
    <row r="26460" spans="3:4" ht="15" hidden="1" customHeight="1" x14ac:dyDescent="0.25">
      <c r="C26460" s="158" t="s">
        <v>308</v>
      </c>
      <c r="D26460" s="159">
        <v>627.11</v>
      </c>
    </row>
    <row r="26461" spans="3:4" ht="15" hidden="1" customHeight="1" x14ac:dyDescent="0.25">
      <c r="C26461" s="160" t="s">
        <v>542</v>
      </c>
      <c r="D26461" s="161">
        <v>467.41</v>
      </c>
    </row>
    <row r="26462" spans="3:4" ht="15" hidden="1" customHeight="1" x14ac:dyDescent="0.25">
      <c r="C26462" s="158" t="s">
        <v>542</v>
      </c>
      <c r="D26462" s="159">
        <v>981.48</v>
      </c>
    </row>
    <row r="26463" spans="3:4" ht="15" hidden="1" customHeight="1" x14ac:dyDescent="0.25">
      <c r="C26463" s="160" t="s">
        <v>553</v>
      </c>
      <c r="D26463" s="161">
        <v>1284.5</v>
      </c>
    </row>
    <row r="26464" spans="3:4" ht="15" hidden="1" customHeight="1" x14ac:dyDescent="0.25">
      <c r="C26464" s="158" t="s">
        <v>551</v>
      </c>
      <c r="D26464" s="159">
        <v>616.98</v>
      </c>
    </row>
    <row r="26465" spans="3:4" ht="15" hidden="1" customHeight="1" x14ac:dyDescent="0.25">
      <c r="C26465" s="160" t="s">
        <v>543</v>
      </c>
      <c r="D26465" s="161">
        <v>926.75</v>
      </c>
    </row>
    <row r="26466" spans="3:4" ht="15" hidden="1" customHeight="1" x14ac:dyDescent="0.25">
      <c r="C26466" s="158" t="s">
        <v>307</v>
      </c>
      <c r="D26466" s="159">
        <v>535.86</v>
      </c>
    </row>
    <row r="26467" spans="3:4" ht="15" hidden="1" customHeight="1" x14ac:dyDescent="0.25">
      <c r="C26467" s="160" t="s">
        <v>539</v>
      </c>
      <c r="D26467" s="161">
        <v>871.36</v>
      </c>
    </row>
    <row r="26468" spans="3:4" ht="15" hidden="1" customHeight="1" x14ac:dyDescent="0.25">
      <c r="C26468" s="158" t="s">
        <v>539</v>
      </c>
      <c r="D26468" s="159">
        <v>661.3</v>
      </c>
    </row>
    <row r="26469" spans="3:4" ht="15" hidden="1" customHeight="1" x14ac:dyDescent="0.25">
      <c r="C26469" s="160" t="s">
        <v>543</v>
      </c>
      <c r="D26469" s="161">
        <v>483.28</v>
      </c>
    </row>
    <row r="26470" spans="3:4" ht="15" hidden="1" customHeight="1" x14ac:dyDescent="0.25">
      <c r="C26470" s="158" t="s">
        <v>539</v>
      </c>
      <c r="D26470" s="159">
        <v>210.2</v>
      </c>
    </row>
    <row r="26471" spans="3:4" ht="15" hidden="1" customHeight="1" x14ac:dyDescent="0.25">
      <c r="C26471" s="160" t="s">
        <v>547</v>
      </c>
      <c r="D26471" s="161">
        <v>92.3</v>
      </c>
    </row>
    <row r="26472" spans="3:4" ht="15" hidden="1" customHeight="1" x14ac:dyDescent="0.25">
      <c r="C26472" s="158" t="s">
        <v>539</v>
      </c>
      <c r="D26472" s="159">
        <v>1033.23</v>
      </c>
    </row>
    <row r="26473" spans="3:4" ht="15" hidden="1" customHeight="1" x14ac:dyDescent="0.25">
      <c r="C26473" s="160" t="s">
        <v>544</v>
      </c>
      <c r="D26473" s="161">
        <v>903.2</v>
      </c>
    </row>
    <row r="26474" spans="3:4" ht="15" hidden="1" customHeight="1" x14ac:dyDescent="0.25">
      <c r="C26474" s="158" t="s">
        <v>550</v>
      </c>
      <c r="D26474" s="159">
        <v>1090.78</v>
      </c>
    </row>
    <row r="26475" spans="3:4" ht="15" hidden="1" customHeight="1" x14ac:dyDescent="0.25">
      <c r="C26475" s="160" t="s">
        <v>539</v>
      </c>
      <c r="D26475" s="161">
        <v>1171.03</v>
      </c>
    </row>
    <row r="26476" spans="3:4" ht="15" hidden="1" customHeight="1" x14ac:dyDescent="0.25">
      <c r="C26476" s="158" t="s">
        <v>550</v>
      </c>
      <c r="D26476" s="159">
        <v>444.56</v>
      </c>
    </row>
    <row r="26477" spans="3:4" ht="15" hidden="1" customHeight="1" x14ac:dyDescent="0.25">
      <c r="C26477" s="160" t="s">
        <v>540</v>
      </c>
      <c r="D26477" s="161">
        <v>880.97</v>
      </c>
    </row>
    <row r="26478" spans="3:4" ht="15" hidden="1" customHeight="1" x14ac:dyDescent="0.25">
      <c r="C26478" s="158" t="s">
        <v>544</v>
      </c>
      <c r="D26478" s="159">
        <v>714.85</v>
      </c>
    </row>
    <row r="26479" spans="3:4" ht="15" hidden="1" customHeight="1" x14ac:dyDescent="0.25">
      <c r="C26479" s="160" t="s">
        <v>552</v>
      </c>
      <c r="D26479" s="161">
        <v>755.63</v>
      </c>
    </row>
    <row r="26480" spans="3:4" ht="15" hidden="1" customHeight="1" x14ac:dyDescent="0.25">
      <c r="C26480" s="158" t="s">
        <v>545</v>
      </c>
      <c r="D26480" s="159">
        <v>1079.83</v>
      </c>
    </row>
    <row r="26481" spans="3:4" ht="15" hidden="1" customHeight="1" x14ac:dyDescent="0.25">
      <c r="C26481" s="160" t="s">
        <v>556</v>
      </c>
      <c r="D26481" s="161">
        <v>1107.96</v>
      </c>
    </row>
    <row r="26482" spans="3:4" ht="15" hidden="1" customHeight="1" x14ac:dyDescent="0.25">
      <c r="C26482" s="158" t="s">
        <v>309</v>
      </c>
      <c r="D26482" s="159">
        <v>550.72</v>
      </c>
    </row>
    <row r="26483" spans="3:4" ht="15" hidden="1" customHeight="1" x14ac:dyDescent="0.25">
      <c r="C26483" s="160" t="s">
        <v>545</v>
      </c>
      <c r="D26483" s="161">
        <v>545.61</v>
      </c>
    </row>
    <row r="26484" spans="3:4" ht="15" hidden="1" customHeight="1" x14ac:dyDescent="0.25">
      <c r="C26484" s="158" t="s">
        <v>552</v>
      </c>
      <c r="D26484" s="159">
        <v>238.13</v>
      </c>
    </row>
    <row r="26485" spans="3:4" ht="15" hidden="1" customHeight="1" x14ac:dyDescent="0.25">
      <c r="C26485" s="160" t="s">
        <v>553</v>
      </c>
      <c r="D26485" s="161">
        <v>551.04</v>
      </c>
    </row>
    <row r="26486" spans="3:4" ht="15" hidden="1" customHeight="1" x14ac:dyDescent="0.25">
      <c r="C26486" s="158" t="s">
        <v>309</v>
      </c>
      <c r="D26486" s="159">
        <v>807.43</v>
      </c>
    </row>
    <row r="26487" spans="3:4" ht="15" hidden="1" customHeight="1" x14ac:dyDescent="0.25">
      <c r="C26487" s="160" t="s">
        <v>307</v>
      </c>
      <c r="D26487" s="161">
        <v>917.16</v>
      </c>
    </row>
    <row r="26488" spans="3:4" ht="15" hidden="1" customHeight="1" x14ac:dyDescent="0.25">
      <c r="C26488" s="158" t="s">
        <v>554</v>
      </c>
      <c r="D26488" s="159">
        <v>329.47</v>
      </c>
    </row>
    <row r="26489" spans="3:4" ht="15" hidden="1" customHeight="1" x14ac:dyDescent="0.25">
      <c r="C26489" s="160" t="s">
        <v>557</v>
      </c>
      <c r="D26489" s="161">
        <v>1130.26</v>
      </c>
    </row>
    <row r="26490" spans="3:4" ht="15" hidden="1" customHeight="1" x14ac:dyDescent="0.25">
      <c r="C26490" s="158" t="s">
        <v>308</v>
      </c>
      <c r="D26490" s="159">
        <v>601.84</v>
      </c>
    </row>
    <row r="26491" spans="3:4" ht="15" hidden="1" customHeight="1" x14ac:dyDescent="0.25">
      <c r="C26491" s="160" t="s">
        <v>556</v>
      </c>
      <c r="D26491" s="161">
        <v>991.27</v>
      </c>
    </row>
    <row r="26492" spans="3:4" ht="15" hidden="1" customHeight="1" x14ac:dyDescent="0.25">
      <c r="C26492" s="158" t="s">
        <v>550</v>
      </c>
      <c r="D26492" s="159">
        <v>470.11</v>
      </c>
    </row>
    <row r="26493" spans="3:4" ht="15" hidden="1" customHeight="1" x14ac:dyDescent="0.25">
      <c r="C26493" s="160" t="s">
        <v>551</v>
      </c>
      <c r="D26493" s="161">
        <v>323.55</v>
      </c>
    </row>
    <row r="26494" spans="3:4" ht="15" hidden="1" customHeight="1" x14ac:dyDescent="0.25">
      <c r="C26494" s="158" t="s">
        <v>551</v>
      </c>
      <c r="D26494" s="159">
        <v>880.25</v>
      </c>
    </row>
    <row r="26495" spans="3:4" ht="15" hidden="1" customHeight="1" x14ac:dyDescent="0.25">
      <c r="C26495" s="160" t="s">
        <v>546</v>
      </c>
      <c r="D26495" s="161">
        <v>204.59</v>
      </c>
    </row>
    <row r="26496" spans="3:4" ht="15" hidden="1" customHeight="1" x14ac:dyDescent="0.25">
      <c r="C26496" s="158" t="s">
        <v>547</v>
      </c>
      <c r="D26496" s="159">
        <v>488.91</v>
      </c>
    </row>
    <row r="26497" spans="3:4" ht="15" hidden="1" customHeight="1" x14ac:dyDescent="0.25">
      <c r="C26497" s="160" t="s">
        <v>307</v>
      </c>
      <c r="D26497" s="161">
        <v>551.49</v>
      </c>
    </row>
    <row r="26498" spans="3:4" ht="15" hidden="1" customHeight="1" x14ac:dyDescent="0.25">
      <c r="C26498" s="158" t="s">
        <v>546</v>
      </c>
      <c r="D26498" s="159">
        <v>786.05</v>
      </c>
    </row>
    <row r="26499" spans="3:4" ht="15" hidden="1" customHeight="1" x14ac:dyDescent="0.25">
      <c r="C26499" s="160" t="s">
        <v>544</v>
      </c>
      <c r="D26499" s="161">
        <v>1040.5</v>
      </c>
    </row>
    <row r="26500" spans="3:4" ht="15" hidden="1" customHeight="1" x14ac:dyDescent="0.25">
      <c r="C26500" s="158" t="s">
        <v>539</v>
      </c>
      <c r="D26500" s="159">
        <v>950.31</v>
      </c>
    </row>
    <row r="26501" spans="3:4" ht="15" hidden="1" customHeight="1" x14ac:dyDescent="0.25">
      <c r="C26501" s="160" t="s">
        <v>555</v>
      </c>
      <c r="D26501" s="161">
        <v>976.12</v>
      </c>
    </row>
    <row r="26502" spans="3:4" ht="15" hidden="1" customHeight="1" x14ac:dyDescent="0.25">
      <c r="C26502" s="158" t="s">
        <v>552</v>
      </c>
      <c r="D26502" s="159">
        <v>1160.1400000000001</v>
      </c>
    </row>
    <row r="26503" spans="3:4" ht="15" hidden="1" customHeight="1" x14ac:dyDescent="0.25">
      <c r="C26503" s="160" t="s">
        <v>308</v>
      </c>
      <c r="D26503" s="161">
        <v>373.77</v>
      </c>
    </row>
    <row r="26504" spans="3:4" ht="15" hidden="1" customHeight="1" x14ac:dyDescent="0.25">
      <c r="C26504" s="158" t="s">
        <v>554</v>
      </c>
      <c r="D26504" s="159">
        <v>695.94</v>
      </c>
    </row>
    <row r="26505" spans="3:4" ht="15" hidden="1" customHeight="1" x14ac:dyDescent="0.25">
      <c r="C26505" s="160" t="s">
        <v>542</v>
      </c>
      <c r="D26505" s="161">
        <v>1241.1099999999999</v>
      </c>
    </row>
    <row r="26506" spans="3:4" ht="15" hidden="1" customHeight="1" x14ac:dyDescent="0.25">
      <c r="C26506" s="158" t="s">
        <v>545</v>
      </c>
      <c r="D26506" s="159">
        <v>605.15</v>
      </c>
    </row>
    <row r="26507" spans="3:4" ht="15" hidden="1" customHeight="1" x14ac:dyDescent="0.25">
      <c r="C26507" s="160" t="s">
        <v>308</v>
      </c>
      <c r="D26507" s="161">
        <v>476.46</v>
      </c>
    </row>
    <row r="26508" spans="3:4" ht="15" hidden="1" customHeight="1" x14ac:dyDescent="0.25">
      <c r="C26508" s="158" t="s">
        <v>307</v>
      </c>
      <c r="D26508" s="159">
        <v>38.270000000000003</v>
      </c>
    </row>
    <row r="26509" spans="3:4" ht="15" hidden="1" customHeight="1" x14ac:dyDescent="0.25">
      <c r="C26509" s="160" t="s">
        <v>312</v>
      </c>
      <c r="D26509" s="161">
        <v>44.61</v>
      </c>
    </row>
    <row r="26510" spans="3:4" ht="15" hidden="1" customHeight="1" x14ac:dyDescent="0.25">
      <c r="C26510" s="158" t="s">
        <v>551</v>
      </c>
      <c r="D26510" s="159">
        <v>853.48</v>
      </c>
    </row>
    <row r="26511" spans="3:4" ht="15" hidden="1" customHeight="1" x14ac:dyDescent="0.25">
      <c r="C26511" s="160" t="s">
        <v>545</v>
      </c>
      <c r="D26511" s="161">
        <v>1267.9000000000001</v>
      </c>
    </row>
    <row r="26512" spans="3:4" ht="15" hidden="1" customHeight="1" x14ac:dyDescent="0.25">
      <c r="C26512" s="158" t="s">
        <v>552</v>
      </c>
      <c r="D26512" s="159">
        <v>717.78</v>
      </c>
    </row>
    <row r="26513" spans="3:4" ht="15" hidden="1" customHeight="1" x14ac:dyDescent="0.25">
      <c r="C26513" s="160" t="s">
        <v>543</v>
      </c>
      <c r="D26513" s="161">
        <v>1078.48</v>
      </c>
    </row>
    <row r="26514" spans="3:4" ht="15" hidden="1" customHeight="1" x14ac:dyDescent="0.25">
      <c r="C26514" s="158" t="s">
        <v>546</v>
      </c>
      <c r="D26514" s="159">
        <v>740.23</v>
      </c>
    </row>
    <row r="26515" spans="3:4" ht="15" hidden="1" customHeight="1" x14ac:dyDescent="0.25">
      <c r="C26515" s="160" t="s">
        <v>308</v>
      </c>
      <c r="D26515" s="161">
        <v>478.01</v>
      </c>
    </row>
    <row r="26516" spans="3:4" ht="15" hidden="1" customHeight="1" x14ac:dyDescent="0.25">
      <c r="C26516" s="158" t="s">
        <v>545</v>
      </c>
      <c r="D26516" s="159">
        <v>141.18</v>
      </c>
    </row>
    <row r="26517" spans="3:4" ht="15" hidden="1" customHeight="1" x14ac:dyDescent="0.25">
      <c r="C26517" s="160" t="s">
        <v>549</v>
      </c>
      <c r="D26517" s="161">
        <v>523.53</v>
      </c>
    </row>
    <row r="26518" spans="3:4" ht="15" hidden="1" customHeight="1" x14ac:dyDescent="0.25">
      <c r="C26518" s="158" t="s">
        <v>555</v>
      </c>
      <c r="D26518" s="159">
        <v>470.31</v>
      </c>
    </row>
    <row r="26519" spans="3:4" ht="15" hidden="1" customHeight="1" x14ac:dyDescent="0.25">
      <c r="C26519" s="160" t="s">
        <v>548</v>
      </c>
      <c r="D26519" s="161">
        <v>788.3</v>
      </c>
    </row>
    <row r="26520" spans="3:4" ht="15" hidden="1" customHeight="1" x14ac:dyDescent="0.25">
      <c r="C26520" s="158" t="s">
        <v>545</v>
      </c>
      <c r="D26520" s="159">
        <v>607.84</v>
      </c>
    </row>
    <row r="26521" spans="3:4" ht="15" hidden="1" customHeight="1" x14ac:dyDescent="0.25">
      <c r="C26521" s="160" t="s">
        <v>312</v>
      </c>
      <c r="D26521" s="161">
        <v>484.77</v>
      </c>
    </row>
    <row r="26522" spans="3:4" ht="15" hidden="1" customHeight="1" x14ac:dyDescent="0.25">
      <c r="C26522" s="158" t="s">
        <v>546</v>
      </c>
      <c r="D26522" s="159">
        <v>444.96</v>
      </c>
    </row>
    <row r="26523" spans="3:4" ht="15" hidden="1" customHeight="1" x14ac:dyDescent="0.25">
      <c r="C26523" s="160" t="s">
        <v>549</v>
      </c>
      <c r="D26523" s="161">
        <v>684.85</v>
      </c>
    </row>
    <row r="26524" spans="3:4" ht="15" hidden="1" customHeight="1" x14ac:dyDescent="0.25">
      <c r="C26524" s="158" t="s">
        <v>307</v>
      </c>
      <c r="D26524" s="159">
        <v>860.81</v>
      </c>
    </row>
    <row r="26525" spans="3:4" ht="15" hidden="1" customHeight="1" x14ac:dyDescent="0.25">
      <c r="C26525" s="160" t="s">
        <v>308</v>
      </c>
      <c r="D26525" s="161">
        <v>1298.21</v>
      </c>
    </row>
    <row r="26526" spans="3:4" ht="15" hidden="1" customHeight="1" x14ac:dyDescent="0.25">
      <c r="C26526" s="158" t="s">
        <v>307</v>
      </c>
      <c r="D26526" s="159">
        <v>693.05</v>
      </c>
    </row>
    <row r="26527" spans="3:4" ht="15" hidden="1" customHeight="1" x14ac:dyDescent="0.25">
      <c r="C26527" s="160" t="s">
        <v>307</v>
      </c>
      <c r="D26527" s="161">
        <v>1278.04</v>
      </c>
    </row>
    <row r="26528" spans="3:4" ht="15" hidden="1" customHeight="1" x14ac:dyDescent="0.25">
      <c r="C26528" s="158" t="s">
        <v>545</v>
      </c>
      <c r="D26528" s="159">
        <v>341.21</v>
      </c>
    </row>
    <row r="26529" spans="3:4" ht="15" hidden="1" customHeight="1" x14ac:dyDescent="0.25">
      <c r="C26529" s="160" t="s">
        <v>549</v>
      </c>
      <c r="D26529" s="161">
        <v>877.75</v>
      </c>
    </row>
    <row r="26530" spans="3:4" ht="15" hidden="1" customHeight="1" x14ac:dyDescent="0.25">
      <c r="C26530" s="158" t="s">
        <v>557</v>
      </c>
      <c r="D26530" s="159">
        <v>972.51</v>
      </c>
    </row>
    <row r="26531" spans="3:4" ht="15" hidden="1" customHeight="1" x14ac:dyDescent="0.25">
      <c r="C26531" s="160" t="s">
        <v>542</v>
      </c>
      <c r="D26531" s="161">
        <v>389.11</v>
      </c>
    </row>
    <row r="26532" spans="3:4" ht="15" hidden="1" customHeight="1" x14ac:dyDescent="0.25">
      <c r="C26532" s="158" t="s">
        <v>309</v>
      </c>
      <c r="D26532" s="159">
        <v>734.48</v>
      </c>
    </row>
    <row r="26533" spans="3:4" ht="15" hidden="1" customHeight="1" x14ac:dyDescent="0.25">
      <c r="C26533" s="160" t="s">
        <v>312</v>
      </c>
      <c r="D26533" s="161">
        <v>913.14</v>
      </c>
    </row>
    <row r="26534" spans="3:4" ht="15" hidden="1" customHeight="1" x14ac:dyDescent="0.25">
      <c r="C26534" s="158" t="s">
        <v>308</v>
      </c>
      <c r="D26534" s="159">
        <v>615.97</v>
      </c>
    </row>
    <row r="26535" spans="3:4" ht="15" hidden="1" customHeight="1" x14ac:dyDescent="0.25">
      <c r="C26535" s="160" t="s">
        <v>307</v>
      </c>
      <c r="D26535" s="161">
        <v>1081.21</v>
      </c>
    </row>
    <row r="26536" spans="3:4" ht="15" hidden="1" customHeight="1" x14ac:dyDescent="0.25">
      <c r="C26536" s="158" t="s">
        <v>543</v>
      </c>
      <c r="D26536" s="159">
        <v>103.65</v>
      </c>
    </row>
    <row r="26537" spans="3:4" ht="15" hidden="1" customHeight="1" x14ac:dyDescent="0.25">
      <c r="C26537" s="160" t="s">
        <v>547</v>
      </c>
      <c r="D26537" s="161">
        <v>178.36</v>
      </c>
    </row>
    <row r="26538" spans="3:4" ht="15" hidden="1" customHeight="1" x14ac:dyDescent="0.25">
      <c r="C26538" s="158" t="s">
        <v>544</v>
      </c>
      <c r="D26538" s="159">
        <v>668.27</v>
      </c>
    </row>
    <row r="26539" spans="3:4" ht="15" hidden="1" customHeight="1" x14ac:dyDescent="0.25">
      <c r="C26539" s="160" t="s">
        <v>555</v>
      </c>
      <c r="D26539" s="161">
        <v>1235.02</v>
      </c>
    </row>
    <row r="26540" spans="3:4" ht="15" hidden="1" customHeight="1" x14ac:dyDescent="0.25">
      <c r="C26540" s="158" t="s">
        <v>547</v>
      </c>
      <c r="D26540" s="159">
        <v>270.89999999999998</v>
      </c>
    </row>
    <row r="26541" spans="3:4" ht="15" hidden="1" customHeight="1" x14ac:dyDescent="0.25">
      <c r="C26541" s="160" t="s">
        <v>309</v>
      </c>
      <c r="D26541" s="161">
        <v>460.41</v>
      </c>
    </row>
    <row r="26542" spans="3:4" ht="15" hidden="1" customHeight="1" x14ac:dyDescent="0.25">
      <c r="C26542" s="158" t="s">
        <v>542</v>
      </c>
      <c r="D26542" s="159">
        <v>432.79</v>
      </c>
    </row>
    <row r="26543" spans="3:4" ht="15" hidden="1" customHeight="1" x14ac:dyDescent="0.25">
      <c r="C26543" s="160" t="s">
        <v>548</v>
      </c>
      <c r="D26543" s="161">
        <v>1156.48</v>
      </c>
    </row>
    <row r="26544" spans="3:4" ht="15" hidden="1" customHeight="1" x14ac:dyDescent="0.25">
      <c r="C26544" s="158" t="s">
        <v>553</v>
      </c>
      <c r="D26544" s="159">
        <v>704.75</v>
      </c>
    </row>
    <row r="26545" spans="3:4" ht="15" hidden="1" customHeight="1" x14ac:dyDescent="0.25">
      <c r="C26545" s="160" t="s">
        <v>549</v>
      </c>
      <c r="D26545" s="161">
        <v>618.08000000000004</v>
      </c>
    </row>
    <row r="26546" spans="3:4" ht="15" hidden="1" customHeight="1" x14ac:dyDescent="0.25">
      <c r="C26546" s="158" t="s">
        <v>556</v>
      </c>
      <c r="D26546" s="159">
        <v>901.42</v>
      </c>
    </row>
    <row r="26547" spans="3:4" ht="15" hidden="1" customHeight="1" x14ac:dyDescent="0.25">
      <c r="C26547" s="160" t="s">
        <v>540</v>
      </c>
      <c r="D26547" s="161">
        <v>69.3</v>
      </c>
    </row>
    <row r="26548" spans="3:4" ht="15" hidden="1" customHeight="1" x14ac:dyDescent="0.25">
      <c r="C26548" s="158" t="s">
        <v>548</v>
      </c>
      <c r="D26548" s="159">
        <v>380.47</v>
      </c>
    </row>
    <row r="26549" spans="3:4" ht="15" hidden="1" customHeight="1" x14ac:dyDescent="0.25">
      <c r="C26549" s="160" t="s">
        <v>543</v>
      </c>
      <c r="D26549" s="161">
        <v>628.44000000000005</v>
      </c>
    </row>
    <row r="26550" spans="3:4" ht="15" hidden="1" customHeight="1" x14ac:dyDescent="0.25">
      <c r="C26550" s="158" t="s">
        <v>547</v>
      </c>
      <c r="D26550" s="159">
        <v>1202.6600000000001</v>
      </c>
    </row>
    <row r="26551" spans="3:4" ht="15" hidden="1" customHeight="1" x14ac:dyDescent="0.25">
      <c r="C26551" s="160" t="s">
        <v>544</v>
      </c>
      <c r="D26551" s="161">
        <v>487.47</v>
      </c>
    </row>
    <row r="26552" spans="3:4" ht="15" hidden="1" customHeight="1" x14ac:dyDescent="0.25">
      <c r="C26552" s="158" t="s">
        <v>557</v>
      </c>
      <c r="D26552" s="159">
        <v>1171.42</v>
      </c>
    </row>
    <row r="26553" spans="3:4" ht="15" hidden="1" customHeight="1" x14ac:dyDescent="0.25">
      <c r="C26553" s="160" t="s">
        <v>539</v>
      </c>
      <c r="D26553" s="161">
        <v>208.01</v>
      </c>
    </row>
    <row r="26554" spans="3:4" ht="15" hidden="1" customHeight="1" x14ac:dyDescent="0.25">
      <c r="C26554" s="158" t="s">
        <v>308</v>
      </c>
      <c r="D26554" s="159">
        <v>553.1</v>
      </c>
    </row>
    <row r="26555" spans="3:4" ht="15" hidden="1" customHeight="1" x14ac:dyDescent="0.25">
      <c r="C26555" s="160" t="s">
        <v>557</v>
      </c>
      <c r="D26555" s="161">
        <v>943.37</v>
      </c>
    </row>
    <row r="26556" spans="3:4" ht="15" hidden="1" customHeight="1" x14ac:dyDescent="0.25">
      <c r="C26556" s="158" t="s">
        <v>542</v>
      </c>
      <c r="D26556" s="159">
        <v>397.88</v>
      </c>
    </row>
    <row r="26557" spans="3:4" ht="15" hidden="1" customHeight="1" x14ac:dyDescent="0.25">
      <c r="C26557" s="160" t="s">
        <v>309</v>
      </c>
      <c r="D26557" s="161">
        <v>331.8</v>
      </c>
    </row>
    <row r="26558" spans="3:4" ht="15" hidden="1" customHeight="1" x14ac:dyDescent="0.25">
      <c r="C26558" s="158" t="s">
        <v>309</v>
      </c>
      <c r="D26558" s="159">
        <v>574.59</v>
      </c>
    </row>
    <row r="26559" spans="3:4" ht="15" hidden="1" customHeight="1" x14ac:dyDescent="0.25">
      <c r="C26559" s="160" t="s">
        <v>553</v>
      </c>
      <c r="D26559" s="161">
        <v>644.46</v>
      </c>
    </row>
    <row r="26560" spans="3:4" ht="15" hidden="1" customHeight="1" x14ac:dyDescent="0.25">
      <c r="C26560" s="158" t="s">
        <v>545</v>
      </c>
      <c r="D26560" s="159">
        <v>583.14</v>
      </c>
    </row>
    <row r="26561" spans="3:4" ht="15" hidden="1" customHeight="1" x14ac:dyDescent="0.25">
      <c r="C26561" s="160" t="s">
        <v>545</v>
      </c>
      <c r="D26561" s="161">
        <v>33.51</v>
      </c>
    </row>
    <row r="26562" spans="3:4" ht="15" hidden="1" customHeight="1" x14ac:dyDescent="0.25">
      <c r="C26562" s="158" t="s">
        <v>552</v>
      </c>
      <c r="D26562" s="159">
        <v>887.79</v>
      </c>
    </row>
    <row r="26563" spans="3:4" ht="15" hidden="1" customHeight="1" x14ac:dyDescent="0.25">
      <c r="C26563" s="160" t="s">
        <v>552</v>
      </c>
      <c r="D26563" s="161">
        <v>1252.33</v>
      </c>
    </row>
    <row r="26564" spans="3:4" ht="15" hidden="1" customHeight="1" x14ac:dyDescent="0.25">
      <c r="C26564" s="158" t="s">
        <v>549</v>
      </c>
      <c r="D26564" s="159">
        <v>556.64</v>
      </c>
    </row>
    <row r="26565" spans="3:4" ht="15" hidden="1" customHeight="1" x14ac:dyDescent="0.25">
      <c r="C26565" s="160" t="s">
        <v>545</v>
      </c>
      <c r="D26565" s="161">
        <v>311.5</v>
      </c>
    </row>
    <row r="26566" spans="3:4" ht="15" hidden="1" customHeight="1" x14ac:dyDescent="0.25">
      <c r="C26566" s="158" t="s">
        <v>553</v>
      </c>
      <c r="D26566" s="159">
        <v>481.67</v>
      </c>
    </row>
    <row r="26567" spans="3:4" ht="15" hidden="1" customHeight="1" x14ac:dyDescent="0.25">
      <c r="C26567" s="160" t="s">
        <v>546</v>
      </c>
      <c r="D26567" s="161">
        <v>682.92</v>
      </c>
    </row>
    <row r="26568" spans="3:4" ht="15" hidden="1" customHeight="1" x14ac:dyDescent="0.25">
      <c r="C26568" s="158" t="s">
        <v>540</v>
      </c>
      <c r="D26568" s="159">
        <v>168.01</v>
      </c>
    </row>
    <row r="26569" spans="3:4" ht="15" hidden="1" customHeight="1" x14ac:dyDescent="0.25">
      <c r="C26569" s="160" t="s">
        <v>553</v>
      </c>
      <c r="D26569" s="161">
        <v>868.12</v>
      </c>
    </row>
    <row r="26570" spans="3:4" ht="15" hidden="1" customHeight="1" x14ac:dyDescent="0.25">
      <c r="C26570" s="158" t="s">
        <v>546</v>
      </c>
      <c r="D26570" s="159">
        <v>936.56</v>
      </c>
    </row>
    <row r="26571" spans="3:4" ht="15" hidden="1" customHeight="1" x14ac:dyDescent="0.25">
      <c r="C26571" s="160" t="s">
        <v>542</v>
      </c>
      <c r="D26571" s="161">
        <v>676.78</v>
      </c>
    </row>
    <row r="26572" spans="3:4" ht="15" hidden="1" customHeight="1" x14ac:dyDescent="0.25">
      <c r="C26572" s="158" t="s">
        <v>307</v>
      </c>
      <c r="D26572" s="159">
        <v>300.08999999999997</v>
      </c>
    </row>
    <row r="26573" spans="3:4" ht="15" hidden="1" customHeight="1" x14ac:dyDescent="0.25">
      <c r="C26573" s="160" t="s">
        <v>557</v>
      </c>
      <c r="D26573" s="161">
        <v>727.13</v>
      </c>
    </row>
    <row r="26574" spans="3:4" ht="15" hidden="1" customHeight="1" x14ac:dyDescent="0.25">
      <c r="C26574" s="158" t="s">
        <v>312</v>
      </c>
      <c r="D26574" s="159">
        <v>792.31</v>
      </c>
    </row>
    <row r="26575" spans="3:4" ht="15" hidden="1" customHeight="1" x14ac:dyDescent="0.25">
      <c r="C26575" s="160" t="s">
        <v>307</v>
      </c>
      <c r="D26575" s="161">
        <v>412.86</v>
      </c>
    </row>
    <row r="26576" spans="3:4" ht="15" hidden="1" customHeight="1" x14ac:dyDescent="0.25">
      <c r="C26576" s="158" t="s">
        <v>312</v>
      </c>
      <c r="D26576" s="159">
        <v>389</v>
      </c>
    </row>
    <row r="26577" spans="3:4" ht="15" hidden="1" customHeight="1" x14ac:dyDescent="0.25">
      <c r="C26577" s="160" t="s">
        <v>312</v>
      </c>
      <c r="D26577" s="161">
        <v>1051.42</v>
      </c>
    </row>
    <row r="26578" spans="3:4" ht="15" hidden="1" customHeight="1" x14ac:dyDescent="0.25">
      <c r="C26578" s="158" t="s">
        <v>549</v>
      </c>
      <c r="D26578" s="159">
        <v>1014.69</v>
      </c>
    </row>
    <row r="26579" spans="3:4" ht="15" hidden="1" customHeight="1" x14ac:dyDescent="0.25">
      <c r="C26579" s="160" t="s">
        <v>307</v>
      </c>
      <c r="D26579" s="161">
        <v>1244.95</v>
      </c>
    </row>
    <row r="26580" spans="3:4" ht="15" hidden="1" customHeight="1" x14ac:dyDescent="0.25">
      <c r="C26580" s="158" t="s">
        <v>539</v>
      </c>
      <c r="D26580" s="159">
        <v>742.86</v>
      </c>
    </row>
    <row r="26581" spans="3:4" ht="15" hidden="1" customHeight="1" x14ac:dyDescent="0.25">
      <c r="C26581" s="160" t="s">
        <v>549</v>
      </c>
      <c r="D26581" s="161">
        <v>590.83000000000004</v>
      </c>
    </row>
    <row r="26582" spans="3:4" ht="15" hidden="1" customHeight="1" x14ac:dyDescent="0.25">
      <c r="C26582" s="158" t="s">
        <v>558</v>
      </c>
      <c r="D26582" s="159">
        <v>452.07</v>
      </c>
    </row>
    <row r="26583" spans="3:4" ht="15" hidden="1" customHeight="1" x14ac:dyDescent="0.25">
      <c r="C26583" s="160" t="s">
        <v>549</v>
      </c>
      <c r="D26583" s="161">
        <v>502.43</v>
      </c>
    </row>
    <row r="26584" spans="3:4" ht="15" hidden="1" customHeight="1" x14ac:dyDescent="0.25">
      <c r="C26584" s="158" t="s">
        <v>539</v>
      </c>
      <c r="D26584" s="159">
        <v>150.19</v>
      </c>
    </row>
    <row r="26585" spans="3:4" ht="15" hidden="1" customHeight="1" x14ac:dyDescent="0.25">
      <c r="C26585" s="160" t="s">
        <v>541</v>
      </c>
      <c r="D26585" s="161">
        <v>932.37</v>
      </c>
    </row>
    <row r="26586" spans="3:4" ht="15" hidden="1" customHeight="1" x14ac:dyDescent="0.25">
      <c r="C26586" s="158" t="s">
        <v>549</v>
      </c>
      <c r="D26586" s="159">
        <v>607.41</v>
      </c>
    </row>
    <row r="26587" spans="3:4" ht="15" hidden="1" customHeight="1" x14ac:dyDescent="0.25">
      <c r="C26587" s="160" t="s">
        <v>547</v>
      </c>
      <c r="D26587" s="161">
        <v>556.74</v>
      </c>
    </row>
    <row r="26588" spans="3:4" ht="15" hidden="1" customHeight="1" x14ac:dyDescent="0.25">
      <c r="C26588" s="158" t="s">
        <v>540</v>
      </c>
      <c r="D26588" s="159">
        <v>679.64</v>
      </c>
    </row>
    <row r="26589" spans="3:4" ht="15" hidden="1" customHeight="1" x14ac:dyDescent="0.25">
      <c r="C26589" s="160" t="s">
        <v>549</v>
      </c>
      <c r="D26589" s="161">
        <v>631.79</v>
      </c>
    </row>
    <row r="26590" spans="3:4" ht="15" hidden="1" customHeight="1" x14ac:dyDescent="0.25">
      <c r="C26590" s="158" t="s">
        <v>308</v>
      </c>
      <c r="D26590" s="159">
        <v>767.26</v>
      </c>
    </row>
    <row r="26591" spans="3:4" ht="15" hidden="1" customHeight="1" x14ac:dyDescent="0.25">
      <c r="C26591" s="160" t="s">
        <v>545</v>
      </c>
      <c r="D26591" s="161">
        <v>278.42</v>
      </c>
    </row>
    <row r="26592" spans="3:4" ht="15" hidden="1" customHeight="1" x14ac:dyDescent="0.25">
      <c r="C26592" s="158" t="s">
        <v>308</v>
      </c>
      <c r="D26592" s="159">
        <v>29.57</v>
      </c>
    </row>
    <row r="26593" spans="3:4" ht="15" hidden="1" customHeight="1" x14ac:dyDescent="0.25">
      <c r="C26593" s="160" t="s">
        <v>543</v>
      </c>
      <c r="D26593" s="161">
        <v>598.54999999999995</v>
      </c>
    </row>
    <row r="26594" spans="3:4" ht="15" hidden="1" customHeight="1" x14ac:dyDescent="0.25">
      <c r="C26594" s="158" t="s">
        <v>545</v>
      </c>
      <c r="D26594" s="159">
        <v>701.74</v>
      </c>
    </row>
    <row r="26595" spans="3:4" ht="15" hidden="1" customHeight="1" x14ac:dyDescent="0.25">
      <c r="C26595" s="160" t="s">
        <v>558</v>
      </c>
      <c r="D26595" s="161">
        <v>547.47</v>
      </c>
    </row>
    <row r="26596" spans="3:4" ht="15" hidden="1" customHeight="1" x14ac:dyDescent="0.25">
      <c r="C26596" s="158" t="s">
        <v>549</v>
      </c>
      <c r="D26596" s="159">
        <v>632.33000000000004</v>
      </c>
    </row>
    <row r="26597" spans="3:4" ht="15" hidden="1" customHeight="1" x14ac:dyDescent="0.25">
      <c r="C26597" s="160" t="s">
        <v>552</v>
      </c>
      <c r="D26597" s="161">
        <v>1081.6099999999999</v>
      </c>
    </row>
    <row r="26598" spans="3:4" ht="15" hidden="1" customHeight="1" x14ac:dyDescent="0.25">
      <c r="C26598" s="158" t="s">
        <v>539</v>
      </c>
      <c r="D26598" s="159">
        <v>166.39</v>
      </c>
    </row>
    <row r="26599" spans="3:4" ht="15" hidden="1" customHeight="1" x14ac:dyDescent="0.25">
      <c r="C26599" s="160" t="s">
        <v>539</v>
      </c>
      <c r="D26599" s="161">
        <v>859.06</v>
      </c>
    </row>
    <row r="26600" spans="3:4" ht="15" hidden="1" customHeight="1" x14ac:dyDescent="0.25">
      <c r="C26600" s="158" t="s">
        <v>557</v>
      </c>
      <c r="D26600" s="159">
        <v>529.38</v>
      </c>
    </row>
    <row r="26601" spans="3:4" ht="15" hidden="1" customHeight="1" x14ac:dyDescent="0.25">
      <c r="C26601" s="160" t="s">
        <v>307</v>
      </c>
      <c r="D26601" s="161">
        <v>757.67</v>
      </c>
    </row>
    <row r="26602" spans="3:4" ht="15" hidden="1" customHeight="1" x14ac:dyDescent="0.25">
      <c r="C26602" s="158" t="s">
        <v>307</v>
      </c>
      <c r="D26602" s="159">
        <v>1269.6500000000001</v>
      </c>
    </row>
    <row r="26603" spans="3:4" ht="15" hidden="1" customHeight="1" x14ac:dyDescent="0.25">
      <c r="C26603" s="160" t="s">
        <v>546</v>
      </c>
      <c r="D26603" s="161">
        <v>31.25</v>
      </c>
    </row>
    <row r="26604" spans="3:4" ht="15" hidden="1" customHeight="1" x14ac:dyDescent="0.25">
      <c r="C26604" s="158" t="s">
        <v>554</v>
      </c>
      <c r="D26604" s="159">
        <v>403.41</v>
      </c>
    </row>
    <row r="26605" spans="3:4" ht="15" hidden="1" customHeight="1" x14ac:dyDescent="0.25">
      <c r="C26605" s="160" t="s">
        <v>556</v>
      </c>
      <c r="D26605" s="161">
        <v>1270.48</v>
      </c>
    </row>
    <row r="26606" spans="3:4" ht="15" hidden="1" customHeight="1" x14ac:dyDescent="0.25">
      <c r="C26606" s="158" t="s">
        <v>542</v>
      </c>
      <c r="D26606" s="159">
        <v>559.11</v>
      </c>
    </row>
    <row r="26607" spans="3:4" ht="15" hidden="1" customHeight="1" x14ac:dyDescent="0.25">
      <c r="C26607" s="160" t="s">
        <v>307</v>
      </c>
      <c r="D26607" s="161">
        <v>560.9</v>
      </c>
    </row>
    <row r="26608" spans="3:4" ht="15" hidden="1" customHeight="1" x14ac:dyDescent="0.25">
      <c r="C26608" s="158" t="s">
        <v>553</v>
      </c>
      <c r="D26608" s="159">
        <v>1201.73</v>
      </c>
    </row>
    <row r="26609" spans="3:4" ht="15" hidden="1" customHeight="1" x14ac:dyDescent="0.25">
      <c r="C26609" s="160" t="s">
        <v>309</v>
      </c>
      <c r="D26609" s="161">
        <v>260.2</v>
      </c>
    </row>
    <row r="26610" spans="3:4" ht="15" hidden="1" customHeight="1" x14ac:dyDescent="0.25">
      <c r="C26610" s="158" t="s">
        <v>540</v>
      </c>
      <c r="D26610" s="159">
        <v>717.33</v>
      </c>
    </row>
    <row r="26611" spans="3:4" ht="15" hidden="1" customHeight="1" x14ac:dyDescent="0.25">
      <c r="C26611" s="160" t="s">
        <v>308</v>
      </c>
      <c r="D26611" s="161">
        <v>891.38</v>
      </c>
    </row>
    <row r="26612" spans="3:4" ht="15" hidden="1" customHeight="1" x14ac:dyDescent="0.25">
      <c r="C26612" s="158" t="s">
        <v>553</v>
      </c>
      <c r="D26612" s="159">
        <v>190.43</v>
      </c>
    </row>
    <row r="26613" spans="3:4" ht="15" hidden="1" customHeight="1" x14ac:dyDescent="0.25">
      <c r="C26613" s="160" t="s">
        <v>549</v>
      </c>
      <c r="D26613" s="161">
        <v>1240.58</v>
      </c>
    </row>
    <row r="26614" spans="3:4" ht="15" hidden="1" customHeight="1" x14ac:dyDescent="0.25">
      <c r="C26614" s="158" t="s">
        <v>307</v>
      </c>
      <c r="D26614" s="159">
        <v>334.87</v>
      </c>
    </row>
    <row r="26615" spans="3:4" ht="15" hidden="1" customHeight="1" x14ac:dyDescent="0.25">
      <c r="C26615" s="160" t="s">
        <v>540</v>
      </c>
      <c r="D26615" s="161">
        <v>159.30000000000001</v>
      </c>
    </row>
    <row r="26616" spans="3:4" ht="15" hidden="1" customHeight="1" x14ac:dyDescent="0.25">
      <c r="C26616" s="158" t="s">
        <v>553</v>
      </c>
      <c r="D26616" s="159">
        <v>82.58</v>
      </c>
    </row>
    <row r="26617" spans="3:4" ht="15" hidden="1" customHeight="1" x14ac:dyDescent="0.25">
      <c r="C26617" s="160" t="s">
        <v>539</v>
      </c>
      <c r="D26617" s="161">
        <v>472.98</v>
      </c>
    </row>
    <row r="26618" spans="3:4" ht="15" hidden="1" customHeight="1" x14ac:dyDescent="0.25">
      <c r="C26618" s="158" t="s">
        <v>544</v>
      </c>
      <c r="D26618" s="159">
        <v>771.19</v>
      </c>
    </row>
    <row r="26619" spans="3:4" ht="15" hidden="1" customHeight="1" x14ac:dyDescent="0.25">
      <c r="C26619" s="160" t="s">
        <v>547</v>
      </c>
      <c r="D26619" s="161">
        <v>577.11</v>
      </c>
    </row>
    <row r="26620" spans="3:4" ht="15" hidden="1" customHeight="1" x14ac:dyDescent="0.25">
      <c r="C26620" s="158" t="s">
        <v>540</v>
      </c>
      <c r="D26620" s="159">
        <v>302.7</v>
      </c>
    </row>
    <row r="26621" spans="3:4" ht="15" hidden="1" customHeight="1" x14ac:dyDescent="0.25">
      <c r="C26621" s="160" t="s">
        <v>307</v>
      </c>
      <c r="D26621" s="161">
        <v>222.93</v>
      </c>
    </row>
    <row r="26622" spans="3:4" ht="15" hidden="1" customHeight="1" x14ac:dyDescent="0.25">
      <c r="C26622" s="158" t="s">
        <v>547</v>
      </c>
      <c r="D26622" s="159">
        <v>1182.32</v>
      </c>
    </row>
    <row r="26623" spans="3:4" ht="15" hidden="1" customHeight="1" x14ac:dyDescent="0.25">
      <c r="C26623" s="160" t="s">
        <v>552</v>
      </c>
      <c r="D26623" s="161">
        <v>76.790000000000006</v>
      </c>
    </row>
    <row r="26624" spans="3:4" ht="15" hidden="1" customHeight="1" x14ac:dyDescent="0.25">
      <c r="C26624" s="158" t="s">
        <v>541</v>
      </c>
      <c r="D26624" s="159">
        <v>1122.02</v>
      </c>
    </row>
    <row r="26625" spans="3:4" ht="15" hidden="1" customHeight="1" x14ac:dyDescent="0.25">
      <c r="C26625" s="160" t="s">
        <v>547</v>
      </c>
      <c r="D26625" s="161">
        <v>216.95</v>
      </c>
    </row>
    <row r="26626" spans="3:4" ht="15" hidden="1" customHeight="1" x14ac:dyDescent="0.25">
      <c r="C26626" s="158" t="s">
        <v>539</v>
      </c>
      <c r="D26626" s="159">
        <v>180.38</v>
      </c>
    </row>
    <row r="26627" spans="3:4" ht="15" hidden="1" customHeight="1" x14ac:dyDescent="0.25">
      <c r="C26627" s="160" t="s">
        <v>545</v>
      </c>
      <c r="D26627" s="161">
        <v>1042.3699999999999</v>
      </c>
    </row>
    <row r="26628" spans="3:4" ht="15" hidden="1" customHeight="1" x14ac:dyDescent="0.25">
      <c r="C26628" s="158" t="s">
        <v>551</v>
      </c>
      <c r="D26628" s="159">
        <v>252.81</v>
      </c>
    </row>
    <row r="26629" spans="3:4" ht="15" hidden="1" customHeight="1" x14ac:dyDescent="0.25">
      <c r="C26629" s="160" t="s">
        <v>555</v>
      </c>
      <c r="D26629" s="161">
        <v>571.69000000000005</v>
      </c>
    </row>
    <row r="26630" spans="3:4" ht="15" hidden="1" customHeight="1" x14ac:dyDescent="0.25">
      <c r="C26630" s="158" t="s">
        <v>541</v>
      </c>
      <c r="D26630" s="159">
        <v>658.13</v>
      </c>
    </row>
    <row r="26631" spans="3:4" ht="15" hidden="1" customHeight="1" x14ac:dyDescent="0.25">
      <c r="C26631" s="160" t="s">
        <v>551</v>
      </c>
      <c r="D26631" s="161">
        <v>1139.23</v>
      </c>
    </row>
    <row r="26632" spans="3:4" ht="15" hidden="1" customHeight="1" x14ac:dyDescent="0.25">
      <c r="C26632" s="158" t="s">
        <v>545</v>
      </c>
      <c r="D26632" s="159">
        <v>25.51</v>
      </c>
    </row>
    <row r="26633" spans="3:4" ht="15" hidden="1" customHeight="1" x14ac:dyDescent="0.25">
      <c r="C26633" s="160" t="s">
        <v>545</v>
      </c>
      <c r="D26633" s="161">
        <v>1049.3399999999999</v>
      </c>
    </row>
    <row r="26634" spans="3:4" ht="15" hidden="1" customHeight="1" x14ac:dyDescent="0.25">
      <c r="C26634" s="158" t="s">
        <v>543</v>
      </c>
      <c r="D26634" s="159">
        <v>95.92</v>
      </c>
    </row>
    <row r="26635" spans="3:4" ht="15" hidden="1" customHeight="1" x14ac:dyDescent="0.25">
      <c r="C26635" s="160" t="s">
        <v>551</v>
      </c>
      <c r="D26635" s="161">
        <v>908.34</v>
      </c>
    </row>
    <row r="26636" spans="3:4" ht="15" hidden="1" customHeight="1" x14ac:dyDescent="0.25">
      <c r="C26636" s="158" t="s">
        <v>308</v>
      </c>
      <c r="D26636" s="159">
        <v>1076.27</v>
      </c>
    </row>
    <row r="26637" spans="3:4" ht="15" hidden="1" customHeight="1" x14ac:dyDescent="0.25">
      <c r="C26637" s="160" t="s">
        <v>312</v>
      </c>
      <c r="D26637" s="161">
        <v>484.24</v>
      </c>
    </row>
    <row r="26638" spans="3:4" ht="15" hidden="1" customHeight="1" x14ac:dyDescent="0.25">
      <c r="C26638" s="158" t="s">
        <v>547</v>
      </c>
      <c r="D26638" s="159">
        <v>585.89</v>
      </c>
    </row>
    <row r="26639" spans="3:4" ht="15" hidden="1" customHeight="1" x14ac:dyDescent="0.25">
      <c r="C26639" s="160" t="s">
        <v>555</v>
      </c>
      <c r="D26639" s="161">
        <v>889.88</v>
      </c>
    </row>
    <row r="26640" spans="3:4" ht="15" hidden="1" customHeight="1" x14ac:dyDescent="0.25">
      <c r="C26640" s="158" t="s">
        <v>553</v>
      </c>
      <c r="D26640" s="159">
        <v>82.42</v>
      </c>
    </row>
    <row r="26641" spans="3:4" ht="15" hidden="1" customHeight="1" x14ac:dyDescent="0.25">
      <c r="C26641" s="160" t="s">
        <v>542</v>
      </c>
      <c r="D26641" s="161">
        <v>268.33</v>
      </c>
    </row>
    <row r="26642" spans="3:4" ht="15" hidden="1" customHeight="1" x14ac:dyDescent="0.25">
      <c r="C26642" s="158" t="s">
        <v>545</v>
      </c>
      <c r="D26642" s="159">
        <v>966.33</v>
      </c>
    </row>
    <row r="26643" spans="3:4" ht="15" hidden="1" customHeight="1" x14ac:dyDescent="0.25">
      <c r="C26643" s="160" t="s">
        <v>312</v>
      </c>
      <c r="D26643" s="161">
        <v>265.7</v>
      </c>
    </row>
    <row r="26644" spans="3:4" ht="15" hidden="1" customHeight="1" x14ac:dyDescent="0.25">
      <c r="C26644" s="158" t="s">
        <v>543</v>
      </c>
      <c r="D26644" s="159">
        <v>324.58</v>
      </c>
    </row>
    <row r="26645" spans="3:4" ht="15" hidden="1" customHeight="1" x14ac:dyDescent="0.25">
      <c r="C26645" s="160" t="s">
        <v>539</v>
      </c>
      <c r="D26645" s="161">
        <v>715.34</v>
      </c>
    </row>
    <row r="26646" spans="3:4" ht="15" hidden="1" customHeight="1" x14ac:dyDescent="0.25">
      <c r="C26646" s="158" t="s">
        <v>553</v>
      </c>
      <c r="D26646" s="159">
        <v>12.03</v>
      </c>
    </row>
    <row r="26647" spans="3:4" ht="15" hidden="1" customHeight="1" x14ac:dyDescent="0.25">
      <c r="C26647" s="160" t="s">
        <v>543</v>
      </c>
      <c r="D26647" s="161">
        <v>290.63</v>
      </c>
    </row>
    <row r="26648" spans="3:4" ht="15" hidden="1" customHeight="1" x14ac:dyDescent="0.25">
      <c r="C26648" s="158" t="s">
        <v>542</v>
      </c>
      <c r="D26648" s="159">
        <v>135.25</v>
      </c>
    </row>
    <row r="26649" spans="3:4" ht="15" hidden="1" customHeight="1" x14ac:dyDescent="0.25">
      <c r="C26649" s="160" t="s">
        <v>548</v>
      </c>
      <c r="D26649" s="161">
        <v>191.37</v>
      </c>
    </row>
    <row r="26650" spans="3:4" ht="15" hidden="1" customHeight="1" x14ac:dyDescent="0.25">
      <c r="C26650" s="158" t="s">
        <v>543</v>
      </c>
      <c r="D26650" s="159">
        <v>849.19</v>
      </c>
    </row>
    <row r="26651" spans="3:4" ht="15" hidden="1" customHeight="1" x14ac:dyDescent="0.25">
      <c r="C26651" s="160" t="s">
        <v>546</v>
      </c>
      <c r="D26651" s="161">
        <v>354</v>
      </c>
    </row>
    <row r="26652" spans="3:4" ht="15" hidden="1" customHeight="1" x14ac:dyDescent="0.25">
      <c r="C26652" s="158" t="s">
        <v>549</v>
      </c>
      <c r="D26652" s="159">
        <v>1009.73</v>
      </c>
    </row>
    <row r="26653" spans="3:4" ht="15" hidden="1" customHeight="1" x14ac:dyDescent="0.25">
      <c r="C26653" s="160" t="s">
        <v>540</v>
      </c>
      <c r="D26653" s="161">
        <v>156.88999999999999</v>
      </c>
    </row>
    <row r="26654" spans="3:4" ht="15" hidden="1" customHeight="1" x14ac:dyDescent="0.25">
      <c r="C26654" s="158" t="s">
        <v>557</v>
      </c>
      <c r="D26654" s="159">
        <v>36.72</v>
      </c>
    </row>
    <row r="26655" spans="3:4" ht="15" hidden="1" customHeight="1" x14ac:dyDescent="0.25">
      <c r="C26655" s="160" t="s">
        <v>546</v>
      </c>
      <c r="D26655" s="161">
        <v>1055.9000000000001</v>
      </c>
    </row>
    <row r="26656" spans="3:4" ht="15" hidden="1" customHeight="1" x14ac:dyDescent="0.25">
      <c r="C26656" s="158" t="s">
        <v>546</v>
      </c>
      <c r="D26656" s="159">
        <v>906.09</v>
      </c>
    </row>
    <row r="26657" spans="3:4" ht="15" hidden="1" customHeight="1" x14ac:dyDescent="0.25">
      <c r="C26657" s="160" t="s">
        <v>312</v>
      </c>
      <c r="D26657" s="161">
        <v>332.24</v>
      </c>
    </row>
    <row r="26658" spans="3:4" ht="15" hidden="1" customHeight="1" x14ac:dyDescent="0.25">
      <c r="C26658" s="158" t="s">
        <v>312</v>
      </c>
      <c r="D26658" s="159">
        <v>677.2</v>
      </c>
    </row>
    <row r="26659" spans="3:4" ht="15" hidden="1" customHeight="1" x14ac:dyDescent="0.25">
      <c r="C26659" s="160" t="s">
        <v>546</v>
      </c>
      <c r="D26659" s="161">
        <v>842.96</v>
      </c>
    </row>
    <row r="26660" spans="3:4" ht="15" hidden="1" customHeight="1" x14ac:dyDescent="0.25">
      <c r="C26660" s="158" t="s">
        <v>539</v>
      </c>
      <c r="D26660" s="159">
        <v>249.41</v>
      </c>
    </row>
    <row r="26661" spans="3:4" ht="15" hidden="1" customHeight="1" x14ac:dyDescent="0.25">
      <c r="C26661" s="160" t="s">
        <v>543</v>
      </c>
      <c r="D26661" s="161">
        <v>439.04</v>
      </c>
    </row>
    <row r="26662" spans="3:4" ht="15" hidden="1" customHeight="1" x14ac:dyDescent="0.25">
      <c r="C26662" s="158" t="s">
        <v>308</v>
      </c>
      <c r="D26662" s="159">
        <v>28.05</v>
      </c>
    </row>
    <row r="26663" spans="3:4" ht="15" hidden="1" customHeight="1" x14ac:dyDescent="0.25">
      <c r="C26663" s="160" t="s">
        <v>539</v>
      </c>
      <c r="D26663" s="161">
        <v>775.03</v>
      </c>
    </row>
    <row r="26664" spans="3:4" ht="15" hidden="1" customHeight="1" x14ac:dyDescent="0.25">
      <c r="C26664" s="158" t="s">
        <v>545</v>
      </c>
      <c r="D26664" s="159">
        <v>1279.45</v>
      </c>
    </row>
    <row r="26665" spans="3:4" ht="15" hidden="1" customHeight="1" x14ac:dyDescent="0.25">
      <c r="C26665" s="160" t="s">
        <v>546</v>
      </c>
      <c r="D26665" s="161">
        <v>295.57</v>
      </c>
    </row>
    <row r="26666" spans="3:4" ht="15" hidden="1" customHeight="1" x14ac:dyDescent="0.25">
      <c r="C26666" s="158" t="s">
        <v>549</v>
      </c>
      <c r="D26666" s="159">
        <v>1298.3499999999999</v>
      </c>
    </row>
    <row r="26667" spans="3:4" ht="15" hidden="1" customHeight="1" x14ac:dyDescent="0.25">
      <c r="C26667" s="160" t="s">
        <v>543</v>
      </c>
      <c r="D26667" s="161">
        <v>1152.53</v>
      </c>
    </row>
    <row r="26668" spans="3:4" ht="15" hidden="1" customHeight="1" x14ac:dyDescent="0.25">
      <c r="C26668" s="158" t="s">
        <v>544</v>
      </c>
      <c r="D26668" s="159">
        <v>1178.0999999999999</v>
      </c>
    </row>
    <row r="26669" spans="3:4" ht="15" hidden="1" customHeight="1" x14ac:dyDescent="0.25">
      <c r="C26669" s="160" t="s">
        <v>312</v>
      </c>
      <c r="D26669" s="161">
        <v>34.61</v>
      </c>
    </row>
    <row r="26670" spans="3:4" ht="15" hidden="1" customHeight="1" x14ac:dyDescent="0.25">
      <c r="C26670" s="158" t="s">
        <v>540</v>
      </c>
      <c r="D26670" s="159">
        <v>1062</v>
      </c>
    </row>
    <row r="26671" spans="3:4" ht="15" hidden="1" customHeight="1" x14ac:dyDescent="0.25">
      <c r="C26671" s="160" t="s">
        <v>541</v>
      </c>
      <c r="D26671" s="161">
        <v>782.15</v>
      </c>
    </row>
    <row r="26672" spans="3:4" ht="15" hidden="1" customHeight="1" x14ac:dyDescent="0.25">
      <c r="C26672" s="158" t="s">
        <v>539</v>
      </c>
      <c r="D26672" s="159">
        <v>633.79</v>
      </c>
    </row>
    <row r="26673" spans="3:4" ht="15" hidden="1" customHeight="1" x14ac:dyDescent="0.25">
      <c r="C26673" s="160" t="s">
        <v>541</v>
      </c>
      <c r="D26673" s="161">
        <v>581.09</v>
      </c>
    </row>
    <row r="26674" spans="3:4" ht="15" hidden="1" customHeight="1" x14ac:dyDescent="0.25">
      <c r="C26674" s="158" t="s">
        <v>545</v>
      </c>
      <c r="D26674" s="159">
        <v>704.14</v>
      </c>
    </row>
    <row r="26675" spans="3:4" ht="15" hidden="1" customHeight="1" x14ac:dyDescent="0.25">
      <c r="C26675" s="160" t="s">
        <v>553</v>
      </c>
      <c r="D26675" s="161">
        <v>385.83</v>
      </c>
    </row>
    <row r="26676" spans="3:4" ht="15" hidden="1" customHeight="1" x14ac:dyDescent="0.25">
      <c r="C26676" s="158" t="s">
        <v>556</v>
      </c>
      <c r="D26676" s="159">
        <v>589.5</v>
      </c>
    </row>
    <row r="26677" spans="3:4" ht="15" hidden="1" customHeight="1" x14ac:dyDescent="0.25">
      <c r="C26677" s="160" t="s">
        <v>552</v>
      </c>
      <c r="D26677" s="161">
        <v>57.37</v>
      </c>
    </row>
    <row r="26678" spans="3:4" ht="15" hidden="1" customHeight="1" x14ac:dyDescent="0.25">
      <c r="C26678" s="158" t="s">
        <v>544</v>
      </c>
      <c r="D26678" s="159">
        <v>1224.97</v>
      </c>
    </row>
    <row r="26679" spans="3:4" ht="15" hidden="1" customHeight="1" x14ac:dyDescent="0.25">
      <c r="C26679" s="160" t="s">
        <v>312</v>
      </c>
      <c r="D26679" s="161">
        <v>560.30999999999995</v>
      </c>
    </row>
    <row r="26680" spans="3:4" ht="15" hidden="1" customHeight="1" x14ac:dyDescent="0.25">
      <c r="C26680" s="158" t="s">
        <v>309</v>
      </c>
      <c r="D26680" s="159">
        <v>1118.8399999999999</v>
      </c>
    </row>
    <row r="26681" spans="3:4" ht="15" hidden="1" customHeight="1" x14ac:dyDescent="0.25">
      <c r="C26681" s="160" t="s">
        <v>540</v>
      </c>
      <c r="D26681" s="161">
        <v>439.64</v>
      </c>
    </row>
    <row r="26682" spans="3:4" ht="15" hidden="1" customHeight="1" x14ac:dyDescent="0.25">
      <c r="C26682" s="158" t="s">
        <v>541</v>
      </c>
      <c r="D26682" s="159">
        <v>428.01</v>
      </c>
    </row>
    <row r="26683" spans="3:4" ht="15" hidden="1" customHeight="1" x14ac:dyDescent="0.25">
      <c r="C26683" s="160" t="s">
        <v>553</v>
      </c>
      <c r="D26683" s="161">
        <v>645.70000000000005</v>
      </c>
    </row>
    <row r="26684" spans="3:4" ht="15" hidden="1" customHeight="1" x14ac:dyDescent="0.25">
      <c r="C26684" s="158" t="s">
        <v>543</v>
      </c>
      <c r="D26684" s="159">
        <v>103.74</v>
      </c>
    </row>
    <row r="26685" spans="3:4" ht="15" hidden="1" customHeight="1" x14ac:dyDescent="0.25">
      <c r="C26685" s="160" t="s">
        <v>542</v>
      </c>
      <c r="D26685" s="161">
        <v>1000.69</v>
      </c>
    </row>
    <row r="26686" spans="3:4" ht="15" hidden="1" customHeight="1" x14ac:dyDescent="0.25">
      <c r="C26686" s="158" t="s">
        <v>539</v>
      </c>
      <c r="D26686" s="159">
        <v>109.66</v>
      </c>
    </row>
    <row r="26687" spans="3:4" ht="15" hidden="1" customHeight="1" x14ac:dyDescent="0.25">
      <c r="C26687" s="160" t="s">
        <v>542</v>
      </c>
      <c r="D26687" s="161">
        <v>765.69</v>
      </c>
    </row>
    <row r="26688" spans="3:4" ht="15" hidden="1" customHeight="1" x14ac:dyDescent="0.25">
      <c r="C26688" s="158" t="s">
        <v>540</v>
      </c>
      <c r="D26688" s="159">
        <v>1126.07</v>
      </c>
    </row>
    <row r="26689" spans="3:4" ht="15" hidden="1" customHeight="1" x14ac:dyDescent="0.25">
      <c r="C26689" s="160" t="s">
        <v>556</v>
      </c>
      <c r="D26689" s="161">
        <v>452.88</v>
      </c>
    </row>
    <row r="26690" spans="3:4" ht="15" hidden="1" customHeight="1" x14ac:dyDescent="0.25">
      <c r="C26690" s="158" t="s">
        <v>557</v>
      </c>
      <c r="D26690" s="159">
        <v>250.09</v>
      </c>
    </row>
    <row r="26691" spans="3:4" ht="15" hidden="1" customHeight="1" x14ac:dyDescent="0.25">
      <c r="C26691" s="160" t="s">
        <v>550</v>
      </c>
      <c r="D26691" s="161">
        <v>80.41</v>
      </c>
    </row>
    <row r="26692" spans="3:4" ht="15" hidden="1" customHeight="1" x14ac:dyDescent="0.25">
      <c r="C26692" s="158" t="s">
        <v>547</v>
      </c>
      <c r="D26692" s="159">
        <v>802.97</v>
      </c>
    </row>
    <row r="26693" spans="3:4" ht="15" hidden="1" customHeight="1" x14ac:dyDescent="0.25">
      <c r="C26693" s="160" t="s">
        <v>541</v>
      </c>
      <c r="D26693" s="161">
        <v>1216.33</v>
      </c>
    </row>
    <row r="26694" spans="3:4" ht="15" hidden="1" customHeight="1" x14ac:dyDescent="0.25">
      <c r="C26694" s="158" t="s">
        <v>553</v>
      </c>
      <c r="D26694" s="159">
        <v>838.16</v>
      </c>
    </row>
    <row r="26695" spans="3:4" ht="15" hidden="1" customHeight="1" x14ac:dyDescent="0.25">
      <c r="C26695" s="160" t="s">
        <v>542</v>
      </c>
      <c r="D26695" s="161">
        <v>898.39</v>
      </c>
    </row>
    <row r="26696" spans="3:4" ht="15" hidden="1" customHeight="1" x14ac:dyDescent="0.25">
      <c r="C26696" s="158" t="s">
        <v>546</v>
      </c>
      <c r="D26696" s="159">
        <v>275.07</v>
      </c>
    </row>
    <row r="26697" spans="3:4" ht="15" hidden="1" customHeight="1" x14ac:dyDescent="0.25">
      <c r="C26697" s="160" t="s">
        <v>549</v>
      </c>
      <c r="D26697" s="161">
        <v>122.42</v>
      </c>
    </row>
    <row r="26698" spans="3:4" ht="15" hidden="1" customHeight="1" x14ac:dyDescent="0.25">
      <c r="C26698" s="158" t="s">
        <v>307</v>
      </c>
      <c r="D26698" s="159">
        <v>324.20999999999998</v>
      </c>
    </row>
    <row r="26699" spans="3:4" ht="15" hidden="1" customHeight="1" x14ac:dyDescent="0.25">
      <c r="C26699" s="160" t="s">
        <v>546</v>
      </c>
      <c r="D26699" s="161">
        <v>156.93</v>
      </c>
    </row>
    <row r="26700" spans="3:4" ht="15" hidden="1" customHeight="1" x14ac:dyDescent="0.25">
      <c r="C26700" s="158" t="s">
        <v>307</v>
      </c>
      <c r="D26700" s="159">
        <v>529.72</v>
      </c>
    </row>
    <row r="26701" spans="3:4" ht="15" hidden="1" customHeight="1" x14ac:dyDescent="0.25">
      <c r="C26701" s="160" t="s">
        <v>308</v>
      </c>
      <c r="D26701" s="161">
        <v>309.14999999999998</v>
      </c>
    </row>
    <row r="26702" spans="3:4" ht="15" hidden="1" customHeight="1" x14ac:dyDescent="0.25">
      <c r="C26702" s="158" t="s">
        <v>557</v>
      </c>
      <c r="D26702" s="159">
        <v>404.9</v>
      </c>
    </row>
    <row r="26703" spans="3:4" ht="15" hidden="1" customHeight="1" x14ac:dyDescent="0.25">
      <c r="C26703" s="160" t="s">
        <v>312</v>
      </c>
      <c r="D26703" s="161">
        <v>65.62</v>
      </c>
    </row>
    <row r="26704" spans="3:4" ht="15" hidden="1" customHeight="1" x14ac:dyDescent="0.25">
      <c r="C26704" s="158" t="s">
        <v>546</v>
      </c>
      <c r="D26704" s="159">
        <v>551.46</v>
      </c>
    </row>
    <row r="26705" spans="3:4" ht="15" hidden="1" customHeight="1" x14ac:dyDescent="0.25">
      <c r="C26705" s="160" t="s">
        <v>552</v>
      </c>
      <c r="D26705" s="161">
        <v>1231.28</v>
      </c>
    </row>
    <row r="26706" spans="3:4" ht="15" hidden="1" customHeight="1" x14ac:dyDescent="0.25">
      <c r="C26706" s="158" t="s">
        <v>542</v>
      </c>
      <c r="D26706" s="159">
        <v>505.4</v>
      </c>
    </row>
    <row r="26707" spans="3:4" ht="15" hidden="1" customHeight="1" x14ac:dyDescent="0.25">
      <c r="C26707" s="160" t="s">
        <v>547</v>
      </c>
      <c r="D26707" s="161">
        <v>644.67999999999995</v>
      </c>
    </row>
    <row r="26708" spans="3:4" ht="15" hidden="1" customHeight="1" x14ac:dyDescent="0.25">
      <c r="C26708" s="158" t="s">
        <v>546</v>
      </c>
      <c r="D26708" s="159">
        <v>308.85000000000002</v>
      </c>
    </row>
    <row r="26709" spans="3:4" ht="15" hidden="1" customHeight="1" x14ac:dyDescent="0.25">
      <c r="C26709" s="160" t="s">
        <v>550</v>
      </c>
      <c r="D26709" s="161">
        <v>681.6</v>
      </c>
    </row>
    <row r="26710" spans="3:4" ht="15" hidden="1" customHeight="1" x14ac:dyDescent="0.25">
      <c r="C26710" s="158" t="s">
        <v>543</v>
      </c>
      <c r="D26710" s="159">
        <v>815.54</v>
      </c>
    </row>
    <row r="26711" spans="3:4" ht="15" hidden="1" customHeight="1" x14ac:dyDescent="0.25">
      <c r="C26711" s="160" t="s">
        <v>547</v>
      </c>
      <c r="D26711" s="161">
        <v>274.25</v>
      </c>
    </row>
    <row r="26712" spans="3:4" ht="15" hidden="1" customHeight="1" x14ac:dyDescent="0.25">
      <c r="C26712" s="158" t="s">
        <v>549</v>
      </c>
      <c r="D26712" s="159">
        <v>535.64</v>
      </c>
    </row>
    <row r="26713" spans="3:4" ht="15" hidden="1" customHeight="1" x14ac:dyDescent="0.25">
      <c r="C26713" s="160" t="s">
        <v>542</v>
      </c>
      <c r="D26713" s="161">
        <v>1003.69</v>
      </c>
    </row>
    <row r="26714" spans="3:4" ht="15" hidden="1" customHeight="1" x14ac:dyDescent="0.25">
      <c r="C26714" s="158" t="s">
        <v>542</v>
      </c>
      <c r="D26714" s="159">
        <v>989.86</v>
      </c>
    </row>
    <row r="26715" spans="3:4" ht="15" hidden="1" customHeight="1" x14ac:dyDescent="0.25">
      <c r="C26715" s="160" t="s">
        <v>540</v>
      </c>
      <c r="D26715" s="161">
        <v>569.96</v>
      </c>
    </row>
    <row r="26716" spans="3:4" ht="15" hidden="1" customHeight="1" x14ac:dyDescent="0.25">
      <c r="C26716" s="158" t="s">
        <v>543</v>
      </c>
      <c r="D26716" s="159">
        <v>588.32000000000005</v>
      </c>
    </row>
    <row r="26717" spans="3:4" ht="15" hidden="1" customHeight="1" x14ac:dyDescent="0.25">
      <c r="C26717" s="160" t="s">
        <v>541</v>
      </c>
      <c r="D26717" s="161">
        <v>412.09</v>
      </c>
    </row>
    <row r="26718" spans="3:4" ht="15" hidden="1" customHeight="1" x14ac:dyDescent="0.25">
      <c r="C26718" s="158" t="s">
        <v>540</v>
      </c>
      <c r="D26718" s="159">
        <v>1049.3699999999999</v>
      </c>
    </row>
    <row r="26719" spans="3:4" ht="15" hidden="1" customHeight="1" x14ac:dyDescent="0.25">
      <c r="C26719" s="160" t="s">
        <v>312</v>
      </c>
      <c r="D26719" s="161">
        <v>610.52</v>
      </c>
    </row>
    <row r="26720" spans="3:4" ht="15" hidden="1" customHeight="1" x14ac:dyDescent="0.25">
      <c r="C26720" s="158" t="s">
        <v>552</v>
      </c>
      <c r="D26720" s="159">
        <v>1026.72</v>
      </c>
    </row>
    <row r="26721" spans="3:4" ht="15" hidden="1" customHeight="1" x14ac:dyDescent="0.25">
      <c r="C26721" s="160" t="s">
        <v>543</v>
      </c>
      <c r="D26721" s="161">
        <v>458.58</v>
      </c>
    </row>
    <row r="26722" spans="3:4" ht="15" hidden="1" customHeight="1" x14ac:dyDescent="0.25">
      <c r="C26722" s="158" t="s">
        <v>312</v>
      </c>
      <c r="D26722" s="159">
        <v>1208.03</v>
      </c>
    </row>
    <row r="26723" spans="3:4" ht="15" hidden="1" customHeight="1" x14ac:dyDescent="0.25">
      <c r="C26723" s="160" t="s">
        <v>307</v>
      </c>
      <c r="D26723" s="161">
        <v>746.18</v>
      </c>
    </row>
    <row r="26724" spans="3:4" ht="15" hidden="1" customHeight="1" x14ac:dyDescent="0.25">
      <c r="C26724" s="158" t="s">
        <v>312</v>
      </c>
      <c r="D26724" s="159">
        <v>1055.0999999999999</v>
      </c>
    </row>
    <row r="26725" spans="3:4" ht="15" hidden="1" customHeight="1" x14ac:dyDescent="0.25">
      <c r="C26725" s="160" t="s">
        <v>553</v>
      </c>
      <c r="D26725" s="161">
        <v>587.28</v>
      </c>
    </row>
    <row r="26726" spans="3:4" ht="15" hidden="1" customHeight="1" x14ac:dyDescent="0.25">
      <c r="C26726" s="158" t="s">
        <v>539</v>
      </c>
      <c r="D26726" s="159">
        <v>331.23</v>
      </c>
    </row>
    <row r="26727" spans="3:4" ht="15" hidden="1" customHeight="1" x14ac:dyDescent="0.25">
      <c r="C26727" s="160" t="s">
        <v>544</v>
      </c>
      <c r="D26727" s="161">
        <v>1033.46</v>
      </c>
    </row>
    <row r="26728" spans="3:4" ht="15" hidden="1" customHeight="1" x14ac:dyDescent="0.25">
      <c r="C26728" s="158" t="s">
        <v>309</v>
      </c>
      <c r="D26728" s="159">
        <v>964.69</v>
      </c>
    </row>
    <row r="26729" spans="3:4" ht="15" hidden="1" customHeight="1" x14ac:dyDescent="0.25">
      <c r="C26729" s="160" t="s">
        <v>542</v>
      </c>
      <c r="D26729" s="161">
        <v>576.16</v>
      </c>
    </row>
    <row r="26730" spans="3:4" ht="15" hidden="1" customHeight="1" x14ac:dyDescent="0.25">
      <c r="C26730" s="158" t="s">
        <v>556</v>
      </c>
      <c r="D26730" s="159">
        <v>13.4</v>
      </c>
    </row>
    <row r="26731" spans="3:4" ht="15" hidden="1" customHeight="1" x14ac:dyDescent="0.25">
      <c r="C26731" s="160" t="s">
        <v>547</v>
      </c>
      <c r="D26731" s="161">
        <v>376.3</v>
      </c>
    </row>
    <row r="26732" spans="3:4" ht="15" hidden="1" customHeight="1" x14ac:dyDescent="0.25">
      <c r="C26732" s="158" t="s">
        <v>558</v>
      </c>
      <c r="D26732" s="159">
        <v>839.84</v>
      </c>
    </row>
    <row r="26733" spans="3:4" ht="15" hidden="1" customHeight="1" x14ac:dyDescent="0.25">
      <c r="C26733" s="160" t="s">
        <v>544</v>
      </c>
      <c r="D26733" s="161">
        <v>608.6</v>
      </c>
    </row>
    <row r="26734" spans="3:4" ht="15" hidden="1" customHeight="1" x14ac:dyDescent="0.25">
      <c r="C26734" s="158" t="s">
        <v>546</v>
      </c>
      <c r="D26734" s="159">
        <v>737.95</v>
      </c>
    </row>
    <row r="26735" spans="3:4" ht="15" hidden="1" customHeight="1" x14ac:dyDescent="0.25">
      <c r="C26735" s="160" t="s">
        <v>539</v>
      </c>
      <c r="D26735" s="161">
        <v>354.54</v>
      </c>
    </row>
    <row r="26736" spans="3:4" ht="15" hidden="1" customHeight="1" x14ac:dyDescent="0.25">
      <c r="C26736" s="158" t="s">
        <v>542</v>
      </c>
      <c r="D26736" s="159">
        <v>774.95</v>
      </c>
    </row>
    <row r="26737" spans="3:4" ht="15" hidden="1" customHeight="1" x14ac:dyDescent="0.25">
      <c r="C26737" s="160" t="s">
        <v>545</v>
      </c>
      <c r="D26737" s="161">
        <v>1008.19</v>
      </c>
    </row>
    <row r="26738" spans="3:4" ht="15" hidden="1" customHeight="1" x14ac:dyDescent="0.25">
      <c r="C26738" s="158" t="s">
        <v>556</v>
      </c>
      <c r="D26738" s="159">
        <v>211.01</v>
      </c>
    </row>
    <row r="26739" spans="3:4" ht="15" hidden="1" customHeight="1" x14ac:dyDescent="0.25">
      <c r="C26739" s="160" t="s">
        <v>552</v>
      </c>
      <c r="D26739" s="161">
        <v>640.20000000000005</v>
      </c>
    </row>
    <row r="26740" spans="3:4" ht="15" hidden="1" customHeight="1" x14ac:dyDescent="0.25">
      <c r="C26740" s="158" t="s">
        <v>548</v>
      </c>
      <c r="D26740" s="159">
        <v>223.87</v>
      </c>
    </row>
    <row r="26741" spans="3:4" ht="15" hidden="1" customHeight="1" x14ac:dyDescent="0.25">
      <c r="C26741" s="160" t="s">
        <v>312</v>
      </c>
      <c r="D26741" s="161">
        <v>722.2</v>
      </c>
    </row>
    <row r="26742" spans="3:4" ht="15" hidden="1" customHeight="1" x14ac:dyDescent="0.25">
      <c r="C26742" s="158" t="s">
        <v>541</v>
      </c>
      <c r="D26742" s="159">
        <v>450.67</v>
      </c>
    </row>
    <row r="26743" spans="3:4" ht="15" hidden="1" customHeight="1" x14ac:dyDescent="0.25">
      <c r="C26743" s="160" t="s">
        <v>542</v>
      </c>
      <c r="D26743" s="161">
        <v>856.38</v>
      </c>
    </row>
    <row r="26744" spans="3:4" ht="15" hidden="1" customHeight="1" x14ac:dyDescent="0.25">
      <c r="C26744" s="158" t="s">
        <v>309</v>
      </c>
      <c r="D26744" s="159">
        <v>774.79</v>
      </c>
    </row>
    <row r="26745" spans="3:4" ht="15" hidden="1" customHeight="1" x14ac:dyDescent="0.25">
      <c r="C26745" s="160" t="s">
        <v>553</v>
      </c>
      <c r="D26745" s="161">
        <v>668.18</v>
      </c>
    </row>
    <row r="26746" spans="3:4" ht="15" hidden="1" customHeight="1" x14ac:dyDescent="0.25">
      <c r="C26746" s="158" t="s">
        <v>540</v>
      </c>
      <c r="D26746" s="159">
        <v>537.23</v>
      </c>
    </row>
    <row r="26747" spans="3:4" ht="15" hidden="1" customHeight="1" x14ac:dyDescent="0.25">
      <c r="C26747" s="160" t="s">
        <v>552</v>
      </c>
      <c r="D26747" s="161">
        <v>454.19</v>
      </c>
    </row>
    <row r="26748" spans="3:4" ht="15" hidden="1" customHeight="1" x14ac:dyDescent="0.25">
      <c r="C26748" s="158" t="s">
        <v>307</v>
      </c>
      <c r="D26748" s="159">
        <v>1117.1099999999999</v>
      </c>
    </row>
    <row r="26749" spans="3:4" ht="15" hidden="1" customHeight="1" x14ac:dyDescent="0.25">
      <c r="C26749" s="160" t="s">
        <v>551</v>
      </c>
      <c r="D26749" s="161">
        <v>1105.75</v>
      </c>
    </row>
    <row r="26750" spans="3:4" ht="15" hidden="1" customHeight="1" x14ac:dyDescent="0.25">
      <c r="C26750" s="158" t="s">
        <v>552</v>
      </c>
      <c r="D26750" s="159">
        <v>1251.8399999999999</v>
      </c>
    </row>
    <row r="26751" spans="3:4" ht="15" hidden="1" customHeight="1" x14ac:dyDescent="0.25">
      <c r="C26751" s="160" t="s">
        <v>553</v>
      </c>
      <c r="D26751" s="161">
        <v>635.53</v>
      </c>
    </row>
    <row r="26752" spans="3:4" ht="15" hidden="1" customHeight="1" x14ac:dyDescent="0.25">
      <c r="C26752" s="158" t="s">
        <v>542</v>
      </c>
      <c r="D26752" s="159">
        <v>150.69</v>
      </c>
    </row>
    <row r="26753" spans="3:4" ht="15" hidden="1" customHeight="1" x14ac:dyDescent="0.25">
      <c r="C26753" s="160" t="s">
        <v>543</v>
      </c>
      <c r="D26753" s="161">
        <v>724.79</v>
      </c>
    </row>
    <row r="26754" spans="3:4" ht="15" hidden="1" customHeight="1" x14ac:dyDescent="0.25">
      <c r="C26754" s="158" t="s">
        <v>312</v>
      </c>
      <c r="D26754" s="159">
        <v>703.63</v>
      </c>
    </row>
    <row r="26755" spans="3:4" ht="15" hidden="1" customHeight="1" x14ac:dyDescent="0.25">
      <c r="C26755" s="160" t="s">
        <v>312</v>
      </c>
      <c r="D26755" s="161">
        <v>980.77</v>
      </c>
    </row>
    <row r="26756" spans="3:4" ht="15" hidden="1" customHeight="1" x14ac:dyDescent="0.25">
      <c r="C26756" s="158" t="s">
        <v>307</v>
      </c>
      <c r="D26756" s="159">
        <v>852.12</v>
      </c>
    </row>
    <row r="26757" spans="3:4" ht="15" hidden="1" customHeight="1" x14ac:dyDescent="0.25">
      <c r="C26757" s="160" t="s">
        <v>547</v>
      </c>
      <c r="D26757" s="161">
        <v>798.42</v>
      </c>
    </row>
    <row r="26758" spans="3:4" ht="15" hidden="1" customHeight="1" x14ac:dyDescent="0.25">
      <c r="C26758" s="158" t="s">
        <v>546</v>
      </c>
      <c r="D26758" s="159">
        <v>1266.22</v>
      </c>
    </row>
    <row r="26759" spans="3:4" ht="15" hidden="1" customHeight="1" x14ac:dyDescent="0.25">
      <c r="C26759" s="160" t="s">
        <v>555</v>
      </c>
      <c r="D26759" s="161">
        <v>754.83</v>
      </c>
    </row>
    <row r="26760" spans="3:4" ht="15" hidden="1" customHeight="1" x14ac:dyDescent="0.25">
      <c r="C26760" s="158" t="s">
        <v>549</v>
      </c>
      <c r="D26760" s="159">
        <v>422.18</v>
      </c>
    </row>
    <row r="26761" spans="3:4" ht="15" hidden="1" customHeight="1" x14ac:dyDescent="0.25">
      <c r="C26761" s="160" t="s">
        <v>554</v>
      </c>
      <c r="D26761" s="161">
        <v>25.81</v>
      </c>
    </row>
    <row r="26762" spans="3:4" ht="15" hidden="1" customHeight="1" x14ac:dyDescent="0.25">
      <c r="C26762" s="158" t="s">
        <v>544</v>
      </c>
      <c r="D26762" s="159">
        <v>1027.99</v>
      </c>
    </row>
    <row r="26763" spans="3:4" ht="15" hidden="1" customHeight="1" x14ac:dyDescent="0.25">
      <c r="C26763" s="160" t="s">
        <v>543</v>
      </c>
      <c r="D26763" s="161">
        <v>645.70000000000005</v>
      </c>
    </row>
    <row r="26764" spans="3:4" ht="15" hidden="1" customHeight="1" x14ac:dyDescent="0.25">
      <c r="C26764" s="158" t="s">
        <v>549</v>
      </c>
      <c r="D26764" s="159">
        <v>260.8</v>
      </c>
    </row>
    <row r="26765" spans="3:4" ht="15" hidden="1" customHeight="1" x14ac:dyDescent="0.25">
      <c r="C26765" s="160" t="s">
        <v>555</v>
      </c>
      <c r="D26765" s="161">
        <v>328.23</v>
      </c>
    </row>
    <row r="26766" spans="3:4" ht="15" hidden="1" customHeight="1" x14ac:dyDescent="0.25">
      <c r="C26766" s="158" t="s">
        <v>540</v>
      </c>
      <c r="D26766" s="159">
        <v>272.16000000000003</v>
      </c>
    </row>
    <row r="26767" spans="3:4" ht="15" hidden="1" customHeight="1" x14ac:dyDescent="0.25">
      <c r="C26767" s="160" t="s">
        <v>549</v>
      </c>
      <c r="D26767" s="161">
        <v>874.73</v>
      </c>
    </row>
    <row r="26768" spans="3:4" ht="15" hidden="1" customHeight="1" x14ac:dyDescent="0.25">
      <c r="C26768" s="158" t="s">
        <v>556</v>
      </c>
      <c r="D26768" s="159">
        <v>1053.8399999999999</v>
      </c>
    </row>
    <row r="26769" spans="3:4" ht="15" hidden="1" customHeight="1" x14ac:dyDescent="0.25">
      <c r="C26769" s="160" t="s">
        <v>309</v>
      </c>
      <c r="D26769" s="161">
        <v>632.30999999999995</v>
      </c>
    </row>
    <row r="26770" spans="3:4" ht="15" hidden="1" customHeight="1" x14ac:dyDescent="0.25">
      <c r="C26770" s="158" t="s">
        <v>540</v>
      </c>
      <c r="D26770" s="159">
        <v>912.26</v>
      </c>
    </row>
    <row r="26771" spans="3:4" ht="15" hidden="1" customHeight="1" x14ac:dyDescent="0.25">
      <c r="C26771" s="160" t="s">
        <v>544</v>
      </c>
      <c r="D26771" s="161">
        <v>1087.22</v>
      </c>
    </row>
    <row r="26772" spans="3:4" ht="15" hidden="1" customHeight="1" x14ac:dyDescent="0.25">
      <c r="C26772" s="158" t="s">
        <v>308</v>
      </c>
      <c r="D26772" s="159">
        <v>651.47</v>
      </c>
    </row>
    <row r="26773" spans="3:4" ht="15" hidden="1" customHeight="1" x14ac:dyDescent="0.25">
      <c r="C26773" s="160" t="s">
        <v>308</v>
      </c>
      <c r="D26773" s="161">
        <v>197.7</v>
      </c>
    </row>
    <row r="26774" spans="3:4" ht="15" hidden="1" customHeight="1" x14ac:dyDescent="0.25">
      <c r="C26774" s="158" t="s">
        <v>540</v>
      </c>
      <c r="D26774" s="159">
        <v>549.5</v>
      </c>
    </row>
    <row r="26775" spans="3:4" ht="15" hidden="1" customHeight="1" x14ac:dyDescent="0.25">
      <c r="C26775" s="160" t="s">
        <v>554</v>
      </c>
      <c r="D26775" s="161">
        <v>562</v>
      </c>
    </row>
    <row r="26776" spans="3:4" ht="15" hidden="1" customHeight="1" x14ac:dyDescent="0.25">
      <c r="C26776" s="158" t="s">
        <v>545</v>
      </c>
      <c r="D26776" s="159">
        <v>624.76</v>
      </c>
    </row>
    <row r="26777" spans="3:4" ht="15" hidden="1" customHeight="1" x14ac:dyDescent="0.25">
      <c r="C26777" s="160" t="s">
        <v>539</v>
      </c>
      <c r="D26777" s="161">
        <v>578.70000000000005</v>
      </c>
    </row>
    <row r="26778" spans="3:4" ht="15" hidden="1" customHeight="1" x14ac:dyDescent="0.25">
      <c r="C26778" s="158" t="s">
        <v>542</v>
      </c>
      <c r="D26778" s="159">
        <v>369.32</v>
      </c>
    </row>
    <row r="26779" spans="3:4" ht="15" hidden="1" customHeight="1" x14ac:dyDescent="0.25">
      <c r="C26779" s="160" t="s">
        <v>543</v>
      </c>
      <c r="D26779" s="161">
        <v>443.77</v>
      </c>
    </row>
    <row r="26780" spans="3:4" ht="15" hidden="1" customHeight="1" x14ac:dyDescent="0.25">
      <c r="C26780" s="158" t="s">
        <v>551</v>
      </c>
      <c r="D26780" s="159">
        <v>508.37</v>
      </c>
    </row>
    <row r="26781" spans="3:4" ht="15" hidden="1" customHeight="1" x14ac:dyDescent="0.25">
      <c r="C26781" s="160" t="s">
        <v>544</v>
      </c>
      <c r="D26781" s="161">
        <v>388.78</v>
      </c>
    </row>
    <row r="26782" spans="3:4" ht="15" hidden="1" customHeight="1" x14ac:dyDescent="0.25">
      <c r="C26782" s="158" t="s">
        <v>542</v>
      </c>
      <c r="D26782" s="159">
        <v>1281.92</v>
      </c>
    </row>
    <row r="26783" spans="3:4" ht="15" hidden="1" customHeight="1" x14ac:dyDescent="0.25">
      <c r="C26783" s="160" t="s">
        <v>540</v>
      </c>
      <c r="D26783" s="161">
        <v>436.12</v>
      </c>
    </row>
    <row r="26784" spans="3:4" ht="15" hidden="1" customHeight="1" x14ac:dyDescent="0.25">
      <c r="C26784" s="158" t="s">
        <v>312</v>
      </c>
      <c r="D26784" s="159">
        <v>1096.76</v>
      </c>
    </row>
    <row r="26785" spans="3:4" ht="15" hidden="1" customHeight="1" x14ac:dyDescent="0.25">
      <c r="C26785" s="160" t="s">
        <v>548</v>
      </c>
      <c r="D26785" s="161">
        <v>447</v>
      </c>
    </row>
    <row r="26786" spans="3:4" ht="15" hidden="1" customHeight="1" x14ac:dyDescent="0.25">
      <c r="C26786" s="158" t="s">
        <v>312</v>
      </c>
      <c r="D26786" s="159">
        <v>855.01</v>
      </c>
    </row>
    <row r="26787" spans="3:4" ht="15" hidden="1" customHeight="1" x14ac:dyDescent="0.25">
      <c r="C26787" s="160" t="s">
        <v>553</v>
      </c>
      <c r="D26787" s="161">
        <v>1290.46</v>
      </c>
    </row>
    <row r="26788" spans="3:4" ht="15" hidden="1" customHeight="1" x14ac:dyDescent="0.25">
      <c r="C26788" s="158" t="s">
        <v>542</v>
      </c>
      <c r="D26788" s="159">
        <v>638.17999999999995</v>
      </c>
    </row>
    <row r="26789" spans="3:4" ht="15" hidden="1" customHeight="1" x14ac:dyDescent="0.25">
      <c r="C26789" s="160" t="s">
        <v>312</v>
      </c>
      <c r="D26789" s="161">
        <v>1161.8399999999999</v>
      </c>
    </row>
    <row r="26790" spans="3:4" ht="15" hidden="1" customHeight="1" x14ac:dyDescent="0.25">
      <c r="C26790" s="158" t="s">
        <v>542</v>
      </c>
      <c r="D26790" s="159">
        <v>729.37</v>
      </c>
    </row>
    <row r="26791" spans="3:4" ht="15" hidden="1" customHeight="1" x14ac:dyDescent="0.25">
      <c r="C26791" s="160" t="s">
        <v>551</v>
      </c>
      <c r="D26791" s="161">
        <v>767.87</v>
      </c>
    </row>
    <row r="26792" spans="3:4" ht="15" hidden="1" customHeight="1" x14ac:dyDescent="0.25">
      <c r="C26792" s="158" t="s">
        <v>540</v>
      </c>
      <c r="D26792" s="159">
        <v>894.6</v>
      </c>
    </row>
    <row r="26793" spans="3:4" ht="15" hidden="1" customHeight="1" x14ac:dyDescent="0.25">
      <c r="C26793" s="160" t="s">
        <v>551</v>
      </c>
      <c r="D26793" s="161">
        <v>726.17</v>
      </c>
    </row>
    <row r="26794" spans="3:4" ht="15" hidden="1" customHeight="1" x14ac:dyDescent="0.25">
      <c r="C26794" s="158" t="s">
        <v>546</v>
      </c>
      <c r="D26794" s="159">
        <v>816.18</v>
      </c>
    </row>
    <row r="26795" spans="3:4" ht="15" hidden="1" customHeight="1" x14ac:dyDescent="0.25">
      <c r="C26795" s="160" t="s">
        <v>546</v>
      </c>
      <c r="D26795" s="161">
        <v>704.74</v>
      </c>
    </row>
    <row r="26796" spans="3:4" ht="15" hidden="1" customHeight="1" x14ac:dyDescent="0.25">
      <c r="C26796" s="158" t="s">
        <v>308</v>
      </c>
      <c r="D26796" s="159">
        <v>812.41</v>
      </c>
    </row>
    <row r="26797" spans="3:4" ht="15" hidden="1" customHeight="1" x14ac:dyDescent="0.25">
      <c r="C26797" s="160" t="s">
        <v>543</v>
      </c>
      <c r="D26797" s="161">
        <v>1207.99</v>
      </c>
    </row>
    <row r="26798" spans="3:4" ht="15" hidden="1" customHeight="1" x14ac:dyDescent="0.25">
      <c r="C26798" s="158" t="s">
        <v>312</v>
      </c>
      <c r="D26798" s="159">
        <v>247.18</v>
      </c>
    </row>
    <row r="26799" spans="3:4" ht="15" hidden="1" customHeight="1" x14ac:dyDescent="0.25">
      <c r="C26799" s="160" t="s">
        <v>543</v>
      </c>
      <c r="D26799" s="161">
        <v>319.91000000000003</v>
      </c>
    </row>
    <row r="26800" spans="3:4" ht="15" hidden="1" customHeight="1" x14ac:dyDescent="0.25">
      <c r="C26800" s="158" t="s">
        <v>548</v>
      </c>
      <c r="D26800" s="159">
        <v>792.31</v>
      </c>
    </row>
    <row r="26801" spans="3:4" ht="15" hidden="1" customHeight="1" x14ac:dyDescent="0.25">
      <c r="C26801" s="160" t="s">
        <v>553</v>
      </c>
      <c r="D26801" s="161">
        <v>233.93</v>
      </c>
    </row>
    <row r="26802" spans="3:4" ht="15" hidden="1" customHeight="1" x14ac:dyDescent="0.25">
      <c r="C26802" s="158" t="s">
        <v>553</v>
      </c>
      <c r="D26802" s="159">
        <v>614.35</v>
      </c>
    </row>
    <row r="26803" spans="3:4" ht="15" hidden="1" customHeight="1" x14ac:dyDescent="0.25">
      <c r="C26803" s="160" t="s">
        <v>540</v>
      </c>
      <c r="D26803" s="161">
        <v>593.37</v>
      </c>
    </row>
    <row r="26804" spans="3:4" ht="15" hidden="1" customHeight="1" x14ac:dyDescent="0.25">
      <c r="C26804" s="158" t="s">
        <v>554</v>
      </c>
      <c r="D26804" s="159">
        <v>925.61</v>
      </c>
    </row>
    <row r="26805" spans="3:4" ht="15" hidden="1" customHeight="1" x14ac:dyDescent="0.25">
      <c r="C26805" s="160" t="s">
        <v>556</v>
      </c>
      <c r="D26805" s="161">
        <v>157.38</v>
      </c>
    </row>
    <row r="26806" spans="3:4" ht="15" hidden="1" customHeight="1" x14ac:dyDescent="0.25">
      <c r="C26806" s="158" t="s">
        <v>554</v>
      </c>
      <c r="D26806" s="159">
        <v>989.04</v>
      </c>
    </row>
    <row r="26807" spans="3:4" ht="15" hidden="1" customHeight="1" x14ac:dyDescent="0.25">
      <c r="C26807" s="160" t="s">
        <v>553</v>
      </c>
      <c r="D26807" s="161">
        <v>412.88</v>
      </c>
    </row>
    <row r="26808" spans="3:4" ht="15" hidden="1" customHeight="1" x14ac:dyDescent="0.25">
      <c r="C26808" s="158" t="s">
        <v>543</v>
      </c>
      <c r="D26808" s="159">
        <v>147.94999999999999</v>
      </c>
    </row>
    <row r="26809" spans="3:4" ht="15" hidden="1" customHeight="1" x14ac:dyDescent="0.25">
      <c r="C26809" s="160" t="s">
        <v>556</v>
      </c>
      <c r="D26809" s="161">
        <v>389.76</v>
      </c>
    </row>
    <row r="26810" spans="3:4" ht="15" hidden="1" customHeight="1" x14ac:dyDescent="0.25">
      <c r="C26810" s="158" t="s">
        <v>546</v>
      </c>
      <c r="D26810" s="159">
        <v>707.55</v>
      </c>
    </row>
    <row r="26811" spans="3:4" ht="15" hidden="1" customHeight="1" x14ac:dyDescent="0.25">
      <c r="C26811" s="160" t="s">
        <v>547</v>
      </c>
      <c r="D26811" s="161">
        <v>398.32</v>
      </c>
    </row>
    <row r="26812" spans="3:4" ht="15" hidden="1" customHeight="1" x14ac:dyDescent="0.25">
      <c r="C26812" s="158" t="s">
        <v>544</v>
      </c>
      <c r="D26812" s="159">
        <v>179.5</v>
      </c>
    </row>
    <row r="26813" spans="3:4" ht="15" hidden="1" customHeight="1" x14ac:dyDescent="0.25">
      <c r="C26813" s="160" t="s">
        <v>541</v>
      </c>
      <c r="D26813" s="161">
        <v>981.18</v>
      </c>
    </row>
    <row r="26814" spans="3:4" ht="15" hidden="1" customHeight="1" x14ac:dyDescent="0.25">
      <c r="C26814" s="158" t="s">
        <v>544</v>
      </c>
      <c r="D26814" s="159">
        <v>106.6</v>
      </c>
    </row>
    <row r="26815" spans="3:4" ht="15" hidden="1" customHeight="1" x14ac:dyDescent="0.25">
      <c r="C26815" s="160" t="s">
        <v>547</v>
      </c>
      <c r="D26815" s="161">
        <v>289.08</v>
      </c>
    </row>
    <row r="26816" spans="3:4" ht="15" hidden="1" customHeight="1" x14ac:dyDescent="0.25">
      <c r="C26816" s="158" t="s">
        <v>539</v>
      </c>
      <c r="D26816" s="159">
        <v>807.39</v>
      </c>
    </row>
    <row r="26817" spans="3:4" ht="15" hidden="1" customHeight="1" x14ac:dyDescent="0.25">
      <c r="C26817" s="160" t="s">
        <v>541</v>
      </c>
      <c r="D26817" s="161">
        <v>403.29</v>
      </c>
    </row>
    <row r="26818" spans="3:4" ht="15" hidden="1" customHeight="1" x14ac:dyDescent="0.25">
      <c r="C26818" s="158" t="s">
        <v>546</v>
      </c>
      <c r="D26818" s="159">
        <v>1167.54</v>
      </c>
    </row>
    <row r="26819" spans="3:4" ht="15" hidden="1" customHeight="1" x14ac:dyDescent="0.25">
      <c r="C26819" s="160" t="s">
        <v>545</v>
      </c>
      <c r="D26819" s="161">
        <v>201.36</v>
      </c>
    </row>
    <row r="26820" spans="3:4" ht="15" hidden="1" customHeight="1" x14ac:dyDescent="0.25">
      <c r="C26820" s="158" t="s">
        <v>545</v>
      </c>
      <c r="D26820" s="159">
        <v>147.87</v>
      </c>
    </row>
    <row r="26821" spans="3:4" ht="15" hidden="1" customHeight="1" x14ac:dyDescent="0.25">
      <c r="C26821" s="160" t="s">
        <v>545</v>
      </c>
      <c r="D26821" s="161">
        <v>954.86</v>
      </c>
    </row>
    <row r="26822" spans="3:4" ht="15" hidden="1" customHeight="1" x14ac:dyDescent="0.25">
      <c r="C26822" s="158" t="s">
        <v>541</v>
      </c>
      <c r="D26822" s="159">
        <v>919.67</v>
      </c>
    </row>
    <row r="26823" spans="3:4" ht="15" hidden="1" customHeight="1" x14ac:dyDescent="0.25">
      <c r="C26823" s="160" t="s">
        <v>544</v>
      </c>
      <c r="D26823" s="161">
        <v>529.74</v>
      </c>
    </row>
    <row r="26824" spans="3:4" ht="15" hidden="1" customHeight="1" x14ac:dyDescent="0.25">
      <c r="C26824" s="158" t="s">
        <v>542</v>
      </c>
      <c r="D26824" s="159">
        <v>764.41</v>
      </c>
    </row>
    <row r="26825" spans="3:4" ht="15" hidden="1" customHeight="1" x14ac:dyDescent="0.25">
      <c r="C26825" s="160" t="s">
        <v>552</v>
      </c>
      <c r="D26825" s="161">
        <v>606.54</v>
      </c>
    </row>
    <row r="26826" spans="3:4" ht="15" hidden="1" customHeight="1" x14ac:dyDescent="0.25">
      <c r="C26826" s="158" t="s">
        <v>542</v>
      </c>
      <c r="D26826" s="159">
        <v>657.35</v>
      </c>
    </row>
    <row r="26827" spans="3:4" ht="15" hidden="1" customHeight="1" x14ac:dyDescent="0.25">
      <c r="C26827" s="160" t="s">
        <v>308</v>
      </c>
      <c r="D26827" s="161">
        <v>658.34</v>
      </c>
    </row>
    <row r="26828" spans="3:4" ht="15" hidden="1" customHeight="1" x14ac:dyDescent="0.25">
      <c r="C26828" s="158" t="s">
        <v>551</v>
      </c>
      <c r="D26828" s="159">
        <v>722.61</v>
      </c>
    </row>
    <row r="26829" spans="3:4" ht="15" hidden="1" customHeight="1" x14ac:dyDescent="0.25">
      <c r="C26829" s="160" t="s">
        <v>308</v>
      </c>
      <c r="D26829" s="161">
        <v>1059.67</v>
      </c>
    </row>
    <row r="26830" spans="3:4" ht="15" hidden="1" customHeight="1" x14ac:dyDescent="0.25">
      <c r="C26830" s="158" t="s">
        <v>557</v>
      </c>
      <c r="D26830" s="159">
        <v>379.77</v>
      </c>
    </row>
    <row r="26831" spans="3:4" ht="15" hidden="1" customHeight="1" x14ac:dyDescent="0.25">
      <c r="C26831" s="160" t="s">
        <v>556</v>
      </c>
      <c r="D26831" s="161">
        <v>318.62</v>
      </c>
    </row>
    <row r="26832" spans="3:4" ht="15" hidden="1" customHeight="1" x14ac:dyDescent="0.25">
      <c r="C26832" s="158" t="s">
        <v>552</v>
      </c>
      <c r="D26832" s="159">
        <v>1256.44</v>
      </c>
    </row>
    <row r="26833" spans="3:4" ht="15" hidden="1" customHeight="1" x14ac:dyDescent="0.25">
      <c r="C26833" s="160" t="s">
        <v>540</v>
      </c>
      <c r="D26833" s="161">
        <v>383.62</v>
      </c>
    </row>
    <row r="26834" spans="3:4" ht="15" hidden="1" customHeight="1" x14ac:dyDescent="0.25">
      <c r="C26834" s="158" t="s">
        <v>548</v>
      </c>
      <c r="D26834" s="159">
        <v>1069.18</v>
      </c>
    </row>
    <row r="26835" spans="3:4" ht="15" hidden="1" customHeight="1" x14ac:dyDescent="0.25">
      <c r="C26835" s="160" t="s">
        <v>540</v>
      </c>
      <c r="D26835" s="161">
        <v>81.599999999999994</v>
      </c>
    </row>
    <row r="26836" spans="3:4" ht="15" hidden="1" customHeight="1" x14ac:dyDescent="0.25">
      <c r="C26836" s="158" t="s">
        <v>307</v>
      </c>
      <c r="D26836" s="159">
        <v>39.22</v>
      </c>
    </row>
    <row r="26837" spans="3:4" ht="15" hidden="1" customHeight="1" x14ac:dyDescent="0.25">
      <c r="C26837" s="160" t="s">
        <v>539</v>
      </c>
      <c r="D26837" s="161">
        <v>457.24</v>
      </c>
    </row>
    <row r="26838" spans="3:4" ht="15" hidden="1" customHeight="1" x14ac:dyDescent="0.25">
      <c r="C26838" s="158" t="s">
        <v>553</v>
      </c>
      <c r="D26838" s="159">
        <v>330.59</v>
      </c>
    </row>
    <row r="26839" spans="3:4" ht="15" hidden="1" customHeight="1" x14ac:dyDescent="0.25">
      <c r="C26839" s="160" t="s">
        <v>542</v>
      </c>
      <c r="D26839" s="161">
        <v>963.13</v>
      </c>
    </row>
    <row r="26840" spans="3:4" ht="15" hidden="1" customHeight="1" x14ac:dyDescent="0.25">
      <c r="C26840" s="158" t="s">
        <v>539</v>
      </c>
      <c r="D26840" s="159">
        <v>721.22</v>
      </c>
    </row>
    <row r="26841" spans="3:4" ht="15" hidden="1" customHeight="1" x14ac:dyDescent="0.25">
      <c r="C26841" s="160" t="s">
        <v>546</v>
      </c>
      <c r="D26841" s="161">
        <v>1076.01</v>
      </c>
    </row>
    <row r="26842" spans="3:4" ht="15" hidden="1" customHeight="1" x14ac:dyDescent="0.25">
      <c r="C26842" s="158" t="s">
        <v>309</v>
      </c>
      <c r="D26842" s="159">
        <v>303.97000000000003</v>
      </c>
    </row>
    <row r="26843" spans="3:4" ht="15" hidden="1" customHeight="1" x14ac:dyDescent="0.25">
      <c r="C26843" s="160" t="s">
        <v>308</v>
      </c>
      <c r="D26843" s="161">
        <v>1165.78</v>
      </c>
    </row>
    <row r="26844" spans="3:4" ht="15" hidden="1" customHeight="1" x14ac:dyDescent="0.25">
      <c r="C26844" s="158" t="s">
        <v>540</v>
      </c>
      <c r="D26844" s="159">
        <v>1230.3399999999999</v>
      </c>
    </row>
    <row r="26845" spans="3:4" ht="15" hidden="1" customHeight="1" x14ac:dyDescent="0.25">
      <c r="C26845" s="160" t="s">
        <v>545</v>
      </c>
      <c r="D26845" s="161">
        <v>607.75</v>
      </c>
    </row>
    <row r="26846" spans="3:4" ht="15" hidden="1" customHeight="1" x14ac:dyDescent="0.25">
      <c r="C26846" s="158" t="s">
        <v>558</v>
      </c>
      <c r="D26846" s="159">
        <v>64.510000000000005</v>
      </c>
    </row>
    <row r="26847" spans="3:4" ht="15" hidden="1" customHeight="1" x14ac:dyDescent="0.25">
      <c r="C26847" s="160" t="s">
        <v>557</v>
      </c>
      <c r="D26847" s="161">
        <v>700.8</v>
      </c>
    </row>
    <row r="26848" spans="3:4" ht="15" hidden="1" customHeight="1" x14ac:dyDescent="0.25">
      <c r="C26848" s="158" t="s">
        <v>551</v>
      </c>
      <c r="D26848" s="159">
        <v>1129.02</v>
      </c>
    </row>
    <row r="26849" spans="3:4" ht="15" hidden="1" customHeight="1" x14ac:dyDescent="0.25">
      <c r="C26849" s="160" t="s">
        <v>542</v>
      </c>
      <c r="D26849" s="161">
        <v>237.37</v>
      </c>
    </row>
    <row r="26850" spans="3:4" ht="15" hidden="1" customHeight="1" x14ac:dyDescent="0.25">
      <c r="C26850" s="158" t="s">
        <v>551</v>
      </c>
      <c r="D26850" s="159">
        <v>936.24</v>
      </c>
    </row>
    <row r="26851" spans="3:4" ht="15" hidden="1" customHeight="1" x14ac:dyDescent="0.25">
      <c r="C26851" s="160" t="s">
        <v>546</v>
      </c>
      <c r="D26851" s="161">
        <v>451.57</v>
      </c>
    </row>
    <row r="26852" spans="3:4" ht="15" hidden="1" customHeight="1" x14ac:dyDescent="0.25">
      <c r="C26852" s="158" t="s">
        <v>539</v>
      </c>
      <c r="D26852" s="159">
        <v>108.58</v>
      </c>
    </row>
    <row r="26853" spans="3:4" ht="15" hidden="1" customHeight="1" x14ac:dyDescent="0.25">
      <c r="C26853" s="160" t="s">
        <v>539</v>
      </c>
      <c r="D26853" s="161">
        <v>684.34</v>
      </c>
    </row>
    <row r="26854" spans="3:4" ht="15" hidden="1" customHeight="1" x14ac:dyDescent="0.25">
      <c r="C26854" s="158" t="s">
        <v>542</v>
      </c>
      <c r="D26854" s="159">
        <v>430.13</v>
      </c>
    </row>
    <row r="26855" spans="3:4" ht="15" hidden="1" customHeight="1" x14ac:dyDescent="0.25">
      <c r="C26855" s="160" t="s">
        <v>546</v>
      </c>
      <c r="D26855" s="161">
        <v>306.36</v>
      </c>
    </row>
    <row r="26856" spans="3:4" ht="15" hidden="1" customHeight="1" x14ac:dyDescent="0.25">
      <c r="C26856" s="158" t="s">
        <v>544</v>
      </c>
      <c r="D26856" s="159">
        <v>986.42</v>
      </c>
    </row>
    <row r="26857" spans="3:4" ht="15" hidden="1" customHeight="1" x14ac:dyDescent="0.25">
      <c r="C26857" s="160" t="s">
        <v>543</v>
      </c>
      <c r="D26857" s="161">
        <v>1190.53</v>
      </c>
    </row>
    <row r="26858" spans="3:4" ht="15" hidden="1" customHeight="1" x14ac:dyDescent="0.25">
      <c r="C26858" s="158" t="s">
        <v>552</v>
      </c>
      <c r="D26858" s="159">
        <v>378.92</v>
      </c>
    </row>
    <row r="26859" spans="3:4" ht="15" hidden="1" customHeight="1" x14ac:dyDescent="0.25">
      <c r="C26859" s="160" t="s">
        <v>312</v>
      </c>
      <c r="D26859" s="161">
        <v>22.93</v>
      </c>
    </row>
    <row r="26860" spans="3:4" ht="15" hidden="1" customHeight="1" x14ac:dyDescent="0.25">
      <c r="C26860" s="158" t="s">
        <v>553</v>
      </c>
      <c r="D26860" s="159">
        <v>1035.56</v>
      </c>
    </row>
    <row r="26861" spans="3:4" ht="15" hidden="1" customHeight="1" x14ac:dyDescent="0.25">
      <c r="C26861" s="160" t="s">
        <v>548</v>
      </c>
      <c r="D26861" s="161">
        <v>322.01</v>
      </c>
    </row>
    <row r="26862" spans="3:4" ht="15" hidden="1" customHeight="1" x14ac:dyDescent="0.25">
      <c r="C26862" s="158" t="s">
        <v>558</v>
      </c>
      <c r="D26862" s="159">
        <v>714.83</v>
      </c>
    </row>
    <row r="26863" spans="3:4" ht="15" hidden="1" customHeight="1" x14ac:dyDescent="0.25">
      <c r="C26863" s="160" t="s">
        <v>557</v>
      </c>
      <c r="D26863" s="161">
        <v>1105.46</v>
      </c>
    </row>
    <row r="26864" spans="3:4" ht="15" hidden="1" customHeight="1" x14ac:dyDescent="0.25">
      <c r="C26864" s="158" t="s">
        <v>307</v>
      </c>
      <c r="D26864" s="159">
        <v>463.83</v>
      </c>
    </row>
    <row r="26865" spans="3:4" ht="15" hidden="1" customHeight="1" x14ac:dyDescent="0.25">
      <c r="C26865" s="160" t="s">
        <v>309</v>
      </c>
      <c r="D26865" s="161">
        <v>983.07</v>
      </c>
    </row>
    <row r="26866" spans="3:4" ht="15" hidden="1" customHeight="1" x14ac:dyDescent="0.25">
      <c r="C26866" s="158" t="s">
        <v>540</v>
      </c>
      <c r="D26866" s="159">
        <v>956.67</v>
      </c>
    </row>
    <row r="26867" spans="3:4" ht="15" hidden="1" customHeight="1" x14ac:dyDescent="0.25">
      <c r="C26867" s="160" t="s">
        <v>540</v>
      </c>
      <c r="D26867" s="161">
        <v>512.29</v>
      </c>
    </row>
    <row r="26868" spans="3:4" ht="15" hidden="1" customHeight="1" x14ac:dyDescent="0.25">
      <c r="C26868" s="158" t="s">
        <v>553</v>
      </c>
      <c r="D26868" s="159">
        <v>342.36</v>
      </c>
    </row>
    <row r="26869" spans="3:4" ht="15" hidden="1" customHeight="1" x14ac:dyDescent="0.25">
      <c r="C26869" s="160" t="s">
        <v>551</v>
      </c>
      <c r="D26869" s="161">
        <v>1226.53</v>
      </c>
    </row>
    <row r="26870" spans="3:4" ht="15" hidden="1" customHeight="1" x14ac:dyDescent="0.25">
      <c r="C26870" s="158" t="s">
        <v>543</v>
      </c>
      <c r="D26870" s="159">
        <v>491.67</v>
      </c>
    </row>
    <row r="26871" spans="3:4" ht="15" hidden="1" customHeight="1" x14ac:dyDescent="0.25">
      <c r="C26871" s="160" t="s">
        <v>555</v>
      </c>
      <c r="D26871" s="161">
        <v>387.31</v>
      </c>
    </row>
    <row r="26872" spans="3:4" ht="15" hidden="1" customHeight="1" x14ac:dyDescent="0.25">
      <c r="C26872" s="158" t="s">
        <v>549</v>
      </c>
      <c r="D26872" s="159">
        <v>1295.54</v>
      </c>
    </row>
    <row r="26873" spans="3:4" ht="15" hidden="1" customHeight="1" x14ac:dyDescent="0.25">
      <c r="C26873" s="160" t="s">
        <v>539</v>
      </c>
      <c r="D26873" s="161">
        <v>306.37</v>
      </c>
    </row>
    <row r="26874" spans="3:4" ht="15" hidden="1" customHeight="1" x14ac:dyDescent="0.25">
      <c r="C26874" s="158" t="s">
        <v>541</v>
      </c>
      <c r="D26874" s="159">
        <v>401.75</v>
      </c>
    </row>
    <row r="26875" spans="3:4" ht="15" hidden="1" customHeight="1" x14ac:dyDescent="0.25">
      <c r="C26875" s="160" t="s">
        <v>543</v>
      </c>
      <c r="D26875" s="161">
        <v>982</v>
      </c>
    </row>
    <row r="26876" spans="3:4" ht="15" hidden="1" customHeight="1" x14ac:dyDescent="0.25">
      <c r="C26876" s="158" t="s">
        <v>555</v>
      </c>
      <c r="D26876" s="159">
        <v>307.02999999999997</v>
      </c>
    </row>
    <row r="26877" spans="3:4" ht="15" hidden="1" customHeight="1" x14ac:dyDescent="0.25">
      <c r="C26877" s="160" t="s">
        <v>552</v>
      </c>
      <c r="D26877" s="161">
        <v>485.69</v>
      </c>
    </row>
    <row r="26878" spans="3:4" ht="15" hidden="1" customHeight="1" x14ac:dyDescent="0.25">
      <c r="C26878" s="158" t="s">
        <v>553</v>
      </c>
      <c r="D26878" s="159">
        <v>458.19</v>
      </c>
    </row>
    <row r="26879" spans="3:4" ht="15" hidden="1" customHeight="1" x14ac:dyDescent="0.25">
      <c r="C26879" s="160" t="s">
        <v>551</v>
      </c>
      <c r="D26879" s="161">
        <v>288.54000000000002</v>
      </c>
    </row>
    <row r="26880" spans="3:4" ht="15" hidden="1" customHeight="1" x14ac:dyDescent="0.25">
      <c r="C26880" s="158" t="s">
        <v>307</v>
      </c>
      <c r="D26880" s="159">
        <v>405.38</v>
      </c>
    </row>
    <row r="26881" spans="3:4" ht="15" hidden="1" customHeight="1" x14ac:dyDescent="0.25">
      <c r="C26881" s="160" t="s">
        <v>540</v>
      </c>
      <c r="D26881" s="161">
        <v>106.05</v>
      </c>
    </row>
    <row r="26882" spans="3:4" ht="15" hidden="1" customHeight="1" x14ac:dyDescent="0.25">
      <c r="C26882" s="158" t="s">
        <v>542</v>
      </c>
      <c r="D26882" s="159">
        <v>1153.6500000000001</v>
      </c>
    </row>
    <row r="26883" spans="3:4" ht="15" hidden="1" customHeight="1" x14ac:dyDescent="0.25">
      <c r="C26883" s="160" t="s">
        <v>545</v>
      </c>
      <c r="D26883" s="161">
        <v>1233.03</v>
      </c>
    </row>
    <row r="26884" spans="3:4" ht="15" hidden="1" customHeight="1" x14ac:dyDescent="0.25">
      <c r="C26884" s="158" t="s">
        <v>543</v>
      </c>
      <c r="D26884" s="159">
        <v>897.52</v>
      </c>
    </row>
    <row r="26885" spans="3:4" ht="15" hidden="1" customHeight="1" x14ac:dyDescent="0.25">
      <c r="C26885" s="160" t="s">
        <v>554</v>
      </c>
      <c r="D26885" s="161">
        <v>600.9</v>
      </c>
    </row>
    <row r="26886" spans="3:4" ht="15" hidden="1" customHeight="1" x14ac:dyDescent="0.25">
      <c r="C26886" s="158" t="s">
        <v>544</v>
      </c>
      <c r="D26886" s="159">
        <v>587.78</v>
      </c>
    </row>
    <row r="26887" spans="3:4" ht="15" hidden="1" customHeight="1" x14ac:dyDescent="0.25">
      <c r="C26887" s="160" t="s">
        <v>550</v>
      </c>
      <c r="D26887" s="161">
        <v>728.98</v>
      </c>
    </row>
    <row r="26888" spans="3:4" ht="15" hidden="1" customHeight="1" x14ac:dyDescent="0.25">
      <c r="C26888" s="158" t="s">
        <v>545</v>
      </c>
      <c r="D26888" s="159">
        <v>884.66</v>
      </c>
    </row>
    <row r="26889" spans="3:4" ht="15" hidden="1" customHeight="1" x14ac:dyDescent="0.25">
      <c r="C26889" s="160" t="s">
        <v>547</v>
      </c>
      <c r="D26889" s="161">
        <v>602.63</v>
      </c>
    </row>
    <row r="26890" spans="3:4" ht="15" hidden="1" customHeight="1" x14ac:dyDescent="0.25">
      <c r="C26890" s="158" t="s">
        <v>547</v>
      </c>
      <c r="D26890" s="159">
        <v>428.22</v>
      </c>
    </row>
    <row r="26891" spans="3:4" ht="15" hidden="1" customHeight="1" x14ac:dyDescent="0.25">
      <c r="C26891" s="160" t="s">
        <v>540</v>
      </c>
      <c r="D26891" s="161">
        <v>340.26</v>
      </c>
    </row>
    <row r="26892" spans="3:4" ht="15" hidden="1" customHeight="1" x14ac:dyDescent="0.25">
      <c r="C26892" s="158" t="s">
        <v>312</v>
      </c>
      <c r="D26892" s="159">
        <v>1189.52</v>
      </c>
    </row>
    <row r="26893" spans="3:4" ht="15" hidden="1" customHeight="1" x14ac:dyDescent="0.25">
      <c r="C26893" s="160" t="s">
        <v>555</v>
      </c>
      <c r="D26893" s="161">
        <v>811.97</v>
      </c>
    </row>
    <row r="26894" spans="3:4" ht="15" hidden="1" customHeight="1" x14ac:dyDescent="0.25">
      <c r="C26894" s="158" t="s">
        <v>551</v>
      </c>
      <c r="D26894" s="159">
        <v>1006.6</v>
      </c>
    </row>
    <row r="26895" spans="3:4" ht="15" hidden="1" customHeight="1" x14ac:dyDescent="0.25">
      <c r="C26895" s="160" t="s">
        <v>553</v>
      </c>
      <c r="D26895" s="161">
        <v>906.38</v>
      </c>
    </row>
    <row r="26896" spans="3:4" ht="15" hidden="1" customHeight="1" x14ac:dyDescent="0.25">
      <c r="C26896" s="158" t="s">
        <v>539</v>
      </c>
      <c r="D26896" s="159">
        <v>559.80999999999995</v>
      </c>
    </row>
    <row r="26897" spans="3:4" ht="15" hidden="1" customHeight="1" x14ac:dyDescent="0.25">
      <c r="C26897" s="160" t="s">
        <v>556</v>
      </c>
      <c r="D26897" s="161">
        <v>534.54999999999995</v>
      </c>
    </row>
    <row r="26898" spans="3:4" ht="15" hidden="1" customHeight="1" x14ac:dyDescent="0.25">
      <c r="C26898" s="158" t="s">
        <v>308</v>
      </c>
      <c r="D26898" s="159">
        <v>1042.28</v>
      </c>
    </row>
    <row r="26899" spans="3:4" ht="15" hidden="1" customHeight="1" x14ac:dyDescent="0.25">
      <c r="C26899" s="160" t="s">
        <v>546</v>
      </c>
      <c r="D26899" s="161">
        <v>1110.18</v>
      </c>
    </row>
    <row r="26900" spans="3:4" ht="15" hidden="1" customHeight="1" x14ac:dyDescent="0.25">
      <c r="C26900" s="158" t="s">
        <v>552</v>
      </c>
      <c r="D26900" s="159">
        <v>709.5</v>
      </c>
    </row>
    <row r="26901" spans="3:4" ht="15" hidden="1" customHeight="1" x14ac:dyDescent="0.25">
      <c r="C26901" s="160" t="s">
        <v>309</v>
      </c>
      <c r="D26901" s="161">
        <v>1178.74</v>
      </c>
    </row>
    <row r="26902" spans="3:4" ht="15" hidden="1" customHeight="1" x14ac:dyDescent="0.25">
      <c r="C26902" s="158" t="s">
        <v>558</v>
      </c>
      <c r="D26902" s="159">
        <v>889.92</v>
      </c>
    </row>
    <row r="26903" spans="3:4" ht="15" hidden="1" customHeight="1" x14ac:dyDescent="0.25">
      <c r="C26903" s="160" t="s">
        <v>545</v>
      </c>
      <c r="D26903" s="161">
        <v>567.39</v>
      </c>
    </row>
    <row r="26904" spans="3:4" ht="15" hidden="1" customHeight="1" x14ac:dyDescent="0.25">
      <c r="C26904" s="158" t="s">
        <v>546</v>
      </c>
      <c r="D26904" s="159">
        <v>257.2</v>
      </c>
    </row>
    <row r="26905" spans="3:4" ht="15" hidden="1" customHeight="1" x14ac:dyDescent="0.25">
      <c r="C26905" s="160" t="s">
        <v>546</v>
      </c>
      <c r="D26905" s="161">
        <v>625.61</v>
      </c>
    </row>
    <row r="26906" spans="3:4" ht="15" hidden="1" customHeight="1" x14ac:dyDescent="0.25">
      <c r="C26906" s="158" t="s">
        <v>546</v>
      </c>
      <c r="D26906" s="159">
        <v>1265.76</v>
      </c>
    </row>
    <row r="26907" spans="3:4" ht="15" hidden="1" customHeight="1" x14ac:dyDescent="0.25">
      <c r="C26907" s="160" t="s">
        <v>543</v>
      </c>
      <c r="D26907" s="161">
        <v>1178.23</v>
      </c>
    </row>
    <row r="26908" spans="3:4" ht="15" hidden="1" customHeight="1" x14ac:dyDescent="0.25">
      <c r="C26908" s="158" t="s">
        <v>309</v>
      </c>
      <c r="D26908" s="159">
        <v>571.89</v>
      </c>
    </row>
    <row r="26909" spans="3:4" ht="15" hidden="1" customHeight="1" x14ac:dyDescent="0.25">
      <c r="C26909" s="160" t="s">
        <v>312</v>
      </c>
      <c r="D26909" s="161">
        <v>1235.43</v>
      </c>
    </row>
    <row r="26910" spans="3:4" ht="15" hidden="1" customHeight="1" x14ac:dyDescent="0.25">
      <c r="C26910" s="158" t="s">
        <v>552</v>
      </c>
      <c r="D26910" s="159">
        <v>474.98</v>
      </c>
    </row>
    <row r="26911" spans="3:4" ht="15" hidden="1" customHeight="1" x14ac:dyDescent="0.25">
      <c r="C26911" s="160" t="s">
        <v>552</v>
      </c>
      <c r="D26911" s="161">
        <v>75.349999999999994</v>
      </c>
    </row>
    <row r="26912" spans="3:4" ht="15" hidden="1" customHeight="1" x14ac:dyDescent="0.25">
      <c r="C26912" s="158" t="s">
        <v>553</v>
      </c>
      <c r="D26912" s="159">
        <v>462.25</v>
      </c>
    </row>
    <row r="26913" spans="3:4" ht="15" hidden="1" customHeight="1" x14ac:dyDescent="0.25">
      <c r="C26913" s="160" t="s">
        <v>552</v>
      </c>
      <c r="D26913" s="161">
        <v>472.73</v>
      </c>
    </row>
    <row r="26914" spans="3:4" ht="15" hidden="1" customHeight="1" x14ac:dyDescent="0.25">
      <c r="C26914" s="158" t="s">
        <v>307</v>
      </c>
      <c r="D26914" s="159">
        <v>1052.82</v>
      </c>
    </row>
    <row r="26915" spans="3:4" ht="15" hidden="1" customHeight="1" x14ac:dyDescent="0.25">
      <c r="C26915" s="160" t="s">
        <v>552</v>
      </c>
      <c r="D26915" s="161">
        <v>878.4</v>
      </c>
    </row>
    <row r="26916" spans="3:4" ht="15" hidden="1" customHeight="1" x14ac:dyDescent="0.25">
      <c r="C26916" s="158" t="s">
        <v>544</v>
      </c>
      <c r="D26916" s="159">
        <v>1085.1400000000001</v>
      </c>
    </row>
    <row r="26917" spans="3:4" ht="15" hidden="1" customHeight="1" x14ac:dyDescent="0.25">
      <c r="C26917" s="160" t="s">
        <v>540</v>
      </c>
      <c r="D26917" s="161">
        <v>471.21</v>
      </c>
    </row>
    <row r="26918" spans="3:4" ht="15" hidden="1" customHeight="1" x14ac:dyDescent="0.25">
      <c r="C26918" s="158" t="s">
        <v>546</v>
      </c>
      <c r="D26918" s="159">
        <v>103.14</v>
      </c>
    </row>
    <row r="26919" spans="3:4" ht="15" hidden="1" customHeight="1" x14ac:dyDescent="0.25">
      <c r="C26919" s="160" t="s">
        <v>557</v>
      </c>
      <c r="D26919" s="161">
        <v>1062.1500000000001</v>
      </c>
    </row>
    <row r="26920" spans="3:4" ht="15" hidden="1" customHeight="1" x14ac:dyDescent="0.25">
      <c r="C26920" s="158" t="s">
        <v>547</v>
      </c>
      <c r="D26920" s="159">
        <v>1139.3900000000001</v>
      </c>
    </row>
    <row r="26921" spans="3:4" ht="15" hidden="1" customHeight="1" x14ac:dyDescent="0.25">
      <c r="C26921" s="160" t="s">
        <v>542</v>
      </c>
      <c r="D26921" s="161">
        <v>574.25</v>
      </c>
    </row>
    <row r="26922" spans="3:4" ht="15" hidden="1" customHeight="1" x14ac:dyDescent="0.25">
      <c r="C26922" s="158" t="s">
        <v>552</v>
      </c>
      <c r="D26922" s="159">
        <v>814.2</v>
      </c>
    </row>
    <row r="26923" spans="3:4" ht="15" hidden="1" customHeight="1" x14ac:dyDescent="0.25">
      <c r="C26923" s="160" t="s">
        <v>555</v>
      </c>
      <c r="D26923" s="161">
        <v>54.71</v>
      </c>
    </row>
    <row r="26924" spans="3:4" ht="15" hidden="1" customHeight="1" x14ac:dyDescent="0.25">
      <c r="C26924" s="158" t="s">
        <v>309</v>
      </c>
      <c r="D26924" s="159">
        <v>758.99</v>
      </c>
    </row>
    <row r="26925" spans="3:4" ht="15" hidden="1" customHeight="1" x14ac:dyDescent="0.25">
      <c r="C26925" s="160" t="s">
        <v>553</v>
      </c>
      <c r="D26925" s="161">
        <v>565.55999999999995</v>
      </c>
    </row>
    <row r="26926" spans="3:4" ht="15" hidden="1" customHeight="1" x14ac:dyDescent="0.25">
      <c r="C26926" s="158" t="s">
        <v>549</v>
      </c>
      <c r="D26926" s="159">
        <v>18.46</v>
      </c>
    </row>
    <row r="26927" spans="3:4" ht="15" hidden="1" customHeight="1" x14ac:dyDescent="0.25">
      <c r="C26927" s="160" t="s">
        <v>545</v>
      </c>
      <c r="D26927" s="161">
        <v>777.24</v>
      </c>
    </row>
    <row r="26928" spans="3:4" ht="15" hidden="1" customHeight="1" x14ac:dyDescent="0.25">
      <c r="C26928" s="158" t="s">
        <v>549</v>
      </c>
      <c r="D26928" s="159">
        <v>654.14</v>
      </c>
    </row>
    <row r="26929" spans="3:4" ht="15" hidden="1" customHeight="1" x14ac:dyDescent="0.25">
      <c r="C26929" s="160" t="s">
        <v>546</v>
      </c>
      <c r="D26929" s="161">
        <v>926.29</v>
      </c>
    </row>
    <row r="26930" spans="3:4" ht="15" hidden="1" customHeight="1" x14ac:dyDescent="0.25">
      <c r="C26930" s="158" t="s">
        <v>550</v>
      </c>
      <c r="D26930" s="159">
        <v>454.3</v>
      </c>
    </row>
    <row r="26931" spans="3:4" ht="15" hidden="1" customHeight="1" x14ac:dyDescent="0.25">
      <c r="C26931" s="160" t="s">
        <v>556</v>
      </c>
      <c r="D26931" s="161">
        <v>809.4</v>
      </c>
    </row>
    <row r="26932" spans="3:4" ht="15" hidden="1" customHeight="1" x14ac:dyDescent="0.25">
      <c r="C26932" s="158" t="s">
        <v>549</v>
      </c>
      <c r="D26932" s="159">
        <v>613.72</v>
      </c>
    </row>
    <row r="26933" spans="3:4" ht="15" hidden="1" customHeight="1" x14ac:dyDescent="0.25">
      <c r="C26933" s="160" t="s">
        <v>312</v>
      </c>
      <c r="D26933" s="161">
        <v>157.94</v>
      </c>
    </row>
    <row r="26934" spans="3:4" ht="15" hidden="1" customHeight="1" x14ac:dyDescent="0.25">
      <c r="C26934" s="158" t="s">
        <v>309</v>
      </c>
      <c r="D26934" s="159">
        <v>340.91</v>
      </c>
    </row>
    <row r="26935" spans="3:4" ht="15" hidden="1" customHeight="1" x14ac:dyDescent="0.25">
      <c r="C26935" s="160" t="s">
        <v>540</v>
      </c>
      <c r="D26935" s="161">
        <v>223.69</v>
      </c>
    </row>
    <row r="26936" spans="3:4" ht="15" hidden="1" customHeight="1" x14ac:dyDescent="0.25">
      <c r="C26936" s="158" t="s">
        <v>553</v>
      </c>
      <c r="D26936" s="159">
        <v>742.83</v>
      </c>
    </row>
    <row r="26937" spans="3:4" ht="15" hidden="1" customHeight="1" x14ac:dyDescent="0.25">
      <c r="C26937" s="160" t="s">
        <v>307</v>
      </c>
      <c r="D26937" s="161">
        <v>1140.04</v>
      </c>
    </row>
    <row r="26938" spans="3:4" ht="15" hidden="1" customHeight="1" x14ac:dyDescent="0.25">
      <c r="C26938" s="158" t="s">
        <v>552</v>
      </c>
      <c r="D26938" s="159">
        <v>155.38999999999999</v>
      </c>
    </row>
    <row r="26939" spans="3:4" ht="15" hidden="1" customHeight="1" x14ac:dyDescent="0.25">
      <c r="C26939" s="160" t="s">
        <v>309</v>
      </c>
      <c r="D26939" s="161">
        <v>1018.79</v>
      </c>
    </row>
    <row r="26940" spans="3:4" ht="15" hidden="1" customHeight="1" x14ac:dyDescent="0.25">
      <c r="C26940" s="158" t="s">
        <v>553</v>
      </c>
      <c r="D26940" s="159">
        <v>399.46</v>
      </c>
    </row>
    <row r="26941" spans="3:4" ht="15" hidden="1" customHeight="1" x14ac:dyDescent="0.25">
      <c r="C26941" s="160" t="s">
        <v>307</v>
      </c>
      <c r="D26941" s="161">
        <v>227.76</v>
      </c>
    </row>
    <row r="26942" spans="3:4" ht="15" hidden="1" customHeight="1" x14ac:dyDescent="0.25">
      <c r="C26942" s="158" t="s">
        <v>309</v>
      </c>
      <c r="D26942" s="159">
        <v>184.69</v>
      </c>
    </row>
    <row r="26943" spans="3:4" ht="15" hidden="1" customHeight="1" x14ac:dyDescent="0.25">
      <c r="C26943" s="160" t="s">
        <v>543</v>
      </c>
      <c r="D26943" s="161">
        <v>1048.73</v>
      </c>
    </row>
    <row r="26944" spans="3:4" ht="15" hidden="1" customHeight="1" x14ac:dyDescent="0.25">
      <c r="C26944" s="158" t="s">
        <v>309</v>
      </c>
      <c r="D26944" s="159">
        <v>491.71</v>
      </c>
    </row>
    <row r="26945" spans="3:4" ht="15" hidden="1" customHeight="1" x14ac:dyDescent="0.25">
      <c r="C26945" s="160" t="s">
        <v>540</v>
      </c>
      <c r="D26945" s="161">
        <v>653.57000000000005</v>
      </c>
    </row>
    <row r="26946" spans="3:4" ht="15" hidden="1" customHeight="1" x14ac:dyDescent="0.25">
      <c r="C26946" s="158" t="s">
        <v>539</v>
      </c>
      <c r="D26946" s="159">
        <v>425.4</v>
      </c>
    </row>
    <row r="26947" spans="3:4" ht="15" hidden="1" customHeight="1" x14ac:dyDescent="0.25">
      <c r="C26947" s="160" t="s">
        <v>312</v>
      </c>
      <c r="D26947" s="161">
        <v>919.64</v>
      </c>
    </row>
    <row r="26948" spans="3:4" ht="15" hidden="1" customHeight="1" x14ac:dyDescent="0.25">
      <c r="C26948" s="158" t="s">
        <v>556</v>
      </c>
      <c r="D26948" s="159">
        <v>1048.44</v>
      </c>
    </row>
    <row r="26949" spans="3:4" ht="15" hidden="1" customHeight="1" x14ac:dyDescent="0.25">
      <c r="C26949" s="160" t="s">
        <v>546</v>
      </c>
      <c r="D26949" s="161">
        <v>786.38</v>
      </c>
    </row>
    <row r="26950" spans="3:4" ht="15" hidden="1" customHeight="1" x14ac:dyDescent="0.25">
      <c r="C26950" s="158" t="s">
        <v>540</v>
      </c>
      <c r="D26950" s="159">
        <v>539.04</v>
      </c>
    </row>
    <row r="26951" spans="3:4" ht="15" hidden="1" customHeight="1" x14ac:dyDescent="0.25">
      <c r="C26951" s="160" t="s">
        <v>542</v>
      </c>
      <c r="D26951" s="161">
        <v>866.39</v>
      </c>
    </row>
    <row r="26952" spans="3:4" ht="15" hidden="1" customHeight="1" x14ac:dyDescent="0.25">
      <c r="C26952" s="158" t="s">
        <v>542</v>
      </c>
      <c r="D26952" s="159">
        <v>66.13</v>
      </c>
    </row>
    <row r="26953" spans="3:4" ht="15" hidden="1" customHeight="1" x14ac:dyDescent="0.25">
      <c r="C26953" s="160" t="s">
        <v>308</v>
      </c>
      <c r="D26953" s="161">
        <v>345.39</v>
      </c>
    </row>
    <row r="26954" spans="3:4" ht="15" hidden="1" customHeight="1" x14ac:dyDescent="0.25">
      <c r="C26954" s="158" t="s">
        <v>542</v>
      </c>
      <c r="D26954" s="159">
        <v>52.35</v>
      </c>
    </row>
    <row r="26955" spans="3:4" ht="15" hidden="1" customHeight="1" x14ac:dyDescent="0.25">
      <c r="C26955" s="160" t="s">
        <v>540</v>
      </c>
      <c r="D26955" s="161">
        <v>822.98</v>
      </c>
    </row>
    <row r="26956" spans="3:4" ht="15" hidden="1" customHeight="1" x14ac:dyDescent="0.25">
      <c r="C26956" s="158" t="s">
        <v>541</v>
      </c>
      <c r="D26956" s="159">
        <v>153.06</v>
      </c>
    </row>
    <row r="26957" spans="3:4" ht="15" hidden="1" customHeight="1" x14ac:dyDescent="0.25">
      <c r="C26957" s="160" t="s">
        <v>543</v>
      </c>
      <c r="D26957" s="161">
        <v>494.15</v>
      </c>
    </row>
    <row r="26958" spans="3:4" ht="15" hidden="1" customHeight="1" x14ac:dyDescent="0.25">
      <c r="C26958" s="158" t="s">
        <v>556</v>
      </c>
      <c r="D26958" s="159">
        <v>349.27</v>
      </c>
    </row>
    <row r="26959" spans="3:4" ht="15" hidden="1" customHeight="1" x14ac:dyDescent="0.25">
      <c r="C26959" s="160" t="s">
        <v>307</v>
      </c>
      <c r="D26959" s="161">
        <v>812.79</v>
      </c>
    </row>
    <row r="26960" spans="3:4" ht="15" hidden="1" customHeight="1" x14ac:dyDescent="0.25">
      <c r="C26960" s="158" t="s">
        <v>548</v>
      </c>
      <c r="D26960" s="159">
        <v>387.82</v>
      </c>
    </row>
    <row r="26961" spans="3:4" ht="15" hidden="1" customHeight="1" x14ac:dyDescent="0.25">
      <c r="C26961" s="160" t="s">
        <v>543</v>
      </c>
      <c r="D26961" s="161">
        <v>1147.23</v>
      </c>
    </row>
    <row r="26962" spans="3:4" ht="15" hidden="1" customHeight="1" x14ac:dyDescent="0.25">
      <c r="C26962" s="158" t="s">
        <v>556</v>
      </c>
      <c r="D26962" s="159">
        <v>563.9</v>
      </c>
    </row>
    <row r="26963" spans="3:4" ht="15" hidden="1" customHeight="1" x14ac:dyDescent="0.25">
      <c r="C26963" s="160" t="s">
        <v>544</v>
      </c>
      <c r="D26963" s="161">
        <v>464.81</v>
      </c>
    </row>
    <row r="26964" spans="3:4" ht="15" hidden="1" customHeight="1" x14ac:dyDescent="0.25">
      <c r="C26964" s="158" t="s">
        <v>553</v>
      </c>
      <c r="D26964" s="159">
        <v>701.26</v>
      </c>
    </row>
    <row r="26965" spans="3:4" ht="15" hidden="1" customHeight="1" x14ac:dyDescent="0.25">
      <c r="C26965" s="160" t="s">
        <v>545</v>
      </c>
      <c r="D26965" s="161">
        <v>568.39</v>
      </c>
    </row>
    <row r="26966" spans="3:4" ht="15" hidden="1" customHeight="1" x14ac:dyDescent="0.25">
      <c r="C26966" s="158" t="s">
        <v>548</v>
      </c>
      <c r="D26966" s="159">
        <v>394.76</v>
      </c>
    </row>
    <row r="26967" spans="3:4" ht="15" hidden="1" customHeight="1" x14ac:dyDescent="0.25">
      <c r="C26967" s="160" t="s">
        <v>307</v>
      </c>
      <c r="D26967" s="161">
        <v>793.03</v>
      </c>
    </row>
    <row r="26968" spans="3:4" ht="15" hidden="1" customHeight="1" x14ac:dyDescent="0.25">
      <c r="C26968" s="158" t="s">
        <v>545</v>
      </c>
      <c r="D26968" s="159">
        <v>836.3</v>
      </c>
    </row>
    <row r="26969" spans="3:4" ht="15" hidden="1" customHeight="1" x14ac:dyDescent="0.25">
      <c r="C26969" s="160" t="s">
        <v>551</v>
      </c>
      <c r="D26969" s="161">
        <v>678.52</v>
      </c>
    </row>
    <row r="26970" spans="3:4" ht="15" hidden="1" customHeight="1" x14ac:dyDescent="0.25">
      <c r="C26970" s="158" t="s">
        <v>553</v>
      </c>
      <c r="D26970" s="159">
        <v>292.99</v>
      </c>
    </row>
    <row r="26971" spans="3:4" ht="15" hidden="1" customHeight="1" x14ac:dyDescent="0.25">
      <c r="C26971" s="160" t="s">
        <v>549</v>
      </c>
      <c r="D26971" s="161">
        <v>715.18</v>
      </c>
    </row>
    <row r="26972" spans="3:4" ht="15" hidden="1" customHeight="1" x14ac:dyDescent="0.25">
      <c r="C26972" s="158" t="s">
        <v>545</v>
      </c>
      <c r="D26972" s="159">
        <v>516.96</v>
      </c>
    </row>
    <row r="26973" spans="3:4" ht="15" hidden="1" customHeight="1" x14ac:dyDescent="0.25">
      <c r="C26973" s="160" t="s">
        <v>542</v>
      </c>
      <c r="D26973" s="161">
        <v>994.01</v>
      </c>
    </row>
    <row r="26974" spans="3:4" ht="15" hidden="1" customHeight="1" x14ac:dyDescent="0.25">
      <c r="C26974" s="158" t="s">
        <v>307</v>
      </c>
      <c r="D26974" s="159">
        <v>938.16</v>
      </c>
    </row>
    <row r="26975" spans="3:4" ht="15" hidden="1" customHeight="1" x14ac:dyDescent="0.25">
      <c r="C26975" s="160" t="s">
        <v>539</v>
      </c>
      <c r="D26975" s="161">
        <v>611.17999999999995</v>
      </c>
    </row>
    <row r="26976" spans="3:4" ht="15" hidden="1" customHeight="1" x14ac:dyDescent="0.25">
      <c r="C26976" s="158" t="s">
        <v>551</v>
      </c>
      <c r="D26976" s="159">
        <v>100.03</v>
      </c>
    </row>
    <row r="26977" spans="3:4" ht="15" hidden="1" customHeight="1" x14ac:dyDescent="0.25">
      <c r="C26977" s="160" t="s">
        <v>543</v>
      </c>
      <c r="D26977" s="161">
        <v>964.36</v>
      </c>
    </row>
    <row r="26978" spans="3:4" ht="15" hidden="1" customHeight="1" x14ac:dyDescent="0.25">
      <c r="C26978" s="158" t="s">
        <v>312</v>
      </c>
      <c r="D26978" s="159">
        <v>712.1</v>
      </c>
    </row>
    <row r="26979" spans="3:4" ht="15" hidden="1" customHeight="1" x14ac:dyDescent="0.25">
      <c r="C26979" s="160" t="s">
        <v>553</v>
      </c>
      <c r="D26979" s="161">
        <v>615.03</v>
      </c>
    </row>
    <row r="26980" spans="3:4" ht="15" hidden="1" customHeight="1" x14ac:dyDescent="0.25">
      <c r="C26980" s="158" t="s">
        <v>551</v>
      </c>
      <c r="D26980" s="159">
        <v>769.39</v>
      </c>
    </row>
    <row r="26981" spans="3:4" ht="15" hidden="1" customHeight="1" x14ac:dyDescent="0.25">
      <c r="C26981" s="160" t="s">
        <v>553</v>
      </c>
      <c r="D26981" s="161">
        <v>926.05</v>
      </c>
    </row>
    <row r="26982" spans="3:4" ht="15" hidden="1" customHeight="1" x14ac:dyDescent="0.25">
      <c r="C26982" s="158" t="s">
        <v>308</v>
      </c>
      <c r="D26982" s="159">
        <v>10.79</v>
      </c>
    </row>
    <row r="26983" spans="3:4" ht="15" hidden="1" customHeight="1" x14ac:dyDescent="0.25">
      <c r="C26983" s="160" t="s">
        <v>549</v>
      </c>
      <c r="D26983" s="161">
        <v>759.74</v>
      </c>
    </row>
    <row r="26984" spans="3:4" ht="15" hidden="1" customHeight="1" x14ac:dyDescent="0.25">
      <c r="C26984" s="158" t="s">
        <v>312</v>
      </c>
      <c r="D26984" s="159">
        <v>545.36</v>
      </c>
    </row>
    <row r="26985" spans="3:4" ht="15" hidden="1" customHeight="1" x14ac:dyDescent="0.25">
      <c r="C26985" s="160" t="s">
        <v>555</v>
      </c>
      <c r="D26985" s="161">
        <v>697.87</v>
      </c>
    </row>
    <row r="26986" spans="3:4" ht="15" hidden="1" customHeight="1" x14ac:dyDescent="0.25">
      <c r="C26986" s="158" t="s">
        <v>542</v>
      </c>
      <c r="D26986" s="159">
        <v>1092.07</v>
      </c>
    </row>
    <row r="26987" spans="3:4" ht="15" hidden="1" customHeight="1" x14ac:dyDescent="0.25">
      <c r="C26987" s="160" t="s">
        <v>307</v>
      </c>
      <c r="D26987" s="161">
        <v>807.32</v>
      </c>
    </row>
    <row r="26988" spans="3:4" ht="15" hidden="1" customHeight="1" x14ac:dyDescent="0.25">
      <c r="C26988" s="158" t="s">
        <v>309</v>
      </c>
      <c r="D26988" s="159">
        <v>1118.3499999999999</v>
      </c>
    </row>
    <row r="26989" spans="3:4" ht="15" hidden="1" customHeight="1" x14ac:dyDescent="0.25">
      <c r="C26989" s="160" t="s">
        <v>549</v>
      </c>
      <c r="D26989" s="161">
        <v>929.07</v>
      </c>
    </row>
    <row r="26990" spans="3:4" ht="15" hidden="1" customHeight="1" x14ac:dyDescent="0.25">
      <c r="C26990" s="158" t="s">
        <v>543</v>
      </c>
      <c r="D26990" s="159">
        <v>626.12</v>
      </c>
    </row>
    <row r="26991" spans="3:4" ht="15" hidden="1" customHeight="1" x14ac:dyDescent="0.25">
      <c r="C26991" s="160" t="s">
        <v>547</v>
      </c>
      <c r="D26991" s="161">
        <v>676.56</v>
      </c>
    </row>
    <row r="26992" spans="3:4" ht="15" hidden="1" customHeight="1" x14ac:dyDescent="0.25">
      <c r="C26992" s="158" t="s">
        <v>312</v>
      </c>
      <c r="D26992" s="159">
        <v>898.59</v>
      </c>
    </row>
    <row r="26993" spans="3:4" ht="15" hidden="1" customHeight="1" x14ac:dyDescent="0.25">
      <c r="C26993" s="160" t="s">
        <v>308</v>
      </c>
      <c r="D26993" s="161">
        <v>547.9</v>
      </c>
    </row>
    <row r="26994" spans="3:4" ht="15" hidden="1" customHeight="1" x14ac:dyDescent="0.25">
      <c r="C26994" s="158" t="s">
        <v>547</v>
      </c>
      <c r="D26994" s="159">
        <v>653.17999999999995</v>
      </c>
    </row>
    <row r="26995" spans="3:4" ht="15" hidden="1" customHeight="1" x14ac:dyDescent="0.25">
      <c r="C26995" s="160" t="s">
        <v>539</v>
      </c>
      <c r="D26995" s="161">
        <v>628.24</v>
      </c>
    </row>
    <row r="26996" spans="3:4" ht="15" hidden="1" customHeight="1" x14ac:dyDescent="0.25">
      <c r="C26996" s="158" t="s">
        <v>543</v>
      </c>
      <c r="D26996" s="159">
        <v>709.09</v>
      </c>
    </row>
    <row r="26997" spans="3:4" ht="15" hidden="1" customHeight="1" x14ac:dyDescent="0.25">
      <c r="C26997" s="160" t="s">
        <v>554</v>
      </c>
      <c r="D26997" s="161">
        <v>160.69</v>
      </c>
    </row>
    <row r="26998" spans="3:4" ht="15" hidden="1" customHeight="1" x14ac:dyDescent="0.25">
      <c r="C26998" s="158" t="s">
        <v>541</v>
      </c>
      <c r="D26998" s="159">
        <v>401.69</v>
      </c>
    </row>
    <row r="26999" spans="3:4" ht="15" hidden="1" customHeight="1" x14ac:dyDescent="0.25">
      <c r="C26999" s="160" t="s">
        <v>552</v>
      </c>
      <c r="D26999" s="161">
        <v>644.51</v>
      </c>
    </row>
    <row r="27000" spans="3:4" ht="15" hidden="1" customHeight="1" x14ac:dyDescent="0.25">
      <c r="C27000" s="158" t="s">
        <v>551</v>
      </c>
      <c r="D27000" s="159">
        <v>482.01</v>
      </c>
    </row>
    <row r="27001" spans="3:4" ht="15" hidden="1" customHeight="1" x14ac:dyDescent="0.25">
      <c r="C27001" s="160" t="s">
        <v>309</v>
      </c>
      <c r="D27001" s="161">
        <v>146.4</v>
      </c>
    </row>
    <row r="27002" spans="3:4" ht="15" hidden="1" customHeight="1" x14ac:dyDescent="0.25">
      <c r="C27002" s="158" t="s">
        <v>547</v>
      </c>
      <c r="D27002" s="159">
        <v>1043.0999999999999</v>
      </c>
    </row>
    <row r="27003" spans="3:4" ht="15" hidden="1" customHeight="1" x14ac:dyDescent="0.25">
      <c r="C27003" s="160" t="s">
        <v>553</v>
      </c>
      <c r="D27003" s="161">
        <v>379.5</v>
      </c>
    </row>
    <row r="27004" spans="3:4" ht="15" hidden="1" customHeight="1" x14ac:dyDescent="0.25">
      <c r="C27004" s="158" t="s">
        <v>551</v>
      </c>
      <c r="D27004" s="159">
        <v>168.57</v>
      </c>
    </row>
    <row r="27005" spans="3:4" ht="15" hidden="1" customHeight="1" x14ac:dyDescent="0.25">
      <c r="C27005" s="160" t="s">
        <v>553</v>
      </c>
      <c r="D27005" s="161">
        <v>299.97000000000003</v>
      </c>
    </row>
    <row r="27006" spans="3:4" ht="15" hidden="1" customHeight="1" x14ac:dyDescent="0.25">
      <c r="C27006" s="158" t="s">
        <v>550</v>
      </c>
      <c r="D27006" s="159">
        <v>558.98</v>
      </c>
    </row>
    <row r="27007" spans="3:4" ht="15" hidden="1" customHeight="1" x14ac:dyDescent="0.25">
      <c r="C27007" s="160" t="s">
        <v>553</v>
      </c>
      <c r="D27007" s="161">
        <v>487.51</v>
      </c>
    </row>
    <row r="27008" spans="3:4" ht="15" hidden="1" customHeight="1" x14ac:dyDescent="0.25">
      <c r="C27008" s="158" t="s">
        <v>543</v>
      </c>
      <c r="D27008" s="159">
        <v>661.03</v>
      </c>
    </row>
    <row r="27009" spans="3:4" ht="15" hidden="1" customHeight="1" x14ac:dyDescent="0.25">
      <c r="C27009" s="160" t="s">
        <v>542</v>
      </c>
      <c r="D27009" s="161">
        <v>771.48</v>
      </c>
    </row>
    <row r="27010" spans="3:4" ht="15" hidden="1" customHeight="1" x14ac:dyDescent="0.25">
      <c r="C27010" s="158" t="s">
        <v>545</v>
      </c>
      <c r="D27010" s="159">
        <v>1079.1400000000001</v>
      </c>
    </row>
    <row r="27011" spans="3:4" ht="15" hidden="1" customHeight="1" x14ac:dyDescent="0.25">
      <c r="C27011" s="160" t="s">
        <v>543</v>
      </c>
      <c r="D27011" s="161">
        <v>818.71</v>
      </c>
    </row>
    <row r="27012" spans="3:4" ht="15" hidden="1" customHeight="1" x14ac:dyDescent="0.25">
      <c r="C27012" s="158" t="s">
        <v>542</v>
      </c>
      <c r="D27012" s="159">
        <v>913.62</v>
      </c>
    </row>
    <row r="27013" spans="3:4" ht="15" hidden="1" customHeight="1" x14ac:dyDescent="0.25">
      <c r="C27013" s="160" t="s">
        <v>557</v>
      </c>
      <c r="D27013" s="161">
        <v>572.74</v>
      </c>
    </row>
    <row r="27014" spans="3:4" ht="15" hidden="1" customHeight="1" x14ac:dyDescent="0.25">
      <c r="C27014" s="158" t="s">
        <v>551</v>
      </c>
      <c r="D27014" s="159">
        <v>170.66</v>
      </c>
    </row>
    <row r="27015" spans="3:4" ht="15" hidden="1" customHeight="1" x14ac:dyDescent="0.25">
      <c r="C27015" s="160" t="s">
        <v>548</v>
      </c>
      <c r="D27015" s="161">
        <v>877.45</v>
      </c>
    </row>
    <row r="27016" spans="3:4" ht="15" hidden="1" customHeight="1" x14ac:dyDescent="0.25">
      <c r="C27016" s="158" t="s">
        <v>307</v>
      </c>
      <c r="D27016" s="159">
        <v>910.58</v>
      </c>
    </row>
    <row r="27017" spans="3:4" ht="15" hidden="1" customHeight="1" x14ac:dyDescent="0.25">
      <c r="C27017" s="160" t="s">
        <v>552</v>
      </c>
      <c r="D27017" s="161">
        <v>375.86</v>
      </c>
    </row>
    <row r="27018" spans="3:4" ht="15" hidden="1" customHeight="1" x14ac:dyDescent="0.25">
      <c r="C27018" s="158" t="s">
        <v>548</v>
      </c>
      <c r="D27018" s="159">
        <v>497.6</v>
      </c>
    </row>
    <row r="27019" spans="3:4" ht="15" hidden="1" customHeight="1" x14ac:dyDescent="0.25">
      <c r="C27019" s="160" t="s">
        <v>540</v>
      </c>
      <c r="D27019" s="161">
        <v>607.12</v>
      </c>
    </row>
    <row r="27020" spans="3:4" ht="15" hidden="1" customHeight="1" x14ac:dyDescent="0.25">
      <c r="C27020" s="158" t="s">
        <v>308</v>
      </c>
      <c r="D27020" s="159">
        <v>285.24</v>
      </c>
    </row>
    <row r="27021" spans="3:4" ht="15" hidden="1" customHeight="1" x14ac:dyDescent="0.25">
      <c r="C27021" s="160" t="s">
        <v>542</v>
      </c>
      <c r="D27021" s="161">
        <v>1163.08</v>
      </c>
    </row>
    <row r="27022" spans="3:4" ht="15" hidden="1" customHeight="1" x14ac:dyDescent="0.25">
      <c r="C27022" s="158" t="s">
        <v>545</v>
      </c>
      <c r="D27022" s="159">
        <v>649.66999999999996</v>
      </c>
    </row>
    <row r="27023" spans="3:4" ht="15" hidden="1" customHeight="1" x14ac:dyDescent="0.25">
      <c r="C27023" s="160" t="s">
        <v>549</v>
      </c>
      <c r="D27023" s="161">
        <v>63.6</v>
      </c>
    </row>
    <row r="27024" spans="3:4" ht="15" hidden="1" customHeight="1" x14ac:dyDescent="0.25">
      <c r="C27024" s="158" t="s">
        <v>307</v>
      </c>
      <c r="D27024" s="159">
        <v>402.19</v>
      </c>
    </row>
    <row r="27025" spans="3:4" ht="15" hidden="1" customHeight="1" x14ac:dyDescent="0.25">
      <c r="C27025" s="160" t="s">
        <v>549</v>
      </c>
      <c r="D27025" s="161">
        <v>1279.7</v>
      </c>
    </row>
    <row r="27026" spans="3:4" ht="15" hidden="1" customHeight="1" x14ac:dyDescent="0.25">
      <c r="C27026" s="158" t="s">
        <v>547</v>
      </c>
      <c r="D27026" s="159">
        <v>1146.75</v>
      </c>
    </row>
    <row r="27027" spans="3:4" ht="15" hidden="1" customHeight="1" x14ac:dyDescent="0.25">
      <c r="C27027" s="160" t="s">
        <v>551</v>
      </c>
      <c r="D27027" s="161">
        <v>41.09</v>
      </c>
    </row>
    <row r="27028" spans="3:4" ht="15" hidden="1" customHeight="1" x14ac:dyDescent="0.25">
      <c r="C27028" s="158" t="s">
        <v>540</v>
      </c>
      <c r="D27028" s="159">
        <v>1229.0899999999999</v>
      </c>
    </row>
    <row r="27029" spans="3:4" ht="15" hidden="1" customHeight="1" x14ac:dyDescent="0.25">
      <c r="C27029" s="160" t="s">
        <v>546</v>
      </c>
      <c r="D27029" s="161">
        <v>459.31</v>
      </c>
    </row>
    <row r="27030" spans="3:4" ht="15" hidden="1" customHeight="1" x14ac:dyDescent="0.25">
      <c r="C27030" s="158" t="s">
        <v>312</v>
      </c>
      <c r="D27030" s="159">
        <v>1238.94</v>
      </c>
    </row>
    <row r="27031" spans="3:4" ht="15" hidden="1" customHeight="1" x14ac:dyDescent="0.25">
      <c r="C27031" s="160" t="s">
        <v>539</v>
      </c>
      <c r="D27031" s="161">
        <v>942.38</v>
      </c>
    </row>
    <row r="27032" spans="3:4" ht="15" hidden="1" customHeight="1" x14ac:dyDescent="0.25">
      <c r="C27032" s="158" t="s">
        <v>307</v>
      </c>
      <c r="D27032" s="159">
        <v>721.95</v>
      </c>
    </row>
    <row r="27033" spans="3:4" ht="15" hidden="1" customHeight="1" x14ac:dyDescent="0.25">
      <c r="C27033" s="160" t="s">
        <v>546</v>
      </c>
      <c r="D27033" s="161">
        <v>870.4</v>
      </c>
    </row>
    <row r="27034" spans="3:4" ht="15" hidden="1" customHeight="1" x14ac:dyDescent="0.25">
      <c r="C27034" s="158" t="s">
        <v>309</v>
      </c>
      <c r="D27034" s="159">
        <v>352.15</v>
      </c>
    </row>
    <row r="27035" spans="3:4" ht="15" hidden="1" customHeight="1" x14ac:dyDescent="0.25">
      <c r="C27035" s="160" t="s">
        <v>312</v>
      </c>
      <c r="D27035" s="161">
        <v>1056.2</v>
      </c>
    </row>
    <row r="27036" spans="3:4" ht="15" hidden="1" customHeight="1" x14ac:dyDescent="0.25">
      <c r="C27036" s="158" t="s">
        <v>307</v>
      </c>
      <c r="D27036" s="159">
        <v>603.45000000000005</v>
      </c>
    </row>
    <row r="27037" spans="3:4" ht="15" hidden="1" customHeight="1" x14ac:dyDescent="0.25">
      <c r="C27037" s="160" t="s">
        <v>541</v>
      </c>
      <c r="D27037" s="161">
        <v>334.27</v>
      </c>
    </row>
    <row r="27038" spans="3:4" ht="15" hidden="1" customHeight="1" x14ac:dyDescent="0.25">
      <c r="C27038" s="158" t="s">
        <v>545</v>
      </c>
      <c r="D27038" s="159">
        <v>530.15</v>
      </c>
    </row>
    <row r="27039" spans="3:4" ht="15" hidden="1" customHeight="1" x14ac:dyDescent="0.25">
      <c r="C27039" s="160" t="s">
        <v>542</v>
      </c>
      <c r="D27039" s="161">
        <v>1048.8</v>
      </c>
    </row>
    <row r="27040" spans="3:4" ht="15" hidden="1" customHeight="1" x14ac:dyDescent="0.25">
      <c r="C27040" s="158" t="s">
        <v>548</v>
      </c>
      <c r="D27040" s="159">
        <v>152.44999999999999</v>
      </c>
    </row>
    <row r="27041" spans="3:4" ht="15" hidden="1" customHeight="1" x14ac:dyDescent="0.25">
      <c r="C27041" s="160" t="s">
        <v>542</v>
      </c>
      <c r="D27041" s="161">
        <v>751.35</v>
      </c>
    </row>
    <row r="27042" spans="3:4" ht="15" hidden="1" customHeight="1" x14ac:dyDescent="0.25">
      <c r="C27042" s="158" t="s">
        <v>545</v>
      </c>
      <c r="D27042" s="159">
        <v>1073.21</v>
      </c>
    </row>
    <row r="27043" spans="3:4" ht="15" hidden="1" customHeight="1" x14ac:dyDescent="0.25">
      <c r="C27043" s="160" t="s">
        <v>309</v>
      </c>
      <c r="D27043" s="161">
        <v>633.4</v>
      </c>
    </row>
    <row r="27044" spans="3:4" ht="15" hidden="1" customHeight="1" x14ac:dyDescent="0.25">
      <c r="C27044" s="158" t="s">
        <v>551</v>
      </c>
      <c r="D27044" s="159">
        <v>1144.97</v>
      </c>
    </row>
    <row r="27045" spans="3:4" ht="15" hidden="1" customHeight="1" x14ac:dyDescent="0.25">
      <c r="C27045" s="160" t="s">
        <v>550</v>
      </c>
      <c r="D27045" s="161">
        <v>407.35</v>
      </c>
    </row>
    <row r="27046" spans="3:4" ht="15" hidden="1" customHeight="1" x14ac:dyDescent="0.25">
      <c r="C27046" s="158" t="s">
        <v>549</v>
      </c>
      <c r="D27046" s="159">
        <v>854.62</v>
      </c>
    </row>
    <row r="27047" spans="3:4" ht="15" hidden="1" customHeight="1" x14ac:dyDescent="0.25">
      <c r="C27047" s="160" t="s">
        <v>545</v>
      </c>
      <c r="D27047" s="161">
        <v>584.02</v>
      </c>
    </row>
    <row r="27048" spans="3:4" ht="15" hidden="1" customHeight="1" x14ac:dyDescent="0.25">
      <c r="C27048" s="158" t="s">
        <v>543</v>
      </c>
      <c r="D27048" s="159">
        <v>850.03</v>
      </c>
    </row>
    <row r="27049" spans="3:4" ht="15" hidden="1" customHeight="1" x14ac:dyDescent="0.25">
      <c r="C27049" s="160" t="s">
        <v>551</v>
      </c>
      <c r="D27049" s="161">
        <v>607.69000000000005</v>
      </c>
    </row>
    <row r="27050" spans="3:4" ht="15" hidden="1" customHeight="1" x14ac:dyDescent="0.25">
      <c r="C27050" s="158" t="s">
        <v>307</v>
      </c>
      <c r="D27050" s="159">
        <v>718.82</v>
      </c>
    </row>
    <row r="27051" spans="3:4" ht="15" hidden="1" customHeight="1" x14ac:dyDescent="0.25">
      <c r="C27051" s="160" t="s">
        <v>547</v>
      </c>
      <c r="D27051" s="161">
        <v>458.61</v>
      </c>
    </row>
    <row r="27052" spans="3:4" ht="15" hidden="1" customHeight="1" x14ac:dyDescent="0.25">
      <c r="C27052" s="158" t="s">
        <v>545</v>
      </c>
      <c r="D27052" s="159">
        <v>761.73</v>
      </c>
    </row>
    <row r="27053" spans="3:4" ht="15" hidden="1" customHeight="1" x14ac:dyDescent="0.25">
      <c r="C27053" s="160" t="s">
        <v>540</v>
      </c>
      <c r="D27053" s="161">
        <v>909.68</v>
      </c>
    </row>
    <row r="27054" spans="3:4" ht="15" hidden="1" customHeight="1" x14ac:dyDescent="0.25">
      <c r="C27054" s="158" t="s">
        <v>308</v>
      </c>
      <c r="D27054" s="159">
        <v>173.71</v>
      </c>
    </row>
    <row r="27055" spans="3:4" ht="15" hidden="1" customHeight="1" x14ac:dyDescent="0.25">
      <c r="C27055" s="160" t="s">
        <v>309</v>
      </c>
      <c r="D27055" s="161">
        <v>738.72</v>
      </c>
    </row>
    <row r="27056" spans="3:4" ht="15" hidden="1" customHeight="1" x14ac:dyDescent="0.25">
      <c r="C27056" s="158" t="s">
        <v>542</v>
      </c>
      <c r="D27056" s="159">
        <v>621.47</v>
      </c>
    </row>
    <row r="27057" spans="3:4" ht="15" hidden="1" customHeight="1" x14ac:dyDescent="0.25">
      <c r="C27057" s="160" t="s">
        <v>549</v>
      </c>
      <c r="D27057" s="161">
        <v>1298.8</v>
      </c>
    </row>
    <row r="27058" spans="3:4" ht="15" hidden="1" customHeight="1" x14ac:dyDescent="0.25">
      <c r="C27058" s="158" t="s">
        <v>555</v>
      </c>
      <c r="D27058" s="159">
        <v>124.9</v>
      </c>
    </row>
    <row r="27059" spans="3:4" ht="15" hidden="1" customHeight="1" x14ac:dyDescent="0.25">
      <c r="C27059" s="160" t="s">
        <v>309</v>
      </c>
      <c r="D27059" s="161">
        <v>465.04</v>
      </c>
    </row>
    <row r="27060" spans="3:4" ht="15" hidden="1" customHeight="1" x14ac:dyDescent="0.25">
      <c r="C27060" s="158" t="s">
        <v>547</v>
      </c>
      <c r="D27060" s="159">
        <v>166.23</v>
      </c>
    </row>
    <row r="27061" spans="3:4" ht="15" hidden="1" customHeight="1" x14ac:dyDescent="0.25">
      <c r="C27061" s="160" t="s">
        <v>550</v>
      </c>
      <c r="D27061" s="161">
        <v>527.01</v>
      </c>
    </row>
    <row r="27062" spans="3:4" ht="15" hidden="1" customHeight="1" x14ac:dyDescent="0.25">
      <c r="C27062" s="158" t="s">
        <v>548</v>
      </c>
      <c r="D27062" s="159">
        <v>1167.68</v>
      </c>
    </row>
    <row r="27063" spans="3:4" ht="15" hidden="1" customHeight="1" x14ac:dyDescent="0.25">
      <c r="C27063" s="160" t="s">
        <v>543</v>
      </c>
      <c r="D27063" s="161">
        <v>741.84</v>
      </c>
    </row>
    <row r="27064" spans="3:4" ht="15" hidden="1" customHeight="1" x14ac:dyDescent="0.25">
      <c r="C27064" s="158" t="s">
        <v>552</v>
      </c>
      <c r="D27064" s="159">
        <v>1228.6099999999999</v>
      </c>
    </row>
    <row r="27065" spans="3:4" ht="15" hidden="1" customHeight="1" x14ac:dyDescent="0.25">
      <c r="C27065" s="160" t="s">
        <v>556</v>
      </c>
      <c r="D27065" s="161">
        <v>1169.54</v>
      </c>
    </row>
    <row r="27066" spans="3:4" ht="15" hidden="1" customHeight="1" x14ac:dyDescent="0.25">
      <c r="C27066" s="158" t="s">
        <v>542</v>
      </c>
      <c r="D27066" s="159">
        <v>713.12</v>
      </c>
    </row>
    <row r="27067" spans="3:4" ht="15" hidden="1" customHeight="1" x14ac:dyDescent="0.25">
      <c r="C27067" s="160" t="s">
        <v>545</v>
      </c>
      <c r="D27067" s="161">
        <v>1086.2</v>
      </c>
    </row>
    <row r="27068" spans="3:4" ht="15" hidden="1" customHeight="1" x14ac:dyDescent="0.25">
      <c r="C27068" s="158" t="s">
        <v>546</v>
      </c>
      <c r="D27068" s="159">
        <v>501.41</v>
      </c>
    </row>
    <row r="27069" spans="3:4" ht="15" hidden="1" customHeight="1" x14ac:dyDescent="0.25">
      <c r="C27069" s="160" t="s">
        <v>551</v>
      </c>
      <c r="D27069" s="161">
        <v>986.78</v>
      </c>
    </row>
    <row r="27070" spans="3:4" ht="15" hidden="1" customHeight="1" x14ac:dyDescent="0.25">
      <c r="C27070" s="158" t="s">
        <v>307</v>
      </c>
      <c r="D27070" s="159">
        <v>20.54</v>
      </c>
    </row>
    <row r="27071" spans="3:4" ht="15" hidden="1" customHeight="1" x14ac:dyDescent="0.25">
      <c r="C27071" s="160" t="s">
        <v>539</v>
      </c>
      <c r="D27071" s="161">
        <v>744.19</v>
      </c>
    </row>
    <row r="27072" spans="3:4" ht="15" hidden="1" customHeight="1" x14ac:dyDescent="0.25">
      <c r="C27072" s="158" t="s">
        <v>555</v>
      </c>
      <c r="D27072" s="159">
        <v>955.51</v>
      </c>
    </row>
    <row r="27073" spans="3:4" ht="15" hidden="1" customHeight="1" x14ac:dyDescent="0.25">
      <c r="C27073" s="160" t="s">
        <v>544</v>
      </c>
      <c r="D27073" s="161">
        <v>501.2</v>
      </c>
    </row>
    <row r="27074" spans="3:4" ht="15" hidden="1" customHeight="1" x14ac:dyDescent="0.25">
      <c r="C27074" s="158" t="s">
        <v>312</v>
      </c>
      <c r="D27074" s="159">
        <v>900.34</v>
      </c>
    </row>
    <row r="27075" spans="3:4" ht="15" hidden="1" customHeight="1" x14ac:dyDescent="0.25">
      <c r="C27075" s="160" t="s">
        <v>541</v>
      </c>
      <c r="D27075" s="161">
        <v>1060.94</v>
      </c>
    </row>
    <row r="27076" spans="3:4" ht="15" hidden="1" customHeight="1" x14ac:dyDescent="0.25">
      <c r="C27076" s="158" t="s">
        <v>307</v>
      </c>
      <c r="D27076" s="159">
        <v>190.88</v>
      </c>
    </row>
    <row r="27077" spans="3:4" ht="15" hidden="1" customHeight="1" x14ac:dyDescent="0.25">
      <c r="C27077" s="160" t="s">
        <v>551</v>
      </c>
      <c r="D27077" s="161">
        <v>999.32</v>
      </c>
    </row>
    <row r="27078" spans="3:4" ht="15" hidden="1" customHeight="1" x14ac:dyDescent="0.25">
      <c r="C27078" s="158" t="s">
        <v>550</v>
      </c>
      <c r="D27078" s="159">
        <v>454.95</v>
      </c>
    </row>
    <row r="27079" spans="3:4" ht="15" hidden="1" customHeight="1" x14ac:dyDescent="0.25">
      <c r="C27079" s="160" t="s">
        <v>553</v>
      </c>
      <c r="D27079" s="161">
        <v>210.21</v>
      </c>
    </row>
    <row r="27080" spans="3:4" ht="15" hidden="1" customHeight="1" x14ac:dyDescent="0.25">
      <c r="C27080" s="158" t="s">
        <v>308</v>
      </c>
      <c r="D27080" s="159">
        <v>428.26</v>
      </c>
    </row>
    <row r="27081" spans="3:4" ht="15" hidden="1" customHeight="1" x14ac:dyDescent="0.25">
      <c r="C27081" s="160" t="s">
        <v>549</v>
      </c>
      <c r="D27081" s="161">
        <v>645.55999999999995</v>
      </c>
    </row>
    <row r="27082" spans="3:4" ht="15" hidden="1" customHeight="1" x14ac:dyDescent="0.25">
      <c r="C27082" s="158" t="s">
        <v>543</v>
      </c>
      <c r="D27082" s="159">
        <v>572.15</v>
      </c>
    </row>
    <row r="27083" spans="3:4" ht="15" hidden="1" customHeight="1" x14ac:dyDescent="0.25">
      <c r="C27083" s="160" t="s">
        <v>553</v>
      </c>
      <c r="D27083" s="161">
        <v>249.65</v>
      </c>
    </row>
    <row r="27084" spans="3:4" ht="15" hidden="1" customHeight="1" x14ac:dyDescent="0.25">
      <c r="C27084" s="158" t="s">
        <v>540</v>
      </c>
      <c r="D27084" s="159">
        <v>1272.1400000000001</v>
      </c>
    </row>
    <row r="27085" spans="3:4" ht="15" hidden="1" customHeight="1" x14ac:dyDescent="0.25">
      <c r="C27085" s="160" t="s">
        <v>540</v>
      </c>
      <c r="D27085" s="161">
        <v>354.69</v>
      </c>
    </row>
    <row r="27086" spans="3:4" ht="15" hidden="1" customHeight="1" x14ac:dyDescent="0.25">
      <c r="C27086" s="158" t="s">
        <v>308</v>
      </c>
      <c r="D27086" s="159">
        <v>586.4</v>
      </c>
    </row>
    <row r="27087" spans="3:4" ht="15" hidden="1" customHeight="1" x14ac:dyDescent="0.25">
      <c r="C27087" s="160" t="s">
        <v>545</v>
      </c>
      <c r="D27087" s="161">
        <v>522.04999999999995</v>
      </c>
    </row>
    <row r="27088" spans="3:4" ht="15" hidden="1" customHeight="1" x14ac:dyDescent="0.25">
      <c r="C27088" s="158" t="s">
        <v>558</v>
      </c>
      <c r="D27088" s="159">
        <v>596</v>
      </c>
    </row>
    <row r="27089" spans="3:4" ht="15" hidden="1" customHeight="1" x14ac:dyDescent="0.25">
      <c r="C27089" s="160" t="s">
        <v>307</v>
      </c>
      <c r="D27089" s="161">
        <v>327.81</v>
      </c>
    </row>
    <row r="27090" spans="3:4" ht="15" hidden="1" customHeight="1" x14ac:dyDescent="0.25">
      <c r="C27090" s="158" t="s">
        <v>543</v>
      </c>
      <c r="D27090" s="159">
        <v>633.61</v>
      </c>
    </row>
    <row r="27091" spans="3:4" ht="15" hidden="1" customHeight="1" x14ac:dyDescent="0.25">
      <c r="C27091" s="160" t="s">
        <v>312</v>
      </c>
      <c r="D27091" s="161">
        <v>293.31</v>
      </c>
    </row>
    <row r="27092" spans="3:4" ht="15" hidden="1" customHeight="1" x14ac:dyDescent="0.25">
      <c r="C27092" s="158" t="s">
        <v>545</v>
      </c>
      <c r="D27092" s="159">
        <v>578.34</v>
      </c>
    </row>
    <row r="27093" spans="3:4" ht="15" hidden="1" customHeight="1" x14ac:dyDescent="0.25">
      <c r="C27093" s="160" t="s">
        <v>554</v>
      </c>
      <c r="D27093" s="161">
        <v>579.16</v>
      </c>
    </row>
    <row r="27094" spans="3:4" ht="15" hidden="1" customHeight="1" x14ac:dyDescent="0.25">
      <c r="C27094" s="158" t="s">
        <v>548</v>
      </c>
      <c r="D27094" s="159">
        <v>361.67</v>
      </c>
    </row>
    <row r="27095" spans="3:4" ht="15" hidden="1" customHeight="1" x14ac:dyDescent="0.25">
      <c r="C27095" s="160" t="s">
        <v>540</v>
      </c>
      <c r="D27095" s="161">
        <v>557.73</v>
      </c>
    </row>
    <row r="27096" spans="3:4" ht="15" hidden="1" customHeight="1" x14ac:dyDescent="0.25">
      <c r="C27096" s="158" t="s">
        <v>541</v>
      </c>
      <c r="D27096" s="159">
        <v>1079.07</v>
      </c>
    </row>
    <row r="27097" spans="3:4" ht="15" hidden="1" customHeight="1" x14ac:dyDescent="0.25">
      <c r="C27097" s="160" t="s">
        <v>553</v>
      </c>
      <c r="D27097" s="161">
        <v>451.6</v>
      </c>
    </row>
    <row r="27098" spans="3:4" ht="15" hidden="1" customHeight="1" x14ac:dyDescent="0.25">
      <c r="C27098" s="158" t="s">
        <v>551</v>
      </c>
      <c r="D27098" s="159">
        <v>467.1</v>
      </c>
    </row>
    <row r="27099" spans="3:4" ht="15" hidden="1" customHeight="1" x14ac:dyDescent="0.25">
      <c r="C27099" s="160" t="s">
        <v>553</v>
      </c>
      <c r="D27099" s="161">
        <v>177.23</v>
      </c>
    </row>
    <row r="27100" spans="3:4" ht="15" hidden="1" customHeight="1" x14ac:dyDescent="0.25">
      <c r="C27100" s="158" t="s">
        <v>549</v>
      </c>
      <c r="D27100" s="159">
        <v>585.94000000000005</v>
      </c>
    </row>
    <row r="27101" spans="3:4" ht="15" hidden="1" customHeight="1" x14ac:dyDescent="0.25">
      <c r="C27101" s="160" t="s">
        <v>308</v>
      </c>
      <c r="D27101" s="161">
        <v>614.5</v>
      </c>
    </row>
    <row r="27102" spans="3:4" ht="15" hidden="1" customHeight="1" x14ac:dyDescent="0.25">
      <c r="C27102" s="158" t="s">
        <v>551</v>
      </c>
      <c r="D27102" s="159">
        <v>96.71</v>
      </c>
    </row>
    <row r="27103" spans="3:4" ht="15" hidden="1" customHeight="1" x14ac:dyDescent="0.25">
      <c r="C27103" s="160" t="s">
        <v>553</v>
      </c>
      <c r="D27103" s="161">
        <v>619.13</v>
      </c>
    </row>
    <row r="27104" spans="3:4" ht="15" hidden="1" customHeight="1" x14ac:dyDescent="0.25">
      <c r="C27104" s="158" t="s">
        <v>309</v>
      </c>
      <c r="D27104" s="159">
        <v>453.36</v>
      </c>
    </row>
    <row r="27105" spans="3:4" ht="15" hidden="1" customHeight="1" x14ac:dyDescent="0.25">
      <c r="C27105" s="160" t="s">
        <v>312</v>
      </c>
      <c r="D27105" s="161">
        <v>814.58</v>
      </c>
    </row>
    <row r="27106" spans="3:4" ht="15" hidden="1" customHeight="1" x14ac:dyDescent="0.25">
      <c r="C27106" s="158" t="s">
        <v>545</v>
      </c>
      <c r="D27106" s="159">
        <v>354.84</v>
      </c>
    </row>
    <row r="27107" spans="3:4" ht="15" hidden="1" customHeight="1" x14ac:dyDescent="0.25">
      <c r="C27107" s="160" t="s">
        <v>543</v>
      </c>
      <c r="D27107" s="161">
        <v>684.91</v>
      </c>
    </row>
    <row r="27108" spans="3:4" ht="15" hidden="1" customHeight="1" x14ac:dyDescent="0.25">
      <c r="C27108" s="158" t="s">
        <v>546</v>
      </c>
      <c r="D27108" s="159">
        <v>632.27</v>
      </c>
    </row>
    <row r="27109" spans="3:4" ht="15" hidden="1" customHeight="1" x14ac:dyDescent="0.25">
      <c r="C27109" s="160" t="s">
        <v>546</v>
      </c>
      <c r="D27109" s="161">
        <v>1066.33</v>
      </c>
    </row>
    <row r="27110" spans="3:4" ht="15" hidden="1" customHeight="1" x14ac:dyDescent="0.25">
      <c r="C27110" s="158" t="s">
        <v>547</v>
      </c>
      <c r="D27110" s="159">
        <v>915.68</v>
      </c>
    </row>
    <row r="27111" spans="3:4" ht="15" hidden="1" customHeight="1" x14ac:dyDescent="0.25">
      <c r="C27111" s="160" t="s">
        <v>546</v>
      </c>
      <c r="D27111" s="161">
        <v>527.64</v>
      </c>
    </row>
    <row r="27112" spans="3:4" ht="15" hidden="1" customHeight="1" x14ac:dyDescent="0.25">
      <c r="C27112" s="158" t="s">
        <v>555</v>
      </c>
      <c r="D27112" s="159">
        <v>874.89</v>
      </c>
    </row>
    <row r="27113" spans="3:4" ht="15" hidden="1" customHeight="1" x14ac:dyDescent="0.25">
      <c r="C27113" s="160" t="s">
        <v>552</v>
      </c>
      <c r="D27113" s="161">
        <v>597.89</v>
      </c>
    </row>
    <row r="27114" spans="3:4" ht="15" hidden="1" customHeight="1" x14ac:dyDescent="0.25">
      <c r="C27114" s="158" t="s">
        <v>309</v>
      </c>
      <c r="D27114" s="159">
        <v>693.79</v>
      </c>
    </row>
    <row r="27115" spans="3:4" ht="15" hidden="1" customHeight="1" x14ac:dyDescent="0.25">
      <c r="C27115" s="160" t="s">
        <v>554</v>
      </c>
      <c r="D27115" s="161">
        <v>371.13</v>
      </c>
    </row>
    <row r="27116" spans="3:4" ht="15" hidden="1" customHeight="1" x14ac:dyDescent="0.25">
      <c r="C27116" s="158" t="s">
        <v>553</v>
      </c>
      <c r="D27116" s="159">
        <v>1079.75</v>
      </c>
    </row>
    <row r="27117" spans="3:4" ht="15" hidden="1" customHeight="1" x14ac:dyDescent="0.25">
      <c r="C27117" s="160" t="s">
        <v>539</v>
      </c>
      <c r="D27117" s="161">
        <v>1242.55</v>
      </c>
    </row>
    <row r="27118" spans="3:4" ht="15" hidden="1" customHeight="1" x14ac:dyDescent="0.25">
      <c r="C27118" s="158" t="s">
        <v>545</v>
      </c>
      <c r="D27118" s="159">
        <v>370.72</v>
      </c>
    </row>
    <row r="27119" spans="3:4" ht="15" hidden="1" customHeight="1" x14ac:dyDescent="0.25">
      <c r="C27119" s="160" t="s">
        <v>308</v>
      </c>
      <c r="D27119" s="161">
        <v>392.87</v>
      </c>
    </row>
    <row r="27120" spans="3:4" ht="15" hidden="1" customHeight="1" x14ac:dyDescent="0.25">
      <c r="C27120" s="158" t="s">
        <v>543</v>
      </c>
      <c r="D27120" s="159">
        <v>801.72</v>
      </c>
    </row>
    <row r="27121" spans="3:4" ht="15" hidden="1" customHeight="1" x14ac:dyDescent="0.25">
      <c r="C27121" s="160" t="s">
        <v>544</v>
      </c>
      <c r="D27121" s="161">
        <v>697.58</v>
      </c>
    </row>
    <row r="27122" spans="3:4" ht="15" hidden="1" customHeight="1" x14ac:dyDescent="0.25">
      <c r="C27122" s="158" t="s">
        <v>552</v>
      </c>
      <c r="D27122" s="159">
        <v>283.75</v>
      </c>
    </row>
    <row r="27123" spans="3:4" ht="15" hidden="1" customHeight="1" x14ac:dyDescent="0.25">
      <c r="C27123" s="160" t="s">
        <v>542</v>
      </c>
      <c r="D27123" s="161">
        <v>851.94</v>
      </c>
    </row>
    <row r="27124" spans="3:4" ht="15" hidden="1" customHeight="1" x14ac:dyDescent="0.25">
      <c r="C27124" s="158" t="s">
        <v>309</v>
      </c>
      <c r="D27124" s="159">
        <v>1060.27</v>
      </c>
    </row>
    <row r="27125" spans="3:4" ht="15" hidden="1" customHeight="1" x14ac:dyDescent="0.25">
      <c r="C27125" s="160" t="s">
        <v>542</v>
      </c>
      <c r="D27125" s="161">
        <v>903.91</v>
      </c>
    </row>
    <row r="27126" spans="3:4" ht="15" hidden="1" customHeight="1" x14ac:dyDescent="0.25">
      <c r="C27126" s="158" t="s">
        <v>307</v>
      </c>
      <c r="D27126" s="159">
        <v>599.23</v>
      </c>
    </row>
    <row r="27127" spans="3:4" ht="15" hidden="1" customHeight="1" x14ac:dyDescent="0.25">
      <c r="C27127" s="160" t="s">
        <v>547</v>
      </c>
      <c r="D27127" s="161">
        <v>479.88</v>
      </c>
    </row>
    <row r="27128" spans="3:4" ht="15" hidden="1" customHeight="1" x14ac:dyDescent="0.25">
      <c r="C27128" s="158" t="s">
        <v>544</v>
      </c>
      <c r="D27128" s="159">
        <v>250.53</v>
      </c>
    </row>
    <row r="27129" spans="3:4" ht="15" hidden="1" customHeight="1" x14ac:dyDescent="0.25">
      <c r="C27129" s="160" t="s">
        <v>547</v>
      </c>
      <c r="D27129" s="161">
        <v>519.63</v>
      </c>
    </row>
    <row r="27130" spans="3:4" ht="15" hidden="1" customHeight="1" x14ac:dyDescent="0.25">
      <c r="C27130" s="158" t="s">
        <v>555</v>
      </c>
      <c r="D27130" s="159">
        <v>968.74</v>
      </c>
    </row>
    <row r="27131" spans="3:4" ht="15" hidden="1" customHeight="1" x14ac:dyDescent="0.25">
      <c r="C27131" s="160" t="s">
        <v>307</v>
      </c>
      <c r="D27131" s="161">
        <v>888.09</v>
      </c>
    </row>
    <row r="27132" spans="3:4" ht="15" hidden="1" customHeight="1" x14ac:dyDescent="0.25">
      <c r="C27132" s="158" t="s">
        <v>309</v>
      </c>
      <c r="D27132" s="159">
        <v>552.92999999999995</v>
      </c>
    </row>
    <row r="27133" spans="3:4" ht="15" hidden="1" customHeight="1" x14ac:dyDescent="0.25">
      <c r="C27133" s="160" t="s">
        <v>551</v>
      </c>
      <c r="D27133" s="161">
        <v>863.21</v>
      </c>
    </row>
    <row r="27134" spans="3:4" ht="15" hidden="1" customHeight="1" x14ac:dyDescent="0.25">
      <c r="C27134" s="158" t="s">
        <v>555</v>
      </c>
      <c r="D27134" s="159">
        <v>268.67</v>
      </c>
    </row>
    <row r="27135" spans="3:4" ht="15" hidden="1" customHeight="1" x14ac:dyDescent="0.25">
      <c r="C27135" s="160" t="s">
        <v>312</v>
      </c>
      <c r="D27135" s="161">
        <v>135.38</v>
      </c>
    </row>
    <row r="27136" spans="3:4" ht="15" hidden="1" customHeight="1" x14ac:dyDescent="0.25">
      <c r="C27136" s="158" t="s">
        <v>307</v>
      </c>
      <c r="D27136" s="159">
        <v>836.67</v>
      </c>
    </row>
    <row r="27137" spans="3:4" ht="15" hidden="1" customHeight="1" x14ac:dyDescent="0.25">
      <c r="C27137" s="160" t="s">
        <v>547</v>
      </c>
      <c r="D27137" s="161">
        <v>1002.6</v>
      </c>
    </row>
    <row r="27138" spans="3:4" ht="15" hidden="1" customHeight="1" x14ac:dyDescent="0.25">
      <c r="C27138" s="158" t="s">
        <v>312</v>
      </c>
      <c r="D27138" s="159">
        <v>619.76</v>
      </c>
    </row>
    <row r="27139" spans="3:4" ht="15" hidden="1" customHeight="1" x14ac:dyDescent="0.25">
      <c r="C27139" s="160" t="s">
        <v>539</v>
      </c>
      <c r="D27139" s="161">
        <v>582.67999999999995</v>
      </c>
    </row>
    <row r="27140" spans="3:4" ht="15" hidden="1" customHeight="1" x14ac:dyDescent="0.25">
      <c r="C27140" s="158" t="s">
        <v>540</v>
      </c>
      <c r="D27140" s="159">
        <v>448.05</v>
      </c>
    </row>
    <row r="27141" spans="3:4" ht="15" hidden="1" customHeight="1" x14ac:dyDescent="0.25">
      <c r="C27141" s="160" t="s">
        <v>307</v>
      </c>
      <c r="D27141" s="161">
        <v>615.66</v>
      </c>
    </row>
    <row r="27142" spans="3:4" ht="15" hidden="1" customHeight="1" x14ac:dyDescent="0.25">
      <c r="C27142" s="158" t="s">
        <v>539</v>
      </c>
      <c r="D27142" s="159">
        <v>511.59</v>
      </c>
    </row>
    <row r="27143" spans="3:4" ht="15" hidden="1" customHeight="1" x14ac:dyDescent="0.25">
      <c r="C27143" s="160" t="s">
        <v>554</v>
      </c>
      <c r="D27143" s="161">
        <v>56</v>
      </c>
    </row>
    <row r="27144" spans="3:4" ht="15" hidden="1" customHeight="1" x14ac:dyDescent="0.25">
      <c r="C27144" s="158" t="s">
        <v>551</v>
      </c>
      <c r="D27144" s="159">
        <v>661.61</v>
      </c>
    </row>
    <row r="27145" spans="3:4" ht="15" hidden="1" customHeight="1" x14ac:dyDescent="0.25">
      <c r="C27145" s="160" t="s">
        <v>549</v>
      </c>
      <c r="D27145" s="161">
        <v>726.53</v>
      </c>
    </row>
    <row r="27146" spans="3:4" ht="15" hidden="1" customHeight="1" x14ac:dyDescent="0.25">
      <c r="C27146" s="158" t="s">
        <v>551</v>
      </c>
      <c r="D27146" s="159">
        <v>447.44</v>
      </c>
    </row>
    <row r="27147" spans="3:4" ht="15" hidden="1" customHeight="1" x14ac:dyDescent="0.25">
      <c r="C27147" s="160" t="s">
        <v>541</v>
      </c>
      <c r="D27147" s="161">
        <v>351.69</v>
      </c>
    </row>
    <row r="27148" spans="3:4" ht="15" hidden="1" customHeight="1" x14ac:dyDescent="0.25">
      <c r="C27148" s="158" t="s">
        <v>550</v>
      </c>
      <c r="D27148" s="159">
        <v>341.58</v>
      </c>
    </row>
    <row r="27149" spans="3:4" ht="15" hidden="1" customHeight="1" x14ac:dyDescent="0.25">
      <c r="C27149" s="160" t="s">
        <v>540</v>
      </c>
      <c r="D27149" s="161">
        <v>966.15</v>
      </c>
    </row>
    <row r="27150" spans="3:4" ht="15" hidden="1" customHeight="1" x14ac:dyDescent="0.25">
      <c r="C27150" s="158" t="s">
        <v>308</v>
      </c>
      <c r="D27150" s="159">
        <v>732.1</v>
      </c>
    </row>
    <row r="27151" spans="3:4" ht="15" hidden="1" customHeight="1" x14ac:dyDescent="0.25">
      <c r="C27151" s="160" t="s">
        <v>556</v>
      </c>
      <c r="D27151" s="161">
        <v>685.76</v>
      </c>
    </row>
    <row r="27152" spans="3:4" ht="15" hidden="1" customHeight="1" x14ac:dyDescent="0.25">
      <c r="C27152" s="158" t="s">
        <v>549</v>
      </c>
      <c r="D27152" s="159">
        <v>955.1</v>
      </c>
    </row>
    <row r="27153" spans="3:4" ht="15" hidden="1" customHeight="1" x14ac:dyDescent="0.25">
      <c r="C27153" s="160" t="s">
        <v>543</v>
      </c>
      <c r="D27153" s="161">
        <v>1035.28</v>
      </c>
    </row>
    <row r="27154" spans="3:4" ht="15" hidden="1" customHeight="1" x14ac:dyDescent="0.25">
      <c r="C27154" s="158" t="s">
        <v>309</v>
      </c>
      <c r="D27154" s="159">
        <v>397.85</v>
      </c>
    </row>
    <row r="27155" spans="3:4" ht="15" hidden="1" customHeight="1" x14ac:dyDescent="0.25">
      <c r="C27155" s="160" t="s">
        <v>309</v>
      </c>
      <c r="D27155" s="161">
        <v>494.69</v>
      </c>
    </row>
    <row r="27156" spans="3:4" ht="15" hidden="1" customHeight="1" x14ac:dyDescent="0.25">
      <c r="C27156" s="158" t="s">
        <v>309</v>
      </c>
      <c r="D27156" s="159">
        <v>1181.9100000000001</v>
      </c>
    </row>
    <row r="27157" spans="3:4" ht="15" hidden="1" customHeight="1" x14ac:dyDescent="0.25">
      <c r="C27157" s="160" t="s">
        <v>308</v>
      </c>
      <c r="D27157" s="161">
        <v>405.06</v>
      </c>
    </row>
    <row r="27158" spans="3:4" ht="15" hidden="1" customHeight="1" x14ac:dyDescent="0.25">
      <c r="C27158" s="158" t="s">
        <v>557</v>
      </c>
      <c r="D27158" s="159">
        <v>674.76</v>
      </c>
    </row>
    <row r="27159" spans="3:4" ht="15" hidden="1" customHeight="1" x14ac:dyDescent="0.25">
      <c r="C27159" s="160" t="s">
        <v>309</v>
      </c>
      <c r="D27159" s="161">
        <v>357.16</v>
      </c>
    </row>
    <row r="27160" spans="3:4" ht="15" hidden="1" customHeight="1" x14ac:dyDescent="0.25">
      <c r="C27160" s="158" t="s">
        <v>545</v>
      </c>
      <c r="D27160" s="159">
        <v>687.5</v>
      </c>
    </row>
    <row r="27161" spans="3:4" ht="15" hidden="1" customHeight="1" x14ac:dyDescent="0.25">
      <c r="C27161" s="160" t="s">
        <v>549</v>
      </c>
      <c r="D27161" s="161">
        <v>47.85</v>
      </c>
    </row>
    <row r="27162" spans="3:4" ht="15" hidden="1" customHeight="1" x14ac:dyDescent="0.25">
      <c r="C27162" s="158" t="s">
        <v>540</v>
      </c>
      <c r="D27162" s="159">
        <v>1290.3800000000001</v>
      </c>
    </row>
    <row r="27163" spans="3:4" ht="15" hidden="1" customHeight="1" x14ac:dyDescent="0.25">
      <c r="C27163" s="160" t="s">
        <v>548</v>
      </c>
      <c r="D27163" s="161">
        <v>899.86</v>
      </c>
    </row>
    <row r="27164" spans="3:4" ht="15" hidden="1" customHeight="1" x14ac:dyDescent="0.25">
      <c r="C27164" s="158" t="s">
        <v>546</v>
      </c>
      <c r="D27164" s="159">
        <v>681.1</v>
      </c>
    </row>
    <row r="27165" spans="3:4" ht="15" hidden="1" customHeight="1" x14ac:dyDescent="0.25">
      <c r="C27165" s="160" t="s">
        <v>543</v>
      </c>
      <c r="D27165" s="161">
        <v>551.41</v>
      </c>
    </row>
    <row r="27166" spans="3:4" ht="15" hidden="1" customHeight="1" x14ac:dyDescent="0.25">
      <c r="C27166" s="158" t="s">
        <v>545</v>
      </c>
      <c r="D27166" s="159">
        <v>30.4</v>
      </c>
    </row>
    <row r="27167" spans="3:4" ht="15" hidden="1" customHeight="1" x14ac:dyDescent="0.25">
      <c r="C27167" s="160" t="s">
        <v>549</v>
      </c>
      <c r="D27167" s="161">
        <v>620.30999999999995</v>
      </c>
    </row>
    <row r="27168" spans="3:4" ht="15" hidden="1" customHeight="1" x14ac:dyDescent="0.25">
      <c r="C27168" s="158" t="s">
        <v>540</v>
      </c>
      <c r="D27168" s="159">
        <v>432.8</v>
      </c>
    </row>
    <row r="27169" spans="3:4" ht="15" hidden="1" customHeight="1" x14ac:dyDescent="0.25">
      <c r="C27169" s="160" t="s">
        <v>546</v>
      </c>
      <c r="D27169" s="161">
        <v>419.93</v>
      </c>
    </row>
    <row r="27170" spans="3:4" ht="15" hidden="1" customHeight="1" x14ac:dyDescent="0.25">
      <c r="C27170" s="158" t="s">
        <v>553</v>
      </c>
      <c r="D27170" s="159">
        <v>287.45999999999998</v>
      </c>
    </row>
    <row r="27171" spans="3:4" ht="15" hidden="1" customHeight="1" x14ac:dyDescent="0.25">
      <c r="C27171" s="160" t="s">
        <v>549</v>
      </c>
      <c r="D27171" s="161">
        <v>651.41999999999996</v>
      </c>
    </row>
    <row r="27172" spans="3:4" ht="15" hidden="1" customHeight="1" x14ac:dyDescent="0.25">
      <c r="C27172" s="158" t="s">
        <v>551</v>
      </c>
      <c r="D27172" s="159">
        <v>336.17</v>
      </c>
    </row>
    <row r="27173" spans="3:4" ht="15" hidden="1" customHeight="1" x14ac:dyDescent="0.25">
      <c r="C27173" s="160" t="s">
        <v>553</v>
      </c>
      <c r="D27173" s="161">
        <v>352.96</v>
      </c>
    </row>
    <row r="27174" spans="3:4" ht="15" hidden="1" customHeight="1" x14ac:dyDescent="0.25">
      <c r="C27174" s="158" t="s">
        <v>549</v>
      </c>
      <c r="D27174" s="159">
        <v>190.79</v>
      </c>
    </row>
    <row r="27175" spans="3:4" ht="15" hidden="1" customHeight="1" x14ac:dyDescent="0.25">
      <c r="C27175" s="160" t="s">
        <v>307</v>
      </c>
      <c r="D27175" s="161">
        <v>119.81</v>
      </c>
    </row>
    <row r="27176" spans="3:4" ht="15" hidden="1" customHeight="1" x14ac:dyDescent="0.25">
      <c r="C27176" s="158" t="s">
        <v>547</v>
      </c>
      <c r="D27176" s="159">
        <v>813.96</v>
      </c>
    </row>
    <row r="27177" spans="3:4" ht="15" hidden="1" customHeight="1" x14ac:dyDescent="0.25">
      <c r="C27177" s="160" t="s">
        <v>540</v>
      </c>
      <c r="D27177" s="161">
        <v>164.24</v>
      </c>
    </row>
    <row r="27178" spans="3:4" ht="15" hidden="1" customHeight="1" x14ac:dyDescent="0.25">
      <c r="C27178" s="158" t="s">
        <v>546</v>
      </c>
      <c r="D27178" s="159">
        <v>323.47000000000003</v>
      </c>
    </row>
    <row r="27179" spans="3:4" ht="15" hidden="1" customHeight="1" x14ac:dyDescent="0.25">
      <c r="C27179" s="160" t="s">
        <v>539</v>
      </c>
      <c r="D27179" s="161">
        <v>590.16999999999996</v>
      </c>
    </row>
    <row r="27180" spans="3:4" ht="15" hidden="1" customHeight="1" x14ac:dyDescent="0.25">
      <c r="C27180" s="158" t="s">
        <v>543</v>
      </c>
      <c r="D27180" s="159">
        <v>896.62</v>
      </c>
    </row>
    <row r="27181" spans="3:4" ht="15" hidden="1" customHeight="1" x14ac:dyDescent="0.25">
      <c r="C27181" s="160" t="s">
        <v>547</v>
      </c>
      <c r="D27181" s="161">
        <v>827.54</v>
      </c>
    </row>
    <row r="27182" spans="3:4" ht="15" hidden="1" customHeight="1" x14ac:dyDescent="0.25">
      <c r="C27182" s="158" t="s">
        <v>547</v>
      </c>
      <c r="D27182" s="159">
        <v>636.67999999999995</v>
      </c>
    </row>
    <row r="27183" spans="3:4" ht="15" hidden="1" customHeight="1" x14ac:dyDescent="0.25">
      <c r="C27183" s="160" t="s">
        <v>547</v>
      </c>
      <c r="D27183" s="161">
        <v>213.55</v>
      </c>
    </row>
    <row r="27184" spans="3:4" ht="15" hidden="1" customHeight="1" x14ac:dyDescent="0.25">
      <c r="C27184" s="158" t="s">
        <v>546</v>
      </c>
      <c r="D27184" s="159">
        <v>204.32</v>
      </c>
    </row>
    <row r="27185" spans="3:4" ht="15" hidden="1" customHeight="1" x14ac:dyDescent="0.25">
      <c r="C27185" s="160" t="s">
        <v>554</v>
      </c>
      <c r="D27185" s="161">
        <v>1099.5899999999999</v>
      </c>
    </row>
    <row r="27186" spans="3:4" ht="15" hidden="1" customHeight="1" x14ac:dyDescent="0.25">
      <c r="C27186" s="158" t="s">
        <v>558</v>
      </c>
      <c r="D27186" s="159">
        <v>684.82</v>
      </c>
    </row>
    <row r="27187" spans="3:4" ht="15" hidden="1" customHeight="1" x14ac:dyDescent="0.25">
      <c r="C27187" s="160" t="s">
        <v>551</v>
      </c>
      <c r="D27187" s="161">
        <v>925.41</v>
      </c>
    </row>
    <row r="27188" spans="3:4" ht="15" hidden="1" customHeight="1" x14ac:dyDescent="0.25">
      <c r="C27188" s="158" t="s">
        <v>539</v>
      </c>
      <c r="D27188" s="159">
        <v>632.83000000000004</v>
      </c>
    </row>
    <row r="27189" spans="3:4" ht="15" hidden="1" customHeight="1" x14ac:dyDescent="0.25">
      <c r="C27189" s="160" t="s">
        <v>549</v>
      </c>
      <c r="D27189" s="161">
        <v>267.68</v>
      </c>
    </row>
    <row r="27190" spans="3:4" ht="15" hidden="1" customHeight="1" x14ac:dyDescent="0.25">
      <c r="C27190" s="158" t="s">
        <v>555</v>
      </c>
      <c r="D27190" s="159">
        <v>335.34</v>
      </c>
    </row>
    <row r="27191" spans="3:4" ht="15" hidden="1" customHeight="1" x14ac:dyDescent="0.25">
      <c r="C27191" s="160" t="s">
        <v>549</v>
      </c>
      <c r="D27191" s="161">
        <v>551.94000000000005</v>
      </c>
    </row>
    <row r="27192" spans="3:4" ht="15" hidden="1" customHeight="1" x14ac:dyDescent="0.25">
      <c r="C27192" s="158" t="s">
        <v>543</v>
      </c>
      <c r="D27192" s="159">
        <v>1027.8699999999999</v>
      </c>
    </row>
    <row r="27193" spans="3:4" ht="15" hidden="1" customHeight="1" x14ac:dyDescent="0.25">
      <c r="C27193" s="160" t="s">
        <v>539</v>
      </c>
      <c r="D27193" s="161">
        <v>526.07000000000005</v>
      </c>
    </row>
    <row r="27194" spans="3:4" ht="15" hidden="1" customHeight="1" x14ac:dyDescent="0.25">
      <c r="C27194" s="158" t="s">
        <v>552</v>
      </c>
      <c r="D27194" s="159">
        <v>1206.81</v>
      </c>
    </row>
    <row r="27195" spans="3:4" ht="15" hidden="1" customHeight="1" x14ac:dyDescent="0.25">
      <c r="C27195" s="160" t="s">
        <v>312</v>
      </c>
      <c r="D27195" s="161">
        <v>148.26</v>
      </c>
    </row>
    <row r="27196" spans="3:4" ht="15" hidden="1" customHeight="1" x14ac:dyDescent="0.25">
      <c r="C27196" s="158" t="s">
        <v>546</v>
      </c>
      <c r="D27196" s="159">
        <v>388.91</v>
      </c>
    </row>
    <row r="27197" spans="3:4" ht="15" hidden="1" customHeight="1" x14ac:dyDescent="0.25">
      <c r="C27197" s="160" t="s">
        <v>309</v>
      </c>
      <c r="D27197" s="161">
        <v>1244.7</v>
      </c>
    </row>
    <row r="27198" spans="3:4" ht="15" hidden="1" customHeight="1" x14ac:dyDescent="0.25">
      <c r="C27198" s="158" t="s">
        <v>551</v>
      </c>
      <c r="D27198" s="159">
        <v>267.5</v>
      </c>
    </row>
    <row r="27199" spans="3:4" ht="15" hidden="1" customHeight="1" x14ac:dyDescent="0.25">
      <c r="C27199" s="160" t="s">
        <v>309</v>
      </c>
      <c r="D27199" s="161">
        <v>642.63</v>
      </c>
    </row>
    <row r="27200" spans="3:4" ht="15" hidden="1" customHeight="1" x14ac:dyDescent="0.25">
      <c r="C27200" s="158" t="s">
        <v>549</v>
      </c>
      <c r="D27200" s="159">
        <v>412.59</v>
      </c>
    </row>
    <row r="27201" spans="3:4" ht="15" hidden="1" customHeight="1" x14ac:dyDescent="0.25">
      <c r="C27201" s="160" t="s">
        <v>546</v>
      </c>
      <c r="D27201" s="161">
        <v>476.35</v>
      </c>
    </row>
    <row r="27202" spans="3:4" ht="15" hidden="1" customHeight="1" x14ac:dyDescent="0.25">
      <c r="C27202" s="158" t="s">
        <v>552</v>
      </c>
      <c r="D27202" s="159">
        <v>217.98</v>
      </c>
    </row>
    <row r="27203" spans="3:4" ht="15" hidden="1" customHeight="1" x14ac:dyDescent="0.25">
      <c r="C27203" s="160" t="s">
        <v>546</v>
      </c>
      <c r="D27203" s="161">
        <v>1291.8800000000001</v>
      </c>
    </row>
    <row r="27204" spans="3:4" ht="15" hidden="1" customHeight="1" x14ac:dyDescent="0.25">
      <c r="C27204" s="158" t="s">
        <v>540</v>
      </c>
      <c r="D27204" s="159">
        <v>290.42</v>
      </c>
    </row>
    <row r="27205" spans="3:4" ht="15" hidden="1" customHeight="1" x14ac:dyDescent="0.25">
      <c r="C27205" s="160" t="s">
        <v>307</v>
      </c>
      <c r="D27205" s="161">
        <v>921.84</v>
      </c>
    </row>
    <row r="27206" spans="3:4" ht="15" hidden="1" customHeight="1" x14ac:dyDescent="0.25">
      <c r="C27206" s="158" t="s">
        <v>549</v>
      </c>
      <c r="D27206" s="159">
        <v>597.07000000000005</v>
      </c>
    </row>
    <row r="27207" spans="3:4" ht="15" hidden="1" customHeight="1" x14ac:dyDescent="0.25">
      <c r="C27207" s="160" t="s">
        <v>542</v>
      </c>
      <c r="D27207" s="161">
        <v>242.48</v>
      </c>
    </row>
    <row r="27208" spans="3:4" ht="15" hidden="1" customHeight="1" x14ac:dyDescent="0.25">
      <c r="C27208" s="158" t="s">
        <v>539</v>
      </c>
      <c r="D27208" s="159">
        <v>416.85</v>
      </c>
    </row>
    <row r="27209" spans="3:4" ht="15" hidden="1" customHeight="1" x14ac:dyDescent="0.25">
      <c r="C27209" s="160" t="s">
        <v>312</v>
      </c>
      <c r="D27209" s="161">
        <v>1100.33</v>
      </c>
    </row>
    <row r="27210" spans="3:4" ht="15" hidden="1" customHeight="1" x14ac:dyDescent="0.25">
      <c r="C27210" s="158" t="s">
        <v>546</v>
      </c>
      <c r="D27210" s="159">
        <v>638.02</v>
      </c>
    </row>
    <row r="27211" spans="3:4" ht="15" hidden="1" customHeight="1" x14ac:dyDescent="0.25">
      <c r="C27211" s="160" t="s">
        <v>556</v>
      </c>
      <c r="D27211" s="161">
        <v>807.41</v>
      </c>
    </row>
    <row r="27212" spans="3:4" ht="15" hidden="1" customHeight="1" x14ac:dyDescent="0.25">
      <c r="C27212" s="158" t="s">
        <v>549</v>
      </c>
      <c r="D27212" s="159">
        <v>544.48</v>
      </c>
    </row>
    <row r="27213" spans="3:4" ht="15" hidden="1" customHeight="1" x14ac:dyDescent="0.25">
      <c r="C27213" s="160" t="s">
        <v>553</v>
      </c>
      <c r="D27213" s="161">
        <v>443.77</v>
      </c>
    </row>
    <row r="27214" spans="3:4" ht="15" hidden="1" customHeight="1" x14ac:dyDescent="0.25">
      <c r="C27214" s="158" t="s">
        <v>542</v>
      </c>
      <c r="D27214" s="159">
        <v>84.8</v>
      </c>
    </row>
    <row r="27215" spans="3:4" ht="15" hidden="1" customHeight="1" x14ac:dyDescent="0.25">
      <c r="C27215" s="160" t="s">
        <v>547</v>
      </c>
      <c r="D27215" s="161">
        <v>892.03</v>
      </c>
    </row>
    <row r="27216" spans="3:4" ht="15" hidden="1" customHeight="1" x14ac:dyDescent="0.25">
      <c r="C27216" s="158" t="s">
        <v>312</v>
      </c>
      <c r="D27216" s="159">
        <v>79.47</v>
      </c>
    </row>
    <row r="27217" spans="3:4" ht="15" hidden="1" customHeight="1" x14ac:dyDescent="0.25">
      <c r="C27217" s="160" t="s">
        <v>553</v>
      </c>
      <c r="D27217" s="161">
        <v>80.05</v>
      </c>
    </row>
    <row r="27218" spans="3:4" ht="15" hidden="1" customHeight="1" x14ac:dyDescent="0.25">
      <c r="C27218" s="158" t="s">
        <v>545</v>
      </c>
      <c r="D27218" s="159">
        <v>1266.24</v>
      </c>
    </row>
    <row r="27219" spans="3:4" ht="15" hidden="1" customHeight="1" x14ac:dyDescent="0.25">
      <c r="C27219" s="160" t="s">
        <v>554</v>
      </c>
      <c r="D27219" s="161">
        <v>433</v>
      </c>
    </row>
    <row r="27220" spans="3:4" ht="15" hidden="1" customHeight="1" x14ac:dyDescent="0.25">
      <c r="C27220" s="158" t="s">
        <v>540</v>
      </c>
      <c r="D27220" s="159">
        <v>1008.33</v>
      </c>
    </row>
    <row r="27221" spans="3:4" ht="15" hidden="1" customHeight="1" x14ac:dyDescent="0.25">
      <c r="C27221" s="160" t="s">
        <v>552</v>
      </c>
      <c r="D27221" s="161">
        <v>671.61</v>
      </c>
    </row>
    <row r="27222" spans="3:4" ht="15" hidden="1" customHeight="1" x14ac:dyDescent="0.25">
      <c r="C27222" s="158" t="s">
        <v>540</v>
      </c>
      <c r="D27222" s="159">
        <v>301.89</v>
      </c>
    </row>
    <row r="27223" spans="3:4" ht="15" hidden="1" customHeight="1" x14ac:dyDescent="0.25">
      <c r="C27223" s="160" t="s">
        <v>541</v>
      </c>
      <c r="D27223" s="161">
        <v>116.72</v>
      </c>
    </row>
    <row r="27224" spans="3:4" ht="15" hidden="1" customHeight="1" x14ac:dyDescent="0.25">
      <c r="C27224" s="158" t="s">
        <v>545</v>
      </c>
      <c r="D27224" s="159">
        <v>1191.73</v>
      </c>
    </row>
    <row r="27225" spans="3:4" ht="15" hidden="1" customHeight="1" x14ac:dyDescent="0.25">
      <c r="C27225" s="160" t="s">
        <v>312</v>
      </c>
      <c r="D27225" s="161">
        <v>289.89999999999998</v>
      </c>
    </row>
    <row r="27226" spans="3:4" ht="15" hidden="1" customHeight="1" x14ac:dyDescent="0.25">
      <c r="C27226" s="158" t="s">
        <v>548</v>
      </c>
      <c r="D27226" s="159">
        <v>375.5</v>
      </c>
    </row>
    <row r="27227" spans="3:4" ht="15" hidden="1" customHeight="1" x14ac:dyDescent="0.25">
      <c r="C27227" s="160" t="s">
        <v>551</v>
      </c>
      <c r="D27227" s="161">
        <v>528.69000000000005</v>
      </c>
    </row>
    <row r="27228" spans="3:4" ht="15" hidden="1" customHeight="1" x14ac:dyDescent="0.25">
      <c r="C27228" s="158" t="s">
        <v>553</v>
      </c>
      <c r="D27228" s="159">
        <v>441.8</v>
      </c>
    </row>
    <row r="27229" spans="3:4" ht="15" hidden="1" customHeight="1" x14ac:dyDescent="0.25">
      <c r="C27229" s="160" t="s">
        <v>312</v>
      </c>
      <c r="D27229" s="161">
        <v>1041.24</v>
      </c>
    </row>
    <row r="27230" spans="3:4" ht="15" hidden="1" customHeight="1" x14ac:dyDescent="0.25">
      <c r="C27230" s="158" t="s">
        <v>307</v>
      </c>
      <c r="D27230" s="159">
        <v>159.03</v>
      </c>
    </row>
    <row r="27231" spans="3:4" ht="15" hidden="1" customHeight="1" x14ac:dyDescent="0.25">
      <c r="C27231" s="160" t="s">
        <v>540</v>
      </c>
      <c r="D27231" s="161">
        <v>553.88</v>
      </c>
    </row>
    <row r="27232" spans="3:4" ht="15" hidden="1" customHeight="1" x14ac:dyDescent="0.25">
      <c r="C27232" s="158" t="s">
        <v>556</v>
      </c>
      <c r="D27232" s="159">
        <v>477.82</v>
      </c>
    </row>
    <row r="27233" spans="3:4" ht="15" hidden="1" customHeight="1" x14ac:dyDescent="0.25">
      <c r="C27233" s="160" t="s">
        <v>309</v>
      </c>
      <c r="D27233" s="161">
        <v>1081.1500000000001</v>
      </c>
    </row>
    <row r="27234" spans="3:4" ht="15" hidden="1" customHeight="1" x14ac:dyDescent="0.25">
      <c r="C27234" s="158" t="s">
        <v>308</v>
      </c>
      <c r="D27234" s="159">
        <v>568.09</v>
      </c>
    </row>
    <row r="27235" spans="3:4" ht="15" hidden="1" customHeight="1" x14ac:dyDescent="0.25">
      <c r="C27235" s="160" t="s">
        <v>542</v>
      </c>
      <c r="D27235" s="161">
        <v>49.04</v>
      </c>
    </row>
    <row r="27236" spans="3:4" ht="15" hidden="1" customHeight="1" x14ac:dyDescent="0.25">
      <c r="C27236" s="158" t="s">
        <v>543</v>
      </c>
      <c r="D27236" s="159">
        <v>617.64</v>
      </c>
    </row>
    <row r="27237" spans="3:4" ht="15" hidden="1" customHeight="1" x14ac:dyDescent="0.25">
      <c r="C27237" s="160" t="s">
        <v>556</v>
      </c>
      <c r="D27237" s="161">
        <v>492.82</v>
      </c>
    </row>
    <row r="27238" spans="3:4" ht="15" hidden="1" customHeight="1" x14ac:dyDescent="0.25">
      <c r="C27238" s="158" t="s">
        <v>545</v>
      </c>
      <c r="D27238" s="159">
        <v>1100.28</v>
      </c>
    </row>
    <row r="27239" spans="3:4" ht="15" hidden="1" customHeight="1" x14ac:dyDescent="0.25">
      <c r="C27239" s="160" t="s">
        <v>539</v>
      </c>
      <c r="D27239" s="161">
        <v>221.88</v>
      </c>
    </row>
    <row r="27240" spans="3:4" ht="15" hidden="1" customHeight="1" x14ac:dyDescent="0.25">
      <c r="C27240" s="158" t="s">
        <v>312</v>
      </c>
      <c r="D27240" s="159">
        <v>633.05999999999995</v>
      </c>
    </row>
    <row r="27241" spans="3:4" ht="15" hidden="1" customHeight="1" x14ac:dyDescent="0.25">
      <c r="C27241" s="160" t="s">
        <v>308</v>
      </c>
      <c r="D27241" s="161">
        <v>195.29</v>
      </c>
    </row>
    <row r="27242" spans="3:4" ht="15" hidden="1" customHeight="1" x14ac:dyDescent="0.25">
      <c r="C27242" s="158" t="s">
        <v>547</v>
      </c>
      <c r="D27242" s="159">
        <v>502.08</v>
      </c>
    </row>
    <row r="27243" spans="3:4" ht="15" hidden="1" customHeight="1" x14ac:dyDescent="0.25">
      <c r="C27243" s="160" t="s">
        <v>553</v>
      </c>
      <c r="D27243" s="161">
        <v>550.12</v>
      </c>
    </row>
    <row r="27244" spans="3:4" ht="15" hidden="1" customHeight="1" x14ac:dyDescent="0.25">
      <c r="C27244" s="158" t="s">
        <v>309</v>
      </c>
      <c r="D27244" s="159">
        <v>590.46</v>
      </c>
    </row>
    <row r="27245" spans="3:4" ht="15" hidden="1" customHeight="1" x14ac:dyDescent="0.25">
      <c r="C27245" s="160" t="s">
        <v>547</v>
      </c>
      <c r="D27245" s="161">
        <v>444.99</v>
      </c>
    </row>
    <row r="27246" spans="3:4" ht="15" hidden="1" customHeight="1" x14ac:dyDescent="0.25">
      <c r="C27246" s="158" t="s">
        <v>549</v>
      </c>
      <c r="D27246" s="159">
        <v>652.22</v>
      </c>
    </row>
    <row r="27247" spans="3:4" ht="15" hidden="1" customHeight="1" x14ac:dyDescent="0.25">
      <c r="C27247" s="160" t="s">
        <v>540</v>
      </c>
      <c r="D27247" s="161">
        <v>433.96</v>
      </c>
    </row>
    <row r="27248" spans="3:4" ht="15" hidden="1" customHeight="1" x14ac:dyDescent="0.25">
      <c r="C27248" s="158" t="s">
        <v>551</v>
      </c>
      <c r="D27248" s="159">
        <v>1287.21</v>
      </c>
    </row>
    <row r="27249" spans="3:4" ht="15" hidden="1" customHeight="1" x14ac:dyDescent="0.25">
      <c r="C27249" s="160" t="s">
        <v>308</v>
      </c>
      <c r="D27249" s="161">
        <v>170.44</v>
      </c>
    </row>
    <row r="27250" spans="3:4" ht="15" hidden="1" customHeight="1" x14ac:dyDescent="0.25">
      <c r="C27250" s="158" t="s">
        <v>307</v>
      </c>
      <c r="D27250" s="159">
        <v>50.62</v>
      </c>
    </row>
    <row r="27251" spans="3:4" ht="15" hidden="1" customHeight="1" x14ac:dyDescent="0.25">
      <c r="C27251" s="160" t="s">
        <v>557</v>
      </c>
      <c r="D27251" s="161">
        <v>226.05</v>
      </c>
    </row>
    <row r="27252" spans="3:4" ht="15" hidden="1" customHeight="1" x14ac:dyDescent="0.25">
      <c r="C27252" s="158" t="s">
        <v>312</v>
      </c>
      <c r="D27252" s="159">
        <v>199.69</v>
      </c>
    </row>
    <row r="27253" spans="3:4" ht="15" hidden="1" customHeight="1" x14ac:dyDescent="0.25">
      <c r="C27253" s="160" t="s">
        <v>539</v>
      </c>
      <c r="D27253" s="161">
        <v>829.49</v>
      </c>
    </row>
    <row r="27254" spans="3:4" ht="15" hidden="1" customHeight="1" x14ac:dyDescent="0.25">
      <c r="C27254" s="158" t="s">
        <v>553</v>
      </c>
      <c r="D27254" s="159">
        <v>754.79</v>
      </c>
    </row>
    <row r="27255" spans="3:4" ht="15" hidden="1" customHeight="1" x14ac:dyDescent="0.25">
      <c r="C27255" s="160" t="s">
        <v>312</v>
      </c>
      <c r="D27255" s="161">
        <v>47.06</v>
      </c>
    </row>
    <row r="27256" spans="3:4" ht="15" hidden="1" customHeight="1" x14ac:dyDescent="0.25">
      <c r="C27256" s="158" t="s">
        <v>555</v>
      </c>
      <c r="D27256" s="159">
        <v>1137.19</v>
      </c>
    </row>
    <row r="27257" spans="3:4" ht="15" hidden="1" customHeight="1" x14ac:dyDescent="0.25">
      <c r="C27257" s="160" t="s">
        <v>540</v>
      </c>
      <c r="D27257" s="161">
        <v>726.71</v>
      </c>
    </row>
    <row r="27258" spans="3:4" ht="15" hidden="1" customHeight="1" x14ac:dyDescent="0.25">
      <c r="C27258" s="158" t="s">
        <v>557</v>
      </c>
      <c r="D27258" s="159">
        <v>307.43</v>
      </c>
    </row>
    <row r="27259" spans="3:4" ht="15" hidden="1" customHeight="1" x14ac:dyDescent="0.25">
      <c r="C27259" s="160" t="s">
        <v>549</v>
      </c>
      <c r="D27259" s="161">
        <v>524.66</v>
      </c>
    </row>
    <row r="27260" spans="3:4" ht="15" hidden="1" customHeight="1" x14ac:dyDescent="0.25">
      <c r="C27260" s="158" t="s">
        <v>549</v>
      </c>
      <c r="D27260" s="159">
        <v>500.43</v>
      </c>
    </row>
    <row r="27261" spans="3:4" ht="15" hidden="1" customHeight="1" x14ac:dyDescent="0.25">
      <c r="C27261" s="160" t="s">
        <v>552</v>
      </c>
      <c r="D27261" s="161">
        <v>645.36</v>
      </c>
    </row>
    <row r="27262" spans="3:4" ht="15" hidden="1" customHeight="1" x14ac:dyDescent="0.25">
      <c r="C27262" s="158" t="s">
        <v>307</v>
      </c>
      <c r="D27262" s="159">
        <v>894.03</v>
      </c>
    </row>
    <row r="27263" spans="3:4" ht="15" hidden="1" customHeight="1" x14ac:dyDescent="0.25">
      <c r="C27263" s="160" t="s">
        <v>549</v>
      </c>
      <c r="D27263" s="161">
        <v>527.11</v>
      </c>
    </row>
    <row r="27264" spans="3:4" ht="15" hidden="1" customHeight="1" x14ac:dyDescent="0.25">
      <c r="C27264" s="158" t="s">
        <v>312</v>
      </c>
      <c r="D27264" s="159">
        <v>808.08</v>
      </c>
    </row>
    <row r="27265" spans="3:4" ht="15" hidden="1" customHeight="1" x14ac:dyDescent="0.25">
      <c r="C27265" s="160" t="s">
        <v>544</v>
      </c>
      <c r="D27265" s="161">
        <v>415.96</v>
      </c>
    </row>
    <row r="27266" spans="3:4" ht="15" hidden="1" customHeight="1" x14ac:dyDescent="0.25">
      <c r="C27266" s="158" t="s">
        <v>548</v>
      </c>
      <c r="D27266" s="159">
        <v>698.04</v>
      </c>
    </row>
    <row r="27267" spans="3:4" ht="15" hidden="1" customHeight="1" x14ac:dyDescent="0.25">
      <c r="C27267" s="160" t="s">
        <v>553</v>
      </c>
      <c r="D27267" s="161">
        <v>922.46</v>
      </c>
    </row>
    <row r="27268" spans="3:4" ht="15" hidden="1" customHeight="1" x14ac:dyDescent="0.25">
      <c r="C27268" s="158" t="s">
        <v>543</v>
      </c>
      <c r="D27268" s="159">
        <v>952.69</v>
      </c>
    </row>
    <row r="27269" spans="3:4" ht="15" hidden="1" customHeight="1" x14ac:dyDescent="0.25">
      <c r="C27269" s="160" t="s">
        <v>558</v>
      </c>
      <c r="D27269" s="161">
        <v>942.34</v>
      </c>
    </row>
    <row r="27270" spans="3:4" ht="15" hidden="1" customHeight="1" x14ac:dyDescent="0.25">
      <c r="C27270" s="158" t="s">
        <v>539</v>
      </c>
      <c r="D27270" s="159">
        <v>39.880000000000003</v>
      </c>
    </row>
    <row r="27271" spans="3:4" ht="15" hidden="1" customHeight="1" x14ac:dyDescent="0.25">
      <c r="C27271" s="160" t="s">
        <v>539</v>
      </c>
      <c r="D27271" s="161">
        <v>1045.8499999999999</v>
      </c>
    </row>
    <row r="27272" spans="3:4" ht="15" hidden="1" customHeight="1" x14ac:dyDescent="0.25">
      <c r="C27272" s="158" t="s">
        <v>546</v>
      </c>
      <c r="D27272" s="159">
        <v>867.61</v>
      </c>
    </row>
    <row r="27273" spans="3:4" ht="15" hidden="1" customHeight="1" x14ac:dyDescent="0.25">
      <c r="C27273" s="160" t="s">
        <v>553</v>
      </c>
      <c r="D27273" s="161">
        <v>657.57</v>
      </c>
    </row>
    <row r="27274" spans="3:4" ht="15" hidden="1" customHeight="1" x14ac:dyDescent="0.25">
      <c r="C27274" s="158" t="s">
        <v>549</v>
      </c>
      <c r="D27274" s="159">
        <v>1236.6500000000001</v>
      </c>
    </row>
    <row r="27275" spans="3:4" ht="15" hidden="1" customHeight="1" x14ac:dyDescent="0.25">
      <c r="C27275" s="160" t="s">
        <v>309</v>
      </c>
      <c r="D27275" s="161">
        <v>574.13</v>
      </c>
    </row>
    <row r="27276" spans="3:4" ht="15" hidden="1" customHeight="1" x14ac:dyDescent="0.25">
      <c r="C27276" s="158" t="s">
        <v>546</v>
      </c>
      <c r="D27276" s="159">
        <v>402.97</v>
      </c>
    </row>
    <row r="27277" spans="3:4" ht="15" hidden="1" customHeight="1" x14ac:dyDescent="0.25">
      <c r="C27277" s="160" t="s">
        <v>542</v>
      </c>
      <c r="D27277" s="161">
        <v>1047.4100000000001</v>
      </c>
    </row>
    <row r="27278" spans="3:4" ht="15" hidden="1" customHeight="1" x14ac:dyDescent="0.25">
      <c r="C27278" s="158" t="s">
        <v>557</v>
      </c>
      <c r="D27278" s="159">
        <v>818.36</v>
      </c>
    </row>
    <row r="27279" spans="3:4" ht="15" hidden="1" customHeight="1" x14ac:dyDescent="0.25">
      <c r="C27279" s="160" t="s">
        <v>544</v>
      </c>
      <c r="D27279" s="161">
        <v>705.42</v>
      </c>
    </row>
    <row r="27280" spans="3:4" ht="15" hidden="1" customHeight="1" x14ac:dyDescent="0.25">
      <c r="C27280" s="158" t="s">
        <v>558</v>
      </c>
      <c r="D27280" s="159">
        <v>380.83</v>
      </c>
    </row>
    <row r="27281" spans="3:4" ht="15" hidden="1" customHeight="1" x14ac:dyDescent="0.25">
      <c r="C27281" s="160" t="s">
        <v>543</v>
      </c>
      <c r="D27281" s="161">
        <v>1168.9000000000001</v>
      </c>
    </row>
    <row r="27282" spans="3:4" ht="15" hidden="1" customHeight="1" x14ac:dyDescent="0.25">
      <c r="C27282" s="158" t="s">
        <v>543</v>
      </c>
      <c r="D27282" s="159">
        <v>1042.3399999999999</v>
      </c>
    </row>
    <row r="27283" spans="3:4" ht="15" hidden="1" customHeight="1" x14ac:dyDescent="0.25">
      <c r="C27283" s="160" t="s">
        <v>553</v>
      </c>
      <c r="D27283" s="161">
        <v>720.55</v>
      </c>
    </row>
    <row r="27284" spans="3:4" ht="15" hidden="1" customHeight="1" x14ac:dyDescent="0.25">
      <c r="C27284" s="158" t="s">
        <v>547</v>
      </c>
      <c r="D27284" s="159">
        <v>773.6</v>
      </c>
    </row>
    <row r="27285" spans="3:4" ht="15" hidden="1" customHeight="1" x14ac:dyDescent="0.25">
      <c r="C27285" s="160" t="s">
        <v>542</v>
      </c>
      <c r="D27285" s="161">
        <v>1060.04</v>
      </c>
    </row>
    <row r="27286" spans="3:4" ht="15" hidden="1" customHeight="1" x14ac:dyDescent="0.25">
      <c r="C27286" s="158" t="s">
        <v>555</v>
      </c>
      <c r="D27286" s="159">
        <v>947.06</v>
      </c>
    </row>
    <row r="27287" spans="3:4" ht="15" hidden="1" customHeight="1" x14ac:dyDescent="0.25">
      <c r="C27287" s="160" t="s">
        <v>546</v>
      </c>
      <c r="D27287" s="161">
        <v>657.83</v>
      </c>
    </row>
    <row r="27288" spans="3:4" ht="15" hidden="1" customHeight="1" x14ac:dyDescent="0.25">
      <c r="C27288" s="158" t="s">
        <v>547</v>
      </c>
      <c r="D27288" s="159">
        <v>64.790000000000006</v>
      </c>
    </row>
    <row r="27289" spans="3:4" ht="15" hidden="1" customHeight="1" x14ac:dyDescent="0.25">
      <c r="C27289" s="160" t="s">
        <v>539</v>
      </c>
      <c r="D27289" s="161">
        <v>584.82000000000005</v>
      </c>
    </row>
    <row r="27290" spans="3:4" ht="15" hidden="1" customHeight="1" x14ac:dyDescent="0.25">
      <c r="C27290" s="158" t="s">
        <v>539</v>
      </c>
      <c r="D27290" s="159">
        <v>626.53</v>
      </c>
    </row>
    <row r="27291" spans="3:4" ht="15" hidden="1" customHeight="1" x14ac:dyDescent="0.25">
      <c r="C27291" s="160" t="s">
        <v>312</v>
      </c>
      <c r="D27291" s="161">
        <v>137.84</v>
      </c>
    </row>
    <row r="27292" spans="3:4" ht="15" hidden="1" customHeight="1" x14ac:dyDescent="0.25">
      <c r="C27292" s="158" t="s">
        <v>308</v>
      </c>
      <c r="D27292" s="159">
        <v>980.47</v>
      </c>
    </row>
    <row r="27293" spans="3:4" ht="15" hidden="1" customHeight="1" x14ac:dyDescent="0.25">
      <c r="C27293" s="160" t="s">
        <v>545</v>
      </c>
      <c r="D27293" s="161">
        <v>916.37</v>
      </c>
    </row>
    <row r="27294" spans="3:4" ht="15" hidden="1" customHeight="1" x14ac:dyDescent="0.25">
      <c r="C27294" s="158" t="s">
        <v>546</v>
      </c>
      <c r="D27294" s="159">
        <v>351.67</v>
      </c>
    </row>
    <row r="27295" spans="3:4" ht="15" hidden="1" customHeight="1" x14ac:dyDescent="0.25">
      <c r="C27295" s="160" t="s">
        <v>308</v>
      </c>
      <c r="D27295" s="161">
        <v>908.27</v>
      </c>
    </row>
    <row r="27296" spans="3:4" ht="15" hidden="1" customHeight="1" x14ac:dyDescent="0.25">
      <c r="C27296" s="158" t="s">
        <v>541</v>
      </c>
      <c r="D27296" s="159">
        <v>918.55</v>
      </c>
    </row>
    <row r="27297" spans="3:4" ht="15" hidden="1" customHeight="1" x14ac:dyDescent="0.25">
      <c r="C27297" s="160" t="s">
        <v>309</v>
      </c>
      <c r="D27297" s="161">
        <v>368.01</v>
      </c>
    </row>
    <row r="27298" spans="3:4" ht="15" hidden="1" customHeight="1" x14ac:dyDescent="0.25">
      <c r="C27298" s="158" t="s">
        <v>545</v>
      </c>
      <c r="D27298" s="159">
        <v>894.6</v>
      </c>
    </row>
    <row r="27299" spans="3:4" ht="15" hidden="1" customHeight="1" x14ac:dyDescent="0.25">
      <c r="C27299" s="160" t="s">
        <v>546</v>
      </c>
      <c r="D27299" s="161">
        <v>881.41</v>
      </c>
    </row>
    <row r="27300" spans="3:4" ht="15" hidden="1" customHeight="1" x14ac:dyDescent="0.25">
      <c r="C27300" s="158" t="s">
        <v>548</v>
      </c>
      <c r="D27300" s="159">
        <v>820.93</v>
      </c>
    </row>
    <row r="27301" spans="3:4" ht="15" hidden="1" customHeight="1" x14ac:dyDescent="0.25">
      <c r="C27301" s="160" t="s">
        <v>552</v>
      </c>
      <c r="D27301" s="161">
        <v>859.81</v>
      </c>
    </row>
    <row r="27302" spans="3:4" ht="15" hidden="1" customHeight="1" x14ac:dyDescent="0.25">
      <c r="C27302" s="158" t="s">
        <v>309</v>
      </c>
      <c r="D27302" s="159">
        <v>981.08</v>
      </c>
    </row>
    <row r="27303" spans="3:4" ht="15" hidden="1" customHeight="1" x14ac:dyDescent="0.25">
      <c r="C27303" s="160" t="s">
        <v>308</v>
      </c>
      <c r="D27303" s="161">
        <v>415.18</v>
      </c>
    </row>
    <row r="27304" spans="3:4" ht="15" hidden="1" customHeight="1" x14ac:dyDescent="0.25">
      <c r="C27304" s="158" t="s">
        <v>312</v>
      </c>
      <c r="D27304" s="159">
        <v>1101.3</v>
      </c>
    </row>
    <row r="27305" spans="3:4" ht="15" hidden="1" customHeight="1" x14ac:dyDescent="0.25">
      <c r="C27305" s="160" t="s">
        <v>551</v>
      </c>
      <c r="D27305" s="161">
        <v>104.41</v>
      </c>
    </row>
    <row r="27306" spans="3:4" ht="15" hidden="1" customHeight="1" x14ac:dyDescent="0.25">
      <c r="C27306" s="158" t="s">
        <v>547</v>
      </c>
      <c r="D27306" s="159">
        <v>741.75</v>
      </c>
    </row>
    <row r="27307" spans="3:4" ht="15" hidden="1" customHeight="1" x14ac:dyDescent="0.25">
      <c r="C27307" s="160" t="s">
        <v>542</v>
      </c>
      <c r="D27307" s="161">
        <v>726.5</v>
      </c>
    </row>
    <row r="27308" spans="3:4" ht="15" hidden="1" customHeight="1" x14ac:dyDescent="0.25">
      <c r="C27308" s="158" t="s">
        <v>539</v>
      </c>
      <c r="D27308" s="159">
        <v>300.79000000000002</v>
      </c>
    </row>
    <row r="27309" spans="3:4" ht="15" hidden="1" customHeight="1" x14ac:dyDescent="0.25">
      <c r="C27309" s="160" t="s">
        <v>550</v>
      </c>
      <c r="D27309" s="161">
        <v>687.08</v>
      </c>
    </row>
    <row r="27310" spans="3:4" ht="15" hidden="1" customHeight="1" x14ac:dyDescent="0.25">
      <c r="C27310" s="158" t="s">
        <v>545</v>
      </c>
      <c r="D27310" s="159">
        <v>1034.28</v>
      </c>
    </row>
    <row r="27311" spans="3:4" ht="15" hidden="1" customHeight="1" x14ac:dyDescent="0.25">
      <c r="C27311" s="160" t="s">
        <v>308</v>
      </c>
      <c r="D27311" s="161">
        <v>228.56</v>
      </c>
    </row>
    <row r="27312" spans="3:4" ht="15" hidden="1" customHeight="1" x14ac:dyDescent="0.25">
      <c r="C27312" s="158" t="s">
        <v>312</v>
      </c>
      <c r="D27312" s="159">
        <v>816.06</v>
      </c>
    </row>
    <row r="27313" spans="3:4" ht="15" hidden="1" customHeight="1" x14ac:dyDescent="0.25">
      <c r="C27313" s="160" t="s">
        <v>555</v>
      </c>
      <c r="D27313" s="161">
        <v>482.83</v>
      </c>
    </row>
    <row r="27314" spans="3:4" ht="15" hidden="1" customHeight="1" x14ac:dyDescent="0.25">
      <c r="C27314" s="158" t="s">
        <v>539</v>
      </c>
      <c r="D27314" s="159">
        <v>1247.02</v>
      </c>
    </row>
    <row r="27315" spans="3:4" ht="15" hidden="1" customHeight="1" x14ac:dyDescent="0.25">
      <c r="C27315" s="160" t="s">
        <v>555</v>
      </c>
      <c r="D27315" s="161">
        <v>947.8</v>
      </c>
    </row>
    <row r="27316" spans="3:4" ht="15" hidden="1" customHeight="1" x14ac:dyDescent="0.25">
      <c r="C27316" s="158" t="s">
        <v>551</v>
      </c>
      <c r="D27316" s="159">
        <v>341.85</v>
      </c>
    </row>
    <row r="27317" spans="3:4" ht="15" hidden="1" customHeight="1" x14ac:dyDescent="0.25">
      <c r="C27317" s="160" t="s">
        <v>550</v>
      </c>
      <c r="D27317" s="161">
        <v>1094.75</v>
      </c>
    </row>
    <row r="27318" spans="3:4" ht="15" hidden="1" customHeight="1" x14ac:dyDescent="0.25">
      <c r="C27318" s="158" t="s">
        <v>547</v>
      </c>
      <c r="D27318" s="159">
        <v>533.30999999999995</v>
      </c>
    </row>
    <row r="27319" spans="3:4" ht="15" hidden="1" customHeight="1" x14ac:dyDescent="0.25">
      <c r="C27319" s="160" t="s">
        <v>547</v>
      </c>
      <c r="D27319" s="161">
        <v>626.14</v>
      </c>
    </row>
    <row r="27320" spans="3:4" ht="15" hidden="1" customHeight="1" x14ac:dyDescent="0.25">
      <c r="C27320" s="158" t="s">
        <v>312</v>
      </c>
      <c r="D27320" s="159">
        <v>655.24</v>
      </c>
    </row>
    <row r="27321" spans="3:4" ht="15" hidden="1" customHeight="1" x14ac:dyDescent="0.25">
      <c r="C27321" s="160" t="s">
        <v>543</v>
      </c>
      <c r="D27321" s="161">
        <v>625</v>
      </c>
    </row>
    <row r="27322" spans="3:4" ht="15" hidden="1" customHeight="1" x14ac:dyDescent="0.25">
      <c r="C27322" s="158" t="s">
        <v>544</v>
      </c>
      <c r="D27322" s="159">
        <v>562.36</v>
      </c>
    </row>
    <row r="27323" spans="3:4" ht="15" hidden="1" customHeight="1" x14ac:dyDescent="0.25">
      <c r="C27323" s="160" t="s">
        <v>545</v>
      </c>
      <c r="D27323" s="161">
        <v>1126.04</v>
      </c>
    </row>
    <row r="27324" spans="3:4" ht="15" hidden="1" customHeight="1" x14ac:dyDescent="0.25">
      <c r="C27324" s="158" t="s">
        <v>542</v>
      </c>
      <c r="D27324" s="159">
        <v>1170.44</v>
      </c>
    </row>
    <row r="27325" spans="3:4" ht="15" hidden="1" customHeight="1" x14ac:dyDescent="0.25">
      <c r="C27325" s="160" t="s">
        <v>543</v>
      </c>
      <c r="D27325" s="161">
        <v>210.48</v>
      </c>
    </row>
    <row r="27326" spans="3:4" ht="15" hidden="1" customHeight="1" x14ac:dyDescent="0.25">
      <c r="C27326" s="158" t="s">
        <v>553</v>
      </c>
      <c r="D27326" s="159">
        <v>662.83</v>
      </c>
    </row>
    <row r="27327" spans="3:4" ht="15" hidden="1" customHeight="1" x14ac:dyDescent="0.25">
      <c r="C27327" s="160" t="s">
        <v>545</v>
      </c>
      <c r="D27327" s="161">
        <v>1176.8900000000001</v>
      </c>
    </row>
    <row r="27328" spans="3:4" ht="15" hidden="1" customHeight="1" x14ac:dyDescent="0.25">
      <c r="C27328" s="158" t="s">
        <v>550</v>
      </c>
      <c r="D27328" s="159">
        <v>690.73</v>
      </c>
    </row>
    <row r="27329" spans="3:4" ht="15" hidden="1" customHeight="1" x14ac:dyDescent="0.25">
      <c r="C27329" s="160" t="s">
        <v>539</v>
      </c>
      <c r="D27329" s="161">
        <v>208.82</v>
      </c>
    </row>
    <row r="27330" spans="3:4" ht="15" hidden="1" customHeight="1" x14ac:dyDescent="0.25">
      <c r="C27330" s="158" t="s">
        <v>312</v>
      </c>
      <c r="D27330" s="159">
        <v>528.52</v>
      </c>
    </row>
    <row r="27331" spans="3:4" ht="15" hidden="1" customHeight="1" x14ac:dyDescent="0.25">
      <c r="C27331" s="160" t="s">
        <v>541</v>
      </c>
      <c r="D27331" s="161">
        <v>1038.08</v>
      </c>
    </row>
    <row r="27332" spans="3:4" ht="15" hidden="1" customHeight="1" x14ac:dyDescent="0.25">
      <c r="C27332" s="158" t="s">
        <v>543</v>
      </c>
      <c r="D27332" s="159">
        <v>318.11</v>
      </c>
    </row>
    <row r="27333" spans="3:4" ht="15" hidden="1" customHeight="1" x14ac:dyDescent="0.25">
      <c r="C27333" s="160" t="s">
        <v>554</v>
      </c>
      <c r="D27333" s="161">
        <v>479.29</v>
      </c>
    </row>
    <row r="27334" spans="3:4" ht="15" hidden="1" customHeight="1" x14ac:dyDescent="0.25">
      <c r="C27334" s="158" t="s">
        <v>309</v>
      </c>
      <c r="D27334" s="159">
        <v>315.32</v>
      </c>
    </row>
    <row r="27335" spans="3:4" ht="15" hidden="1" customHeight="1" x14ac:dyDescent="0.25">
      <c r="C27335" s="160" t="s">
        <v>307</v>
      </c>
      <c r="D27335" s="161">
        <v>901.69</v>
      </c>
    </row>
    <row r="27336" spans="3:4" ht="15" hidden="1" customHeight="1" x14ac:dyDescent="0.25">
      <c r="C27336" s="158" t="s">
        <v>552</v>
      </c>
      <c r="D27336" s="159">
        <v>554.66999999999996</v>
      </c>
    </row>
    <row r="27337" spans="3:4" ht="15" hidden="1" customHeight="1" x14ac:dyDescent="0.25">
      <c r="C27337" s="160" t="s">
        <v>555</v>
      </c>
      <c r="D27337" s="161">
        <v>47.4</v>
      </c>
    </row>
    <row r="27338" spans="3:4" ht="15" hidden="1" customHeight="1" x14ac:dyDescent="0.25">
      <c r="C27338" s="158" t="s">
        <v>308</v>
      </c>
      <c r="D27338" s="159">
        <v>17.07</v>
      </c>
    </row>
    <row r="27339" spans="3:4" ht="15" hidden="1" customHeight="1" x14ac:dyDescent="0.25">
      <c r="C27339" s="160" t="s">
        <v>539</v>
      </c>
      <c r="D27339" s="161">
        <v>519.22</v>
      </c>
    </row>
    <row r="27340" spans="3:4" ht="15" hidden="1" customHeight="1" x14ac:dyDescent="0.25">
      <c r="C27340" s="158" t="s">
        <v>540</v>
      </c>
      <c r="D27340" s="159">
        <v>195.97</v>
      </c>
    </row>
    <row r="27341" spans="3:4" ht="15" hidden="1" customHeight="1" x14ac:dyDescent="0.25">
      <c r="C27341" s="160" t="s">
        <v>312</v>
      </c>
      <c r="D27341" s="161">
        <v>846.29</v>
      </c>
    </row>
    <row r="27342" spans="3:4" ht="15" hidden="1" customHeight="1" x14ac:dyDescent="0.25">
      <c r="C27342" s="158" t="s">
        <v>554</v>
      </c>
      <c r="D27342" s="159">
        <v>598.41999999999996</v>
      </c>
    </row>
    <row r="27343" spans="3:4" ht="15" hidden="1" customHeight="1" x14ac:dyDescent="0.25">
      <c r="C27343" s="160" t="s">
        <v>546</v>
      </c>
      <c r="D27343" s="161">
        <v>805.98</v>
      </c>
    </row>
    <row r="27344" spans="3:4" ht="15" hidden="1" customHeight="1" x14ac:dyDescent="0.25">
      <c r="C27344" s="158" t="s">
        <v>550</v>
      </c>
      <c r="D27344" s="159">
        <v>933.42</v>
      </c>
    </row>
    <row r="27345" spans="3:4" ht="15" hidden="1" customHeight="1" x14ac:dyDescent="0.25">
      <c r="C27345" s="160" t="s">
        <v>309</v>
      </c>
      <c r="D27345" s="161">
        <v>698.64</v>
      </c>
    </row>
    <row r="27346" spans="3:4" ht="15" hidden="1" customHeight="1" x14ac:dyDescent="0.25">
      <c r="C27346" s="158" t="s">
        <v>553</v>
      </c>
      <c r="D27346" s="159">
        <v>1010.21</v>
      </c>
    </row>
    <row r="27347" spans="3:4" ht="15" hidden="1" customHeight="1" x14ac:dyDescent="0.25">
      <c r="C27347" s="160" t="s">
        <v>312</v>
      </c>
      <c r="D27347" s="161">
        <v>925.95</v>
      </c>
    </row>
    <row r="27348" spans="3:4" ht="15" hidden="1" customHeight="1" x14ac:dyDescent="0.25">
      <c r="C27348" s="158" t="s">
        <v>558</v>
      </c>
      <c r="D27348" s="159">
        <v>41.03</v>
      </c>
    </row>
    <row r="27349" spans="3:4" ht="15" hidden="1" customHeight="1" x14ac:dyDescent="0.25">
      <c r="C27349" s="160" t="s">
        <v>553</v>
      </c>
      <c r="D27349" s="161">
        <v>266.63</v>
      </c>
    </row>
    <row r="27350" spans="3:4" ht="15" hidden="1" customHeight="1" x14ac:dyDescent="0.25">
      <c r="C27350" s="158" t="s">
        <v>547</v>
      </c>
      <c r="D27350" s="159">
        <v>513.85</v>
      </c>
    </row>
    <row r="27351" spans="3:4" ht="15" hidden="1" customHeight="1" x14ac:dyDescent="0.25">
      <c r="C27351" s="160" t="s">
        <v>543</v>
      </c>
      <c r="D27351" s="161">
        <v>1137.1199999999999</v>
      </c>
    </row>
    <row r="27352" spans="3:4" ht="15" hidden="1" customHeight="1" x14ac:dyDescent="0.25">
      <c r="C27352" s="158" t="s">
        <v>539</v>
      </c>
      <c r="D27352" s="159">
        <v>13.32</v>
      </c>
    </row>
    <row r="27353" spans="3:4" ht="15" hidden="1" customHeight="1" x14ac:dyDescent="0.25">
      <c r="C27353" s="160" t="s">
        <v>539</v>
      </c>
      <c r="D27353" s="161">
        <v>562.52</v>
      </c>
    </row>
    <row r="27354" spans="3:4" ht="15" hidden="1" customHeight="1" x14ac:dyDescent="0.25">
      <c r="C27354" s="158" t="s">
        <v>552</v>
      </c>
      <c r="D27354" s="159">
        <v>573.09</v>
      </c>
    </row>
    <row r="27355" spans="3:4" ht="15" hidden="1" customHeight="1" x14ac:dyDescent="0.25">
      <c r="C27355" s="160" t="s">
        <v>542</v>
      </c>
      <c r="D27355" s="161">
        <v>54.53</v>
      </c>
    </row>
    <row r="27356" spans="3:4" ht="15" hidden="1" customHeight="1" x14ac:dyDescent="0.25">
      <c r="C27356" s="158" t="s">
        <v>542</v>
      </c>
      <c r="D27356" s="159">
        <v>137.02000000000001</v>
      </c>
    </row>
    <row r="27357" spans="3:4" ht="15" hidden="1" customHeight="1" x14ac:dyDescent="0.25">
      <c r="C27357" s="160" t="s">
        <v>553</v>
      </c>
      <c r="D27357" s="161">
        <v>1185.8800000000001</v>
      </c>
    </row>
    <row r="27358" spans="3:4" ht="15" hidden="1" customHeight="1" x14ac:dyDescent="0.25">
      <c r="C27358" s="158" t="s">
        <v>542</v>
      </c>
      <c r="D27358" s="159">
        <v>956.33</v>
      </c>
    </row>
    <row r="27359" spans="3:4" ht="15" hidden="1" customHeight="1" x14ac:dyDescent="0.25">
      <c r="C27359" s="160" t="s">
        <v>556</v>
      </c>
      <c r="D27359" s="161">
        <v>1142.96</v>
      </c>
    </row>
    <row r="27360" spans="3:4" ht="15" hidden="1" customHeight="1" x14ac:dyDescent="0.25">
      <c r="C27360" s="158" t="s">
        <v>312</v>
      </c>
      <c r="D27360" s="159">
        <v>1286.8</v>
      </c>
    </row>
    <row r="27361" spans="3:4" ht="15" hidden="1" customHeight="1" x14ac:dyDescent="0.25">
      <c r="C27361" s="160" t="s">
        <v>548</v>
      </c>
      <c r="D27361" s="161">
        <v>789.07</v>
      </c>
    </row>
    <row r="27362" spans="3:4" ht="15" hidden="1" customHeight="1" x14ac:dyDescent="0.25">
      <c r="C27362" s="158" t="s">
        <v>545</v>
      </c>
      <c r="D27362" s="159">
        <v>762.71</v>
      </c>
    </row>
    <row r="27363" spans="3:4" ht="15" hidden="1" customHeight="1" x14ac:dyDescent="0.25">
      <c r="C27363" s="160" t="s">
        <v>556</v>
      </c>
      <c r="D27363" s="161">
        <v>536.46</v>
      </c>
    </row>
    <row r="27364" spans="3:4" ht="15" hidden="1" customHeight="1" x14ac:dyDescent="0.25">
      <c r="C27364" s="158" t="s">
        <v>308</v>
      </c>
      <c r="D27364" s="159">
        <v>405.37</v>
      </c>
    </row>
    <row r="27365" spans="3:4" ht="15" hidden="1" customHeight="1" x14ac:dyDescent="0.25">
      <c r="C27365" s="160" t="s">
        <v>543</v>
      </c>
      <c r="D27365" s="161">
        <v>73.16</v>
      </c>
    </row>
    <row r="27366" spans="3:4" ht="15" hidden="1" customHeight="1" x14ac:dyDescent="0.25">
      <c r="C27366" s="158" t="s">
        <v>548</v>
      </c>
      <c r="D27366" s="159">
        <v>1015.55</v>
      </c>
    </row>
    <row r="27367" spans="3:4" ht="15" hidden="1" customHeight="1" x14ac:dyDescent="0.25">
      <c r="C27367" s="160" t="s">
        <v>312</v>
      </c>
      <c r="D27367" s="161">
        <v>1289.6400000000001</v>
      </c>
    </row>
    <row r="27368" spans="3:4" ht="15" hidden="1" customHeight="1" x14ac:dyDescent="0.25">
      <c r="C27368" s="158" t="s">
        <v>308</v>
      </c>
      <c r="D27368" s="159">
        <v>740.68</v>
      </c>
    </row>
    <row r="27369" spans="3:4" ht="15" hidden="1" customHeight="1" x14ac:dyDescent="0.25">
      <c r="C27369" s="160" t="s">
        <v>545</v>
      </c>
      <c r="D27369" s="161">
        <v>1003.04</v>
      </c>
    </row>
    <row r="27370" spans="3:4" ht="15" hidden="1" customHeight="1" x14ac:dyDescent="0.25">
      <c r="C27370" s="158" t="s">
        <v>546</v>
      </c>
      <c r="D27370" s="159">
        <v>685.08</v>
      </c>
    </row>
    <row r="27371" spans="3:4" ht="15" hidden="1" customHeight="1" x14ac:dyDescent="0.25">
      <c r="C27371" s="160" t="s">
        <v>548</v>
      </c>
      <c r="D27371" s="161">
        <v>1250.56</v>
      </c>
    </row>
    <row r="27372" spans="3:4" ht="15" hidden="1" customHeight="1" x14ac:dyDescent="0.25">
      <c r="C27372" s="158" t="s">
        <v>543</v>
      </c>
      <c r="D27372" s="159">
        <v>265.92</v>
      </c>
    </row>
    <row r="27373" spans="3:4" ht="15" hidden="1" customHeight="1" x14ac:dyDescent="0.25">
      <c r="C27373" s="160" t="s">
        <v>312</v>
      </c>
      <c r="D27373" s="161">
        <v>495</v>
      </c>
    </row>
    <row r="27374" spans="3:4" ht="15" hidden="1" customHeight="1" x14ac:dyDescent="0.25">
      <c r="C27374" s="158" t="s">
        <v>553</v>
      </c>
      <c r="D27374" s="159">
        <v>245.93</v>
      </c>
    </row>
    <row r="27375" spans="3:4" ht="15" hidden="1" customHeight="1" x14ac:dyDescent="0.25">
      <c r="C27375" s="160" t="s">
        <v>545</v>
      </c>
      <c r="D27375" s="161">
        <v>911.48</v>
      </c>
    </row>
    <row r="27376" spans="3:4" ht="15" hidden="1" customHeight="1" x14ac:dyDescent="0.25">
      <c r="C27376" s="158" t="s">
        <v>543</v>
      </c>
      <c r="D27376" s="159">
        <v>246.01</v>
      </c>
    </row>
    <row r="27377" spans="3:4" ht="15" hidden="1" customHeight="1" x14ac:dyDescent="0.25">
      <c r="C27377" s="160" t="s">
        <v>546</v>
      </c>
      <c r="D27377" s="161">
        <v>361.3</v>
      </c>
    </row>
    <row r="27378" spans="3:4" ht="15" hidden="1" customHeight="1" x14ac:dyDescent="0.25">
      <c r="C27378" s="158" t="s">
        <v>558</v>
      </c>
      <c r="D27378" s="159">
        <v>77.27</v>
      </c>
    </row>
    <row r="27379" spans="3:4" ht="15" hidden="1" customHeight="1" x14ac:dyDescent="0.25">
      <c r="C27379" s="160" t="s">
        <v>540</v>
      </c>
      <c r="D27379" s="161">
        <v>1291.3499999999999</v>
      </c>
    </row>
    <row r="27380" spans="3:4" ht="15" hidden="1" customHeight="1" x14ac:dyDescent="0.25">
      <c r="C27380" s="158" t="s">
        <v>545</v>
      </c>
      <c r="D27380" s="159">
        <v>223.63</v>
      </c>
    </row>
    <row r="27381" spans="3:4" ht="15" hidden="1" customHeight="1" x14ac:dyDescent="0.25">
      <c r="C27381" s="160" t="s">
        <v>549</v>
      </c>
      <c r="D27381" s="161">
        <v>501.41</v>
      </c>
    </row>
    <row r="27382" spans="3:4" ht="15" hidden="1" customHeight="1" x14ac:dyDescent="0.25">
      <c r="C27382" s="158" t="s">
        <v>545</v>
      </c>
      <c r="D27382" s="159">
        <v>852.32</v>
      </c>
    </row>
    <row r="27383" spans="3:4" ht="15" hidden="1" customHeight="1" x14ac:dyDescent="0.25">
      <c r="C27383" s="160" t="s">
        <v>540</v>
      </c>
      <c r="D27383" s="161">
        <v>360.36</v>
      </c>
    </row>
    <row r="27384" spans="3:4" ht="15" hidden="1" customHeight="1" x14ac:dyDescent="0.25">
      <c r="C27384" s="158" t="s">
        <v>551</v>
      </c>
      <c r="D27384" s="159">
        <v>894.26</v>
      </c>
    </row>
    <row r="27385" spans="3:4" ht="15" hidden="1" customHeight="1" x14ac:dyDescent="0.25">
      <c r="C27385" s="160" t="s">
        <v>553</v>
      </c>
      <c r="D27385" s="161">
        <v>517.12</v>
      </c>
    </row>
    <row r="27386" spans="3:4" ht="15" hidden="1" customHeight="1" x14ac:dyDescent="0.25">
      <c r="C27386" s="158" t="s">
        <v>553</v>
      </c>
      <c r="D27386" s="159">
        <v>812.15</v>
      </c>
    </row>
    <row r="27387" spans="3:4" ht="15" hidden="1" customHeight="1" x14ac:dyDescent="0.25">
      <c r="C27387" s="160" t="s">
        <v>545</v>
      </c>
      <c r="D27387" s="161">
        <v>767.15</v>
      </c>
    </row>
    <row r="27388" spans="3:4" ht="15" hidden="1" customHeight="1" x14ac:dyDescent="0.25">
      <c r="C27388" s="158" t="s">
        <v>309</v>
      </c>
      <c r="D27388" s="159">
        <v>214.97</v>
      </c>
    </row>
    <row r="27389" spans="3:4" ht="15" hidden="1" customHeight="1" x14ac:dyDescent="0.25">
      <c r="C27389" s="160" t="s">
        <v>542</v>
      </c>
      <c r="D27389" s="161">
        <v>646.48</v>
      </c>
    </row>
    <row r="27390" spans="3:4" ht="15" hidden="1" customHeight="1" x14ac:dyDescent="0.25">
      <c r="C27390" s="158" t="s">
        <v>553</v>
      </c>
      <c r="D27390" s="159">
        <v>1288.29</v>
      </c>
    </row>
    <row r="27391" spans="3:4" ht="15" hidden="1" customHeight="1" x14ac:dyDescent="0.25">
      <c r="C27391" s="160" t="s">
        <v>539</v>
      </c>
      <c r="D27391" s="161">
        <v>1258.83</v>
      </c>
    </row>
    <row r="27392" spans="3:4" ht="15" hidden="1" customHeight="1" x14ac:dyDescent="0.25">
      <c r="C27392" s="158" t="s">
        <v>307</v>
      </c>
      <c r="D27392" s="159">
        <v>1234.2</v>
      </c>
    </row>
    <row r="27393" spans="3:4" ht="15" hidden="1" customHeight="1" x14ac:dyDescent="0.25">
      <c r="C27393" s="160" t="s">
        <v>558</v>
      </c>
      <c r="D27393" s="161">
        <v>126.61</v>
      </c>
    </row>
    <row r="27394" spans="3:4" ht="15" hidden="1" customHeight="1" x14ac:dyDescent="0.25">
      <c r="C27394" s="158" t="s">
        <v>553</v>
      </c>
      <c r="D27394" s="159">
        <v>1134.3800000000001</v>
      </c>
    </row>
    <row r="27395" spans="3:4" ht="15" hidden="1" customHeight="1" x14ac:dyDescent="0.25">
      <c r="C27395" s="160" t="s">
        <v>542</v>
      </c>
      <c r="D27395" s="161">
        <v>513.66999999999996</v>
      </c>
    </row>
    <row r="27396" spans="3:4" ht="15" hidden="1" customHeight="1" x14ac:dyDescent="0.25">
      <c r="C27396" s="158" t="s">
        <v>542</v>
      </c>
      <c r="D27396" s="159">
        <v>715.32</v>
      </c>
    </row>
    <row r="27397" spans="3:4" ht="15" hidden="1" customHeight="1" x14ac:dyDescent="0.25">
      <c r="C27397" s="160" t="s">
        <v>547</v>
      </c>
      <c r="D27397" s="161">
        <v>818.41</v>
      </c>
    </row>
    <row r="27398" spans="3:4" ht="15" hidden="1" customHeight="1" x14ac:dyDescent="0.25">
      <c r="C27398" s="158" t="s">
        <v>308</v>
      </c>
      <c r="D27398" s="159">
        <v>991.84</v>
      </c>
    </row>
    <row r="27399" spans="3:4" ht="15" hidden="1" customHeight="1" x14ac:dyDescent="0.25">
      <c r="C27399" s="160" t="s">
        <v>552</v>
      </c>
      <c r="D27399" s="161">
        <v>1198.83</v>
      </c>
    </row>
    <row r="27400" spans="3:4" ht="15" hidden="1" customHeight="1" x14ac:dyDescent="0.25">
      <c r="C27400" s="158" t="s">
        <v>555</v>
      </c>
      <c r="D27400" s="159">
        <v>765.11</v>
      </c>
    </row>
    <row r="27401" spans="3:4" ht="15" hidden="1" customHeight="1" x14ac:dyDescent="0.25">
      <c r="C27401" s="160" t="s">
        <v>540</v>
      </c>
      <c r="D27401" s="161">
        <v>666.92</v>
      </c>
    </row>
    <row r="27402" spans="3:4" ht="15" hidden="1" customHeight="1" x14ac:dyDescent="0.25">
      <c r="C27402" s="158" t="s">
        <v>553</v>
      </c>
      <c r="D27402" s="159">
        <v>1051.44</v>
      </c>
    </row>
    <row r="27403" spans="3:4" ht="15" hidden="1" customHeight="1" x14ac:dyDescent="0.25">
      <c r="C27403" s="160" t="s">
        <v>541</v>
      </c>
      <c r="D27403" s="161">
        <v>12.82</v>
      </c>
    </row>
    <row r="27404" spans="3:4" ht="15" hidden="1" customHeight="1" x14ac:dyDescent="0.25">
      <c r="C27404" s="158" t="s">
        <v>552</v>
      </c>
      <c r="D27404" s="159">
        <v>717.34</v>
      </c>
    </row>
    <row r="27405" spans="3:4" ht="15" hidden="1" customHeight="1" x14ac:dyDescent="0.25">
      <c r="C27405" s="160" t="s">
        <v>546</v>
      </c>
      <c r="D27405" s="161">
        <v>479.51</v>
      </c>
    </row>
    <row r="27406" spans="3:4" ht="15" hidden="1" customHeight="1" x14ac:dyDescent="0.25">
      <c r="C27406" s="158" t="s">
        <v>549</v>
      </c>
      <c r="D27406" s="159">
        <v>963.21</v>
      </c>
    </row>
    <row r="27407" spans="3:4" ht="15" hidden="1" customHeight="1" x14ac:dyDescent="0.25">
      <c r="C27407" s="160" t="s">
        <v>308</v>
      </c>
      <c r="D27407" s="161">
        <v>378.09</v>
      </c>
    </row>
    <row r="27408" spans="3:4" ht="15" hidden="1" customHeight="1" x14ac:dyDescent="0.25">
      <c r="C27408" s="158" t="s">
        <v>546</v>
      </c>
      <c r="D27408" s="159">
        <v>828.5</v>
      </c>
    </row>
    <row r="27409" spans="3:4" ht="15" hidden="1" customHeight="1" x14ac:dyDescent="0.25">
      <c r="C27409" s="160" t="s">
        <v>309</v>
      </c>
      <c r="D27409" s="161">
        <v>330.38</v>
      </c>
    </row>
    <row r="27410" spans="3:4" ht="15" hidden="1" customHeight="1" x14ac:dyDescent="0.25">
      <c r="C27410" s="158" t="s">
        <v>312</v>
      </c>
      <c r="D27410" s="159">
        <v>458.53</v>
      </c>
    </row>
    <row r="27411" spans="3:4" ht="15" hidden="1" customHeight="1" x14ac:dyDescent="0.25">
      <c r="C27411" s="160" t="s">
        <v>539</v>
      </c>
      <c r="D27411" s="161">
        <v>1162.79</v>
      </c>
    </row>
    <row r="27412" spans="3:4" ht="15" hidden="1" customHeight="1" x14ac:dyDescent="0.25">
      <c r="C27412" s="158" t="s">
        <v>547</v>
      </c>
      <c r="D27412" s="159">
        <v>808.24</v>
      </c>
    </row>
    <row r="27413" spans="3:4" ht="15" hidden="1" customHeight="1" x14ac:dyDescent="0.25">
      <c r="C27413" s="160" t="s">
        <v>552</v>
      </c>
      <c r="D27413" s="161">
        <v>494.23</v>
      </c>
    </row>
    <row r="27414" spans="3:4" ht="15" hidden="1" customHeight="1" x14ac:dyDescent="0.25">
      <c r="C27414" s="158" t="s">
        <v>549</v>
      </c>
      <c r="D27414" s="159">
        <v>1088.03</v>
      </c>
    </row>
    <row r="27415" spans="3:4" ht="15" hidden="1" customHeight="1" x14ac:dyDescent="0.25">
      <c r="C27415" s="160" t="s">
        <v>307</v>
      </c>
      <c r="D27415" s="161">
        <v>1277.44</v>
      </c>
    </row>
    <row r="27416" spans="3:4" ht="15" hidden="1" customHeight="1" x14ac:dyDescent="0.25">
      <c r="C27416" s="158" t="s">
        <v>557</v>
      </c>
      <c r="D27416" s="159">
        <v>631.52</v>
      </c>
    </row>
    <row r="27417" spans="3:4" ht="15" hidden="1" customHeight="1" x14ac:dyDescent="0.25">
      <c r="C27417" s="160" t="s">
        <v>558</v>
      </c>
      <c r="D27417" s="161">
        <v>690.34</v>
      </c>
    </row>
    <row r="27418" spans="3:4" ht="15" hidden="1" customHeight="1" x14ac:dyDescent="0.25">
      <c r="C27418" s="158" t="s">
        <v>539</v>
      </c>
      <c r="D27418" s="159">
        <v>908.65</v>
      </c>
    </row>
    <row r="27419" spans="3:4" ht="15" hidden="1" customHeight="1" x14ac:dyDescent="0.25">
      <c r="C27419" s="160" t="s">
        <v>545</v>
      </c>
      <c r="D27419" s="161">
        <v>640.65</v>
      </c>
    </row>
    <row r="27420" spans="3:4" ht="15" hidden="1" customHeight="1" x14ac:dyDescent="0.25">
      <c r="C27420" s="158" t="s">
        <v>309</v>
      </c>
      <c r="D27420" s="159">
        <v>435.72</v>
      </c>
    </row>
    <row r="27421" spans="3:4" ht="15" hidden="1" customHeight="1" x14ac:dyDescent="0.25">
      <c r="C27421" s="160" t="s">
        <v>546</v>
      </c>
      <c r="D27421" s="161">
        <v>455.46</v>
      </c>
    </row>
    <row r="27422" spans="3:4" ht="15" hidden="1" customHeight="1" x14ac:dyDescent="0.25">
      <c r="C27422" s="158" t="s">
        <v>552</v>
      </c>
      <c r="D27422" s="159">
        <v>626.66</v>
      </c>
    </row>
    <row r="27423" spans="3:4" ht="15" hidden="1" customHeight="1" x14ac:dyDescent="0.25">
      <c r="C27423" s="160" t="s">
        <v>549</v>
      </c>
      <c r="D27423" s="161">
        <v>284.82</v>
      </c>
    </row>
    <row r="27424" spans="3:4" ht="15" hidden="1" customHeight="1" x14ac:dyDescent="0.25">
      <c r="C27424" s="158" t="s">
        <v>546</v>
      </c>
      <c r="D27424" s="159">
        <v>391.14</v>
      </c>
    </row>
    <row r="27425" spans="3:4" ht="15" hidden="1" customHeight="1" x14ac:dyDescent="0.25">
      <c r="C27425" s="160" t="s">
        <v>539</v>
      </c>
      <c r="D27425" s="161">
        <v>496.85</v>
      </c>
    </row>
    <row r="27426" spans="3:4" ht="15" hidden="1" customHeight="1" x14ac:dyDescent="0.25">
      <c r="C27426" s="158" t="s">
        <v>309</v>
      </c>
      <c r="D27426" s="159">
        <v>317.79000000000002</v>
      </c>
    </row>
    <row r="27427" spans="3:4" ht="15" hidden="1" customHeight="1" x14ac:dyDescent="0.25">
      <c r="C27427" s="160" t="s">
        <v>547</v>
      </c>
      <c r="D27427" s="161">
        <v>557.95000000000005</v>
      </c>
    </row>
    <row r="27428" spans="3:4" ht="15" hidden="1" customHeight="1" x14ac:dyDescent="0.25">
      <c r="C27428" s="158" t="s">
        <v>312</v>
      </c>
      <c r="D27428" s="159">
        <v>853.27</v>
      </c>
    </row>
    <row r="27429" spans="3:4" ht="15" hidden="1" customHeight="1" x14ac:dyDescent="0.25">
      <c r="C27429" s="160" t="s">
        <v>540</v>
      </c>
      <c r="D27429" s="161">
        <v>545.36</v>
      </c>
    </row>
    <row r="27430" spans="3:4" ht="15" hidden="1" customHeight="1" x14ac:dyDescent="0.25">
      <c r="C27430" s="158" t="s">
        <v>312</v>
      </c>
      <c r="D27430" s="159">
        <v>568.35</v>
      </c>
    </row>
    <row r="27431" spans="3:4" ht="15" hidden="1" customHeight="1" x14ac:dyDescent="0.25">
      <c r="C27431" s="160" t="s">
        <v>539</v>
      </c>
      <c r="D27431" s="161">
        <v>1196.17</v>
      </c>
    </row>
    <row r="27432" spans="3:4" ht="15" hidden="1" customHeight="1" x14ac:dyDescent="0.25">
      <c r="C27432" s="158" t="s">
        <v>546</v>
      </c>
      <c r="D27432" s="159">
        <v>752.89</v>
      </c>
    </row>
    <row r="27433" spans="3:4" ht="15" hidden="1" customHeight="1" x14ac:dyDescent="0.25">
      <c r="C27433" s="160" t="s">
        <v>307</v>
      </c>
      <c r="D27433" s="161">
        <v>107.36</v>
      </c>
    </row>
    <row r="27434" spans="3:4" ht="15" hidden="1" customHeight="1" x14ac:dyDescent="0.25">
      <c r="C27434" s="158" t="s">
        <v>309</v>
      </c>
      <c r="D27434" s="159">
        <v>228.08</v>
      </c>
    </row>
    <row r="27435" spans="3:4" ht="15" hidden="1" customHeight="1" x14ac:dyDescent="0.25">
      <c r="C27435" s="160" t="s">
        <v>551</v>
      </c>
      <c r="D27435" s="161">
        <v>543.74</v>
      </c>
    </row>
    <row r="27436" spans="3:4" ht="15" hidden="1" customHeight="1" x14ac:dyDescent="0.25">
      <c r="C27436" s="158" t="s">
        <v>539</v>
      </c>
      <c r="D27436" s="159">
        <v>1101.4100000000001</v>
      </c>
    </row>
    <row r="27437" spans="3:4" ht="15" hidden="1" customHeight="1" x14ac:dyDescent="0.25">
      <c r="C27437" s="160" t="s">
        <v>307</v>
      </c>
      <c r="D27437" s="161">
        <v>79.06</v>
      </c>
    </row>
    <row r="27438" spans="3:4" ht="15" hidden="1" customHeight="1" x14ac:dyDescent="0.25">
      <c r="C27438" s="158" t="s">
        <v>551</v>
      </c>
      <c r="D27438" s="159">
        <v>698.29</v>
      </c>
    </row>
    <row r="27439" spans="3:4" ht="15" hidden="1" customHeight="1" x14ac:dyDescent="0.25">
      <c r="C27439" s="160" t="s">
        <v>544</v>
      </c>
      <c r="D27439" s="161">
        <v>1058.33</v>
      </c>
    </row>
    <row r="27440" spans="3:4" ht="15" hidden="1" customHeight="1" x14ac:dyDescent="0.25">
      <c r="C27440" s="158" t="s">
        <v>549</v>
      </c>
      <c r="D27440" s="159">
        <v>581.78</v>
      </c>
    </row>
    <row r="27441" spans="3:4" ht="15" hidden="1" customHeight="1" x14ac:dyDescent="0.25">
      <c r="C27441" s="160" t="s">
        <v>312</v>
      </c>
      <c r="D27441" s="161">
        <v>56.13</v>
      </c>
    </row>
    <row r="27442" spans="3:4" ht="15" hidden="1" customHeight="1" x14ac:dyDescent="0.25">
      <c r="C27442" s="158" t="s">
        <v>549</v>
      </c>
      <c r="D27442" s="159">
        <v>1022.77</v>
      </c>
    </row>
    <row r="27443" spans="3:4" ht="15" hidden="1" customHeight="1" x14ac:dyDescent="0.25">
      <c r="C27443" s="160" t="s">
        <v>309</v>
      </c>
      <c r="D27443" s="161">
        <v>1288.6199999999999</v>
      </c>
    </row>
    <row r="27444" spans="3:4" ht="15" hidden="1" customHeight="1" x14ac:dyDescent="0.25">
      <c r="C27444" s="158" t="s">
        <v>549</v>
      </c>
      <c r="D27444" s="159">
        <v>956.36</v>
      </c>
    </row>
    <row r="27445" spans="3:4" ht="15" hidden="1" customHeight="1" x14ac:dyDescent="0.25">
      <c r="C27445" s="160" t="s">
        <v>549</v>
      </c>
      <c r="D27445" s="161">
        <v>354.51</v>
      </c>
    </row>
    <row r="27446" spans="3:4" ht="15" hidden="1" customHeight="1" x14ac:dyDescent="0.25">
      <c r="C27446" s="158" t="s">
        <v>312</v>
      </c>
      <c r="D27446" s="159">
        <v>1161.01</v>
      </c>
    </row>
    <row r="27447" spans="3:4" ht="15" hidden="1" customHeight="1" x14ac:dyDescent="0.25">
      <c r="C27447" s="160" t="s">
        <v>546</v>
      </c>
      <c r="D27447" s="161">
        <v>571.4</v>
      </c>
    </row>
    <row r="27448" spans="3:4" ht="15" hidden="1" customHeight="1" x14ac:dyDescent="0.25">
      <c r="C27448" s="158" t="s">
        <v>547</v>
      </c>
      <c r="D27448" s="159">
        <v>288.56</v>
      </c>
    </row>
    <row r="27449" spans="3:4" ht="15" hidden="1" customHeight="1" x14ac:dyDescent="0.25">
      <c r="C27449" s="160" t="s">
        <v>542</v>
      </c>
      <c r="D27449" s="161">
        <v>730.46</v>
      </c>
    </row>
    <row r="27450" spans="3:4" ht="15" hidden="1" customHeight="1" x14ac:dyDescent="0.25">
      <c r="C27450" s="158" t="s">
        <v>558</v>
      </c>
      <c r="D27450" s="159">
        <v>679.36</v>
      </c>
    </row>
    <row r="27451" spans="3:4" ht="15" hidden="1" customHeight="1" x14ac:dyDescent="0.25">
      <c r="C27451" s="160" t="s">
        <v>551</v>
      </c>
      <c r="D27451" s="161">
        <v>988.75</v>
      </c>
    </row>
    <row r="27452" spans="3:4" ht="15" hidden="1" customHeight="1" x14ac:dyDescent="0.25">
      <c r="C27452" s="158" t="s">
        <v>307</v>
      </c>
      <c r="D27452" s="159">
        <v>440.12</v>
      </c>
    </row>
    <row r="27453" spans="3:4" ht="15" hidden="1" customHeight="1" x14ac:dyDescent="0.25">
      <c r="C27453" s="160" t="s">
        <v>549</v>
      </c>
      <c r="D27453" s="161">
        <v>805.15</v>
      </c>
    </row>
    <row r="27454" spans="3:4" ht="15" hidden="1" customHeight="1" x14ac:dyDescent="0.25">
      <c r="C27454" s="158" t="s">
        <v>552</v>
      </c>
      <c r="D27454" s="159">
        <v>44.56</v>
      </c>
    </row>
    <row r="27455" spans="3:4" ht="15" hidden="1" customHeight="1" x14ac:dyDescent="0.25">
      <c r="C27455" s="160" t="s">
        <v>540</v>
      </c>
      <c r="D27455" s="161">
        <v>654.6</v>
      </c>
    </row>
    <row r="27456" spans="3:4" ht="15" hidden="1" customHeight="1" x14ac:dyDescent="0.25">
      <c r="C27456" s="158" t="s">
        <v>539</v>
      </c>
      <c r="D27456" s="159">
        <v>1198.97</v>
      </c>
    </row>
    <row r="27457" spans="3:4" ht="15" hidden="1" customHeight="1" x14ac:dyDescent="0.25">
      <c r="C27457" s="160" t="s">
        <v>550</v>
      </c>
      <c r="D27457" s="161">
        <v>138.94</v>
      </c>
    </row>
    <row r="27458" spans="3:4" ht="15" hidden="1" customHeight="1" x14ac:dyDescent="0.25">
      <c r="C27458" s="158" t="s">
        <v>543</v>
      </c>
      <c r="D27458" s="159">
        <v>833.37</v>
      </c>
    </row>
    <row r="27459" spans="3:4" ht="15" hidden="1" customHeight="1" x14ac:dyDescent="0.25">
      <c r="C27459" s="160" t="s">
        <v>551</v>
      </c>
      <c r="D27459" s="161">
        <v>713.58</v>
      </c>
    </row>
    <row r="27460" spans="3:4" ht="15" hidden="1" customHeight="1" x14ac:dyDescent="0.25">
      <c r="C27460" s="158" t="s">
        <v>540</v>
      </c>
      <c r="D27460" s="159">
        <v>1025.29</v>
      </c>
    </row>
    <row r="27461" spans="3:4" ht="15" hidden="1" customHeight="1" x14ac:dyDescent="0.25">
      <c r="C27461" s="160" t="s">
        <v>550</v>
      </c>
      <c r="D27461" s="161">
        <v>1123.56</v>
      </c>
    </row>
    <row r="27462" spans="3:4" ht="15" hidden="1" customHeight="1" x14ac:dyDescent="0.25">
      <c r="C27462" s="158" t="s">
        <v>539</v>
      </c>
      <c r="D27462" s="159">
        <v>342.42</v>
      </c>
    </row>
    <row r="27463" spans="3:4" ht="15" hidden="1" customHeight="1" x14ac:dyDescent="0.25">
      <c r="C27463" s="160" t="s">
        <v>548</v>
      </c>
      <c r="D27463" s="161">
        <v>808.03</v>
      </c>
    </row>
    <row r="27464" spans="3:4" ht="15" hidden="1" customHeight="1" x14ac:dyDescent="0.25">
      <c r="C27464" s="158" t="s">
        <v>309</v>
      </c>
      <c r="D27464" s="159">
        <v>66.86</v>
      </c>
    </row>
    <row r="27465" spans="3:4" ht="15" hidden="1" customHeight="1" x14ac:dyDescent="0.25">
      <c r="C27465" s="160" t="s">
        <v>307</v>
      </c>
      <c r="D27465" s="161">
        <v>557.33000000000004</v>
      </c>
    </row>
    <row r="27466" spans="3:4" ht="15" hidden="1" customHeight="1" x14ac:dyDescent="0.25">
      <c r="C27466" s="158" t="s">
        <v>546</v>
      </c>
      <c r="D27466" s="159">
        <v>739.15</v>
      </c>
    </row>
    <row r="27467" spans="3:4" ht="15" hidden="1" customHeight="1" x14ac:dyDescent="0.25">
      <c r="C27467" s="160" t="s">
        <v>543</v>
      </c>
      <c r="D27467" s="161">
        <v>840.87</v>
      </c>
    </row>
    <row r="27468" spans="3:4" ht="15" hidden="1" customHeight="1" x14ac:dyDescent="0.25">
      <c r="C27468" s="158" t="s">
        <v>558</v>
      </c>
      <c r="D27468" s="159">
        <v>508.76</v>
      </c>
    </row>
    <row r="27469" spans="3:4" ht="15" hidden="1" customHeight="1" x14ac:dyDescent="0.25">
      <c r="C27469" s="160" t="s">
        <v>540</v>
      </c>
      <c r="D27469" s="161">
        <v>771.7</v>
      </c>
    </row>
    <row r="27470" spans="3:4" ht="15" hidden="1" customHeight="1" x14ac:dyDescent="0.25">
      <c r="C27470" s="158" t="s">
        <v>545</v>
      </c>
      <c r="D27470" s="159">
        <v>21.44</v>
      </c>
    </row>
    <row r="27471" spans="3:4" ht="15" hidden="1" customHeight="1" x14ac:dyDescent="0.25">
      <c r="C27471" s="160" t="s">
        <v>543</v>
      </c>
      <c r="D27471" s="161">
        <v>1025.08</v>
      </c>
    </row>
    <row r="27472" spans="3:4" ht="15" hidden="1" customHeight="1" x14ac:dyDescent="0.25">
      <c r="C27472" s="158" t="s">
        <v>543</v>
      </c>
      <c r="D27472" s="159">
        <v>317.70999999999998</v>
      </c>
    </row>
    <row r="27473" spans="3:4" ht="15" hidden="1" customHeight="1" x14ac:dyDescent="0.25">
      <c r="C27473" s="160" t="s">
        <v>555</v>
      </c>
      <c r="D27473" s="161">
        <v>921.1</v>
      </c>
    </row>
    <row r="27474" spans="3:4" ht="15" hidden="1" customHeight="1" x14ac:dyDescent="0.25">
      <c r="C27474" s="158" t="s">
        <v>550</v>
      </c>
      <c r="D27474" s="159">
        <v>809.25</v>
      </c>
    </row>
    <row r="27475" spans="3:4" ht="15" hidden="1" customHeight="1" x14ac:dyDescent="0.25">
      <c r="C27475" s="160" t="s">
        <v>549</v>
      </c>
      <c r="D27475" s="161">
        <v>385.77</v>
      </c>
    </row>
    <row r="27476" spans="3:4" ht="15" hidden="1" customHeight="1" x14ac:dyDescent="0.25">
      <c r="C27476" s="158" t="s">
        <v>312</v>
      </c>
      <c r="D27476" s="159">
        <v>1019.59</v>
      </c>
    </row>
    <row r="27477" spans="3:4" ht="15" hidden="1" customHeight="1" x14ac:dyDescent="0.25">
      <c r="C27477" s="160" t="s">
        <v>544</v>
      </c>
      <c r="D27477" s="161">
        <v>246.48</v>
      </c>
    </row>
    <row r="27478" spans="3:4" ht="15" hidden="1" customHeight="1" x14ac:dyDescent="0.25">
      <c r="C27478" s="158" t="s">
        <v>545</v>
      </c>
      <c r="D27478" s="159">
        <v>1160.5</v>
      </c>
    </row>
    <row r="27479" spans="3:4" ht="15" hidden="1" customHeight="1" x14ac:dyDescent="0.25">
      <c r="C27479" s="160" t="s">
        <v>552</v>
      </c>
      <c r="D27479" s="161">
        <v>1210.1500000000001</v>
      </c>
    </row>
    <row r="27480" spans="3:4" ht="15" hidden="1" customHeight="1" x14ac:dyDescent="0.25">
      <c r="C27480" s="158" t="s">
        <v>308</v>
      </c>
      <c r="D27480" s="159">
        <v>255.14</v>
      </c>
    </row>
    <row r="27481" spans="3:4" ht="15" hidden="1" customHeight="1" x14ac:dyDescent="0.25">
      <c r="C27481" s="160" t="s">
        <v>554</v>
      </c>
      <c r="D27481" s="161">
        <v>66.900000000000006</v>
      </c>
    </row>
    <row r="27482" spans="3:4" ht="15" hidden="1" customHeight="1" x14ac:dyDescent="0.25">
      <c r="C27482" s="158" t="s">
        <v>551</v>
      </c>
      <c r="D27482" s="159">
        <v>353.14</v>
      </c>
    </row>
    <row r="27483" spans="3:4" ht="15" hidden="1" customHeight="1" x14ac:dyDescent="0.25">
      <c r="C27483" s="160" t="s">
        <v>546</v>
      </c>
      <c r="D27483" s="161">
        <v>816.02</v>
      </c>
    </row>
    <row r="27484" spans="3:4" ht="15" hidden="1" customHeight="1" x14ac:dyDescent="0.25">
      <c r="C27484" s="158" t="s">
        <v>309</v>
      </c>
      <c r="D27484" s="159">
        <v>340.38</v>
      </c>
    </row>
    <row r="27485" spans="3:4" ht="15" hidden="1" customHeight="1" x14ac:dyDescent="0.25">
      <c r="C27485" s="160" t="s">
        <v>543</v>
      </c>
      <c r="D27485" s="161">
        <v>189.37</v>
      </c>
    </row>
    <row r="27486" spans="3:4" ht="15" hidden="1" customHeight="1" x14ac:dyDescent="0.25">
      <c r="C27486" s="158" t="s">
        <v>308</v>
      </c>
      <c r="D27486" s="159">
        <v>605</v>
      </c>
    </row>
    <row r="27487" spans="3:4" ht="15" hidden="1" customHeight="1" x14ac:dyDescent="0.25">
      <c r="C27487" s="160" t="s">
        <v>539</v>
      </c>
      <c r="D27487" s="161">
        <v>1122.82</v>
      </c>
    </row>
    <row r="27488" spans="3:4" ht="15" hidden="1" customHeight="1" x14ac:dyDescent="0.25">
      <c r="C27488" s="158" t="s">
        <v>546</v>
      </c>
      <c r="D27488" s="159">
        <v>611.61</v>
      </c>
    </row>
    <row r="27489" spans="3:4" ht="15" hidden="1" customHeight="1" x14ac:dyDescent="0.25">
      <c r="C27489" s="160" t="s">
        <v>540</v>
      </c>
      <c r="D27489" s="161">
        <v>373.31</v>
      </c>
    </row>
    <row r="27490" spans="3:4" ht="15" hidden="1" customHeight="1" x14ac:dyDescent="0.25">
      <c r="C27490" s="158" t="s">
        <v>556</v>
      </c>
      <c r="D27490" s="159">
        <v>770.31</v>
      </c>
    </row>
    <row r="27491" spans="3:4" ht="15" hidden="1" customHeight="1" x14ac:dyDescent="0.25">
      <c r="C27491" s="160" t="s">
        <v>549</v>
      </c>
      <c r="D27491" s="161">
        <v>1179.96</v>
      </c>
    </row>
    <row r="27492" spans="3:4" ht="15" hidden="1" customHeight="1" x14ac:dyDescent="0.25">
      <c r="C27492" s="158" t="s">
        <v>546</v>
      </c>
      <c r="D27492" s="159">
        <v>30.28</v>
      </c>
    </row>
    <row r="27493" spans="3:4" ht="15" hidden="1" customHeight="1" x14ac:dyDescent="0.25">
      <c r="C27493" s="160" t="s">
        <v>542</v>
      </c>
      <c r="D27493" s="161">
        <v>905.29</v>
      </c>
    </row>
    <row r="27494" spans="3:4" ht="15" hidden="1" customHeight="1" x14ac:dyDescent="0.25">
      <c r="C27494" s="158" t="s">
        <v>545</v>
      </c>
      <c r="D27494" s="159">
        <v>72.180000000000007</v>
      </c>
    </row>
    <row r="27495" spans="3:4" ht="15" hidden="1" customHeight="1" x14ac:dyDescent="0.25">
      <c r="C27495" s="160" t="s">
        <v>543</v>
      </c>
      <c r="D27495" s="161">
        <v>413.6</v>
      </c>
    </row>
    <row r="27496" spans="3:4" ht="15" hidden="1" customHeight="1" x14ac:dyDescent="0.25">
      <c r="C27496" s="158" t="s">
        <v>549</v>
      </c>
      <c r="D27496" s="159">
        <v>1291.19</v>
      </c>
    </row>
    <row r="27497" spans="3:4" ht="15" hidden="1" customHeight="1" x14ac:dyDescent="0.25">
      <c r="C27497" s="160" t="s">
        <v>549</v>
      </c>
      <c r="D27497" s="161">
        <v>1196.56</v>
      </c>
    </row>
    <row r="27498" spans="3:4" ht="15" hidden="1" customHeight="1" x14ac:dyDescent="0.25">
      <c r="C27498" s="158" t="s">
        <v>542</v>
      </c>
      <c r="D27498" s="159">
        <v>875.19</v>
      </c>
    </row>
    <row r="27499" spans="3:4" ht="15" hidden="1" customHeight="1" x14ac:dyDescent="0.25">
      <c r="C27499" s="160" t="s">
        <v>545</v>
      </c>
      <c r="D27499" s="161">
        <v>364.66</v>
      </c>
    </row>
    <row r="27500" spans="3:4" ht="15" hidden="1" customHeight="1" x14ac:dyDescent="0.25">
      <c r="C27500" s="158" t="s">
        <v>548</v>
      </c>
      <c r="D27500" s="159">
        <v>1055.97</v>
      </c>
    </row>
    <row r="27501" spans="3:4" ht="15" hidden="1" customHeight="1" x14ac:dyDescent="0.25">
      <c r="C27501" s="160" t="s">
        <v>542</v>
      </c>
      <c r="D27501" s="161">
        <v>358.71</v>
      </c>
    </row>
    <row r="27502" spans="3:4" ht="15" hidden="1" customHeight="1" x14ac:dyDescent="0.25">
      <c r="C27502" s="158" t="s">
        <v>552</v>
      </c>
      <c r="D27502" s="159">
        <v>527.95000000000005</v>
      </c>
    </row>
    <row r="27503" spans="3:4" ht="15" hidden="1" customHeight="1" x14ac:dyDescent="0.25">
      <c r="C27503" s="160" t="s">
        <v>552</v>
      </c>
      <c r="D27503" s="161">
        <v>1291.6500000000001</v>
      </c>
    </row>
    <row r="27504" spans="3:4" ht="15" hidden="1" customHeight="1" x14ac:dyDescent="0.25">
      <c r="C27504" s="158" t="s">
        <v>555</v>
      </c>
      <c r="D27504" s="159">
        <v>907.48</v>
      </c>
    </row>
    <row r="27505" spans="3:4" ht="15" hidden="1" customHeight="1" x14ac:dyDescent="0.25">
      <c r="C27505" s="160" t="s">
        <v>540</v>
      </c>
      <c r="D27505" s="161">
        <v>569.13</v>
      </c>
    </row>
    <row r="27506" spans="3:4" ht="15" hidden="1" customHeight="1" x14ac:dyDescent="0.25">
      <c r="C27506" s="158" t="s">
        <v>309</v>
      </c>
      <c r="D27506" s="159">
        <v>200.06</v>
      </c>
    </row>
    <row r="27507" spans="3:4" ht="15" hidden="1" customHeight="1" x14ac:dyDescent="0.25">
      <c r="C27507" s="160" t="s">
        <v>558</v>
      </c>
      <c r="D27507" s="161">
        <v>494.32</v>
      </c>
    </row>
    <row r="27508" spans="3:4" ht="15" hidden="1" customHeight="1" x14ac:dyDescent="0.25">
      <c r="C27508" s="158" t="s">
        <v>312</v>
      </c>
      <c r="D27508" s="159">
        <v>624.88</v>
      </c>
    </row>
    <row r="27509" spans="3:4" ht="15" hidden="1" customHeight="1" x14ac:dyDescent="0.25">
      <c r="C27509" s="160" t="s">
        <v>551</v>
      </c>
      <c r="D27509" s="161">
        <v>471.33</v>
      </c>
    </row>
    <row r="27510" spans="3:4" ht="15" hidden="1" customHeight="1" x14ac:dyDescent="0.25">
      <c r="C27510" s="158" t="s">
        <v>556</v>
      </c>
      <c r="D27510" s="159">
        <v>651.32000000000005</v>
      </c>
    </row>
    <row r="27511" spans="3:4" ht="15" hidden="1" customHeight="1" x14ac:dyDescent="0.25">
      <c r="C27511" s="160" t="s">
        <v>309</v>
      </c>
      <c r="D27511" s="161">
        <v>1157.49</v>
      </c>
    </row>
    <row r="27512" spans="3:4" ht="15" hidden="1" customHeight="1" x14ac:dyDescent="0.25">
      <c r="C27512" s="158" t="s">
        <v>539</v>
      </c>
      <c r="D27512" s="159">
        <v>948.44</v>
      </c>
    </row>
    <row r="27513" spans="3:4" ht="15" hidden="1" customHeight="1" x14ac:dyDescent="0.25">
      <c r="C27513" s="160" t="s">
        <v>549</v>
      </c>
      <c r="D27513" s="161">
        <v>1093.3800000000001</v>
      </c>
    </row>
    <row r="27514" spans="3:4" ht="15" hidden="1" customHeight="1" x14ac:dyDescent="0.25">
      <c r="C27514" s="158" t="s">
        <v>308</v>
      </c>
      <c r="D27514" s="159">
        <v>314.93</v>
      </c>
    </row>
    <row r="27515" spans="3:4" ht="15" hidden="1" customHeight="1" x14ac:dyDescent="0.25">
      <c r="C27515" s="160" t="s">
        <v>556</v>
      </c>
      <c r="D27515" s="161">
        <v>746.33</v>
      </c>
    </row>
    <row r="27516" spans="3:4" ht="15" hidden="1" customHeight="1" x14ac:dyDescent="0.25">
      <c r="C27516" s="158" t="s">
        <v>312</v>
      </c>
      <c r="D27516" s="159">
        <v>682.42</v>
      </c>
    </row>
    <row r="27517" spans="3:4" ht="15" hidden="1" customHeight="1" x14ac:dyDescent="0.25">
      <c r="C27517" s="160" t="s">
        <v>307</v>
      </c>
      <c r="D27517" s="161">
        <v>991.9</v>
      </c>
    </row>
    <row r="27518" spans="3:4" ht="15" hidden="1" customHeight="1" x14ac:dyDescent="0.25">
      <c r="C27518" s="158" t="s">
        <v>312</v>
      </c>
      <c r="D27518" s="159">
        <v>66.400000000000006</v>
      </c>
    </row>
    <row r="27519" spans="3:4" ht="15" hidden="1" customHeight="1" x14ac:dyDescent="0.25">
      <c r="C27519" s="160" t="s">
        <v>551</v>
      </c>
      <c r="D27519" s="161">
        <v>689.43</v>
      </c>
    </row>
    <row r="27520" spans="3:4" ht="15" hidden="1" customHeight="1" x14ac:dyDescent="0.25">
      <c r="C27520" s="158" t="s">
        <v>542</v>
      </c>
      <c r="D27520" s="159">
        <v>635.79999999999995</v>
      </c>
    </row>
    <row r="27521" spans="3:4" ht="15" hidden="1" customHeight="1" x14ac:dyDescent="0.25">
      <c r="C27521" s="160" t="s">
        <v>545</v>
      </c>
      <c r="D27521" s="161">
        <v>1112.78</v>
      </c>
    </row>
    <row r="27522" spans="3:4" ht="15" hidden="1" customHeight="1" x14ac:dyDescent="0.25">
      <c r="C27522" s="158" t="s">
        <v>558</v>
      </c>
      <c r="D27522" s="159">
        <v>736.35</v>
      </c>
    </row>
    <row r="27523" spans="3:4" ht="15" hidden="1" customHeight="1" x14ac:dyDescent="0.25">
      <c r="C27523" s="160" t="s">
        <v>555</v>
      </c>
      <c r="D27523" s="161">
        <v>844.08</v>
      </c>
    </row>
    <row r="27524" spans="3:4" ht="15" hidden="1" customHeight="1" x14ac:dyDescent="0.25">
      <c r="C27524" s="158" t="s">
        <v>555</v>
      </c>
      <c r="D27524" s="159">
        <v>864.12</v>
      </c>
    </row>
    <row r="27525" spans="3:4" ht="15" hidden="1" customHeight="1" x14ac:dyDescent="0.25">
      <c r="C27525" s="160" t="s">
        <v>548</v>
      </c>
      <c r="D27525" s="161">
        <v>101.09</v>
      </c>
    </row>
    <row r="27526" spans="3:4" ht="15" hidden="1" customHeight="1" x14ac:dyDescent="0.25">
      <c r="C27526" s="158" t="s">
        <v>547</v>
      </c>
      <c r="D27526" s="159">
        <v>987.23</v>
      </c>
    </row>
    <row r="27527" spans="3:4" ht="15" hidden="1" customHeight="1" x14ac:dyDescent="0.25">
      <c r="C27527" s="160" t="s">
        <v>546</v>
      </c>
      <c r="D27527" s="161">
        <v>579.75</v>
      </c>
    </row>
    <row r="27528" spans="3:4" ht="15" hidden="1" customHeight="1" x14ac:dyDescent="0.25">
      <c r="C27528" s="158" t="s">
        <v>551</v>
      </c>
      <c r="D27528" s="159">
        <v>104.16</v>
      </c>
    </row>
    <row r="27529" spans="3:4" ht="15" hidden="1" customHeight="1" x14ac:dyDescent="0.25">
      <c r="C27529" s="160" t="s">
        <v>308</v>
      </c>
      <c r="D27529" s="161">
        <v>633.42999999999995</v>
      </c>
    </row>
    <row r="27530" spans="3:4" ht="15" hidden="1" customHeight="1" x14ac:dyDescent="0.25">
      <c r="C27530" s="158" t="s">
        <v>542</v>
      </c>
      <c r="D27530" s="159">
        <v>825.52</v>
      </c>
    </row>
    <row r="27531" spans="3:4" ht="15" hidden="1" customHeight="1" x14ac:dyDescent="0.25">
      <c r="C27531" s="160" t="s">
        <v>550</v>
      </c>
      <c r="D27531" s="161">
        <v>156.53</v>
      </c>
    </row>
    <row r="27532" spans="3:4" ht="15" hidden="1" customHeight="1" x14ac:dyDescent="0.25">
      <c r="C27532" s="158" t="s">
        <v>542</v>
      </c>
      <c r="D27532" s="159">
        <v>307.86</v>
      </c>
    </row>
    <row r="27533" spans="3:4" ht="15" hidden="1" customHeight="1" x14ac:dyDescent="0.25">
      <c r="C27533" s="160" t="s">
        <v>542</v>
      </c>
      <c r="D27533" s="161">
        <v>1112.96</v>
      </c>
    </row>
    <row r="27534" spans="3:4" ht="15" hidden="1" customHeight="1" x14ac:dyDescent="0.25">
      <c r="C27534" s="158" t="s">
        <v>556</v>
      </c>
      <c r="D27534" s="159">
        <v>530.16999999999996</v>
      </c>
    </row>
    <row r="27535" spans="3:4" ht="15" hidden="1" customHeight="1" x14ac:dyDescent="0.25">
      <c r="C27535" s="160" t="s">
        <v>554</v>
      </c>
      <c r="D27535" s="161">
        <v>188.55</v>
      </c>
    </row>
    <row r="27536" spans="3:4" ht="15" hidden="1" customHeight="1" x14ac:dyDescent="0.25">
      <c r="C27536" s="158" t="s">
        <v>312</v>
      </c>
      <c r="D27536" s="159">
        <v>149.21</v>
      </c>
    </row>
    <row r="27537" spans="3:4" ht="15" hidden="1" customHeight="1" x14ac:dyDescent="0.25">
      <c r="C27537" s="160" t="s">
        <v>552</v>
      </c>
      <c r="D27537" s="161">
        <v>1200.54</v>
      </c>
    </row>
    <row r="27538" spans="3:4" ht="15" hidden="1" customHeight="1" x14ac:dyDescent="0.25">
      <c r="C27538" s="158" t="s">
        <v>308</v>
      </c>
      <c r="D27538" s="159">
        <v>299.69</v>
      </c>
    </row>
    <row r="27539" spans="3:4" ht="15" hidden="1" customHeight="1" x14ac:dyDescent="0.25">
      <c r="C27539" s="160" t="s">
        <v>309</v>
      </c>
      <c r="D27539" s="161">
        <v>643.04</v>
      </c>
    </row>
    <row r="27540" spans="3:4" ht="15" hidden="1" customHeight="1" x14ac:dyDescent="0.25">
      <c r="C27540" s="158" t="s">
        <v>544</v>
      </c>
      <c r="D27540" s="159">
        <v>1062.23</v>
      </c>
    </row>
    <row r="27541" spans="3:4" ht="15" hidden="1" customHeight="1" x14ac:dyDescent="0.25">
      <c r="C27541" s="160" t="s">
        <v>312</v>
      </c>
      <c r="D27541" s="161">
        <v>800.59</v>
      </c>
    </row>
    <row r="27542" spans="3:4" ht="15" hidden="1" customHeight="1" x14ac:dyDescent="0.25">
      <c r="C27542" s="158" t="s">
        <v>551</v>
      </c>
      <c r="D27542" s="159">
        <v>604.78</v>
      </c>
    </row>
    <row r="27543" spans="3:4" ht="15" hidden="1" customHeight="1" x14ac:dyDescent="0.25">
      <c r="C27543" s="160" t="s">
        <v>546</v>
      </c>
      <c r="D27543" s="161">
        <v>1127.8699999999999</v>
      </c>
    </row>
    <row r="27544" spans="3:4" ht="15" hidden="1" customHeight="1" x14ac:dyDescent="0.25">
      <c r="C27544" s="158" t="s">
        <v>540</v>
      </c>
      <c r="D27544" s="159">
        <v>683.37</v>
      </c>
    </row>
    <row r="27545" spans="3:4" ht="15" hidden="1" customHeight="1" x14ac:dyDescent="0.25">
      <c r="C27545" s="160" t="s">
        <v>558</v>
      </c>
      <c r="D27545" s="161">
        <v>1113.04</v>
      </c>
    </row>
    <row r="27546" spans="3:4" ht="15" hidden="1" customHeight="1" x14ac:dyDescent="0.25">
      <c r="C27546" s="158" t="s">
        <v>545</v>
      </c>
      <c r="D27546" s="159">
        <v>650.66999999999996</v>
      </c>
    </row>
    <row r="27547" spans="3:4" ht="15" hidden="1" customHeight="1" x14ac:dyDescent="0.25">
      <c r="C27547" s="160" t="s">
        <v>542</v>
      </c>
      <c r="D27547" s="161">
        <v>535.20000000000005</v>
      </c>
    </row>
    <row r="27548" spans="3:4" ht="15" hidden="1" customHeight="1" x14ac:dyDescent="0.25">
      <c r="C27548" s="158" t="s">
        <v>551</v>
      </c>
      <c r="D27548" s="159">
        <v>1235.77</v>
      </c>
    </row>
    <row r="27549" spans="3:4" ht="15" hidden="1" customHeight="1" x14ac:dyDescent="0.25">
      <c r="C27549" s="160" t="s">
        <v>539</v>
      </c>
      <c r="D27549" s="161">
        <v>1072.2</v>
      </c>
    </row>
    <row r="27550" spans="3:4" ht="15" hidden="1" customHeight="1" x14ac:dyDescent="0.25">
      <c r="C27550" s="158" t="s">
        <v>539</v>
      </c>
      <c r="D27550" s="159">
        <v>565.46</v>
      </c>
    </row>
    <row r="27551" spans="3:4" ht="15" hidden="1" customHeight="1" x14ac:dyDescent="0.25">
      <c r="C27551" s="160" t="s">
        <v>547</v>
      </c>
      <c r="D27551" s="161">
        <v>1241.45</v>
      </c>
    </row>
    <row r="27552" spans="3:4" ht="15" hidden="1" customHeight="1" x14ac:dyDescent="0.25">
      <c r="C27552" s="158" t="s">
        <v>539</v>
      </c>
      <c r="D27552" s="159">
        <v>728.07</v>
      </c>
    </row>
    <row r="27553" spans="3:4" ht="15" hidden="1" customHeight="1" x14ac:dyDescent="0.25">
      <c r="C27553" s="160" t="s">
        <v>540</v>
      </c>
      <c r="D27553" s="161">
        <v>709.15</v>
      </c>
    </row>
    <row r="27554" spans="3:4" ht="15" hidden="1" customHeight="1" x14ac:dyDescent="0.25">
      <c r="C27554" s="158" t="s">
        <v>548</v>
      </c>
      <c r="D27554" s="159">
        <v>1272.17</v>
      </c>
    </row>
    <row r="27555" spans="3:4" ht="15" hidden="1" customHeight="1" x14ac:dyDescent="0.25">
      <c r="C27555" s="160" t="s">
        <v>552</v>
      </c>
      <c r="D27555" s="161">
        <v>612.94000000000005</v>
      </c>
    </row>
    <row r="27556" spans="3:4" ht="15" hidden="1" customHeight="1" x14ac:dyDescent="0.25">
      <c r="C27556" s="158" t="s">
        <v>540</v>
      </c>
      <c r="D27556" s="159">
        <v>530.58000000000004</v>
      </c>
    </row>
    <row r="27557" spans="3:4" ht="15" hidden="1" customHeight="1" x14ac:dyDescent="0.25">
      <c r="C27557" s="160" t="s">
        <v>543</v>
      </c>
      <c r="D27557" s="161">
        <v>153.55000000000001</v>
      </c>
    </row>
    <row r="27558" spans="3:4" ht="15" hidden="1" customHeight="1" x14ac:dyDescent="0.25">
      <c r="C27558" s="158" t="s">
        <v>547</v>
      </c>
      <c r="D27558" s="159">
        <v>766.86</v>
      </c>
    </row>
    <row r="27559" spans="3:4" ht="15" hidden="1" customHeight="1" x14ac:dyDescent="0.25">
      <c r="C27559" s="160" t="s">
        <v>545</v>
      </c>
      <c r="D27559" s="161">
        <v>476.74</v>
      </c>
    </row>
    <row r="27560" spans="3:4" ht="15" hidden="1" customHeight="1" x14ac:dyDescent="0.25">
      <c r="C27560" s="158" t="s">
        <v>539</v>
      </c>
      <c r="D27560" s="159">
        <v>938.82</v>
      </c>
    </row>
    <row r="27561" spans="3:4" ht="15" hidden="1" customHeight="1" x14ac:dyDescent="0.25">
      <c r="C27561" s="160" t="s">
        <v>545</v>
      </c>
      <c r="D27561" s="161">
        <v>441.42</v>
      </c>
    </row>
    <row r="27562" spans="3:4" ht="15" hidden="1" customHeight="1" x14ac:dyDescent="0.25">
      <c r="C27562" s="158" t="s">
        <v>545</v>
      </c>
      <c r="D27562" s="159">
        <v>1234.68</v>
      </c>
    </row>
    <row r="27563" spans="3:4" ht="15" hidden="1" customHeight="1" x14ac:dyDescent="0.25">
      <c r="C27563" s="160" t="s">
        <v>550</v>
      </c>
      <c r="D27563" s="161">
        <v>965.9</v>
      </c>
    </row>
    <row r="27564" spans="3:4" ht="15" hidden="1" customHeight="1" x14ac:dyDescent="0.25">
      <c r="C27564" s="158" t="s">
        <v>309</v>
      </c>
      <c r="D27564" s="159">
        <v>478.01</v>
      </c>
    </row>
    <row r="27565" spans="3:4" ht="15" hidden="1" customHeight="1" x14ac:dyDescent="0.25">
      <c r="C27565" s="160" t="s">
        <v>539</v>
      </c>
      <c r="D27565" s="161">
        <v>360.4</v>
      </c>
    </row>
    <row r="27566" spans="3:4" ht="15" hidden="1" customHeight="1" x14ac:dyDescent="0.25">
      <c r="C27566" s="158" t="s">
        <v>546</v>
      </c>
      <c r="D27566" s="159">
        <v>992.54</v>
      </c>
    </row>
    <row r="27567" spans="3:4" ht="15" hidden="1" customHeight="1" x14ac:dyDescent="0.25">
      <c r="C27567" s="160" t="s">
        <v>551</v>
      </c>
      <c r="D27567" s="161">
        <v>1073.47</v>
      </c>
    </row>
    <row r="27568" spans="3:4" ht="15" hidden="1" customHeight="1" x14ac:dyDescent="0.25">
      <c r="C27568" s="158" t="s">
        <v>540</v>
      </c>
      <c r="D27568" s="159">
        <v>1103.73</v>
      </c>
    </row>
    <row r="27569" spans="3:4" ht="15" hidden="1" customHeight="1" x14ac:dyDescent="0.25">
      <c r="C27569" s="160" t="s">
        <v>556</v>
      </c>
      <c r="D27569" s="161">
        <v>164.55</v>
      </c>
    </row>
    <row r="27570" spans="3:4" ht="15" hidden="1" customHeight="1" x14ac:dyDescent="0.25">
      <c r="C27570" s="158" t="s">
        <v>543</v>
      </c>
      <c r="D27570" s="159">
        <v>1080.9000000000001</v>
      </c>
    </row>
    <row r="27571" spans="3:4" ht="15" hidden="1" customHeight="1" x14ac:dyDescent="0.25">
      <c r="C27571" s="160" t="s">
        <v>540</v>
      </c>
      <c r="D27571" s="161">
        <v>1121.3599999999999</v>
      </c>
    </row>
    <row r="27572" spans="3:4" ht="15" hidden="1" customHeight="1" x14ac:dyDescent="0.25">
      <c r="C27572" s="158" t="s">
        <v>307</v>
      </c>
      <c r="D27572" s="159">
        <v>1167.6400000000001</v>
      </c>
    </row>
    <row r="27573" spans="3:4" ht="15" hidden="1" customHeight="1" x14ac:dyDescent="0.25">
      <c r="C27573" s="160" t="s">
        <v>551</v>
      </c>
      <c r="D27573" s="161">
        <v>781.72</v>
      </c>
    </row>
    <row r="27574" spans="3:4" ht="15" hidden="1" customHeight="1" x14ac:dyDescent="0.25">
      <c r="C27574" s="158" t="s">
        <v>543</v>
      </c>
      <c r="D27574" s="159">
        <v>408.18</v>
      </c>
    </row>
    <row r="27575" spans="3:4" ht="15" hidden="1" customHeight="1" x14ac:dyDescent="0.25">
      <c r="C27575" s="160" t="s">
        <v>540</v>
      </c>
      <c r="D27575" s="161">
        <v>678.95</v>
      </c>
    </row>
    <row r="27576" spans="3:4" ht="15" hidden="1" customHeight="1" x14ac:dyDescent="0.25">
      <c r="C27576" s="158" t="s">
        <v>309</v>
      </c>
      <c r="D27576" s="159">
        <v>1208.3</v>
      </c>
    </row>
    <row r="27577" spans="3:4" ht="15" hidden="1" customHeight="1" x14ac:dyDescent="0.25">
      <c r="C27577" s="160" t="s">
        <v>549</v>
      </c>
      <c r="D27577" s="161">
        <v>548.35</v>
      </c>
    </row>
    <row r="27578" spans="3:4" ht="15" hidden="1" customHeight="1" x14ac:dyDescent="0.25">
      <c r="C27578" s="158" t="s">
        <v>557</v>
      </c>
      <c r="D27578" s="159">
        <v>886.82</v>
      </c>
    </row>
    <row r="27579" spans="3:4" ht="15" hidden="1" customHeight="1" x14ac:dyDescent="0.25">
      <c r="C27579" s="160" t="s">
        <v>552</v>
      </c>
      <c r="D27579" s="161">
        <v>737.82</v>
      </c>
    </row>
    <row r="27580" spans="3:4" ht="15" hidden="1" customHeight="1" x14ac:dyDescent="0.25">
      <c r="C27580" s="158" t="s">
        <v>544</v>
      </c>
      <c r="D27580" s="159">
        <v>695.65</v>
      </c>
    </row>
    <row r="27581" spans="3:4" ht="15" hidden="1" customHeight="1" x14ac:dyDescent="0.25">
      <c r="C27581" s="160" t="s">
        <v>543</v>
      </c>
      <c r="D27581" s="161">
        <v>1282.79</v>
      </c>
    </row>
    <row r="27582" spans="3:4" ht="15" hidden="1" customHeight="1" x14ac:dyDescent="0.25">
      <c r="C27582" s="158" t="s">
        <v>550</v>
      </c>
      <c r="D27582" s="159">
        <v>741.92</v>
      </c>
    </row>
    <row r="27583" spans="3:4" ht="15" hidden="1" customHeight="1" x14ac:dyDescent="0.25">
      <c r="C27583" s="160" t="s">
        <v>542</v>
      </c>
      <c r="D27583" s="161">
        <v>1050.4100000000001</v>
      </c>
    </row>
    <row r="27584" spans="3:4" ht="15" hidden="1" customHeight="1" x14ac:dyDescent="0.25">
      <c r="C27584" s="158" t="s">
        <v>543</v>
      </c>
      <c r="D27584" s="159">
        <v>1286.6600000000001</v>
      </c>
    </row>
    <row r="27585" spans="3:4" ht="15" hidden="1" customHeight="1" x14ac:dyDescent="0.25">
      <c r="C27585" s="160" t="s">
        <v>553</v>
      </c>
      <c r="D27585" s="161">
        <v>422.29</v>
      </c>
    </row>
    <row r="27586" spans="3:4" ht="15" hidden="1" customHeight="1" x14ac:dyDescent="0.25">
      <c r="C27586" s="158" t="s">
        <v>546</v>
      </c>
      <c r="D27586" s="159">
        <v>523.04999999999995</v>
      </c>
    </row>
    <row r="27587" spans="3:4" ht="15" hidden="1" customHeight="1" x14ac:dyDescent="0.25">
      <c r="C27587" s="160" t="s">
        <v>549</v>
      </c>
      <c r="D27587" s="161">
        <v>1142.98</v>
      </c>
    </row>
    <row r="27588" spans="3:4" ht="15" hidden="1" customHeight="1" x14ac:dyDescent="0.25">
      <c r="C27588" s="158" t="s">
        <v>309</v>
      </c>
      <c r="D27588" s="159">
        <v>817.26</v>
      </c>
    </row>
    <row r="27589" spans="3:4" ht="15" hidden="1" customHeight="1" x14ac:dyDescent="0.25">
      <c r="C27589" s="160" t="s">
        <v>542</v>
      </c>
      <c r="D27589" s="161">
        <v>771.39</v>
      </c>
    </row>
    <row r="27590" spans="3:4" ht="15" hidden="1" customHeight="1" x14ac:dyDescent="0.25">
      <c r="C27590" s="158" t="s">
        <v>553</v>
      </c>
      <c r="D27590" s="159">
        <v>703.08</v>
      </c>
    </row>
    <row r="27591" spans="3:4" ht="15" hidden="1" customHeight="1" x14ac:dyDescent="0.25">
      <c r="C27591" s="160" t="s">
        <v>554</v>
      </c>
      <c r="D27591" s="161">
        <v>599.84</v>
      </c>
    </row>
    <row r="27592" spans="3:4" ht="15" hidden="1" customHeight="1" x14ac:dyDescent="0.25">
      <c r="C27592" s="158" t="s">
        <v>540</v>
      </c>
      <c r="D27592" s="159">
        <v>1180.04</v>
      </c>
    </row>
    <row r="27593" spans="3:4" ht="15" hidden="1" customHeight="1" x14ac:dyDescent="0.25">
      <c r="C27593" s="160" t="s">
        <v>557</v>
      </c>
      <c r="D27593" s="161">
        <v>782.48</v>
      </c>
    </row>
    <row r="27594" spans="3:4" ht="15" hidden="1" customHeight="1" x14ac:dyDescent="0.25">
      <c r="C27594" s="158" t="s">
        <v>553</v>
      </c>
      <c r="D27594" s="159">
        <v>613.04999999999995</v>
      </c>
    </row>
    <row r="27595" spans="3:4" ht="15" hidden="1" customHeight="1" x14ac:dyDescent="0.25">
      <c r="C27595" s="160" t="s">
        <v>549</v>
      </c>
      <c r="D27595" s="161">
        <v>460.4</v>
      </c>
    </row>
    <row r="27596" spans="3:4" ht="15" hidden="1" customHeight="1" x14ac:dyDescent="0.25">
      <c r="C27596" s="158" t="s">
        <v>546</v>
      </c>
      <c r="D27596" s="159">
        <v>553.49</v>
      </c>
    </row>
    <row r="27597" spans="3:4" ht="15" hidden="1" customHeight="1" x14ac:dyDescent="0.25">
      <c r="C27597" s="160" t="s">
        <v>552</v>
      </c>
      <c r="D27597" s="161">
        <v>18.920000000000002</v>
      </c>
    </row>
    <row r="27598" spans="3:4" ht="15" hidden="1" customHeight="1" x14ac:dyDescent="0.25">
      <c r="C27598" s="158" t="s">
        <v>539</v>
      </c>
      <c r="D27598" s="159">
        <v>434.64</v>
      </c>
    </row>
    <row r="27599" spans="3:4" ht="15" hidden="1" customHeight="1" x14ac:dyDescent="0.25">
      <c r="C27599" s="160" t="s">
        <v>549</v>
      </c>
      <c r="D27599" s="161">
        <v>716.42</v>
      </c>
    </row>
    <row r="27600" spans="3:4" ht="15" hidden="1" customHeight="1" x14ac:dyDescent="0.25">
      <c r="C27600" s="158" t="s">
        <v>539</v>
      </c>
      <c r="D27600" s="159">
        <v>687.85</v>
      </c>
    </row>
    <row r="27601" spans="3:4" ht="15" hidden="1" customHeight="1" x14ac:dyDescent="0.25">
      <c r="C27601" s="160" t="s">
        <v>556</v>
      </c>
      <c r="D27601" s="161">
        <v>1075.5</v>
      </c>
    </row>
    <row r="27602" spans="3:4" ht="15" hidden="1" customHeight="1" x14ac:dyDescent="0.25">
      <c r="C27602" s="158" t="s">
        <v>552</v>
      </c>
      <c r="D27602" s="159">
        <v>798.79</v>
      </c>
    </row>
    <row r="27603" spans="3:4" ht="15" hidden="1" customHeight="1" x14ac:dyDescent="0.25">
      <c r="C27603" s="160" t="s">
        <v>309</v>
      </c>
      <c r="D27603" s="161">
        <v>661.23</v>
      </c>
    </row>
    <row r="27604" spans="3:4" ht="15" hidden="1" customHeight="1" x14ac:dyDescent="0.25">
      <c r="C27604" s="158" t="s">
        <v>307</v>
      </c>
      <c r="D27604" s="159">
        <v>585.02</v>
      </c>
    </row>
    <row r="27605" spans="3:4" ht="15" hidden="1" customHeight="1" x14ac:dyDescent="0.25">
      <c r="C27605" s="160" t="s">
        <v>553</v>
      </c>
      <c r="D27605" s="161">
        <v>1115.8900000000001</v>
      </c>
    </row>
    <row r="27606" spans="3:4" ht="15" hidden="1" customHeight="1" x14ac:dyDescent="0.25">
      <c r="C27606" s="158" t="s">
        <v>544</v>
      </c>
      <c r="D27606" s="159">
        <v>654.63</v>
      </c>
    </row>
    <row r="27607" spans="3:4" ht="15" hidden="1" customHeight="1" x14ac:dyDescent="0.25">
      <c r="C27607" s="160" t="s">
        <v>549</v>
      </c>
      <c r="D27607" s="161">
        <v>818.35</v>
      </c>
    </row>
    <row r="27608" spans="3:4" ht="15" hidden="1" customHeight="1" x14ac:dyDescent="0.25">
      <c r="C27608" s="158" t="s">
        <v>547</v>
      </c>
      <c r="D27608" s="159">
        <v>1206.54</v>
      </c>
    </row>
    <row r="27609" spans="3:4" ht="15" hidden="1" customHeight="1" x14ac:dyDescent="0.25">
      <c r="C27609" s="160" t="s">
        <v>549</v>
      </c>
      <c r="D27609" s="161">
        <v>1236.0999999999999</v>
      </c>
    </row>
    <row r="27610" spans="3:4" ht="15" hidden="1" customHeight="1" x14ac:dyDescent="0.25">
      <c r="C27610" s="158" t="s">
        <v>554</v>
      </c>
      <c r="D27610" s="159">
        <v>739.05</v>
      </c>
    </row>
    <row r="27611" spans="3:4" ht="15" hidden="1" customHeight="1" x14ac:dyDescent="0.25">
      <c r="C27611" s="160" t="s">
        <v>552</v>
      </c>
      <c r="D27611" s="161">
        <v>759.09</v>
      </c>
    </row>
    <row r="27612" spans="3:4" ht="15" hidden="1" customHeight="1" x14ac:dyDescent="0.25">
      <c r="C27612" s="158" t="s">
        <v>550</v>
      </c>
      <c r="D27612" s="159">
        <v>450.86</v>
      </c>
    </row>
    <row r="27613" spans="3:4" ht="15" hidden="1" customHeight="1" x14ac:dyDescent="0.25">
      <c r="C27613" s="160" t="s">
        <v>543</v>
      </c>
      <c r="D27613" s="161">
        <v>282.95999999999998</v>
      </c>
    </row>
    <row r="27614" spans="3:4" ht="15" hidden="1" customHeight="1" x14ac:dyDescent="0.25">
      <c r="C27614" s="158" t="s">
        <v>548</v>
      </c>
      <c r="D27614" s="159">
        <v>629.87</v>
      </c>
    </row>
    <row r="27615" spans="3:4" ht="15" hidden="1" customHeight="1" x14ac:dyDescent="0.25">
      <c r="C27615" s="160" t="s">
        <v>551</v>
      </c>
      <c r="D27615" s="161">
        <v>732.86</v>
      </c>
    </row>
    <row r="27616" spans="3:4" ht="15" hidden="1" customHeight="1" x14ac:dyDescent="0.25">
      <c r="C27616" s="158" t="s">
        <v>541</v>
      </c>
      <c r="D27616" s="159">
        <v>452.45</v>
      </c>
    </row>
    <row r="27617" spans="3:4" ht="15" hidden="1" customHeight="1" x14ac:dyDescent="0.25">
      <c r="C27617" s="160" t="s">
        <v>549</v>
      </c>
      <c r="D27617" s="161">
        <v>1237.33</v>
      </c>
    </row>
    <row r="27618" spans="3:4" ht="15" hidden="1" customHeight="1" x14ac:dyDescent="0.25">
      <c r="C27618" s="158" t="s">
        <v>556</v>
      </c>
      <c r="D27618" s="159">
        <v>1289.53</v>
      </c>
    </row>
    <row r="27619" spans="3:4" ht="15" hidden="1" customHeight="1" x14ac:dyDescent="0.25">
      <c r="C27619" s="160" t="s">
        <v>543</v>
      </c>
      <c r="D27619" s="161">
        <v>635.94000000000005</v>
      </c>
    </row>
    <row r="27620" spans="3:4" ht="15" hidden="1" customHeight="1" x14ac:dyDescent="0.25">
      <c r="C27620" s="158" t="s">
        <v>543</v>
      </c>
      <c r="D27620" s="159">
        <v>553.46</v>
      </c>
    </row>
    <row r="27621" spans="3:4" ht="15" hidden="1" customHeight="1" x14ac:dyDescent="0.25">
      <c r="C27621" s="160" t="s">
        <v>308</v>
      </c>
      <c r="D27621" s="161">
        <v>564.4</v>
      </c>
    </row>
    <row r="27622" spans="3:4" ht="15" hidden="1" customHeight="1" x14ac:dyDescent="0.25">
      <c r="C27622" s="158" t="s">
        <v>554</v>
      </c>
      <c r="D27622" s="159">
        <v>984.25</v>
      </c>
    </row>
    <row r="27623" spans="3:4" ht="15" hidden="1" customHeight="1" x14ac:dyDescent="0.25">
      <c r="C27623" s="160" t="s">
        <v>552</v>
      </c>
      <c r="D27623" s="161">
        <v>502.59</v>
      </c>
    </row>
    <row r="27624" spans="3:4" ht="15" hidden="1" customHeight="1" x14ac:dyDescent="0.25">
      <c r="C27624" s="158" t="s">
        <v>547</v>
      </c>
      <c r="D27624" s="159">
        <v>1075.74</v>
      </c>
    </row>
    <row r="27625" spans="3:4" ht="15" hidden="1" customHeight="1" x14ac:dyDescent="0.25">
      <c r="C27625" s="160" t="s">
        <v>545</v>
      </c>
      <c r="D27625" s="161">
        <v>618.37</v>
      </c>
    </row>
    <row r="27626" spans="3:4" ht="15" hidden="1" customHeight="1" x14ac:dyDescent="0.25">
      <c r="C27626" s="158" t="s">
        <v>555</v>
      </c>
      <c r="D27626" s="159">
        <v>714.16</v>
      </c>
    </row>
    <row r="27627" spans="3:4" ht="15" hidden="1" customHeight="1" x14ac:dyDescent="0.25">
      <c r="C27627" s="160" t="s">
        <v>548</v>
      </c>
      <c r="D27627" s="161">
        <v>591.72</v>
      </c>
    </row>
    <row r="27628" spans="3:4" ht="15" hidden="1" customHeight="1" x14ac:dyDescent="0.25">
      <c r="C27628" s="158" t="s">
        <v>546</v>
      </c>
      <c r="D27628" s="159">
        <v>595.44000000000005</v>
      </c>
    </row>
    <row r="27629" spans="3:4" ht="15" hidden="1" customHeight="1" x14ac:dyDescent="0.25">
      <c r="C27629" s="160" t="s">
        <v>539</v>
      </c>
      <c r="D27629" s="161">
        <v>179.11</v>
      </c>
    </row>
    <row r="27630" spans="3:4" ht="15" hidden="1" customHeight="1" x14ac:dyDescent="0.25">
      <c r="C27630" s="158" t="s">
        <v>551</v>
      </c>
      <c r="D27630" s="159">
        <v>849.02</v>
      </c>
    </row>
    <row r="27631" spans="3:4" ht="15" hidden="1" customHeight="1" x14ac:dyDescent="0.25">
      <c r="C27631" s="160" t="s">
        <v>307</v>
      </c>
      <c r="D27631" s="161">
        <v>1163.81</v>
      </c>
    </row>
    <row r="27632" spans="3:4" ht="15" hidden="1" customHeight="1" x14ac:dyDescent="0.25">
      <c r="C27632" s="158" t="s">
        <v>541</v>
      </c>
      <c r="D27632" s="159">
        <v>252.39</v>
      </c>
    </row>
    <row r="27633" spans="3:4" ht="15" hidden="1" customHeight="1" x14ac:dyDescent="0.25">
      <c r="C27633" s="160" t="s">
        <v>557</v>
      </c>
      <c r="D27633" s="161">
        <v>170.33</v>
      </c>
    </row>
    <row r="27634" spans="3:4" ht="15" hidden="1" customHeight="1" x14ac:dyDescent="0.25">
      <c r="C27634" s="158" t="s">
        <v>547</v>
      </c>
      <c r="D27634" s="159">
        <v>28.28</v>
      </c>
    </row>
    <row r="27635" spans="3:4" ht="15" hidden="1" customHeight="1" x14ac:dyDescent="0.25">
      <c r="C27635" s="160" t="s">
        <v>548</v>
      </c>
      <c r="D27635" s="161">
        <v>270.83999999999997</v>
      </c>
    </row>
    <row r="27636" spans="3:4" ht="15" hidden="1" customHeight="1" x14ac:dyDescent="0.25">
      <c r="C27636" s="158" t="s">
        <v>543</v>
      </c>
      <c r="D27636" s="159">
        <v>66.42</v>
      </c>
    </row>
    <row r="27637" spans="3:4" ht="15" hidden="1" customHeight="1" x14ac:dyDescent="0.25">
      <c r="C27637" s="160" t="s">
        <v>544</v>
      </c>
      <c r="D27637" s="161">
        <v>236.21</v>
      </c>
    </row>
    <row r="27638" spans="3:4" ht="15" hidden="1" customHeight="1" x14ac:dyDescent="0.25">
      <c r="C27638" s="158" t="s">
        <v>545</v>
      </c>
      <c r="D27638" s="159">
        <v>864.51</v>
      </c>
    </row>
    <row r="27639" spans="3:4" ht="15" hidden="1" customHeight="1" x14ac:dyDescent="0.25">
      <c r="C27639" s="160" t="s">
        <v>558</v>
      </c>
      <c r="D27639" s="161">
        <v>617.66</v>
      </c>
    </row>
    <row r="27640" spans="3:4" ht="15" hidden="1" customHeight="1" x14ac:dyDescent="0.25">
      <c r="C27640" s="158" t="s">
        <v>308</v>
      </c>
      <c r="D27640" s="159">
        <v>1208.1400000000001</v>
      </c>
    </row>
    <row r="27641" spans="3:4" ht="15" hidden="1" customHeight="1" x14ac:dyDescent="0.25">
      <c r="C27641" s="160" t="s">
        <v>308</v>
      </c>
      <c r="D27641" s="161">
        <v>674.86</v>
      </c>
    </row>
    <row r="27642" spans="3:4" ht="15" hidden="1" customHeight="1" x14ac:dyDescent="0.25">
      <c r="C27642" s="158" t="s">
        <v>546</v>
      </c>
      <c r="D27642" s="159">
        <v>1208.96</v>
      </c>
    </row>
    <row r="27643" spans="3:4" ht="15" hidden="1" customHeight="1" x14ac:dyDescent="0.25">
      <c r="C27643" s="160" t="s">
        <v>309</v>
      </c>
      <c r="D27643" s="161">
        <v>570.63</v>
      </c>
    </row>
    <row r="27644" spans="3:4" ht="15" hidden="1" customHeight="1" x14ac:dyDescent="0.25">
      <c r="C27644" s="158" t="s">
        <v>539</v>
      </c>
      <c r="D27644" s="159">
        <v>410.57</v>
      </c>
    </row>
    <row r="27645" spans="3:4" ht="15" hidden="1" customHeight="1" x14ac:dyDescent="0.25">
      <c r="C27645" s="160" t="s">
        <v>557</v>
      </c>
      <c r="D27645" s="161">
        <v>232.08</v>
      </c>
    </row>
    <row r="27646" spans="3:4" ht="15" hidden="1" customHeight="1" x14ac:dyDescent="0.25">
      <c r="C27646" s="158" t="s">
        <v>549</v>
      </c>
      <c r="D27646" s="159">
        <v>328.45</v>
      </c>
    </row>
    <row r="27647" spans="3:4" ht="15" hidden="1" customHeight="1" x14ac:dyDescent="0.25">
      <c r="C27647" s="160" t="s">
        <v>557</v>
      </c>
      <c r="D27647" s="161">
        <v>836.67</v>
      </c>
    </row>
    <row r="27648" spans="3:4" ht="15" hidden="1" customHeight="1" x14ac:dyDescent="0.25">
      <c r="C27648" s="158" t="s">
        <v>555</v>
      </c>
      <c r="D27648" s="159">
        <v>741.71</v>
      </c>
    </row>
    <row r="27649" spans="3:4" ht="15" hidden="1" customHeight="1" x14ac:dyDescent="0.25">
      <c r="C27649" s="160" t="s">
        <v>539</v>
      </c>
      <c r="D27649" s="161">
        <v>709.66</v>
      </c>
    </row>
    <row r="27650" spans="3:4" ht="15" hidden="1" customHeight="1" x14ac:dyDescent="0.25">
      <c r="C27650" s="158" t="s">
        <v>312</v>
      </c>
      <c r="D27650" s="159">
        <v>1020.64</v>
      </c>
    </row>
    <row r="27651" spans="3:4" ht="15" hidden="1" customHeight="1" x14ac:dyDescent="0.25">
      <c r="C27651" s="160" t="s">
        <v>552</v>
      </c>
      <c r="D27651" s="161">
        <v>545.86</v>
      </c>
    </row>
    <row r="27652" spans="3:4" ht="15" hidden="1" customHeight="1" x14ac:dyDescent="0.25">
      <c r="C27652" s="158" t="s">
        <v>551</v>
      </c>
      <c r="D27652" s="159">
        <v>618.87</v>
      </c>
    </row>
    <row r="27653" spans="3:4" ht="15" hidden="1" customHeight="1" x14ac:dyDescent="0.25">
      <c r="C27653" s="160" t="s">
        <v>547</v>
      </c>
      <c r="D27653" s="161">
        <v>558.58000000000004</v>
      </c>
    </row>
    <row r="27654" spans="3:4" ht="15" hidden="1" customHeight="1" x14ac:dyDescent="0.25">
      <c r="C27654" s="158" t="s">
        <v>541</v>
      </c>
      <c r="D27654" s="159">
        <v>514.39</v>
      </c>
    </row>
    <row r="27655" spans="3:4" ht="15" hidden="1" customHeight="1" x14ac:dyDescent="0.25">
      <c r="C27655" s="160" t="s">
        <v>542</v>
      </c>
      <c r="D27655" s="161">
        <v>252.44</v>
      </c>
    </row>
    <row r="27656" spans="3:4" ht="15" hidden="1" customHeight="1" x14ac:dyDescent="0.25">
      <c r="C27656" s="158" t="s">
        <v>549</v>
      </c>
      <c r="D27656" s="159">
        <v>554.65</v>
      </c>
    </row>
    <row r="27657" spans="3:4" ht="15" hidden="1" customHeight="1" x14ac:dyDescent="0.25">
      <c r="C27657" s="160" t="s">
        <v>312</v>
      </c>
      <c r="D27657" s="161">
        <v>573.85</v>
      </c>
    </row>
    <row r="27658" spans="3:4" ht="15" hidden="1" customHeight="1" x14ac:dyDescent="0.25">
      <c r="C27658" s="158" t="s">
        <v>309</v>
      </c>
      <c r="D27658" s="159">
        <v>1095.1500000000001</v>
      </c>
    </row>
    <row r="27659" spans="3:4" ht="15" hidden="1" customHeight="1" x14ac:dyDescent="0.25">
      <c r="C27659" s="160" t="s">
        <v>312</v>
      </c>
      <c r="D27659" s="161">
        <v>870.47</v>
      </c>
    </row>
    <row r="27660" spans="3:4" ht="15" hidden="1" customHeight="1" x14ac:dyDescent="0.25">
      <c r="C27660" s="158" t="s">
        <v>557</v>
      </c>
      <c r="D27660" s="159">
        <v>1013.19</v>
      </c>
    </row>
    <row r="27661" spans="3:4" ht="15" hidden="1" customHeight="1" x14ac:dyDescent="0.25">
      <c r="C27661" s="160" t="s">
        <v>543</v>
      </c>
      <c r="D27661" s="161">
        <v>823.33</v>
      </c>
    </row>
    <row r="27662" spans="3:4" ht="15" hidden="1" customHeight="1" x14ac:dyDescent="0.25">
      <c r="C27662" s="158" t="s">
        <v>541</v>
      </c>
      <c r="D27662" s="159">
        <v>747.04</v>
      </c>
    </row>
    <row r="27663" spans="3:4" ht="15" hidden="1" customHeight="1" x14ac:dyDescent="0.25">
      <c r="C27663" s="160" t="s">
        <v>543</v>
      </c>
      <c r="D27663" s="161">
        <v>441.88</v>
      </c>
    </row>
    <row r="27664" spans="3:4" ht="15" hidden="1" customHeight="1" x14ac:dyDescent="0.25">
      <c r="C27664" s="158" t="s">
        <v>557</v>
      </c>
      <c r="D27664" s="159">
        <v>525.32000000000005</v>
      </c>
    </row>
    <row r="27665" spans="3:4" ht="15" hidden="1" customHeight="1" x14ac:dyDescent="0.25">
      <c r="C27665" s="160" t="s">
        <v>551</v>
      </c>
      <c r="D27665" s="161">
        <v>608.63</v>
      </c>
    </row>
    <row r="27666" spans="3:4" ht="15" hidden="1" customHeight="1" x14ac:dyDescent="0.25">
      <c r="C27666" s="158" t="s">
        <v>558</v>
      </c>
      <c r="D27666" s="159">
        <v>727.49</v>
      </c>
    </row>
    <row r="27667" spans="3:4" ht="15" hidden="1" customHeight="1" x14ac:dyDescent="0.25">
      <c r="C27667" s="160" t="s">
        <v>552</v>
      </c>
      <c r="D27667" s="161">
        <v>227.07</v>
      </c>
    </row>
    <row r="27668" spans="3:4" ht="15" hidden="1" customHeight="1" x14ac:dyDescent="0.25">
      <c r="C27668" s="158" t="s">
        <v>553</v>
      </c>
      <c r="D27668" s="159">
        <v>969.43</v>
      </c>
    </row>
    <row r="27669" spans="3:4" ht="15" hidden="1" customHeight="1" x14ac:dyDescent="0.25">
      <c r="C27669" s="160" t="s">
        <v>558</v>
      </c>
      <c r="D27669" s="161">
        <v>602.96</v>
      </c>
    </row>
    <row r="27670" spans="3:4" ht="15" hidden="1" customHeight="1" x14ac:dyDescent="0.25">
      <c r="C27670" s="158" t="s">
        <v>309</v>
      </c>
      <c r="D27670" s="159">
        <v>90.01</v>
      </c>
    </row>
    <row r="27671" spans="3:4" ht="15" hidden="1" customHeight="1" x14ac:dyDescent="0.25">
      <c r="C27671" s="160" t="s">
        <v>550</v>
      </c>
      <c r="D27671" s="161">
        <v>874.3</v>
      </c>
    </row>
    <row r="27672" spans="3:4" ht="15" hidden="1" customHeight="1" x14ac:dyDescent="0.25">
      <c r="C27672" s="158" t="s">
        <v>542</v>
      </c>
      <c r="D27672" s="159">
        <v>90.03</v>
      </c>
    </row>
    <row r="27673" spans="3:4" ht="15" hidden="1" customHeight="1" x14ac:dyDescent="0.25">
      <c r="C27673" s="160" t="s">
        <v>546</v>
      </c>
      <c r="D27673" s="161">
        <v>203.46</v>
      </c>
    </row>
    <row r="27674" spans="3:4" ht="15" hidden="1" customHeight="1" x14ac:dyDescent="0.25">
      <c r="C27674" s="158" t="s">
        <v>553</v>
      </c>
      <c r="D27674" s="159">
        <v>907.81</v>
      </c>
    </row>
    <row r="27675" spans="3:4" ht="15" hidden="1" customHeight="1" x14ac:dyDescent="0.25">
      <c r="C27675" s="160" t="s">
        <v>553</v>
      </c>
      <c r="D27675" s="161">
        <v>694.94</v>
      </c>
    </row>
    <row r="27676" spans="3:4" ht="15" hidden="1" customHeight="1" x14ac:dyDescent="0.25">
      <c r="C27676" s="158" t="s">
        <v>308</v>
      </c>
      <c r="D27676" s="159">
        <v>995.6</v>
      </c>
    </row>
    <row r="27677" spans="3:4" ht="15" hidden="1" customHeight="1" x14ac:dyDescent="0.25">
      <c r="C27677" s="160" t="s">
        <v>540</v>
      </c>
      <c r="D27677" s="161">
        <v>174.57</v>
      </c>
    </row>
    <row r="27678" spans="3:4" ht="15" hidden="1" customHeight="1" x14ac:dyDescent="0.25">
      <c r="C27678" s="158" t="s">
        <v>548</v>
      </c>
      <c r="D27678" s="159">
        <v>950.54</v>
      </c>
    </row>
    <row r="27679" spans="3:4" ht="15" hidden="1" customHeight="1" x14ac:dyDescent="0.25">
      <c r="C27679" s="160" t="s">
        <v>551</v>
      </c>
      <c r="D27679" s="161">
        <v>734.14</v>
      </c>
    </row>
    <row r="27680" spans="3:4" ht="15" hidden="1" customHeight="1" x14ac:dyDescent="0.25">
      <c r="C27680" s="158" t="s">
        <v>549</v>
      </c>
      <c r="D27680" s="159">
        <v>515.55999999999995</v>
      </c>
    </row>
    <row r="27681" spans="3:4" ht="15" hidden="1" customHeight="1" x14ac:dyDescent="0.25">
      <c r="C27681" s="160" t="s">
        <v>312</v>
      </c>
      <c r="D27681" s="161">
        <v>616.69000000000005</v>
      </c>
    </row>
    <row r="27682" spans="3:4" ht="15" hidden="1" customHeight="1" x14ac:dyDescent="0.25">
      <c r="C27682" s="158" t="s">
        <v>546</v>
      </c>
      <c r="D27682" s="159">
        <v>1070.49</v>
      </c>
    </row>
    <row r="27683" spans="3:4" ht="15" hidden="1" customHeight="1" x14ac:dyDescent="0.25">
      <c r="C27683" s="160" t="s">
        <v>549</v>
      </c>
      <c r="D27683" s="161">
        <v>294.32</v>
      </c>
    </row>
    <row r="27684" spans="3:4" ht="15" hidden="1" customHeight="1" x14ac:dyDescent="0.25">
      <c r="C27684" s="158" t="s">
        <v>539</v>
      </c>
      <c r="D27684" s="159">
        <v>693.23</v>
      </c>
    </row>
    <row r="27685" spans="3:4" ht="15" hidden="1" customHeight="1" x14ac:dyDescent="0.25">
      <c r="C27685" s="160" t="s">
        <v>546</v>
      </c>
      <c r="D27685" s="161">
        <v>103.73</v>
      </c>
    </row>
    <row r="27686" spans="3:4" ht="15" hidden="1" customHeight="1" x14ac:dyDescent="0.25">
      <c r="C27686" s="158" t="s">
        <v>539</v>
      </c>
      <c r="D27686" s="159">
        <v>160.75</v>
      </c>
    </row>
    <row r="27687" spans="3:4" ht="15" hidden="1" customHeight="1" x14ac:dyDescent="0.25">
      <c r="C27687" s="160" t="s">
        <v>542</v>
      </c>
      <c r="D27687" s="161">
        <v>425.12</v>
      </c>
    </row>
    <row r="27688" spans="3:4" ht="15" hidden="1" customHeight="1" x14ac:dyDescent="0.25">
      <c r="C27688" s="158" t="s">
        <v>553</v>
      </c>
      <c r="D27688" s="159">
        <v>387.26</v>
      </c>
    </row>
    <row r="27689" spans="3:4" ht="15" hidden="1" customHeight="1" x14ac:dyDescent="0.25">
      <c r="C27689" s="160" t="s">
        <v>555</v>
      </c>
      <c r="D27689" s="161">
        <v>905.45</v>
      </c>
    </row>
    <row r="27690" spans="3:4" ht="15" hidden="1" customHeight="1" x14ac:dyDescent="0.25">
      <c r="C27690" s="158" t="s">
        <v>543</v>
      </c>
      <c r="D27690" s="159">
        <v>193.86</v>
      </c>
    </row>
    <row r="27691" spans="3:4" ht="15" hidden="1" customHeight="1" x14ac:dyDescent="0.25">
      <c r="C27691" s="160" t="s">
        <v>552</v>
      </c>
      <c r="D27691" s="161">
        <v>1093.6099999999999</v>
      </c>
    </row>
    <row r="27692" spans="3:4" ht="15" hidden="1" customHeight="1" x14ac:dyDescent="0.25">
      <c r="C27692" s="158" t="s">
        <v>539</v>
      </c>
      <c r="D27692" s="159">
        <v>193.37</v>
      </c>
    </row>
    <row r="27693" spans="3:4" ht="15" hidden="1" customHeight="1" x14ac:dyDescent="0.25">
      <c r="C27693" s="160" t="s">
        <v>547</v>
      </c>
      <c r="D27693" s="161">
        <v>993.35</v>
      </c>
    </row>
    <row r="27694" spans="3:4" ht="15" hidden="1" customHeight="1" x14ac:dyDescent="0.25">
      <c r="C27694" s="158" t="s">
        <v>543</v>
      </c>
      <c r="D27694" s="159">
        <v>361.18</v>
      </c>
    </row>
    <row r="27695" spans="3:4" ht="15" hidden="1" customHeight="1" x14ac:dyDescent="0.25">
      <c r="C27695" s="160" t="s">
        <v>547</v>
      </c>
      <c r="D27695" s="161">
        <v>101.87</v>
      </c>
    </row>
    <row r="27696" spans="3:4" ht="15" hidden="1" customHeight="1" x14ac:dyDescent="0.25">
      <c r="C27696" s="158" t="s">
        <v>549</v>
      </c>
      <c r="D27696" s="159">
        <v>578.71</v>
      </c>
    </row>
    <row r="27697" spans="3:4" ht="15" hidden="1" customHeight="1" x14ac:dyDescent="0.25">
      <c r="C27697" s="160" t="s">
        <v>539</v>
      </c>
      <c r="D27697" s="161">
        <v>1132.3900000000001</v>
      </c>
    </row>
    <row r="27698" spans="3:4" ht="15" hidden="1" customHeight="1" x14ac:dyDescent="0.25">
      <c r="C27698" s="158" t="s">
        <v>540</v>
      </c>
      <c r="D27698" s="159">
        <v>934.89</v>
      </c>
    </row>
    <row r="27699" spans="3:4" ht="15" hidden="1" customHeight="1" x14ac:dyDescent="0.25">
      <c r="C27699" s="160" t="s">
        <v>312</v>
      </c>
      <c r="D27699" s="161">
        <v>264.85000000000002</v>
      </c>
    </row>
    <row r="27700" spans="3:4" ht="15" hidden="1" customHeight="1" x14ac:dyDescent="0.25">
      <c r="C27700" s="158" t="s">
        <v>308</v>
      </c>
      <c r="D27700" s="159">
        <v>611.78</v>
      </c>
    </row>
    <row r="27701" spans="3:4" ht="15" hidden="1" customHeight="1" x14ac:dyDescent="0.25">
      <c r="C27701" s="160" t="s">
        <v>552</v>
      </c>
      <c r="D27701" s="161">
        <v>845.22</v>
      </c>
    </row>
    <row r="27702" spans="3:4" ht="15" hidden="1" customHeight="1" x14ac:dyDescent="0.25">
      <c r="C27702" s="158" t="s">
        <v>309</v>
      </c>
      <c r="D27702" s="159">
        <v>1137.3699999999999</v>
      </c>
    </row>
    <row r="27703" spans="3:4" ht="15" hidden="1" customHeight="1" x14ac:dyDescent="0.25">
      <c r="C27703" s="160" t="s">
        <v>552</v>
      </c>
      <c r="D27703" s="161">
        <v>563.39</v>
      </c>
    </row>
    <row r="27704" spans="3:4" ht="15" hidden="1" customHeight="1" x14ac:dyDescent="0.25">
      <c r="C27704" s="158" t="s">
        <v>543</v>
      </c>
      <c r="D27704" s="159">
        <v>106.06</v>
      </c>
    </row>
    <row r="27705" spans="3:4" ht="15" hidden="1" customHeight="1" x14ac:dyDescent="0.25">
      <c r="C27705" s="160" t="s">
        <v>552</v>
      </c>
      <c r="D27705" s="161">
        <v>1242.53</v>
      </c>
    </row>
    <row r="27706" spans="3:4" ht="15" hidden="1" customHeight="1" x14ac:dyDescent="0.25">
      <c r="C27706" s="158" t="s">
        <v>540</v>
      </c>
      <c r="D27706" s="159">
        <v>194.87</v>
      </c>
    </row>
    <row r="27707" spans="3:4" ht="15" hidden="1" customHeight="1" x14ac:dyDescent="0.25">
      <c r="C27707" s="160" t="s">
        <v>545</v>
      </c>
      <c r="D27707" s="161">
        <v>176.72</v>
      </c>
    </row>
    <row r="27708" spans="3:4" ht="15" hidden="1" customHeight="1" x14ac:dyDescent="0.25">
      <c r="C27708" s="158" t="s">
        <v>553</v>
      </c>
      <c r="D27708" s="159">
        <v>664.75</v>
      </c>
    </row>
    <row r="27709" spans="3:4" ht="15" hidden="1" customHeight="1" x14ac:dyDescent="0.25">
      <c r="C27709" s="160" t="s">
        <v>549</v>
      </c>
      <c r="D27709" s="161">
        <v>580.70000000000005</v>
      </c>
    </row>
    <row r="27710" spans="3:4" ht="15" hidden="1" customHeight="1" x14ac:dyDescent="0.25">
      <c r="C27710" s="158" t="s">
        <v>543</v>
      </c>
      <c r="D27710" s="159">
        <v>180.02</v>
      </c>
    </row>
    <row r="27711" spans="3:4" ht="15" hidden="1" customHeight="1" x14ac:dyDescent="0.25">
      <c r="C27711" s="160" t="s">
        <v>309</v>
      </c>
      <c r="D27711" s="161">
        <v>188.49</v>
      </c>
    </row>
    <row r="27712" spans="3:4" ht="15" hidden="1" customHeight="1" x14ac:dyDescent="0.25">
      <c r="C27712" s="158" t="s">
        <v>549</v>
      </c>
      <c r="D27712" s="159">
        <v>53.83</v>
      </c>
    </row>
    <row r="27713" spans="3:4" ht="15" hidden="1" customHeight="1" x14ac:dyDescent="0.25">
      <c r="C27713" s="160" t="s">
        <v>309</v>
      </c>
      <c r="D27713" s="161">
        <v>1014.72</v>
      </c>
    </row>
    <row r="27714" spans="3:4" ht="15" hidden="1" customHeight="1" x14ac:dyDescent="0.25">
      <c r="C27714" s="158" t="s">
        <v>551</v>
      </c>
      <c r="D27714" s="159">
        <v>724.22</v>
      </c>
    </row>
    <row r="27715" spans="3:4" ht="15" hidden="1" customHeight="1" x14ac:dyDescent="0.25">
      <c r="C27715" s="160" t="s">
        <v>312</v>
      </c>
      <c r="D27715" s="161">
        <v>744.25</v>
      </c>
    </row>
    <row r="27716" spans="3:4" ht="15" hidden="1" customHeight="1" x14ac:dyDescent="0.25">
      <c r="C27716" s="158" t="s">
        <v>307</v>
      </c>
      <c r="D27716" s="159">
        <v>285.08999999999997</v>
      </c>
    </row>
    <row r="27717" spans="3:4" ht="15" hidden="1" customHeight="1" x14ac:dyDescent="0.25">
      <c r="C27717" s="160" t="s">
        <v>551</v>
      </c>
      <c r="D27717" s="161">
        <v>868.78</v>
      </c>
    </row>
    <row r="27718" spans="3:4" ht="15" hidden="1" customHeight="1" x14ac:dyDescent="0.25">
      <c r="C27718" s="158" t="s">
        <v>551</v>
      </c>
      <c r="D27718" s="159">
        <v>650.76</v>
      </c>
    </row>
    <row r="27719" spans="3:4" ht="15" hidden="1" customHeight="1" x14ac:dyDescent="0.25">
      <c r="C27719" s="160" t="s">
        <v>549</v>
      </c>
      <c r="D27719" s="161">
        <v>455.85</v>
      </c>
    </row>
    <row r="27720" spans="3:4" ht="15" hidden="1" customHeight="1" x14ac:dyDescent="0.25">
      <c r="C27720" s="158" t="s">
        <v>549</v>
      </c>
      <c r="D27720" s="159">
        <v>676.41</v>
      </c>
    </row>
    <row r="27721" spans="3:4" ht="15" hidden="1" customHeight="1" x14ac:dyDescent="0.25">
      <c r="C27721" s="160" t="s">
        <v>555</v>
      </c>
      <c r="D27721" s="161">
        <v>1236.92</v>
      </c>
    </row>
    <row r="27722" spans="3:4" ht="15" hidden="1" customHeight="1" x14ac:dyDescent="0.25">
      <c r="C27722" s="158" t="s">
        <v>539</v>
      </c>
      <c r="D27722" s="159">
        <v>644.52</v>
      </c>
    </row>
    <row r="27723" spans="3:4" ht="15" hidden="1" customHeight="1" x14ac:dyDescent="0.25">
      <c r="C27723" s="160" t="s">
        <v>549</v>
      </c>
      <c r="D27723" s="161">
        <v>347.8</v>
      </c>
    </row>
    <row r="27724" spans="3:4" ht="15" hidden="1" customHeight="1" x14ac:dyDescent="0.25">
      <c r="C27724" s="158" t="s">
        <v>552</v>
      </c>
      <c r="D27724" s="159">
        <v>824.18</v>
      </c>
    </row>
    <row r="27725" spans="3:4" ht="15" hidden="1" customHeight="1" x14ac:dyDescent="0.25">
      <c r="C27725" s="160" t="s">
        <v>553</v>
      </c>
      <c r="D27725" s="161">
        <v>148.38999999999999</v>
      </c>
    </row>
    <row r="27726" spans="3:4" ht="15" hidden="1" customHeight="1" x14ac:dyDescent="0.25">
      <c r="C27726" s="158" t="s">
        <v>546</v>
      </c>
      <c r="D27726" s="159">
        <v>332.94</v>
      </c>
    </row>
    <row r="27727" spans="3:4" ht="15" hidden="1" customHeight="1" x14ac:dyDescent="0.25">
      <c r="C27727" s="160" t="s">
        <v>542</v>
      </c>
      <c r="D27727" s="161">
        <v>1197.2</v>
      </c>
    </row>
    <row r="27728" spans="3:4" ht="15" hidden="1" customHeight="1" x14ac:dyDescent="0.25">
      <c r="C27728" s="158" t="s">
        <v>309</v>
      </c>
      <c r="D27728" s="159">
        <v>1078.3900000000001</v>
      </c>
    </row>
    <row r="27729" spans="3:4" ht="15" hidden="1" customHeight="1" x14ac:dyDescent="0.25">
      <c r="C27729" s="160" t="s">
        <v>546</v>
      </c>
      <c r="D27729" s="161">
        <v>1262.81</v>
      </c>
    </row>
    <row r="27730" spans="3:4" ht="15" hidden="1" customHeight="1" x14ac:dyDescent="0.25">
      <c r="C27730" s="158" t="s">
        <v>551</v>
      </c>
      <c r="D27730" s="159">
        <v>574.69000000000005</v>
      </c>
    </row>
    <row r="27731" spans="3:4" ht="15" hidden="1" customHeight="1" x14ac:dyDescent="0.25">
      <c r="C27731" s="160" t="s">
        <v>545</v>
      </c>
      <c r="D27731" s="161">
        <v>914.27</v>
      </c>
    </row>
    <row r="27732" spans="3:4" ht="15" hidden="1" customHeight="1" x14ac:dyDescent="0.25">
      <c r="C27732" s="158" t="s">
        <v>540</v>
      </c>
      <c r="D27732" s="159">
        <v>553.15</v>
      </c>
    </row>
    <row r="27733" spans="3:4" ht="15" hidden="1" customHeight="1" x14ac:dyDescent="0.25">
      <c r="C27733" s="160" t="s">
        <v>542</v>
      </c>
      <c r="D27733" s="161">
        <v>889.34</v>
      </c>
    </row>
    <row r="27734" spans="3:4" ht="15" hidden="1" customHeight="1" x14ac:dyDescent="0.25">
      <c r="C27734" s="158" t="s">
        <v>546</v>
      </c>
      <c r="D27734" s="159">
        <v>457.8</v>
      </c>
    </row>
    <row r="27735" spans="3:4" ht="15" hidden="1" customHeight="1" x14ac:dyDescent="0.25">
      <c r="C27735" s="160" t="s">
        <v>309</v>
      </c>
      <c r="D27735" s="161">
        <v>430.62</v>
      </c>
    </row>
    <row r="27736" spans="3:4" ht="15" hidden="1" customHeight="1" x14ac:dyDescent="0.25">
      <c r="C27736" s="158" t="s">
        <v>549</v>
      </c>
      <c r="D27736" s="159">
        <v>925.38</v>
      </c>
    </row>
    <row r="27737" spans="3:4" ht="15" hidden="1" customHeight="1" x14ac:dyDescent="0.25">
      <c r="C27737" s="160" t="s">
        <v>549</v>
      </c>
      <c r="D27737" s="161">
        <v>641.99</v>
      </c>
    </row>
    <row r="27738" spans="3:4" ht="15" hidden="1" customHeight="1" x14ac:dyDescent="0.25">
      <c r="C27738" s="158" t="s">
        <v>542</v>
      </c>
      <c r="D27738" s="159">
        <v>584.04</v>
      </c>
    </row>
    <row r="27739" spans="3:4" ht="15" hidden="1" customHeight="1" x14ac:dyDescent="0.25">
      <c r="C27739" s="160" t="s">
        <v>552</v>
      </c>
      <c r="D27739" s="161">
        <v>730.46</v>
      </c>
    </row>
    <row r="27740" spans="3:4" ht="15" hidden="1" customHeight="1" x14ac:dyDescent="0.25">
      <c r="C27740" s="158" t="s">
        <v>543</v>
      </c>
      <c r="D27740" s="159">
        <v>273.51</v>
      </c>
    </row>
    <row r="27741" spans="3:4" ht="15" hidden="1" customHeight="1" x14ac:dyDescent="0.25">
      <c r="C27741" s="160" t="s">
        <v>553</v>
      </c>
      <c r="D27741" s="161">
        <v>1193.5999999999999</v>
      </c>
    </row>
    <row r="27742" spans="3:4" ht="15" hidden="1" customHeight="1" x14ac:dyDescent="0.25">
      <c r="C27742" s="158" t="s">
        <v>541</v>
      </c>
      <c r="D27742" s="159">
        <v>422.13</v>
      </c>
    </row>
    <row r="27743" spans="3:4" ht="15" hidden="1" customHeight="1" x14ac:dyDescent="0.25">
      <c r="C27743" s="160" t="s">
        <v>553</v>
      </c>
      <c r="D27743" s="161">
        <v>1065.81</v>
      </c>
    </row>
    <row r="27744" spans="3:4" ht="15" hidden="1" customHeight="1" x14ac:dyDescent="0.25">
      <c r="C27744" s="158" t="s">
        <v>551</v>
      </c>
      <c r="D27744" s="159">
        <v>461.48</v>
      </c>
    </row>
    <row r="27745" spans="3:4" ht="15" hidden="1" customHeight="1" x14ac:dyDescent="0.25">
      <c r="C27745" s="160" t="s">
        <v>539</v>
      </c>
      <c r="D27745" s="161">
        <v>204.65</v>
      </c>
    </row>
    <row r="27746" spans="3:4" ht="15" hidden="1" customHeight="1" x14ac:dyDescent="0.25">
      <c r="C27746" s="158" t="s">
        <v>540</v>
      </c>
      <c r="D27746" s="159">
        <v>1049.1600000000001</v>
      </c>
    </row>
    <row r="27747" spans="3:4" ht="15" hidden="1" customHeight="1" x14ac:dyDescent="0.25">
      <c r="C27747" s="160" t="s">
        <v>545</v>
      </c>
      <c r="D27747" s="161">
        <v>940.78</v>
      </c>
    </row>
    <row r="27748" spans="3:4" ht="15" hidden="1" customHeight="1" x14ac:dyDescent="0.25">
      <c r="C27748" s="158" t="s">
        <v>545</v>
      </c>
      <c r="D27748" s="159">
        <v>860.71</v>
      </c>
    </row>
    <row r="27749" spans="3:4" ht="15" hidden="1" customHeight="1" x14ac:dyDescent="0.25">
      <c r="C27749" s="160" t="s">
        <v>539</v>
      </c>
      <c r="D27749" s="161">
        <v>550.87</v>
      </c>
    </row>
    <row r="27750" spans="3:4" ht="15" hidden="1" customHeight="1" x14ac:dyDescent="0.25">
      <c r="C27750" s="158" t="s">
        <v>307</v>
      </c>
      <c r="D27750" s="159">
        <v>729.11</v>
      </c>
    </row>
    <row r="27751" spans="3:4" ht="15" hidden="1" customHeight="1" x14ac:dyDescent="0.25">
      <c r="C27751" s="160" t="s">
        <v>549</v>
      </c>
      <c r="D27751" s="161">
        <v>466.76</v>
      </c>
    </row>
    <row r="27752" spans="3:4" ht="15" hidden="1" customHeight="1" x14ac:dyDescent="0.25">
      <c r="C27752" s="158" t="s">
        <v>539</v>
      </c>
      <c r="D27752" s="159">
        <v>1092.79</v>
      </c>
    </row>
    <row r="27753" spans="3:4" ht="15" hidden="1" customHeight="1" x14ac:dyDescent="0.25">
      <c r="C27753" s="160" t="s">
        <v>545</v>
      </c>
      <c r="D27753" s="161">
        <v>428.39</v>
      </c>
    </row>
    <row r="27754" spans="3:4" ht="15" hidden="1" customHeight="1" x14ac:dyDescent="0.25">
      <c r="C27754" s="158" t="s">
        <v>546</v>
      </c>
      <c r="D27754" s="159">
        <v>860.34</v>
      </c>
    </row>
    <row r="27755" spans="3:4" ht="15" hidden="1" customHeight="1" x14ac:dyDescent="0.25">
      <c r="C27755" s="160" t="s">
        <v>541</v>
      </c>
      <c r="D27755" s="161">
        <v>1052.81</v>
      </c>
    </row>
    <row r="27756" spans="3:4" ht="15" hidden="1" customHeight="1" x14ac:dyDescent="0.25">
      <c r="C27756" s="158" t="s">
        <v>545</v>
      </c>
      <c r="D27756" s="159">
        <v>952.53</v>
      </c>
    </row>
    <row r="27757" spans="3:4" ht="15" hidden="1" customHeight="1" x14ac:dyDescent="0.25">
      <c r="C27757" s="160" t="s">
        <v>543</v>
      </c>
      <c r="D27757" s="161">
        <v>359.76</v>
      </c>
    </row>
    <row r="27758" spans="3:4" ht="15" hidden="1" customHeight="1" x14ac:dyDescent="0.25">
      <c r="C27758" s="158" t="s">
        <v>545</v>
      </c>
      <c r="D27758" s="159">
        <v>334.7</v>
      </c>
    </row>
    <row r="27759" spans="3:4" ht="15" hidden="1" customHeight="1" x14ac:dyDescent="0.25">
      <c r="C27759" s="160" t="s">
        <v>552</v>
      </c>
      <c r="D27759" s="161">
        <v>525.45000000000005</v>
      </c>
    </row>
    <row r="27760" spans="3:4" ht="15" hidden="1" customHeight="1" x14ac:dyDescent="0.25">
      <c r="C27760" s="158" t="s">
        <v>547</v>
      </c>
      <c r="D27760" s="159">
        <v>831.37</v>
      </c>
    </row>
    <row r="27761" spans="3:4" ht="15" hidden="1" customHeight="1" x14ac:dyDescent="0.25">
      <c r="C27761" s="160" t="s">
        <v>312</v>
      </c>
      <c r="D27761" s="161">
        <v>740.12</v>
      </c>
    </row>
    <row r="27762" spans="3:4" ht="15" hidden="1" customHeight="1" x14ac:dyDescent="0.25">
      <c r="C27762" s="158" t="s">
        <v>312</v>
      </c>
      <c r="D27762" s="159">
        <v>770.42</v>
      </c>
    </row>
    <row r="27763" spans="3:4" ht="15" hidden="1" customHeight="1" x14ac:dyDescent="0.25">
      <c r="C27763" s="160" t="s">
        <v>547</v>
      </c>
      <c r="D27763" s="161">
        <v>50.96</v>
      </c>
    </row>
    <row r="27764" spans="3:4" ht="15" hidden="1" customHeight="1" x14ac:dyDescent="0.25">
      <c r="C27764" s="158" t="s">
        <v>542</v>
      </c>
      <c r="D27764" s="159">
        <v>684.12</v>
      </c>
    </row>
    <row r="27765" spans="3:4" ht="15" hidden="1" customHeight="1" x14ac:dyDescent="0.25">
      <c r="C27765" s="160" t="s">
        <v>545</v>
      </c>
      <c r="D27765" s="161">
        <v>1092.82</v>
      </c>
    </row>
    <row r="27766" spans="3:4" ht="15" hidden="1" customHeight="1" x14ac:dyDescent="0.25">
      <c r="C27766" s="158" t="s">
        <v>549</v>
      </c>
      <c r="D27766" s="159">
        <v>272.67</v>
      </c>
    </row>
    <row r="27767" spans="3:4" ht="15" hidden="1" customHeight="1" x14ac:dyDescent="0.25">
      <c r="C27767" s="160" t="s">
        <v>540</v>
      </c>
      <c r="D27767" s="161">
        <v>576.28</v>
      </c>
    </row>
    <row r="27768" spans="3:4" ht="15" hidden="1" customHeight="1" x14ac:dyDescent="0.25">
      <c r="C27768" s="158" t="s">
        <v>545</v>
      </c>
      <c r="D27768" s="159">
        <v>785.98</v>
      </c>
    </row>
    <row r="27769" spans="3:4" ht="15" hidden="1" customHeight="1" x14ac:dyDescent="0.25">
      <c r="C27769" s="160" t="s">
        <v>553</v>
      </c>
      <c r="D27769" s="161">
        <v>544.5</v>
      </c>
    </row>
    <row r="27770" spans="3:4" ht="15" hidden="1" customHeight="1" x14ac:dyDescent="0.25">
      <c r="C27770" s="158" t="s">
        <v>549</v>
      </c>
      <c r="D27770" s="159">
        <v>1248.73</v>
      </c>
    </row>
    <row r="27771" spans="3:4" ht="15" hidden="1" customHeight="1" x14ac:dyDescent="0.25">
      <c r="C27771" s="160" t="s">
        <v>309</v>
      </c>
      <c r="D27771" s="161">
        <v>691.75</v>
      </c>
    </row>
    <row r="27772" spans="3:4" ht="15" hidden="1" customHeight="1" x14ac:dyDescent="0.25">
      <c r="C27772" s="158" t="s">
        <v>558</v>
      </c>
      <c r="D27772" s="159">
        <v>819.86</v>
      </c>
    </row>
    <row r="27773" spans="3:4" ht="15" hidden="1" customHeight="1" x14ac:dyDescent="0.25">
      <c r="C27773" s="160" t="s">
        <v>309</v>
      </c>
      <c r="D27773" s="161">
        <v>536.63</v>
      </c>
    </row>
    <row r="27774" spans="3:4" ht="15" hidden="1" customHeight="1" x14ac:dyDescent="0.25">
      <c r="C27774" s="158" t="s">
        <v>307</v>
      </c>
      <c r="D27774" s="159">
        <v>1170.5899999999999</v>
      </c>
    </row>
    <row r="27775" spans="3:4" ht="15" hidden="1" customHeight="1" x14ac:dyDescent="0.25">
      <c r="C27775" s="160" t="s">
        <v>546</v>
      </c>
      <c r="D27775" s="161">
        <v>1055.1099999999999</v>
      </c>
    </row>
    <row r="27776" spans="3:4" ht="15" hidden="1" customHeight="1" x14ac:dyDescent="0.25">
      <c r="C27776" s="158" t="s">
        <v>557</v>
      </c>
      <c r="D27776" s="159">
        <v>564.63</v>
      </c>
    </row>
    <row r="27777" spans="3:4" ht="15" hidden="1" customHeight="1" x14ac:dyDescent="0.25">
      <c r="C27777" s="160" t="s">
        <v>542</v>
      </c>
      <c r="D27777" s="161">
        <v>50.26</v>
      </c>
    </row>
    <row r="27778" spans="3:4" ht="15" hidden="1" customHeight="1" x14ac:dyDescent="0.25">
      <c r="C27778" s="158" t="s">
        <v>553</v>
      </c>
      <c r="D27778" s="159">
        <v>618.65</v>
      </c>
    </row>
    <row r="27779" spans="3:4" ht="15" hidden="1" customHeight="1" x14ac:dyDescent="0.25">
      <c r="C27779" s="160" t="s">
        <v>553</v>
      </c>
      <c r="D27779" s="161">
        <v>640.95000000000005</v>
      </c>
    </row>
    <row r="27780" spans="3:4" ht="15" hidden="1" customHeight="1" x14ac:dyDescent="0.25">
      <c r="C27780" s="158" t="s">
        <v>552</v>
      </c>
      <c r="D27780" s="159">
        <v>544.71</v>
      </c>
    </row>
    <row r="27781" spans="3:4" ht="15" hidden="1" customHeight="1" x14ac:dyDescent="0.25">
      <c r="C27781" s="160" t="s">
        <v>553</v>
      </c>
      <c r="D27781" s="161">
        <v>588.45000000000005</v>
      </c>
    </row>
    <row r="27782" spans="3:4" ht="15" hidden="1" customHeight="1" x14ac:dyDescent="0.25">
      <c r="C27782" s="158" t="s">
        <v>551</v>
      </c>
      <c r="D27782" s="159">
        <v>589.4</v>
      </c>
    </row>
    <row r="27783" spans="3:4" ht="15" hidden="1" customHeight="1" x14ac:dyDescent="0.25">
      <c r="C27783" s="160" t="s">
        <v>557</v>
      </c>
      <c r="D27783" s="161">
        <v>590.79999999999995</v>
      </c>
    </row>
    <row r="27784" spans="3:4" ht="15" hidden="1" customHeight="1" x14ac:dyDescent="0.25">
      <c r="C27784" s="158" t="s">
        <v>550</v>
      </c>
      <c r="D27784" s="159">
        <v>289.67</v>
      </c>
    </row>
    <row r="27785" spans="3:4" ht="15" hidden="1" customHeight="1" x14ac:dyDescent="0.25">
      <c r="C27785" s="160" t="s">
        <v>548</v>
      </c>
      <c r="D27785" s="161">
        <v>454.11</v>
      </c>
    </row>
    <row r="27786" spans="3:4" ht="15" hidden="1" customHeight="1" x14ac:dyDescent="0.25">
      <c r="C27786" s="158" t="s">
        <v>547</v>
      </c>
      <c r="D27786" s="159">
        <v>1292.81</v>
      </c>
    </row>
    <row r="27787" spans="3:4" ht="15" hidden="1" customHeight="1" x14ac:dyDescent="0.25">
      <c r="C27787" s="160" t="s">
        <v>553</v>
      </c>
      <c r="D27787" s="161">
        <v>559.24</v>
      </c>
    </row>
    <row r="27788" spans="3:4" ht="15" hidden="1" customHeight="1" x14ac:dyDescent="0.25">
      <c r="C27788" s="158" t="s">
        <v>539</v>
      </c>
      <c r="D27788" s="159">
        <v>595.84</v>
      </c>
    </row>
    <row r="27789" spans="3:4" ht="15" hidden="1" customHeight="1" x14ac:dyDescent="0.25">
      <c r="C27789" s="160" t="s">
        <v>547</v>
      </c>
      <c r="D27789" s="161">
        <v>1238.47</v>
      </c>
    </row>
    <row r="27790" spans="3:4" ht="15" hidden="1" customHeight="1" x14ac:dyDescent="0.25">
      <c r="C27790" s="158" t="s">
        <v>539</v>
      </c>
      <c r="D27790" s="159">
        <v>737.76</v>
      </c>
    </row>
    <row r="27791" spans="3:4" ht="15" hidden="1" customHeight="1" x14ac:dyDescent="0.25">
      <c r="C27791" s="160" t="s">
        <v>308</v>
      </c>
      <c r="D27791" s="161">
        <v>638.30999999999995</v>
      </c>
    </row>
    <row r="27792" spans="3:4" ht="15" hidden="1" customHeight="1" x14ac:dyDescent="0.25">
      <c r="C27792" s="158" t="s">
        <v>545</v>
      </c>
      <c r="D27792" s="159">
        <v>683.71</v>
      </c>
    </row>
    <row r="27793" spans="3:4" ht="15" hidden="1" customHeight="1" x14ac:dyDescent="0.25">
      <c r="C27793" s="160" t="s">
        <v>557</v>
      </c>
      <c r="D27793" s="161">
        <v>743.37</v>
      </c>
    </row>
    <row r="27794" spans="3:4" ht="15" hidden="1" customHeight="1" x14ac:dyDescent="0.25">
      <c r="C27794" s="158" t="s">
        <v>308</v>
      </c>
      <c r="D27794" s="159">
        <v>512.99</v>
      </c>
    </row>
    <row r="27795" spans="3:4" ht="15" hidden="1" customHeight="1" x14ac:dyDescent="0.25">
      <c r="C27795" s="160" t="s">
        <v>555</v>
      </c>
      <c r="D27795" s="161">
        <v>843.66</v>
      </c>
    </row>
    <row r="27796" spans="3:4" ht="15" hidden="1" customHeight="1" x14ac:dyDescent="0.25">
      <c r="C27796" s="158" t="s">
        <v>546</v>
      </c>
      <c r="D27796" s="159">
        <v>160.72</v>
      </c>
    </row>
    <row r="27797" spans="3:4" ht="15" hidden="1" customHeight="1" x14ac:dyDescent="0.25">
      <c r="C27797" s="160" t="s">
        <v>556</v>
      </c>
      <c r="D27797" s="161">
        <v>10.58</v>
      </c>
    </row>
    <row r="27798" spans="3:4" ht="15" hidden="1" customHeight="1" x14ac:dyDescent="0.25">
      <c r="C27798" s="158" t="s">
        <v>545</v>
      </c>
      <c r="D27798" s="159">
        <v>1085.19</v>
      </c>
    </row>
    <row r="27799" spans="3:4" ht="15" hidden="1" customHeight="1" x14ac:dyDescent="0.25">
      <c r="C27799" s="160" t="s">
        <v>539</v>
      </c>
      <c r="D27799" s="161">
        <v>434.73</v>
      </c>
    </row>
    <row r="27800" spans="3:4" ht="15" hidden="1" customHeight="1" x14ac:dyDescent="0.25">
      <c r="C27800" s="158" t="s">
        <v>549</v>
      </c>
      <c r="D27800" s="159">
        <v>468.92</v>
      </c>
    </row>
    <row r="27801" spans="3:4" ht="15" hidden="1" customHeight="1" x14ac:dyDescent="0.25">
      <c r="C27801" s="160" t="s">
        <v>539</v>
      </c>
      <c r="D27801" s="161">
        <v>375.94</v>
      </c>
    </row>
    <row r="27802" spans="3:4" ht="15" hidden="1" customHeight="1" x14ac:dyDescent="0.25">
      <c r="C27802" s="158" t="s">
        <v>543</v>
      </c>
      <c r="D27802" s="159">
        <v>900.61</v>
      </c>
    </row>
    <row r="27803" spans="3:4" ht="15" hidden="1" customHeight="1" x14ac:dyDescent="0.25">
      <c r="C27803" s="160" t="s">
        <v>546</v>
      </c>
      <c r="D27803" s="161">
        <v>122.03</v>
      </c>
    </row>
    <row r="27804" spans="3:4" ht="15" hidden="1" customHeight="1" x14ac:dyDescent="0.25">
      <c r="C27804" s="158" t="s">
        <v>541</v>
      </c>
      <c r="D27804" s="159">
        <v>1207.1099999999999</v>
      </c>
    </row>
    <row r="27805" spans="3:4" ht="15" hidden="1" customHeight="1" x14ac:dyDescent="0.25">
      <c r="C27805" s="160" t="s">
        <v>551</v>
      </c>
      <c r="D27805" s="161">
        <v>536.45000000000005</v>
      </c>
    </row>
    <row r="27806" spans="3:4" ht="15" hidden="1" customHeight="1" x14ac:dyDescent="0.25">
      <c r="C27806" s="158" t="s">
        <v>553</v>
      </c>
      <c r="D27806" s="159">
        <v>957.83</v>
      </c>
    </row>
    <row r="27807" spans="3:4" ht="15" hidden="1" customHeight="1" x14ac:dyDescent="0.25">
      <c r="C27807" s="160" t="s">
        <v>553</v>
      </c>
      <c r="D27807" s="161">
        <v>682.24</v>
      </c>
    </row>
    <row r="27808" spans="3:4" ht="15" hidden="1" customHeight="1" x14ac:dyDescent="0.25">
      <c r="C27808" s="158" t="s">
        <v>309</v>
      </c>
      <c r="D27808" s="159">
        <v>963.06</v>
      </c>
    </row>
    <row r="27809" spans="3:4" ht="15" hidden="1" customHeight="1" x14ac:dyDescent="0.25">
      <c r="C27809" s="160" t="s">
        <v>307</v>
      </c>
      <c r="D27809" s="161">
        <v>19.75</v>
      </c>
    </row>
    <row r="27810" spans="3:4" ht="15" hidden="1" customHeight="1" x14ac:dyDescent="0.25">
      <c r="C27810" s="158" t="s">
        <v>545</v>
      </c>
      <c r="D27810" s="159">
        <v>645.84</v>
      </c>
    </row>
    <row r="27811" spans="3:4" ht="15" hidden="1" customHeight="1" x14ac:dyDescent="0.25">
      <c r="C27811" s="160" t="s">
        <v>545</v>
      </c>
      <c r="D27811" s="161">
        <v>1213.05</v>
      </c>
    </row>
    <row r="27812" spans="3:4" ht="15" hidden="1" customHeight="1" x14ac:dyDescent="0.25">
      <c r="C27812" s="158" t="s">
        <v>540</v>
      </c>
      <c r="D27812" s="159">
        <v>356.36</v>
      </c>
    </row>
    <row r="27813" spans="3:4" ht="15" hidden="1" customHeight="1" x14ac:dyDescent="0.25">
      <c r="C27813" s="160" t="s">
        <v>552</v>
      </c>
      <c r="D27813" s="161">
        <v>39.31</v>
      </c>
    </row>
    <row r="27814" spans="3:4" ht="15" hidden="1" customHeight="1" x14ac:dyDescent="0.25">
      <c r="C27814" s="158" t="s">
        <v>556</v>
      </c>
      <c r="D27814" s="159">
        <v>37.119999999999997</v>
      </c>
    </row>
    <row r="27815" spans="3:4" ht="15" hidden="1" customHeight="1" x14ac:dyDescent="0.25">
      <c r="C27815" s="160" t="s">
        <v>312</v>
      </c>
      <c r="D27815" s="161">
        <v>507.95</v>
      </c>
    </row>
    <row r="27816" spans="3:4" ht="15" hidden="1" customHeight="1" x14ac:dyDescent="0.25">
      <c r="C27816" s="158" t="s">
        <v>553</v>
      </c>
      <c r="D27816" s="159">
        <v>766.71</v>
      </c>
    </row>
    <row r="27817" spans="3:4" ht="15" hidden="1" customHeight="1" x14ac:dyDescent="0.25">
      <c r="C27817" s="160" t="s">
        <v>542</v>
      </c>
      <c r="D27817" s="161">
        <v>768.76</v>
      </c>
    </row>
    <row r="27818" spans="3:4" ht="15" hidden="1" customHeight="1" x14ac:dyDescent="0.25">
      <c r="C27818" s="158" t="s">
        <v>550</v>
      </c>
      <c r="D27818" s="159">
        <v>946.05</v>
      </c>
    </row>
    <row r="27819" spans="3:4" ht="15" hidden="1" customHeight="1" x14ac:dyDescent="0.25">
      <c r="C27819" s="160" t="s">
        <v>540</v>
      </c>
      <c r="D27819" s="161">
        <v>1099.43</v>
      </c>
    </row>
    <row r="27820" spans="3:4" ht="15" hidden="1" customHeight="1" x14ac:dyDescent="0.25">
      <c r="C27820" s="158" t="s">
        <v>307</v>
      </c>
      <c r="D27820" s="159">
        <v>760.06</v>
      </c>
    </row>
    <row r="27821" spans="3:4" ht="15" hidden="1" customHeight="1" x14ac:dyDescent="0.25">
      <c r="C27821" s="160" t="s">
        <v>545</v>
      </c>
      <c r="D27821" s="161">
        <v>200.75</v>
      </c>
    </row>
    <row r="27822" spans="3:4" ht="15" hidden="1" customHeight="1" x14ac:dyDescent="0.25">
      <c r="C27822" s="158" t="s">
        <v>545</v>
      </c>
      <c r="D27822" s="159">
        <v>472.49</v>
      </c>
    </row>
    <row r="27823" spans="3:4" ht="15" hidden="1" customHeight="1" x14ac:dyDescent="0.25">
      <c r="C27823" s="160" t="s">
        <v>312</v>
      </c>
      <c r="D27823" s="161">
        <v>272.94</v>
      </c>
    </row>
    <row r="27824" spans="3:4" ht="15" hidden="1" customHeight="1" x14ac:dyDescent="0.25">
      <c r="C27824" s="158" t="s">
        <v>550</v>
      </c>
      <c r="D27824" s="159">
        <v>221.41</v>
      </c>
    </row>
    <row r="27825" spans="3:4" ht="15" hidden="1" customHeight="1" x14ac:dyDescent="0.25">
      <c r="C27825" s="160" t="s">
        <v>307</v>
      </c>
      <c r="D27825" s="161">
        <v>1028.8399999999999</v>
      </c>
    </row>
    <row r="27826" spans="3:4" ht="15" hidden="1" customHeight="1" x14ac:dyDescent="0.25">
      <c r="C27826" s="158" t="s">
        <v>312</v>
      </c>
      <c r="D27826" s="159">
        <v>640.70000000000005</v>
      </c>
    </row>
    <row r="27827" spans="3:4" ht="15" hidden="1" customHeight="1" x14ac:dyDescent="0.25">
      <c r="C27827" s="160" t="s">
        <v>540</v>
      </c>
      <c r="D27827" s="161">
        <v>632.29999999999995</v>
      </c>
    </row>
    <row r="27828" spans="3:4" ht="15" hidden="1" customHeight="1" x14ac:dyDescent="0.25">
      <c r="C27828" s="158" t="s">
        <v>555</v>
      </c>
      <c r="D27828" s="159">
        <v>1131.29</v>
      </c>
    </row>
    <row r="27829" spans="3:4" ht="15" hidden="1" customHeight="1" x14ac:dyDescent="0.25">
      <c r="C27829" s="160" t="s">
        <v>307</v>
      </c>
      <c r="D27829" s="161">
        <v>666.51</v>
      </c>
    </row>
    <row r="27830" spans="3:4" ht="15" hidden="1" customHeight="1" x14ac:dyDescent="0.25">
      <c r="C27830" s="158" t="s">
        <v>307</v>
      </c>
      <c r="D27830" s="159">
        <v>1292.67</v>
      </c>
    </row>
    <row r="27831" spans="3:4" ht="15" hidden="1" customHeight="1" x14ac:dyDescent="0.25">
      <c r="C27831" s="160" t="s">
        <v>307</v>
      </c>
      <c r="D27831" s="161">
        <v>116.65</v>
      </c>
    </row>
    <row r="27832" spans="3:4" ht="15" hidden="1" customHeight="1" x14ac:dyDescent="0.25">
      <c r="C27832" s="158" t="s">
        <v>558</v>
      </c>
      <c r="D27832" s="159">
        <v>746.55</v>
      </c>
    </row>
    <row r="27833" spans="3:4" ht="15" hidden="1" customHeight="1" x14ac:dyDescent="0.25">
      <c r="C27833" s="160" t="s">
        <v>308</v>
      </c>
      <c r="D27833" s="161">
        <v>1048.6199999999999</v>
      </c>
    </row>
    <row r="27834" spans="3:4" ht="15" hidden="1" customHeight="1" x14ac:dyDescent="0.25">
      <c r="C27834" s="158" t="s">
        <v>309</v>
      </c>
      <c r="D27834" s="159">
        <v>275.39</v>
      </c>
    </row>
    <row r="27835" spans="3:4" ht="15" hidden="1" customHeight="1" x14ac:dyDescent="0.25">
      <c r="C27835" s="160" t="s">
        <v>309</v>
      </c>
      <c r="D27835" s="161">
        <v>570.92999999999995</v>
      </c>
    </row>
    <row r="27836" spans="3:4" ht="15" hidden="1" customHeight="1" x14ac:dyDescent="0.25">
      <c r="C27836" s="158" t="s">
        <v>544</v>
      </c>
      <c r="D27836" s="159">
        <v>902.52</v>
      </c>
    </row>
    <row r="27837" spans="3:4" ht="15" hidden="1" customHeight="1" x14ac:dyDescent="0.25">
      <c r="C27837" s="160" t="s">
        <v>307</v>
      </c>
      <c r="D27837" s="161">
        <v>739.46</v>
      </c>
    </row>
    <row r="27838" spans="3:4" ht="15" hidden="1" customHeight="1" x14ac:dyDescent="0.25">
      <c r="C27838" s="158" t="s">
        <v>540</v>
      </c>
      <c r="D27838" s="159">
        <v>218.95</v>
      </c>
    </row>
    <row r="27839" spans="3:4" ht="15" hidden="1" customHeight="1" x14ac:dyDescent="0.25">
      <c r="C27839" s="160" t="s">
        <v>552</v>
      </c>
      <c r="D27839" s="161">
        <v>677.25</v>
      </c>
    </row>
    <row r="27840" spans="3:4" ht="15" hidden="1" customHeight="1" x14ac:dyDescent="0.25">
      <c r="C27840" s="158" t="s">
        <v>558</v>
      </c>
      <c r="D27840" s="159">
        <v>650.29</v>
      </c>
    </row>
    <row r="27841" spans="3:4" ht="15" hidden="1" customHeight="1" x14ac:dyDescent="0.25">
      <c r="C27841" s="160" t="s">
        <v>543</v>
      </c>
      <c r="D27841" s="161">
        <v>486.75</v>
      </c>
    </row>
    <row r="27842" spans="3:4" ht="15" hidden="1" customHeight="1" x14ac:dyDescent="0.25">
      <c r="C27842" s="158" t="s">
        <v>553</v>
      </c>
      <c r="D27842" s="159">
        <v>590.09</v>
      </c>
    </row>
    <row r="27843" spans="3:4" ht="15" hidden="1" customHeight="1" x14ac:dyDescent="0.25">
      <c r="C27843" s="160" t="s">
        <v>541</v>
      </c>
      <c r="D27843" s="161">
        <v>561.91999999999996</v>
      </c>
    </row>
    <row r="27844" spans="3:4" ht="15" hidden="1" customHeight="1" x14ac:dyDescent="0.25">
      <c r="C27844" s="158" t="s">
        <v>540</v>
      </c>
      <c r="D27844" s="159">
        <v>455.72</v>
      </c>
    </row>
    <row r="27845" spans="3:4" ht="15" hidden="1" customHeight="1" x14ac:dyDescent="0.25">
      <c r="C27845" s="160" t="s">
        <v>312</v>
      </c>
      <c r="D27845" s="161">
        <v>182.21</v>
      </c>
    </row>
    <row r="27846" spans="3:4" ht="15" hidden="1" customHeight="1" x14ac:dyDescent="0.25">
      <c r="C27846" s="158" t="s">
        <v>312</v>
      </c>
      <c r="D27846" s="159">
        <v>927.79</v>
      </c>
    </row>
    <row r="27847" spans="3:4" ht="15" hidden="1" customHeight="1" x14ac:dyDescent="0.25">
      <c r="C27847" s="160" t="s">
        <v>551</v>
      </c>
      <c r="D27847" s="161">
        <v>389.52</v>
      </c>
    </row>
    <row r="27848" spans="3:4" ht="15" hidden="1" customHeight="1" x14ac:dyDescent="0.25">
      <c r="C27848" s="158" t="s">
        <v>542</v>
      </c>
      <c r="D27848" s="159">
        <v>227.81</v>
      </c>
    </row>
    <row r="27849" spans="3:4" ht="15" hidden="1" customHeight="1" x14ac:dyDescent="0.25">
      <c r="C27849" s="160" t="s">
        <v>549</v>
      </c>
      <c r="D27849" s="161">
        <v>459.11</v>
      </c>
    </row>
    <row r="27850" spans="3:4" ht="15" hidden="1" customHeight="1" x14ac:dyDescent="0.25">
      <c r="C27850" s="158" t="s">
        <v>552</v>
      </c>
      <c r="D27850" s="159">
        <v>26.9</v>
      </c>
    </row>
    <row r="27851" spans="3:4" ht="15" hidden="1" customHeight="1" x14ac:dyDescent="0.25">
      <c r="C27851" s="160" t="s">
        <v>546</v>
      </c>
      <c r="D27851" s="161">
        <v>683.46</v>
      </c>
    </row>
    <row r="27852" spans="3:4" ht="15" hidden="1" customHeight="1" x14ac:dyDescent="0.25">
      <c r="C27852" s="158" t="s">
        <v>554</v>
      </c>
      <c r="D27852" s="159">
        <v>796.04</v>
      </c>
    </row>
    <row r="27853" spans="3:4" ht="15" hidden="1" customHeight="1" x14ac:dyDescent="0.25">
      <c r="C27853" s="160" t="s">
        <v>553</v>
      </c>
      <c r="D27853" s="161">
        <v>1254.8900000000001</v>
      </c>
    </row>
    <row r="27854" spans="3:4" ht="15" hidden="1" customHeight="1" x14ac:dyDescent="0.25">
      <c r="C27854" s="158" t="s">
        <v>548</v>
      </c>
      <c r="D27854" s="159">
        <v>1229.1500000000001</v>
      </c>
    </row>
    <row r="27855" spans="3:4" ht="15" hidden="1" customHeight="1" x14ac:dyDescent="0.25">
      <c r="C27855" s="160" t="s">
        <v>557</v>
      </c>
      <c r="D27855" s="161">
        <v>50.57</v>
      </c>
    </row>
    <row r="27856" spans="3:4" ht="15" hidden="1" customHeight="1" x14ac:dyDescent="0.25">
      <c r="C27856" s="158" t="s">
        <v>551</v>
      </c>
      <c r="D27856" s="159">
        <v>909.23</v>
      </c>
    </row>
    <row r="27857" spans="3:4" ht="15" hidden="1" customHeight="1" x14ac:dyDescent="0.25">
      <c r="C27857" s="160" t="s">
        <v>308</v>
      </c>
      <c r="D27857" s="161">
        <v>95.37</v>
      </c>
    </row>
    <row r="27858" spans="3:4" ht="15" hidden="1" customHeight="1" x14ac:dyDescent="0.25">
      <c r="C27858" s="158" t="s">
        <v>552</v>
      </c>
      <c r="D27858" s="159">
        <v>547.61</v>
      </c>
    </row>
    <row r="27859" spans="3:4" ht="15" hidden="1" customHeight="1" x14ac:dyDescent="0.25">
      <c r="C27859" s="160" t="s">
        <v>545</v>
      </c>
      <c r="D27859" s="161">
        <v>1079.51</v>
      </c>
    </row>
    <row r="27860" spans="3:4" ht="15" hidden="1" customHeight="1" x14ac:dyDescent="0.25">
      <c r="C27860" s="158" t="s">
        <v>545</v>
      </c>
      <c r="D27860" s="159">
        <v>1094.04</v>
      </c>
    </row>
    <row r="27861" spans="3:4" ht="15" hidden="1" customHeight="1" x14ac:dyDescent="0.25">
      <c r="C27861" s="160" t="s">
        <v>312</v>
      </c>
      <c r="D27861" s="161">
        <v>838.38</v>
      </c>
    </row>
    <row r="27862" spans="3:4" ht="15" hidden="1" customHeight="1" x14ac:dyDescent="0.25">
      <c r="C27862" s="158" t="s">
        <v>312</v>
      </c>
      <c r="D27862" s="159">
        <v>650.26</v>
      </c>
    </row>
    <row r="27863" spans="3:4" ht="15" hidden="1" customHeight="1" x14ac:dyDescent="0.25">
      <c r="C27863" s="160" t="s">
        <v>308</v>
      </c>
      <c r="D27863" s="161">
        <v>1118.82</v>
      </c>
    </row>
    <row r="27864" spans="3:4" ht="15" hidden="1" customHeight="1" x14ac:dyDescent="0.25">
      <c r="C27864" s="158" t="s">
        <v>543</v>
      </c>
      <c r="D27864" s="159">
        <v>1105.7</v>
      </c>
    </row>
    <row r="27865" spans="3:4" ht="15" hidden="1" customHeight="1" x14ac:dyDescent="0.25">
      <c r="C27865" s="160" t="s">
        <v>547</v>
      </c>
      <c r="D27865" s="161">
        <v>555.46</v>
      </c>
    </row>
    <row r="27866" spans="3:4" ht="15" hidden="1" customHeight="1" x14ac:dyDescent="0.25">
      <c r="C27866" s="158" t="s">
        <v>556</v>
      </c>
      <c r="D27866" s="159">
        <v>418.9</v>
      </c>
    </row>
    <row r="27867" spans="3:4" ht="15" hidden="1" customHeight="1" x14ac:dyDescent="0.25">
      <c r="C27867" s="160" t="s">
        <v>309</v>
      </c>
      <c r="D27867" s="161">
        <v>345.82</v>
      </c>
    </row>
    <row r="27868" spans="3:4" ht="15" hidden="1" customHeight="1" x14ac:dyDescent="0.25">
      <c r="C27868" s="158" t="s">
        <v>547</v>
      </c>
      <c r="D27868" s="159">
        <v>1266.08</v>
      </c>
    </row>
    <row r="27869" spans="3:4" ht="15" hidden="1" customHeight="1" x14ac:dyDescent="0.25">
      <c r="C27869" s="160" t="s">
        <v>549</v>
      </c>
      <c r="D27869" s="161">
        <v>415.04</v>
      </c>
    </row>
    <row r="27870" spans="3:4" ht="15" hidden="1" customHeight="1" x14ac:dyDescent="0.25">
      <c r="C27870" s="158" t="s">
        <v>539</v>
      </c>
      <c r="D27870" s="159">
        <v>714.08</v>
      </c>
    </row>
    <row r="27871" spans="3:4" ht="15" hidden="1" customHeight="1" x14ac:dyDescent="0.25">
      <c r="C27871" s="160" t="s">
        <v>550</v>
      </c>
      <c r="D27871" s="161">
        <v>271.43</v>
      </c>
    </row>
    <row r="27872" spans="3:4" ht="15" hidden="1" customHeight="1" x14ac:dyDescent="0.25">
      <c r="C27872" s="158" t="s">
        <v>307</v>
      </c>
      <c r="D27872" s="159">
        <v>321.23</v>
      </c>
    </row>
    <row r="27873" spans="3:4" ht="15" hidden="1" customHeight="1" x14ac:dyDescent="0.25">
      <c r="C27873" s="160" t="s">
        <v>542</v>
      </c>
      <c r="D27873" s="161">
        <v>515.04</v>
      </c>
    </row>
    <row r="27874" spans="3:4" ht="15" hidden="1" customHeight="1" x14ac:dyDescent="0.25">
      <c r="C27874" s="158" t="s">
        <v>312</v>
      </c>
      <c r="D27874" s="159">
        <v>256.64</v>
      </c>
    </row>
    <row r="27875" spans="3:4" ht="15" hidden="1" customHeight="1" x14ac:dyDescent="0.25">
      <c r="C27875" s="160" t="s">
        <v>309</v>
      </c>
      <c r="D27875" s="161">
        <v>691.36</v>
      </c>
    </row>
    <row r="27876" spans="3:4" ht="15" hidden="1" customHeight="1" x14ac:dyDescent="0.25">
      <c r="C27876" s="158" t="s">
        <v>540</v>
      </c>
      <c r="D27876" s="159">
        <v>149.43</v>
      </c>
    </row>
    <row r="27877" spans="3:4" ht="15" hidden="1" customHeight="1" x14ac:dyDescent="0.25">
      <c r="C27877" s="160" t="s">
        <v>307</v>
      </c>
      <c r="D27877" s="161">
        <v>744.13</v>
      </c>
    </row>
    <row r="27878" spans="3:4" ht="15" hidden="1" customHeight="1" x14ac:dyDescent="0.25">
      <c r="C27878" s="158" t="s">
        <v>540</v>
      </c>
      <c r="D27878" s="159">
        <v>271.69</v>
      </c>
    </row>
    <row r="27879" spans="3:4" ht="15" hidden="1" customHeight="1" x14ac:dyDescent="0.25">
      <c r="C27879" s="160" t="s">
        <v>548</v>
      </c>
      <c r="D27879" s="161">
        <v>687.97</v>
      </c>
    </row>
    <row r="27880" spans="3:4" ht="15" hidden="1" customHeight="1" x14ac:dyDescent="0.25">
      <c r="C27880" s="158" t="s">
        <v>550</v>
      </c>
      <c r="D27880" s="159">
        <v>412.9</v>
      </c>
    </row>
    <row r="27881" spans="3:4" ht="15" hidden="1" customHeight="1" x14ac:dyDescent="0.25">
      <c r="C27881" s="160" t="s">
        <v>307</v>
      </c>
      <c r="D27881" s="161">
        <v>927.44</v>
      </c>
    </row>
    <row r="27882" spans="3:4" ht="15" hidden="1" customHeight="1" x14ac:dyDescent="0.25">
      <c r="C27882" s="158" t="s">
        <v>558</v>
      </c>
      <c r="D27882" s="159">
        <v>336.09</v>
      </c>
    </row>
    <row r="27883" spans="3:4" ht="15" hidden="1" customHeight="1" x14ac:dyDescent="0.25">
      <c r="C27883" s="160" t="s">
        <v>543</v>
      </c>
      <c r="D27883" s="161">
        <v>705.69</v>
      </c>
    </row>
    <row r="27884" spans="3:4" ht="15" hidden="1" customHeight="1" x14ac:dyDescent="0.25">
      <c r="C27884" s="158" t="s">
        <v>308</v>
      </c>
      <c r="D27884" s="159">
        <v>1207.6300000000001</v>
      </c>
    </row>
    <row r="27885" spans="3:4" ht="15" hidden="1" customHeight="1" x14ac:dyDescent="0.25">
      <c r="C27885" s="160" t="s">
        <v>543</v>
      </c>
      <c r="D27885" s="161">
        <v>1141.0899999999999</v>
      </c>
    </row>
    <row r="27886" spans="3:4" ht="15" hidden="1" customHeight="1" x14ac:dyDescent="0.25">
      <c r="C27886" s="158" t="s">
        <v>551</v>
      </c>
      <c r="D27886" s="159">
        <v>330.92</v>
      </c>
    </row>
    <row r="27887" spans="3:4" ht="15" hidden="1" customHeight="1" x14ac:dyDescent="0.25">
      <c r="C27887" s="160" t="s">
        <v>545</v>
      </c>
      <c r="D27887" s="161">
        <v>437.67</v>
      </c>
    </row>
    <row r="27888" spans="3:4" ht="15" hidden="1" customHeight="1" x14ac:dyDescent="0.25">
      <c r="C27888" s="158" t="s">
        <v>552</v>
      </c>
      <c r="D27888" s="159">
        <v>421.64</v>
      </c>
    </row>
    <row r="27889" spans="3:4" ht="15" hidden="1" customHeight="1" x14ac:dyDescent="0.25">
      <c r="C27889" s="160" t="s">
        <v>558</v>
      </c>
      <c r="D27889" s="161">
        <v>399.39</v>
      </c>
    </row>
    <row r="27890" spans="3:4" ht="15" hidden="1" customHeight="1" x14ac:dyDescent="0.25">
      <c r="C27890" s="158" t="s">
        <v>540</v>
      </c>
      <c r="D27890" s="159">
        <v>563.4</v>
      </c>
    </row>
    <row r="27891" spans="3:4" ht="15" hidden="1" customHeight="1" x14ac:dyDescent="0.25">
      <c r="C27891" s="160" t="s">
        <v>540</v>
      </c>
      <c r="D27891" s="161">
        <v>1055.99</v>
      </c>
    </row>
    <row r="27892" spans="3:4" ht="15" hidden="1" customHeight="1" x14ac:dyDescent="0.25">
      <c r="C27892" s="158" t="s">
        <v>543</v>
      </c>
      <c r="D27892" s="159">
        <v>669.47</v>
      </c>
    </row>
    <row r="27893" spans="3:4" ht="15" hidden="1" customHeight="1" x14ac:dyDescent="0.25">
      <c r="C27893" s="160" t="s">
        <v>539</v>
      </c>
      <c r="D27893" s="161">
        <v>1051.04</v>
      </c>
    </row>
    <row r="27894" spans="3:4" ht="15" hidden="1" customHeight="1" x14ac:dyDescent="0.25">
      <c r="C27894" s="158" t="s">
        <v>553</v>
      </c>
      <c r="D27894" s="159">
        <v>333.22</v>
      </c>
    </row>
    <row r="27895" spans="3:4" ht="15" hidden="1" customHeight="1" x14ac:dyDescent="0.25">
      <c r="C27895" s="160" t="s">
        <v>547</v>
      </c>
      <c r="D27895" s="161">
        <v>57.65</v>
      </c>
    </row>
    <row r="27896" spans="3:4" ht="15" hidden="1" customHeight="1" x14ac:dyDescent="0.25">
      <c r="C27896" s="158" t="s">
        <v>312</v>
      </c>
      <c r="D27896" s="159">
        <v>1243.02</v>
      </c>
    </row>
    <row r="27897" spans="3:4" ht="15" hidden="1" customHeight="1" x14ac:dyDescent="0.25">
      <c r="C27897" s="160" t="s">
        <v>539</v>
      </c>
      <c r="D27897" s="161">
        <v>654.79999999999995</v>
      </c>
    </row>
    <row r="27898" spans="3:4" ht="15" hidden="1" customHeight="1" x14ac:dyDescent="0.25">
      <c r="C27898" s="158" t="s">
        <v>539</v>
      </c>
      <c r="D27898" s="159">
        <v>346.18</v>
      </c>
    </row>
    <row r="27899" spans="3:4" ht="15" hidden="1" customHeight="1" x14ac:dyDescent="0.25">
      <c r="C27899" s="160" t="s">
        <v>308</v>
      </c>
      <c r="D27899" s="161">
        <v>1238.82</v>
      </c>
    </row>
    <row r="27900" spans="3:4" ht="15" hidden="1" customHeight="1" x14ac:dyDescent="0.25">
      <c r="C27900" s="158" t="s">
        <v>553</v>
      </c>
      <c r="D27900" s="159">
        <v>164.69</v>
      </c>
    </row>
    <row r="27901" spans="3:4" ht="15" hidden="1" customHeight="1" x14ac:dyDescent="0.25">
      <c r="C27901" s="160" t="s">
        <v>551</v>
      </c>
      <c r="D27901" s="161">
        <v>973.49</v>
      </c>
    </row>
    <row r="27902" spans="3:4" ht="15" hidden="1" customHeight="1" x14ac:dyDescent="0.25">
      <c r="C27902" s="158" t="s">
        <v>539</v>
      </c>
      <c r="D27902" s="159">
        <v>508.07</v>
      </c>
    </row>
    <row r="27903" spans="3:4" ht="15" hidden="1" customHeight="1" x14ac:dyDescent="0.25">
      <c r="C27903" s="160" t="s">
        <v>540</v>
      </c>
      <c r="D27903" s="161">
        <v>677.97</v>
      </c>
    </row>
    <row r="27904" spans="3:4" ht="15" hidden="1" customHeight="1" x14ac:dyDescent="0.25">
      <c r="C27904" s="158" t="s">
        <v>547</v>
      </c>
      <c r="D27904" s="159">
        <v>475.92</v>
      </c>
    </row>
    <row r="27905" spans="3:4" ht="15" hidden="1" customHeight="1" x14ac:dyDescent="0.25">
      <c r="C27905" s="160" t="s">
        <v>549</v>
      </c>
      <c r="D27905" s="161">
        <v>443.61</v>
      </c>
    </row>
    <row r="27906" spans="3:4" ht="15" hidden="1" customHeight="1" x14ac:dyDescent="0.25">
      <c r="C27906" s="158" t="s">
        <v>539</v>
      </c>
      <c r="D27906" s="159">
        <v>943.13</v>
      </c>
    </row>
    <row r="27907" spans="3:4" ht="15" hidden="1" customHeight="1" x14ac:dyDescent="0.25">
      <c r="C27907" s="160" t="s">
        <v>548</v>
      </c>
      <c r="D27907" s="161">
        <v>547.52</v>
      </c>
    </row>
    <row r="27908" spans="3:4" ht="15" hidden="1" customHeight="1" x14ac:dyDescent="0.25">
      <c r="C27908" s="158" t="s">
        <v>309</v>
      </c>
      <c r="D27908" s="159">
        <v>682.97</v>
      </c>
    </row>
    <row r="27909" spans="3:4" ht="15" hidden="1" customHeight="1" x14ac:dyDescent="0.25">
      <c r="C27909" s="160" t="s">
        <v>549</v>
      </c>
      <c r="D27909" s="161">
        <v>707.84</v>
      </c>
    </row>
    <row r="27910" spans="3:4" ht="15" hidden="1" customHeight="1" x14ac:dyDescent="0.25">
      <c r="C27910" s="158" t="s">
        <v>545</v>
      </c>
      <c r="D27910" s="159">
        <v>139.08000000000001</v>
      </c>
    </row>
    <row r="27911" spans="3:4" ht="15" hidden="1" customHeight="1" x14ac:dyDescent="0.25">
      <c r="C27911" s="160" t="s">
        <v>547</v>
      </c>
      <c r="D27911" s="161">
        <v>1281.8399999999999</v>
      </c>
    </row>
    <row r="27912" spans="3:4" ht="15" hidden="1" customHeight="1" x14ac:dyDescent="0.25">
      <c r="C27912" s="158" t="s">
        <v>309</v>
      </c>
      <c r="D27912" s="159">
        <v>627.85</v>
      </c>
    </row>
    <row r="27913" spans="3:4" ht="15" hidden="1" customHeight="1" x14ac:dyDescent="0.25">
      <c r="C27913" s="160" t="s">
        <v>312</v>
      </c>
      <c r="D27913" s="161">
        <v>1032.49</v>
      </c>
    </row>
    <row r="27914" spans="3:4" ht="15" hidden="1" customHeight="1" x14ac:dyDescent="0.25">
      <c r="C27914" s="158" t="s">
        <v>540</v>
      </c>
      <c r="D27914" s="159">
        <v>737.13</v>
      </c>
    </row>
    <row r="27915" spans="3:4" ht="15" hidden="1" customHeight="1" x14ac:dyDescent="0.25">
      <c r="C27915" s="160" t="s">
        <v>307</v>
      </c>
      <c r="D27915" s="161">
        <v>397.18</v>
      </c>
    </row>
    <row r="27916" spans="3:4" ht="15" hidden="1" customHeight="1" x14ac:dyDescent="0.25">
      <c r="C27916" s="158" t="s">
        <v>307</v>
      </c>
      <c r="D27916" s="159">
        <v>850.51</v>
      </c>
    </row>
    <row r="27917" spans="3:4" ht="15" hidden="1" customHeight="1" x14ac:dyDescent="0.25">
      <c r="C27917" s="160" t="s">
        <v>551</v>
      </c>
      <c r="D27917" s="161">
        <v>1087.78</v>
      </c>
    </row>
    <row r="27918" spans="3:4" ht="15" hidden="1" customHeight="1" x14ac:dyDescent="0.25">
      <c r="C27918" s="158" t="s">
        <v>309</v>
      </c>
      <c r="D27918" s="159">
        <v>265.92</v>
      </c>
    </row>
    <row r="27919" spans="3:4" ht="15" hidden="1" customHeight="1" x14ac:dyDescent="0.25">
      <c r="C27919" s="160" t="s">
        <v>551</v>
      </c>
      <c r="D27919" s="161">
        <v>918.07</v>
      </c>
    </row>
    <row r="27920" spans="3:4" ht="15" hidden="1" customHeight="1" x14ac:dyDescent="0.25">
      <c r="C27920" s="158" t="s">
        <v>556</v>
      </c>
      <c r="D27920" s="159">
        <v>693.99</v>
      </c>
    </row>
    <row r="27921" spans="3:4" ht="15" hidden="1" customHeight="1" x14ac:dyDescent="0.25">
      <c r="C27921" s="160" t="s">
        <v>548</v>
      </c>
      <c r="D27921" s="161">
        <v>1014.68</v>
      </c>
    </row>
    <row r="27922" spans="3:4" ht="15" hidden="1" customHeight="1" x14ac:dyDescent="0.25">
      <c r="C27922" s="158" t="s">
        <v>546</v>
      </c>
      <c r="D27922" s="159">
        <v>72.5</v>
      </c>
    </row>
    <row r="27923" spans="3:4" ht="15" hidden="1" customHeight="1" x14ac:dyDescent="0.25">
      <c r="C27923" s="160" t="s">
        <v>307</v>
      </c>
      <c r="D27923" s="161">
        <v>813.23</v>
      </c>
    </row>
    <row r="27924" spans="3:4" ht="15" hidden="1" customHeight="1" x14ac:dyDescent="0.25">
      <c r="C27924" s="158" t="s">
        <v>557</v>
      </c>
      <c r="D27924" s="159">
        <v>862.4</v>
      </c>
    </row>
    <row r="27925" spans="3:4" ht="15" hidden="1" customHeight="1" x14ac:dyDescent="0.25">
      <c r="C27925" s="160" t="s">
        <v>548</v>
      </c>
      <c r="D27925" s="161">
        <v>1129.0999999999999</v>
      </c>
    </row>
    <row r="27926" spans="3:4" ht="15" hidden="1" customHeight="1" x14ac:dyDescent="0.25">
      <c r="C27926" s="158" t="s">
        <v>543</v>
      </c>
      <c r="D27926" s="159">
        <v>774.52</v>
      </c>
    </row>
    <row r="27927" spans="3:4" ht="15" hidden="1" customHeight="1" x14ac:dyDescent="0.25">
      <c r="C27927" s="160" t="s">
        <v>543</v>
      </c>
      <c r="D27927" s="161">
        <v>983.95</v>
      </c>
    </row>
    <row r="27928" spans="3:4" ht="15" hidden="1" customHeight="1" x14ac:dyDescent="0.25">
      <c r="C27928" s="158" t="s">
        <v>309</v>
      </c>
      <c r="D27928" s="159">
        <v>686.98</v>
      </c>
    </row>
    <row r="27929" spans="3:4" ht="15" hidden="1" customHeight="1" x14ac:dyDescent="0.25">
      <c r="C27929" s="160" t="s">
        <v>540</v>
      </c>
      <c r="D27929" s="161">
        <v>984.22</v>
      </c>
    </row>
    <row r="27930" spans="3:4" ht="15" hidden="1" customHeight="1" x14ac:dyDescent="0.25">
      <c r="C27930" s="158" t="s">
        <v>542</v>
      </c>
      <c r="D27930" s="159">
        <v>418.04</v>
      </c>
    </row>
    <row r="27931" spans="3:4" ht="15" hidden="1" customHeight="1" x14ac:dyDescent="0.25">
      <c r="C27931" s="160" t="s">
        <v>542</v>
      </c>
      <c r="D27931" s="161">
        <v>977.94</v>
      </c>
    </row>
    <row r="27932" spans="3:4" ht="15" hidden="1" customHeight="1" x14ac:dyDescent="0.25">
      <c r="C27932" s="158" t="s">
        <v>545</v>
      </c>
      <c r="D27932" s="159">
        <v>1183.6199999999999</v>
      </c>
    </row>
    <row r="27933" spans="3:4" ht="15" hidden="1" customHeight="1" x14ac:dyDescent="0.25">
      <c r="C27933" s="160" t="s">
        <v>558</v>
      </c>
      <c r="D27933" s="161">
        <v>1186.02</v>
      </c>
    </row>
    <row r="27934" spans="3:4" ht="15" hidden="1" customHeight="1" x14ac:dyDescent="0.25">
      <c r="C27934" s="158" t="s">
        <v>551</v>
      </c>
      <c r="D27934" s="159">
        <v>1103.33</v>
      </c>
    </row>
    <row r="27935" spans="3:4" ht="15" hidden="1" customHeight="1" x14ac:dyDescent="0.25">
      <c r="C27935" s="160" t="s">
        <v>541</v>
      </c>
      <c r="D27935" s="161">
        <v>659.92</v>
      </c>
    </row>
    <row r="27936" spans="3:4" ht="15" hidden="1" customHeight="1" x14ac:dyDescent="0.25">
      <c r="C27936" s="158" t="s">
        <v>547</v>
      </c>
      <c r="D27936" s="159">
        <v>581.57000000000005</v>
      </c>
    </row>
    <row r="27937" spans="3:4" ht="15" hidden="1" customHeight="1" x14ac:dyDescent="0.25">
      <c r="C27937" s="160" t="s">
        <v>307</v>
      </c>
      <c r="D27937" s="161">
        <v>380.79</v>
      </c>
    </row>
    <row r="27938" spans="3:4" ht="15" hidden="1" customHeight="1" x14ac:dyDescent="0.25">
      <c r="C27938" s="158" t="s">
        <v>542</v>
      </c>
      <c r="D27938" s="159">
        <v>925.55</v>
      </c>
    </row>
    <row r="27939" spans="3:4" ht="15" hidden="1" customHeight="1" x14ac:dyDescent="0.25">
      <c r="C27939" s="160" t="s">
        <v>554</v>
      </c>
      <c r="D27939" s="161">
        <v>766.72</v>
      </c>
    </row>
    <row r="27940" spans="3:4" ht="15" hidden="1" customHeight="1" x14ac:dyDescent="0.25">
      <c r="C27940" s="158" t="s">
        <v>552</v>
      </c>
      <c r="D27940" s="159">
        <v>194.32</v>
      </c>
    </row>
    <row r="27941" spans="3:4" ht="15" hidden="1" customHeight="1" x14ac:dyDescent="0.25">
      <c r="C27941" s="160" t="s">
        <v>547</v>
      </c>
      <c r="D27941" s="161">
        <v>70.209999999999994</v>
      </c>
    </row>
    <row r="27942" spans="3:4" ht="15" hidden="1" customHeight="1" x14ac:dyDescent="0.25">
      <c r="C27942" s="158" t="s">
        <v>549</v>
      </c>
      <c r="D27942" s="159">
        <v>1270.6099999999999</v>
      </c>
    </row>
    <row r="27943" spans="3:4" ht="15" hidden="1" customHeight="1" x14ac:dyDescent="0.25">
      <c r="C27943" s="160" t="s">
        <v>308</v>
      </c>
      <c r="D27943" s="161">
        <v>876.42</v>
      </c>
    </row>
    <row r="27944" spans="3:4" ht="15" hidden="1" customHeight="1" x14ac:dyDescent="0.25">
      <c r="C27944" s="158" t="s">
        <v>308</v>
      </c>
      <c r="D27944" s="159">
        <v>748.06</v>
      </c>
    </row>
    <row r="27945" spans="3:4" ht="15" hidden="1" customHeight="1" x14ac:dyDescent="0.25">
      <c r="C27945" s="160" t="s">
        <v>547</v>
      </c>
      <c r="D27945" s="161">
        <v>73.319999999999993</v>
      </c>
    </row>
    <row r="27946" spans="3:4" ht="15" hidden="1" customHeight="1" x14ac:dyDescent="0.25">
      <c r="C27946" s="158" t="s">
        <v>312</v>
      </c>
      <c r="D27946" s="159">
        <v>796.56</v>
      </c>
    </row>
    <row r="27947" spans="3:4" ht="15" hidden="1" customHeight="1" x14ac:dyDescent="0.25">
      <c r="C27947" s="160" t="s">
        <v>308</v>
      </c>
      <c r="D27947" s="161">
        <v>526.29</v>
      </c>
    </row>
    <row r="27948" spans="3:4" ht="15" hidden="1" customHeight="1" x14ac:dyDescent="0.25">
      <c r="C27948" s="158" t="s">
        <v>540</v>
      </c>
      <c r="D27948" s="159">
        <v>307.58999999999997</v>
      </c>
    </row>
    <row r="27949" spans="3:4" ht="15" hidden="1" customHeight="1" x14ac:dyDescent="0.25">
      <c r="C27949" s="160" t="s">
        <v>552</v>
      </c>
      <c r="D27949" s="161">
        <v>685.65</v>
      </c>
    </row>
    <row r="27950" spans="3:4" ht="15" hidden="1" customHeight="1" x14ac:dyDescent="0.25">
      <c r="C27950" s="158" t="s">
        <v>539</v>
      </c>
      <c r="D27950" s="159">
        <v>462.81</v>
      </c>
    </row>
    <row r="27951" spans="3:4" ht="15" hidden="1" customHeight="1" x14ac:dyDescent="0.25">
      <c r="C27951" s="160" t="s">
        <v>308</v>
      </c>
      <c r="D27951" s="161">
        <v>818.95</v>
      </c>
    </row>
    <row r="27952" spans="3:4" ht="15" hidden="1" customHeight="1" x14ac:dyDescent="0.25">
      <c r="C27952" s="158" t="s">
        <v>312</v>
      </c>
      <c r="D27952" s="159">
        <v>864.88</v>
      </c>
    </row>
    <row r="27953" spans="3:4" ht="15" hidden="1" customHeight="1" x14ac:dyDescent="0.25">
      <c r="C27953" s="160" t="s">
        <v>539</v>
      </c>
      <c r="D27953" s="161">
        <v>1152.83</v>
      </c>
    </row>
    <row r="27954" spans="3:4" ht="15" hidden="1" customHeight="1" x14ac:dyDescent="0.25">
      <c r="C27954" s="158" t="s">
        <v>309</v>
      </c>
      <c r="D27954" s="159">
        <v>851.68</v>
      </c>
    </row>
    <row r="27955" spans="3:4" ht="15" hidden="1" customHeight="1" x14ac:dyDescent="0.25">
      <c r="C27955" s="160" t="s">
        <v>543</v>
      </c>
      <c r="D27955" s="161">
        <v>575.08000000000004</v>
      </c>
    </row>
    <row r="27956" spans="3:4" ht="15" hidden="1" customHeight="1" x14ac:dyDescent="0.25">
      <c r="C27956" s="158" t="s">
        <v>312</v>
      </c>
      <c r="D27956" s="159">
        <v>746.81</v>
      </c>
    </row>
    <row r="27957" spans="3:4" ht="15" hidden="1" customHeight="1" x14ac:dyDescent="0.25">
      <c r="C27957" s="160" t="s">
        <v>309</v>
      </c>
      <c r="D27957" s="161">
        <v>1000.86</v>
      </c>
    </row>
    <row r="27958" spans="3:4" ht="15" hidden="1" customHeight="1" x14ac:dyDescent="0.25">
      <c r="C27958" s="158" t="s">
        <v>540</v>
      </c>
      <c r="D27958" s="159">
        <v>287.18</v>
      </c>
    </row>
    <row r="27959" spans="3:4" ht="15" hidden="1" customHeight="1" x14ac:dyDescent="0.25">
      <c r="C27959" s="160" t="s">
        <v>555</v>
      </c>
      <c r="D27959" s="161">
        <v>1279.1500000000001</v>
      </c>
    </row>
    <row r="27960" spans="3:4" ht="15" hidden="1" customHeight="1" x14ac:dyDescent="0.25">
      <c r="C27960" s="158" t="s">
        <v>309</v>
      </c>
      <c r="D27960" s="159">
        <v>1253</v>
      </c>
    </row>
    <row r="27961" spans="3:4" ht="15" hidden="1" customHeight="1" x14ac:dyDescent="0.25">
      <c r="C27961" s="160" t="s">
        <v>553</v>
      </c>
      <c r="D27961" s="161">
        <v>1193.44</v>
      </c>
    </row>
    <row r="27962" spans="3:4" ht="15" hidden="1" customHeight="1" x14ac:dyDescent="0.25">
      <c r="C27962" s="158" t="s">
        <v>309</v>
      </c>
      <c r="D27962" s="159">
        <v>717.36</v>
      </c>
    </row>
    <row r="27963" spans="3:4" ht="15" hidden="1" customHeight="1" x14ac:dyDescent="0.25">
      <c r="C27963" s="160" t="s">
        <v>553</v>
      </c>
      <c r="D27963" s="161">
        <v>385.1</v>
      </c>
    </row>
    <row r="27964" spans="3:4" ht="15" hidden="1" customHeight="1" x14ac:dyDescent="0.25">
      <c r="C27964" s="158" t="s">
        <v>552</v>
      </c>
      <c r="D27964" s="159">
        <v>522.41999999999996</v>
      </c>
    </row>
    <row r="27965" spans="3:4" ht="15" hidden="1" customHeight="1" x14ac:dyDescent="0.25">
      <c r="C27965" s="160" t="s">
        <v>540</v>
      </c>
      <c r="D27965" s="161">
        <v>14.69</v>
      </c>
    </row>
    <row r="27966" spans="3:4" ht="15" hidden="1" customHeight="1" x14ac:dyDescent="0.25">
      <c r="C27966" s="158" t="s">
        <v>543</v>
      </c>
      <c r="D27966" s="159">
        <v>626.78</v>
      </c>
    </row>
    <row r="27967" spans="3:4" ht="15" hidden="1" customHeight="1" x14ac:dyDescent="0.25">
      <c r="C27967" s="160" t="s">
        <v>540</v>
      </c>
      <c r="D27967" s="161">
        <v>971.23</v>
      </c>
    </row>
    <row r="27968" spans="3:4" ht="15" hidden="1" customHeight="1" x14ac:dyDescent="0.25">
      <c r="C27968" s="158" t="s">
        <v>308</v>
      </c>
      <c r="D27968" s="159">
        <v>542.14</v>
      </c>
    </row>
    <row r="27969" spans="3:4" ht="15" hidden="1" customHeight="1" x14ac:dyDescent="0.25">
      <c r="C27969" s="160" t="s">
        <v>308</v>
      </c>
      <c r="D27969" s="161">
        <v>1086.32</v>
      </c>
    </row>
    <row r="27970" spans="3:4" ht="15" hidden="1" customHeight="1" x14ac:dyDescent="0.25">
      <c r="C27970" s="158" t="s">
        <v>558</v>
      </c>
      <c r="D27970" s="159">
        <v>916</v>
      </c>
    </row>
    <row r="27971" spans="3:4" ht="15" hidden="1" customHeight="1" x14ac:dyDescent="0.25">
      <c r="C27971" s="160" t="s">
        <v>307</v>
      </c>
      <c r="D27971" s="161">
        <v>234.54</v>
      </c>
    </row>
    <row r="27972" spans="3:4" ht="15" hidden="1" customHeight="1" x14ac:dyDescent="0.25">
      <c r="C27972" s="158" t="s">
        <v>542</v>
      </c>
      <c r="D27972" s="159">
        <v>614.33000000000004</v>
      </c>
    </row>
    <row r="27973" spans="3:4" ht="15" hidden="1" customHeight="1" x14ac:dyDescent="0.25">
      <c r="C27973" s="160" t="s">
        <v>542</v>
      </c>
      <c r="D27973" s="161">
        <v>195.5</v>
      </c>
    </row>
    <row r="27974" spans="3:4" ht="15" hidden="1" customHeight="1" x14ac:dyDescent="0.25">
      <c r="C27974" s="158" t="s">
        <v>547</v>
      </c>
      <c r="D27974" s="159">
        <v>915.67</v>
      </c>
    </row>
    <row r="27975" spans="3:4" ht="15" hidden="1" customHeight="1" x14ac:dyDescent="0.25">
      <c r="C27975" s="160" t="s">
        <v>549</v>
      </c>
      <c r="D27975" s="161">
        <v>889.83</v>
      </c>
    </row>
    <row r="27976" spans="3:4" ht="15" hidden="1" customHeight="1" x14ac:dyDescent="0.25">
      <c r="C27976" s="158" t="s">
        <v>539</v>
      </c>
      <c r="D27976" s="159">
        <v>871.93</v>
      </c>
    </row>
    <row r="27977" spans="3:4" ht="15" hidden="1" customHeight="1" x14ac:dyDescent="0.25">
      <c r="C27977" s="160" t="s">
        <v>553</v>
      </c>
      <c r="D27977" s="161">
        <v>755.1</v>
      </c>
    </row>
    <row r="27978" spans="3:4" ht="15" hidden="1" customHeight="1" x14ac:dyDescent="0.25">
      <c r="C27978" s="158" t="s">
        <v>542</v>
      </c>
      <c r="D27978" s="159">
        <v>459.71</v>
      </c>
    </row>
    <row r="27979" spans="3:4" ht="15" hidden="1" customHeight="1" x14ac:dyDescent="0.25">
      <c r="C27979" s="160" t="s">
        <v>551</v>
      </c>
      <c r="D27979" s="161">
        <v>1237.28</v>
      </c>
    </row>
    <row r="27980" spans="3:4" ht="15" hidden="1" customHeight="1" x14ac:dyDescent="0.25">
      <c r="C27980" s="158" t="s">
        <v>556</v>
      </c>
      <c r="D27980" s="159">
        <v>1120.4000000000001</v>
      </c>
    </row>
    <row r="27981" spans="3:4" ht="15" hidden="1" customHeight="1" x14ac:dyDescent="0.25">
      <c r="C27981" s="160" t="s">
        <v>546</v>
      </c>
      <c r="D27981" s="161">
        <v>544.82000000000005</v>
      </c>
    </row>
    <row r="27982" spans="3:4" ht="15" hidden="1" customHeight="1" x14ac:dyDescent="0.25">
      <c r="C27982" s="158" t="s">
        <v>546</v>
      </c>
      <c r="D27982" s="159">
        <v>409.76</v>
      </c>
    </row>
    <row r="27983" spans="3:4" ht="15" hidden="1" customHeight="1" x14ac:dyDescent="0.25">
      <c r="C27983" s="160" t="s">
        <v>551</v>
      </c>
      <c r="D27983" s="161">
        <v>1293.43</v>
      </c>
    </row>
    <row r="27984" spans="3:4" ht="15" hidden="1" customHeight="1" x14ac:dyDescent="0.25">
      <c r="C27984" s="158" t="s">
        <v>547</v>
      </c>
      <c r="D27984" s="159">
        <v>1020.89</v>
      </c>
    </row>
    <row r="27985" spans="3:4" ht="15" hidden="1" customHeight="1" x14ac:dyDescent="0.25">
      <c r="C27985" s="160" t="s">
        <v>542</v>
      </c>
      <c r="D27985" s="161">
        <v>852.13</v>
      </c>
    </row>
    <row r="27986" spans="3:4" ht="15" hidden="1" customHeight="1" x14ac:dyDescent="0.25">
      <c r="C27986" s="158" t="s">
        <v>546</v>
      </c>
      <c r="D27986" s="159">
        <v>542.58000000000004</v>
      </c>
    </row>
    <row r="27987" spans="3:4" ht="15" hidden="1" customHeight="1" x14ac:dyDescent="0.25">
      <c r="C27987" s="160" t="s">
        <v>312</v>
      </c>
      <c r="D27987" s="161">
        <v>599.24</v>
      </c>
    </row>
    <row r="27988" spans="3:4" ht="15" hidden="1" customHeight="1" x14ac:dyDescent="0.25">
      <c r="C27988" s="158" t="s">
        <v>307</v>
      </c>
      <c r="D27988" s="159">
        <v>863.91</v>
      </c>
    </row>
    <row r="27989" spans="3:4" ht="15" hidden="1" customHeight="1" x14ac:dyDescent="0.25">
      <c r="C27989" s="160" t="s">
        <v>549</v>
      </c>
      <c r="D27989" s="161">
        <v>512.61</v>
      </c>
    </row>
    <row r="27990" spans="3:4" ht="15" hidden="1" customHeight="1" x14ac:dyDescent="0.25">
      <c r="C27990" s="158" t="s">
        <v>307</v>
      </c>
      <c r="D27990" s="159">
        <v>367.04</v>
      </c>
    </row>
    <row r="27991" spans="3:4" ht="15" hidden="1" customHeight="1" x14ac:dyDescent="0.25">
      <c r="C27991" s="160" t="s">
        <v>554</v>
      </c>
      <c r="D27991" s="161">
        <v>925.17</v>
      </c>
    </row>
    <row r="27992" spans="3:4" ht="15" hidden="1" customHeight="1" x14ac:dyDescent="0.25">
      <c r="C27992" s="158" t="s">
        <v>553</v>
      </c>
      <c r="D27992" s="159">
        <v>1223.77</v>
      </c>
    </row>
    <row r="27993" spans="3:4" ht="15" hidden="1" customHeight="1" x14ac:dyDescent="0.25">
      <c r="C27993" s="160" t="s">
        <v>548</v>
      </c>
      <c r="D27993" s="161">
        <v>615.08000000000004</v>
      </c>
    </row>
    <row r="27994" spans="3:4" ht="15" hidden="1" customHeight="1" x14ac:dyDescent="0.25">
      <c r="C27994" s="158" t="s">
        <v>543</v>
      </c>
      <c r="D27994" s="159">
        <v>956.02</v>
      </c>
    </row>
    <row r="27995" spans="3:4" ht="15" hidden="1" customHeight="1" x14ac:dyDescent="0.25">
      <c r="C27995" s="160" t="s">
        <v>553</v>
      </c>
      <c r="D27995" s="161">
        <v>819.22</v>
      </c>
    </row>
    <row r="27996" spans="3:4" ht="15" hidden="1" customHeight="1" x14ac:dyDescent="0.25">
      <c r="C27996" s="158" t="s">
        <v>549</v>
      </c>
      <c r="D27996" s="159">
        <v>1115.42</v>
      </c>
    </row>
    <row r="27997" spans="3:4" ht="15" hidden="1" customHeight="1" x14ac:dyDescent="0.25">
      <c r="C27997" s="160" t="s">
        <v>539</v>
      </c>
      <c r="D27997" s="161">
        <v>752.21</v>
      </c>
    </row>
    <row r="27998" spans="3:4" ht="15" hidden="1" customHeight="1" x14ac:dyDescent="0.25">
      <c r="C27998" s="158" t="s">
        <v>309</v>
      </c>
      <c r="D27998" s="159">
        <v>746.7</v>
      </c>
    </row>
    <row r="27999" spans="3:4" ht="15" hidden="1" customHeight="1" x14ac:dyDescent="0.25">
      <c r="C27999" s="160" t="s">
        <v>542</v>
      </c>
      <c r="D27999" s="161">
        <v>863.67</v>
      </c>
    </row>
    <row r="28000" spans="3:4" ht="15" hidden="1" customHeight="1" x14ac:dyDescent="0.25">
      <c r="C28000" s="158" t="s">
        <v>552</v>
      </c>
      <c r="D28000" s="159">
        <v>704</v>
      </c>
    </row>
    <row r="28001" spans="3:4" ht="15" hidden="1" customHeight="1" x14ac:dyDescent="0.25">
      <c r="C28001" s="160" t="s">
        <v>539</v>
      </c>
      <c r="D28001" s="161">
        <v>411.37</v>
      </c>
    </row>
    <row r="28002" spans="3:4" ht="15" hidden="1" customHeight="1" x14ac:dyDescent="0.25">
      <c r="C28002" s="158" t="s">
        <v>307</v>
      </c>
      <c r="D28002" s="159">
        <v>782.16</v>
      </c>
    </row>
    <row r="28003" spans="3:4" ht="15" hidden="1" customHeight="1" x14ac:dyDescent="0.25">
      <c r="C28003" s="160" t="s">
        <v>552</v>
      </c>
      <c r="D28003" s="161">
        <v>689.85</v>
      </c>
    </row>
    <row r="28004" spans="3:4" ht="15" hidden="1" customHeight="1" x14ac:dyDescent="0.25">
      <c r="C28004" s="158" t="s">
        <v>547</v>
      </c>
      <c r="D28004" s="159">
        <v>203.51</v>
      </c>
    </row>
    <row r="28005" spans="3:4" ht="15" hidden="1" customHeight="1" x14ac:dyDescent="0.25">
      <c r="C28005" s="160" t="s">
        <v>309</v>
      </c>
      <c r="D28005" s="161">
        <v>615.69000000000005</v>
      </c>
    </row>
    <row r="28006" spans="3:4" ht="15" hidden="1" customHeight="1" x14ac:dyDescent="0.25">
      <c r="C28006" s="158" t="s">
        <v>542</v>
      </c>
      <c r="D28006" s="159">
        <v>139.27000000000001</v>
      </c>
    </row>
    <row r="28007" spans="3:4" ht="15" hidden="1" customHeight="1" x14ac:dyDescent="0.25">
      <c r="C28007" s="160" t="s">
        <v>539</v>
      </c>
      <c r="D28007" s="161">
        <v>632.32000000000005</v>
      </c>
    </row>
    <row r="28008" spans="3:4" ht="15" hidden="1" customHeight="1" x14ac:dyDescent="0.25">
      <c r="C28008" s="158" t="s">
        <v>545</v>
      </c>
      <c r="D28008" s="159">
        <v>907.65</v>
      </c>
    </row>
    <row r="28009" spans="3:4" ht="15" hidden="1" customHeight="1" x14ac:dyDescent="0.25">
      <c r="C28009" s="160" t="s">
        <v>307</v>
      </c>
      <c r="D28009" s="161">
        <v>395.87</v>
      </c>
    </row>
    <row r="28010" spans="3:4" ht="15" hidden="1" customHeight="1" x14ac:dyDescent="0.25">
      <c r="C28010" s="158" t="s">
        <v>546</v>
      </c>
      <c r="D28010" s="159">
        <v>1159.4100000000001</v>
      </c>
    </row>
    <row r="28011" spans="3:4" ht="15" hidden="1" customHeight="1" x14ac:dyDescent="0.25">
      <c r="C28011" s="160" t="s">
        <v>546</v>
      </c>
      <c r="D28011" s="161">
        <v>1049.42</v>
      </c>
    </row>
    <row r="28012" spans="3:4" ht="15" hidden="1" customHeight="1" x14ac:dyDescent="0.25">
      <c r="C28012" s="158" t="s">
        <v>546</v>
      </c>
      <c r="D28012" s="159">
        <v>560.79</v>
      </c>
    </row>
    <row r="28013" spans="3:4" ht="15" hidden="1" customHeight="1" x14ac:dyDescent="0.25">
      <c r="C28013" s="160" t="s">
        <v>551</v>
      </c>
      <c r="D28013" s="161">
        <v>256.58999999999997</v>
      </c>
    </row>
    <row r="28014" spans="3:4" ht="15" hidden="1" customHeight="1" x14ac:dyDescent="0.25">
      <c r="C28014" s="158" t="s">
        <v>540</v>
      </c>
      <c r="D28014" s="159">
        <v>1264.8</v>
      </c>
    </row>
    <row r="28015" spans="3:4" ht="15" hidden="1" customHeight="1" x14ac:dyDescent="0.25">
      <c r="C28015" s="160" t="s">
        <v>547</v>
      </c>
      <c r="D28015" s="161">
        <v>451.89</v>
      </c>
    </row>
    <row r="28016" spans="3:4" ht="15" hidden="1" customHeight="1" x14ac:dyDescent="0.25">
      <c r="C28016" s="158" t="s">
        <v>309</v>
      </c>
      <c r="D28016" s="159">
        <v>735.15</v>
      </c>
    </row>
    <row r="28017" spans="3:4" ht="15" hidden="1" customHeight="1" x14ac:dyDescent="0.25">
      <c r="C28017" s="160" t="s">
        <v>540</v>
      </c>
      <c r="D28017" s="161">
        <v>693.24</v>
      </c>
    </row>
    <row r="28018" spans="3:4" ht="15" hidden="1" customHeight="1" x14ac:dyDescent="0.25">
      <c r="C28018" s="158" t="s">
        <v>307</v>
      </c>
      <c r="D28018" s="159">
        <v>810.81</v>
      </c>
    </row>
    <row r="28019" spans="3:4" ht="15" hidden="1" customHeight="1" x14ac:dyDescent="0.25">
      <c r="C28019" s="160" t="s">
        <v>545</v>
      </c>
      <c r="D28019" s="161">
        <v>178.59</v>
      </c>
    </row>
    <row r="28020" spans="3:4" ht="15" hidden="1" customHeight="1" x14ac:dyDescent="0.25">
      <c r="C28020" s="158" t="s">
        <v>545</v>
      </c>
      <c r="D28020" s="159">
        <v>1166.23</v>
      </c>
    </row>
    <row r="28021" spans="3:4" ht="15" hidden="1" customHeight="1" x14ac:dyDescent="0.25">
      <c r="C28021" s="160" t="s">
        <v>307</v>
      </c>
      <c r="D28021" s="161">
        <v>657.84</v>
      </c>
    </row>
    <row r="28022" spans="3:4" ht="15" hidden="1" customHeight="1" x14ac:dyDescent="0.25">
      <c r="C28022" s="158" t="s">
        <v>556</v>
      </c>
      <c r="D28022" s="159">
        <v>156.31</v>
      </c>
    </row>
    <row r="28023" spans="3:4" ht="15" hidden="1" customHeight="1" x14ac:dyDescent="0.25">
      <c r="C28023" s="160" t="s">
        <v>549</v>
      </c>
      <c r="D28023" s="161">
        <v>455.79</v>
      </c>
    </row>
    <row r="28024" spans="3:4" ht="15" hidden="1" customHeight="1" x14ac:dyDescent="0.25">
      <c r="C28024" s="158" t="s">
        <v>546</v>
      </c>
      <c r="D28024" s="159">
        <v>698.85</v>
      </c>
    </row>
    <row r="28025" spans="3:4" ht="15" hidden="1" customHeight="1" x14ac:dyDescent="0.25">
      <c r="C28025" s="160" t="s">
        <v>312</v>
      </c>
      <c r="D28025" s="161">
        <v>40.76</v>
      </c>
    </row>
    <row r="28026" spans="3:4" ht="15" hidden="1" customHeight="1" x14ac:dyDescent="0.25">
      <c r="C28026" s="158" t="s">
        <v>546</v>
      </c>
      <c r="D28026" s="159">
        <v>652.79</v>
      </c>
    </row>
    <row r="28027" spans="3:4" ht="15" hidden="1" customHeight="1" x14ac:dyDescent="0.25">
      <c r="C28027" s="160" t="s">
        <v>539</v>
      </c>
      <c r="D28027" s="161">
        <v>361.48</v>
      </c>
    </row>
    <row r="28028" spans="3:4" ht="15" hidden="1" customHeight="1" x14ac:dyDescent="0.25">
      <c r="C28028" s="158" t="s">
        <v>550</v>
      </c>
      <c r="D28028" s="159">
        <v>430.83</v>
      </c>
    </row>
    <row r="28029" spans="3:4" ht="15" hidden="1" customHeight="1" x14ac:dyDescent="0.25">
      <c r="C28029" s="160" t="s">
        <v>549</v>
      </c>
      <c r="D28029" s="161">
        <v>963.92</v>
      </c>
    </row>
    <row r="28030" spans="3:4" ht="15" hidden="1" customHeight="1" x14ac:dyDescent="0.25">
      <c r="C28030" s="158" t="s">
        <v>309</v>
      </c>
      <c r="D28030" s="159">
        <v>1226.96</v>
      </c>
    </row>
    <row r="28031" spans="3:4" ht="15" hidden="1" customHeight="1" x14ac:dyDescent="0.25">
      <c r="C28031" s="160" t="s">
        <v>553</v>
      </c>
      <c r="D28031" s="161">
        <v>788.06</v>
      </c>
    </row>
    <row r="28032" spans="3:4" ht="15" hidden="1" customHeight="1" x14ac:dyDescent="0.25">
      <c r="C28032" s="158" t="s">
        <v>307</v>
      </c>
      <c r="D28032" s="159">
        <v>833.1</v>
      </c>
    </row>
    <row r="28033" spans="3:4" ht="15" hidden="1" customHeight="1" x14ac:dyDescent="0.25">
      <c r="C28033" s="160" t="s">
        <v>540</v>
      </c>
      <c r="D28033" s="161">
        <v>568.29</v>
      </c>
    </row>
    <row r="28034" spans="3:4" ht="15" hidden="1" customHeight="1" x14ac:dyDescent="0.25">
      <c r="C28034" s="158" t="s">
        <v>551</v>
      </c>
      <c r="D28034" s="159">
        <v>604.78</v>
      </c>
    </row>
    <row r="28035" spans="3:4" ht="15" hidden="1" customHeight="1" x14ac:dyDescent="0.25">
      <c r="C28035" s="160" t="s">
        <v>549</v>
      </c>
      <c r="D28035" s="161">
        <v>609.89</v>
      </c>
    </row>
    <row r="28036" spans="3:4" ht="15" hidden="1" customHeight="1" x14ac:dyDescent="0.25">
      <c r="C28036" s="158" t="s">
        <v>545</v>
      </c>
      <c r="D28036" s="159">
        <v>948.77</v>
      </c>
    </row>
    <row r="28037" spans="3:4" ht="15" hidden="1" customHeight="1" x14ac:dyDescent="0.25">
      <c r="C28037" s="160" t="s">
        <v>553</v>
      </c>
      <c r="D28037" s="161">
        <v>250.56</v>
      </c>
    </row>
    <row r="28038" spans="3:4" ht="15" hidden="1" customHeight="1" x14ac:dyDescent="0.25">
      <c r="C28038" s="158" t="s">
        <v>308</v>
      </c>
      <c r="D28038" s="159">
        <v>644.69000000000005</v>
      </c>
    </row>
    <row r="28039" spans="3:4" ht="15" hidden="1" customHeight="1" x14ac:dyDescent="0.25">
      <c r="C28039" s="160" t="s">
        <v>539</v>
      </c>
      <c r="D28039" s="161">
        <v>787.41</v>
      </c>
    </row>
    <row r="28040" spans="3:4" ht="15" hidden="1" customHeight="1" x14ac:dyDescent="0.25">
      <c r="C28040" s="158" t="s">
        <v>543</v>
      </c>
      <c r="D28040" s="159">
        <v>585.04</v>
      </c>
    </row>
    <row r="28041" spans="3:4" ht="15" hidden="1" customHeight="1" x14ac:dyDescent="0.25">
      <c r="C28041" s="160" t="s">
        <v>547</v>
      </c>
      <c r="D28041" s="161">
        <v>1246.2</v>
      </c>
    </row>
    <row r="28042" spans="3:4" ht="15" hidden="1" customHeight="1" x14ac:dyDescent="0.25">
      <c r="C28042" s="158" t="s">
        <v>543</v>
      </c>
      <c r="D28042" s="159">
        <v>500.84</v>
      </c>
    </row>
    <row r="28043" spans="3:4" ht="15" hidden="1" customHeight="1" x14ac:dyDescent="0.25">
      <c r="C28043" s="160" t="s">
        <v>549</v>
      </c>
      <c r="D28043" s="161">
        <v>408.2</v>
      </c>
    </row>
    <row r="28044" spans="3:4" ht="15" hidden="1" customHeight="1" x14ac:dyDescent="0.25">
      <c r="C28044" s="158" t="s">
        <v>546</v>
      </c>
      <c r="D28044" s="159">
        <v>718.47</v>
      </c>
    </row>
    <row r="28045" spans="3:4" ht="15" hidden="1" customHeight="1" x14ac:dyDescent="0.25">
      <c r="C28045" s="160" t="s">
        <v>550</v>
      </c>
      <c r="D28045" s="161">
        <v>863.19</v>
      </c>
    </row>
    <row r="28046" spans="3:4" ht="15" hidden="1" customHeight="1" x14ac:dyDescent="0.25">
      <c r="C28046" s="158" t="s">
        <v>547</v>
      </c>
      <c r="D28046" s="159">
        <v>1262.77</v>
      </c>
    </row>
    <row r="28047" spans="3:4" ht="15" hidden="1" customHeight="1" x14ac:dyDescent="0.25">
      <c r="C28047" s="160" t="s">
        <v>551</v>
      </c>
      <c r="D28047" s="161">
        <v>651.72</v>
      </c>
    </row>
    <row r="28048" spans="3:4" ht="15" hidden="1" customHeight="1" x14ac:dyDescent="0.25">
      <c r="C28048" s="158" t="s">
        <v>312</v>
      </c>
      <c r="D28048" s="159">
        <v>1091.44</v>
      </c>
    </row>
    <row r="28049" spans="3:4" ht="15" hidden="1" customHeight="1" x14ac:dyDescent="0.25">
      <c r="C28049" s="160" t="s">
        <v>541</v>
      </c>
      <c r="D28049" s="161">
        <v>1028.54</v>
      </c>
    </row>
    <row r="28050" spans="3:4" ht="15" hidden="1" customHeight="1" x14ac:dyDescent="0.25">
      <c r="C28050" s="158" t="s">
        <v>550</v>
      </c>
      <c r="D28050" s="159">
        <v>861.37</v>
      </c>
    </row>
    <row r="28051" spans="3:4" ht="15" hidden="1" customHeight="1" x14ac:dyDescent="0.25">
      <c r="C28051" s="160" t="s">
        <v>552</v>
      </c>
      <c r="D28051" s="161">
        <v>1205.69</v>
      </c>
    </row>
    <row r="28052" spans="3:4" ht="15" hidden="1" customHeight="1" x14ac:dyDescent="0.25">
      <c r="C28052" s="158" t="s">
        <v>552</v>
      </c>
      <c r="D28052" s="159">
        <v>436.34</v>
      </c>
    </row>
    <row r="28053" spans="3:4" ht="15" hidden="1" customHeight="1" x14ac:dyDescent="0.25">
      <c r="C28053" s="160" t="s">
        <v>543</v>
      </c>
      <c r="D28053" s="161">
        <v>709.09</v>
      </c>
    </row>
    <row r="28054" spans="3:4" ht="15" hidden="1" customHeight="1" x14ac:dyDescent="0.25">
      <c r="C28054" s="158" t="s">
        <v>543</v>
      </c>
      <c r="D28054" s="159">
        <v>793.34</v>
      </c>
    </row>
    <row r="28055" spans="3:4" ht="15" hidden="1" customHeight="1" x14ac:dyDescent="0.25">
      <c r="C28055" s="160" t="s">
        <v>540</v>
      </c>
      <c r="D28055" s="161">
        <v>197.16</v>
      </c>
    </row>
    <row r="28056" spans="3:4" ht="15" hidden="1" customHeight="1" x14ac:dyDescent="0.25">
      <c r="C28056" s="158" t="s">
        <v>551</v>
      </c>
      <c r="D28056" s="159">
        <v>898.46</v>
      </c>
    </row>
    <row r="28057" spans="3:4" ht="15" hidden="1" customHeight="1" x14ac:dyDescent="0.25">
      <c r="C28057" s="160" t="s">
        <v>309</v>
      </c>
      <c r="D28057" s="161">
        <v>361.5</v>
      </c>
    </row>
    <row r="28058" spans="3:4" ht="15" hidden="1" customHeight="1" x14ac:dyDescent="0.25">
      <c r="C28058" s="158" t="s">
        <v>556</v>
      </c>
      <c r="D28058" s="159">
        <v>395.86</v>
      </c>
    </row>
    <row r="28059" spans="3:4" ht="15" hidden="1" customHeight="1" x14ac:dyDescent="0.25">
      <c r="C28059" s="160" t="s">
        <v>539</v>
      </c>
      <c r="D28059" s="161">
        <v>674.25</v>
      </c>
    </row>
    <row r="28060" spans="3:4" ht="15" hidden="1" customHeight="1" x14ac:dyDescent="0.25">
      <c r="C28060" s="158" t="s">
        <v>555</v>
      </c>
      <c r="D28060" s="159">
        <v>253.06</v>
      </c>
    </row>
    <row r="28061" spans="3:4" ht="15" hidden="1" customHeight="1" x14ac:dyDescent="0.25">
      <c r="C28061" s="160" t="s">
        <v>545</v>
      </c>
      <c r="D28061" s="161">
        <v>263.29000000000002</v>
      </c>
    </row>
    <row r="28062" spans="3:4" ht="15" hidden="1" customHeight="1" x14ac:dyDescent="0.25">
      <c r="C28062" s="158" t="s">
        <v>553</v>
      </c>
      <c r="D28062" s="159">
        <v>708.93</v>
      </c>
    </row>
    <row r="28063" spans="3:4" ht="15" hidden="1" customHeight="1" x14ac:dyDescent="0.25">
      <c r="C28063" s="160" t="s">
        <v>542</v>
      </c>
      <c r="D28063" s="161">
        <v>474.91</v>
      </c>
    </row>
    <row r="28064" spans="3:4" ht="15" hidden="1" customHeight="1" x14ac:dyDescent="0.25">
      <c r="C28064" s="158" t="s">
        <v>308</v>
      </c>
      <c r="D28064" s="159">
        <v>489.18</v>
      </c>
    </row>
    <row r="28065" spans="3:4" ht="15" hidden="1" customHeight="1" x14ac:dyDescent="0.25">
      <c r="C28065" s="160" t="s">
        <v>545</v>
      </c>
      <c r="D28065" s="161">
        <v>393.65</v>
      </c>
    </row>
    <row r="28066" spans="3:4" ht="15" hidden="1" customHeight="1" x14ac:dyDescent="0.25">
      <c r="C28066" s="158" t="s">
        <v>553</v>
      </c>
      <c r="D28066" s="159">
        <v>34.659999999999997</v>
      </c>
    </row>
    <row r="28067" spans="3:4" ht="15" hidden="1" customHeight="1" x14ac:dyDescent="0.25">
      <c r="C28067" s="160" t="s">
        <v>547</v>
      </c>
      <c r="D28067" s="161">
        <v>991.98</v>
      </c>
    </row>
    <row r="28068" spans="3:4" ht="15" hidden="1" customHeight="1" x14ac:dyDescent="0.25">
      <c r="C28068" s="158" t="s">
        <v>540</v>
      </c>
      <c r="D28068" s="159">
        <v>926.58</v>
      </c>
    </row>
    <row r="28069" spans="3:4" ht="15" hidden="1" customHeight="1" x14ac:dyDescent="0.25">
      <c r="C28069" s="160" t="s">
        <v>307</v>
      </c>
      <c r="D28069" s="161">
        <v>39.049999999999997</v>
      </c>
    </row>
    <row r="28070" spans="3:4" ht="15" hidden="1" customHeight="1" x14ac:dyDescent="0.25">
      <c r="C28070" s="158" t="s">
        <v>543</v>
      </c>
      <c r="D28070" s="159">
        <v>744.48</v>
      </c>
    </row>
    <row r="28071" spans="3:4" ht="15" hidden="1" customHeight="1" x14ac:dyDescent="0.25">
      <c r="C28071" s="160" t="s">
        <v>549</v>
      </c>
      <c r="D28071" s="161">
        <v>576.08000000000004</v>
      </c>
    </row>
    <row r="28072" spans="3:4" ht="15" hidden="1" customHeight="1" x14ac:dyDescent="0.25">
      <c r="C28072" s="158" t="s">
        <v>307</v>
      </c>
      <c r="D28072" s="159">
        <v>860.96</v>
      </c>
    </row>
    <row r="28073" spans="3:4" ht="15" hidden="1" customHeight="1" x14ac:dyDescent="0.25">
      <c r="C28073" s="160" t="s">
        <v>308</v>
      </c>
      <c r="D28073" s="161">
        <v>879.39</v>
      </c>
    </row>
    <row r="28074" spans="3:4" ht="15" hidden="1" customHeight="1" x14ac:dyDescent="0.25">
      <c r="C28074" s="158" t="s">
        <v>547</v>
      </c>
      <c r="D28074" s="159">
        <v>1094.04</v>
      </c>
    </row>
    <row r="28075" spans="3:4" ht="15" hidden="1" customHeight="1" x14ac:dyDescent="0.25">
      <c r="C28075" s="160" t="s">
        <v>539</v>
      </c>
      <c r="D28075" s="161">
        <v>576.45000000000005</v>
      </c>
    </row>
    <row r="28076" spans="3:4" ht="15" hidden="1" customHeight="1" x14ac:dyDescent="0.25">
      <c r="C28076" s="158" t="s">
        <v>553</v>
      </c>
      <c r="D28076" s="159">
        <v>486.56</v>
      </c>
    </row>
    <row r="28077" spans="3:4" ht="15" hidden="1" customHeight="1" x14ac:dyDescent="0.25">
      <c r="C28077" s="160" t="s">
        <v>556</v>
      </c>
      <c r="D28077" s="161">
        <v>918.25</v>
      </c>
    </row>
    <row r="28078" spans="3:4" ht="15" hidden="1" customHeight="1" x14ac:dyDescent="0.25">
      <c r="C28078" s="158" t="s">
        <v>551</v>
      </c>
      <c r="D28078" s="159">
        <v>1218.79</v>
      </c>
    </row>
    <row r="28079" spans="3:4" ht="15" hidden="1" customHeight="1" x14ac:dyDescent="0.25">
      <c r="C28079" s="160" t="s">
        <v>552</v>
      </c>
      <c r="D28079" s="161">
        <v>227.06</v>
      </c>
    </row>
    <row r="28080" spans="3:4" ht="15" hidden="1" customHeight="1" x14ac:dyDescent="0.25">
      <c r="C28080" s="158" t="s">
        <v>553</v>
      </c>
      <c r="D28080" s="159">
        <v>986.34</v>
      </c>
    </row>
    <row r="28081" spans="3:4" ht="15" hidden="1" customHeight="1" x14ac:dyDescent="0.25">
      <c r="C28081" s="160" t="s">
        <v>550</v>
      </c>
      <c r="D28081" s="161">
        <v>1269.98</v>
      </c>
    </row>
    <row r="28082" spans="3:4" ht="15" hidden="1" customHeight="1" x14ac:dyDescent="0.25">
      <c r="C28082" s="158" t="s">
        <v>544</v>
      </c>
      <c r="D28082" s="159">
        <v>381.6</v>
      </c>
    </row>
    <row r="28083" spans="3:4" ht="15" hidden="1" customHeight="1" x14ac:dyDescent="0.25">
      <c r="C28083" s="160" t="s">
        <v>553</v>
      </c>
      <c r="D28083" s="161">
        <v>910.85</v>
      </c>
    </row>
    <row r="28084" spans="3:4" ht="15" hidden="1" customHeight="1" x14ac:dyDescent="0.25">
      <c r="C28084" s="158" t="s">
        <v>552</v>
      </c>
      <c r="D28084" s="159">
        <v>838.22</v>
      </c>
    </row>
    <row r="28085" spans="3:4" ht="15" hidden="1" customHeight="1" x14ac:dyDescent="0.25">
      <c r="C28085" s="160" t="s">
        <v>551</v>
      </c>
      <c r="D28085" s="161">
        <v>799.1</v>
      </c>
    </row>
    <row r="28086" spans="3:4" ht="15" hidden="1" customHeight="1" x14ac:dyDescent="0.25">
      <c r="C28086" s="158" t="s">
        <v>546</v>
      </c>
      <c r="D28086" s="159">
        <v>77.92</v>
      </c>
    </row>
    <row r="28087" spans="3:4" ht="15" hidden="1" customHeight="1" x14ac:dyDescent="0.25">
      <c r="C28087" s="160" t="s">
        <v>551</v>
      </c>
      <c r="D28087" s="161">
        <v>522.09</v>
      </c>
    </row>
    <row r="28088" spans="3:4" ht="15" hidden="1" customHeight="1" x14ac:dyDescent="0.25">
      <c r="C28088" s="158" t="s">
        <v>309</v>
      </c>
      <c r="D28088" s="159">
        <v>271.83</v>
      </c>
    </row>
    <row r="28089" spans="3:4" ht="15" hidden="1" customHeight="1" x14ac:dyDescent="0.25">
      <c r="C28089" s="160" t="s">
        <v>549</v>
      </c>
      <c r="D28089" s="161">
        <v>850.12</v>
      </c>
    </row>
    <row r="28090" spans="3:4" ht="15" hidden="1" customHeight="1" x14ac:dyDescent="0.25">
      <c r="C28090" s="158" t="s">
        <v>542</v>
      </c>
      <c r="D28090" s="159">
        <v>929.47</v>
      </c>
    </row>
    <row r="28091" spans="3:4" ht="15" hidden="1" customHeight="1" x14ac:dyDescent="0.25">
      <c r="C28091" s="160" t="s">
        <v>307</v>
      </c>
      <c r="D28091" s="161">
        <v>830.07</v>
      </c>
    </row>
    <row r="28092" spans="3:4" ht="15" hidden="1" customHeight="1" x14ac:dyDescent="0.25">
      <c r="C28092" s="158" t="s">
        <v>543</v>
      </c>
      <c r="D28092" s="159">
        <v>686.72</v>
      </c>
    </row>
    <row r="28093" spans="3:4" ht="15" hidden="1" customHeight="1" x14ac:dyDescent="0.25">
      <c r="C28093" s="160" t="s">
        <v>307</v>
      </c>
      <c r="D28093" s="161">
        <v>255.24</v>
      </c>
    </row>
    <row r="28094" spans="3:4" ht="15" hidden="1" customHeight="1" x14ac:dyDescent="0.25">
      <c r="C28094" s="158" t="s">
        <v>558</v>
      </c>
      <c r="D28094" s="159">
        <v>1161.01</v>
      </c>
    </row>
    <row r="28095" spans="3:4" ht="15" hidden="1" customHeight="1" x14ac:dyDescent="0.25">
      <c r="C28095" s="160" t="s">
        <v>552</v>
      </c>
      <c r="D28095" s="161">
        <v>368.27</v>
      </c>
    </row>
    <row r="28096" spans="3:4" ht="15" hidden="1" customHeight="1" x14ac:dyDescent="0.25">
      <c r="C28096" s="158" t="s">
        <v>551</v>
      </c>
      <c r="D28096" s="159">
        <v>1069.52</v>
      </c>
    </row>
    <row r="28097" spans="3:4" ht="15" hidden="1" customHeight="1" x14ac:dyDescent="0.25">
      <c r="C28097" s="160" t="s">
        <v>549</v>
      </c>
      <c r="D28097" s="161">
        <v>373.13</v>
      </c>
    </row>
    <row r="28098" spans="3:4" ht="15" hidden="1" customHeight="1" x14ac:dyDescent="0.25">
      <c r="C28098" s="158" t="s">
        <v>556</v>
      </c>
      <c r="D28098" s="159">
        <v>109.13</v>
      </c>
    </row>
    <row r="28099" spans="3:4" ht="15" hidden="1" customHeight="1" x14ac:dyDescent="0.25">
      <c r="C28099" s="160" t="s">
        <v>309</v>
      </c>
      <c r="D28099" s="161">
        <v>1276.8800000000001</v>
      </c>
    </row>
    <row r="28100" spans="3:4" ht="15" hidden="1" customHeight="1" x14ac:dyDescent="0.25">
      <c r="C28100" s="158" t="s">
        <v>309</v>
      </c>
      <c r="D28100" s="159">
        <v>654.17999999999995</v>
      </c>
    </row>
    <row r="28101" spans="3:4" ht="15" hidden="1" customHeight="1" x14ac:dyDescent="0.25">
      <c r="C28101" s="160" t="s">
        <v>539</v>
      </c>
      <c r="D28101" s="161">
        <v>476.57</v>
      </c>
    </row>
    <row r="28102" spans="3:4" ht="15" hidden="1" customHeight="1" x14ac:dyDescent="0.25">
      <c r="C28102" s="158" t="s">
        <v>542</v>
      </c>
      <c r="D28102" s="159">
        <v>679.71</v>
      </c>
    </row>
    <row r="28103" spans="3:4" ht="15" hidden="1" customHeight="1" x14ac:dyDescent="0.25">
      <c r="C28103" s="160" t="s">
        <v>550</v>
      </c>
      <c r="D28103" s="161">
        <v>165.52</v>
      </c>
    </row>
    <row r="28104" spans="3:4" ht="15" hidden="1" customHeight="1" x14ac:dyDescent="0.25">
      <c r="C28104" s="158" t="s">
        <v>547</v>
      </c>
      <c r="D28104" s="159">
        <v>753.52</v>
      </c>
    </row>
    <row r="28105" spans="3:4" ht="15" hidden="1" customHeight="1" x14ac:dyDescent="0.25">
      <c r="C28105" s="160" t="s">
        <v>545</v>
      </c>
      <c r="D28105" s="161">
        <v>1271.58</v>
      </c>
    </row>
    <row r="28106" spans="3:4" ht="15" hidden="1" customHeight="1" x14ac:dyDescent="0.25">
      <c r="C28106" s="158" t="s">
        <v>546</v>
      </c>
      <c r="D28106" s="159">
        <v>256.57</v>
      </c>
    </row>
    <row r="28107" spans="3:4" ht="15" hidden="1" customHeight="1" x14ac:dyDescent="0.25">
      <c r="C28107" s="160" t="s">
        <v>539</v>
      </c>
      <c r="D28107" s="161">
        <v>715.89</v>
      </c>
    </row>
    <row r="28108" spans="3:4" ht="15" hidden="1" customHeight="1" x14ac:dyDescent="0.25">
      <c r="C28108" s="158" t="s">
        <v>309</v>
      </c>
      <c r="D28108" s="159">
        <v>574.91</v>
      </c>
    </row>
    <row r="28109" spans="3:4" ht="15" hidden="1" customHeight="1" x14ac:dyDescent="0.25">
      <c r="C28109" s="160" t="s">
        <v>553</v>
      </c>
      <c r="D28109" s="161">
        <v>1190.9100000000001</v>
      </c>
    </row>
    <row r="28110" spans="3:4" ht="15" hidden="1" customHeight="1" x14ac:dyDescent="0.25">
      <c r="C28110" s="158" t="s">
        <v>309</v>
      </c>
      <c r="D28110" s="159">
        <v>836.46</v>
      </c>
    </row>
    <row r="28111" spans="3:4" ht="15" hidden="1" customHeight="1" x14ac:dyDescent="0.25">
      <c r="C28111" s="160" t="s">
        <v>543</v>
      </c>
      <c r="D28111" s="161">
        <v>479.49</v>
      </c>
    </row>
    <row r="28112" spans="3:4" ht="15" hidden="1" customHeight="1" x14ac:dyDescent="0.25">
      <c r="C28112" s="158" t="s">
        <v>308</v>
      </c>
      <c r="D28112" s="159">
        <v>16.940000000000001</v>
      </c>
    </row>
    <row r="28113" spans="3:4" ht="15" hidden="1" customHeight="1" x14ac:dyDescent="0.25">
      <c r="C28113" s="160" t="s">
        <v>556</v>
      </c>
      <c r="D28113" s="161">
        <v>121.48</v>
      </c>
    </row>
    <row r="28114" spans="3:4" ht="15" hidden="1" customHeight="1" x14ac:dyDescent="0.25">
      <c r="C28114" s="158" t="s">
        <v>308</v>
      </c>
      <c r="D28114" s="159">
        <v>341.68</v>
      </c>
    </row>
    <row r="28115" spans="3:4" ht="15" hidden="1" customHeight="1" x14ac:dyDescent="0.25">
      <c r="C28115" s="160" t="s">
        <v>307</v>
      </c>
      <c r="D28115" s="161">
        <v>693.85</v>
      </c>
    </row>
    <row r="28116" spans="3:4" ht="15" hidden="1" customHeight="1" x14ac:dyDescent="0.25">
      <c r="C28116" s="158" t="s">
        <v>557</v>
      </c>
      <c r="D28116" s="159">
        <v>637.70000000000005</v>
      </c>
    </row>
    <row r="28117" spans="3:4" ht="15" hidden="1" customHeight="1" x14ac:dyDescent="0.25">
      <c r="C28117" s="160" t="s">
        <v>553</v>
      </c>
      <c r="D28117" s="161">
        <v>480.26</v>
      </c>
    </row>
    <row r="28118" spans="3:4" ht="15" hidden="1" customHeight="1" x14ac:dyDescent="0.25">
      <c r="C28118" s="158" t="s">
        <v>551</v>
      </c>
      <c r="D28118" s="159">
        <v>1203.95</v>
      </c>
    </row>
    <row r="28119" spans="3:4" ht="15" hidden="1" customHeight="1" x14ac:dyDescent="0.25">
      <c r="C28119" s="160" t="s">
        <v>312</v>
      </c>
      <c r="D28119" s="161">
        <v>471.41</v>
      </c>
    </row>
    <row r="28120" spans="3:4" ht="15" hidden="1" customHeight="1" x14ac:dyDescent="0.25">
      <c r="C28120" s="158" t="s">
        <v>543</v>
      </c>
      <c r="D28120" s="159">
        <v>406.1</v>
      </c>
    </row>
    <row r="28121" spans="3:4" ht="15" hidden="1" customHeight="1" x14ac:dyDescent="0.25">
      <c r="C28121" s="160" t="s">
        <v>542</v>
      </c>
      <c r="D28121" s="161">
        <v>1117.48</v>
      </c>
    </row>
    <row r="28122" spans="3:4" ht="15" hidden="1" customHeight="1" x14ac:dyDescent="0.25">
      <c r="C28122" s="158" t="s">
        <v>547</v>
      </c>
      <c r="D28122" s="159">
        <v>1019.88</v>
      </c>
    </row>
    <row r="28123" spans="3:4" ht="15" hidden="1" customHeight="1" x14ac:dyDescent="0.25">
      <c r="C28123" s="160" t="s">
        <v>539</v>
      </c>
      <c r="D28123" s="161">
        <v>553.86</v>
      </c>
    </row>
    <row r="28124" spans="3:4" ht="15" hidden="1" customHeight="1" x14ac:dyDescent="0.25">
      <c r="C28124" s="158" t="s">
        <v>551</v>
      </c>
      <c r="D28124" s="159">
        <v>1036.8499999999999</v>
      </c>
    </row>
    <row r="28125" spans="3:4" ht="15" hidden="1" customHeight="1" x14ac:dyDescent="0.25">
      <c r="C28125" s="160" t="s">
        <v>545</v>
      </c>
      <c r="D28125" s="161">
        <v>504.16</v>
      </c>
    </row>
    <row r="28126" spans="3:4" ht="15" hidden="1" customHeight="1" x14ac:dyDescent="0.25">
      <c r="C28126" s="158" t="s">
        <v>549</v>
      </c>
      <c r="D28126" s="159">
        <v>200.35</v>
      </c>
    </row>
    <row r="28127" spans="3:4" ht="15" hidden="1" customHeight="1" x14ac:dyDescent="0.25">
      <c r="C28127" s="160" t="s">
        <v>307</v>
      </c>
      <c r="D28127" s="161">
        <v>790.73</v>
      </c>
    </row>
    <row r="28128" spans="3:4" ht="15" hidden="1" customHeight="1" x14ac:dyDescent="0.25">
      <c r="C28128" s="158" t="s">
        <v>548</v>
      </c>
      <c r="D28128" s="159">
        <v>1075.8499999999999</v>
      </c>
    </row>
    <row r="28129" spans="3:4" ht="15" hidden="1" customHeight="1" x14ac:dyDescent="0.25">
      <c r="C28129" s="160" t="s">
        <v>551</v>
      </c>
      <c r="D28129" s="161">
        <v>39</v>
      </c>
    </row>
    <row r="28130" spans="3:4" ht="15" hidden="1" customHeight="1" x14ac:dyDescent="0.25">
      <c r="C28130" s="158" t="s">
        <v>546</v>
      </c>
      <c r="D28130" s="159">
        <v>679.9</v>
      </c>
    </row>
    <row r="28131" spans="3:4" ht="15" hidden="1" customHeight="1" x14ac:dyDescent="0.25">
      <c r="C28131" s="160" t="s">
        <v>555</v>
      </c>
      <c r="D28131" s="161">
        <v>711</v>
      </c>
    </row>
    <row r="28132" spans="3:4" ht="15" hidden="1" customHeight="1" x14ac:dyDescent="0.25">
      <c r="C28132" s="158" t="s">
        <v>312</v>
      </c>
      <c r="D28132" s="159">
        <v>899.22</v>
      </c>
    </row>
    <row r="28133" spans="3:4" ht="15" hidden="1" customHeight="1" x14ac:dyDescent="0.25">
      <c r="C28133" s="160" t="s">
        <v>309</v>
      </c>
      <c r="D28133" s="161">
        <v>578.04999999999995</v>
      </c>
    </row>
    <row r="28134" spans="3:4" ht="15" hidden="1" customHeight="1" x14ac:dyDescent="0.25">
      <c r="C28134" s="158" t="s">
        <v>540</v>
      </c>
      <c r="D28134" s="159">
        <v>572.13</v>
      </c>
    </row>
    <row r="28135" spans="3:4" ht="15" hidden="1" customHeight="1" x14ac:dyDescent="0.25">
      <c r="C28135" s="160" t="s">
        <v>540</v>
      </c>
      <c r="D28135" s="161">
        <v>133.72999999999999</v>
      </c>
    </row>
    <row r="28136" spans="3:4" ht="15" hidden="1" customHeight="1" x14ac:dyDescent="0.25">
      <c r="C28136" s="158" t="s">
        <v>558</v>
      </c>
      <c r="D28136" s="159">
        <v>570.23</v>
      </c>
    </row>
    <row r="28137" spans="3:4" ht="15" hidden="1" customHeight="1" x14ac:dyDescent="0.25">
      <c r="C28137" s="160" t="s">
        <v>555</v>
      </c>
      <c r="D28137" s="161">
        <v>759.15</v>
      </c>
    </row>
    <row r="28138" spans="3:4" ht="15" hidden="1" customHeight="1" x14ac:dyDescent="0.25">
      <c r="C28138" s="158" t="s">
        <v>543</v>
      </c>
      <c r="D28138" s="159">
        <v>394.54</v>
      </c>
    </row>
    <row r="28139" spans="3:4" ht="15" hidden="1" customHeight="1" x14ac:dyDescent="0.25">
      <c r="C28139" s="160" t="s">
        <v>312</v>
      </c>
      <c r="D28139" s="161">
        <v>455.42</v>
      </c>
    </row>
    <row r="28140" spans="3:4" ht="15" hidden="1" customHeight="1" x14ac:dyDescent="0.25">
      <c r="C28140" s="158" t="s">
        <v>309</v>
      </c>
      <c r="D28140" s="159">
        <v>622.37</v>
      </c>
    </row>
    <row r="28141" spans="3:4" ht="15" hidden="1" customHeight="1" x14ac:dyDescent="0.25">
      <c r="C28141" s="160" t="s">
        <v>555</v>
      </c>
      <c r="D28141" s="161">
        <v>1288.8</v>
      </c>
    </row>
    <row r="28142" spans="3:4" ht="15" hidden="1" customHeight="1" x14ac:dyDescent="0.25">
      <c r="C28142" s="158" t="s">
        <v>547</v>
      </c>
      <c r="D28142" s="159">
        <v>237.98</v>
      </c>
    </row>
    <row r="28143" spans="3:4" ht="15" hidden="1" customHeight="1" x14ac:dyDescent="0.25">
      <c r="C28143" s="160" t="s">
        <v>551</v>
      </c>
      <c r="D28143" s="161">
        <v>915.76</v>
      </c>
    </row>
    <row r="28144" spans="3:4" ht="15" hidden="1" customHeight="1" x14ac:dyDescent="0.25">
      <c r="C28144" s="158" t="s">
        <v>551</v>
      </c>
      <c r="D28144" s="159">
        <v>1053.76</v>
      </c>
    </row>
    <row r="28145" spans="3:4" ht="15" hidden="1" customHeight="1" x14ac:dyDescent="0.25">
      <c r="C28145" s="160" t="s">
        <v>551</v>
      </c>
      <c r="D28145" s="161">
        <v>269.70999999999998</v>
      </c>
    </row>
    <row r="28146" spans="3:4" ht="15" hidden="1" customHeight="1" x14ac:dyDescent="0.25">
      <c r="C28146" s="158" t="s">
        <v>552</v>
      </c>
      <c r="D28146" s="159">
        <v>1078.93</v>
      </c>
    </row>
    <row r="28147" spans="3:4" ht="15" hidden="1" customHeight="1" x14ac:dyDescent="0.25">
      <c r="C28147" s="160" t="s">
        <v>545</v>
      </c>
      <c r="D28147" s="161">
        <v>1249.31</v>
      </c>
    </row>
    <row r="28148" spans="3:4" ht="15" hidden="1" customHeight="1" x14ac:dyDescent="0.25">
      <c r="C28148" s="158" t="s">
        <v>548</v>
      </c>
      <c r="D28148" s="159">
        <v>790.69</v>
      </c>
    </row>
    <row r="28149" spans="3:4" ht="15" hidden="1" customHeight="1" x14ac:dyDescent="0.25">
      <c r="C28149" s="160" t="s">
        <v>552</v>
      </c>
      <c r="D28149" s="161">
        <v>544.82000000000005</v>
      </c>
    </row>
    <row r="28150" spans="3:4" ht="15" hidden="1" customHeight="1" x14ac:dyDescent="0.25">
      <c r="C28150" s="158" t="s">
        <v>307</v>
      </c>
      <c r="D28150" s="159">
        <v>772.07</v>
      </c>
    </row>
    <row r="28151" spans="3:4" ht="15" hidden="1" customHeight="1" x14ac:dyDescent="0.25">
      <c r="C28151" s="160" t="s">
        <v>308</v>
      </c>
      <c r="D28151" s="161">
        <v>161.04</v>
      </c>
    </row>
    <row r="28152" spans="3:4" ht="15" hidden="1" customHeight="1" x14ac:dyDescent="0.25">
      <c r="C28152" s="158" t="s">
        <v>552</v>
      </c>
      <c r="D28152" s="159">
        <v>662.71</v>
      </c>
    </row>
    <row r="28153" spans="3:4" ht="15" hidden="1" customHeight="1" x14ac:dyDescent="0.25">
      <c r="C28153" s="160" t="s">
        <v>558</v>
      </c>
      <c r="D28153" s="161">
        <v>739.9</v>
      </c>
    </row>
    <row r="28154" spans="3:4" ht="15" hidden="1" customHeight="1" x14ac:dyDescent="0.25">
      <c r="C28154" s="158" t="s">
        <v>547</v>
      </c>
      <c r="D28154" s="159">
        <v>609.67999999999995</v>
      </c>
    </row>
    <row r="28155" spans="3:4" ht="15" hidden="1" customHeight="1" x14ac:dyDescent="0.25">
      <c r="C28155" s="160" t="s">
        <v>308</v>
      </c>
      <c r="D28155" s="161">
        <v>630.42999999999995</v>
      </c>
    </row>
    <row r="28156" spans="3:4" ht="15" hidden="1" customHeight="1" x14ac:dyDescent="0.25">
      <c r="C28156" s="158" t="s">
        <v>542</v>
      </c>
      <c r="D28156" s="159">
        <v>1012.12</v>
      </c>
    </row>
    <row r="28157" spans="3:4" ht="15" hidden="1" customHeight="1" x14ac:dyDescent="0.25">
      <c r="C28157" s="160" t="s">
        <v>557</v>
      </c>
      <c r="D28157" s="161">
        <v>913.4</v>
      </c>
    </row>
    <row r="28158" spans="3:4" ht="15" hidden="1" customHeight="1" x14ac:dyDescent="0.25">
      <c r="C28158" s="158" t="s">
        <v>543</v>
      </c>
      <c r="D28158" s="159">
        <v>363.5</v>
      </c>
    </row>
    <row r="28159" spans="3:4" ht="15" hidden="1" customHeight="1" x14ac:dyDescent="0.25">
      <c r="C28159" s="160" t="s">
        <v>542</v>
      </c>
      <c r="D28159" s="161">
        <v>448.76</v>
      </c>
    </row>
    <row r="28160" spans="3:4" ht="15" hidden="1" customHeight="1" x14ac:dyDescent="0.25">
      <c r="C28160" s="158" t="s">
        <v>557</v>
      </c>
      <c r="D28160" s="159">
        <v>998.78</v>
      </c>
    </row>
    <row r="28161" spans="3:4" ht="15" hidden="1" customHeight="1" x14ac:dyDescent="0.25">
      <c r="C28161" s="160" t="s">
        <v>545</v>
      </c>
      <c r="D28161" s="161">
        <v>593.73</v>
      </c>
    </row>
    <row r="28162" spans="3:4" ht="15" hidden="1" customHeight="1" x14ac:dyDescent="0.25">
      <c r="C28162" s="158" t="s">
        <v>312</v>
      </c>
      <c r="D28162" s="159">
        <v>307.58</v>
      </c>
    </row>
    <row r="28163" spans="3:4" ht="15" hidden="1" customHeight="1" x14ac:dyDescent="0.25">
      <c r="C28163" s="160" t="s">
        <v>551</v>
      </c>
      <c r="D28163" s="161">
        <v>745.92</v>
      </c>
    </row>
    <row r="28164" spans="3:4" ht="15" hidden="1" customHeight="1" x14ac:dyDescent="0.25">
      <c r="C28164" s="158" t="s">
        <v>539</v>
      </c>
      <c r="D28164" s="159">
        <v>724.67</v>
      </c>
    </row>
    <row r="28165" spans="3:4" ht="15" hidden="1" customHeight="1" x14ac:dyDescent="0.25">
      <c r="C28165" s="160" t="s">
        <v>309</v>
      </c>
      <c r="D28165" s="161">
        <v>364.82</v>
      </c>
    </row>
    <row r="28166" spans="3:4" ht="15" hidden="1" customHeight="1" x14ac:dyDescent="0.25">
      <c r="C28166" s="158" t="s">
        <v>540</v>
      </c>
      <c r="D28166" s="159">
        <v>1208.24</v>
      </c>
    </row>
    <row r="28167" spans="3:4" ht="15" hidden="1" customHeight="1" x14ac:dyDescent="0.25">
      <c r="C28167" s="160" t="s">
        <v>307</v>
      </c>
      <c r="D28167" s="161">
        <v>193.76</v>
      </c>
    </row>
    <row r="28168" spans="3:4" ht="15" hidden="1" customHeight="1" x14ac:dyDescent="0.25">
      <c r="C28168" s="158" t="s">
        <v>544</v>
      </c>
      <c r="D28168" s="159">
        <v>734.38</v>
      </c>
    </row>
    <row r="28169" spans="3:4" ht="15" hidden="1" customHeight="1" x14ac:dyDescent="0.25">
      <c r="C28169" s="160" t="s">
        <v>549</v>
      </c>
      <c r="D28169" s="161">
        <v>988.83</v>
      </c>
    </row>
    <row r="28170" spans="3:4" ht="15" hidden="1" customHeight="1" x14ac:dyDescent="0.25">
      <c r="C28170" s="158" t="s">
        <v>543</v>
      </c>
      <c r="D28170" s="159">
        <v>111.79</v>
      </c>
    </row>
    <row r="28171" spans="3:4" ht="15" hidden="1" customHeight="1" x14ac:dyDescent="0.25">
      <c r="C28171" s="160" t="s">
        <v>549</v>
      </c>
      <c r="D28171" s="161">
        <v>760.35</v>
      </c>
    </row>
    <row r="28172" spans="3:4" ht="15" hidden="1" customHeight="1" x14ac:dyDescent="0.25">
      <c r="C28172" s="158" t="s">
        <v>541</v>
      </c>
      <c r="D28172" s="159">
        <v>500.14</v>
      </c>
    </row>
    <row r="28173" spans="3:4" ht="15" hidden="1" customHeight="1" x14ac:dyDescent="0.25">
      <c r="C28173" s="160" t="s">
        <v>553</v>
      </c>
      <c r="D28173" s="161">
        <v>1023.25</v>
      </c>
    </row>
    <row r="28174" spans="3:4" ht="15" hidden="1" customHeight="1" x14ac:dyDescent="0.25">
      <c r="C28174" s="158" t="s">
        <v>539</v>
      </c>
      <c r="D28174" s="159">
        <v>589.61</v>
      </c>
    </row>
    <row r="28175" spans="3:4" ht="15" hidden="1" customHeight="1" x14ac:dyDescent="0.25">
      <c r="C28175" s="160" t="s">
        <v>552</v>
      </c>
      <c r="D28175" s="161">
        <v>850.2</v>
      </c>
    </row>
    <row r="28176" spans="3:4" ht="15" hidden="1" customHeight="1" x14ac:dyDescent="0.25">
      <c r="C28176" s="158" t="s">
        <v>545</v>
      </c>
      <c r="D28176" s="159">
        <v>900.81</v>
      </c>
    </row>
    <row r="28177" spans="3:4" ht="15" hidden="1" customHeight="1" x14ac:dyDescent="0.25">
      <c r="C28177" s="160" t="s">
        <v>558</v>
      </c>
      <c r="D28177" s="161">
        <v>1206</v>
      </c>
    </row>
    <row r="28178" spans="3:4" ht="15" hidden="1" customHeight="1" x14ac:dyDescent="0.25">
      <c r="C28178" s="158" t="s">
        <v>549</v>
      </c>
      <c r="D28178" s="159">
        <v>1021.53</v>
      </c>
    </row>
    <row r="28179" spans="3:4" ht="15" hidden="1" customHeight="1" x14ac:dyDescent="0.25">
      <c r="C28179" s="160" t="s">
        <v>545</v>
      </c>
      <c r="D28179" s="161">
        <v>733.14</v>
      </c>
    </row>
    <row r="28180" spans="3:4" ht="15" hidden="1" customHeight="1" x14ac:dyDescent="0.25">
      <c r="C28180" s="158" t="s">
        <v>540</v>
      </c>
      <c r="D28180" s="159">
        <v>592.34</v>
      </c>
    </row>
    <row r="28181" spans="3:4" ht="15" hidden="1" customHeight="1" x14ac:dyDescent="0.25">
      <c r="C28181" s="160" t="s">
        <v>541</v>
      </c>
      <c r="D28181" s="161">
        <v>701.02</v>
      </c>
    </row>
    <row r="28182" spans="3:4" ht="15" hidden="1" customHeight="1" x14ac:dyDescent="0.25">
      <c r="C28182" s="158" t="s">
        <v>551</v>
      </c>
      <c r="D28182" s="159">
        <v>448.58</v>
      </c>
    </row>
    <row r="28183" spans="3:4" ht="15" hidden="1" customHeight="1" x14ac:dyDescent="0.25">
      <c r="C28183" s="160" t="s">
        <v>554</v>
      </c>
      <c r="D28183" s="161">
        <v>871.08</v>
      </c>
    </row>
    <row r="28184" spans="3:4" ht="15" hidden="1" customHeight="1" x14ac:dyDescent="0.25">
      <c r="C28184" s="158" t="s">
        <v>552</v>
      </c>
      <c r="D28184" s="159">
        <v>602.32000000000005</v>
      </c>
    </row>
    <row r="28185" spans="3:4" ht="15" hidden="1" customHeight="1" x14ac:dyDescent="0.25">
      <c r="C28185" s="160" t="s">
        <v>557</v>
      </c>
      <c r="D28185" s="161">
        <v>469.22</v>
      </c>
    </row>
    <row r="28186" spans="3:4" ht="15" hidden="1" customHeight="1" x14ac:dyDescent="0.25">
      <c r="C28186" s="158" t="s">
        <v>552</v>
      </c>
      <c r="D28186" s="159">
        <v>707.42</v>
      </c>
    </row>
    <row r="28187" spans="3:4" ht="15" hidden="1" customHeight="1" x14ac:dyDescent="0.25">
      <c r="C28187" s="160" t="s">
        <v>308</v>
      </c>
      <c r="D28187" s="161">
        <v>42.51</v>
      </c>
    </row>
    <row r="28188" spans="3:4" ht="15" hidden="1" customHeight="1" x14ac:dyDescent="0.25">
      <c r="C28188" s="158" t="s">
        <v>308</v>
      </c>
      <c r="D28188" s="159">
        <v>241.87</v>
      </c>
    </row>
    <row r="28189" spans="3:4" ht="15" hidden="1" customHeight="1" x14ac:dyDescent="0.25">
      <c r="C28189" s="160" t="s">
        <v>552</v>
      </c>
      <c r="D28189" s="161">
        <v>643.41</v>
      </c>
    </row>
    <row r="28190" spans="3:4" ht="15" hidden="1" customHeight="1" x14ac:dyDescent="0.25">
      <c r="C28190" s="158" t="s">
        <v>550</v>
      </c>
      <c r="D28190" s="159">
        <v>642.1</v>
      </c>
    </row>
    <row r="28191" spans="3:4" ht="15" hidden="1" customHeight="1" x14ac:dyDescent="0.25">
      <c r="C28191" s="160" t="s">
        <v>309</v>
      </c>
      <c r="D28191" s="161">
        <v>596.49</v>
      </c>
    </row>
    <row r="28192" spans="3:4" ht="15" hidden="1" customHeight="1" x14ac:dyDescent="0.25">
      <c r="C28192" s="158" t="s">
        <v>558</v>
      </c>
      <c r="D28192" s="159">
        <v>418.76</v>
      </c>
    </row>
    <row r="28193" spans="3:4" ht="15" hidden="1" customHeight="1" x14ac:dyDescent="0.25">
      <c r="C28193" s="160" t="s">
        <v>307</v>
      </c>
      <c r="D28193" s="161">
        <v>13.68</v>
      </c>
    </row>
    <row r="28194" spans="3:4" ht="15" hidden="1" customHeight="1" x14ac:dyDescent="0.25">
      <c r="C28194" s="158" t="s">
        <v>546</v>
      </c>
      <c r="D28194" s="159">
        <v>507.77</v>
      </c>
    </row>
    <row r="28195" spans="3:4" ht="15" hidden="1" customHeight="1" x14ac:dyDescent="0.25">
      <c r="C28195" s="160" t="s">
        <v>539</v>
      </c>
      <c r="D28195" s="161">
        <v>1209.17</v>
      </c>
    </row>
    <row r="28196" spans="3:4" ht="15" hidden="1" customHeight="1" x14ac:dyDescent="0.25">
      <c r="C28196" s="158" t="s">
        <v>308</v>
      </c>
      <c r="D28196" s="159">
        <v>918.95</v>
      </c>
    </row>
    <row r="28197" spans="3:4" ht="15" hidden="1" customHeight="1" x14ac:dyDescent="0.25">
      <c r="C28197" s="160" t="s">
        <v>553</v>
      </c>
      <c r="D28197" s="161">
        <v>225.84</v>
      </c>
    </row>
    <row r="28198" spans="3:4" ht="15" hidden="1" customHeight="1" x14ac:dyDescent="0.25">
      <c r="C28198" s="158" t="s">
        <v>543</v>
      </c>
      <c r="D28198" s="159">
        <v>840.68</v>
      </c>
    </row>
    <row r="28199" spans="3:4" ht="15" hidden="1" customHeight="1" x14ac:dyDescent="0.25">
      <c r="C28199" s="160" t="s">
        <v>545</v>
      </c>
      <c r="D28199" s="161">
        <v>1028.3900000000001</v>
      </c>
    </row>
    <row r="28200" spans="3:4" ht="15" hidden="1" customHeight="1" x14ac:dyDescent="0.25">
      <c r="C28200" s="158" t="s">
        <v>552</v>
      </c>
      <c r="D28200" s="159">
        <v>1215.78</v>
      </c>
    </row>
    <row r="28201" spans="3:4" ht="15" hidden="1" customHeight="1" x14ac:dyDescent="0.25">
      <c r="C28201" s="160" t="s">
        <v>309</v>
      </c>
      <c r="D28201" s="161">
        <v>172.13</v>
      </c>
    </row>
    <row r="28202" spans="3:4" ht="15" hidden="1" customHeight="1" x14ac:dyDescent="0.25">
      <c r="C28202" s="158" t="s">
        <v>540</v>
      </c>
      <c r="D28202" s="159">
        <v>334.56</v>
      </c>
    </row>
    <row r="28203" spans="3:4" ht="15" hidden="1" customHeight="1" x14ac:dyDescent="0.25">
      <c r="C28203" s="160" t="s">
        <v>543</v>
      </c>
      <c r="D28203" s="161">
        <v>503.42</v>
      </c>
    </row>
    <row r="28204" spans="3:4" ht="15" hidden="1" customHeight="1" x14ac:dyDescent="0.25">
      <c r="C28204" s="158" t="s">
        <v>308</v>
      </c>
      <c r="D28204" s="159">
        <v>591.6</v>
      </c>
    </row>
    <row r="28205" spans="3:4" ht="15" hidden="1" customHeight="1" x14ac:dyDescent="0.25">
      <c r="C28205" s="160" t="s">
        <v>549</v>
      </c>
      <c r="D28205" s="161">
        <v>409.25</v>
      </c>
    </row>
    <row r="28206" spans="3:4" ht="15" hidden="1" customHeight="1" x14ac:dyDescent="0.25">
      <c r="C28206" s="158" t="s">
        <v>539</v>
      </c>
      <c r="D28206" s="159">
        <v>561.79</v>
      </c>
    </row>
    <row r="28207" spans="3:4" ht="15" hidden="1" customHeight="1" x14ac:dyDescent="0.25">
      <c r="C28207" s="160" t="s">
        <v>543</v>
      </c>
      <c r="D28207" s="161">
        <v>188.49</v>
      </c>
    </row>
    <row r="28208" spans="3:4" ht="15" hidden="1" customHeight="1" x14ac:dyDescent="0.25">
      <c r="C28208" s="158" t="s">
        <v>554</v>
      </c>
      <c r="D28208" s="159">
        <v>737.09</v>
      </c>
    </row>
    <row r="28209" spans="3:4" ht="15" hidden="1" customHeight="1" x14ac:dyDescent="0.25">
      <c r="C28209" s="160" t="s">
        <v>556</v>
      </c>
      <c r="D28209" s="161">
        <v>844.81</v>
      </c>
    </row>
    <row r="28210" spans="3:4" ht="15" hidden="1" customHeight="1" x14ac:dyDescent="0.25">
      <c r="C28210" s="158" t="s">
        <v>540</v>
      </c>
      <c r="D28210" s="159">
        <v>375.6</v>
      </c>
    </row>
    <row r="28211" spans="3:4" ht="15" hidden="1" customHeight="1" x14ac:dyDescent="0.25">
      <c r="C28211" s="160" t="s">
        <v>550</v>
      </c>
      <c r="D28211" s="161">
        <v>586.47</v>
      </c>
    </row>
    <row r="28212" spans="3:4" ht="15" hidden="1" customHeight="1" x14ac:dyDescent="0.25">
      <c r="C28212" s="158" t="s">
        <v>551</v>
      </c>
      <c r="D28212" s="159">
        <v>838.22</v>
      </c>
    </row>
    <row r="28213" spans="3:4" ht="15" hidden="1" customHeight="1" x14ac:dyDescent="0.25">
      <c r="C28213" s="160" t="s">
        <v>547</v>
      </c>
      <c r="D28213" s="161">
        <v>1128.53</v>
      </c>
    </row>
    <row r="28214" spans="3:4" ht="15" hidden="1" customHeight="1" x14ac:dyDescent="0.25">
      <c r="C28214" s="158" t="s">
        <v>551</v>
      </c>
      <c r="D28214" s="159">
        <v>531.71</v>
      </c>
    </row>
    <row r="28215" spans="3:4" ht="15" hidden="1" customHeight="1" x14ac:dyDescent="0.25">
      <c r="C28215" s="160" t="s">
        <v>547</v>
      </c>
      <c r="D28215" s="161">
        <v>506.37</v>
      </c>
    </row>
    <row r="28216" spans="3:4" ht="15" hidden="1" customHeight="1" x14ac:dyDescent="0.25">
      <c r="C28216" s="158" t="s">
        <v>551</v>
      </c>
      <c r="D28216" s="159">
        <v>1109.1500000000001</v>
      </c>
    </row>
    <row r="28217" spans="3:4" ht="15" hidden="1" customHeight="1" x14ac:dyDescent="0.25">
      <c r="C28217" s="160" t="s">
        <v>549</v>
      </c>
      <c r="D28217" s="161">
        <v>568.54999999999995</v>
      </c>
    </row>
    <row r="28218" spans="3:4" ht="15" hidden="1" customHeight="1" x14ac:dyDescent="0.25">
      <c r="C28218" s="158" t="s">
        <v>552</v>
      </c>
      <c r="D28218" s="159">
        <v>712.87</v>
      </c>
    </row>
    <row r="28219" spans="3:4" ht="15" hidden="1" customHeight="1" x14ac:dyDescent="0.25">
      <c r="C28219" s="160" t="s">
        <v>539</v>
      </c>
      <c r="D28219" s="161">
        <v>1042.6300000000001</v>
      </c>
    </row>
    <row r="28220" spans="3:4" ht="15" hidden="1" customHeight="1" x14ac:dyDescent="0.25">
      <c r="C28220" s="158" t="s">
        <v>543</v>
      </c>
      <c r="D28220" s="159">
        <v>714.78</v>
      </c>
    </row>
    <row r="28221" spans="3:4" ht="15" hidden="1" customHeight="1" x14ac:dyDescent="0.25">
      <c r="C28221" s="160" t="s">
        <v>551</v>
      </c>
      <c r="D28221" s="161">
        <v>643.71</v>
      </c>
    </row>
    <row r="28222" spans="3:4" ht="15" hidden="1" customHeight="1" x14ac:dyDescent="0.25">
      <c r="C28222" s="158" t="s">
        <v>307</v>
      </c>
      <c r="D28222" s="159">
        <v>777.32</v>
      </c>
    </row>
    <row r="28223" spans="3:4" ht="15" hidden="1" customHeight="1" x14ac:dyDescent="0.25">
      <c r="C28223" s="160" t="s">
        <v>312</v>
      </c>
      <c r="D28223" s="161">
        <v>357.25</v>
      </c>
    </row>
    <row r="28224" spans="3:4" ht="15" hidden="1" customHeight="1" x14ac:dyDescent="0.25">
      <c r="C28224" s="158" t="s">
        <v>309</v>
      </c>
      <c r="D28224" s="159">
        <v>47.57</v>
      </c>
    </row>
    <row r="28225" spans="3:4" ht="15" hidden="1" customHeight="1" x14ac:dyDescent="0.25">
      <c r="C28225" s="160" t="s">
        <v>552</v>
      </c>
      <c r="D28225" s="161">
        <v>357.1</v>
      </c>
    </row>
    <row r="28226" spans="3:4" ht="15" hidden="1" customHeight="1" x14ac:dyDescent="0.25">
      <c r="C28226" s="158" t="s">
        <v>542</v>
      </c>
      <c r="D28226" s="159">
        <v>604.11</v>
      </c>
    </row>
    <row r="28227" spans="3:4" ht="15" hidden="1" customHeight="1" x14ac:dyDescent="0.25">
      <c r="C28227" s="160" t="s">
        <v>546</v>
      </c>
      <c r="D28227" s="161">
        <v>464.16</v>
      </c>
    </row>
    <row r="28228" spans="3:4" ht="15" hidden="1" customHeight="1" x14ac:dyDescent="0.25">
      <c r="C28228" s="158" t="s">
        <v>308</v>
      </c>
      <c r="D28228" s="159">
        <v>1077.23</v>
      </c>
    </row>
    <row r="28229" spans="3:4" ht="15" hidden="1" customHeight="1" x14ac:dyDescent="0.25">
      <c r="C28229" s="160" t="s">
        <v>547</v>
      </c>
      <c r="D28229" s="161">
        <v>495.24</v>
      </c>
    </row>
    <row r="28230" spans="3:4" ht="15" hidden="1" customHeight="1" x14ac:dyDescent="0.25">
      <c r="C28230" s="158" t="s">
        <v>552</v>
      </c>
      <c r="D28230" s="159">
        <v>1273.6300000000001</v>
      </c>
    </row>
    <row r="28231" spans="3:4" ht="15" hidden="1" customHeight="1" x14ac:dyDescent="0.25">
      <c r="C28231" s="160" t="s">
        <v>539</v>
      </c>
      <c r="D28231" s="161">
        <v>875.38</v>
      </c>
    </row>
    <row r="28232" spans="3:4" ht="15" hidden="1" customHeight="1" x14ac:dyDescent="0.25">
      <c r="C28232" s="158" t="s">
        <v>556</v>
      </c>
      <c r="D28232" s="159">
        <v>342.27</v>
      </c>
    </row>
    <row r="28233" spans="3:4" ht="15" hidden="1" customHeight="1" x14ac:dyDescent="0.25">
      <c r="C28233" s="160" t="s">
        <v>546</v>
      </c>
      <c r="D28233" s="161">
        <v>425.78</v>
      </c>
    </row>
    <row r="28234" spans="3:4" ht="15" hidden="1" customHeight="1" x14ac:dyDescent="0.25">
      <c r="C28234" s="158" t="s">
        <v>548</v>
      </c>
      <c r="D28234" s="159">
        <v>898.21</v>
      </c>
    </row>
    <row r="28235" spans="3:4" ht="15" hidden="1" customHeight="1" x14ac:dyDescent="0.25">
      <c r="C28235" s="160" t="s">
        <v>543</v>
      </c>
      <c r="D28235" s="161">
        <v>43.41</v>
      </c>
    </row>
    <row r="28236" spans="3:4" ht="15" hidden="1" customHeight="1" x14ac:dyDescent="0.25">
      <c r="C28236" s="158" t="s">
        <v>553</v>
      </c>
      <c r="D28236" s="159">
        <v>750.69</v>
      </c>
    </row>
    <row r="28237" spans="3:4" ht="15" hidden="1" customHeight="1" x14ac:dyDescent="0.25">
      <c r="C28237" s="160" t="s">
        <v>548</v>
      </c>
      <c r="D28237" s="161">
        <v>390.14</v>
      </c>
    </row>
    <row r="28238" spans="3:4" ht="15" hidden="1" customHeight="1" x14ac:dyDescent="0.25">
      <c r="C28238" s="158" t="s">
        <v>549</v>
      </c>
      <c r="D28238" s="159">
        <v>1047.68</v>
      </c>
    </row>
    <row r="28239" spans="3:4" ht="15" hidden="1" customHeight="1" x14ac:dyDescent="0.25">
      <c r="C28239" s="160" t="s">
        <v>553</v>
      </c>
      <c r="D28239" s="161">
        <v>1207.6199999999999</v>
      </c>
    </row>
    <row r="28240" spans="3:4" ht="15" hidden="1" customHeight="1" x14ac:dyDescent="0.25">
      <c r="C28240" s="158" t="s">
        <v>539</v>
      </c>
      <c r="D28240" s="159">
        <v>1272.1300000000001</v>
      </c>
    </row>
    <row r="28241" spans="3:4" ht="15" hidden="1" customHeight="1" x14ac:dyDescent="0.25">
      <c r="C28241" s="160" t="s">
        <v>545</v>
      </c>
      <c r="D28241" s="161">
        <v>556.80999999999995</v>
      </c>
    </row>
    <row r="28242" spans="3:4" ht="15" hidden="1" customHeight="1" x14ac:dyDescent="0.25">
      <c r="C28242" s="158" t="s">
        <v>540</v>
      </c>
      <c r="D28242" s="159">
        <v>376.64</v>
      </c>
    </row>
    <row r="28243" spans="3:4" ht="15" hidden="1" customHeight="1" x14ac:dyDescent="0.25">
      <c r="C28243" s="160" t="s">
        <v>307</v>
      </c>
      <c r="D28243" s="161">
        <v>272.36</v>
      </c>
    </row>
    <row r="28244" spans="3:4" ht="15" hidden="1" customHeight="1" x14ac:dyDescent="0.25">
      <c r="C28244" s="158" t="s">
        <v>551</v>
      </c>
      <c r="D28244" s="159">
        <v>930.48</v>
      </c>
    </row>
    <row r="28245" spans="3:4" ht="15" hidden="1" customHeight="1" x14ac:dyDescent="0.25">
      <c r="C28245" s="160" t="s">
        <v>547</v>
      </c>
      <c r="D28245" s="161">
        <v>1180.23</v>
      </c>
    </row>
    <row r="28246" spans="3:4" ht="15" hidden="1" customHeight="1" x14ac:dyDescent="0.25">
      <c r="C28246" s="158" t="s">
        <v>542</v>
      </c>
      <c r="D28246" s="159">
        <v>681.56</v>
      </c>
    </row>
    <row r="28247" spans="3:4" ht="15" hidden="1" customHeight="1" x14ac:dyDescent="0.25">
      <c r="C28247" s="160" t="s">
        <v>542</v>
      </c>
      <c r="D28247" s="161">
        <v>444.38</v>
      </c>
    </row>
    <row r="28248" spans="3:4" ht="15" hidden="1" customHeight="1" x14ac:dyDescent="0.25">
      <c r="C28248" s="158" t="s">
        <v>308</v>
      </c>
      <c r="D28248" s="159">
        <v>1123.24</v>
      </c>
    </row>
    <row r="28249" spans="3:4" ht="15" hidden="1" customHeight="1" x14ac:dyDescent="0.25">
      <c r="C28249" s="160" t="s">
        <v>307</v>
      </c>
      <c r="D28249" s="161">
        <v>1030.1300000000001</v>
      </c>
    </row>
    <row r="28250" spans="3:4" ht="15" hidden="1" customHeight="1" x14ac:dyDescent="0.25">
      <c r="C28250" s="158" t="s">
        <v>544</v>
      </c>
      <c r="D28250" s="159">
        <v>1286.81</v>
      </c>
    </row>
    <row r="28251" spans="3:4" ht="15" hidden="1" customHeight="1" x14ac:dyDescent="0.25">
      <c r="C28251" s="160" t="s">
        <v>545</v>
      </c>
      <c r="D28251" s="161">
        <v>1209.78</v>
      </c>
    </row>
    <row r="28252" spans="3:4" ht="15" hidden="1" customHeight="1" x14ac:dyDescent="0.25">
      <c r="C28252" s="158" t="s">
        <v>540</v>
      </c>
      <c r="D28252" s="159">
        <v>71.569999999999993</v>
      </c>
    </row>
    <row r="28253" spans="3:4" ht="15" hidden="1" customHeight="1" x14ac:dyDescent="0.25">
      <c r="C28253" s="160" t="s">
        <v>543</v>
      </c>
      <c r="D28253" s="161">
        <v>1083.3900000000001</v>
      </c>
    </row>
    <row r="28254" spans="3:4" ht="15" hidden="1" customHeight="1" x14ac:dyDescent="0.25">
      <c r="C28254" s="158" t="s">
        <v>556</v>
      </c>
      <c r="D28254" s="159">
        <v>1124.94</v>
      </c>
    </row>
    <row r="28255" spans="3:4" ht="15" hidden="1" customHeight="1" x14ac:dyDescent="0.25">
      <c r="C28255" s="160" t="s">
        <v>307</v>
      </c>
      <c r="D28255" s="161">
        <v>1233.33</v>
      </c>
    </row>
    <row r="28256" spans="3:4" ht="15" hidden="1" customHeight="1" x14ac:dyDescent="0.25">
      <c r="C28256" s="158" t="s">
        <v>542</v>
      </c>
      <c r="D28256" s="159">
        <v>711.48</v>
      </c>
    </row>
    <row r="28257" spans="3:4" ht="15" hidden="1" customHeight="1" x14ac:dyDescent="0.25">
      <c r="C28257" s="160" t="s">
        <v>543</v>
      </c>
      <c r="D28257" s="161">
        <v>1042.07</v>
      </c>
    </row>
    <row r="28258" spans="3:4" ht="15" hidden="1" customHeight="1" x14ac:dyDescent="0.25">
      <c r="C28258" s="158" t="s">
        <v>540</v>
      </c>
      <c r="D28258" s="159">
        <v>1231.05</v>
      </c>
    </row>
    <row r="28259" spans="3:4" ht="15" hidden="1" customHeight="1" x14ac:dyDescent="0.25">
      <c r="C28259" s="160" t="s">
        <v>542</v>
      </c>
      <c r="D28259" s="161">
        <v>154.11000000000001</v>
      </c>
    </row>
    <row r="28260" spans="3:4" ht="15" hidden="1" customHeight="1" x14ac:dyDescent="0.25">
      <c r="C28260" s="158" t="s">
        <v>546</v>
      </c>
      <c r="D28260" s="159">
        <v>769.24</v>
      </c>
    </row>
    <row r="28261" spans="3:4" ht="15" hidden="1" customHeight="1" x14ac:dyDescent="0.25">
      <c r="C28261" s="160" t="s">
        <v>546</v>
      </c>
      <c r="D28261" s="161">
        <v>566.65</v>
      </c>
    </row>
    <row r="28262" spans="3:4" ht="15" hidden="1" customHeight="1" x14ac:dyDescent="0.25">
      <c r="C28262" s="158" t="s">
        <v>540</v>
      </c>
      <c r="D28262" s="159">
        <v>398.83</v>
      </c>
    </row>
    <row r="28263" spans="3:4" ht="15" hidden="1" customHeight="1" x14ac:dyDescent="0.25">
      <c r="C28263" s="160" t="s">
        <v>309</v>
      </c>
      <c r="D28263" s="161">
        <v>864.39</v>
      </c>
    </row>
    <row r="28264" spans="3:4" ht="15" hidden="1" customHeight="1" x14ac:dyDescent="0.25">
      <c r="C28264" s="158" t="s">
        <v>312</v>
      </c>
      <c r="D28264" s="159">
        <v>847.47</v>
      </c>
    </row>
    <row r="28265" spans="3:4" ht="15" hidden="1" customHeight="1" x14ac:dyDescent="0.25">
      <c r="C28265" s="160" t="s">
        <v>550</v>
      </c>
      <c r="D28265" s="161">
        <v>227.35</v>
      </c>
    </row>
    <row r="28266" spans="3:4" ht="15" hidden="1" customHeight="1" x14ac:dyDescent="0.25">
      <c r="C28266" s="158" t="s">
        <v>309</v>
      </c>
      <c r="D28266" s="159">
        <v>223.28</v>
      </c>
    </row>
    <row r="28267" spans="3:4" ht="15" hidden="1" customHeight="1" x14ac:dyDescent="0.25">
      <c r="C28267" s="160" t="s">
        <v>546</v>
      </c>
      <c r="D28267" s="161">
        <v>358.86</v>
      </c>
    </row>
    <row r="28268" spans="3:4" ht="15" hidden="1" customHeight="1" x14ac:dyDescent="0.25">
      <c r="C28268" s="158" t="s">
        <v>557</v>
      </c>
      <c r="D28268" s="159">
        <v>1121.48</v>
      </c>
    </row>
    <row r="28269" spans="3:4" ht="15" hidden="1" customHeight="1" x14ac:dyDescent="0.25">
      <c r="C28269" s="160" t="s">
        <v>308</v>
      </c>
      <c r="D28269" s="161">
        <v>263.06</v>
      </c>
    </row>
    <row r="28270" spans="3:4" ht="15" hidden="1" customHeight="1" x14ac:dyDescent="0.25">
      <c r="C28270" s="158" t="s">
        <v>549</v>
      </c>
      <c r="D28270" s="159">
        <v>559.83000000000004</v>
      </c>
    </row>
    <row r="28271" spans="3:4" ht="15" hidden="1" customHeight="1" x14ac:dyDescent="0.25">
      <c r="C28271" s="160" t="s">
        <v>312</v>
      </c>
      <c r="D28271" s="161">
        <v>404.9</v>
      </c>
    </row>
    <row r="28272" spans="3:4" ht="15" hidden="1" customHeight="1" x14ac:dyDescent="0.25">
      <c r="C28272" s="158" t="s">
        <v>548</v>
      </c>
      <c r="D28272" s="159">
        <v>582.95000000000005</v>
      </c>
    </row>
    <row r="28273" spans="3:4" ht="15" hidden="1" customHeight="1" x14ac:dyDescent="0.25">
      <c r="C28273" s="160" t="s">
        <v>542</v>
      </c>
      <c r="D28273" s="161">
        <v>848.16</v>
      </c>
    </row>
    <row r="28274" spans="3:4" ht="15" hidden="1" customHeight="1" x14ac:dyDescent="0.25">
      <c r="C28274" s="158" t="s">
        <v>555</v>
      </c>
      <c r="D28274" s="159">
        <v>1235.75</v>
      </c>
    </row>
    <row r="28275" spans="3:4" ht="15" hidden="1" customHeight="1" x14ac:dyDescent="0.25">
      <c r="C28275" s="160" t="s">
        <v>539</v>
      </c>
      <c r="D28275" s="161">
        <v>437</v>
      </c>
    </row>
    <row r="28276" spans="3:4" ht="15" hidden="1" customHeight="1" x14ac:dyDescent="0.25">
      <c r="C28276" s="158" t="s">
        <v>554</v>
      </c>
      <c r="D28276" s="159">
        <v>1299.6300000000001</v>
      </c>
    </row>
    <row r="28277" spans="3:4" ht="15" hidden="1" customHeight="1" x14ac:dyDescent="0.25">
      <c r="C28277" s="160" t="s">
        <v>553</v>
      </c>
      <c r="D28277" s="161">
        <v>1001.54</v>
      </c>
    </row>
    <row r="28278" spans="3:4" ht="15" hidden="1" customHeight="1" x14ac:dyDescent="0.25">
      <c r="C28278" s="158" t="s">
        <v>309</v>
      </c>
      <c r="D28278" s="159">
        <v>829.98</v>
      </c>
    </row>
    <row r="28279" spans="3:4" ht="15" hidden="1" customHeight="1" x14ac:dyDescent="0.25">
      <c r="C28279" s="160" t="s">
        <v>540</v>
      </c>
      <c r="D28279" s="161">
        <v>132.88</v>
      </c>
    </row>
    <row r="28280" spans="3:4" ht="15" hidden="1" customHeight="1" x14ac:dyDescent="0.25">
      <c r="C28280" s="158" t="s">
        <v>550</v>
      </c>
      <c r="D28280" s="159">
        <v>527.16999999999996</v>
      </c>
    </row>
    <row r="28281" spans="3:4" ht="15" hidden="1" customHeight="1" x14ac:dyDescent="0.25">
      <c r="C28281" s="160" t="s">
        <v>307</v>
      </c>
      <c r="D28281" s="161">
        <v>453.53</v>
      </c>
    </row>
    <row r="28282" spans="3:4" ht="15" hidden="1" customHeight="1" x14ac:dyDescent="0.25">
      <c r="C28282" s="158" t="s">
        <v>309</v>
      </c>
      <c r="D28282" s="159">
        <v>130.84</v>
      </c>
    </row>
    <row r="28283" spans="3:4" ht="15" hidden="1" customHeight="1" x14ac:dyDescent="0.25">
      <c r="C28283" s="160" t="s">
        <v>546</v>
      </c>
      <c r="D28283" s="161">
        <v>191.49</v>
      </c>
    </row>
    <row r="28284" spans="3:4" ht="15" hidden="1" customHeight="1" x14ac:dyDescent="0.25">
      <c r="C28284" s="158" t="s">
        <v>544</v>
      </c>
      <c r="D28284" s="159">
        <v>948.26</v>
      </c>
    </row>
    <row r="28285" spans="3:4" ht="15" hidden="1" customHeight="1" x14ac:dyDescent="0.25">
      <c r="C28285" s="160" t="s">
        <v>553</v>
      </c>
      <c r="D28285" s="161">
        <v>1230.02</v>
      </c>
    </row>
    <row r="28286" spans="3:4" ht="15" hidden="1" customHeight="1" x14ac:dyDescent="0.25">
      <c r="C28286" s="158" t="s">
        <v>542</v>
      </c>
      <c r="D28286" s="159">
        <v>827.11</v>
      </c>
    </row>
    <row r="28287" spans="3:4" ht="15" hidden="1" customHeight="1" x14ac:dyDescent="0.25">
      <c r="C28287" s="160" t="s">
        <v>312</v>
      </c>
      <c r="D28287" s="161">
        <v>523.21</v>
      </c>
    </row>
    <row r="28288" spans="3:4" ht="15" hidden="1" customHeight="1" x14ac:dyDescent="0.25">
      <c r="C28288" s="158" t="s">
        <v>548</v>
      </c>
      <c r="D28288" s="159">
        <v>698.67</v>
      </c>
    </row>
    <row r="28289" spans="3:4" ht="15" hidden="1" customHeight="1" x14ac:dyDescent="0.25">
      <c r="C28289" s="160" t="s">
        <v>548</v>
      </c>
      <c r="D28289" s="161">
        <v>709.3</v>
      </c>
    </row>
    <row r="28290" spans="3:4" ht="15" hidden="1" customHeight="1" x14ac:dyDescent="0.25">
      <c r="C28290" s="158" t="s">
        <v>543</v>
      </c>
      <c r="D28290" s="159">
        <v>214.25</v>
      </c>
    </row>
    <row r="28291" spans="3:4" ht="15" hidden="1" customHeight="1" x14ac:dyDescent="0.25">
      <c r="C28291" s="160" t="s">
        <v>309</v>
      </c>
      <c r="D28291" s="161">
        <v>775.43</v>
      </c>
    </row>
    <row r="28292" spans="3:4" ht="15" hidden="1" customHeight="1" x14ac:dyDescent="0.25">
      <c r="C28292" s="158" t="s">
        <v>543</v>
      </c>
      <c r="D28292" s="159">
        <v>50.25</v>
      </c>
    </row>
    <row r="28293" spans="3:4" ht="15" hidden="1" customHeight="1" x14ac:dyDescent="0.25">
      <c r="C28293" s="160" t="s">
        <v>557</v>
      </c>
      <c r="D28293" s="161">
        <v>641.6</v>
      </c>
    </row>
    <row r="28294" spans="3:4" ht="15" hidden="1" customHeight="1" x14ac:dyDescent="0.25">
      <c r="C28294" s="158" t="s">
        <v>307</v>
      </c>
      <c r="D28294" s="159">
        <v>533.36</v>
      </c>
    </row>
    <row r="28295" spans="3:4" ht="15" hidden="1" customHeight="1" x14ac:dyDescent="0.25">
      <c r="C28295" s="160" t="s">
        <v>556</v>
      </c>
      <c r="D28295" s="161">
        <v>293.57</v>
      </c>
    </row>
    <row r="28296" spans="3:4" ht="15" hidden="1" customHeight="1" x14ac:dyDescent="0.25">
      <c r="C28296" s="158" t="s">
        <v>548</v>
      </c>
      <c r="D28296" s="159">
        <v>246.55</v>
      </c>
    </row>
    <row r="28297" spans="3:4" ht="15" hidden="1" customHeight="1" x14ac:dyDescent="0.25">
      <c r="C28297" s="160" t="s">
        <v>555</v>
      </c>
      <c r="D28297" s="161">
        <v>265.95</v>
      </c>
    </row>
    <row r="28298" spans="3:4" ht="15" hidden="1" customHeight="1" x14ac:dyDescent="0.25">
      <c r="C28298" s="158" t="s">
        <v>545</v>
      </c>
      <c r="D28298" s="159">
        <v>1229.93</v>
      </c>
    </row>
    <row r="28299" spans="3:4" ht="15" hidden="1" customHeight="1" x14ac:dyDescent="0.25">
      <c r="C28299" s="160" t="s">
        <v>546</v>
      </c>
      <c r="D28299" s="161">
        <v>966.24</v>
      </c>
    </row>
    <row r="28300" spans="3:4" ht="15" hidden="1" customHeight="1" x14ac:dyDescent="0.25">
      <c r="C28300" s="158" t="s">
        <v>308</v>
      </c>
      <c r="D28300" s="159">
        <v>208.11</v>
      </c>
    </row>
    <row r="28301" spans="3:4" ht="15" hidden="1" customHeight="1" x14ac:dyDescent="0.25">
      <c r="C28301" s="160" t="s">
        <v>308</v>
      </c>
      <c r="D28301" s="161">
        <v>423.26</v>
      </c>
    </row>
    <row r="28302" spans="3:4" ht="15" hidden="1" customHeight="1" x14ac:dyDescent="0.25">
      <c r="C28302" s="158" t="s">
        <v>549</v>
      </c>
      <c r="D28302" s="159">
        <v>1088.78</v>
      </c>
    </row>
    <row r="28303" spans="3:4" ht="15" hidden="1" customHeight="1" x14ac:dyDescent="0.25">
      <c r="C28303" s="160" t="s">
        <v>539</v>
      </c>
      <c r="D28303" s="161">
        <v>264.26</v>
      </c>
    </row>
    <row r="28304" spans="3:4" ht="15" hidden="1" customHeight="1" x14ac:dyDescent="0.25">
      <c r="C28304" s="158" t="s">
        <v>543</v>
      </c>
      <c r="D28304" s="159">
        <v>1142.24</v>
      </c>
    </row>
    <row r="28305" spans="3:4" ht="15" hidden="1" customHeight="1" x14ac:dyDescent="0.25">
      <c r="C28305" s="160" t="s">
        <v>312</v>
      </c>
      <c r="D28305" s="161">
        <v>1194.6600000000001</v>
      </c>
    </row>
    <row r="28306" spans="3:4" ht="15" hidden="1" customHeight="1" x14ac:dyDescent="0.25">
      <c r="C28306" s="158" t="s">
        <v>308</v>
      </c>
      <c r="D28306" s="159">
        <v>201.92</v>
      </c>
    </row>
    <row r="28307" spans="3:4" ht="15" hidden="1" customHeight="1" x14ac:dyDescent="0.25">
      <c r="C28307" s="160" t="s">
        <v>307</v>
      </c>
      <c r="D28307" s="161">
        <v>799.25</v>
      </c>
    </row>
    <row r="28308" spans="3:4" ht="15" hidden="1" customHeight="1" x14ac:dyDescent="0.25">
      <c r="C28308" s="158" t="s">
        <v>308</v>
      </c>
      <c r="D28308" s="159">
        <v>1090.6600000000001</v>
      </c>
    </row>
    <row r="28309" spans="3:4" ht="15" hidden="1" customHeight="1" x14ac:dyDescent="0.25">
      <c r="C28309" s="160" t="s">
        <v>309</v>
      </c>
      <c r="D28309" s="161">
        <v>1246.4000000000001</v>
      </c>
    </row>
    <row r="28310" spans="3:4" ht="15" hidden="1" customHeight="1" x14ac:dyDescent="0.25">
      <c r="C28310" s="158" t="s">
        <v>547</v>
      </c>
      <c r="D28310" s="159">
        <v>949.71</v>
      </c>
    </row>
    <row r="28311" spans="3:4" ht="15" hidden="1" customHeight="1" x14ac:dyDescent="0.25">
      <c r="C28311" s="160" t="s">
        <v>551</v>
      </c>
      <c r="D28311" s="161">
        <v>943.18</v>
      </c>
    </row>
    <row r="28312" spans="3:4" ht="15" hidden="1" customHeight="1" x14ac:dyDescent="0.25">
      <c r="C28312" s="158" t="s">
        <v>547</v>
      </c>
      <c r="D28312" s="159">
        <v>834.56</v>
      </c>
    </row>
    <row r="28313" spans="3:4" ht="15" hidden="1" customHeight="1" x14ac:dyDescent="0.25">
      <c r="C28313" s="160" t="s">
        <v>551</v>
      </c>
      <c r="D28313" s="161">
        <v>272.02</v>
      </c>
    </row>
    <row r="28314" spans="3:4" ht="15" hidden="1" customHeight="1" x14ac:dyDescent="0.25">
      <c r="C28314" s="158" t="s">
        <v>549</v>
      </c>
      <c r="D28314" s="159">
        <v>505.27</v>
      </c>
    </row>
    <row r="28315" spans="3:4" ht="15" hidden="1" customHeight="1" x14ac:dyDescent="0.25">
      <c r="C28315" s="160" t="s">
        <v>549</v>
      </c>
      <c r="D28315" s="161">
        <v>867.41</v>
      </c>
    </row>
    <row r="28316" spans="3:4" ht="15" hidden="1" customHeight="1" x14ac:dyDescent="0.25">
      <c r="C28316" s="158" t="s">
        <v>553</v>
      </c>
      <c r="D28316" s="159">
        <v>487.18</v>
      </c>
    </row>
    <row r="28317" spans="3:4" ht="15" hidden="1" customHeight="1" x14ac:dyDescent="0.25">
      <c r="C28317" s="160" t="s">
        <v>551</v>
      </c>
      <c r="D28317" s="161">
        <v>829.82</v>
      </c>
    </row>
    <row r="28318" spans="3:4" ht="15" hidden="1" customHeight="1" x14ac:dyDescent="0.25">
      <c r="C28318" s="158" t="s">
        <v>553</v>
      </c>
      <c r="D28318" s="159">
        <v>203.71</v>
      </c>
    </row>
    <row r="28319" spans="3:4" ht="15" hidden="1" customHeight="1" x14ac:dyDescent="0.25">
      <c r="C28319" s="160" t="s">
        <v>546</v>
      </c>
      <c r="D28319" s="161">
        <v>525.32000000000005</v>
      </c>
    </row>
    <row r="28320" spans="3:4" ht="15" hidden="1" customHeight="1" x14ac:dyDescent="0.25">
      <c r="C28320" s="158" t="s">
        <v>539</v>
      </c>
      <c r="D28320" s="159">
        <v>951.39</v>
      </c>
    </row>
    <row r="28321" spans="3:4" ht="15" hidden="1" customHeight="1" x14ac:dyDescent="0.25">
      <c r="C28321" s="160" t="s">
        <v>542</v>
      </c>
      <c r="D28321" s="161">
        <v>423.66</v>
      </c>
    </row>
    <row r="28322" spans="3:4" ht="15" hidden="1" customHeight="1" x14ac:dyDescent="0.25">
      <c r="C28322" s="158" t="s">
        <v>549</v>
      </c>
      <c r="D28322" s="159">
        <v>454.94</v>
      </c>
    </row>
    <row r="28323" spans="3:4" ht="15" hidden="1" customHeight="1" x14ac:dyDescent="0.25">
      <c r="C28323" s="160" t="s">
        <v>546</v>
      </c>
      <c r="D28323" s="161">
        <v>1015.65</v>
      </c>
    </row>
    <row r="28324" spans="3:4" ht="15" hidden="1" customHeight="1" x14ac:dyDescent="0.25">
      <c r="C28324" s="158" t="s">
        <v>545</v>
      </c>
      <c r="D28324" s="159">
        <v>515.07000000000005</v>
      </c>
    </row>
    <row r="28325" spans="3:4" ht="15" hidden="1" customHeight="1" x14ac:dyDescent="0.25">
      <c r="C28325" s="160" t="s">
        <v>553</v>
      </c>
      <c r="D28325" s="161">
        <v>277.97000000000003</v>
      </c>
    </row>
    <row r="28326" spans="3:4" ht="15" hidden="1" customHeight="1" x14ac:dyDescent="0.25">
      <c r="C28326" s="158" t="s">
        <v>553</v>
      </c>
      <c r="D28326" s="159">
        <v>1100.25</v>
      </c>
    </row>
    <row r="28327" spans="3:4" ht="15" hidden="1" customHeight="1" x14ac:dyDescent="0.25">
      <c r="C28327" s="160" t="s">
        <v>558</v>
      </c>
      <c r="D28327" s="161">
        <v>615.82000000000005</v>
      </c>
    </row>
    <row r="28328" spans="3:4" ht="15" hidden="1" customHeight="1" x14ac:dyDescent="0.25">
      <c r="C28328" s="158" t="s">
        <v>550</v>
      </c>
      <c r="D28328" s="159">
        <v>287.97000000000003</v>
      </c>
    </row>
    <row r="28329" spans="3:4" ht="15" hidden="1" customHeight="1" x14ac:dyDescent="0.25">
      <c r="C28329" s="160" t="s">
        <v>309</v>
      </c>
      <c r="D28329" s="161">
        <v>292.86</v>
      </c>
    </row>
    <row r="28330" spans="3:4" ht="15" hidden="1" customHeight="1" x14ac:dyDescent="0.25">
      <c r="C28330" s="158" t="s">
        <v>539</v>
      </c>
      <c r="D28330" s="159">
        <v>907.05</v>
      </c>
    </row>
    <row r="28331" spans="3:4" ht="15" hidden="1" customHeight="1" x14ac:dyDescent="0.25">
      <c r="C28331" s="160" t="s">
        <v>307</v>
      </c>
      <c r="D28331" s="161">
        <v>690.53</v>
      </c>
    </row>
    <row r="28332" spans="3:4" ht="15" hidden="1" customHeight="1" x14ac:dyDescent="0.25">
      <c r="C28332" s="158" t="s">
        <v>546</v>
      </c>
      <c r="D28332" s="159">
        <v>671.54</v>
      </c>
    </row>
    <row r="28333" spans="3:4" ht="15" hidden="1" customHeight="1" x14ac:dyDescent="0.25">
      <c r="C28333" s="160" t="s">
        <v>543</v>
      </c>
      <c r="D28333" s="161">
        <v>1247.5899999999999</v>
      </c>
    </row>
    <row r="28334" spans="3:4" ht="15" hidden="1" customHeight="1" x14ac:dyDescent="0.25">
      <c r="C28334" s="158" t="s">
        <v>555</v>
      </c>
      <c r="D28334" s="159">
        <v>35.840000000000003</v>
      </c>
    </row>
    <row r="28335" spans="3:4" ht="15" hidden="1" customHeight="1" x14ac:dyDescent="0.25">
      <c r="C28335" s="160" t="s">
        <v>307</v>
      </c>
      <c r="D28335" s="161">
        <v>985.56</v>
      </c>
    </row>
    <row r="28336" spans="3:4" ht="15" hidden="1" customHeight="1" x14ac:dyDescent="0.25">
      <c r="C28336" s="158" t="s">
        <v>551</v>
      </c>
      <c r="D28336" s="159">
        <v>104.95</v>
      </c>
    </row>
    <row r="28337" spans="3:4" ht="15" hidden="1" customHeight="1" x14ac:dyDescent="0.25">
      <c r="C28337" s="160" t="s">
        <v>540</v>
      </c>
      <c r="D28337" s="161">
        <v>783.79</v>
      </c>
    </row>
    <row r="28338" spans="3:4" ht="15" hidden="1" customHeight="1" x14ac:dyDescent="0.25">
      <c r="C28338" s="158" t="s">
        <v>551</v>
      </c>
      <c r="D28338" s="159">
        <v>462.06</v>
      </c>
    </row>
    <row r="28339" spans="3:4" ht="15" hidden="1" customHeight="1" x14ac:dyDescent="0.25">
      <c r="C28339" s="160" t="s">
        <v>312</v>
      </c>
      <c r="D28339" s="161">
        <v>375.29</v>
      </c>
    </row>
    <row r="28340" spans="3:4" ht="15" hidden="1" customHeight="1" x14ac:dyDescent="0.25">
      <c r="C28340" s="158" t="s">
        <v>558</v>
      </c>
      <c r="D28340" s="159">
        <v>475.09</v>
      </c>
    </row>
    <row r="28341" spans="3:4" ht="15" hidden="1" customHeight="1" x14ac:dyDescent="0.25">
      <c r="C28341" s="160" t="s">
        <v>539</v>
      </c>
      <c r="D28341" s="161">
        <v>199.49</v>
      </c>
    </row>
    <row r="28342" spans="3:4" ht="15" hidden="1" customHeight="1" x14ac:dyDescent="0.25">
      <c r="C28342" s="158" t="s">
        <v>558</v>
      </c>
      <c r="D28342" s="159">
        <v>50.72</v>
      </c>
    </row>
    <row r="28343" spans="3:4" ht="15" hidden="1" customHeight="1" x14ac:dyDescent="0.25">
      <c r="C28343" s="160" t="s">
        <v>542</v>
      </c>
      <c r="D28343" s="161">
        <v>803.96</v>
      </c>
    </row>
    <row r="28344" spans="3:4" ht="15" hidden="1" customHeight="1" x14ac:dyDescent="0.25">
      <c r="C28344" s="158" t="s">
        <v>554</v>
      </c>
      <c r="D28344" s="159">
        <v>948.35</v>
      </c>
    </row>
    <row r="28345" spans="3:4" ht="15" hidden="1" customHeight="1" x14ac:dyDescent="0.25">
      <c r="C28345" s="160" t="s">
        <v>554</v>
      </c>
      <c r="D28345" s="161">
        <v>800.66</v>
      </c>
    </row>
    <row r="28346" spans="3:4" ht="15" hidden="1" customHeight="1" x14ac:dyDescent="0.25">
      <c r="C28346" s="158" t="s">
        <v>551</v>
      </c>
      <c r="D28346" s="159">
        <v>982.01</v>
      </c>
    </row>
    <row r="28347" spans="3:4" ht="15" hidden="1" customHeight="1" x14ac:dyDescent="0.25">
      <c r="C28347" s="160" t="s">
        <v>556</v>
      </c>
      <c r="D28347" s="161">
        <v>167.91</v>
      </c>
    </row>
    <row r="28348" spans="3:4" ht="15" hidden="1" customHeight="1" x14ac:dyDescent="0.25">
      <c r="C28348" s="158" t="s">
        <v>541</v>
      </c>
      <c r="D28348" s="159">
        <v>574.16999999999996</v>
      </c>
    </row>
    <row r="28349" spans="3:4" ht="15" hidden="1" customHeight="1" x14ac:dyDescent="0.25">
      <c r="C28349" s="160" t="s">
        <v>551</v>
      </c>
      <c r="D28349" s="161">
        <v>931.38</v>
      </c>
    </row>
    <row r="28350" spans="3:4" ht="15" hidden="1" customHeight="1" x14ac:dyDescent="0.25">
      <c r="C28350" s="158" t="s">
        <v>547</v>
      </c>
      <c r="D28350" s="159">
        <v>824.07</v>
      </c>
    </row>
    <row r="28351" spans="3:4" ht="15" hidden="1" customHeight="1" x14ac:dyDescent="0.25">
      <c r="C28351" s="160" t="s">
        <v>551</v>
      </c>
      <c r="D28351" s="161">
        <v>118.64</v>
      </c>
    </row>
    <row r="28352" spans="3:4" ht="15" hidden="1" customHeight="1" x14ac:dyDescent="0.25">
      <c r="C28352" s="158" t="s">
        <v>551</v>
      </c>
      <c r="D28352" s="159">
        <v>982.44</v>
      </c>
    </row>
    <row r="28353" spans="3:4" ht="15" hidden="1" customHeight="1" x14ac:dyDescent="0.25">
      <c r="C28353" s="160" t="s">
        <v>551</v>
      </c>
      <c r="D28353" s="161">
        <v>570.84</v>
      </c>
    </row>
    <row r="28354" spans="3:4" ht="15" hidden="1" customHeight="1" x14ac:dyDescent="0.25">
      <c r="C28354" s="158" t="s">
        <v>545</v>
      </c>
      <c r="D28354" s="159">
        <v>434.19</v>
      </c>
    </row>
    <row r="28355" spans="3:4" ht="15" hidden="1" customHeight="1" x14ac:dyDescent="0.25">
      <c r="C28355" s="160" t="s">
        <v>558</v>
      </c>
      <c r="D28355" s="161">
        <v>295.82</v>
      </c>
    </row>
    <row r="28356" spans="3:4" ht="15" hidden="1" customHeight="1" x14ac:dyDescent="0.25">
      <c r="C28356" s="158" t="s">
        <v>541</v>
      </c>
      <c r="D28356" s="159">
        <v>46.65</v>
      </c>
    </row>
    <row r="28357" spans="3:4" ht="15" hidden="1" customHeight="1" x14ac:dyDescent="0.25">
      <c r="C28357" s="160" t="s">
        <v>542</v>
      </c>
      <c r="D28357" s="161">
        <v>604.02</v>
      </c>
    </row>
    <row r="28358" spans="3:4" ht="15" hidden="1" customHeight="1" x14ac:dyDescent="0.25">
      <c r="C28358" s="158" t="s">
        <v>546</v>
      </c>
      <c r="D28358" s="159">
        <v>67.42</v>
      </c>
    </row>
    <row r="28359" spans="3:4" ht="15" hidden="1" customHeight="1" x14ac:dyDescent="0.25">
      <c r="C28359" s="160" t="s">
        <v>540</v>
      </c>
      <c r="D28359" s="161">
        <v>1274.76</v>
      </c>
    </row>
    <row r="28360" spans="3:4" ht="15" hidden="1" customHeight="1" x14ac:dyDescent="0.25">
      <c r="C28360" s="158" t="s">
        <v>307</v>
      </c>
      <c r="D28360" s="159">
        <v>335.59</v>
      </c>
    </row>
    <row r="28361" spans="3:4" ht="15" hidden="1" customHeight="1" x14ac:dyDescent="0.25">
      <c r="C28361" s="160" t="s">
        <v>307</v>
      </c>
      <c r="D28361" s="161">
        <v>36.25</v>
      </c>
    </row>
    <row r="28362" spans="3:4" ht="15" hidden="1" customHeight="1" x14ac:dyDescent="0.25">
      <c r="C28362" s="158" t="s">
        <v>550</v>
      </c>
      <c r="D28362" s="159">
        <v>679.56</v>
      </c>
    </row>
    <row r="28363" spans="3:4" ht="15" hidden="1" customHeight="1" x14ac:dyDescent="0.25">
      <c r="C28363" s="160" t="s">
        <v>309</v>
      </c>
      <c r="D28363" s="161">
        <v>659.79</v>
      </c>
    </row>
    <row r="28364" spans="3:4" ht="15" hidden="1" customHeight="1" x14ac:dyDescent="0.25">
      <c r="C28364" s="158" t="s">
        <v>541</v>
      </c>
      <c r="D28364" s="159">
        <v>392.89</v>
      </c>
    </row>
    <row r="28365" spans="3:4" ht="15" hidden="1" customHeight="1" x14ac:dyDescent="0.25">
      <c r="C28365" s="160" t="s">
        <v>553</v>
      </c>
      <c r="D28365" s="161">
        <v>635.99</v>
      </c>
    </row>
    <row r="28366" spans="3:4" ht="15" hidden="1" customHeight="1" x14ac:dyDescent="0.25">
      <c r="C28366" s="158" t="s">
        <v>551</v>
      </c>
      <c r="D28366" s="159">
        <v>892.05</v>
      </c>
    </row>
    <row r="28367" spans="3:4" ht="15" hidden="1" customHeight="1" x14ac:dyDescent="0.25">
      <c r="C28367" s="160" t="s">
        <v>558</v>
      </c>
      <c r="D28367" s="161">
        <v>51.1</v>
      </c>
    </row>
    <row r="28368" spans="3:4" ht="15" hidden="1" customHeight="1" x14ac:dyDescent="0.25">
      <c r="C28368" s="158" t="s">
        <v>545</v>
      </c>
      <c r="D28368" s="159">
        <v>1007.08</v>
      </c>
    </row>
    <row r="28369" spans="3:4" ht="15" hidden="1" customHeight="1" x14ac:dyDescent="0.25">
      <c r="C28369" s="160" t="s">
        <v>540</v>
      </c>
      <c r="D28369" s="161">
        <v>690.41</v>
      </c>
    </row>
    <row r="28370" spans="3:4" ht="15" hidden="1" customHeight="1" x14ac:dyDescent="0.25">
      <c r="C28370" s="158" t="s">
        <v>542</v>
      </c>
      <c r="D28370" s="159">
        <v>868.05</v>
      </c>
    </row>
    <row r="28371" spans="3:4" ht="15" hidden="1" customHeight="1" x14ac:dyDescent="0.25">
      <c r="C28371" s="160" t="s">
        <v>552</v>
      </c>
      <c r="D28371" s="161">
        <v>1001.64</v>
      </c>
    </row>
    <row r="28372" spans="3:4" ht="15" hidden="1" customHeight="1" x14ac:dyDescent="0.25">
      <c r="C28372" s="158" t="s">
        <v>307</v>
      </c>
      <c r="D28372" s="159">
        <v>52.48</v>
      </c>
    </row>
    <row r="28373" spans="3:4" ht="15" hidden="1" customHeight="1" x14ac:dyDescent="0.25">
      <c r="C28373" s="160" t="s">
        <v>308</v>
      </c>
      <c r="D28373" s="161">
        <v>778.77</v>
      </c>
    </row>
    <row r="28374" spans="3:4" ht="15" hidden="1" customHeight="1" x14ac:dyDescent="0.25">
      <c r="C28374" s="158" t="s">
        <v>557</v>
      </c>
      <c r="D28374" s="159">
        <v>713.94</v>
      </c>
    </row>
    <row r="28375" spans="3:4" ht="15" hidden="1" customHeight="1" x14ac:dyDescent="0.25">
      <c r="C28375" s="160" t="s">
        <v>542</v>
      </c>
      <c r="D28375" s="161">
        <v>1259.8800000000001</v>
      </c>
    </row>
    <row r="28376" spans="3:4" ht="15" hidden="1" customHeight="1" x14ac:dyDescent="0.25">
      <c r="C28376" s="158" t="s">
        <v>547</v>
      </c>
      <c r="D28376" s="159">
        <v>855.54</v>
      </c>
    </row>
    <row r="28377" spans="3:4" ht="15" hidden="1" customHeight="1" x14ac:dyDescent="0.25">
      <c r="C28377" s="160" t="s">
        <v>312</v>
      </c>
      <c r="D28377" s="161">
        <v>1028.27</v>
      </c>
    </row>
    <row r="28378" spans="3:4" ht="15" hidden="1" customHeight="1" x14ac:dyDescent="0.25">
      <c r="C28378" s="158" t="s">
        <v>558</v>
      </c>
      <c r="D28378" s="159">
        <v>380.32</v>
      </c>
    </row>
    <row r="28379" spans="3:4" ht="15" hidden="1" customHeight="1" x14ac:dyDescent="0.25">
      <c r="C28379" s="160" t="s">
        <v>558</v>
      </c>
      <c r="D28379" s="161">
        <v>377.19</v>
      </c>
    </row>
    <row r="28380" spans="3:4" ht="15" hidden="1" customHeight="1" x14ac:dyDescent="0.25">
      <c r="C28380" s="158" t="s">
        <v>549</v>
      </c>
      <c r="D28380" s="159">
        <v>555.89</v>
      </c>
    </row>
    <row r="28381" spans="3:4" ht="15" hidden="1" customHeight="1" x14ac:dyDescent="0.25">
      <c r="C28381" s="160" t="s">
        <v>539</v>
      </c>
      <c r="D28381" s="161">
        <v>487.87</v>
      </c>
    </row>
    <row r="28382" spans="3:4" ht="15" hidden="1" customHeight="1" x14ac:dyDescent="0.25">
      <c r="C28382" s="158" t="s">
        <v>548</v>
      </c>
      <c r="D28382" s="159">
        <v>658.56</v>
      </c>
    </row>
    <row r="28383" spans="3:4" ht="15" hidden="1" customHeight="1" x14ac:dyDescent="0.25">
      <c r="C28383" s="160" t="s">
        <v>551</v>
      </c>
      <c r="D28383" s="161">
        <v>1094.45</v>
      </c>
    </row>
    <row r="28384" spans="3:4" ht="15" hidden="1" customHeight="1" x14ac:dyDescent="0.25">
      <c r="C28384" s="158" t="s">
        <v>542</v>
      </c>
      <c r="D28384" s="159">
        <v>1221.93</v>
      </c>
    </row>
    <row r="28385" spans="3:4" ht="15" hidden="1" customHeight="1" x14ac:dyDescent="0.25">
      <c r="C28385" s="160" t="s">
        <v>307</v>
      </c>
      <c r="D28385" s="161">
        <v>991.45</v>
      </c>
    </row>
    <row r="28386" spans="3:4" ht="15" hidden="1" customHeight="1" x14ac:dyDescent="0.25">
      <c r="C28386" s="158" t="s">
        <v>539</v>
      </c>
      <c r="D28386" s="159">
        <v>479.71</v>
      </c>
    </row>
    <row r="28387" spans="3:4" ht="15" hidden="1" customHeight="1" x14ac:dyDescent="0.25">
      <c r="C28387" s="160" t="s">
        <v>551</v>
      </c>
      <c r="D28387" s="161">
        <v>675.29</v>
      </c>
    </row>
    <row r="28388" spans="3:4" ht="15" hidden="1" customHeight="1" x14ac:dyDescent="0.25">
      <c r="C28388" s="158" t="s">
        <v>551</v>
      </c>
      <c r="D28388" s="159">
        <v>737.21</v>
      </c>
    </row>
    <row r="28389" spans="3:4" ht="15" hidden="1" customHeight="1" x14ac:dyDescent="0.25">
      <c r="C28389" s="160" t="s">
        <v>550</v>
      </c>
      <c r="D28389" s="161">
        <v>583.59</v>
      </c>
    </row>
    <row r="28390" spans="3:4" ht="15" hidden="1" customHeight="1" x14ac:dyDescent="0.25">
      <c r="C28390" s="158" t="s">
        <v>539</v>
      </c>
      <c r="D28390" s="159">
        <v>737.72</v>
      </c>
    </row>
    <row r="28391" spans="3:4" ht="15" hidden="1" customHeight="1" x14ac:dyDescent="0.25">
      <c r="C28391" s="160" t="s">
        <v>555</v>
      </c>
      <c r="D28391" s="161">
        <v>923.16</v>
      </c>
    </row>
    <row r="28392" spans="3:4" ht="15" hidden="1" customHeight="1" x14ac:dyDescent="0.25">
      <c r="C28392" s="158" t="s">
        <v>549</v>
      </c>
      <c r="D28392" s="159">
        <v>104.33</v>
      </c>
    </row>
    <row r="28393" spans="3:4" ht="15" hidden="1" customHeight="1" x14ac:dyDescent="0.25">
      <c r="C28393" s="160" t="s">
        <v>545</v>
      </c>
      <c r="D28393" s="161">
        <v>796.47</v>
      </c>
    </row>
    <row r="28394" spans="3:4" ht="15" hidden="1" customHeight="1" x14ac:dyDescent="0.25">
      <c r="C28394" s="158" t="s">
        <v>308</v>
      </c>
      <c r="D28394" s="159">
        <v>1153.8399999999999</v>
      </c>
    </row>
    <row r="28395" spans="3:4" ht="15" hidden="1" customHeight="1" x14ac:dyDescent="0.25">
      <c r="C28395" s="160" t="s">
        <v>539</v>
      </c>
      <c r="D28395" s="161">
        <v>958.05</v>
      </c>
    </row>
    <row r="28396" spans="3:4" ht="15" hidden="1" customHeight="1" x14ac:dyDescent="0.25">
      <c r="C28396" s="158" t="s">
        <v>546</v>
      </c>
      <c r="D28396" s="159">
        <v>470.91</v>
      </c>
    </row>
    <row r="28397" spans="3:4" ht="15" hidden="1" customHeight="1" x14ac:dyDescent="0.25">
      <c r="C28397" s="160" t="s">
        <v>543</v>
      </c>
      <c r="D28397" s="161">
        <v>695.74</v>
      </c>
    </row>
    <row r="28398" spans="3:4" ht="15" hidden="1" customHeight="1" x14ac:dyDescent="0.25">
      <c r="C28398" s="158" t="s">
        <v>551</v>
      </c>
      <c r="D28398" s="159">
        <v>109.57</v>
      </c>
    </row>
    <row r="28399" spans="3:4" ht="15" hidden="1" customHeight="1" x14ac:dyDescent="0.25">
      <c r="C28399" s="160" t="s">
        <v>312</v>
      </c>
      <c r="D28399" s="161">
        <v>1006.08</v>
      </c>
    </row>
    <row r="28400" spans="3:4" ht="15" hidden="1" customHeight="1" x14ac:dyDescent="0.25">
      <c r="C28400" s="158" t="s">
        <v>546</v>
      </c>
      <c r="D28400" s="159">
        <v>674.01</v>
      </c>
    </row>
    <row r="28401" spans="3:4" ht="15" hidden="1" customHeight="1" x14ac:dyDescent="0.25">
      <c r="C28401" s="160" t="s">
        <v>545</v>
      </c>
      <c r="D28401" s="161">
        <v>958.29</v>
      </c>
    </row>
    <row r="28402" spans="3:4" ht="15" hidden="1" customHeight="1" x14ac:dyDescent="0.25">
      <c r="C28402" s="158" t="s">
        <v>541</v>
      </c>
      <c r="D28402" s="159">
        <v>244.21</v>
      </c>
    </row>
    <row r="28403" spans="3:4" ht="15" hidden="1" customHeight="1" x14ac:dyDescent="0.25">
      <c r="C28403" s="160" t="s">
        <v>308</v>
      </c>
      <c r="D28403" s="161">
        <v>87.99</v>
      </c>
    </row>
    <row r="28404" spans="3:4" ht="15" hidden="1" customHeight="1" x14ac:dyDescent="0.25">
      <c r="C28404" s="158" t="s">
        <v>553</v>
      </c>
      <c r="D28404" s="159">
        <v>878.98</v>
      </c>
    </row>
    <row r="28405" spans="3:4" ht="15" hidden="1" customHeight="1" x14ac:dyDescent="0.25">
      <c r="C28405" s="160" t="s">
        <v>547</v>
      </c>
      <c r="D28405" s="161">
        <v>576.02</v>
      </c>
    </row>
    <row r="28406" spans="3:4" ht="15" hidden="1" customHeight="1" x14ac:dyDescent="0.25">
      <c r="C28406" s="158" t="s">
        <v>547</v>
      </c>
      <c r="D28406" s="159">
        <v>825.22</v>
      </c>
    </row>
    <row r="28407" spans="3:4" ht="15" hidden="1" customHeight="1" x14ac:dyDescent="0.25">
      <c r="C28407" s="160" t="s">
        <v>547</v>
      </c>
      <c r="D28407" s="161">
        <v>74.44</v>
      </c>
    </row>
    <row r="28408" spans="3:4" ht="15" hidden="1" customHeight="1" x14ac:dyDescent="0.25">
      <c r="C28408" s="158" t="s">
        <v>543</v>
      </c>
      <c r="D28408" s="159">
        <v>705.78</v>
      </c>
    </row>
    <row r="28409" spans="3:4" ht="15" hidden="1" customHeight="1" x14ac:dyDescent="0.25">
      <c r="C28409" s="160" t="s">
        <v>539</v>
      </c>
      <c r="D28409" s="161">
        <v>821.71</v>
      </c>
    </row>
    <row r="28410" spans="3:4" ht="15" hidden="1" customHeight="1" x14ac:dyDescent="0.25">
      <c r="C28410" s="158" t="s">
        <v>545</v>
      </c>
      <c r="D28410" s="159">
        <v>856.66</v>
      </c>
    </row>
    <row r="28411" spans="3:4" ht="15" hidden="1" customHeight="1" x14ac:dyDescent="0.25">
      <c r="C28411" s="160" t="s">
        <v>541</v>
      </c>
      <c r="D28411" s="161">
        <v>753.99</v>
      </c>
    </row>
    <row r="28412" spans="3:4" ht="15" hidden="1" customHeight="1" x14ac:dyDescent="0.25">
      <c r="C28412" s="158" t="s">
        <v>552</v>
      </c>
      <c r="D28412" s="159">
        <v>588.19000000000005</v>
      </c>
    </row>
    <row r="28413" spans="3:4" ht="15" hidden="1" customHeight="1" x14ac:dyDescent="0.25">
      <c r="C28413" s="160" t="s">
        <v>556</v>
      </c>
      <c r="D28413" s="161">
        <v>945.53</v>
      </c>
    </row>
    <row r="28414" spans="3:4" ht="15" hidden="1" customHeight="1" x14ac:dyDescent="0.25">
      <c r="C28414" s="158" t="s">
        <v>545</v>
      </c>
      <c r="D28414" s="159">
        <v>281.02</v>
      </c>
    </row>
    <row r="28415" spans="3:4" ht="15" hidden="1" customHeight="1" x14ac:dyDescent="0.25">
      <c r="C28415" s="160" t="s">
        <v>547</v>
      </c>
      <c r="D28415" s="161">
        <v>553.45000000000005</v>
      </c>
    </row>
    <row r="28416" spans="3:4" ht="15" hidden="1" customHeight="1" x14ac:dyDescent="0.25">
      <c r="C28416" s="158" t="s">
        <v>307</v>
      </c>
      <c r="D28416" s="159">
        <v>910.09</v>
      </c>
    </row>
    <row r="28417" spans="3:4" ht="15" hidden="1" customHeight="1" x14ac:dyDescent="0.25">
      <c r="C28417" s="160" t="s">
        <v>543</v>
      </c>
      <c r="D28417" s="161">
        <v>777.81</v>
      </c>
    </row>
    <row r="28418" spans="3:4" ht="15" hidden="1" customHeight="1" x14ac:dyDescent="0.25">
      <c r="C28418" s="158" t="s">
        <v>312</v>
      </c>
      <c r="D28418" s="159">
        <v>627.51</v>
      </c>
    </row>
    <row r="28419" spans="3:4" ht="15" hidden="1" customHeight="1" x14ac:dyDescent="0.25">
      <c r="C28419" s="160" t="s">
        <v>558</v>
      </c>
      <c r="D28419" s="161">
        <v>733.62</v>
      </c>
    </row>
    <row r="28420" spans="3:4" ht="15" hidden="1" customHeight="1" x14ac:dyDescent="0.25">
      <c r="C28420" s="158" t="s">
        <v>547</v>
      </c>
      <c r="D28420" s="159">
        <v>948.04</v>
      </c>
    </row>
    <row r="28421" spans="3:4" ht="15" hidden="1" customHeight="1" x14ac:dyDescent="0.25">
      <c r="C28421" s="160" t="s">
        <v>544</v>
      </c>
      <c r="D28421" s="161">
        <v>1295.71</v>
      </c>
    </row>
    <row r="28422" spans="3:4" ht="15" hidden="1" customHeight="1" x14ac:dyDescent="0.25">
      <c r="C28422" s="158" t="s">
        <v>309</v>
      </c>
      <c r="D28422" s="159">
        <v>873.08</v>
      </c>
    </row>
    <row r="28423" spans="3:4" ht="15" hidden="1" customHeight="1" x14ac:dyDescent="0.25">
      <c r="C28423" s="160" t="s">
        <v>555</v>
      </c>
      <c r="D28423" s="161">
        <v>317.14</v>
      </c>
    </row>
    <row r="28424" spans="3:4" ht="15" hidden="1" customHeight="1" x14ac:dyDescent="0.25">
      <c r="C28424" s="158" t="s">
        <v>543</v>
      </c>
      <c r="D28424" s="159">
        <v>385.63</v>
      </c>
    </row>
    <row r="28425" spans="3:4" ht="15" hidden="1" customHeight="1" x14ac:dyDescent="0.25">
      <c r="C28425" s="160" t="s">
        <v>558</v>
      </c>
      <c r="D28425" s="161">
        <v>564.4</v>
      </c>
    </row>
    <row r="28426" spans="3:4" ht="15" hidden="1" customHeight="1" x14ac:dyDescent="0.25">
      <c r="C28426" s="158" t="s">
        <v>552</v>
      </c>
      <c r="D28426" s="159">
        <v>481.45</v>
      </c>
    </row>
    <row r="28427" spans="3:4" ht="15" hidden="1" customHeight="1" x14ac:dyDescent="0.25">
      <c r="C28427" s="160" t="s">
        <v>307</v>
      </c>
      <c r="D28427" s="161">
        <v>750.22</v>
      </c>
    </row>
    <row r="28428" spans="3:4" ht="15" hidden="1" customHeight="1" x14ac:dyDescent="0.25">
      <c r="C28428" s="158" t="s">
        <v>552</v>
      </c>
      <c r="D28428" s="159">
        <v>677.33</v>
      </c>
    </row>
    <row r="28429" spans="3:4" ht="15" hidden="1" customHeight="1" x14ac:dyDescent="0.25">
      <c r="C28429" s="160" t="s">
        <v>307</v>
      </c>
      <c r="D28429" s="161">
        <v>435.7</v>
      </c>
    </row>
    <row r="28430" spans="3:4" ht="15" hidden="1" customHeight="1" x14ac:dyDescent="0.25">
      <c r="C28430" s="158" t="s">
        <v>553</v>
      </c>
      <c r="D28430" s="159">
        <v>742.44</v>
      </c>
    </row>
    <row r="28431" spans="3:4" ht="15" hidden="1" customHeight="1" x14ac:dyDescent="0.25">
      <c r="C28431" s="160" t="s">
        <v>542</v>
      </c>
      <c r="D28431" s="161">
        <v>307.01</v>
      </c>
    </row>
    <row r="28432" spans="3:4" ht="15" hidden="1" customHeight="1" x14ac:dyDescent="0.25">
      <c r="C28432" s="158" t="s">
        <v>543</v>
      </c>
      <c r="D28432" s="159">
        <v>784.68</v>
      </c>
    </row>
    <row r="28433" spans="3:4" ht="15" hidden="1" customHeight="1" x14ac:dyDescent="0.25">
      <c r="C28433" s="160" t="s">
        <v>312</v>
      </c>
      <c r="D28433" s="161">
        <v>659.71</v>
      </c>
    </row>
    <row r="28434" spans="3:4" ht="15" hidden="1" customHeight="1" x14ac:dyDescent="0.25">
      <c r="C28434" s="158" t="s">
        <v>542</v>
      </c>
      <c r="D28434" s="159">
        <v>131.69</v>
      </c>
    </row>
    <row r="28435" spans="3:4" ht="15" hidden="1" customHeight="1" x14ac:dyDescent="0.25">
      <c r="C28435" s="160" t="s">
        <v>308</v>
      </c>
      <c r="D28435" s="161">
        <v>885.09</v>
      </c>
    </row>
    <row r="28436" spans="3:4" ht="15" hidden="1" customHeight="1" x14ac:dyDescent="0.25">
      <c r="C28436" s="158" t="s">
        <v>546</v>
      </c>
      <c r="D28436" s="159">
        <v>186.56</v>
      </c>
    </row>
    <row r="28437" spans="3:4" ht="15" hidden="1" customHeight="1" x14ac:dyDescent="0.25">
      <c r="C28437" s="160" t="s">
        <v>553</v>
      </c>
      <c r="D28437" s="161">
        <v>833.08</v>
      </c>
    </row>
    <row r="28438" spans="3:4" ht="15" hidden="1" customHeight="1" x14ac:dyDescent="0.25">
      <c r="C28438" s="158" t="s">
        <v>545</v>
      </c>
      <c r="D28438" s="159">
        <v>299.3</v>
      </c>
    </row>
    <row r="28439" spans="3:4" ht="15" hidden="1" customHeight="1" x14ac:dyDescent="0.25">
      <c r="C28439" s="160" t="s">
        <v>309</v>
      </c>
      <c r="D28439" s="161">
        <v>776.22</v>
      </c>
    </row>
    <row r="28440" spans="3:4" ht="15" hidden="1" customHeight="1" x14ac:dyDescent="0.25">
      <c r="C28440" s="158" t="s">
        <v>309</v>
      </c>
      <c r="D28440" s="159">
        <v>229.26</v>
      </c>
    </row>
    <row r="28441" spans="3:4" ht="15" hidden="1" customHeight="1" x14ac:dyDescent="0.25">
      <c r="C28441" s="160" t="s">
        <v>312</v>
      </c>
      <c r="D28441" s="161">
        <v>1006.75</v>
      </c>
    </row>
    <row r="28442" spans="3:4" ht="15" hidden="1" customHeight="1" x14ac:dyDescent="0.25">
      <c r="C28442" s="158" t="s">
        <v>540</v>
      </c>
      <c r="D28442" s="159">
        <v>621.83000000000004</v>
      </c>
    </row>
    <row r="28443" spans="3:4" ht="15" hidden="1" customHeight="1" x14ac:dyDescent="0.25">
      <c r="C28443" s="160" t="s">
        <v>554</v>
      </c>
      <c r="D28443" s="161">
        <v>713.3</v>
      </c>
    </row>
    <row r="28444" spans="3:4" ht="15" hidden="1" customHeight="1" x14ac:dyDescent="0.25">
      <c r="C28444" s="158" t="s">
        <v>542</v>
      </c>
      <c r="D28444" s="159">
        <v>731.66</v>
      </c>
    </row>
    <row r="28445" spans="3:4" ht="15" hidden="1" customHeight="1" x14ac:dyDescent="0.25">
      <c r="C28445" s="160" t="s">
        <v>540</v>
      </c>
      <c r="D28445" s="161">
        <v>1118.1199999999999</v>
      </c>
    </row>
    <row r="28446" spans="3:4" ht="15" hidden="1" customHeight="1" x14ac:dyDescent="0.25">
      <c r="C28446" s="158" t="s">
        <v>543</v>
      </c>
      <c r="D28446" s="159">
        <v>969.44</v>
      </c>
    </row>
    <row r="28447" spans="3:4" ht="15" hidden="1" customHeight="1" x14ac:dyDescent="0.25">
      <c r="C28447" s="160" t="s">
        <v>543</v>
      </c>
      <c r="D28447" s="161">
        <v>541.70000000000005</v>
      </c>
    </row>
    <row r="28448" spans="3:4" ht="15" hidden="1" customHeight="1" x14ac:dyDescent="0.25">
      <c r="C28448" s="158" t="s">
        <v>551</v>
      </c>
      <c r="D28448" s="159">
        <v>857.03</v>
      </c>
    </row>
    <row r="28449" spans="3:4" ht="15" hidden="1" customHeight="1" x14ac:dyDescent="0.25">
      <c r="C28449" s="160" t="s">
        <v>307</v>
      </c>
      <c r="D28449" s="161">
        <v>440.68</v>
      </c>
    </row>
    <row r="28450" spans="3:4" ht="15" hidden="1" customHeight="1" x14ac:dyDescent="0.25">
      <c r="C28450" s="158" t="s">
        <v>551</v>
      </c>
      <c r="D28450" s="159">
        <v>1206.8</v>
      </c>
    </row>
    <row r="28451" spans="3:4" ht="15" hidden="1" customHeight="1" x14ac:dyDescent="0.25">
      <c r="C28451" s="160" t="s">
        <v>309</v>
      </c>
      <c r="D28451" s="161">
        <v>390.91</v>
      </c>
    </row>
    <row r="28452" spans="3:4" ht="15" hidden="1" customHeight="1" x14ac:dyDescent="0.25">
      <c r="C28452" s="158" t="s">
        <v>307</v>
      </c>
      <c r="D28452" s="159">
        <v>975.98</v>
      </c>
    </row>
    <row r="28453" spans="3:4" ht="15" hidden="1" customHeight="1" x14ac:dyDescent="0.25">
      <c r="C28453" s="160" t="s">
        <v>540</v>
      </c>
      <c r="D28453" s="161">
        <v>665.6</v>
      </c>
    </row>
    <row r="28454" spans="3:4" ht="15" hidden="1" customHeight="1" x14ac:dyDescent="0.25">
      <c r="C28454" s="158" t="s">
        <v>540</v>
      </c>
      <c r="D28454" s="159">
        <v>1016.42</v>
      </c>
    </row>
    <row r="28455" spans="3:4" ht="15" hidden="1" customHeight="1" x14ac:dyDescent="0.25">
      <c r="C28455" s="160" t="s">
        <v>542</v>
      </c>
      <c r="D28455" s="161">
        <v>826.32</v>
      </c>
    </row>
    <row r="28456" spans="3:4" ht="15" hidden="1" customHeight="1" x14ac:dyDescent="0.25">
      <c r="C28456" s="158" t="s">
        <v>555</v>
      </c>
      <c r="D28456" s="159">
        <v>439.27</v>
      </c>
    </row>
    <row r="28457" spans="3:4" ht="15" hidden="1" customHeight="1" x14ac:dyDescent="0.25">
      <c r="C28457" s="160" t="s">
        <v>547</v>
      </c>
      <c r="D28457" s="161">
        <v>265.89999999999998</v>
      </c>
    </row>
    <row r="28458" spans="3:4" ht="15" hidden="1" customHeight="1" x14ac:dyDescent="0.25">
      <c r="C28458" s="158" t="s">
        <v>545</v>
      </c>
      <c r="D28458" s="159">
        <v>224.31</v>
      </c>
    </row>
    <row r="28459" spans="3:4" ht="15" hidden="1" customHeight="1" x14ac:dyDescent="0.25">
      <c r="C28459" s="160" t="s">
        <v>543</v>
      </c>
      <c r="D28459" s="161">
        <v>547.11</v>
      </c>
    </row>
    <row r="28460" spans="3:4" ht="15" hidden="1" customHeight="1" x14ac:dyDescent="0.25">
      <c r="C28460" s="158" t="s">
        <v>546</v>
      </c>
      <c r="D28460" s="159">
        <v>866.15</v>
      </c>
    </row>
    <row r="28461" spans="3:4" ht="15" hidden="1" customHeight="1" x14ac:dyDescent="0.25">
      <c r="C28461" s="160" t="s">
        <v>556</v>
      </c>
      <c r="D28461" s="161">
        <v>1104.22</v>
      </c>
    </row>
    <row r="28462" spans="3:4" ht="15" hidden="1" customHeight="1" x14ac:dyDescent="0.25">
      <c r="C28462" s="158" t="s">
        <v>553</v>
      </c>
      <c r="D28462" s="159">
        <v>275.23</v>
      </c>
    </row>
    <row r="28463" spans="3:4" ht="15" hidden="1" customHeight="1" x14ac:dyDescent="0.25">
      <c r="C28463" s="160" t="s">
        <v>553</v>
      </c>
      <c r="D28463" s="161">
        <v>953.94</v>
      </c>
    </row>
    <row r="28464" spans="3:4" ht="15" hidden="1" customHeight="1" x14ac:dyDescent="0.25">
      <c r="C28464" s="158" t="s">
        <v>309</v>
      </c>
      <c r="D28464" s="159">
        <v>457.05</v>
      </c>
    </row>
    <row r="28465" spans="3:4" ht="15" hidden="1" customHeight="1" x14ac:dyDescent="0.25">
      <c r="C28465" s="160" t="s">
        <v>552</v>
      </c>
      <c r="D28465" s="161">
        <v>980</v>
      </c>
    </row>
    <row r="28466" spans="3:4" ht="15" hidden="1" customHeight="1" x14ac:dyDescent="0.25">
      <c r="C28466" s="158" t="s">
        <v>553</v>
      </c>
      <c r="D28466" s="159">
        <v>1207.07</v>
      </c>
    </row>
    <row r="28467" spans="3:4" ht="15" hidden="1" customHeight="1" x14ac:dyDescent="0.25">
      <c r="C28467" s="160" t="s">
        <v>556</v>
      </c>
      <c r="D28467" s="161">
        <v>239.63</v>
      </c>
    </row>
    <row r="28468" spans="3:4" ht="15" hidden="1" customHeight="1" x14ac:dyDescent="0.25">
      <c r="C28468" s="158" t="s">
        <v>543</v>
      </c>
      <c r="D28468" s="159">
        <v>82.74</v>
      </c>
    </row>
    <row r="28469" spans="3:4" ht="15" hidden="1" customHeight="1" x14ac:dyDescent="0.25">
      <c r="C28469" s="160" t="s">
        <v>307</v>
      </c>
      <c r="D28469" s="161">
        <v>263.58</v>
      </c>
    </row>
    <row r="28470" spans="3:4" ht="15" hidden="1" customHeight="1" x14ac:dyDescent="0.25">
      <c r="C28470" s="158" t="s">
        <v>312</v>
      </c>
      <c r="D28470" s="159">
        <v>1123.9100000000001</v>
      </c>
    </row>
    <row r="28471" spans="3:4" ht="15" hidden="1" customHeight="1" x14ac:dyDescent="0.25">
      <c r="C28471" s="160" t="s">
        <v>550</v>
      </c>
      <c r="D28471" s="161">
        <v>309.17</v>
      </c>
    </row>
    <row r="28472" spans="3:4" ht="15" hidden="1" customHeight="1" x14ac:dyDescent="0.25">
      <c r="C28472" s="158" t="s">
        <v>554</v>
      </c>
      <c r="D28472" s="159">
        <v>1277.83</v>
      </c>
    </row>
    <row r="28473" spans="3:4" ht="15" hidden="1" customHeight="1" x14ac:dyDescent="0.25">
      <c r="C28473" s="160" t="s">
        <v>543</v>
      </c>
      <c r="D28473" s="161">
        <v>188.72</v>
      </c>
    </row>
    <row r="28474" spans="3:4" ht="15" hidden="1" customHeight="1" x14ac:dyDescent="0.25">
      <c r="C28474" s="158" t="s">
        <v>309</v>
      </c>
      <c r="D28474" s="159">
        <v>435.73</v>
      </c>
    </row>
    <row r="28475" spans="3:4" ht="15" hidden="1" customHeight="1" x14ac:dyDescent="0.25">
      <c r="C28475" s="160" t="s">
        <v>308</v>
      </c>
      <c r="D28475" s="161">
        <v>676.91</v>
      </c>
    </row>
    <row r="28476" spans="3:4" ht="15" hidden="1" customHeight="1" x14ac:dyDescent="0.25">
      <c r="C28476" s="158" t="s">
        <v>308</v>
      </c>
      <c r="D28476" s="159">
        <v>380.04</v>
      </c>
    </row>
    <row r="28477" spans="3:4" ht="15" hidden="1" customHeight="1" x14ac:dyDescent="0.25">
      <c r="C28477" s="160" t="s">
        <v>539</v>
      </c>
      <c r="D28477" s="161">
        <v>397.38</v>
      </c>
    </row>
    <row r="28478" spans="3:4" ht="15" hidden="1" customHeight="1" x14ac:dyDescent="0.25">
      <c r="C28478" s="158" t="s">
        <v>554</v>
      </c>
      <c r="D28478" s="159">
        <v>413.08</v>
      </c>
    </row>
    <row r="28479" spans="3:4" ht="15" hidden="1" customHeight="1" x14ac:dyDescent="0.25">
      <c r="C28479" s="160" t="s">
        <v>308</v>
      </c>
      <c r="D28479" s="161">
        <v>467.61</v>
      </c>
    </row>
    <row r="28480" spans="3:4" ht="15" hidden="1" customHeight="1" x14ac:dyDescent="0.25">
      <c r="C28480" s="158" t="s">
        <v>549</v>
      </c>
      <c r="D28480" s="159">
        <v>300.27</v>
      </c>
    </row>
    <row r="28481" spans="3:4" ht="15" hidden="1" customHeight="1" x14ac:dyDescent="0.25">
      <c r="C28481" s="160" t="s">
        <v>553</v>
      </c>
      <c r="D28481" s="161">
        <v>523.54</v>
      </c>
    </row>
    <row r="28482" spans="3:4" ht="15" hidden="1" customHeight="1" x14ac:dyDescent="0.25">
      <c r="C28482" s="158" t="s">
        <v>552</v>
      </c>
      <c r="D28482" s="159">
        <v>649.94000000000005</v>
      </c>
    </row>
    <row r="28483" spans="3:4" ht="15" hidden="1" customHeight="1" x14ac:dyDescent="0.25">
      <c r="C28483" s="160" t="s">
        <v>312</v>
      </c>
      <c r="D28483" s="161">
        <v>450.98</v>
      </c>
    </row>
    <row r="28484" spans="3:4" ht="15" hidden="1" customHeight="1" x14ac:dyDescent="0.25">
      <c r="C28484" s="158" t="s">
        <v>558</v>
      </c>
      <c r="D28484" s="159">
        <v>216.5</v>
      </c>
    </row>
    <row r="28485" spans="3:4" ht="15" hidden="1" customHeight="1" x14ac:dyDescent="0.25">
      <c r="C28485" s="160" t="s">
        <v>551</v>
      </c>
      <c r="D28485" s="161">
        <v>1120.07</v>
      </c>
    </row>
    <row r="28486" spans="3:4" ht="15" hidden="1" customHeight="1" x14ac:dyDescent="0.25">
      <c r="C28486" s="158" t="s">
        <v>556</v>
      </c>
      <c r="D28486" s="159">
        <v>158.96</v>
      </c>
    </row>
    <row r="28487" spans="3:4" ht="15" hidden="1" customHeight="1" x14ac:dyDescent="0.25">
      <c r="C28487" s="160" t="s">
        <v>543</v>
      </c>
      <c r="D28487" s="161">
        <v>1107.4100000000001</v>
      </c>
    </row>
    <row r="28488" spans="3:4" ht="15" hidden="1" customHeight="1" x14ac:dyDescent="0.25">
      <c r="C28488" s="158" t="s">
        <v>544</v>
      </c>
      <c r="D28488" s="159">
        <v>196.14</v>
      </c>
    </row>
    <row r="28489" spans="3:4" ht="15" hidden="1" customHeight="1" x14ac:dyDescent="0.25">
      <c r="C28489" s="160" t="s">
        <v>547</v>
      </c>
      <c r="D28489" s="161">
        <v>501.44</v>
      </c>
    </row>
    <row r="28490" spans="3:4" ht="15" hidden="1" customHeight="1" x14ac:dyDescent="0.25">
      <c r="C28490" s="158" t="s">
        <v>539</v>
      </c>
      <c r="D28490" s="159">
        <v>13.57</v>
      </c>
    </row>
    <row r="28491" spans="3:4" ht="15" hidden="1" customHeight="1" x14ac:dyDescent="0.25">
      <c r="C28491" s="160" t="s">
        <v>543</v>
      </c>
      <c r="D28491" s="161">
        <v>610.21</v>
      </c>
    </row>
    <row r="28492" spans="3:4" ht="15" hidden="1" customHeight="1" x14ac:dyDescent="0.25">
      <c r="C28492" s="158" t="s">
        <v>312</v>
      </c>
      <c r="D28492" s="159">
        <v>35.840000000000003</v>
      </c>
    </row>
    <row r="28493" spans="3:4" ht="15" hidden="1" customHeight="1" x14ac:dyDescent="0.25">
      <c r="C28493" s="160" t="s">
        <v>558</v>
      </c>
      <c r="D28493" s="161">
        <v>555.64</v>
      </c>
    </row>
    <row r="28494" spans="3:4" ht="15" hidden="1" customHeight="1" x14ac:dyDescent="0.25">
      <c r="C28494" s="158" t="s">
        <v>542</v>
      </c>
      <c r="D28494" s="159">
        <v>1120.1199999999999</v>
      </c>
    </row>
    <row r="28495" spans="3:4" ht="15" hidden="1" customHeight="1" x14ac:dyDescent="0.25">
      <c r="C28495" s="160" t="s">
        <v>547</v>
      </c>
      <c r="D28495" s="161">
        <v>555.49</v>
      </c>
    </row>
    <row r="28496" spans="3:4" ht="15" hidden="1" customHeight="1" x14ac:dyDescent="0.25">
      <c r="C28496" s="158" t="s">
        <v>543</v>
      </c>
      <c r="D28496" s="159">
        <v>1278.3599999999999</v>
      </c>
    </row>
    <row r="28497" spans="3:4" ht="15" hidden="1" customHeight="1" x14ac:dyDescent="0.25">
      <c r="C28497" s="160" t="s">
        <v>544</v>
      </c>
      <c r="D28497" s="161">
        <v>485.44</v>
      </c>
    </row>
    <row r="28498" spans="3:4" ht="15" hidden="1" customHeight="1" x14ac:dyDescent="0.25">
      <c r="C28498" s="158" t="s">
        <v>555</v>
      </c>
      <c r="D28498" s="159">
        <v>498.68</v>
      </c>
    </row>
    <row r="28499" spans="3:4" ht="15" hidden="1" customHeight="1" x14ac:dyDescent="0.25">
      <c r="C28499" s="160" t="s">
        <v>308</v>
      </c>
      <c r="D28499" s="161">
        <v>427.57</v>
      </c>
    </row>
    <row r="28500" spans="3:4" ht="15" hidden="1" customHeight="1" x14ac:dyDescent="0.25">
      <c r="C28500" s="158" t="s">
        <v>541</v>
      </c>
      <c r="D28500" s="159">
        <v>423.14</v>
      </c>
    </row>
    <row r="28501" spans="3:4" ht="15" hidden="1" customHeight="1" x14ac:dyDescent="0.25">
      <c r="C28501" s="160" t="s">
        <v>546</v>
      </c>
      <c r="D28501" s="161">
        <v>795.34</v>
      </c>
    </row>
    <row r="28502" spans="3:4" ht="15" hidden="1" customHeight="1" x14ac:dyDescent="0.25">
      <c r="C28502" s="158" t="s">
        <v>542</v>
      </c>
      <c r="D28502" s="159">
        <v>160.97999999999999</v>
      </c>
    </row>
    <row r="28503" spans="3:4" ht="15" hidden="1" customHeight="1" x14ac:dyDescent="0.25">
      <c r="C28503" s="160" t="s">
        <v>553</v>
      </c>
      <c r="D28503" s="161">
        <v>591.30999999999995</v>
      </c>
    </row>
    <row r="28504" spans="3:4" ht="15" hidden="1" customHeight="1" x14ac:dyDescent="0.25">
      <c r="C28504" s="158" t="s">
        <v>548</v>
      </c>
      <c r="D28504" s="159">
        <v>1119.79</v>
      </c>
    </row>
    <row r="28505" spans="3:4" ht="15" hidden="1" customHeight="1" x14ac:dyDescent="0.25">
      <c r="C28505" s="160" t="s">
        <v>543</v>
      </c>
      <c r="D28505" s="161">
        <v>662.06</v>
      </c>
    </row>
    <row r="28506" spans="3:4" ht="15" hidden="1" customHeight="1" x14ac:dyDescent="0.25">
      <c r="C28506" s="158" t="s">
        <v>553</v>
      </c>
      <c r="D28506" s="159">
        <v>794.23</v>
      </c>
    </row>
    <row r="28507" spans="3:4" ht="15" hidden="1" customHeight="1" x14ac:dyDescent="0.25">
      <c r="C28507" s="160" t="s">
        <v>539</v>
      </c>
      <c r="D28507" s="161">
        <v>171.62</v>
      </c>
    </row>
    <row r="28508" spans="3:4" ht="15" hidden="1" customHeight="1" x14ac:dyDescent="0.25">
      <c r="C28508" s="158" t="s">
        <v>543</v>
      </c>
      <c r="D28508" s="159">
        <v>629.25</v>
      </c>
    </row>
    <row r="28509" spans="3:4" ht="15" hidden="1" customHeight="1" x14ac:dyDescent="0.25">
      <c r="C28509" s="160" t="s">
        <v>539</v>
      </c>
      <c r="D28509" s="161">
        <v>254.83</v>
      </c>
    </row>
    <row r="28510" spans="3:4" ht="15" hidden="1" customHeight="1" x14ac:dyDescent="0.25">
      <c r="C28510" s="158" t="s">
        <v>551</v>
      </c>
      <c r="D28510" s="159">
        <v>913.73</v>
      </c>
    </row>
    <row r="28511" spans="3:4" ht="15" hidden="1" customHeight="1" x14ac:dyDescent="0.25">
      <c r="C28511" s="160" t="s">
        <v>540</v>
      </c>
      <c r="D28511" s="161">
        <v>737.45</v>
      </c>
    </row>
    <row r="28512" spans="3:4" ht="15" hidden="1" customHeight="1" x14ac:dyDescent="0.25">
      <c r="C28512" s="158" t="s">
        <v>543</v>
      </c>
      <c r="D28512" s="159">
        <v>942.87</v>
      </c>
    </row>
    <row r="28513" spans="3:4" ht="15" hidden="1" customHeight="1" x14ac:dyDescent="0.25">
      <c r="C28513" s="160" t="s">
        <v>543</v>
      </c>
      <c r="D28513" s="161">
        <v>1176.17</v>
      </c>
    </row>
    <row r="28514" spans="3:4" ht="15" hidden="1" customHeight="1" x14ac:dyDescent="0.25">
      <c r="C28514" s="158" t="s">
        <v>309</v>
      </c>
      <c r="D28514" s="159">
        <v>369.99</v>
      </c>
    </row>
    <row r="28515" spans="3:4" ht="15" hidden="1" customHeight="1" x14ac:dyDescent="0.25">
      <c r="C28515" s="160" t="s">
        <v>541</v>
      </c>
      <c r="D28515" s="161">
        <v>654.6</v>
      </c>
    </row>
    <row r="28516" spans="3:4" ht="15" hidden="1" customHeight="1" x14ac:dyDescent="0.25">
      <c r="C28516" s="158" t="s">
        <v>552</v>
      </c>
      <c r="D28516" s="159">
        <v>1107.54</v>
      </c>
    </row>
    <row r="28517" spans="3:4" ht="15" hidden="1" customHeight="1" x14ac:dyDescent="0.25">
      <c r="C28517" s="160" t="s">
        <v>552</v>
      </c>
      <c r="D28517" s="161">
        <v>855.47</v>
      </c>
    </row>
    <row r="28518" spans="3:4" ht="15" hidden="1" customHeight="1" x14ac:dyDescent="0.25">
      <c r="C28518" s="158" t="s">
        <v>545</v>
      </c>
      <c r="D28518" s="159">
        <v>512.16999999999996</v>
      </c>
    </row>
    <row r="28519" spans="3:4" ht="15" hidden="1" customHeight="1" x14ac:dyDescent="0.25">
      <c r="C28519" s="160" t="s">
        <v>547</v>
      </c>
      <c r="D28519" s="161">
        <v>557.75</v>
      </c>
    </row>
    <row r="28520" spans="3:4" ht="15" hidden="1" customHeight="1" x14ac:dyDescent="0.25">
      <c r="C28520" s="158" t="s">
        <v>549</v>
      </c>
      <c r="D28520" s="159">
        <v>455.37</v>
      </c>
    </row>
    <row r="28521" spans="3:4" ht="15" hidden="1" customHeight="1" x14ac:dyDescent="0.25">
      <c r="C28521" s="160" t="s">
        <v>554</v>
      </c>
      <c r="D28521" s="161">
        <v>678.3</v>
      </c>
    </row>
    <row r="28522" spans="3:4" ht="15" hidden="1" customHeight="1" x14ac:dyDescent="0.25">
      <c r="C28522" s="158" t="s">
        <v>546</v>
      </c>
      <c r="D28522" s="159">
        <v>335.02</v>
      </c>
    </row>
    <row r="28523" spans="3:4" ht="15" hidden="1" customHeight="1" x14ac:dyDescent="0.25">
      <c r="C28523" s="160" t="s">
        <v>552</v>
      </c>
      <c r="D28523" s="161">
        <v>567.95000000000005</v>
      </c>
    </row>
    <row r="28524" spans="3:4" ht="15" hidden="1" customHeight="1" x14ac:dyDescent="0.25">
      <c r="C28524" s="158" t="s">
        <v>553</v>
      </c>
      <c r="D28524" s="159">
        <v>196.58</v>
      </c>
    </row>
    <row r="28525" spans="3:4" ht="15" hidden="1" customHeight="1" x14ac:dyDescent="0.25">
      <c r="C28525" s="160" t="s">
        <v>557</v>
      </c>
      <c r="D28525" s="161">
        <v>895.19</v>
      </c>
    </row>
    <row r="28526" spans="3:4" ht="15" hidden="1" customHeight="1" x14ac:dyDescent="0.25">
      <c r="C28526" s="158" t="s">
        <v>554</v>
      </c>
      <c r="D28526" s="159">
        <v>371.86</v>
      </c>
    </row>
    <row r="28527" spans="3:4" ht="15" hidden="1" customHeight="1" x14ac:dyDescent="0.25">
      <c r="C28527" s="160" t="s">
        <v>549</v>
      </c>
      <c r="D28527" s="161">
        <v>161.13</v>
      </c>
    </row>
    <row r="28528" spans="3:4" ht="15" hidden="1" customHeight="1" x14ac:dyDescent="0.25">
      <c r="C28528" s="158" t="s">
        <v>552</v>
      </c>
      <c r="D28528" s="159">
        <v>528.91</v>
      </c>
    </row>
    <row r="28529" spans="3:4" ht="15" hidden="1" customHeight="1" x14ac:dyDescent="0.25">
      <c r="C28529" s="160" t="s">
        <v>553</v>
      </c>
      <c r="D28529" s="161">
        <v>1200.9000000000001</v>
      </c>
    </row>
    <row r="28530" spans="3:4" ht="15" hidden="1" customHeight="1" x14ac:dyDescent="0.25">
      <c r="C28530" s="158" t="s">
        <v>539</v>
      </c>
      <c r="D28530" s="159">
        <v>661.63</v>
      </c>
    </row>
    <row r="28531" spans="3:4" ht="15" hidden="1" customHeight="1" x14ac:dyDescent="0.25">
      <c r="C28531" s="160" t="s">
        <v>546</v>
      </c>
      <c r="D28531" s="161">
        <v>1298.05</v>
      </c>
    </row>
    <row r="28532" spans="3:4" ht="15" hidden="1" customHeight="1" x14ac:dyDescent="0.25">
      <c r="C28532" s="158" t="s">
        <v>552</v>
      </c>
      <c r="D28532" s="159">
        <v>619.96</v>
      </c>
    </row>
    <row r="28533" spans="3:4" ht="15" hidden="1" customHeight="1" x14ac:dyDescent="0.25">
      <c r="C28533" s="160" t="s">
        <v>312</v>
      </c>
      <c r="D28533" s="161">
        <v>1194.6500000000001</v>
      </c>
    </row>
    <row r="28534" spans="3:4" ht="15" hidden="1" customHeight="1" x14ac:dyDescent="0.25">
      <c r="C28534" s="158" t="s">
        <v>550</v>
      </c>
      <c r="D28534" s="159">
        <v>558.04999999999995</v>
      </c>
    </row>
    <row r="28535" spans="3:4" ht="15" hidden="1" customHeight="1" x14ac:dyDescent="0.25">
      <c r="C28535" s="160" t="s">
        <v>546</v>
      </c>
      <c r="D28535" s="161">
        <v>742.16</v>
      </c>
    </row>
    <row r="28536" spans="3:4" ht="15" hidden="1" customHeight="1" x14ac:dyDescent="0.25">
      <c r="C28536" s="158" t="s">
        <v>547</v>
      </c>
      <c r="D28536" s="159">
        <v>862.2</v>
      </c>
    </row>
    <row r="28537" spans="3:4" ht="15" hidden="1" customHeight="1" x14ac:dyDescent="0.25">
      <c r="C28537" s="160" t="s">
        <v>542</v>
      </c>
      <c r="D28537" s="161">
        <v>202</v>
      </c>
    </row>
    <row r="28538" spans="3:4" ht="15" hidden="1" customHeight="1" x14ac:dyDescent="0.25">
      <c r="C28538" s="158" t="s">
        <v>312</v>
      </c>
      <c r="D28538" s="159">
        <v>708.78</v>
      </c>
    </row>
    <row r="28539" spans="3:4" ht="15" hidden="1" customHeight="1" x14ac:dyDescent="0.25">
      <c r="C28539" s="160" t="s">
        <v>542</v>
      </c>
      <c r="D28539" s="161">
        <v>601.45000000000005</v>
      </c>
    </row>
    <row r="28540" spans="3:4" ht="15" hidden="1" customHeight="1" x14ac:dyDescent="0.25">
      <c r="C28540" s="158" t="s">
        <v>558</v>
      </c>
      <c r="D28540" s="159">
        <v>936.89</v>
      </c>
    </row>
    <row r="28541" spans="3:4" ht="15" hidden="1" customHeight="1" x14ac:dyDescent="0.25">
      <c r="C28541" s="160" t="s">
        <v>539</v>
      </c>
      <c r="D28541" s="161">
        <v>539.52</v>
      </c>
    </row>
    <row r="28542" spans="3:4" ht="15" hidden="1" customHeight="1" x14ac:dyDescent="0.25">
      <c r="C28542" s="158" t="s">
        <v>312</v>
      </c>
      <c r="D28542" s="159">
        <v>670.42</v>
      </c>
    </row>
    <row r="28543" spans="3:4" ht="15" hidden="1" customHeight="1" x14ac:dyDescent="0.25">
      <c r="C28543" s="160" t="s">
        <v>308</v>
      </c>
      <c r="D28543" s="161">
        <v>725.37</v>
      </c>
    </row>
    <row r="28544" spans="3:4" ht="15" hidden="1" customHeight="1" x14ac:dyDescent="0.25">
      <c r="C28544" s="158" t="s">
        <v>545</v>
      </c>
      <c r="D28544" s="159">
        <v>694.72</v>
      </c>
    </row>
    <row r="28545" spans="3:4" ht="15" hidden="1" customHeight="1" x14ac:dyDescent="0.25">
      <c r="C28545" s="160" t="s">
        <v>545</v>
      </c>
      <c r="D28545" s="161">
        <v>814.8</v>
      </c>
    </row>
    <row r="28546" spans="3:4" ht="15" hidden="1" customHeight="1" x14ac:dyDescent="0.25">
      <c r="C28546" s="158" t="s">
        <v>309</v>
      </c>
      <c r="D28546" s="159">
        <v>600.09</v>
      </c>
    </row>
    <row r="28547" spans="3:4" ht="15" hidden="1" customHeight="1" x14ac:dyDescent="0.25">
      <c r="C28547" s="160" t="s">
        <v>548</v>
      </c>
      <c r="D28547" s="161">
        <v>426.94</v>
      </c>
    </row>
    <row r="28548" spans="3:4" ht="15" hidden="1" customHeight="1" x14ac:dyDescent="0.25">
      <c r="C28548" s="158" t="s">
        <v>543</v>
      </c>
      <c r="D28548" s="159">
        <v>467.06</v>
      </c>
    </row>
    <row r="28549" spans="3:4" ht="15" hidden="1" customHeight="1" x14ac:dyDescent="0.25">
      <c r="C28549" s="160" t="s">
        <v>540</v>
      </c>
      <c r="D28549" s="161">
        <v>599.08000000000004</v>
      </c>
    </row>
    <row r="28550" spans="3:4" ht="15" hidden="1" customHeight="1" x14ac:dyDescent="0.25">
      <c r="C28550" s="158" t="s">
        <v>544</v>
      </c>
      <c r="D28550" s="159">
        <v>175.57</v>
      </c>
    </row>
    <row r="28551" spans="3:4" ht="15" hidden="1" customHeight="1" x14ac:dyDescent="0.25">
      <c r="C28551" s="160" t="s">
        <v>540</v>
      </c>
      <c r="D28551" s="161">
        <v>561.88</v>
      </c>
    </row>
    <row r="28552" spans="3:4" ht="15" hidden="1" customHeight="1" x14ac:dyDescent="0.25">
      <c r="C28552" s="158" t="s">
        <v>312</v>
      </c>
      <c r="D28552" s="159">
        <v>1158.46</v>
      </c>
    </row>
    <row r="28553" spans="3:4" ht="15" hidden="1" customHeight="1" x14ac:dyDescent="0.25">
      <c r="C28553" s="160" t="s">
        <v>557</v>
      </c>
      <c r="D28553" s="161">
        <v>236.95</v>
      </c>
    </row>
    <row r="28554" spans="3:4" ht="15" hidden="1" customHeight="1" x14ac:dyDescent="0.25">
      <c r="C28554" s="158" t="s">
        <v>542</v>
      </c>
      <c r="D28554" s="159">
        <v>784.73</v>
      </c>
    </row>
    <row r="28555" spans="3:4" ht="15" hidden="1" customHeight="1" x14ac:dyDescent="0.25">
      <c r="C28555" s="160" t="s">
        <v>551</v>
      </c>
      <c r="D28555" s="161">
        <v>936.33</v>
      </c>
    </row>
    <row r="28556" spans="3:4" ht="15" hidden="1" customHeight="1" x14ac:dyDescent="0.25">
      <c r="C28556" s="158" t="s">
        <v>309</v>
      </c>
      <c r="D28556" s="159">
        <v>435.78</v>
      </c>
    </row>
    <row r="28557" spans="3:4" ht="15" hidden="1" customHeight="1" x14ac:dyDescent="0.25">
      <c r="C28557" s="160" t="s">
        <v>308</v>
      </c>
      <c r="D28557" s="161">
        <v>602.09</v>
      </c>
    </row>
    <row r="28558" spans="3:4" ht="15" hidden="1" customHeight="1" x14ac:dyDescent="0.25">
      <c r="C28558" s="158" t="s">
        <v>539</v>
      </c>
      <c r="D28558" s="159">
        <v>1047.58</v>
      </c>
    </row>
    <row r="28559" spans="3:4" ht="15" hidden="1" customHeight="1" x14ac:dyDescent="0.25">
      <c r="C28559" s="160" t="s">
        <v>307</v>
      </c>
      <c r="D28559" s="161">
        <v>1227.44</v>
      </c>
    </row>
    <row r="28560" spans="3:4" ht="15" hidden="1" customHeight="1" x14ac:dyDescent="0.25">
      <c r="C28560" s="158" t="s">
        <v>309</v>
      </c>
      <c r="D28560" s="159">
        <v>428.76</v>
      </c>
    </row>
    <row r="28561" spans="3:4" ht="15" hidden="1" customHeight="1" x14ac:dyDescent="0.25">
      <c r="C28561" s="160" t="s">
        <v>550</v>
      </c>
      <c r="D28561" s="161">
        <v>206.27</v>
      </c>
    </row>
    <row r="28562" spans="3:4" ht="15" hidden="1" customHeight="1" x14ac:dyDescent="0.25">
      <c r="C28562" s="158" t="s">
        <v>546</v>
      </c>
      <c r="D28562" s="159">
        <v>272.14</v>
      </c>
    </row>
    <row r="28563" spans="3:4" ht="15" hidden="1" customHeight="1" x14ac:dyDescent="0.25">
      <c r="C28563" s="160" t="s">
        <v>541</v>
      </c>
      <c r="D28563" s="161">
        <v>524.66999999999996</v>
      </c>
    </row>
    <row r="28564" spans="3:4" ht="15" hidden="1" customHeight="1" x14ac:dyDescent="0.25">
      <c r="C28564" s="158" t="s">
        <v>539</v>
      </c>
      <c r="D28564" s="159">
        <v>594.48</v>
      </c>
    </row>
    <row r="28565" spans="3:4" ht="15" hidden="1" customHeight="1" x14ac:dyDescent="0.25">
      <c r="C28565" s="160" t="s">
        <v>545</v>
      </c>
      <c r="D28565" s="161">
        <v>370.04</v>
      </c>
    </row>
    <row r="28566" spans="3:4" ht="15" hidden="1" customHeight="1" x14ac:dyDescent="0.25">
      <c r="C28566" s="158" t="s">
        <v>545</v>
      </c>
      <c r="D28566" s="159">
        <v>783.47</v>
      </c>
    </row>
    <row r="28567" spans="3:4" ht="15" hidden="1" customHeight="1" x14ac:dyDescent="0.25">
      <c r="C28567" s="160" t="s">
        <v>551</v>
      </c>
      <c r="D28567" s="161">
        <v>1266</v>
      </c>
    </row>
    <row r="28568" spans="3:4" ht="15" hidden="1" customHeight="1" x14ac:dyDescent="0.25">
      <c r="C28568" s="158" t="s">
        <v>308</v>
      </c>
      <c r="D28568" s="159">
        <v>1115.49</v>
      </c>
    </row>
    <row r="28569" spans="3:4" ht="15" hidden="1" customHeight="1" x14ac:dyDescent="0.25">
      <c r="C28569" s="160" t="s">
        <v>309</v>
      </c>
      <c r="D28569" s="161">
        <v>523.62</v>
      </c>
    </row>
    <row r="28570" spans="3:4" ht="15" hidden="1" customHeight="1" x14ac:dyDescent="0.25">
      <c r="C28570" s="158" t="s">
        <v>548</v>
      </c>
      <c r="D28570" s="159">
        <v>135.57</v>
      </c>
    </row>
    <row r="28571" spans="3:4" ht="15" hidden="1" customHeight="1" x14ac:dyDescent="0.25">
      <c r="C28571" s="160" t="s">
        <v>547</v>
      </c>
      <c r="D28571" s="161">
        <v>74.819999999999993</v>
      </c>
    </row>
    <row r="28572" spans="3:4" ht="15" hidden="1" customHeight="1" x14ac:dyDescent="0.25">
      <c r="C28572" s="158" t="s">
        <v>307</v>
      </c>
      <c r="D28572" s="159">
        <v>751.58</v>
      </c>
    </row>
    <row r="28573" spans="3:4" ht="15" hidden="1" customHeight="1" x14ac:dyDescent="0.25">
      <c r="C28573" s="160" t="s">
        <v>556</v>
      </c>
      <c r="D28573" s="161">
        <v>429.11</v>
      </c>
    </row>
    <row r="28574" spans="3:4" ht="15" hidden="1" customHeight="1" x14ac:dyDescent="0.25">
      <c r="C28574" s="158" t="s">
        <v>552</v>
      </c>
      <c r="D28574" s="159">
        <v>875.66</v>
      </c>
    </row>
    <row r="28575" spans="3:4" ht="15" hidden="1" customHeight="1" x14ac:dyDescent="0.25">
      <c r="C28575" s="160" t="s">
        <v>549</v>
      </c>
      <c r="D28575" s="161">
        <v>643.11</v>
      </c>
    </row>
    <row r="28576" spans="3:4" ht="15" hidden="1" customHeight="1" x14ac:dyDescent="0.25">
      <c r="C28576" s="158" t="s">
        <v>540</v>
      </c>
      <c r="D28576" s="159">
        <v>211.7</v>
      </c>
    </row>
    <row r="28577" spans="3:4" ht="15" hidden="1" customHeight="1" x14ac:dyDescent="0.25">
      <c r="C28577" s="160" t="s">
        <v>542</v>
      </c>
      <c r="D28577" s="161">
        <v>45.08</v>
      </c>
    </row>
    <row r="28578" spans="3:4" ht="15" hidden="1" customHeight="1" x14ac:dyDescent="0.25">
      <c r="C28578" s="158" t="s">
        <v>548</v>
      </c>
      <c r="D28578" s="159">
        <v>587.4</v>
      </c>
    </row>
    <row r="28579" spans="3:4" ht="15" hidden="1" customHeight="1" x14ac:dyDescent="0.25">
      <c r="C28579" s="160" t="s">
        <v>312</v>
      </c>
      <c r="D28579" s="161">
        <v>220.15</v>
      </c>
    </row>
    <row r="28580" spans="3:4" ht="15" hidden="1" customHeight="1" x14ac:dyDescent="0.25">
      <c r="C28580" s="158" t="s">
        <v>312</v>
      </c>
      <c r="D28580" s="159">
        <v>59.1</v>
      </c>
    </row>
    <row r="28581" spans="3:4" ht="15" hidden="1" customHeight="1" x14ac:dyDescent="0.25">
      <c r="C28581" s="160" t="s">
        <v>545</v>
      </c>
      <c r="D28581" s="161">
        <v>1080.3599999999999</v>
      </c>
    </row>
    <row r="28582" spans="3:4" ht="15" hidden="1" customHeight="1" x14ac:dyDescent="0.25">
      <c r="C28582" s="158" t="s">
        <v>545</v>
      </c>
      <c r="D28582" s="159">
        <v>410.15</v>
      </c>
    </row>
    <row r="28583" spans="3:4" ht="15" hidden="1" customHeight="1" x14ac:dyDescent="0.25">
      <c r="C28583" s="160" t="s">
        <v>308</v>
      </c>
      <c r="D28583" s="161">
        <v>809.95</v>
      </c>
    </row>
    <row r="28584" spans="3:4" ht="15" hidden="1" customHeight="1" x14ac:dyDescent="0.25">
      <c r="C28584" s="158" t="s">
        <v>309</v>
      </c>
      <c r="D28584" s="159">
        <v>1172.6500000000001</v>
      </c>
    </row>
    <row r="28585" spans="3:4" ht="15" hidden="1" customHeight="1" x14ac:dyDescent="0.25">
      <c r="C28585" s="160" t="s">
        <v>551</v>
      </c>
      <c r="D28585" s="161">
        <v>948.32</v>
      </c>
    </row>
    <row r="28586" spans="3:4" ht="15" hidden="1" customHeight="1" x14ac:dyDescent="0.25">
      <c r="C28586" s="158" t="s">
        <v>545</v>
      </c>
      <c r="D28586" s="159">
        <v>1069.3599999999999</v>
      </c>
    </row>
    <row r="28587" spans="3:4" ht="15" hidden="1" customHeight="1" x14ac:dyDescent="0.25">
      <c r="C28587" s="160" t="s">
        <v>547</v>
      </c>
      <c r="D28587" s="161">
        <v>351.17</v>
      </c>
    </row>
    <row r="28588" spans="3:4" ht="15" hidden="1" customHeight="1" x14ac:dyDescent="0.25">
      <c r="C28588" s="158" t="s">
        <v>556</v>
      </c>
      <c r="D28588" s="159">
        <v>1096.53</v>
      </c>
    </row>
    <row r="28589" spans="3:4" ht="15" hidden="1" customHeight="1" x14ac:dyDescent="0.25">
      <c r="C28589" s="160" t="s">
        <v>312</v>
      </c>
      <c r="D28589" s="161">
        <v>749.47</v>
      </c>
    </row>
    <row r="28590" spans="3:4" ht="15" hidden="1" customHeight="1" x14ac:dyDescent="0.25">
      <c r="C28590" s="158" t="s">
        <v>553</v>
      </c>
      <c r="D28590" s="159">
        <v>1255.52</v>
      </c>
    </row>
    <row r="28591" spans="3:4" ht="15" hidden="1" customHeight="1" x14ac:dyDescent="0.25">
      <c r="C28591" s="160" t="s">
        <v>547</v>
      </c>
      <c r="D28591" s="161">
        <v>966.37</v>
      </c>
    </row>
    <row r="28592" spans="3:4" ht="15" hidden="1" customHeight="1" x14ac:dyDescent="0.25">
      <c r="C28592" s="158" t="s">
        <v>553</v>
      </c>
      <c r="D28592" s="159">
        <v>375.01</v>
      </c>
    </row>
    <row r="28593" spans="3:4" ht="15" hidden="1" customHeight="1" x14ac:dyDescent="0.25">
      <c r="C28593" s="160" t="s">
        <v>546</v>
      </c>
      <c r="D28593" s="161">
        <v>639.4</v>
      </c>
    </row>
    <row r="28594" spans="3:4" ht="15" hidden="1" customHeight="1" x14ac:dyDescent="0.25">
      <c r="C28594" s="158" t="s">
        <v>555</v>
      </c>
      <c r="D28594" s="159">
        <v>1187.0999999999999</v>
      </c>
    </row>
    <row r="28595" spans="3:4" ht="15" hidden="1" customHeight="1" x14ac:dyDescent="0.25">
      <c r="C28595" s="160" t="s">
        <v>552</v>
      </c>
      <c r="D28595" s="161">
        <v>14.9</v>
      </c>
    </row>
    <row r="28596" spans="3:4" ht="15" hidden="1" customHeight="1" x14ac:dyDescent="0.25">
      <c r="C28596" s="158" t="s">
        <v>553</v>
      </c>
      <c r="D28596" s="159">
        <v>56.2</v>
      </c>
    </row>
    <row r="28597" spans="3:4" ht="15" hidden="1" customHeight="1" x14ac:dyDescent="0.25">
      <c r="C28597" s="160" t="s">
        <v>539</v>
      </c>
      <c r="D28597" s="161">
        <v>636.15</v>
      </c>
    </row>
    <row r="28598" spans="3:4" ht="15" hidden="1" customHeight="1" x14ac:dyDescent="0.25">
      <c r="C28598" s="158" t="s">
        <v>542</v>
      </c>
      <c r="D28598" s="159">
        <v>49.38</v>
      </c>
    </row>
    <row r="28599" spans="3:4" ht="15" hidden="1" customHeight="1" x14ac:dyDescent="0.25">
      <c r="C28599" s="160" t="s">
        <v>308</v>
      </c>
      <c r="D28599" s="161">
        <v>1012.29</v>
      </c>
    </row>
    <row r="28600" spans="3:4" ht="15" hidden="1" customHeight="1" x14ac:dyDescent="0.25">
      <c r="C28600" s="158" t="s">
        <v>312</v>
      </c>
      <c r="D28600" s="159">
        <v>1053.55</v>
      </c>
    </row>
    <row r="28601" spans="3:4" ht="15" hidden="1" customHeight="1" x14ac:dyDescent="0.25">
      <c r="C28601" s="160" t="s">
        <v>551</v>
      </c>
      <c r="D28601" s="161">
        <v>771.73</v>
      </c>
    </row>
    <row r="28602" spans="3:4" ht="15" hidden="1" customHeight="1" x14ac:dyDescent="0.25">
      <c r="C28602" s="158" t="s">
        <v>309</v>
      </c>
      <c r="D28602" s="159">
        <v>862</v>
      </c>
    </row>
    <row r="28603" spans="3:4" ht="15" hidden="1" customHeight="1" x14ac:dyDescent="0.25">
      <c r="C28603" s="160" t="s">
        <v>309</v>
      </c>
      <c r="D28603" s="161">
        <v>226.32</v>
      </c>
    </row>
    <row r="28604" spans="3:4" ht="15" hidden="1" customHeight="1" x14ac:dyDescent="0.25">
      <c r="C28604" s="158" t="s">
        <v>554</v>
      </c>
      <c r="D28604" s="159">
        <v>475.15</v>
      </c>
    </row>
    <row r="28605" spans="3:4" ht="15" hidden="1" customHeight="1" x14ac:dyDescent="0.25">
      <c r="C28605" s="160" t="s">
        <v>542</v>
      </c>
      <c r="D28605" s="161">
        <v>352.11</v>
      </c>
    </row>
    <row r="28606" spans="3:4" ht="15" hidden="1" customHeight="1" x14ac:dyDescent="0.25">
      <c r="C28606" s="158" t="s">
        <v>553</v>
      </c>
      <c r="D28606" s="159">
        <v>1081.6400000000001</v>
      </c>
    </row>
    <row r="28607" spans="3:4" ht="15" hidden="1" customHeight="1" x14ac:dyDescent="0.25">
      <c r="C28607" s="160" t="s">
        <v>557</v>
      </c>
      <c r="D28607" s="161">
        <v>662.48</v>
      </c>
    </row>
    <row r="28608" spans="3:4" ht="15" hidden="1" customHeight="1" x14ac:dyDescent="0.25">
      <c r="C28608" s="158" t="s">
        <v>554</v>
      </c>
      <c r="D28608" s="159">
        <v>599.44000000000005</v>
      </c>
    </row>
    <row r="28609" spans="3:4" ht="15" hidden="1" customHeight="1" x14ac:dyDescent="0.25">
      <c r="C28609" s="160" t="s">
        <v>542</v>
      </c>
      <c r="D28609" s="161">
        <v>115.96</v>
      </c>
    </row>
    <row r="28610" spans="3:4" ht="15" hidden="1" customHeight="1" x14ac:dyDescent="0.25">
      <c r="C28610" s="158" t="s">
        <v>546</v>
      </c>
      <c r="D28610" s="159">
        <v>492.68</v>
      </c>
    </row>
    <row r="28611" spans="3:4" ht="15" hidden="1" customHeight="1" x14ac:dyDescent="0.25">
      <c r="C28611" s="160" t="s">
        <v>554</v>
      </c>
      <c r="D28611" s="161">
        <v>1158.19</v>
      </c>
    </row>
    <row r="28612" spans="3:4" ht="15" hidden="1" customHeight="1" x14ac:dyDescent="0.25">
      <c r="C28612" s="158" t="s">
        <v>309</v>
      </c>
      <c r="D28612" s="159">
        <v>688.25</v>
      </c>
    </row>
    <row r="28613" spans="3:4" ht="15" hidden="1" customHeight="1" x14ac:dyDescent="0.25">
      <c r="C28613" s="160" t="s">
        <v>545</v>
      </c>
      <c r="D28613" s="161">
        <v>306.29000000000002</v>
      </c>
    </row>
    <row r="28614" spans="3:4" ht="15" hidden="1" customHeight="1" x14ac:dyDescent="0.25">
      <c r="C28614" s="158" t="s">
        <v>550</v>
      </c>
      <c r="D28614" s="159">
        <v>91.64</v>
      </c>
    </row>
    <row r="28615" spans="3:4" ht="15" hidden="1" customHeight="1" x14ac:dyDescent="0.25">
      <c r="C28615" s="160" t="s">
        <v>308</v>
      </c>
      <c r="D28615" s="161">
        <v>882.57</v>
      </c>
    </row>
    <row r="28616" spans="3:4" ht="15" hidden="1" customHeight="1" x14ac:dyDescent="0.25">
      <c r="C28616" s="158" t="s">
        <v>309</v>
      </c>
      <c r="D28616" s="159">
        <v>288.98</v>
      </c>
    </row>
    <row r="28617" spans="3:4" ht="15" hidden="1" customHeight="1" x14ac:dyDescent="0.25">
      <c r="C28617" s="160" t="s">
        <v>546</v>
      </c>
      <c r="D28617" s="161">
        <v>133.88999999999999</v>
      </c>
    </row>
    <row r="28618" spans="3:4" ht="15" hidden="1" customHeight="1" x14ac:dyDescent="0.25">
      <c r="C28618" s="158" t="s">
        <v>540</v>
      </c>
      <c r="D28618" s="159">
        <v>303.76</v>
      </c>
    </row>
    <row r="28619" spans="3:4" ht="15" hidden="1" customHeight="1" x14ac:dyDescent="0.25">
      <c r="C28619" s="160" t="s">
        <v>547</v>
      </c>
      <c r="D28619" s="161">
        <v>1188.8</v>
      </c>
    </row>
    <row r="28620" spans="3:4" ht="15" hidden="1" customHeight="1" x14ac:dyDescent="0.25">
      <c r="C28620" s="158" t="s">
        <v>549</v>
      </c>
      <c r="D28620" s="159">
        <v>991.22</v>
      </c>
    </row>
    <row r="28621" spans="3:4" ht="15" hidden="1" customHeight="1" x14ac:dyDescent="0.25">
      <c r="C28621" s="160" t="s">
        <v>308</v>
      </c>
      <c r="D28621" s="161">
        <v>989.54</v>
      </c>
    </row>
    <row r="28622" spans="3:4" ht="15" hidden="1" customHeight="1" x14ac:dyDescent="0.25">
      <c r="C28622" s="158" t="s">
        <v>546</v>
      </c>
      <c r="D28622" s="159">
        <v>846.69</v>
      </c>
    </row>
    <row r="28623" spans="3:4" ht="15" hidden="1" customHeight="1" x14ac:dyDescent="0.25">
      <c r="C28623" s="160" t="s">
        <v>547</v>
      </c>
      <c r="D28623" s="161">
        <v>375.06</v>
      </c>
    </row>
    <row r="28624" spans="3:4" ht="15" hidden="1" customHeight="1" x14ac:dyDescent="0.25">
      <c r="C28624" s="158" t="s">
        <v>552</v>
      </c>
      <c r="D28624" s="159">
        <v>198.09</v>
      </c>
    </row>
    <row r="28625" spans="3:4" ht="15" hidden="1" customHeight="1" x14ac:dyDescent="0.25">
      <c r="C28625" s="160" t="s">
        <v>543</v>
      </c>
      <c r="D28625" s="161">
        <v>560.63</v>
      </c>
    </row>
    <row r="28626" spans="3:4" ht="15" hidden="1" customHeight="1" x14ac:dyDescent="0.25">
      <c r="C28626" s="158" t="s">
        <v>312</v>
      </c>
      <c r="D28626" s="159">
        <v>623.86</v>
      </c>
    </row>
    <row r="28627" spans="3:4" ht="15" hidden="1" customHeight="1" x14ac:dyDescent="0.25">
      <c r="C28627" s="160" t="s">
        <v>541</v>
      </c>
      <c r="D28627" s="161">
        <v>964.04</v>
      </c>
    </row>
    <row r="28628" spans="3:4" ht="15" hidden="1" customHeight="1" x14ac:dyDescent="0.25">
      <c r="C28628" s="158" t="s">
        <v>546</v>
      </c>
      <c r="D28628" s="159">
        <v>483.13</v>
      </c>
    </row>
    <row r="28629" spans="3:4" ht="15" hidden="1" customHeight="1" x14ac:dyDescent="0.25">
      <c r="C28629" s="160" t="s">
        <v>546</v>
      </c>
      <c r="D28629" s="161">
        <v>943.18</v>
      </c>
    </row>
    <row r="28630" spans="3:4" ht="15" hidden="1" customHeight="1" x14ac:dyDescent="0.25">
      <c r="C28630" s="158" t="s">
        <v>546</v>
      </c>
      <c r="D28630" s="159">
        <v>177.56</v>
      </c>
    </row>
    <row r="28631" spans="3:4" ht="15" hidden="1" customHeight="1" x14ac:dyDescent="0.25">
      <c r="C28631" s="160" t="s">
        <v>543</v>
      </c>
      <c r="D28631" s="161">
        <v>635.49</v>
      </c>
    </row>
    <row r="28632" spans="3:4" ht="15" hidden="1" customHeight="1" x14ac:dyDescent="0.25">
      <c r="C28632" s="158" t="s">
        <v>546</v>
      </c>
      <c r="D28632" s="159">
        <v>635.13</v>
      </c>
    </row>
    <row r="28633" spans="3:4" ht="15" hidden="1" customHeight="1" x14ac:dyDescent="0.25">
      <c r="C28633" s="160" t="s">
        <v>546</v>
      </c>
      <c r="D28633" s="161">
        <v>63.31</v>
      </c>
    </row>
    <row r="28634" spans="3:4" ht="15" hidden="1" customHeight="1" x14ac:dyDescent="0.25">
      <c r="C28634" s="158" t="s">
        <v>553</v>
      </c>
      <c r="D28634" s="159">
        <v>834.3</v>
      </c>
    </row>
    <row r="28635" spans="3:4" ht="15" hidden="1" customHeight="1" x14ac:dyDescent="0.25">
      <c r="C28635" s="160" t="s">
        <v>543</v>
      </c>
      <c r="D28635" s="161">
        <v>526.52</v>
      </c>
    </row>
    <row r="28636" spans="3:4" ht="15" hidden="1" customHeight="1" x14ac:dyDescent="0.25">
      <c r="C28636" s="158" t="s">
        <v>312</v>
      </c>
      <c r="D28636" s="159">
        <v>230.98</v>
      </c>
    </row>
    <row r="28637" spans="3:4" ht="15" hidden="1" customHeight="1" x14ac:dyDescent="0.25">
      <c r="C28637" s="160" t="s">
        <v>552</v>
      </c>
      <c r="D28637" s="161">
        <v>117.72</v>
      </c>
    </row>
    <row r="28638" spans="3:4" ht="15" hidden="1" customHeight="1" x14ac:dyDescent="0.25">
      <c r="C28638" s="158" t="s">
        <v>549</v>
      </c>
      <c r="D28638" s="159">
        <v>538.36</v>
      </c>
    </row>
    <row r="28639" spans="3:4" ht="15" hidden="1" customHeight="1" x14ac:dyDescent="0.25">
      <c r="C28639" s="160" t="s">
        <v>545</v>
      </c>
      <c r="D28639" s="161">
        <v>1263.8800000000001</v>
      </c>
    </row>
    <row r="28640" spans="3:4" ht="15" hidden="1" customHeight="1" x14ac:dyDescent="0.25">
      <c r="C28640" s="158" t="s">
        <v>540</v>
      </c>
      <c r="D28640" s="159">
        <v>208.35</v>
      </c>
    </row>
    <row r="28641" spans="3:4" ht="15" hidden="1" customHeight="1" x14ac:dyDescent="0.25">
      <c r="C28641" s="160" t="s">
        <v>552</v>
      </c>
      <c r="D28641" s="161">
        <v>1190.22</v>
      </c>
    </row>
    <row r="28642" spans="3:4" ht="15" hidden="1" customHeight="1" x14ac:dyDescent="0.25">
      <c r="C28642" s="158" t="s">
        <v>547</v>
      </c>
      <c r="D28642" s="159">
        <v>382.78</v>
      </c>
    </row>
    <row r="28643" spans="3:4" ht="15" hidden="1" customHeight="1" x14ac:dyDescent="0.25">
      <c r="C28643" s="160" t="s">
        <v>557</v>
      </c>
      <c r="D28643" s="161">
        <v>334.76</v>
      </c>
    </row>
    <row r="28644" spans="3:4" ht="15" hidden="1" customHeight="1" x14ac:dyDescent="0.25">
      <c r="C28644" s="158" t="s">
        <v>558</v>
      </c>
      <c r="D28644" s="159">
        <v>712.88</v>
      </c>
    </row>
    <row r="28645" spans="3:4" ht="15" hidden="1" customHeight="1" x14ac:dyDescent="0.25">
      <c r="C28645" s="160" t="s">
        <v>552</v>
      </c>
      <c r="D28645" s="161">
        <v>158.81</v>
      </c>
    </row>
    <row r="28646" spans="3:4" ht="15" hidden="1" customHeight="1" x14ac:dyDescent="0.25">
      <c r="C28646" s="158" t="s">
        <v>540</v>
      </c>
      <c r="D28646" s="159">
        <v>1147.19</v>
      </c>
    </row>
    <row r="28647" spans="3:4" ht="15" hidden="1" customHeight="1" x14ac:dyDescent="0.25">
      <c r="C28647" s="160" t="s">
        <v>307</v>
      </c>
      <c r="D28647" s="161">
        <v>753.57</v>
      </c>
    </row>
    <row r="28648" spans="3:4" ht="15" hidden="1" customHeight="1" x14ac:dyDescent="0.25">
      <c r="C28648" s="158" t="s">
        <v>558</v>
      </c>
      <c r="D28648" s="159">
        <v>669.5</v>
      </c>
    </row>
    <row r="28649" spans="3:4" ht="15" hidden="1" customHeight="1" x14ac:dyDescent="0.25">
      <c r="C28649" s="160" t="s">
        <v>551</v>
      </c>
      <c r="D28649" s="161">
        <v>392.39</v>
      </c>
    </row>
    <row r="28650" spans="3:4" ht="15" hidden="1" customHeight="1" x14ac:dyDescent="0.25">
      <c r="C28650" s="158" t="s">
        <v>553</v>
      </c>
      <c r="D28650" s="159">
        <v>257.8</v>
      </c>
    </row>
    <row r="28651" spans="3:4" ht="15" hidden="1" customHeight="1" x14ac:dyDescent="0.25">
      <c r="C28651" s="160" t="s">
        <v>540</v>
      </c>
      <c r="D28651" s="161">
        <v>96.55</v>
      </c>
    </row>
    <row r="28652" spans="3:4" ht="15" hidden="1" customHeight="1" x14ac:dyDescent="0.25">
      <c r="C28652" s="158" t="s">
        <v>549</v>
      </c>
      <c r="D28652" s="159">
        <v>275.98</v>
      </c>
    </row>
    <row r="28653" spans="3:4" ht="15" hidden="1" customHeight="1" x14ac:dyDescent="0.25">
      <c r="C28653" s="160" t="s">
        <v>554</v>
      </c>
      <c r="D28653" s="161">
        <v>1014.72</v>
      </c>
    </row>
    <row r="28654" spans="3:4" ht="15" hidden="1" customHeight="1" x14ac:dyDescent="0.25">
      <c r="C28654" s="158" t="s">
        <v>546</v>
      </c>
      <c r="D28654" s="159">
        <v>452.65</v>
      </c>
    </row>
    <row r="28655" spans="3:4" ht="15" hidden="1" customHeight="1" x14ac:dyDescent="0.25">
      <c r="C28655" s="160" t="s">
        <v>308</v>
      </c>
      <c r="D28655" s="161">
        <v>583.79</v>
      </c>
    </row>
    <row r="28656" spans="3:4" ht="15" hidden="1" customHeight="1" x14ac:dyDescent="0.25">
      <c r="C28656" s="158" t="s">
        <v>307</v>
      </c>
      <c r="D28656" s="159">
        <v>603.37</v>
      </c>
    </row>
    <row r="28657" spans="3:4" ht="15" hidden="1" customHeight="1" x14ac:dyDescent="0.25">
      <c r="C28657" s="160" t="s">
        <v>545</v>
      </c>
      <c r="D28657" s="161">
        <v>716.35</v>
      </c>
    </row>
    <row r="28658" spans="3:4" ht="15" hidden="1" customHeight="1" x14ac:dyDescent="0.25">
      <c r="C28658" s="158" t="s">
        <v>539</v>
      </c>
      <c r="D28658" s="159">
        <v>842.95</v>
      </c>
    </row>
    <row r="28659" spans="3:4" ht="15" hidden="1" customHeight="1" x14ac:dyDescent="0.25">
      <c r="C28659" s="160" t="s">
        <v>547</v>
      </c>
      <c r="D28659" s="161">
        <v>412.97</v>
      </c>
    </row>
    <row r="28660" spans="3:4" ht="15" hidden="1" customHeight="1" x14ac:dyDescent="0.25">
      <c r="C28660" s="158" t="s">
        <v>552</v>
      </c>
      <c r="D28660" s="159">
        <v>1105.32</v>
      </c>
    </row>
    <row r="28661" spans="3:4" ht="15" hidden="1" customHeight="1" x14ac:dyDescent="0.25">
      <c r="C28661" s="160" t="s">
        <v>539</v>
      </c>
      <c r="D28661" s="161">
        <v>529.08000000000004</v>
      </c>
    </row>
    <row r="28662" spans="3:4" ht="15" hidden="1" customHeight="1" x14ac:dyDescent="0.25">
      <c r="C28662" s="158" t="s">
        <v>539</v>
      </c>
      <c r="D28662" s="159">
        <v>600.73</v>
      </c>
    </row>
    <row r="28663" spans="3:4" ht="15" hidden="1" customHeight="1" x14ac:dyDescent="0.25">
      <c r="C28663" s="160" t="s">
        <v>557</v>
      </c>
      <c r="D28663" s="161">
        <v>214.99</v>
      </c>
    </row>
    <row r="28664" spans="3:4" ht="15" hidden="1" customHeight="1" x14ac:dyDescent="0.25">
      <c r="C28664" s="158" t="s">
        <v>540</v>
      </c>
      <c r="D28664" s="159">
        <v>350.12</v>
      </c>
    </row>
    <row r="28665" spans="3:4" ht="15" hidden="1" customHeight="1" x14ac:dyDescent="0.25">
      <c r="C28665" s="160" t="s">
        <v>558</v>
      </c>
      <c r="D28665" s="161">
        <v>261.23</v>
      </c>
    </row>
    <row r="28666" spans="3:4" ht="15" hidden="1" customHeight="1" x14ac:dyDescent="0.25">
      <c r="C28666" s="158" t="s">
        <v>558</v>
      </c>
      <c r="D28666" s="159">
        <v>514.08000000000004</v>
      </c>
    </row>
    <row r="28667" spans="3:4" ht="15" hidden="1" customHeight="1" x14ac:dyDescent="0.25">
      <c r="C28667" s="160" t="s">
        <v>539</v>
      </c>
      <c r="D28667" s="161">
        <v>175.05</v>
      </c>
    </row>
    <row r="28668" spans="3:4" ht="15" hidden="1" customHeight="1" x14ac:dyDescent="0.25">
      <c r="C28668" s="158" t="s">
        <v>540</v>
      </c>
      <c r="D28668" s="159">
        <v>1175.53</v>
      </c>
    </row>
    <row r="28669" spans="3:4" ht="15" hidden="1" customHeight="1" x14ac:dyDescent="0.25">
      <c r="C28669" s="160" t="s">
        <v>539</v>
      </c>
      <c r="D28669" s="161">
        <v>575.22</v>
      </c>
    </row>
    <row r="28670" spans="3:4" ht="15" hidden="1" customHeight="1" x14ac:dyDescent="0.25">
      <c r="C28670" s="158" t="s">
        <v>545</v>
      </c>
      <c r="D28670" s="159">
        <v>1096.6600000000001</v>
      </c>
    </row>
    <row r="28671" spans="3:4" ht="15" hidden="1" customHeight="1" x14ac:dyDescent="0.25">
      <c r="C28671" s="160" t="s">
        <v>307</v>
      </c>
      <c r="D28671" s="161">
        <v>695.32</v>
      </c>
    </row>
    <row r="28672" spans="3:4" ht="15" hidden="1" customHeight="1" x14ac:dyDescent="0.25">
      <c r="C28672" s="158" t="s">
        <v>555</v>
      </c>
      <c r="D28672" s="159">
        <v>315.48</v>
      </c>
    </row>
    <row r="28673" spans="3:4" ht="15" hidden="1" customHeight="1" x14ac:dyDescent="0.25">
      <c r="C28673" s="160" t="s">
        <v>549</v>
      </c>
      <c r="D28673" s="161">
        <v>20.16</v>
      </c>
    </row>
    <row r="28674" spans="3:4" ht="15" hidden="1" customHeight="1" x14ac:dyDescent="0.25">
      <c r="C28674" s="158" t="s">
        <v>545</v>
      </c>
      <c r="D28674" s="159">
        <v>865.78</v>
      </c>
    </row>
    <row r="28675" spans="3:4" ht="15" hidden="1" customHeight="1" x14ac:dyDescent="0.25">
      <c r="C28675" s="160" t="s">
        <v>308</v>
      </c>
      <c r="D28675" s="161">
        <v>387.5</v>
      </c>
    </row>
    <row r="28676" spans="3:4" ht="15" hidden="1" customHeight="1" x14ac:dyDescent="0.25">
      <c r="C28676" s="158" t="s">
        <v>308</v>
      </c>
      <c r="D28676" s="159">
        <v>743.11</v>
      </c>
    </row>
    <row r="28677" spans="3:4" ht="15" hidden="1" customHeight="1" x14ac:dyDescent="0.25">
      <c r="C28677" s="160" t="s">
        <v>308</v>
      </c>
      <c r="D28677" s="161">
        <v>1201.6199999999999</v>
      </c>
    </row>
    <row r="28678" spans="3:4" ht="15" hidden="1" customHeight="1" x14ac:dyDescent="0.25">
      <c r="C28678" s="158" t="s">
        <v>541</v>
      </c>
      <c r="D28678" s="159">
        <v>242.45</v>
      </c>
    </row>
    <row r="28679" spans="3:4" ht="15" hidden="1" customHeight="1" x14ac:dyDescent="0.25">
      <c r="C28679" s="160" t="s">
        <v>308</v>
      </c>
      <c r="D28679" s="161">
        <v>600.14</v>
      </c>
    </row>
    <row r="28680" spans="3:4" ht="15" hidden="1" customHeight="1" x14ac:dyDescent="0.25">
      <c r="C28680" s="158" t="s">
        <v>558</v>
      </c>
      <c r="D28680" s="159">
        <v>606.67999999999995</v>
      </c>
    </row>
    <row r="28681" spans="3:4" ht="15" hidden="1" customHeight="1" x14ac:dyDescent="0.25">
      <c r="C28681" s="160" t="s">
        <v>307</v>
      </c>
      <c r="D28681" s="161">
        <v>886.86</v>
      </c>
    </row>
    <row r="28682" spans="3:4" ht="15" hidden="1" customHeight="1" x14ac:dyDescent="0.25">
      <c r="C28682" s="158" t="s">
        <v>549</v>
      </c>
      <c r="D28682" s="159">
        <v>391.1</v>
      </c>
    </row>
    <row r="28683" spans="3:4" ht="15" hidden="1" customHeight="1" x14ac:dyDescent="0.25">
      <c r="C28683" s="160" t="s">
        <v>542</v>
      </c>
      <c r="D28683" s="161">
        <v>433.17</v>
      </c>
    </row>
    <row r="28684" spans="3:4" ht="15" hidden="1" customHeight="1" x14ac:dyDescent="0.25">
      <c r="C28684" s="158" t="s">
        <v>542</v>
      </c>
      <c r="D28684" s="159">
        <v>239.83</v>
      </c>
    </row>
    <row r="28685" spans="3:4" ht="15" hidden="1" customHeight="1" x14ac:dyDescent="0.25">
      <c r="C28685" s="160" t="s">
        <v>312</v>
      </c>
      <c r="D28685" s="161">
        <v>770.04</v>
      </c>
    </row>
    <row r="28686" spans="3:4" ht="15" hidden="1" customHeight="1" x14ac:dyDescent="0.25">
      <c r="C28686" s="158" t="s">
        <v>309</v>
      </c>
      <c r="D28686" s="159">
        <v>508.27</v>
      </c>
    </row>
    <row r="28687" spans="3:4" ht="15" hidden="1" customHeight="1" x14ac:dyDescent="0.25">
      <c r="C28687" s="160" t="s">
        <v>312</v>
      </c>
      <c r="D28687" s="161">
        <v>883.29</v>
      </c>
    </row>
    <row r="28688" spans="3:4" ht="15" hidden="1" customHeight="1" x14ac:dyDescent="0.25">
      <c r="C28688" s="158" t="s">
        <v>551</v>
      </c>
      <c r="D28688" s="159">
        <v>369.04</v>
      </c>
    </row>
    <row r="28689" spans="3:4" ht="15" hidden="1" customHeight="1" x14ac:dyDescent="0.25">
      <c r="C28689" s="160" t="s">
        <v>548</v>
      </c>
      <c r="D28689" s="161">
        <v>637.4</v>
      </c>
    </row>
    <row r="28690" spans="3:4" ht="15" hidden="1" customHeight="1" x14ac:dyDescent="0.25">
      <c r="C28690" s="158" t="s">
        <v>541</v>
      </c>
      <c r="D28690" s="159">
        <v>896.01</v>
      </c>
    </row>
    <row r="28691" spans="3:4" ht="15" hidden="1" customHeight="1" x14ac:dyDescent="0.25">
      <c r="C28691" s="160" t="s">
        <v>539</v>
      </c>
      <c r="D28691" s="161">
        <v>212.45</v>
      </c>
    </row>
    <row r="28692" spans="3:4" ht="15" hidden="1" customHeight="1" x14ac:dyDescent="0.25">
      <c r="C28692" s="158" t="s">
        <v>539</v>
      </c>
      <c r="D28692" s="159">
        <v>1135.72</v>
      </c>
    </row>
    <row r="28693" spans="3:4" ht="15" hidden="1" customHeight="1" x14ac:dyDescent="0.25">
      <c r="C28693" s="160" t="s">
        <v>309</v>
      </c>
      <c r="D28693" s="161">
        <v>744.4</v>
      </c>
    </row>
    <row r="28694" spans="3:4" ht="15" hidden="1" customHeight="1" x14ac:dyDescent="0.25">
      <c r="C28694" s="158" t="s">
        <v>550</v>
      </c>
      <c r="D28694" s="159">
        <v>379.94</v>
      </c>
    </row>
    <row r="28695" spans="3:4" ht="15" hidden="1" customHeight="1" x14ac:dyDescent="0.25">
      <c r="C28695" s="160" t="s">
        <v>307</v>
      </c>
      <c r="D28695" s="161">
        <v>846.23</v>
      </c>
    </row>
    <row r="28696" spans="3:4" ht="15" hidden="1" customHeight="1" x14ac:dyDescent="0.25">
      <c r="C28696" s="158" t="s">
        <v>554</v>
      </c>
      <c r="D28696" s="159">
        <v>694.72</v>
      </c>
    </row>
    <row r="28697" spans="3:4" ht="15" hidden="1" customHeight="1" x14ac:dyDescent="0.25">
      <c r="C28697" s="160" t="s">
        <v>552</v>
      </c>
      <c r="D28697" s="161">
        <v>340.35</v>
      </c>
    </row>
    <row r="28698" spans="3:4" ht="15" hidden="1" customHeight="1" x14ac:dyDescent="0.25">
      <c r="C28698" s="158" t="s">
        <v>546</v>
      </c>
      <c r="D28698" s="159">
        <v>1095.17</v>
      </c>
    </row>
    <row r="28699" spans="3:4" ht="15" hidden="1" customHeight="1" x14ac:dyDescent="0.25">
      <c r="C28699" s="160" t="s">
        <v>551</v>
      </c>
      <c r="D28699" s="161">
        <v>1087.46</v>
      </c>
    </row>
    <row r="28700" spans="3:4" ht="15" hidden="1" customHeight="1" x14ac:dyDescent="0.25">
      <c r="C28700" s="158" t="s">
        <v>543</v>
      </c>
      <c r="D28700" s="159">
        <v>1086.69</v>
      </c>
    </row>
    <row r="28701" spans="3:4" ht="15" hidden="1" customHeight="1" x14ac:dyDescent="0.25">
      <c r="C28701" s="160" t="s">
        <v>539</v>
      </c>
      <c r="D28701" s="161">
        <v>475.78</v>
      </c>
    </row>
    <row r="28702" spans="3:4" ht="15" hidden="1" customHeight="1" x14ac:dyDescent="0.25">
      <c r="C28702" s="158" t="s">
        <v>312</v>
      </c>
      <c r="D28702" s="159">
        <v>875.68</v>
      </c>
    </row>
    <row r="28703" spans="3:4" ht="15" hidden="1" customHeight="1" x14ac:dyDescent="0.25">
      <c r="C28703" s="160" t="s">
        <v>546</v>
      </c>
      <c r="D28703" s="161">
        <v>1241.27</v>
      </c>
    </row>
    <row r="28704" spans="3:4" ht="15" hidden="1" customHeight="1" x14ac:dyDescent="0.25">
      <c r="C28704" s="158" t="s">
        <v>552</v>
      </c>
      <c r="D28704" s="159">
        <v>517.14</v>
      </c>
    </row>
    <row r="28705" spans="3:4" ht="15" hidden="1" customHeight="1" x14ac:dyDescent="0.25">
      <c r="C28705" s="160" t="s">
        <v>546</v>
      </c>
      <c r="D28705" s="161">
        <v>214.33</v>
      </c>
    </row>
    <row r="28706" spans="3:4" ht="15" hidden="1" customHeight="1" x14ac:dyDescent="0.25">
      <c r="C28706" s="158" t="s">
        <v>551</v>
      </c>
      <c r="D28706" s="159">
        <v>522.22</v>
      </c>
    </row>
    <row r="28707" spans="3:4" ht="15" hidden="1" customHeight="1" x14ac:dyDescent="0.25">
      <c r="C28707" s="160" t="s">
        <v>555</v>
      </c>
      <c r="D28707" s="161">
        <v>264.91000000000003</v>
      </c>
    </row>
    <row r="28708" spans="3:4" ht="15" hidden="1" customHeight="1" x14ac:dyDescent="0.25">
      <c r="C28708" s="158" t="s">
        <v>546</v>
      </c>
      <c r="D28708" s="159">
        <v>516.49</v>
      </c>
    </row>
    <row r="28709" spans="3:4" ht="15" hidden="1" customHeight="1" x14ac:dyDescent="0.25">
      <c r="C28709" s="160" t="s">
        <v>551</v>
      </c>
      <c r="D28709" s="161">
        <v>402.51</v>
      </c>
    </row>
    <row r="28710" spans="3:4" ht="15" hidden="1" customHeight="1" x14ac:dyDescent="0.25">
      <c r="C28710" s="158" t="s">
        <v>548</v>
      </c>
      <c r="D28710" s="159">
        <v>115.81</v>
      </c>
    </row>
    <row r="28711" spans="3:4" ht="15" hidden="1" customHeight="1" x14ac:dyDescent="0.25">
      <c r="C28711" s="160" t="s">
        <v>548</v>
      </c>
      <c r="D28711" s="161">
        <v>790.55</v>
      </c>
    </row>
    <row r="28712" spans="3:4" ht="15" hidden="1" customHeight="1" x14ac:dyDescent="0.25">
      <c r="C28712" s="158" t="s">
        <v>542</v>
      </c>
      <c r="D28712" s="159">
        <v>165.31</v>
      </c>
    </row>
    <row r="28713" spans="3:4" ht="15" hidden="1" customHeight="1" x14ac:dyDescent="0.25">
      <c r="C28713" s="160" t="s">
        <v>540</v>
      </c>
      <c r="D28713" s="161">
        <v>329.46</v>
      </c>
    </row>
    <row r="28714" spans="3:4" ht="15" hidden="1" customHeight="1" x14ac:dyDescent="0.25">
      <c r="C28714" s="158" t="s">
        <v>539</v>
      </c>
      <c r="D28714" s="159">
        <v>724.15</v>
      </c>
    </row>
    <row r="28715" spans="3:4" ht="15" hidden="1" customHeight="1" x14ac:dyDescent="0.25">
      <c r="C28715" s="160" t="s">
        <v>547</v>
      </c>
      <c r="D28715" s="161">
        <v>931.18</v>
      </c>
    </row>
    <row r="28716" spans="3:4" ht="15" hidden="1" customHeight="1" x14ac:dyDescent="0.25">
      <c r="C28716" s="158" t="s">
        <v>539</v>
      </c>
      <c r="D28716" s="159">
        <v>858.99</v>
      </c>
    </row>
    <row r="28717" spans="3:4" ht="15" hidden="1" customHeight="1" x14ac:dyDescent="0.25">
      <c r="C28717" s="160" t="s">
        <v>543</v>
      </c>
      <c r="D28717" s="161">
        <v>470.35</v>
      </c>
    </row>
    <row r="28718" spans="3:4" ht="15" hidden="1" customHeight="1" x14ac:dyDescent="0.25">
      <c r="C28718" s="158" t="s">
        <v>549</v>
      </c>
      <c r="D28718" s="159">
        <v>312.70999999999998</v>
      </c>
    </row>
    <row r="28719" spans="3:4" ht="15" hidden="1" customHeight="1" x14ac:dyDescent="0.25">
      <c r="C28719" s="160" t="s">
        <v>543</v>
      </c>
      <c r="D28719" s="161">
        <v>875.09</v>
      </c>
    </row>
    <row r="28720" spans="3:4" ht="15" hidden="1" customHeight="1" x14ac:dyDescent="0.25">
      <c r="C28720" s="158" t="s">
        <v>539</v>
      </c>
      <c r="D28720" s="159">
        <v>317.27999999999997</v>
      </c>
    </row>
    <row r="28721" spans="3:4" ht="15" hidden="1" customHeight="1" x14ac:dyDescent="0.25">
      <c r="C28721" s="160" t="s">
        <v>545</v>
      </c>
      <c r="D28721" s="161">
        <v>704.36</v>
      </c>
    </row>
    <row r="28722" spans="3:4" ht="15" hidden="1" customHeight="1" x14ac:dyDescent="0.25">
      <c r="C28722" s="158" t="s">
        <v>312</v>
      </c>
      <c r="D28722" s="159">
        <v>931.45</v>
      </c>
    </row>
    <row r="28723" spans="3:4" ht="15" hidden="1" customHeight="1" x14ac:dyDescent="0.25">
      <c r="C28723" s="160" t="s">
        <v>547</v>
      </c>
      <c r="D28723" s="161">
        <v>1176.78</v>
      </c>
    </row>
    <row r="28724" spans="3:4" ht="15" hidden="1" customHeight="1" x14ac:dyDescent="0.25">
      <c r="C28724" s="158" t="s">
        <v>540</v>
      </c>
      <c r="D28724" s="159">
        <v>247.92</v>
      </c>
    </row>
    <row r="28725" spans="3:4" ht="15" hidden="1" customHeight="1" x14ac:dyDescent="0.25">
      <c r="C28725" s="160" t="s">
        <v>549</v>
      </c>
      <c r="D28725" s="161">
        <v>105.65</v>
      </c>
    </row>
    <row r="28726" spans="3:4" ht="15" hidden="1" customHeight="1" x14ac:dyDescent="0.25">
      <c r="C28726" s="158" t="s">
        <v>545</v>
      </c>
      <c r="D28726" s="159">
        <v>14.6</v>
      </c>
    </row>
    <row r="28727" spans="3:4" ht="15" hidden="1" customHeight="1" x14ac:dyDescent="0.25">
      <c r="C28727" s="160" t="s">
        <v>551</v>
      </c>
      <c r="D28727" s="161">
        <v>503.32</v>
      </c>
    </row>
    <row r="28728" spans="3:4" ht="15" hidden="1" customHeight="1" x14ac:dyDescent="0.25">
      <c r="C28728" s="158" t="s">
        <v>309</v>
      </c>
      <c r="D28728" s="159">
        <v>24.65</v>
      </c>
    </row>
    <row r="28729" spans="3:4" ht="15" hidden="1" customHeight="1" x14ac:dyDescent="0.25">
      <c r="C28729" s="160" t="s">
        <v>551</v>
      </c>
      <c r="D28729" s="161">
        <v>94.98</v>
      </c>
    </row>
    <row r="28730" spans="3:4" ht="15" hidden="1" customHeight="1" x14ac:dyDescent="0.25">
      <c r="C28730" s="158" t="s">
        <v>551</v>
      </c>
      <c r="D28730" s="159">
        <v>69.959999999999994</v>
      </c>
    </row>
    <row r="28731" spans="3:4" ht="15" hidden="1" customHeight="1" x14ac:dyDescent="0.25">
      <c r="C28731" s="160" t="s">
        <v>549</v>
      </c>
      <c r="D28731" s="161">
        <v>332.27</v>
      </c>
    </row>
    <row r="28732" spans="3:4" ht="15" hidden="1" customHeight="1" x14ac:dyDescent="0.25">
      <c r="C28732" s="158" t="s">
        <v>545</v>
      </c>
      <c r="D28732" s="159">
        <v>998.71</v>
      </c>
    </row>
    <row r="28733" spans="3:4" ht="15" hidden="1" customHeight="1" x14ac:dyDescent="0.25">
      <c r="C28733" s="160" t="s">
        <v>547</v>
      </c>
      <c r="D28733" s="161">
        <v>744.06</v>
      </c>
    </row>
    <row r="28734" spans="3:4" ht="15" hidden="1" customHeight="1" x14ac:dyDescent="0.25">
      <c r="C28734" s="158" t="s">
        <v>307</v>
      </c>
      <c r="D28734" s="159">
        <v>781.6</v>
      </c>
    </row>
    <row r="28735" spans="3:4" ht="15" hidden="1" customHeight="1" x14ac:dyDescent="0.25">
      <c r="C28735" s="160" t="s">
        <v>543</v>
      </c>
      <c r="D28735" s="161">
        <v>843.14</v>
      </c>
    </row>
    <row r="28736" spans="3:4" ht="15" hidden="1" customHeight="1" x14ac:dyDescent="0.25">
      <c r="C28736" s="158" t="s">
        <v>309</v>
      </c>
      <c r="D28736" s="159">
        <v>615.11</v>
      </c>
    </row>
    <row r="28737" spans="3:4" ht="15" hidden="1" customHeight="1" x14ac:dyDescent="0.25">
      <c r="C28737" s="160" t="s">
        <v>545</v>
      </c>
      <c r="D28737" s="161">
        <v>256.2</v>
      </c>
    </row>
    <row r="28738" spans="3:4" ht="15" hidden="1" customHeight="1" x14ac:dyDescent="0.25">
      <c r="C28738" s="158" t="s">
        <v>539</v>
      </c>
      <c r="D28738" s="159">
        <v>1075.42</v>
      </c>
    </row>
    <row r="28739" spans="3:4" ht="15" hidden="1" customHeight="1" x14ac:dyDescent="0.25">
      <c r="C28739" s="160" t="s">
        <v>552</v>
      </c>
      <c r="D28739" s="161">
        <v>588.4</v>
      </c>
    </row>
    <row r="28740" spans="3:4" ht="15" hidden="1" customHeight="1" x14ac:dyDescent="0.25">
      <c r="C28740" s="158" t="s">
        <v>548</v>
      </c>
      <c r="D28740" s="159">
        <v>555.5</v>
      </c>
    </row>
    <row r="28741" spans="3:4" ht="15" hidden="1" customHeight="1" x14ac:dyDescent="0.25">
      <c r="C28741" s="160" t="s">
        <v>540</v>
      </c>
      <c r="D28741" s="161">
        <v>870.76</v>
      </c>
    </row>
    <row r="28742" spans="3:4" ht="15" hidden="1" customHeight="1" x14ac:dyDescent="0.25">
      <c r="C28742" s="158" t="s">
        <v>551</v>
      </c>
      <c r="D28742" s="159">
        <v>950.5</v>
      </c>
    </row>
    <row r="28743" spans="3:4" ht="15" hidden="1" customHeight="1" x14ac:dyDescent="0.25">
      <c r="C28743" s="160" t="s">
        <v>553</v>
      </c>
      <c r="D28743" s="161">
        <v>857.83</v>
      </c>
    </row>
    <row r="28744" spans="3:4" ht="15" hidden="1" customHeight="1" x14ac:dyDescent="0.25">
      <c r="C28744" s="158" t="s">
        <v>555</v>
      </c>
      <c r="D28744" s="159">
        <v>90.52</v>
      </c>
    </row>
    <row r="28745" spans="3:4" ht="15" hidden="1" customHeight="1" x14ac:dyDescent="0.25">
      <c r="C28745" s="160" t="s">
        <v>544</v>
      </c>
      <c r="D28745" s="161">
        <v>518.17999999999995</v>
      </c>
    </row>
    <row r="28746" spans="3:4" ht="15" hidden="1" customHeight="1" x14ac:dyDescent="0.25">
      <c r="C28746" s="158" t="s">
        <v>546</v>
      </c>
      <c r="D28746" s="159">
        <v>329.31</v>
      </c>
    </row>
    <row r="28747" spans="3:4" ht="15" hidden="1" customHeight="1" x14ac:dyDescent="0.25">
      <c r="C28747" s="160" t="s">
        <v>553</v>
      </c>
      <c r="D28747" s="161">
        <v>595.61</v>
      </c>
    </row>
    <row r="28748" spans="3:4" ht="15" hidden="1" customHeight="1" x14ac:dyDescent="0.25">
      <c r="C28748" s="158" t="s">
        <v>542</v>
      </c>
      <c r="D28748" s="159">
        <v>28.04</v>
      </c>
    </row>
    <row r="28749" spans="3:4" ht="15" hidden="1" customHeight="1" x14ac:dyDescent="0.25">
      <c r="C28749" s="160" t="s">
        <v>542</v>
      </c>
      <c r="D28749" s="161">
        <v>518.20000000000005</v>
      </c>
    </row>
    <row r="28750" spans="3:4" ht="15" hidden="1" customHeight="1" x14ac:dyDescent="0.25">
      <c r="C28750" s="158" t="s">
        <v>549</v>
      </c>
      <c r="D28750" s="159">
        <v>464.54</v>
      </c>
    </row>
    <row r="28751" spans="3:4" ht="15" hidden="1" customHeight="1" x14ac:dyDescent="0.25">
      <c r="C28751" s="160" t="s">
        <v>307</v>
      </c>
      <c r="D28751" s="161">
        <v>982.63</v>
      </c>
    </row>
    <row r="28752" spans="3:4" ht="15" hidden="1" customHeight="1" x14ac:dyDescent="0.25">
      <c r="C28752" s="158" t="s">
        <v>547</v>
      </c>
      <c r="D28752" s="159">
        <v>213.43</v>
      </c>
    </row>
    <row r="28753" spans="3:4" ht="15" hidden="1" customHeight="1" x14ac:dyDescent="0.25">
      <c r="C28753" s="160" t="s">
        <v>551</v>
      </c>
      <c r="D28753" s="161">
        <v>1236.6199999999999</v>
      </c>
    </row>
    <row r="28754" spans="3:4" ht="15" hidden="1" customHeight="1" x14ac:dyDescent="0.25">
      <c r="C28754" s="158" t="s">
        <v>307</v>
      </c>
      <c r="D28754" s="159">
        <v>355.74</v>
      </c>
    </row>
    <row r="28755" spans="3:4" ht="15" hidden="1" customHeight="1" x14ac:dyDescent="0.25">
      <c r="C28755" s="160" t="s">
        <v>551</v>
      </c>
      <c r="D28755" s="161">
        <v>725.11</v>
      </c>
    </row>
    <row r="28756" spans="3:4" ht="15" hidden="1" customHeight="1" x14ac:dyDescent="0.25">
      <c r="C28756" s="158" t="s">
        <v>552</v>
      </c>
      <c r="D28756" s="159">
        <v>406.47</v>
      </c>
    </row>
    <row r="28757" spans="3:4" ht="15" hidden="1" customHeight="1" x14ac:dyDescent="0.25">
      <c r="C28757" s="160" t="s">
        <v>541</v>
      </c>
      <c r="D28757" s="161">
        <v>625.96</v>
      </c>
    </row>
    <row r="28758" spans="3:4" ht="15" hidden="1" customHeight="1" x14ac:dyDescent="0.25">
      <c r="C28758" s="158" t="s">
        <v>551</v>
      </c>
      <c r="D28758" s="159">
        <v>172.83</v>
      </c>
    </row>
    <row r="28759" spans="3:4" ht="15" hidden="1" customHeight="1" x14ac:dyDescent="0.25">
      <c r="C28759" s="160" t="s">
        <v>555</v>
      </c>
      <c r="D28759" s="161">
        <v>625.61</v>
      </c>
    </row>
    <row r="28760" spans="3:4" ht="15" hidden="1" customHeight="1" x14ac:dyDescent="0.25">
      <c r="C28760" s="158" t="s">
        <v>557</v>
      </c>
      <c r="D28760" s="159">
        <v>1273.3900000000001</v>
      </c>
    </row>
    <row r="28761" spans="3:4" ht="15" hidden="1" customHeight="1" x14ac:dyDescent="0.25">
      <c r="C28761" s="160" t="s">
        <v>308</v>
      </c>
      <c r="D28761" s="161">
        <v>562.4</v>
      </c>
    </row>
    <row r="28762" spans="3:4" ht="15" hidden="1" customHeight="1" x14ac:dyDescent="0.25">
      <c r="C28762" s="158" t="s">
        <v>308</v>
      </c>
      <c r="D28762" s="159">
        <v>913.57</v>
      </c>
    </row>
    <row r="28763" spans="3:4" ht="15" hidden="1" customHeight="1" x14ac:dyDescent="0.25">
      <c r="C28763" s="160" t="s">
        <v>307</v>
      </c>
      <c r="D28763" s="161">
        <v>1047.77</v>
      </c>
    </row>
    <row r="28764" spans="3:4" ht="15" hidden="1" customHeight="1" x14ac:dyDescent="0.25">
      <c r="C28764" s="158" t="s">
        <v>546</v>
      </c>
      <c r="D28764" s="159">
        <v>647.58000000000004</v>
      </c>
    </row>
    <row r="28765" spans="3:4" ht="15" hidden="1" customHeight="1" x14ac:dyDescent="0.25">
      <c r="C28765" s="160" t="s">
        <v>540</v>
      </c>
      <c r="D28765" s="161">
        <v>339.73</v>
      </c>
    </row>
    <row r="28766" spans="3:4" ht="15" hidden="1" customHeight="1" x14ac:dyDescent="0.25">
      <c r="C28766" s="158" t="s">
        <v>553</v>
      </c>
      <c r="D28766" s="159">
        <v>126.37</v>
      </c>
    </row>
    <row r="28767" spans="3:4" ht="15" hidden="1" customHeight="1" x14ac:dyDescent="0.25">
      <c r="C28767" s="160" t="s">
        <v>549</v>
      </c>
      <c r="D28767" s="161">
        <v>390.84</v>
      </c>
    </row>
    <row r="28768" spans="3:4" ht="15" hidden="1" customHeight="1" x14ac:dyDescent="0.25">
      <c r="C28768" s="158" t="s">
        <v>550</v>
      </c>
      <c r="D28768" s="159">
        <v>51.61</v>
      </c>
    </row>
    <row r="28769" spans="3:4" ht="15" hidden="1" customHeight="1" x14ac:dyDescent="0.25">
      <c r="C28769" s="160" t="s">
        <v>545</v>
      </c>
      <c r="D28769" s="161">
        <v>693.99</v>
      </c>
    </row>
    <row r="28770" spans="3:4" ht="15" hidden="1" customHeight="1" x14ac:dyDescent="0.25">
      <c r="C28770" s="158" t="s">
        <v>547</v>
      </c>
      <c r="D28770" s="159">
        <v>1006.5</v>
      </c>
    </row>
    <row r="28771" spans="3:4" ht="15" hidden="1" customHeight="1" x14ac:dyDescent="0.25">
      <c r="C28771" s="160" t="s">
        <v>549</v>
      </c>
      <c r="D28771" s="161">
        <v>466.12</v>
      </c>
    </row>
    <row r="28772" spans="3:4" ht="15" hidden="1" customHeight="1" x14ac:dyDescent="0.25">
      <c r="C28772" s="158" t="s">
        <v>554</v>
      </c>
      <c r="D28772" s="159">
        <v>714.37</v>
      </c>
    </row>
    <row r="28773" spans="3:4" ht="15" hidden="1" customHeight="1" x14ac:dyDescent="0.25">
      <c r="C28773" s="160" t="s">
        <v>549</v>
      </c>
      <c r="D28773" s="161">
        <v>226.13</v>
      </c>
    </row>
    <row r="28774" spans="3:4" ht="15" hidden="1" customHeight="1" x14ac:dyDescent="0.25">
      <c r="C28774" s="158" t="s">
        <v>543</v>
      </c>
      <c r="D28774" s="159">
        <v>1137.83</v>
      </c>
    </row>
    <row r="28775" spans="3:4" ht="15" hidden="1" customHeight="1" x14ac:dyDescent="0.25">
      <c r="C28775" s="160" t="s">
        <v>309</v>
      </c>
      <c r="D28775" s="161">
        <v>564.39</v>
      </c>
    </row>
    <row r="28776" spans="3:4" ht="15" hidden="1" customHeight="1" x14ac:dyDescent="0.25">
      <c r="C28776" s="158" t="s">
        <v>554</v>
      </c>
      <c r="D28776" s="159">
        <v>658.76</v>
      </c>
    </row>
    <row r="28777" spans="3:4" ht="15" hidden="1" customHeight="1" x14ac:dyDescent="0.25">
      <c r="C28777" s="160" t="s">
        <v>309</v>
      </c>
      <c r="D28777" s="161">
        <v>370.16</v>
      </c>
    </row>
    <row r="28778" spans="3:4" ht="15" hidden="1" customHeight="1" x14ac:dyDescent="0.25">
      <c r="C28778" s="158" t="s">
        <v>542</v>
      </c>
      <c r="D28778" s="159">
        <v>784.41</v>
      </c>
    </row>
    <row r="28779" spans="3:4" ht="15" hidden="1" customHeight="1" x14ac:dyDescent="0.25">
      <c r="C28779" s="160" t="s">
        <v>545</v>
      </c>
      <c r="D28779" s="161">
        <v>558.99</v>
      </c>
    </row>
    <row r="28780" spans="3:4" ht="15" hidden="1" customHeight="1" x14ac:dyDescent="0.25">
      <c r="C28780" s="158" t="s">
        <v>558</v>
      </c>
      <c r="D28780" s="159">
        <v>912.55</v>
      </c>
    </row>
    <row r="28781" spans="3:4" ht="15" hidden="1" customHeight="1" x14ac:dyDescent="0.25">
      <c r="C28781" s="160" t="s">
        <v>553</v>
      </c>
      <c r="D28781" s="161">
        <v>434.75</v>
      </c>
    </row>
    <row r="28782" spans="3:4" ht="15" hidden="1" customHeight="1" x14ac:dyDescent="0.25">
      <c r="C28782" s="158" t="s">
        <v>539</v>
      </c>
      <c r="D28782" s="159">
        <v>725.71</v>
      </c>
    </row>
    <row r="28783" spans="3:4" ht="15" hidden="1" customHeight="1" x14ac:dyDescent="0.25">
      <c r="C28783" s="160" t="s">
        <v>539</v>
      </c>
      <c r="D28783" s="161">
        <v>907.54</v>
      </c>
    </row>
    <row r="28784" spans="3:4" ht="15" hidden="1" customHeight="1" x14ac:dyDescent="0.25">
      <c r="C28784" s="158" t="s">
        <v>551</v>
      </c>
      <c r="D28784" s="159">
        <v>565.55999999999995</v>
      </c>
    </row>
    <row r="28785" spans="3:4" ht="15" hidden="1" customHeight="1" x14ac:dyDescent="0.25">
      <c r="C28785" s="160" t="s">
        <v>547</v>
      </c>
      <c r="D28785" s="161">
        <v>459.61</v>
      </c>
    </row>
    <row r="28786" spans="3:4" ht="15" hidden="1" customHeight="1" x14ac:dyDescent="0.25">
      <c r="C28786" s="158" t="s">
        <v>551</v>
      </c>
      <c r="D28786" s="159">
        <v>936.19</v>
      </c>
    </row>
    <row r="28787" spans="3:4" ht="15" hidden="1" customHeight="1" x14ac:dyDescent="0.25">
      <c r="C28787" s="160" t="s">
        <v>552</v>
      </c>
      <c r="D28787" s="161">
        <v>519.23</v>
      </c>
    </row>
    <row r="28788" spans="3:4" ht="15" hidden="1" customHeight="1" x14ac:dyDescent="0.25">
      <c r="C28788" s="158" t="s">
        <v>558</v>
      </c>
      <c r="D28788" s="159">
        <v>434.57</v>
      </c>
    </row>
    <row r="28789" spans="3:4" ht="15" hidden="1" customHeight="1" x14ac:dyDescent="0.25">
      <c r="C28789" s="160" t="s">
        <v>552</v>
      </c>
      <c r="D28789" s="161">
        <v>755.56</v>
      </c>
    </row>
    <row r="28790" spans="3:4" ht="15" hidden="1" customHeight="1" x14ac:dyDescent="0.25">
      <c r="C28790" s="158" t="s">
        <v>555</v>
      </c>
      <c r="D28790" s="159">
        <v>756.51</v>
      </c>
    </row>
    <row r="28791" spans="3:4" ht="15" hidden="1" customHeight="1" x14ac:dyDescent="0.25">
      <c r="C28791" s="160" t="s">
        <v>556</v>
      </c>
      <c r="D28791" s="161">
        <v>423.33</v>
      </c>
    </row>
    <row r="28792" spans="3:4" ht="15" hidden="1" customHeight="1" x14ac:dyDescent="0.25">
      <c r="C28792" s="158" t="s">
        <v>550</v>
      </c>
      <c r="D28792" s="159">
        <v>347.65</v>
      </c>
    </row>
    <row r="28793" spans="3:4" ht="15" hidden="1" customHeight="1" x14ac:dyDescent="0.25">
      <c r="C28793" s="160" t="s">
        <v>308</v>
      </c>
      <c r="D28793" s="161">
        <v>995.94</v>
      </c>
    </row>
    <row r="28794" spans="3:4" ht="15" hidden="1" customHeight="1" x14ac:dyDescent="0.25">
      <c r="C28794" s="158" t="s">
        <v>546</v>
      </c>
      <c r="D28794" s="159">
        <v>1015.03</v>
      </c>
    </row>
    <row r="28795" spans="3:4" ht="15" hidden="1" customHeight="1" x14ac:dyDescent="0.25">
      <c r="C28795" s="160" t="s">
        <v>549</v>
      </c>
      <c r="D28795" s="161">
        <v>496.8</v>
      </c>
    </row>
    <row r="28796" spans="3:4" ht="15" hidden="1" customHeight="1" x14ac:dyDescent="0.25">
      <c r="C28796" s="158" t="s">
        <v>554</v>
      </c>
      <c r="D28796" s="159">
        <v>418.88</v>
      </c>
    </row>
    <row r="28797" spans="3:4" ht="15" hidden="1" customHeight="1" x14ac:dyDescent="0.25">
      <c r="C28797" s="160" t="s">
        <v>308</v>
      </c>
      <c r="D28797" s="161">
        <v>527.16999999999996</v>
      </c>
    </row>
    <row r="28798" spans="3:4" ht="15" hidden="1" customHeight="1" x14ac:dyDescent="0.25">
      <c r="C28798" s="158" t="s">
        <v>541</v>
      </c>
      <c r="D28798" s="159">
        <v>859.34</v>
      </c>
    </row>
    <row r="28799" spans="3:4" ht="15" hidden="1" customHeight="1" x14ac:dyDescent="0.25">
      <c r="C28799" s="160" t="s">
        <v>539</v>
      </c>
      <c r="D28799" s="161">
        <v>218.13</v>
      </c>
    </row>
    <row r="28800" spans="3:4" ht="15" hidden="1" customHeight="1" x14ac:dyDescent="0.25">
      <c r="C28800" s="158" t="s">
        <v>557</v>
      </c>
      <c r="D28800" s="159">
        <v>373.83</v>
      </c>
    </row>
    <row r="28801" spans="3:4" ht="15" hidden="1" customHeight="1" x14ac:dyDescent="0.25">
      <c r="C28801" s="160" t="s">
        <v>540</v>
      </c>
      <c r="D28801" s="161">
        <v>682.6</v>
      </c>
    </row>
    <row r="28802" spans="3:4" ht="15" hidden="1" customHeight="1" x14ac:dyDescent="0.25">
      <c r="C28802" s="158" t="s">
        <v>552</v>
      </c>
      <c r="D28802" s="159">
        <v>1063.99</v>
      </c>
    </row>
    <row r="28803" spans="3:4" ht="15" hidden="1" customHeight="1" x14ac:dyDescent="0.25">
      <c r="C28803" s="160" t="s">
        <v>542</v>
      </c>
      <c r="D28803" s="161">
        <v>139.33000000000001</v>
      </c>
    </row>
    <row r="28804" spans="3:4" ht="15" hidden="1" customHeight="1" x14ac:dyDescent="0.25">
      <c r="C28804" s="158" t="s">
        <v>553</v>
      </c>
      <c r="D28804" s="159">
        <v>199.1</v>
      </c>
    </row>
    <row r="28805" spans="3:4" ht="15" hidden="1" customHeight="1" x14ac:dyDescent="0.25">
      <c r="C28805" s="160" t="s">
        <v>552</v>
      </c>
      <c r="D28805" s="161">
        <v>875.97</v>
      </c>
    </row>
    <row r="28806" spans="3:4" ht="15" hidden="1" customHeight="1" x14ac:dyDescent="0.25">
      <c r="C28806" s="158" t="s">
        <v>309</v>
      </c>
      <c r="D28806" s="159">
        <v>666.38</v>
      </c>
    </row>
    <row r="28807" spans="3:4" ht="15" hidden="1" customHeight="1" x14ac:dyDescent="0.25">
      <c r="C28807" s="160" t="s">
        <v>544</v>
      </c>
      <c r="D28807" s="161">
        <v>1243.06</v>
      </c>
    </row>
    <row r="28808" spans="3:4" ht="15" hidden="1" customHeight="1" x14ac:dyDescent="0.25">
      <c r="C28808" s="158" t="s">
        <v>553</v>
      </c>
      <c r="D28808" s="159">
        <v>680.46</v>
      </c>
    </row>
    <row r="28809" spans="3:4" ht="15" hidden="1" customHeight="1" x14ac:dyDescent="0.25">
      <c r="C28809" s="160" t="s">
        <v>309</v>
      </c>
      <c r="D28809" s="161">
        <v>1297.58</v>
      </c>
    </row>
    <row r="28810" spans="3:4" ht="15" hidden="1" customHeight="1" x14ac:dyDescent="0.25">
      <c r="C28810" s="158" t="s">
        <v>545</v>
      </c>
      <c r="D28810" s="159">
        <v>585.54999999999995</v>
      </c>
    </row>
    <row r="28811" spans="3:4" ht="15" hidden="1" customHeight="1" x14ac:dyDescent="0.25">
      <c r="C28811" s="160" t="s">
        <v>543</v>
      </c>
      <c r="D28811" s="161">
        <v>1248.4000000000001</v>
      </c>
    </row>
    <row r="28812" spans="3:4" ht="15" hidden="1" customHeight="1" x14ac:dyDescent="0.25">
      <c r="C28812" s="158" t="s">
        <v>545</v>
      </c>
      <c r="D28812" s="159">
        <v>357.97</v>
      </c>
    </row>
    <row r="28813" spans="3:4" ht="15" hidden="1" customHeight="1" x14ac:dyDescent="0.25">
      <c r="C28813" s="160" t="s">
        <v>553</v>
      </c>
      <c r="D28813" s="161">
        <v>449.86</v>
      </c>
    </row>
    <row r="28814" spans="3:4" ht="15" hidden="1" customHeight="1" x14ac:dyDescent="0.25">
      <c r="C28814" s="158" t="s">
        <v>549</v>
      </c>
      <c r="D28814" s="159">
        <v>630.29</v>
      </c>
    </row>
    <row r="28815" spans="3:4" ht="15" hidden="1" customHeight="1" x14ac:dyDescent="0.25">
      <c r="C28815" s="160" t="s">
        <v>551</v>
      </c>
      <c r="D28815" s="161">
        <v>1206.3800000000001</v>
      </c>
    </row>
    <row r="28816" spans="3:4" ht="15" hidden="1" customHeight="1" x14ac:dyDescent="0.25">
      <c r="C28816" s="158" t="s">
        <v>307</v>
      </c>
      <c r="D28816" s="159">
        <v>588.28</v>
      </c>
    </row>
    <row r="28817" spans="3:4" ht="15" hidden="1" customHeight="1" x14ac:dyDescent="0.25">
      <c r="C28817" s="160" t="s">
        <v>312</v>
      </c>
      <c r="D28817" s="161">
        <v>751.17</v>
      </c>
    </row>
    <row r="28818" spans="3:4" ht="15" hidden="1" customHeight="1" x14ac:dyDescent="0.25">
      <c r="C28818" s="158" t="s">
        <v>553</v>
      </c>
      <c r="D28818" s="159">
        <v>358.73</v>
      </c>
    </row>
    <row r="28819" spans="3:4" ht="15" hidden="1" customHeight="1" x14ac:dyDescent="0.25">
      <c r="C28819" s="160" t="s">
        <v>546</v>
      </c>
      <c r="D28819" s="161">
        <v>733.9</v>
      </c>
    </row>
    <row r="28820" spans="3:4" ht="15" hidden="1" customHeight="1" x14ac:dyDescent="0.25">
      <c r="C28820" s="158" t="s">
        <v>543</v>
      </c>
      <c r="D28820" s="159">
        <v>425.03</v>
      </c>
    </row>
    <row r="28821" spans="3:4" ht="15" hidden="1" customHeight="1" x14ac:dyDescent="0.25">
      <c r="C28821" s="160" t="s">
        <v>553</v>
      </c>
      <c r="D28821" s="161">
        <v>93.58</v>
      </c>
    </row>
    <row r="28822" spans="3:4" ht="15" hidden="1" customHeight="1" x14ac:dyDescent="0.25">
      <c r="C28822" s="158" t="s">
        <v>543</v>
      </c>
      <c r="D28822" s="159">
        <v>724.9</v>
      </c>
    </row>
    <row r="28823" spans="3:4" ht="15" hidden="1" customHeight="1" x14ac:dyDescent="0.25">
      <c r="C28823" s="160" t="s">
        <v>546</v>
      </c>
      <c r="D28823" s="161">
        <v>636.67999999999995</v>
      </c>
    </row>
    <row r="28824" spans="3:4" ht="15" hidden="1" customHeight="1" x14ac:dyDescent="0.25">
      <c r="C28824" s="158" t="s">
        <v>540</v>
      </c>
      <c r="D28824" s="159">
        <v>384.13</v>
      </c>
    </row>
    <row r="28825" spans="3:4" ht="15" hidden="1" customHeight="1" x14ac:dyDescent="0.25">
      <c r="C28825" s="160" t="s">
        <v>557</v>
      </c>
      <c r="D28825" s="161">
        <v>468.55</v>
      </c>
    </row>
    <row r="28826" spans="3:4" ht="15" hidden="1" customHeight="1" x14ac:dyDescent="0.25">
      <c r="C28826" s="158" t="s">
        <v>307</v>
      </c>
      <c r="D28826" s="159">
        <v>744.28</v>
      </c>
    </row>
    <row r="28827" spans="3:4" ht="15" hidden="1" customHeight="1" x14ac:dyDescent="0.25">
      <c r="C28827" s="160" t="s">
        <v>540</v>
      </c>
      <c r="D28827" s="161">
        <v>807.39</v>
      </c>
    </row>
    <row r="28828" spans="3:4" ht="15" hidden="1" customHeight="1" x14ac:dyDescent="0.25">
      <c r="C28828" s="158" t="s">
        <v>550</v>
      </c>
      <c r="D28828" s="159">
        <v>873.93</v>
      </c>
    </row>
    <row r="28829" spans="3:4" ht="15" hidden="1" customHeight="1" x14ac:dyDescent="0.25">
      <c r="C28829" s="160" t="s">
        <v>548</v>
      </c>
      <c r="D28829" s="161">
        <v>869.64</v>
      </c>
    </row>
    <row r="28830" spans="3:4" ht="15" hidden="1" customHeight="1" x14ac:dyDescent="0.25">
      <c r="C28830" s="158" t="s">
        <v>543</v>
      </c>
      <c r="D28830" s="159">
        <v>729.63</v>
      </c>
    </row>
    <row r="28831" spans="3:4" ht="15" hidden="1" customHeight="1" x14ac:dyDescent="0.25">
      <c r="C28831" s="160" t="s">
        <v>543</v>
      </c>
      <c r="D28831" s="161">
        <v>262.77</v>
      </c>
    </row>
    <row r="28832" spans="3:4" ht="15" hidden="1" customHeight="1" x14ac:dyDescent="0.25">
      <c r="C28832" s="158" t="s">
        <v>547</v>
      </c>
      <c r="D28832" s="159">
        <v>528.58000000000004</v>
      </c>
    </row>
    <row r="28833" spans="3:4" ht="15" hidden="1" customHeight="1" x14ac:dyDescent="0.25">
      <c r="C28833" s="160" t="s">
        <v>312</v>
      </c>
      <c r="D28833" s="161">
        <v>390.28</v>
      </c>
    </row>
    <row r="28834" spans="3:4" ht="15" hidden="1" customHeight="1" x14ac:dyDescent="0.25">
      <c r="C28834" s="158" t="s">
        <v>553</v>
      </c>
      <c r="D28834" s="159">
        <v>1110.55</v>
      </c>
    </row>
    <row r="28835" spans="3:4" ht="15" hidden="1" customHeight="1" x14ac:dyDescent="0.25">
      <c r="C28835" s="160" t="s">
        <v>553</v>
      </c>
      <c r="D28835" s="161">
        <v>90</v>
      </c>
    </row>
    <row r="28836" spans="3:4" ht="15" hidden="1" customHeight="1" x14ac:dyDescent="0.25">
      <c r="C28836" s="158" t="s">
        <v>547</v>
      </c>
      <c r="D28836" s="159">
        <v>694.97</v>
      </c>
    </row>
    <row r="28837" spans="3:4" ht="15" hidden="1" customHeight="1" x14ac:dyDescent="0.25">
      <c r="C28837" s="160" t="s">
        <v>312</v>
      </c>
      <c r="D28837" s="161">
        <v>507</v>
      </c>
    </row>
    <row r="28838" spans="3:4" ht="15" hidden="1" customHeight="1" x14ac:dyDescent="0.25">
      <c r="C28838" s="158" t="s">
        <v>551</v>
      </c>
      <c r="D28838" s="159">
        <v>854.11</v>
      </c>
    </row>
    <row r="28839" spans="3:4" ht="15" hidden="1" customHeight="1" x14ac:dyDescent="0.25">
      <c r="C28839" s="160" t="s">
        <v>539</v>
      </c>
      <c r="D28839" s="161">
        <v>236.16</v>
      </c>
    </row>
    <row r="28840" spans="3:4" ht="15" hidden="1" customHeight="1" x14ac:dyDescent="0.25">
      <c r="C28840" s="158" t="s">
        <v>312</v>
      </c>
      <c r="D28840" s="159">
        <v>226.29</v>
      </c>
    </row>
    <row r="28841" spans="3:4" ht="15" hidden="1" customHeight="1" x14ac:dyDescent="0.25">
      <c r="C28841" s="160" t="s">
        <v>539</v>
      </c>
      <c r="D28841" s="161">
        <v>711.84</v>
      </c>
    </row>
    <row r="28842" spans="3:4" ht="15" hidden="1" customHeight="1" x14ac:dyDescent="0.25">
      <c r="C28842" s="158" t="s">
        <v>552</v>
      </c>
      <c r="D28842" s="159">
        <v>834.58</v>
      </c>
    </row>
    <row r="28843" spans="3:4" ht="15" hidden="1" customHeight="1" x14ac:dyDescent="0.25">
      <c r="C28843" s="160" t="s">
        <v>551</v>
      </c>
      <c r="D28843" s="161">
        <v>1135.3800000000001</v>
      </c>
    </row>
    <row r="28844" spans="3:4" ht="15" hidden="1" customHeight="1" x14ac:dyDescent="0.25">
      <c r="C28844" s="158" t="s">
        <v>552</v>
      </c>
      <c r="D28844" s="159">
        <v>211.72</v>
      </c>
    </row>
    <row r="28845" spans="3:4" ht="15" hidden="1" customHeight="1" x14ac:dyDescent="0.25">
      <c r="C28845" s="160" t="s">
        <v>309</v>
      </c>
      <c r="D28845" s="161">
        <v>956.71</v>
      </c>
    </row>
    <row r="28846" spans="3:4" ht="15" hidden="1" customHeight="1" x14ac:dyDescent="0.25">
      <c r="C28846" s="158" t="s">
        <v>545</v>
      </c>
      <c r="D28846" s="159">
        <v>571.41999999999996</v>
      </c>
    </row>
    <row r="28847" spans="3:4" ht="15" hidden="1" customHeight="1" x14ac:dyDescent="0.25">
      <c r="C28847" s="160" t="s">
        <v>557</v>
      </c>
      <c r="D28847" s="161">
        <v>557.35</v>
      </c>
    </row>
    <row r="28848" spans="3:4" ht="15" hidden="1" customHeight="1" x14ac:dyDescent="0.25">
      <c r="C28848" s="158" t="s">
        <v>552</v>
      </c>
      <c r="D28848" s="159">
        <v>102.76</v>
      </c>
    </row>
    <row r="28849" spans="3:4" ht="15" hidden="1" customHeight="1" x14ac:dyDescent="0.25">
      <c r="C28849" s="160" t="s">
        <v>547</v>
      </c>
      <c r="D28849" s="161">
        <v>1031</v>
      </c>
    </row>
    <row r="28850" spans="3:4" ht="15" hidden="1" customHeight="1" x14ac:dyDescent="0.25">
      <c r="C28850" s="158" t="s">
        <v>308</v>
      </c>
      <c r="D28850" s="159">
        <v>522.91</v>
      </c>
    </row>
    <row r="28851" spans="3:4" ht="15" hidden="1" customHeight="1" x14ac:dyDescent="0.25">
      <c r="C28851" s="160" t="s">
        <v>554</v>
      </c>
      <c r="D28851" s="161">
        <v>194.7</v>
      </c>
    </row>
    <row r="28852" spans="3:4" ht="15" hidden="1" customHeight="1" x14ac:dyDescent="0.25">
      <c r="C28852" s="158" t="s">
        <v>307</v>
      </c>
      <c r="D28852" s="159">
        <v>1189.94</v>
      </c>
    </row>
    <row r="28853" spans="3:4" ht="15" hidden="1" customHeight="1" x14ac:dyDescent="0.25">
      <c r="C28853" s="160" t="s">
        <v>309</v>
      </c>
      <c r="D28853" s="161">
        <v>240.75</v>
      </c>
    </row>
    <row r="28854" spans="3:4" ht="15" hidden="1" customHeight="1" x14ac:dyDescent="0.25">
      <c r="C28854" s="158" t="s">
        <v>540</v>
      </c>
      <c r="D28854" s="159">
        <v>799.31</v>
      </c>
    </row>
    <row r="28855" spans="3:4" ht="15" hidden="1" customHeight="1" x14ac:dyDescent="0.25">
      <c r="C28855" s="160" t="s">
        <v>545</v>
      </c>
      <c r="D28855" s="161">
        <v>629.70000000000005</v>
      </c>
    </row>
    <row r="28856" spans="3:4" ht="15" hidden="1" customHeight="1" x14ac:dyDescent="0.25">
      <c r="C28856" s="158" t="s">
        <v>545</v>
      </c>
      <c r="D28856" s="159">
        <v>12.8</v>
      </c>
    </row>
    <row r="28857" spans="3:4" ht="15" hidden="1" customHeight="1" x14ac:dyDescent="0.25">
      <c r="C28857" s="160" t="s">
        <v>547</v>
      </c>
      <c r="D28857" s="161">
        <v>489.9</v>
      </c>
    </row>
    <row r="28858" spans="3:4" ht="15" hidden="1" customHeight="1" x14ac:dyDescent="0.25">
      <c r="C28858" s="158" t="s">
        <v>307</v>
      </c>
      <c r="D28858" s="159">
        <v>960.05</v>
      </c>
    </row>
    <row r="28859" spans="3:4" ht="15" hidden="1" customHeight="1" x14ac:dyDescent="0.25">
      <c r="C28859" s="160" t="s">
        <v>545</v>
      </c>
      <c r="D28859" s="161">
        <v>217.03</v>
      </c>
    </row>
    <row r="28860" spans="3:4" ht="15" hidden="1" customHeight="1" x14ac:dyDescent="0.25">
      <c r="C28860" s="158" t="s">
        <v>548</v>
      </c>
      <c r="D28860" s="159">
        <v>736.3</v>
      </c>
    </row>
    <row r="28861" spans="3:4" ht="15" hidden="1" customHeight="1" x14ac:dyDescent="0.25">
      <c r="C28861" s="160" t="s">
        <v>553</v>
      </c>
      <c r="D28861" s="161">
        <v>704.2</v>
      </c>
    </row>
    <row r="28862" spans="3:4" ht="15" hidden="1" customHeight="1" x14ac:dyDescent="0.25">
      <c r="C28862" s="158" t="s">
        <v>555</v>
      </c>
      <c r="D28862" s="159">
        <v>806.38</v>
      </c>
    </row>
    <row r="28863" spans="3:4" ht="15" hidden="1" customHeight="1" x14ac:dyDescent="0.25">
      <c r="C28863" s="160" t="s">
        <v>554</v>
      </c>
      <c r="D28863" s="161">
        <v>422.12</v>
      </c>
    </row>
    <row r="28864" spans="3:4" ht="15" hidden="1" customHeight="1" x14ac:dyDescent="0.25">
      <c r="C28864" s="158" t="s">
        <v>307</v>
      </c>
      <c r="D28864" s="159">
        <v>67.849999999999994</v>
      </c>
    </row>
    <row r="28865" spans="3:4" ht="15" hidden="1" customHeight="1" x14ac:dyDescent="0.25">
      <c r="C28865" s="160" t="s">
        <v>549</v>
      </c>
      <c r="D28865" s="161">
        <v>311.89</v>
      </c>
    </row>
    <row r="28866" spans="3:4" ht="15" hidden="1" customHeight="1" x14ac:dyDescent="0.25">
      <c r="C28866" s="158" t="s">
        <v>545</v>
      </c>
      <c r="D28866" s="159">
        <v>424.85</v>
      </c>
    </row>
    <row r="28867" spans="3:4" ht="15" hidden="1" customHeight="1" x14ac:dyDescent="0.25">
      <c r="C28867" s="160" t="s">
        <v>544</v>
      </c>
      <c r="D28867" s="161">
        <v>1238.6400000000001</v>
      </c>
    </row>
    <row r="28868" spans="3:4" ht="15" hidden="1" customHeight="1" x14ac:dyDescent="0.25">
      <c r="C28868" s="158" t="s">
        <v>558</v>
      </c>
      <c r="D28868" s="159">
        <v>23.07</v>
      </c>
    </row>
    <row r="28869" spans="3:4" ht="15" hidden="1" customHeight="1" x14ac:dyDescent="0.25">
      <c r="C28869" s="160" t="s">
        <v>551</v>
      </c>
      <c r="D28869" s="161">
        <v>93.47</v>
      </c>
    </row>
    <row r="28870" spans="3:4" ht="15" hidden="1" customHeight="1" x14ac:dyDescent="0.25">
      <c r="C28870" s="158" t="s">
        <v>308</v>
      </c>
      <c r="D28870" s="159">
        <v>678.16</v>
      </c>
    </row>
    <row r="28871" spans="3:4" ht="15" hidden="1" customHeight="1" x14ac:dyDescent="0.25">
      <c r="C28871" s="160" t="s">
        <v>545</v>
      </c>
      <c r="D28871" s="161">
        <v>266.31</v>
      </c>
    </row>
    <row r="28872" spans="3:4" ht="15" hidden="1" customHeight="1" x14ac:dyDescent="0.25">
      <c r="C28872" s="158" t="s">
        <v>551</v>
      </c>
      <c r="D28872" s="159">
        <v>976.92</v>
      </c>
    </row>
    <row r="28873" spans="3:4" ht="15" hidden="1" customHeight="1" x14ac:dyDescent="0.25">
      <c r="C28873" s="160" t="s">
        <v>546</v>
      </c>
      <c r="D28873" s="161">
        <v>164.07</v>
      </c>
    </row>
    <row r="28874" spans="3:4" ht="15" hidden="1" customHeight="1" x14ac:dyDescent="0.25">
      <c r="C28874" s="158" t="s">
        <v>544</v>
      </c>
      <c r="D28874" s="159">
        <v>945.13</v>
      </c>
    </row>
    <row r="28875" spans="3:4" ht="15" hidden="1" customHeight="1" x14ac:dyDescent="0.25">
      <c r="C28875" s="160" t="s">
        <v>308</v>
      </c>
      <c r="D28875" s="161">
        <v>520.51</v>
      </c>
    </row>
    <row r="28876" spans="3:4" ht="15" hidden="1" customHeight="1" x14ac:dyDescent="0.25">
      <c r="C28876" s="158" t="s">
        <v>543</v>
      </c>
      <c r="D28876" s="159">
        <v>423.19</v>
      </c>
    </row>
    <row r="28877" spans="3:4" ht="15" hidden="1" customHeight="1" x14ac:dyDescent="0.25">
      <c r="C28877" s="160" t="s">
        <v>541</v>
      </c>
      <c r="D28877" s="161">
        <v>372.33</v>
      </c>
    </row>
    <row r="28878" spans="3:4" ht="15" hidden="1" customHeight="1" x14ac:dyDescent="0.25">
      <c r="C28878" s="158" t="s">
        <v>543</v>
      </c>
      <c r="D28878" s="159">
        <v>551.53</v>
      </c>
    </row>
    <row r="28879" spans="3:4" ht="15" hidden="1" customHeight="1" x14ac:dyDescent="0.25">
      <c r="C28879" s="160" t="s">
        <v>552</v>
      </c>
      <c r="D28879" s="161">
        <v>931.79</v>
      </c>
    </row>
    <row r="28880" spans="3:4" ht="15" hidden="1" customHeight="1" x14ac:dyDescent="0.25">
      <c r="C28880" s="158" t="s">
        <v>553</v>
      </c>
      <c r="D28880" s="159">
        <v>579.69000000000005</v>
      </c>
    </row>
    <row r="28881" spans="3:4" ht="15" hidden="1" customHeight="1" x14ac:dyDescent="0.25">
      <c r="C28881" s="160" t="s">
        <v>556</v>
      </c>
      <c r="D28881" s="161">
        <v>382.15</v>
      </c>
    </row>
    <row r="28882" spans="3:4" ht="15" hidden="1" customHeight="1" x14ac:dyDescent="0.25">
      <c r="C28882" s="158" t="s">
        <v>308</v>
      </c>
      <c r="D28882" s="159">
        <v>177.81</v>
      </c>
    </row>
    <row r="28883" spans="3:4" ht="15" hidden="1" customHeight="1" x14ac:dyDescent="0.25">
      <c r="C28883" s="160" t="s">
        <v>552</v>
      </c>
      <c r="D28883" s="161">
        <v>803.67</v>
      </c>
    </row>
    <row r="28884" spans="3:4" ht="15" hidden="1" customHeight="1" x14ac:dyDescent="0.25">
      <c r="C28884" s="158" t="s">
        <v>553</v>
      </c>
      <c r="D28884" s="159">
        <v>1263.68</v>
      </c>
    </row>
    <row r="28885" spans="3:4" ht="15" hidden="1" customHeight="1" x14ac:dyDescent="0.25">
      <c r="C28885" s="160" t="s">
        <v>553</v>
      </c>
      <c r="D28885" s="161">
        <v>91.5</v>
      </c>
    </row>
    <row r="28886" spans="3:4" ht="15" hidden="1" customHeight="1" x14ac:dyDescent="0.25">
      <c r="C28886" s="158" t="s">
        <v>309</v>
      </c>
      <c r="D28886" s="159">
        <v>524.36</v>
      </c>
    </row>
    <row r="28887" spans="3:4" ht="15" hidden="1" customHeight="1" x14ac:dyDescent="0.25">
      <c r="C28887" s="160" t="s">
        <v>553</v>
      </c>
      <c r="D28887" s="161">
        <v>413.66</v>
      </c>
    </row>
    <row r="28888" spans="3:4" ht="15" hidden="1" customHeight="1" x14ac:dyDescent="0.25">
      <c r="C28888" s="158" t="s">
        <v>555</v>
      </c>
      <c r="D28888" s="159">
        <v>927.16</v>
      </c>
    </row>
    <row r="28889" spans="3:4" ht="15" hidden="1" customHeight="1" x14ac:dyDescent="0.25">
      <c r="C28889" s="160" t="s">
        <v>540</v>
      </c>
      <c r="D28889" s="161">
        <v>160.91999999999999</v>
      </c>
    </row>
    <row r="28890" spans="3:4" ht="15" hidden="1" customHeight="1" x14ac:dyDescent="0.25">
      <c r="C28890" s="158" t="s">
        <v>549</v>
      </c>
      <c r="D28890" s="159">
        <v>636.95000000000005</v>
      </c>
    </row>
    <row r="28891" spans="3:4" ht="15" hidden="1" customHeight="1" x14ac:dyDescent="0.25">
      <c r="C28891" s="160" t="s">
        <v>540</v>
      </c>
      <c r="D28891" s="161">
        <v>410.22</v>
      </c>
    </row>
    <row r="28892" spans="3:4" ht="15" hidden="1" customHeight="1" x14ac:dyDescent="0.25">
      <c r="C28892" s="158" t="s">
        <v>309</v>
      </c>
      <c r="D28892" s="159">
        <v>624.36</v>
      </c>
    </row>
    <row r="28893" spans="3:4" ht="15" hidden="1" customHeight="1" x14ac:dyDescent="0.25">
      <c r="C28893" s="160" t="s">
        <v>551</v>
      </c>
      <c r="D28893" s="161">
        <v>818.76</v>
      </c>
    </row>
    <row r="28894" spans="3:4" ht="15" hidden="1" customHeight="1" x14ac:dyDescent="0.25">
      <c r="C28894" s="158" t="s">
        <v>551</v>
      </c>
      <c r="D28894" s="159">
        <v>271.48</v>
      </c>
    </row>
    <row r="28895" spans="3:4" ht="15" hidden="1" customHeight="1" x14ac:dyDescent="0.25">
      <c r="C28895" s="160" t="s">
        <v>542</v>
      </c>
      <c r="D28895" s="161">
        <v>593.23</v>
      </c>
    </row>
    <row r="28896" spans="3:4" ht="15" hidden="1" customHeight="1" x14ac:dyDescent="0.25">
      <c r="C28896" s="158" t="s">
        <v>309</v>
      </c>
      <c r="D28896" s="159">
        <v>237.85</v>
      </c>
    </row>
    <row r="28897" spans="3:4" ht="15" hidden="1" customHeight="1" x14ac:dyDescent="0.25">
      <c r="C28897" s="160" t="s">
        <v>552</v>
      </c>
      <c r="D28897" s="161">
        <v>374.81</v>
      </c>
    </row>
    <row r="28898" spans="3:4" ht="15" hidden="1" customHeight="1" x14ac:dyDescent="0.25">
      <c r="C28898" s="158" t="s">
        <v>309</v>
      </c>
      <c r="D28898" s="159">
        <v>1208.43</v>
      </c>
    </row>
    <row r="28899" spans="3:4" ht="15" hidden="1" customHeight="1" x14ac:dyDescent="0.25">
      <c r="C28899" s="160" t="s">
        <v>547</v>
      </c>
      <c r="D28899" s="161">
        <v>274.64999999999998</v>
      </c>
    </row>
    <row r="28900" spans="3:4" ht="15" hidden="1" customHeight="1" x14ac:dyDescent="0.25">
      <c r="C28900" s="158" t="s">
        <v>550</v>
      </c>
      <c r="D28900" s="159">
        <v>1228.03</v>
      </c>
    </row>
    <row r="28901" spans="3:4" ht="15" hidden="1" customHeight="1" x14ac:dyDescent="0.25">
      <c r="C28901" s="160" t="s">
        <v>552</v>
      </c>
      <c r="D28901" s="161">
        <v>446.24</v>
      </c>
    </row>
    <row r="28902" spans="3:4" ht="15" hidden="1" customHeight="1" x14ac:dyDescent="0.25">
      <c r="C28902" s="158" t="s">
        <v>312</v>
      </c>
      <c r="D28902" s="159">
        <v>794.19</v>
      </c>
    </row>
    <row r="28903" spans="3:4" ht="15" hidden="1" customHeight="1" x14ac:dyDescent="0.25">
      <c r="C28903" s="160" t="s">
        <v>539</v>
      </c>
      <c r="D28903" s="161">
        <v>693.97</v>
      </c>
    </row>
    <row r="28904" spans="3:4" ht="15" hidden="1" customHeight="1" x14ac:dyDescent="0.25">
      <c r="C28904" s="158" t="s">
        <v>553</v>
      </c>
      <c r="D28904" s="159">
        <v>943</v>
      </c>
    </row>
    <row r="28905" spans="3:4" ht="15" hidden="1" customHeight="1" x14ac:dyDescent="0.25">
      <c r="C28905" s="160" t="s">
        <v>545</v>
      </c>
      <c r="D28905" s="161">
        <v>1297.99</v>
      </c>
    </row>
    <row r="28906" spans="3:4" ht="15" hidden="1" customHeight="1" x14ac:dyDescent="0.25">
      <c r="C28906" s="158" t="s">
        <v>307</v>
      </c>
      <c r="D28906" s="159">
        <v>889.87</v>
      </c>
    </row>
    <row r="28907" spans="3:4" ht="15" hidden="1" customHeight="1" x14ac:dyDescent="0.25">
      <c r="C28907" s="160" t="s">
        <v>544</v>
      </c>
      <c r="D28907" s="161">
        <v>372.11</v>
      </c>
    </row>
    <row r="28908" spans="3:4" ht="15" hidden="1" customHeight="1" x14ac:dyDescent="0.25">
      <c r="C28908" s="158" t="s">
        <v>540</v>
      </c>
      <c r="D28908" s="159">
        <v>1066.51</v>
      </c>
    </row>
    <row r="28909" spans="3:4" ht="15" hidden="1" customHeight="1" x14ac:dyDescent="0.25">
      <c r="C28909" s="160" t="s">
        <v>547</v>
      </c>
      <c r="D28909" s="161">
        <v>1220.22</v>
      </c>
    </row>
    <row r="28910" spans="3:4" ht="15" hidden="1" customHeight="1" x14ac:dyDescent="0.25">
      <c r="C28910" s="158" t="s">
        <v>308</v>
      </c>
      <c r="D28910" s="159">
        <v>14.3</v>
      </c>
    </row>
    <row r="28911" spans="3:4" ht="15" hidden="1" customHeight="1" x14ac:dyDescent="0.25">
      <c r="C28911" s="160" t="s">
        <v>546</v>
      </c>
      <c r="D28911" s="161">
        <v>302.22000000000003</v>
      </c>
    </row>
    <row r="28912" spans="3:4" ht="15" hidden="1" customHeight="1" x14ac:dyDescent="0.25">
      <c r="C28912" s="158" t="s">
        <v>539</v>
      </c>
      <c r="D28912" s="159">
        <v>392.99</v>
      </c>
    </row>
    <row r="28913" spans="3:4" ht="15" hidden="1" customHeight="1" x14ac:dyDescent="0.25">
      <c r="C28913" s="160" t="s">
        <v>541</v>
      </c>
      <c r="D28913" s="161">
        <v>727.52</v>
      </c>
    </row>
    <row r="28914" spans="3:4" ht="15" hidden="1" customHeight="1" x14ac:dyDescent="0.25">
      <c r="C28914" s="158" t="s">
        <v>550</v>
      </c>
      <c r="D28914" s="159">
        <v>797.18</v>
      </c>
    </row>
    <row r="28915" spans="3:4" ht="15" hidden="1" customHeight="1" x14ac:dyDescent="0.25">
      <c r="C28915" s="160" t="s">
        <v>312</v>
      </c>
      <c r="D28915" s="161">
        <v>680.26</v>
      </c>
    </row>
    <row r="28916" spans="3:4" ht="15" hidden="1" customHeight="1" x14ac:dyDescent="0.25">
      <c r="C28916" s="158" t="s">
        <v>554</v>
      </c>
      <c r="D28916" s="159">
        <v>776.65</v>
      </c>
    </row>
    <row r="28917" spans="3:4" ht="15" hidden="1" customHeight="1" x14ac:dyDescent="0.25">
      <c r="C28917" s="160" t="s">
        <v>308</v>
      </c>
      <c r="D28917" s="161">
        <v>1160.01</v>
      </c>
    </row>
    <row r="28918" spans="3:4" ht="15" hidden="1" customHeight="1" x14ac:dyDescent="0.25">
      <c r="C28918" s="158" t="s">
        <v>312</v>
      </c>
      <c r="D28918" s="159">
        <v>359.28</v>
      </c>
    </row>
    <row r="28919" spans="3:4" ht="15" hidden="1" customHeight="1" x14ac:dyDescent="0.25">
      <c r="C28919" s="160" t="s">
        <v>307</v>
      </c>
      <c r="D28919" s="161">
        <v>985.71</v>
      </c>
    </row>
    <row r="28920" spans="3:4" ht="15" hidden="1" customHeight="1" x14ac:dyDescent="0.25">
      <c r="C28920" s="158" t="s">
        <v>307</v>
      </c>
      <c r="D28920" s="159">
        <v>820.13</v>
      </c>
    </row>
    <row r="28921" spans="3:4" ht="15" hidden="1" customHeight="1" x14ac:dyDescent="0.25">
      <c r="C28921" s="160" t="s">
        <v>312</v>
      </c>
      <c r="D28921" s="161">
        <v>679.36</v>
      </c>
    </row>
    <row r="28922" spans="3:4" ht="15" hidden="1" customHeight="1" x14ac:dyDescent="0.25">
      <c r="C28922" s="158" t="s">
        <v>546</v>
      </c>
      <c r="D28922" s="159">
        <v>411.53</v>
      </c>
    </row>
    <row r="28923" spans="3:4" ht="15" hidden="1" customHeight="1" x14ac:dyDescent="0.25">
      <c r="C28923" s="160" t="s">
        <v>551</v>
      </c>
      <c r="D28923" s="161">
        <v>984.24</v>
      </c>
    </row>
    <row r="28924" spans="3:4" ht="15" hidden="1" customHeight="1" x14ac:dyDescent="0.25">
      <c r="C28924" s="158" t="s">
        <v>546</v>
      </c>
      <c r="D28924" s="159">
        <v>155.33000000000001</v>
      </c>
    </row>
    <row r="28925" spans="3:4" ht="15" hidden="1" customHeight="1" x14ac:dyDescent="0.25">
      <c r="C28925" s="160" t="s">
        <v>539</v>
      </c>
      <c r="D28925" s="161">
        <v>605.70000000000005</v>
      </c>
    </row>
    <row r="28926" spans="3:4" ht="15" hidden="1" customHeight="1" x14ac:dyDescent="0.25">
      <c r="C28926" s="158" t="s">
        <v>309</v>
      </c>
      <c r="D28926" s="159">
        <v>834.61</v>
      </c>
    </row>
    <row r="28927" spans="3:4" ht="15" hidden="1" customHeight="1" x14ac:dyDescent="0.25">
      <c r="C28927" s="160" t="s">
        <v>551</v>
      </c>
      <c r="D28927" s="161">
        <v>1051.28</v>
      </c>
    </row>
    <row r="28928" spans="3:4" ht="15" hidden="1" customHeight="1" x14ac:dyDescent="0.25">
      <c r="C28928" s="158" t="s">
        <v>554</v>
      </c>
      <c r="D28928" s="159">
        <v>540.5</v>
      </c>
    </row>
    <row r="28929" spans="3:4" ht="15" hidden="1" customHeight="1" x14ac:dyDescent="0.25">
      <c r="C28929" s="160" t="s">
        <v>549</v>
      </c>
      <c r="D28929" s="161">
        <v>494.18</v>
      </c>
    </row>
    <row r="28930" spans="3:4" ht="15" hidden="1" customHeight="1" x14ac:dyDescent="0.25">
      <c r="C28930" s="158" t="s">
        <v>553</v>
      </c>
      <c r="D28930" s="159">
        <v>191.68</v>
      </c>
    </row>
    <row r="28931" spans="3:4" ht="15" hidden="1" customHeight="1" x14ac:dyDescent="0.25">
      <c r="C28931" s="160" t="s">
        <v>549</v>
      </c>
      <c r="D28931" s="161">
        <v>521.36</v>
      </c>
    </row>
    <row r="28932" spans="3:4" ht="15" hidden="1" customHeight="1" x14ac:dyDescent="0.25">
      <c r="C28932" s="158" t="s">
        <v>540</v>
      </c>
      <c r="D28932" s="159">
        <v>791.67</v>
      </c>
    </row>
    <row r="28933" spans="3:4" ht="15" hidden="1" customHeight="1" x14ac:dyDescent="0.25">
      <c r="C28933" s="160" t="s">
        <v>547</v>
      </c>
      <c r="D28933" s="161">
        <v>1227.02</v>
      </c>
    </row>
    <row r="28934" spans="3:4" ht="15" hidden="1" customHeight="1" x14ac:dyDescent="0.25">
      <c r="C28934" s="158" t="s">
        <v>550</v>
      </c>
      <c r="D28934" s="159">
        <v>1143.9100000000001</v>
      </c>
    </row>
    <row r="28935" spans="3:4" ht="15" hidden="1" customHeight="1" x14ac:dyDescent="0.25">
      <c r="C28935" s="160" t="s">
        <v>552</v>
      </c>
      <c r="D28935" s="161">
        <v>609.03</v>
      </c>
    </row>
    <row r="28936" spans="3:4" ht="15" hidden="1" customHeight="1" x14ac:dyDescent="0.25">
      <c r="C28936" s="158" t="s">
        <v>545</v>
      </c>
      <c r="D28936" s="159">
        <v>686.31</v>
      </c>
    </row>
    <row r="28937" spans="3:4" ht="15" hidden="1" customHeight="1" x14ac:dyDescent="0.25">
      <c r="C28937" s="160" t="s">
        <v>542</v>
      </c>
      <c r="D28937" s="161">
        <v>556.47</v>
      </c>
    </row>
    <row r="28938" spans="3:4" ht="15" hidden="1" customHeight="1" x14ac:dyDescent="0.25">
      <c r="C28938" s="158" t="s">
        <v>547</v>
      </c>
      <c r="D28938" s="159">
        <v>180.54</v>
      </c>
    </row>
    <row r="28939" spans="3:4" ht="15" hidden="1" customHeight="1" x14ac:dyDescent="0.25">
      <c r="C28939" s="160" t="s">
        <v>555</v>
      </c>
      <c r="D28939" s="161">
        <v>1091.8599999999999</v>
      </c>
    </row>
    <row r="28940" spans="3:4" ht="15" hidden="1" customHeight="1" x14ac:dyDescent="0.25">
      <c r="C28940" s="158" t="s">
        <v>558</v>
      </c>
      <c r="D28940" s="159">
        <v>1177.77</v>
      </c>
    </row>
    <row r="28941" spans="3:4" ht="15" hidden="1" customHeight="1" x14ac:dyDescent="0.25">
      <c r="C28941" s="160" t="s">
        <v>552</v>
      </c>
      <c r="D28941" s="161">
        <v>322.06</v>
      </c>
    </row>
    <row r="28942" spans="3:4" ht="15" hidden="1" customHeight="1" x14ac:dyDescent="0.25">
      <c r="C28942" s="158" t="s">
        <v>544</v>
      </c>
      <c r="D28942" s="159">
        <v>749.43</v>
      </c>
    </row>
    <row r="28943" spans="3:4" ht="15" hidden="1" customHeight="1" x14ac:dyDescent="0.25">
      <c r="C28943" s="160" t="s">
        <v>550</v>
      </c>
      <c r="D28943" s="161">
        <v>101.89</v>
      </c>
    </row>
    <row r="28944" spans="3:4" ht="15" hidden="1" customHeight="1" x14ac:dyDescent="0.25">
      <c r="C28944" s="158" t="s">
        <v>543</v>
      </c>
      <c r="D28944" s="159">
        <v>176.07</v>
      </c>
    </row>
    <row r="28945" spans="3:4" ht="15" hidden="1" customHeight="1" x14ac:dyDescent="0.25">
      <c r="C28945" s="160" t="s">
        <v>540</v>
      </c>
      <c r="D28945" s="161">
        <v>1116.19</v>
      </c>
    </row>
    <row r="28946" spans="3:4" ht="15" hidden="1" customHeight="1" x14ac:dyDescent="0.25">
      <c r="C28946" s="158" t="s">
        <v>549</v>
      </c>
      <c r="D28946" s="159">
        <v>878.64</v>
      </c>
    </row>
    <row r="28947" spans="3:4" ht="15" hidden="1" customHeight="1" x14ac:dyDescent="0.25">
      <c r="C28947" s="160" t="s">
        <v>556</v>
      </c>
      <c r="D28947" s="161">
        <v>519.08000000000004</v>
      </c>
    </row>
    <row r="28948" spans="3:4" ht="15" hidden="1" customHeight="1" x14ac:dyDescent="0.25">
      <c r="C28948" s="158" t="s">
        <v>549</v>
      </c>
      <c r="D28948" s="159">
        <v>471.85</v>
      </c>
    </row>
    <row r="28949" spans="3:4" ht="15" hidden="1" customHeight="1" x14ac:dyDescent="0.25">
      <c r="C28949" s="160" t="s">
        <v>556</v>
      </c>
      <c r="D28949" s="161">
        <v>665.49</v>
      </c>
    </row>
    <row r="28950" spans="3:4" ht="15" hidden="1" customHeight="1" x14ac:dyDescent="0.25">
      <c r="C28950" s="158" t="s">
        <v>308</v>
      </c>
      <c r="D28950" s="159">
        <v>276.2</v>
      </c>
    </row>
    <row r="28951" spans="3:4" ht="15" hidden="1" customHeight="1" x14ac:dyDescent="0.25">
      <c r="C28951" s="160" t="s">
        <v>546</v>
      </c>
      <c r="D28951" s="161">
        <v>874.7</v>
      </c>
    </row>
    <row r="28952" spans="3:4" ht="15" hidden="1" customHeight="1" x14ac:dyDescent="0.25">
      <c r="C28952" s="158" t="s">
        <v>309</v>
      </c>
      <c r="D28952" s="159">
        <v>974.19</v>
      </c>
    </row>
    <row r="28953" spans="3:4" ht="15" hidden="1" customHeight="1" x14ac:dyDescent="0.25">
      <c r="C28953" s="160" t="s">
        <v>554</v>
      </c>
      <c r="D28953" s="161">
        <v>1234.99</v>
      </c>
    </row>
    <row r="28954" spans="3:4" ht="15" hidden="1" customHeight="1" x14ac:dyDescent="0.25">
      <c r="C28954" s="158" t="s">
        <v>553</v>
      </c>
      <c r="D28954" s="159">
        <v>402.82</v>
      </c>
    </row>
    <row r="28955" spans="3:4" ht="15" hidden="1" customHeight="1" x14ac:dyDescent="0.25">
      <c r="C28955" s="160" t="s">
        <v>547</v>
      </c>
      <c r="D28955" s="161">
        <v>989.82</v>
      </c>
    </row>
    <row r="28956" spans="3:4" ht="15" hidden="1" customHeight="1" x14ac:dyDescent="0.25">
      <c r="C28956" s="158" t="s">
        <v>309</v>
      </c>
      <c r="D28956" s="159">
        <v>445.08</v>
      </c>
    </row>
    <row r="28957" spans="3:4" ht="15" hidden="1" customHeight="1" x14ac:dyDescent="0.25">
      <c r="C28957" s="160" t="s">
        <v>309</v>
      </c>
      <c r="D28957" s="161">
        <v>341.56</v>
      </c>
    </row>
    <row r="28958" spans="3:4" ht="15" hidden="1" customHeight="1" x14ac:dyDescent="0.25">
      <c r="C28958" s="158" t="s">
        <v>542</v>
      </c>
      <c r="D28958" s="159">
        <v>1080.2</v>
      </c>
    </row>
    <row r="28959" spans="3:4" ht="15" hidden="1" customHeight="1" x14ac:dyDescent="0.25">
      <c r="C28959" s="160" t="s">
        <v>312</v>
      </c>
      <c r="D28959" s="161">
        <v>593.45000000000005</v>
      </c>
    </row>
    <row r="28960" spans="3:4" ht="15" hidden="1" customHeight="1" x14ac:dyDescent="0.25">
      <c r="C28960" s="158" t="s">
        <v>549</v>
      </c>
      <c r="D28960" s="159">
        <v>943.68</v>
      </c>
    </row>
    <row r="28961" spans="3:4" ht="15" hidden="1" customHeight="1" x14ac:dyDescent="0.25">
      <c r="C28961" s="160" t="s">
        <v>546</v>
      </c>
      <c r="D28961" s="161">
        <v>476.52</v>
      </c>
    </row>
    <row r="28962" spans="3:4" ht="15" hidden="1" customHeight="1" x14ac:dyDescent="0.25">
      <c r="C28962" s="158" t="s">
        <v>309</v>
      </c>
      <c r="D28962" s="159">
        <v>488.67</v>
      </c>
    </row>
    <row r="28963" spans="3:4" ht="15" hidden="1" customHeight="1" x14ac:dyDescent="0.25">
      <c r="C28963" s="160" t="s">
        <v>547</v>
      </c>
      <c r="D28963" s="161">
        <v>272.32</v>
      </c>
    </row>
    <row r="28964" spans="3:4" ht="15" hidden="1" customHeight="1" x14ac:dyDescent="0.25">
      <c r="C28964" s="158" t="s">
        <v>548</v>
      </c>
      <c r="D28964" s="159">
        <v>32.409999999999997</v>
      </c>
    </row>
    <row r="28965" spans="3:4" ht="15" hidden="1" customHeight="1" x14ac:dyDescent="0.25">
      <c r="C28965" s="160" t="s">
        <v>542</v>
      </c>
      <c r="D28965" s="161">
        <v>1015.89</v>
      </c>
    </row>
    <row r="28966" spans="3:4" ht="15" hidden="1" customHeight="1" x14ac:dyDescent="0.25">
      <c r="C28966" s="158" t="s">
        <v>545</v>
      </c>
      <c r="D28966" s="159">
        <v>302.42</v>
      </c>
    </row>
    <row r="28967" spans="3:4" ht="15" hidden="1" customHeight="1" x14ac:dyDescent="0.25">
      <c r="C28967" s="160" t="s">
        <v>540</v>
      </c>
      <c r="D28967" s="161">
        <v>1031.6300000000001</v>
      </c>
    </row>
    <row r="28968" spans="3:4" ht="15" hidden="1" customHeight="1" x14ac:dyDescent="0.25">
      <c r="C28968" s="158" t="s">
        <v>556</v>
      </c>
      <c r="D28968" s="159">
        <v>306.73</v>
      </c>
    </row>
    <row r="28969" spans="3:4" ht="15" hidden="1" customHeight="1" x14ac:dyDescent="0.25">
      <c r="C28969" s="160" t="s">
        <v>557</v>
      </c>
      <c r="D28969" s="161">
        <v>196.17</v>
      </c>
    </row>
    <row r="28970" spans="3:4" ht="15" hidden="1" customHeight="1" x14ac:dyDescent="0.25">
      <c r="C28970" s="158" t="s">
        <v>551</v>
      </c>
      <c r="D28970" s="159">
        <v>257.68</v>
      </c>
    </row>
    <row r="28971" spans="3:4" ht="15" hidden="1" customHeight="1" x14ac:dyDescent="0.25">
      <c r="C28971" s="160" t="s">
        <v>553</v>
      </c>
      <c r="D28971" s="161">
        <v>772.27</v>
      </c>
    </row>
    <row r="28972" spans="3:4" ht="15" hidden="1" customHeight="1" x14ac:dyDescent="0.25">
      <c r="C28972" s="158" t="s">
        <v>542</v>
      </c>
      <c r="D28972" s="159">
        <v>244.03</v>
      </c>
    </row>
    <row r="28973" spans="3:4" ht="15" hidden="1" customHeight="1" x14ac:dyDescent="0.25">
      <c r="C28973" s="160" t="s">
        <v>308</v>
      </c>
      <c r="D28973" s="161">
        <v>536.52</v>
      </c>
    </row>
    <row r="28974" spans="3:4" ht="15" hidden="1" customHeight="1" x14ac:dyDescent="0.25">
      <c r="C28974" s="158" t="s">
        <v>558</v>
      </c>
      <c r="D28974" s="159">
        <v>617.29999999999995</v>
      </c>
    </row>
    <row r="28975" spans="3:4" ht="15" hidden="1" customHeight="1" x14ac:dyDescent="0.25">
      <c r="C28975" s="160" t="s">
        <v>542</v>
      </c>
      <c r="D28975" s="161">
        <v>432.76</v>
      </c>
    </row>
    <row r="28976" spans="3:4" ht="15" hidden="1" customHeight="1" x14ac:dyDescent="0.25">
      <c r="C28976" s="158" t="s">
        <v>546</v>
      </c>
      <c r="D28976" s="159">
        <v>290.95999999999998</v>
      </c>
    </row>
    <row r="28977" spans="3:4" ht="15" hidden="1" customHeight="1" x14ac:dyDescent="0.25">
      <c r="C28977" s="160" t="s">
        <v>309</v>
      </c>
      <c r="D28977" s="161">
        <v>662.43</v>
      </c>
    </row>
    <row r="28978" spans="3:4" ht="15" hidden="1" customHeight="1" x14ac:dyDescent="0.25">
      <c r="C28978" s="158" t="s">
        <v>552</v>
      </c>
      <c r="D28978" s="159">
        <v>89.88</v>
      </c>
    </row>
    <row r="28979" spans="3:4" ht="15" hidden="1" customHeight="1" x14ac:dyDescent="0.25">
      <c r="C28979" s="160" t="s">
        <v>543</v>
      </c>
      <c r="D28979" s="161">
        <v>506.67</v>
      </c>
    </row>
    <row r="28980" spans="3:4" ht="15" hidden="1" customHeight="1" x14ac:dyDescent="0.25">
      <c r="C28980" s="158" t="s">
        <v>312</v>
      </c>
      <c r="D28980" s="159">
        <v>271.83</v>
      </c>
    </row>
    <row r="28981" spans="3:4" ht="15" hidden="1" customHeight="1" x14ac:dyDescent="0.25">
      <c r="C28981" s="160" t="s">
        <v>543</v>
      </c>
      <c r="D28981" s="161">
        <v>383.77</v>
      </c>
    </row>
    <row r="28982" spans="3:4" ht="15" hidden="1" customHeight="1" x14ac:dyDescent="0.25">
      <c r="C28982" s="158" t="s">
        <v>556</v>
      </c>
      <c r="D28982" s="159">
        <v>910.23</v>
      </c>
    </row>
    <row r="28983" spans="3:4" ht="15" hidden="1" customHeight="1" x14ac:dyDescent="0.25">
      <c r="C28983" s="160" t="s">
        <v>545</v>
      </c>
      <c r="D28983" s="161">
        <v>683.38</v>
      </c>
    </row>
    <row r="28984" spans="3:4" ht="15" hidden="1" customHeight="1" x14ac:dyDescent="0.25">
      <c r="C28984" s="158" t="s">
        <v>549</v>
      </c>
      <c r="D28984" s="159">
        <v>752.99</v>
      </c>
    </row>
    <row r="28985" spans="3:4" ht="15" hidden="1" customHeight="1" x14ac:dyDescent="0.25">
      <c r="C28985" s="160" t="s">
        <v>312</v>
      </c>
      <c r="D28985" s="161">
        <v>451.43</v>
      </c>
    </row>
    <row r="28986" spans="3:4" ht="15" hidden="1" customHeight="1" x14ac:dyDescent="0.25">
      <c r="C28986" s="158" t="s">
        <v>553</v>
      </c>
      <c r="D28986" s="159">
        <v>549.03</v>
      </c>
    </row>
    <row r="28987" spans="3:4" ht="15" hidden="1" customHeight="1" x14ac:dyDescent="0.25">
      <c r="C28987" s="160" t="s">
        <v>312</v>
      </c>
      <c r="D28987" s="161">
        <v>793.64</v>
      </c>
    </row>
    <row r="28988" spans="3:4" ht="15" hidden="1" customHeight="1" x14ac:dyDescent="0.25">
      <c r="C28988" s="158" t="s">
        <v>553</v>
      </c>
      <c r="D28988" s="159">
        <v>236.46</v>
      </c>
    </row>
    <row r="28989" spans="3:4" ht="15" hidden="1" customHeight="1" x14ac:dyDescent="0.25">
      <c r="C28989" s="160" t="s">
        <v>312</v>
      </c>
      <c r="D28989" s="161">
        <v>1146.17</v>
      </c>
    </row>
    <row r="28990" spans="3:4" ht="15" hidden="1" customHeight="1" x14ac:dyDescent="0.25">
      <c r="C28990" s="158" t="s">
        <v>546</v>
      </c>
      <c r="D28990" s="159">
        <v>560.02</v>
      </c>
    </row>
    <row r="28991" spans="3:4" ht="15" hidden="1" customHeight="1" x14ac:dyDescent="0.25">
      <c r="C28991" s="160" t="s">
        <v>545</v>
      </c>
      <c r="D28991" s="161">
        <v>1153.68</v>
      </c>
    </row>
    <row r="28992" spans="3:4" ht="15" hidden="1" customHeight="1" x14ac:dyDescent="0.25">
      <c r="C28992" s="158" t="s">
        <v>549</v>
      </c>
      <c r="D28992" s="159">
        <v>527.12</v>
      </c>
    </row>
    <row r="28993" spans="3:4" ht="15" hidden="1" customHeight="1" x14ac:dyDescent="0.25">
      <c r="C28993" s="160" t="s">
        <v>551</v>
      </c>
      <c r="D28993" s="161">
        <v>782.09</v>
      </c>
    </row>
    <row r="28994" spans="3:4" ht="15" hidden="1" customHeight="1" x14ac:dyDescent="0.25">
      <c r="C28994" s="158" t="s">
        <v>308</v>
      </c>
      <c r="D28994" s="159">
        <v>590.16</v>
      </c>
    </row>
    <row r="28995" spans="3:4" ht="15" hidden="1" customHeight="1" x14ac:dyDescent="0.25">
      <c r="C28995" s="160" t="s">
        <v>552</v>
      </c>
      <c r="D28995" s="161">
        <v>379.66</v>
      </c>
    </row>
    <row r="28996" spans="3:4" ht="15" hidden="1" customHeight="1" x14ac:dyDescent="0.25">
      <c r="C28996" s="158" t="s">
        <v>546</v>
      </c>
      <c r="D28996" s="159">
        <v>1158.81</v>
      </c>
    </row>
    <row r="28997" spans="3:4" ht="15" hidden="1" customHeight="1" x14ac:dyDescent="0.25">
      <c r="C28997" s="160" t="s">
        <v>551</v>
      </c>
      <c r="D28997" s="161">
        <v>311.25</v>
      </c>
    </row>
    <row r="28998" spans="3:4" ht="15" hidden="1" customHeight="1" x14ac:dyDescent="0.25">
      <c r="C28998" s="158" t="s">
        <v>540</v>
      </c>
      <c r="D28998" s="159">
        <v>899.7</v>
      </c>
    </row>
    <row r="28999" spans="3:4" ht="15" hidden="1" customHeight="1" x14ac:dyDescent="0.25">
      <c r="C28999" s="160" t="s">
        <v>557</v>
      </c>
      <c r="D28999" s="161">
        <v>281.94</v>
      </c>
    </row>
    <row r="29000" spans="3:4" ht="15" hidden="1" customHeight="1" x14ac:dyDescent="0.25">
      <c r="C29000" s="158" t="s">
        <v>541</v>
      </c>
      <c r="D29000" s="159">
        <v>591.71</v>
      </c>
    </row>
    <row r="29001" spans="3:4" ht="15" hidden="1" customHeight="1" x14ac:dyDescent="0.25">
      <c r="C29001" s="160" t="s">
        <v>547</v>
      </c>
      <c r="D29001" s="161">
        <v>68.739999999999995</v>
      </c>
    </row>
    <row r="29002" spans="3:4" ht="15" hidden="1" customHeight="1" x14ac:dyDescent="0.25">
      <c r="C29002" s="158" t="s">
        <v>553</v>
      </c>
      <c r="D29002" s="159">
        <v>1054.6199999999999</v>
      </c>
    </row>
    <row r="29003" spans="3:4" ht="15" hidden="1" customHeight="1" x14ac:dyDescent="0.25">
      <c r="C29003" s="160" t="s">
        <v>555</v>
      </c>
      <c r="D29003" s="161">
        <v>892.54</v>
      </c>
    </row>
    <row r="29004" spans="3:4" ht="15" hidden="1" customHeight="1" x14ac:dyDescent="0.25">
      <c r="C29004" s="158" t="s">
        <v>549</v>
      </c>
      <c r="D29004" s="159">
        <v>69.75</v>
      </c>
    </row>
    <row r="29005" spans="3:4" ht="15" hidden="1" customHeight="1" x14ac:dyDescent="0.25">
      <c r="C29005" s="160" t="s">
        <v>542</v>
      </c>
      <c r="D29005" s="161">
        <v>791.83</v>
      </c>
    </row>
    <row r="29006" spans="3:4" ht="15" hidden="1" customHeight="1" x14ac:dyDescent="0.25">
      <c r="C29006" s="158" t="s">
        <v>551</v>
      </c>
      <c r="D29006" s="159">
        <v>441.43</v>
      </c>
    </row>
    <row r="29007" spans="3:4" ht="15" hidden="1" customHeight="1" x14ac:dyDescent="0.25">
      <c r="C29007" s="160" t="s">
        <v>546</v>
      </c>
      <c r="D29007" s="161">
        <v>598.09</v>
      </c>
    </row>
    <row r="29008" spans="3:4" ht="15" hidden="1" customHeight="1" x14ac:dyDescent="0.25">
      <c r="C29008" s="158" t="s">
        <v>553</v>
      </c>
      <c r="D29008" s="159">
        <v>464</v>
      </c>
    </row>
    <row r="29009" spans="3:4" ht="15" hidden="1" customHeight="1" x14ac:dyDescent="0.25">
      <c r="C29009" s="160" t="s">
        <v>549</v>
      </c>
      <c r="D29009" s="161">
        <v>543.79</v>
      </c>
    </row>
    <row r="29010" spans="3:4" ht="15" hidden="1" customHeight="1" x14ac:dyDescent="0.25">
      <c r="C29010" s="158" t="s">
        <v>548</v>
      </c>
      <c r="D29010" s="159">
        <v>833.48</v>
      </c>
    </row>
    <row r="29011" spans="3:4" ht="15" hidden="1" customHeight="1" x14ac:dyDescent="0.25">
      <c r="C29011" s="160" t="s">
        <v>549</v>
      </c>
      <c r="D29011" s="161">
        <v>610.15</v>
      </c>
    </row>
    <row r="29012" spans="3:4" ht="15" hidden="1" customHeight="1" x14ac:dyDescent="0.25">
      <c r="C29012" s="158" t="s">
        <v>545</v>
      </c>
      <c r="D29012" s="159">
        <v>820.15</v>
      </c>
    </row>
    <row r="29013" spans="3:4" ht="15" hidden="1" customHeight="1" x14ac:dyDescent="0.25">
      <c r="C29013" s="160" t="s">
        <v>539</v>
      </c>
      <c r="D29013" s="161">
        <v>499.1</v>
      </c>
    </row>
    <row r="29014" spans="3:4" ht="15" hidden="1" customHeight="1" x14ac:dyDescent="0.25">
      <c r="C29014" s="158" t="s">
        <v>307</v>
      </c>
      <c r="D29014" s="159">
        <v>770.97</v>
      </c>
    </row>
    <row r="29015" spans="3:4" ht="15" hidden="1" customHeight="1" x14ac:dyDescent="0.25">
      <c r="C29015" s="160" t="s">
        <v>308</v>
      </c>
      <c r="D29015" s="161">
        <v>1227.6600000000001</v>
      </c>
    </row>
    <row r="29016" spans="3:4" ht="15" hidden="1" customHeight="1" x14ac:dyDescent="0.25">
      <c r="C29016" s="158" t="s">
        <v>539</v>
      </c>
      <c r="D29016" s="159">
        <v>1279.8900000000001</v>
      </c>
    </row>
    <row r="29017" spans="3:4" ht="15" hidden="1" customHeight="1" x14ac:dyDescent="0.25">
      <c r="C29017" s="160" t="s">
        <v>540</v>
      </c>
      <c r="D29017" s="161">
        <v>1028.3900000000001</v>
      </c>
    </row>
    <row r="29018" spans="3:4" ht="15" hidden="1" customHeight="1" x14ac:dyDescent="0.25">
      <c r="C29018" s="158" t="s">
        <v>548</v>
      </c>
      <c r="D29018" s="159">
        <v>699.8</v>
      </c>
    </row>
    <row r="29019" spans="3:4" ht="15" hidden="1" customHeight="1" x14ac:dyDescent="0.25">
      <c r="C29019" s="160" t="s">
        <v>309</v>
      </c>
      <c r="D29019" s="161">
        <v>56.82</v>
      </c>
    </row>
    <row r="29020" spans="3:4" ht="15" hidden="1" customHeight="1" x14ac:dyDescent="0.25">
      <c r="C29020" s="158" t="s">
        <v>549</v>
      </c>
      <c r="D29020" s="159">
        <v>1052.96</v>
      </c>
    </row>
    <row r="29021" spans="3:4" ht="15" hidden="1" customHeight="1" x14ac:dyDescent="0.25">
      <c r="C29021" s="160" t="s">
        <v>545</v>
      </c>
      <c r="D29021" s="161">
        <v>1065.1600000000001</v>
      </c>
    </row>
    <row r="29022" spans="3:4" ht="15" hidden="1" customHeight="1" x14ac:dyDescent="0.25">
      <c r="C29022" s="158" t="s">
        <v>543</v>
      </c>
      <c r="D29022" s="159">
        <v>940.7</v>
      </c>
    </row>
    <row r="29023" spans="3:4" ht="15" hidden="1" customHeight="1" x14ac:dyDescent="0.25">
      <c r="C29023" s="160" t="s">
        <v>549</v>
      </c>
      <c r="D29023" s="161">
        <v>479.44</v>
      </c>
    </row>
    <row r="29024" spans="3:4" ht="15" hidden="1" customHeight="1" x14ac:dyDescent="0.25">
      <c r="C29024" s="158" t="s">
        <v>548</v>
      </c>
      <c r="D29024" s="159">
        <v>761.72</v>
      </c>
    </row>
    <row r="29025" spans="3:4" ht="15" hidden="1" customHeight="1" x14ac:dyDescent="0.25">
      <c r="C29025" s="160" t="s">
        <v>550</v>
      </c>
      <c r="D29025" s="161">
        <v>815.66</v>
      </c>
    </row>
    <row r="29026" spans="3:4" ht="15" hidden="1" customHeight="1" x14ac:dyDescent="0.25">
      <c r="C29026" s="158" t="s">
        <v>546</v>
      </c>
      <c r="D29026" s="159">
        <v>856.16</v>
      </c>
    </row>
    <row r="29027" spans="3:4" ht="15" hidden="1" customHeight="1" x14ac:dyDescent="0.25">
      <c r="C29027" s="160" t="s">
        <v>551</v>
      </c>
      <c r="D29027" s="161">
        <v>349.21</v>
      </c>
    </row>
    <row r="29028" spans="3:4" ht="15" hidden="1" customHeight="1" x14ac:dyDescent="0.25">
      <c r="C29028" s="158" t="s">
        <v>557</v>
      </c>
      <c r="D29028" s="159">
        <v>1250.0899999999999</v>
      </c>
    </row>
    <row r="29029" spans="3:4" ht="15" hidden="1" customHeight="1" x14ac:dyDescent="0.25">
      <c r="C29029" s="160" t="s">
        <v>539</v>
      </c>
      <c r="D29029" s="161">
        <v>435.1</v>
      </c>
    </row>
    <row r="29030" spans="3:4" ht="15" hidden="1" customHeight="1" x14ac:dyDescent="0.25">
      <c r="C29030" s="158" t="s">
        <v>309</v>
      </c>
      <c r="D29030" s="159">
        <v>590.20000000000005</v>
      </c>
    </row>
    <row r="29031" spans="3:4" ht="15" hidden="1" customHeight="1" x14ac:dyDescent="0.25">
      <c r="C29031" s="160" t="s">
        <v>308</v>
      </c>
      <c r="D29031" s="161">
        <v>497.81</v>
      </c>
    </row>
    <row r="29032" spans="3:4" ht="15" hidden="1" customHeight="1" x14ac:dyDescent="0.25">
      <c r="C29032" s="158" t="s">
        <v>549</v>
      </c>
      <c r="D29032" s="159">
        <v>97.58</v>
      </c>
    </row>
    <row r="29033" spans="3:4" ht="15" hidden="1" customHeight="1" x14ac:dyDescent="0.25">
      <c r="C29033" s="160" t="s">
        <v>556</v>
      </c>
      <c r="D29033" s="161">
        <v>500.53</v>
      </c>
    </row>
    <row r="29034" spans="3:4" ht="15" hidden="1" customHeight="1" x14ac:dyDescent="0.25">
      <c r="C29034" s="158" t="s">
        <v>547</v>
      </c>
      <c r="D29034" s="159">
        <v>330.82</v>
      </c>
    </row>
    <row r="29035" spans="3:4" ht="15" hidden="1" customHeight="1" x14ac:dyDescent="0.25">
      <c r="C29035" s="160" t="s">
        <v>545</v>
      </c>
      <c r="D29035" s="161">
        <v>730.54</v>
      </c>
    </row>
    <row r="29036" spans="3:4" ht="15" hidden="1" customHeight="1" x14ac:dyDescent="0.25">
      <c r="C29036" s="158" t="s">
        <v>549</v>
      </c>
      <c r="D29036" s="159">
        <v>689.6</v>
      </c>
    </row>
    <row r="29037" spans="3:4" ht="15" hidden="1" customHeight="1" x14ac:dyDescent="0.25">
      <c r="C29037" s="160" t="s">
        <v>309</v>
      </c>
      <c r="D29037" s="161">
        <v>1205.8</v>
      </c>
    </row>
    <row r="29038" spans="3:4" ht="15" hidden="1" customHeight="1" x14ac:dyDescent="0.25">
      <c r="C29038" s="158" t="s">
        <v>309</v>
      </c>
      <c r="D29038" s="159">
        <v>812.94</v>
      </c>
    </row>
    <row r="29039" spans="3:4" ht="15" hidden="1" customHeight="1" x14ac:dyDescent="0.25">
      <c r="C29039" s="160" t="s">
        <v>545</v>
      </c>
      <c r="D29039" s="161">
        <v>69.77</v>
      </c>
    </row>
    <row r="29040" spans="3:4" ht="15" hidden="1" customHeight="1" x14ac:dyDescent="0.25">
      <c r="C29040" s="158" t="s">
        <v>308</v>
      </c>
      <c r="D29040" s="159">
        <v>320.89</v>
      </c>
    </row>
    <row r="29041" spans="3:4" ht="15" hidden="1" customHeight="1" x14ac:dyDescent="0.25">
      <c r="C29041" s="160" t="s">
        <v>552</v>
      </c>
      <c r="D29041" s="161">
        <v>211.57</v>
      </c>
    </row>
    <row r="29042" spans="3:4" ht="15" hidden="1" customHeight="1" x14ac:dyDescent="0.25">
      <c r="C29042" s="158" t="s">
        <v>554</v>
      </c>
      <c r="D29042" s="159">
        <v>728.18</v>
      </c>
    </row>
    <row r="29043" spans="3:4" ht="15" hidden="1" customHeight="1" x14ac:dyDescent="0.25">
      <c r="C29043" s="160" t="s">
        <v>312</v>
      </c>
      <c r="D29043" s="161">
        <v>777.03</v>
      </c>
    </row>
    <row r="29044" spans="3:4" ht="15" hidden="1" customHeight="1" x14ac:dyDescent="0.25">
      <c r="C29044" s="158" t="s">
        <v>539</v>
      </c>
      <c r="D29044" s="159">
        <v>650.4</v>
      </c>
    </row>
    <row r="29045" spans="3:4" ht="15" hidden="1" customHeight="1" x14ac:dyDescent="0.25">
      <c r="C29045" s="160" t="s">
        <v>309</v>
      </c>
      <c r="D29045" s="161">
        <v>117.96</v>
      </c>
    </row>
    <row r="29046" spans="3:4" ht="15" hidden="1" customHeight="1" x14ac:dyDescent="0.25">
      <c r="C29046" s="158" t="s">
        <v>545</v>
      </c>
      <c r="D29046" s="159">
        <v>904.45</v>
      </c>
    </row>
    <row r="29047" spans="3:4" ht="15" hidden="1" customHeight="1" x14ac:dyDescent="0.25">
      <c r="C29047" s="160" t="s">
        <v>550</v>
      </c>
      <c r="D29047" s="161">
        <v>1032.43</v>
      </c>
    </row>
    <row r="29048" spans="3:4" ht="15" hidden="1" customHeight="1" x14ac:dyDescent="0.25">
      <c r="C29048" s="158" t="s">
        <v>307</v>
      </c>
      <c r="D29048" s="159">
        <v>521.42999999999995</v>
      </c>
    </row>
    <row r="29049" spans="3:4" ht="15" hidden="1" customHeight="1" x14ac:dyDescent="0.25">
      <c r="C29049" s="160" t="s">
        <v>551</v>
      </c>
      <c r="D29049" s="161">
        <v>872.8</v>
      </c>
    </row>
    <row r="29050" spans="3:4" ht="15" hidden="1" customHeight="1" x14ac:dyDescent="0.25">
      <c r="C29050" s="158" t="s">
        <v>553</v>
      </c>
      <c r="D29050" s="159">
        <v>99.29</v>
      </c>
    </row>
    <row r="29051" spans="3:4" ht="15" hidden="1" customHeight="1" x14ac:dyDescent="0.25">
      <c r="C29051" s="160" t="s">
        <v>545</v>
      </c>
      <c r="D29051" s="161">
        <v>1004.7</v>
      </c>
    </row>
    <row r="29052" spans="3:4" ht="15" hidden="1" customHeight="1" x14ac:dyDescent="0.25">
      <c r="C29052" s="158" t="s">
        <v>552</v>
      </c>
      <c r="D29052" s="159">
        <v>702.46</v>
      </c>
    </row>
    <row r="29053" spans="3:4" ht="15" hidden="1" customHeight="1" x14ac:dyDescent="0.25">
      <c r="C29053" s="160" t="s">
        <v>312</v>
      </c>
      <c r="D29053" s="161">
        <v>183.22</v>
      </c>
    </row>
    <row r="29054" spans="3:4" ht="15" hidden="1" customHeight="1" x14ac:dyDescent="0.25">
      <c r="C29054" s="158" t="s">
        <v>558</v>
      </c>
      <c r="D29054" s="159">
        <v>1036.0999999999999</v>
      </c>
    </row>
    <row r="29055" spans="3:4" ht="15" hidden="1" customHeight="1" x14ac:dyDescent="0.25">
      <c r="C29055" s="160" t="s">
        <v>547</v>
      </c>
      <c r="D29055" s="161">
        <v>287.3</v>
      </c>
    </row>
    <row r="29056" spans="3:4" ht="15" hidden="1" customHeight="1" x14ac:dyDescent="0.25">
      <c r="C29056" s="158" t="s">
        <v>307</v>
      </c>
      <c r="D29056" s="159">
        <v>913.83</v>
      </c>
    </row>
    <row r="29057" spans="3:4" ht="15" hidden="1" customHeight="1" x14ac:dyDescent="0.25">
      <c r="C29057" s="160" t="s">
        <v>548</v>
      </c>
      <c r="D29057" s="161">
        <v>1223.5</v>
      </c>
    </row>
    <row r="29058" spans="3:4" ht="15" hidden="1" customHeight="1" x14ac:dyDescent="0.25">
      <c r="C29058" s="158" t="s">
        <v>539</v>
      </c>
      <c r="D29058" s="159">
        <v>667.13</v>
      </c>
    </row>
    <row r="29059" spans="3:4" ht="15" hidden="1" customHeight="1" x14ac:dyDescent="0.25">
      <c r="C29059" s="160" t="s">
        <v>547</v>
      </c>
      <c r="D29059" s="161">
        <v>347.18</v>
      </c>
    </row>
    <row r="29060" spans="3:4" ht="15" hidden="1" customHeight="1" x14ac:dyDescent="0.25">
      <c r="C29060" s="158" t="s">
        <v>539</v>
      </c>
      <c r="D29060" s="159">
        <v>263.17</v>
      </c>
    </row>
    <row r="29061" spans="3:4" ht="15" hidden="1" customHeight="1" x14ac:dyDescent="0.25">
      <c r="C29061" s="160" t="s">
        <v>540</v>
      </c>
      <c r="D29061" s="161">
        <v>731.2</v>
      </c>
    </row>
    <row r="29062" spans="3:4" ht="15" hidden="1" customHeight="1" x14ac:dyDescent="0.25">
      <c r="C29062" s="158" t="s">
        <v>546</v>
      </c>
      <c r="D29062" s="159">
        <v>1219.71</v>
      </c>
    </row>
    <row r="29063" spans="3:4" ht="15" hidden="1" customHeight="1" x14ac:dyDescent="0.25">
      <c r="C29063" s="160" t="s">
        <v>549</v>
      </c>
      <c r="D29063" s="161">
        <v>754.38</v>
      </c>
    </row>
    <row r="29064" spans="3:4" ht="15" hidden="1" customHeight="1" x14ac:dyDescent="0.25">
      <c r="C29064" s="158" t="s">
        <v>542</v>
      </c>
      <c r="D29064" s="159">
        <v>753.14</v>
      </c>
    </row>
    <row r="29065" spans="3:4" ht="15" hidden="1" customHeight="1" x14ac:dyDescent="0.25">
      <c r="C29065" s="160" t="s">
        <v>539</v>
      </c>
      <c r="D29065" s="161">
        <v>761.07</v>
      </c>
    </row>
    <row r="29066" spans="3:4" ht="15" hidden="1" customHeight="1" x14ac:dyDescent="0.25">
      <c r="C29066" s="158" t="s">
        <v>548</v>
      </c>
      <c r="D29066" s="159">
        <v>384.78</v>
      </c>
    </row>
    <row r="29067" spans="3:4" ht="15" hidden="1" customHeight="1" x14ac:dyDescent="0.25">
      <c r="C29067" s="160" t="s">
        <v>548</v>
      </c>
      <c r="D29067" s="161">
        <v>828.38</v>
      </c>
    </row>
    <row r="29068" spans="3:4" ht="15" hidden="1" customHeight="1" x14ac:dyDescent="0.25">
      <c r="C29068" s="158" t="s">
        <v>549</v>
      </c>
      <c r="D29068" s="159">
        <v>1279.3399999999999</v>
      </c>
    </row>
    <row r="29069" spans="3:4" ht="15" hidden="1" customHeight="1" x14ac:dyDescent="0.25">
      <c r="C29069" s="160" t="s">
        <v>307</v>
      </c>
      <c r="D29069" s="161">
        <v>52.22</v>
      </c>
    </row>
    <row r="29070" spans="3:4" ht="15" hidden="1" customHeight="1" x14ac:dyDescent="0.25">
      <c r="C29070" s="158" t="s">
        <v>543</v>
      </c>
      <c r="D29070" s="159">
        <v>739.64</v>
      </c>
    </row>
    <row r="29071" spans="3:4" ht="15" hidden="1" customHeight="1" x14ac:dyDescent="0.25">
      <c r="C29071" s="160" t="s">
        <v>308</v>
      </c>
      <c r="D29071" s="161">
        <v>753.13</v>
      </c>
    </row>
    <row r="29072" spans="3:4" ht="15" hidden="1" customHeight="1" x14ac:dyDescent="0.25">
      <c r="C29072" s="158" t="s">
        <v>546</v>
      </c>
      <c r="D29072" s="159">
        <v>564.47</v>
      </c>
    </row>
    <row r="29073" spans="3:4" ht="15" hidden="1" customHeight="1" x14ac:dyDescent="0.25">
      <c r="C29073" s="160" t="s">
        <v>540</v>
      </c>
      <c r="D29073" s="161">
        <v>1295.97</v>
      </c>
    </row>
    <row r="29074" spans="3:4" ht="15" hidden="1" customHeight="1" x14ac:dyDescent="0.25">
      <c r="C29074" s="158" t="s">
        <v>309</v>
      </c>
      <c r="D29074" s="159">
        <v>412.07</v>
      </c>
    </row>
    <row r="29075" spans="3:4" ht="15" hidden="1" customHeight="1" x14ac:dyDescent="0.25">
      <c r="C29075" s="160" t="s">
        <v>543</v>
      </c>
      <c r="D29075" s="161">
        <v>398.8</v>
      </c>
    </row>
    <row r="29076" spans="3:4" ht="15" hidden="1" customHeight="1" x14ac:dyDescent="0.25">
      <c r="C29076" s="158" t="s">
        <v>540</v>
      </c>
      <c r="D29076" s="159">
        <v>768.79</v>
      </c>
    </row>
    <row r="29077" spans="3:4" ht="15" hidden="1" customHeight="1" x14ac:dyDescent="0.25">
      <c r="C29077" s="160" t="s">
        <v>543</v>
      </c>
      <c r="D29077" s="161">
        <v>691.99</v>
      </c>
    </row>
    <row r="29078" spans="3:4" ht="15" hidden="1" customHeight="1" x14ac:dyDescent="0.25">
      <c r="C29078" s="158" t="s">
        <v>540</v>
      </c>
      <c r="D29078" s="159">
        <v>861.59</v>
      </c>
    </row>
    <row r="29079" spans="3:4" ht="15" hidden="1" customHeight="1" x14ac:dyDescent="0.25">
      <c r="C29079" s="160" t="s">
        <v>309</v>
      </c>
      <c r="D29079" s="161">
        <v>776.23</v>
      </c>
    </row>
    <row r="29080" spans="3:4" ht="15" hidden="1" customHeight="1" x14ac:dyDescent="0.25">
      <c r="C29080" s="158" t="s">
        <v>312</v>
      </c>
      <c r="D29080" s="159">
        <v>65.8</v>
      </c>
    </row>
    <row r="29081" spans="3:4" ht="15" hidden="1" customHeight="1" x14ac:dyDescent="0.25">
      <c r="C29081" s="160" t="s">
        <v>550</v>
      </c>
      <c r="D29081" s="161">
        <v>86.17</v>
      </c>
    </row>
    <row r="29082" spans="3:4" ht="15" hidden="1" customHeight="1" x14ac:dyDescent="0.25">
      <c r="C29082" s="158" t="s">
        <v>549</v>
      </c>
      <c r="D29082" s="159">
        <v>333.08</v>
      </c>
    </row>
    <row r="29083" spans="3:4" ht="15" hidden="1" customHeight="1" x14ac:dyDescent="0.25">
      <c r="C29083" s="160" t="s">
        <v>540</v>
      </c>
      <c r="D29083" s="161">
        <v>745.71</v>
      </c>
    </row>
    <row r="29084" spans="3:4" ht="15" hidden="1" customHeight="1" x14ac:dyDescent="0.25">
      <c r="C29084" s="158" t="s">
        <v>558</v>
      </c>
      <c r="D29084" s="159">
        <v>130.85</v>
      </c>
    </row>
    <row r="29085" spans="3:4" ht="15" hidden="1" customHeight="1" x14ac:dyDescent="0.25">
      <c r="C29085" s="160" t="s">
        <v>543</v>
      </c>
      <c r="D29085" s="161">
        <v>727.47</v>
      </c>
    </row>
    <row r="29086" spans="3:4" ht="15" hidden="1" customHeight="1" x14ac:dyDescent="0.25">
      <c r="C29086" s="158" t="s">
        <v>545</v>
      </c>
      <c r="D29086" s="159">
        <v>717.29</v>
      </c>
    </row>
    <row r="29087" spans="3:4" ht="15" hidden="1" customHeight="1" x14ac:dyDescent="0.25">
      <c r="C29087" s="160" t="s">
        <v>556</v>
      </c>
      <c r="D29087" s="161">
        <v>897.55</v>
      </c>
    </row>
    <row r="29088" spans="3:4" ht="15" hidden="1" customHeight="1" x14ac:dyDescent="0.25">
      <c r="C29088" s="158" t="s">
        <v>541</v>
      </c>
      <c r="D29088" s="159">
        <v>138.13999999999999</v>
      </c>
    </row>
    <row r="29089" spans="3:4" ht="15" hidden="1" customHeight="1" x14ac:dyDescent="0.25">
      <c r="C29089" s="160" t="s">
        <v>549</v>
      </c>
      <c r="D29089" s="161">
        <v>68.66</v>
      </c>
    </row>
    <row r="29090" spans="3:4" ht="15" hidden="1" customHeight="1" x14ac:dyDescent="0.25">
      <c r="C29090" s="158" t="s">
        <v>543</v>
      </c>
      <c r="D29090" s="159">
        <v>400.11</v>
      </c>
    </row>
    <row r="29091" spans="3:4" ht="15" hidden="1" customHeight="1" x14ac:dyDescent="0.25">
      <c r="C29091" s="160" t="s">
        <v>552</v>
      </c>
      <c r="D29091" s="161">
        <v>627.66999999999996</v>
      </c>
    </row>
    <row r="29092" spans="3:4" ht="15" hidden="1" customHeight="1" x14ac:dyDescent="0.25">
      <c r="C29092" s="158" t="s">
        <v>545</v>
      </c>
      <c r="D29092" s="159">
        <v>142.69999999999999</v>
      </c>
    </row>
    <row r="29093" spans="3:4" ht="15" hidden="1" customHeight="1" x14ac:dyDescent="0.25">
      <c r="C29093" s="160" t="s">
        <v>307</v>
      </c>
      <c r="D29093" s="161">
        <v>1167.3800000000001</v>
      </c>
    </row>
    <row r="29094" spans="3:4" ht="15" hidden="1" customHeight="1" x14ac:dyDescent="0.25">
      <c r="C29094" s="158" t="s">
        <v>545</v>
      </c>
      <c r="D29094" s="159">
        <v>1149.54</v>
      </c>
    </row>
    <row r="29095" spans="3:4" ht="15" hidden="1" customHeight="1" x14ac:dyDescent="0.25">
      <c r="C29095" s="160" t="s">
        <v>558</v>
      </c>
      <c r="D29095" s="161">
        <v>768.26</v>
      </c>
    </row>
    <row r="29096" spans="3:4" ht="15" hidden="1" customHeight="1" x14ac:dyDescent="0.25">
      <c r="C29096" s="158" t="s">
        <v>307</v>
      </c>
      <c r="D29096" s="159">
        <v>741.1</v>
      </c>
    </row>
    <row r="29097" spans="3:4" ht="15" hidden="1" customHeight="1" x14ac:dyDescent="0.25">
      <c r="C29097" s="160" t="s">
        <v>312</v>
      </c>
      <c r="D29097" s="161">
        <v>378.06</v>
      </c>
    </row>
    <row r="29098" spans="3:4" ht="15" hidden="1" customHeight="1" x14ac:dyDescent="0.25">
      <c r="C29098" s="158" t="s">
        <v>555</v>
      </c>
      <c r="D29098" s="159">
        <v>716.14</v>
      </c>
    </row>
    <row r="29099" spans="3:4" ht="15" hidden="1" customHeight="1" x14ac:dyDescent="0.25">
      <c r="C29099" s="160" t="s">
        <v>556</v>
      </c>
      <c r="D29099" s="161">
        <v>798.01</v>
      </c>
    </row>
    <row r="29100" spans="3:4" ht="15" hidden="1" customHeight="1" x14ac:dyDescent="0.25">
      <c r="C29100" s="158" t="s">
        <v>546</v>
      </c>
      <c r="D29100" s="159">
        <v>621.72</v>
      </c>
    </row>
    <row r="29101" spans="3:4" ht="15" hidden="1" customHeight="1" x14ac:dyDescent="0.25">
      <c r="C29101" s="160" t="s">
        <v>308</v>
      </c>
      <c r="D29101" s="161">
        <v>611.27</v>
      </c>
    </row>
    <row r="29102" spans="3:4" ht="15" hidden="1" customHeight="1" x14ac:dyDescent="0.25">
      <c r="C29102" s="158" t="s">
        <v>549</v>
      </c>
      <c r="D29102" s="159">
        <v>1052.8</v>
      </c>
    </row>
    <row r="29103" spans="3:4" ht="15" hidden="1" customHeight="1" x14ac:dyDescent="0.25">
      <c r="C29103" s="160" t="s">
        <v>547</v>
      </c>
      <c r="D29103" s="161">
        <v>40.01</v>
      </c>
    </row>
    <row r="29104" spans="3:4" ht="15" hidden="1" customHeight="1" x14ac:dyDescent="0.25">
      <c r="C29104" s="158" t="s">
        <v>542</v>
      </c>
      <c r="D29104" s="159">
        <v>838.13</v>
      </c>
    </row>
    <row r="29105" spans="3:4" ht="15" hidden="1" customHeight="1" x14ac:dyDescent="0.25">
      <c r="C29105" s="160" t="s">
        <v>556</v>
      </c>
      <c r="D29105" s="161">
        <v>391.93</v>
      </c>
    </row>
    <row r="29106" spans="3:4" ht="15" hidden="1" customHeight="1" x14ac:dyDescent="0.25">
      <c r="C29106" s="158" t="s">
        <v>552</v>
      </c>
      <c r="D29106" s="159">
        <v>666.37</v>
      </c>
    </row>
    <row r="29107" spans="3:4" ht="15" hidden="1" customHeight="1" x14ac:dyDescent="0.25">
      <c r="C29107" s="160" t="s">
        <v>312</v>
      </c>
      <c r="D29107" s="161">
        <v>658.02</v>
      </c>
    </row>
    <row r="29108" spans="3:4" ht="15" hidden="1" customHeight="1" x14ac:dyDescent="0.25">
      <c r="C29108" s="158" t="s">
        <v>545</v>
      </c>
      <c r="D29108" s="159">
        <v>617.88</v>
      </c>
    </row>
    <row r="29109" spans="3:4" ht="15" hidden="1" customHeight="1" x14ac:dyDescent="0.25">
      <c r="C29109" s="160" t="s">
        <v>308</v>
      </c>
      <c r="D29109" s="161">
        <v>711.82</v>
      </c>
    </row>
    <row r="29110" spans="3:4" ht="15" hidden="1" customHeight="1" x14ac:dyDescent="0.25">
      <c r="C29110" s="158" t="s">
        <v>546</v>
      </c>
      <c r="D29110" s="159">
        <v>347.54</v>
      </c>
    </row>
    <row r="29111" spans="3:4" ht="15" hidden="1" customHeight="1" x14ac:dyDescent="0.25">
      <c r="C29111" s="160" t="s">
        <v>553</v>
      </c>
      <c r="D29111" s="161">
        <v>240.76</v>
      </c>
    </row>
    <row r="29112" spans="3:4" ht="15" hidden="1" customHeight="1" x14ac:dyDescent="0.25">
      <c r="C29112" s="158" t="s">
        <v>308</v>
      </c>
      <c r="D29112" s="159">
        <v>1296.22</v>
      </c>
    </row>
    <row r="29113" spans="3:4" ht="15" hidden="1" customHeight="1" x14ac:dyDescent="0.25">
      <c r="C29113" s="160" t="s">
        <v>546</v>
      </c>
      <c r="D29113" s="161">
        <v>792.36</v>
      </c>
    </row>
    <row r="29114" spans="3:4" ht="15" hidden="1" customHeight="1" x14ac:dyDescent="0.25">
      <c r="C29114" s="158" t="s">
        <v>307</v>
      </c>
      <c r="D29114" s="159">
        <v>983.98</v>
      </c>
    </row>
    <row r="29115" spans="3:4" ht="15" hidden="1" customHeight="1" x14ac:dyDescent="0.25">
      <c r="C29115" s="160" t="s">
        <v>545</v>
      </c>
      <c r="D29115" s="161">
        <v>801.93</v>
      </c>
    </row>
    <row r="29116" spans="3:4" ht="15" hidden="1" customHeight="1" x14ac:dyDescent="0.25">
      <c r="C29116" s="158" t="s">
        <v>542</v>
      </c>
      <c r="D29116" s="159">
        <v>881.46</v>
      </c>
    </row>
    <row r="29117" spans="3:4" ht="15" hidden="1" customHeight="1" x14ac:dyDescent="0.25">
      <c r="C29117" s="160" t="s">
        <v>548</v>
      </c>
      <c r="D29117" s="161">
        <v>465.2</v>
      </c>
    </row>
    <row r="29118" spans="3:4" ht="15" hidden="1" customHeight="1" x14ac:dyDescent="0.25">
      <c r="C29118" s="158" t="s">
        <v>549</v>
      </c>
      <c r="D29118" s="159">
        <v>248.62</v>
      </c>
    </row>
    <row r="29119" spans="3:4" ht="15" hidden="1" customHeight="1" x14ac:dyDescent="0.25">
      <c r="C29119" s="160" t="s">
        <v>552</v>
      </c>
      <c r="D29119" s="161">
        <v>576.16999999999996</v>
      </c>
    </row>
    <row r="29120" spans="3:4" ht="15" hidden="1" customHeight="1" x14ac:dyDescent="0.25">
      <c r="C29120" s="158" t="s">
        <v>307</v>
      </c>
      <c r="D29120" s="159">
        <v>772.61</v>
      </c>
    </row>
    <row r="29121" spans="3:4" ht="15" hidden="1" customHeight="1" x14ac:dyDescent="0.25">
      <c r="C29121" s="160" t="s">
        <v>307</v>
      </c>
      <c r="D29121" s="161">
        <v>89.34</v>
      </c>
    </row>
    <row r="29122" spans="3:4" ht="15" hidden="1" customHeight="1" x14ac:dyDescent="0.25">
      <c r="C29122" s="158" t="s">
        <v>309</v>
      </c>
      <c r="D29122" s="159">
        <v>665.29</v>
      </c>
    </row>
    <row r="29123" spans="3:4" ht="15" hidden="1" customHeight="1" x14ac:dyDescent="0.25">
      <c r="C29123" s="160" t="s">
        <v>552</v>
      </c>
      <c r="D29123" s="161">
        <v>423.94</v>
      </c>
    </row>
    <row r="29124" spans="3:4" ht="15" hidden="1" customHeight="1" x14ac:dyDescent="0.25">
      <c r="C29124" s="158" t="s">
        <v>540</v>
      </c>
      <c r="D29124" s="159">
        <v>541.79999999999995</v>
      </c>
    </row>
    <row r="29125" spans="3:4" ht="15" hidden="1" customHeight="1" x14ac:dyDescent="0.25">
      <c r="C29125" s="160" t="s">
        <v>546</v>
      </c>
      <c r="D29125" s="161">
        <v>463.63</v>
      </c>
    </row>
    <row r="29126" spans="3:4" ht="15" hidden="1" customHeight="1" x14ac:dyDescent="0.25">
      <c r="C29126" s="158" t="s">
        <v>540</v>
      </c>
      <c r="D29126" s="159">
        <v>559.63</v>
      </c>
    </row>
    <row r="29127" spans="3:4" ht="15" hidden="1" customHeight="1" x14ac:dyDescent="0.25">
      <c r="C29127" s="160" t="s">
        <v>553</v>
      </c>
      <c r="D29127" s="161">
        <v>709.32</v>
      </c>
    </row>
    <row r="29128" spans="3:4" ht="15" hidden="1" customHeight="1" x14ac:dyDescent="0.25">
      <c r="C29128" s="158" t="s">
        <v>540</v>
      </c>
      <c r="D29128" s="159">
        <v>482.23</v>
      </c>
    </row>
    <row r="29129" spans="3:4" ht="15" hidden="1" customHeight="1" x14ac:dyDescent="0.25">
      <c r="C29129" s="160" t="s">
        <v>549</v>
      </c>
      <c r="D29129" s="161">
        <v>620.19000000000005</v>
      </c>
    </row>
    <row r="29130" spans="3:4" ht="15" hidden="1" customHeight="1" x14ac:dyDescent="0.25">
      <c r="C29130" s="158" t="s">
        <v>549</v>
      </c>
      <c r="D29130" s="159">
        <v>427.95</v>
      </c>
    </row>
    <row r="29131" spans="3:4" ht="15" hidden="1" customHeight="1" x14ac:dyDescent="0.25">
      <c r="C29131" s="160" t="s">
        <v>539</v>
      </c>
      <c r="D29131" s="161">
        <v>415.37</v>
      </c>
    </row>
    <row r="29132" spans="3:4" ht="15" hidden="1" customHeight="1" x14ac:dyDescent="0.25">
      <c r="C29132" s="158" t="s">
        <v>553</v>
      </c>
      <c r="D29132" s="159">
        <v>1080.46</v>
      </c>
    </row>
    <row r="29133" spans="3:4" ht="15" hidden="1" customHeight="1" x14ac:dyDescent="0.25">
      <c r="C29133" s="160" t="s">
        <v>553</v>
      </c>
      <c r="D29133" s="161">
        <v>417.05</v>
      </c>
    </row>
    <row r="29134" spans="3:4" ht="15" hidden="1" customHeight="1" x14ac:dyDescent="0.25">
      <c r="C29134" s="158" t="s">
        <v>540</v>
      </c>
      <c r="D29134" s="159">
        <v>349.17</v>
      </c>
    </row>
    <row r="29135" spans="3:4" ht="15" hidden="1" customHeight="1" x14ac:dyDescent="0.25">
      <c r="C29135" s="160" t="s">
        <v>553</v>
      </c>
      <c r="D29135" s="161">
        <v>689.74</v>
      </c>
    </row>
    <row r="29136" spans="3:4" ht="15" hidden="1" customHeight="1" x14ac:dyDescent="0.25">
      <c r="C29136" s="158" t="s">
        <v>540</v>
      </c>
      <c r="D29136" s="159">
        <v>583.29999999999995</v>
      </c>
    </row>
    <row r="29137" spans="3:4" ht="15" hidden="1" customHeight="1" x14ac:dyDescent="0.25">
      <c r="C29137" s="160" t="s">
        <v>554</v>
      </c>
      <c r="D29137" s="161">
        <v>518.82000000000005</v>
      </c>
    </row>
    <row r="29138" spans="3:4" ht="15" hidden="1" customHeight="1" x14ac:dyDescent="0.25">
      <c r="C29138" s="158" t="s">
        <v>309</v>
      </c>
      <c r="D29138" s="159">
        <v>272.36</v>
      </c>
    </row>
    <row r="29139" spans="3:4" ht="15" hidden="1" customHeight="1" x14ac:dyDescent="0.25">
      <c r="C29139" s="160" t="s">
        <v>547</v>
      </c>
      <c r="D29139" s="161">
        <v>1170.07</v>
      </c>
    </row>
    <row r="29140" spans="3:4" ht="15" hidden="1" customHeight="1" x14ac:dyDescent="0.25">
      <c r="C29140" s="158" t="s">
        <v>545</v>
      </c>
      <c r="D29140" s="159">
        <v>447.38</v>
      </c>
    </row>
    <row r="29141" spans="3:4" ht="15" hidden="1" customHeight="1" x14ac:dyDescent="0.25">
      <c r="C29141" s="160" t="s">
        <v>312</v>
      </c>
      <c r="D29141" s="161">
        <v>595.91</v>
      </c>
    </row>
    <row r="29142" spans="3:4" ht="15" hidden="1" customHeight="1" x14ac:dyDescent="0.25">
      <c r="C29142" s="158" t="s">
        <v>308</v>
      </c>
      <c r="D29142" s="159">
        <v>439.67</v>
      </c>
    </row>
    <row r="29143" spans="3:4" ht="15" hidden="1" customHeight="1" x14ac:dyDescent="0.25">
      <c r="C29143" s="160" t="s">
        <v>553</v>
      </c>
      <c r="D29143" s="161">
        <v>579.92999999999995</v>
      </c>
    </row>
    <row r="29144" spans="3:4" ht="15" hidden="1" customHeight="1" x14ac:dyDescent="0.25">
      <c r="C29144" s="158" t="s">
        <v>309</v>
      </c>
      <c r="D29144" s="159">
        <v>515.22</v>
      </c>
    </row>
    <row r="29145" spans="3:4" ht="15" hidden="1" customHeight="1" x14ac:dyDescent="0.25">
      <c r="C29145" s="160" t="s">
        <v>540</v>
      </c>
      <c r="D29145" s="161">
        <v>94.79</v>
      </c>
    </row>
    <row r="29146" spans="3:4" ht="15" hidden="1" customHeight="1" x14ac:dyDescent="0.25">
      <c r="C29146" s="158" t="s">
        <v>542</v>
      </c>
      <c r="D29146" s="159">
        <v>222.05</v>
      </c>
    </row>
    <row r="29147" spans="3:4" ht="15" hidden="1" customHeight="1" x14ac:dyDescent="0.25">
      <c r="C29147" s="160" t="s">
        <v>543</v>
      </c>
      <c r="D29147" s="161">
        <v>468.23</v>
      </c>
    </row>
    <row r="29148" spans="3:4" ht="15" hidden="1" customHeight="1" x14ac:dyDescent="0.25">
      <c r="C29148" s="158" t="s">
        <v>553</v>
      </c>
      <c r="D29148" s="159">
        <v>393.12</v>
      </c>
    </row>
    <row r="29149" spans="3:4" ht="15" hidden="1" customHeight="1" x14ac:dyDescent="0.25">
      <c r="C29149" s="160" t="s">
        <v>540</v>
      </c>
      <c r="D29149" s="161">
        <v>1111.47</v>
      </c>
    </row>
    <row r="29150" spans="3:4" ht="15" hidden="1" customHeight="1" x14ac:dyDescent="0.25">
      <c r="C29150" s="158" t="s">
        <v>312</v>
      </c>
      <c r="D29150" s="159">
        <v>860.97</v>
      </c>
    </row>
    <row r="29151" spans="3:4" ht="15" hidden="1" customHeight="1" x14ac:dyDescent="0.25">
      <c r="C29151" s="160" t="s">
        <v>546</v>
      </c>
      <c r="D29151" s="161">
        <v>991.18</v>
      </c>
    </row>
    <row r="29152" spans="3:4" ht="15" hidden="1" customHeight="1" x14ac:dyDescent="0.25">
      <c r="C29152" s="158" t="s">
        <v>543</v>
      </c>
      <c r="D29152" s="159">
        <v>220.4</v>
      </c>
    </row>
    <row r="29153" spans="3:4" ht="15" hidden="1" customHeight="1" x14ac:dyDescent="0.25">
      <c r="C29153" s="160" t="s">
        <v>309</v>
      </c>
      <c r="D29153" s="161">
        <v>518.11</v>
      </c>
    </row>
    <row r="29154" spans="3:4" ht="15" hidden="1" customHeight="1" x14ac:dyDescent="0.25">
      <c r="C29154" s="158" t="s">
        <v>309</v>
      </c>
      <c r="D29154" s="159">
        <v>122.09</v>
      </c>
    </row>
    <row r="29155" spans="3:4" ht="15" hidden="1" customHeight="1" x14ac:dyDescent="0.25">
      <c r="C29155" s="160" t="s">
        <v>551</v>
      </c>
      <c r="D29155" s="161">
        <v>1412.82</v>
      </c>
    </row>
    <row r="29156" spans="3:4" ht="15" hidden="1" customHeight="1" x14ac:dyDescent="0.25">
      <c r="C29156" s="158" t="s">
        <v>551</v>
      </c>
      <c r="D29156" s="159">
        <v>509.2</v>
      </c>
    </row>
    <row r="29157" spans="3:4" ht="15" hidden="1" customHeight="1" x14ac:dyDescent="0.25">
      <c r="C29157" s="160" t="s">
        <v>545</v>
      </c>
      <c r="D29157" s="161">
        <v>655.42</v>
      </c>
    </row>
    <row r="29158" spans="3:4" ht="15" hidden="1" customHeight="1" x14ac:dyDescent="0.25">
      <c r="C29158" s="158" t="s">
        <v>308</v>
      </c>
      <c r="D29158" s="159">
        <v>234.74</v>
      </c>
    </row>
    <row r="29159" spans="3:4" ht="15" hidden="1" customHeight="1" x14ac:dyDescent="0.25">
      <c r="C29159" s="160" t="s">
        <v>546</v>
      </c>
      <c r="D29159" s="161">
        <v>64.52</v>
      </c>
    </row>
    <row r="29160" spans="3:4" ht="15" hidden="1" customHeight="1" x14ac:dyDescent="0.25">
      <c r="C29160" s="158" t="s">
        <v>557</v>
      </c>
      <c r="D29160" s="159">
        <v>878.78</v>
      </c>
    </row>
    <row r="29161" spans="3:4" ht="15" hidden="1" customHeight="1" x14ac:dyDescent="0.25">
      <c r="C29161" s="160" t="s">
        <v>540</v>
      </c>
      <c r="D29161" s="161">
        <v>869.28</v>
      </c>
    </row>
    <row r="29162" spans="3:4" ht="15" hidden="1" customHeight="1" x14ac:dyDescent="0.25">
      <c r="C29162" s="158" t="s">
        <v>545</v>
      </c>
      <c r="D29162" s="159">
        <v>443.45</v>
      </c>
    </row>
    <row r="29163" spans="3:4" ht="15" hidden="1" customHeight="1" x14ac:dyDescent="0.25">
      <c r="C29163" s="160" t="s">
        <v>309</v>
      </c>
      <c r="D29163" s="161">
        <v>589.6</v>
      </c>
    </row>
    <row r="29164" spans="3:4" ht="15" hidden="1" customHeight="1" x14ac:dyDescent="0.25">
      <c r="C29164" s="158" t="s">
        <v>309</v>
      </c>
      <c r="D29164" s="159">
        <v>1016.43</v>
      </c>
    </row>
    <row r="29165" spans="3:4" ht="15" hidden="1" customHeight="1" x14ac:dyDescent="0.25">
      <c r="C29165" s="160" t="s">
        <v>540</v>
      </c>
      <c r="D29165" s="161">
        <v>497.48</v>
      </c>
    </row>
    <row r="29166" spans="3:4" ht="15" hidden="1" customHeight="1" x14ac:dyDescent="0.25">
      <c r="C29166" s="158" t="s">
        <v>542</v>
      </c>
      <c r="D29166" s="159">
        <v>298.60000000000002</v>
      </c>
    </row>
    <row r="29167" spans="3:4" ht="15" hidden="1" customHeight="1" x14ac:dyDescent="0.25">
      <c r="C29167" s="160" t="s">
        <v>312</v>
      </c>
      <c r="D29167" s="161">
        <v>562.47</v>
      </c>
    </row>
    <row r="29168" spans="3:4" ht="15" hidden="1" customHeight="1" x14ac:dyDescent="0.25">
      <c r="C29168" s="158" t="s">
        <v>552</v>
      </c>
      <c r="D29168" s="159">
        <v>154.41</v>
      </c>
    </row>
    <row r="29169" spans="3:4" ht="15" hidden="1" customHeight="1" x14ac:dyDescent="0.25">
      <c r="C29169" s="160" t="s">
        <v>551</v>
      </c>
      <c r="D29169" s="161">
        <v>446.81</v>
      </c>
    </row>
    <row r="29170" spans="3:4" ht="15" hidden="1" customHeight="1" x14ac:dyDescent="0.25">
      <c r="C29170" s="158" t="s">
        <v>548</v>
      </c>
      <c r="D29170" s="159">
        <v>471.52</v>
      </c>
    </row>
    <row r="29171" spans="3:4" ht="15" hidden="1" customHeight="1" x14ac:dyDescent="0.25">
      <c r="C29171" s="160" t="s">
        <v>556</v>
      </c>
      <c r="D29171" s="161">
        <v>13.95</v>
      </c>
    </row>
    <row r="29172" spans="3:4" ht="15" hidden="1" customHeight="1" x14ac:dyDescent="0.25">
      <c r="C29172" s="158" t="s">
        <v>554</v>
      </c>
      <c r="D29172" s="159">
        <v>225.11</v>
      </c>
    </row>
    <row r="29173" spans="3:4" ht="15" hidden="1" customHeight="1" x14ac:dyDescent="0.25">
      <c r="C29173" s="160" t="s">
        <v>543</v>
      </c>
      <c r="D29173" s="161">
        <v>759.51</v>
      </c>
    </row>
    <row r="29174" spans="3:4" ht="15" hidden="1" customHeight="1" x14ac:dyDescent="0.25">
      <c r="C29174" s="158" t="s">
        <v>548</v>
      </c>
      <c r="D29174" s="159">
        <v>947.5</v>
      </c>
    </row>
    <row r="29175" spans="3:4" ht="15" hidden="1" customHeight="1" x14ac:dyDescent="0.25">
      <c r="C29175" s="160" t="s">
        <v>539</v>
      </c>
      <c r="D29175" s="161">
        <v>160.52000000000001</v>
      </c>
    </row>
    <row r="29176" spans="3:4" ht="15" hidden="1" customHeight="1" x14ac:dyDescent="0.25">
      <c r="C29176" s="158" t="s">
        <v>545</v>
      </c>
      <c r="D29176" s="159">
        <v>952.81</v>
      </c>
    </row>
    <row r="29177" spans="3:4" ht="15" hidden="1" customHeight="1" x14ac:dyDescent="0.25">
      <c r="C29177" s="160" t="s">
        <v>556</v>
      </c>
      <c r="D29177" s="161">
        <v>592.9</v>
      </c>
    </row>
    <row r="29178" spans="3:4" ht="15" hidden="1" customHeight="1" x14ac:dyDescent="0.25">
      <c r="C29178" s="158" t="s">
        <v>543</v>
      </c>
      <c r="D29178" s="159">
        <v>756.6</v>
      </c>
    </row>
    <row r="29179" spans="3:4" ht="15" hidden="1" customHeight="1" x14ac:dyDescent="0.25">
      <c r="C29179" s="160" t="s">
        <v>542</v>
      </c>
      <c r="D29179" s="161">
        <v>193.27</v>
      </c>
    </row>
    <row r="29180" spans="3:4" ht="15" hidden="1" customHeight="1" x14ac:dyDescent="0.25">
      <c r="C29180" s="158" t="s">
        <v>307</v>
      </c>
      <c r="D29180" s="159">
        <v>383</v>
      </c>
    </row>
    <row r="29181" spans="3:4" ht="15" hidden="1" customHeight="1" x14ac:dyDescent="0.25">
      <c r="C29181" s="160" t="s">
        <v>543</v>
      </c>
      <c r="D29181" s="161">
        <v>46.95</v>
      </c>
    </row>
    <row r="29182" spans="3:4" ht="15" hidden="1" customHeight="1" x14ac:dyDescent="0.25">
      <c r="C29182" s="158" t="s">
        <v>555</v>
      </c>
      <c r="D29182" s="159">
        <v>87.87</v>
      </c>
    </row>
    <row r="29183" spans="3:4" ht="15" hidden="1" customHeight="1" x14ac:dyDescent="0.25">
      <c r="C29183" s="160" t="s">
        <v>551</v>
      </c>
      <c r="D29183" s="161">
        <v>920.84</v>
      </c>
    </row>
    <row r="29184" spans="3:4" ht="15" hidden="1" customHeight="1" x14ac:dyDescent="0.25">
      <c r="C29184" s="158" t="s">
        <v>541</v>
      </c>
      <c r="D29184" s="159">
        <v>1201.6500000000001</v>
      </c>
    </row>
    <row r="29185" spans="3:4" ht="15" hidden="1" customHeight="1" x14ac:dyDescent="0.25">
      <c r="C29185" s="160" t="s">
        <v>554</v>
      </c>
      <c r="D29185" s="161">
        <v>539.85</v>
      </c>
    </row>
    <row r="29186" spans="3:4" ht="15" hidden="1" customHeight="1" x14ac:dyDescent="0.25">
      <c r="C29186" s="158" t="s">
        <v>312</v>
      </c>
      <c r="D29186" s="159">
        <v>200.27</v>
      </c>
    </row>
    <row r="29187" spans="3:4" ht="15" hidden="1" customHeight="1" x14ac:dyDescent="0.25">
      <c r="C29187" s="160" t="s">
        <v>546</v>
      </c>
      <c r="D29187" s="161">
        <v>824.38</v>
      </c>
    </row>
    <row r="29188" spans="3:4" ht="15" hidden="1" customHeight="1" x14ac:dyDescent="0.25">
      <c r="C29188" s="158" t="s">
        <v>549</v>
      </c>
      <c r="D29188" s="159">
        <v>1004.24</v>
      </c>
    </row>
    <row r="29189" spans="3:4" ht="15" hidden="1" customHeight="1" x14ac:dyDescent="0.25">
      <c r="C29189" s="160" t="s">
        <v>312</v>
      </c>
      <c r="D29189" s="161">
        <v>1297.1199999999999</v>
      </c>
    </row>
    <row r="29190" spans="3:4" ht="15" hidden="1" customHeight="1" x14ac:dyDescent="0.25">
      <c r="C29190" s="158" t="s">
        <v>551</v>
      </c>
      <c r="D29190" s="159">
        <v>532.86</v>
      </c>
    </row>
    <row r="29191" spans="3:4" ht="15" hidden="1" customHeight="1" x14ac:dyDescent="0.25">
      <c r="C29191" s="160" t="s">
        <v>548</v>
      </c>
      <c r="D29191" s="161">
        <v>1224.24</v>
      </c>
    </row>
    <row r="29192" spans="3:4" ht="15" hidden="1" customHeight="1" x14ac:dyDescent="0.25">
      <c r="C29192" s="158" t="s">
        <v>540</v>
      </c>
      <c r="D29192" s="159">
        <v>628.4</v>
      </c>
    </row>
    <row r="29193" spans="3:4" ht="15" hidden="1" customHeight="1" x14ac:dyDescent="0.25">
      <c r="C29193" s="160" t="s">
        <v>553</v>
      </c>
      <c r="D29193" s="161">
        <v>945.86</v>
      </c>
    </row>
    <row r="29194" spans="3:4" ht="15" hidden="1" customHeight="1" x14ac:dyDescent="0.25">
      <c r="C29194" s="158" t="s">
        <v>540</v>
      </c>
      <c r="D29194" s="159">
        <v>1235.83</v>
      </c>
    </row>
    <row r="29195" spans="3:4" ht="15" hidden="1" customHeight="1" x14ac:dyDescent="0.25">
      <c r="C29195" s="160" t="s">
        <v>555</v>
      </c>
      <c r="D29195" s="161">
        <v>167.71</v>
      </c>
    </row>
    <row r="29196" spans="3:4" ht="15" hidden="1" customHeight="1" x14ac:dyDescent="0.25">
      <c r="C29196" s="158" t="s">
        <v>309</v>
      </c>
      <c r="D29196" s="159">
        <v>448.13</v>
      </c>
    </row>
    <row r="29197" spans="3:4" ht="15" hidden="1" customHeight="1" x14ac:dyDescent="0.25">
      <c r="C29197" s="160" t="s">
        <v>545</v>
      </c>
      <c r="D29197" s="161">
        <v>375.44</v>
      </c>
    </row>
    <row r="29198" spans="3:4" ht="15" hidden="1" customHeight="1" x14ac:dyDescent="0.25">
      <c r="C29198" s="158" t="s">
        <v>555</v>
      </c>
      <c r="D29198" s="159">
        <v>648.64</v>
      </c>
    </row>
    <row r="29199" spans="3:4" ht="15" hidden="1" customHeight="1" x14ac:dyDescent="0.25">
      <c r="C29199" s="160" t="s">
        <v>550</v>
      </c>
      <c r="D29199" s="161">
        <v>148.32</v>
      </c>
    </row>
    <row r="29200" spans="3:4" ht="15" hidden="1" customHeight="1" x14ac:dyDescent="0.25">
      <c r="C29200" s="158" t="s">
        <v>558</v>
      </c>
      <c r="D29200" s="159">
        <v>153.74</v>
      </c>
    </row>
    <row r="29201" spans="3:4" ht="15" hidden="1" customHeight="1" x14ac:dyDescent="0.25">
      <c r="C29201" s="160" t="s">
        <v>547</v>
      </c>
      <c r="D29201" s="161">
        <v>973.43</v>
      </c>
    </row>
    <row r="29202" spans="3:4" ht="15" hidden="1" customHeight="1" x14ac:dyDescent="0.25">
      <c r="C29202" s="158" t="s">
        <v>551</v>
      </c>
      <c r="D29202" s="159">
        <v>713.83</v>
      </c>
    </row>
    <row r="29203" spans="3:4" ht="15" hidden="1" customHeight="1" x14ac:dyDescent="0.25">
      <c r="C29203" s="160" t="s">
        <v>543</v>
      </c>
      <c r="D29203" s="161">
        <v>56.71</v>
      </c>
    </row>
    <row r="29204" spans="3:4" ht="15" hidden="1" customHeight="1" x14ac:dyDescent="0.25">
      <c r="C29204" s="158" t="s">
        <v>309</v>
      </c>
      <c r="D29204" s="159">
        <v>628.65</v>
      </c>
    </row>
    <row r="29205" spans="3:4" ht="15" hidden="1" customHeight="1" x14ac:dyDescent="0.25">
      <c r="C29205" s="160" t="s">
        <v>549</v>
      </c>
      <c r="D29205" s="161">
        <v>16.8</v>
      </c>
    </row>
    <row r="29206" spans="3:4" ht="15" hidden="1" customHeight="1" x14ac:dyDescent="0.25">
      <c r="C29206" s="158" t="s">
        <v>312</v>
      </c>
      <c r="D29206" s="159">
        <v>257.08999999999997</v>
      </c>
    </row>
    <row r="29207" spans="3:4" ht="15" hidden="1" customHeight="1" x14ac:dyDescent="0.25">
      <c r="C29207" s="160" t="s">
        <v>546</v>
      </c>
      <c r="D29207" s="161">
        <v>1110.9000000000001</v>
      </c>
    </row>
    <row r="29208" spans="3:4" ht="15" hidden="1" customHeight="1" x14ac:dyDescent="0.25">
      <c r="C29208" s="158" t="s">
        <v>307</v>
      </c>
      <c r="D29208" s="159">
        <v>876.65</v>
      </c>
    </row>
    <row r="29209" spans="3:4" ht="15" hidden="1" customHeight="1" x14ac:dyDescent="0.25">
      <c r="C29209" s="160" t="s">
        <v>550</v>
      </c>
      <c r="D29209" s="161">
        <v>259.75</v>
      </c>
    </row>
    <row r="29210" spans="3:4" ht="15" hidden="1" customHeight="1" x14ac:dyDescent="0.25">
      <c r="C29210" s="158" t="s">
        <v>558</v>
      </c>
      <c r="D29210" s="159">
        <v>667.03</v>
      </c>
    </row>
    <row r="29211" spans="3:4" ht="15" hidden="1" customHeight="1" x14ac:dyDescent="0.25">
      <c r="C29211" s="160" t="s">
        <v>308</v>
      </c>
      <c r="D29211" s="161">
        <v>1268.7</v>
      </c>
    </row>
    <row r="29212" spans="3:4" ht="15" hidden="1" customHeight="1" x14ac:dyDescent="0.25">
      <c r="C29212" s="158" t="s">
        <v>549</v>
      </c>
      <c r="D29212" s="159">
        <v>416.42</v>
      </c>
    </row>
    <row r="29213" spans="3:4" ht="15" hidden="1" customHeight="1" x14ac:dyDescent="0.25">
      <c r="C29213" s="160" t="s">
        <v>558</v>
      </c>
      <c r="D29213" s="161">
        <v>1069.06</v>
      </c>
    </row>
    <row r="29214" spans="3:4" ht="15" hidden="1" customHeight="1" x14ac:dyDescent="0.25">
      <c r="C29214" s="158" t="s">
        <v>309</v>
      </c>
      <c r="D29214" s="159">
        <v>194.69</v>
      </c>
    </row>
    <row r="29215" spans="3:4" ht="15" hidden="1" customHeight="1" x14ac:dyDescent="0.25">
      <c r="C29215" s="160" t="s">
        <v>547</v>
      </c>
      <c r="D29215" s="161">
        <v>380.85</v>
      </c>
    </row>
    <row r="29216" spans="3:4" ht="15" hidden="1" customHeight="1" x14ac:dyDescent="0.25">
      <c r="C29216" s="158" t="s">
        <v>545</v>
      </c>
      <c r="D29216" s="159">
        <v>1133.8599999999999</v>
      </c>
    </row>
    <row r="29217" spans="3:4" ht="15" hidden="1" customHeight="1" x14ac:dyDescent="0.25">
      <c r="C29217" s="160" t="s">
        <v>545</v>
      </c>
      <c r="D29217" s="161">
        <v>296.19</v>
      </c>
    </row>
    <row r="29218" spans="3:4" ht="15" hidden="1" customHeight="1" x14ac:dyDescent="0.25">
      <c r="C29218" s="158" t="s">
        <v>539</v>
      </c>
      <c r="D29218" s="159">
        <v>259.64999999999998</v>
      </c>
    </row>
    <row r="29219" spans="3:4" ht="15" hidden="1" customHeight="1" x14ac:dyDescent="0.25">
      <c r="C29219" s="160" t="s">
        <v>557</v>
      </c>
      <c r="D29219" s="161">
        <v>1017.76</v>
      </c>
    </row>
    <row r="29220" spans="3:4" ht="15" hidden="1" customHeight="1" x14ac:dyDescent="0.25">
      <c r="C29220" s="158" t="s">
        <v>542</v>
      </c>
      <c r="D29220" s="159">
        <v>483.69</v>
      </c>
    </row>
    <row r="29221" spans="3:4" ht="15" hidden="1" customHeight="1" x14ac:dyDescent="0.25">
      <c r="C29221" s="160" t="s">
        <v>549</v>
      </c>
      <c r="D29221" s="161">
        <v>36.130000000000003</v>
      </c>
    </row>
    <row r="29222" spans="3:4" ht="15" hidden="1" customHeight="1" x14ac:dyDescent="0.25">
      <c r="C29222" s="158" t="s">
        <v>546</v>
      </c>
      <c r="D29222" s="159">
        <v>1146.3900000000001</v>
      </c>
    </row>
    <row r="29223" spans="3:4" ht="15" hidden="1" customHeight="1" x14ac:dyDescent="0.25">
      <c r="C29223" s="160" t="s">
        <v>542</v>
      </c>
      <c r="D29223" s="161">
        <v>121.82</v>
      </c>
    </row>
    <row r="29224" spans="3:4" ht="15" hidden="1" customHeight="1" x14ac:dyDescent="0.25">
      <c r="C29224" s="158" t="s">
        <v>543</v>
      </c>
      <c r="D29224" s="159">
        <v>1119.52</v>
      </c>
    </row>
    <row r="29225" spans="3:4" ht="15" hidden="1" customHeight="1" x14ac:dyDescent="0.25">
      <c r="C29225" s="160" t="s">
        <v>556</v>
      </c>
      <c r="D29225" s="161">
        <v>997.1</v>
      </c>
    </row>
    <row r="29226" spans="3:4" ht="15" hidden="1" customHeight="1" x14ac:dyDescent="0.25">
      <c r="C29226" s="158" t="s">
        <v>309</v>
      </c>
      <c r="D29226" s="159">
        <v>404.85</v>
      </c>
    </row>
    <row r="29227" spans="3:4" ht="15" hidden="1" customHeight="1" x14ac:dyDescent="0.25">
      <c r="C29227" s="160" t="s">
        <v>549</v>
      </c>
      <c r="D29227" s="161">
        <v>1248.82</v>
      </c>
    </row>
    <row r="29228" spans="3:4" ht="15" hidden="1" customHeight="1" x14ac:dyDescent="0.25">
      <c r="C29228" s="158" t="s">
        <v>558</v>
      </c>
      <c r="D29228" s="159">
        <v>684.81</v>
      </c>
    </row>
    <row r="29229" spans="3:4" ht="15" hidden="1" customHeight="1" x14ac:dyDescent="0.25">
      <c r="C29229" s="160" t="s">
        <v>552</v>
      </c>
      <c r="D29229" s="161">
        <v>1278.42</v>
      </c>
    </row>
    <row r="29230" spans="3:4" ht="15" hidden="1" customHeight="1" x14ac:dyDescent="0.25">
      <c r="C29230" s="158" t="s">
        <v>550</v>
      </c>
      <c r="D29230" s="159">
        <v>1194.68</v>
      </c>
    </row>
    <row r="29231" spans="3:4" ht="15" hidden="1" customHeight="1" x14ac:dyDescent="0.25">
      <c r="C29231" s="160" t="s">
        <v>553</v>
      </c>
      <c r="D29231" s="161">
        <v>969.82</v>
      </c>
    </row>
    <row r="29232" spans="3:4" ht="15" hidden="1" customHeight="1" x14ac:dyDescent="0.25">
      <c r="C29232" s="158" t="s">
        <v>546</v>
      </c>
      <c r="D29232" s="159">
        <v>646</v>
      </c>
    </row>
    <row r="29233" spans="3:4" ht="15" hidden="1" customHeight="1" x14ac:dyDescent="0.25">
      <c r="C29233" s="160" t="s">
        <v>552</v>
      </c>
      <c r="D29233" s="161">
        <v>627.09</v>
      </c>
    </row>
    <row r="29234" spans="3:4" ht="15" hidden="1" customHeight="1" x14ac:dyDescent="0.25">
      <c r="C29234" s="158" t="s">
        <v>546</v>
      </c>
      <c r="D29234" s="159">
        <v>594.39</v>
      </c>
    </row>
    <row r="29235" spans="3:4" ht="15" hidden="1" customHeight="1" x14ac:dyDescent="0.25">
      <c r="C29235" s="160" t="s">
        <v>539</v>
      </c>
      <c r="D29235" s="161">
        <v>520.72</v>
      </c>
    </row>
    <row r="29236" spans="3:4" ht="15" hidden="1" customHeight="1" x14ac:dyDescent="0.25">
      <c r="C29236" s="158" t="s">
        <v>549</v>
      </c>
      <c r="D29236" s="159">
        <v>663.86</v>
      </c>
    </row>
    <row r="29237" spans="3:4" ht="15" hidden="1" customHeight="1" x14ac:dyDescent="0.25">
      <c r="C29237" s="160" t="s">
        <v>550</v>
      </c>
      <c r="D29237" s="161">
        <v>950.55</v>
      </c>
    </row>
    <row r="29238" spans="3:4" ht="15" hidden="1" customHeight="1" x14ac:dyDescent="0.25">
      <c r="C29238" s="158" t="s">
        <v>551</v>
      </c>
      <c r="D29238" s="159">
        <v>866.28</v>
      </c>
    </row>
    <row r="29239" spans="3:4" ht="15" hidden="1" customHeight="1" x14ac:dyDescent="0.25">
      <c r="C29239" s="160" t="s">
        <v>308</v>
      </c>
      <c r="D29239" s="161">
        <v>548.44000000000005</v>
      </c>
    </row>
    <row r="29240" spans="3:4" ht="15" hidden="1" customHeight="1" x14ac:dyDescent="0.25">
      <c r="C29240" s="158" t="s">
        <v>553</v>
      </c>
      <c r="D29240" s="159">
        <v>326.43</v>
      </c>
    </row>
    <row r="29241" spans="3:4" ht="15" hidden="1" customHeight="1" x14ac:dyDescent="0.25">
      <c r="C29241" s="160" t="s">
        <v>546</v>
      </c>
      <c r="D29241" s="161">
        <v>692.96</v>
      </c>
    </row>
    <row r="29242" spans="3:4" ht="15" hidden="1" customHeight="1" x14ac:dyDescent="0.25">
      <c r="C29242" s="158" t="s">
        <v>545</v>
      </c>
      <c r="D29242" s="159">
        <v>820.25</v>
      </c>
    </row>
    <row r="29243" spans="3:4" ht="15" hidden="1" customHeight="1" x14ac:dyDescent="0.25">
      <c r="C29243" s="160" t="s">
        <v>539</v>
      </c>
      <c r="D29243" s="161">
        <v>457.17</v>
      </c>
    </row>
    <row r="29244" spans="3:4" ht="15" hidden="1" customHeight="1" x14ac:dyDescent="0.25">
      <c r="C29244" s="158" t="s">
        <v>548</v>
      </c>
      <c r="D29244" s="159">
        <v>497.25</v>
      </c>
    </row>
    <row r="29245" spans="3:4" ht="15" hidden="1" customHeight="1" x14ac:dyDescent="0.25">
      <c r="C29245" s="160" t="s">
        <v>309</v>
      </c>
      <c r="D29245" s="161">
        <v>141.15</v>
      </c>
    </row>
    <row r="29246" spans="3:4" ht="15" hidden="1" customHeight="1" x14ac:dyDescent="0.25">
      <c r="C29246" s="158" t="s">
        <v>540</v>
      </c>
      <c r="D29246" s="159">
        <v>1158.76</v>
      </c>
    </row>
    <row r="29247" spans="3:4" ht="15" hidden="1" customHeight="1" x14ac:dyDescent="0.25">
      <c r="C29247" s="160" t="s">
        <v>557</v>
      </c>
      <c r="D29247" s="161">
        <v>553.04999999999995</v>
      </c>
    </row>
    <row r="29248" spans="3:4" ht="15" hidden="1" customHeight="1" x14ac:dyDescent="0.25">
      <c r="C29248" s="158" t="s">
        <v>547</v>
      </c>
      <c r="D29248" s="159">
        <v>522.86</v>
      </c>
    </row>
    <row r="29249" spans="3:4" ht="15" hidden="1" customHeight="1" x14ac:dyDescent="0.25">
      <c r="C29249" s="160" t="s">
        <v>307</v>
      </c>
      <c r="D29249" s="161">
        <v>1191.18</v>
      </c>
    </row>
    <row r="29250" spans="3:4" ht="15" hidden="1" customHeight="1" x14ac:dyDescent="0.25">
      <c r="C29250" s="158" t="s">
        <v>547</v>
      </c>
      <c r="D29250" s="159">
        <v>406.17</v>
      </c>
    </row>
    <row r="29251" spans="3:4" ht="15" hidden="1" customHeight="1" x14ac:dyDescent="0.25">
      <c r="C29251" s="160" t="s">
        <v>542</v>
      </c>
      <c r="D29251" s="161">
        <v>1174.6099999999999</v>
      </c>
    </row>
    <row r="29252" spans="3:4" ht="15" hidden="1" customHeight="1" x14ac:dyDescent="0.25">
      <c r="C29252" s="158" t="s">
        <v>543</v>
      </c>
      <c r="D29252" s="159">
        <v>712.97</v>
      </c>
    </row>
    <row r="29253" spans="3:4" ht="15" hidden="1" customHeight="1" x14ac:dyDescent="0.25">
      <c r="C29253" s="160" t="s">
        <v>547</v>
      </c>
      <c r="D29253" s="161">
        <v>863.6</v>
      </c>
    </row>
    <row r="29254" spans="3:4" ht="15" hidden="1" customHeight="1" x14ac:dyDescent="0.25">
      <c r="C29254" s="158" t="s">
        <v>309</v>
      </c>
      <c r="D29254" s="159">
        <v>1068.79</v>
      </c>
    </row>
    <row r="29255" spans="3:4" ht="15" hidden="1" customHeight="1" x14ac:dyDescent="0.25">
      <c r="C29255" s="160" t="s">
        <v>544</v>
      </c>
      <c r="D29255" s="161">
        <v>535.84</v>
      </c>
    </row>
    <row r="29256" spans="3:4" ht="15" hidden="1" customHeight="1" x14ac:dyDescent="0.25">
      <c r="C29256" s="158" t="s">
        <v>545</v>
      </c>
      <c r="D29256" s="159">
        <v>206.13</v>
      </c>
    </row>
    <row r="29257" spans="3:4" ht="15" hidden="1" customHeight="1" x14ac:dyDescent="0.25">
      <c r="C29257" s="160" t="s">
        <v>557</v>
      </c>
      <c r="D29257" s="161">
        <v>1129.3</v>
      </c>
    </row>
    <row r="29258" spans="3:4" ht="15" hidden="1" customHeight="1" x14ac:dyDescent="0.25">
      <c r="C29258" s="158" t="s">
        <v>546</v>
      </c>
      <c r="D29258" s="159">
        <v>483.8</v>
      </c>
    </row>
    <row r="29259" spans="3:4" ht="15" hidden="1" customHeight="1" x14ac:dyDescent="0.25">
      <c r="C29259" s="160" t="s">
        <v>550</v>
      </c>
      <c r="D29259" s="161">
        <v>656.74</v>
      </c>
    </row>
    <row r="29260" spans="3:4" ht="15" hidden="1" customHeight="1" x14ac:dyDescent="0.25">
      <c r="C29260" s="158" t="s">
        <v>542</v>
      </c>
      <c r="D29260" s="159">
        <v>777.59</v>
      </c>
    </row>
    <row r="29261" spans="3:4" ht="15" hidden="1" customHeight="1" x14ac:dyDescent="0.25">
      <c r="C29261" s="160" t="s">
        <v>551</v>
      </c>
      <c r="D29261" s="161">
        <v>525.94000000000005</v>
      </c>
    </row>
    <row r="29262" spans="3:4" ht="15" hidden="1" customHeight="1" x14ac:dyDescent="0.25">
      <c r="C29262" s="158" t="s">
        <v>552</v>
      </c>
      <c r="D29262" s="159">
        <v>643.39</v>
      </c>
    </row>
    <row r="29263" spans="3:4" ht="15" hidden="1" customHeight="1" x14ac:dyDescent="0.25">
      <c r="C29263" s="160" t="s">
        <v>309</v>
      </c>
      <c r="D29263" s="161">
        <v>1122.07</v>
      </c>
    </row>
    <row r="29264" spans="3:4" ht="15" hidden="1" customHeight="1" x14ac:dyDescent="0.25">
      <c r="C29264" s="158" t="s">
        <v>309</v>
      </c>
      <c r="D29264" s="159">
        <v>774.32</v>
      </c>
    </row>
    <row r="29265" spans="3:4" ht="15" hidden="1" customHeight="1" x14ac:dyDescent="0.25">
      <c r="C29265" s="160" t="s">
        <v>549</v>
      </c>
      <c r="D29265" s="161">
        <v>596.37</v>
      </c>
    </row>
    <row r="29266" spans="3:4" ht="15" hidden="1" customHeight="1" x14ac:dyDescent="0.25">
      <c r="C29266" s="158" t="s">
        <v>543</v>
      </c>
      <c r="D29266" s="159">
        <v>145.13</v>
      </c>
    </row>
    <row r="29267" spans="3:4" ht="15" hidden="1" customHeight="1" x14ac:dyDescent="0.25">
      <c r="C29267" s="160" t="s">
        <v>307</v>
      </c>
      <c r="D29267" s="161">
        <v>817.03</v>
      </c>
    </row>
    <row r="29268" spans="3:4" ht="15" hidden="1" customHeight="1" x14ac:dyDescent="0.25">
      <c r="C29268" s="158" t="s">
        <v>547</v>
      </c>
      <c r="D29268" s="159">
        <v>851.07</v>
      </c>
    </row>
    <row r="29269" spans="3:4" ht="15" hidden="1" customHeight="1" x14ac:dyDescent="0.25">
      <c r="C29269" s="160" t="s">
        <v>309</v>
      </c>
      <c r="D29269" s="161">
        <v>879.65</v>
      </c>
    </row>
    <row r="29270" spans="3:4" ht="15" hidden="1" customHeight="1" x14ac:dyDescent="0.25">
      <c r="C29270" s="158" t="s">
        <v>556</v>
      </c>
      <c r="D29270" s="159">
        <v>991.86</v>
      </c>
    </row>
    <row r="29271" spans="3:4" ht="15" hidden="1" customHeight="1" x14ac:dyDescent="0.25">
      <c r="C29271" s="160" t="s">
        <v>550</v>
      </c>
      <c r="D29271" s="161">
        <v>498.73</v>
      </c>
    </row>
    <row r="29272" spans="3:4" ht="15" hidden="1" customHeight="1" x14ac:dyDescent="0.25">
      <c r="C29272" s="158" t="s">
        <v>545</v>
      </c>
      <c r="D29272" s="159">
        <v>213.09</v>
      </c>
    </row>
    <row r="29273" spans="3:4" ht="15" hidden="1" customHeight="1" x14ac:dyDescent="0.25">
      <c r="C29273" s="160" t="s">
        <v>551</v>
      </c>
      <c r="D29273" s="161">
        <v>838.61</v>
      </c>
    </row>
    <row r="29274" spans="3:4" ht="15" hidden="1" customHeight="1" x14ac:dyDescent="0.25">
      <c r="C29274" s="158" t="s">
        <v>308</v>
      </c>
      <c r="D29274" s="159">
        <v>551.79</v>
      </c>
    </row>
    <row r="29275" spans="3:4" ht="15" hidden="1" customHeight="1" x14ac:dyDescent="0.25">
      <c r="C29275" s="160" t="s">
        <v>540</v>
      </c>
      <c r="D29275" s="161">
        <v>425.41</v>
      </c>
    </row>
    <row r="29276" spans="3:4" ht="15" hidden="1" customHeight="1" x14ac:dyDescent="0.25">
      <c r="C29276" s="158" t="s">
        <v>545</v>
      </c>
      <c r="D29276" s="159">
        <v>775.62</v>
      </c>
    </row>
    <row r="29277" spans="3:4" ht="15" hidden="1" customHeight="1" x14ac:dyDescent="0.25">
      <c r="C29277" s="160" t="s">
        <v>546</v>
      </c>
      <c r="D29277" s="161">
        <v>326.14999999999998</v>
      </c>
    </row>
    <row r="29278" spans="3:4" ht="15" hidden="1" customHeight="1" x14ac:dyDescent="0.25">
      <c r="C29278" s="158" t="s">
        <v>312</v>
      </c>
      <c r="D29278" s="159">
        <v>229.53</v>
      </c>
    </row>
    <row r="29279" spans="3:4" ht="15" hidden="1" customHeight="1" x14ac:dyDescent="0.25">
      <c r="C29279" s="160" t="s">
        <v>542</v>
      </c>
      <c r="D29279" s="161">
        <v>822.03</v>
      </c>
    </row>
    <row r="29280" spans="3:4" ht="15" hidden="1" customHeight="1" x14ac:dyDescent="0.25">
      <c r="C29280" s="158" t="s">
        <v>547</v>
      </c>
      <c r="D29280" s="159">
        <v>1118.81</v>
      </c>
    </row>
    <row r="29281" spans="3:4" ht="15" hidden="1" customHeight="1" x14ac:dyDescent="0.25">
      <c r="C29281" s="160" t="s">
        <v>551</v>
      </c>
      <c r="D29281" s="161">
        <v>426.39</v>
      </c>
    </row>
    <row r="29282" spans="3:4" ht="15" hidden="1" customHeight="1" x14ac:dyDescent="0.25">
      <c r="C29282" s="158" t="s">
        <v>553</v>
      </c>
      <c r="D29282" s="159">
        <v>650.19000000000005</v>
      </c>
    </row>
    <row r="29283" spans="3:4" ht="15" hidden="1" customHeight="1" x14ac:dyDescent="0.25">
      <c r="C29283" s="160" t="s">
        <v>549</v>
      </c>
      <c r="D29283" s="161">
        <v>1275.3599999999999</v>
      </c>
    </row>
    <row r="29284" spans="3:4" ht="15" hidden="1" customHeight="1" x14ac:dyDescent="0.25">
      <c r="C29284" s="158" t="s">
        <v>540</v>
      </c>
      <c r="D29284" s="159">
        <v>374.58</v>
      </c>
    </row>
    <row r="29285" spans="3:4" ht="15" hidden="1" customHeight="1" x14ac:dyDescent="0.25">
      <c r="C29285" s="160" t="s">
        <v>555</v>
      </c>
      <c r="D29285" s="161">
        <v>59.12</v>
      </c>
    </row>
    <row r="29286" spans="3:4" ht="15" hidden="1" customHeight="1" x14ac:dyDescent="0.25">
      <c r="C29286" s="158" t="s">
        <v>546</v>
      </c>
      <c r="D29286" s="159">
        <v>623.73</v>
      </c>
    </row>
    <row r="29287" spans="3:4" ht="15" hidden="1" customHeight="1" x14ac:dyDescent="0.25">
      <c r="C29287" s="160" t="s">
        <v>553</v>
      </c>
      <c r="D29287" s="161">
        <v>898.01</v>
      </c>
    </row>
    <row r="29288" spans="3:4" ht="15" hidden="1" customHeight="1" x14ac:dyDescent="0.25">
      <c r="C29288" s="158" t="s">
        <v>542</v>
      </c>
      <c r="D29288" s="159">
        <v>478.24</v>
      </c>
    </row>
    <row r="29289" spans="3:4" ht="15" hidden="1" customHeight="1" x14ac:dyDescent="0.25">
      <c r="C29289" s="160" t="s">
        <v>556</v>
      </c>
      <c r="D29289" s="161">
        <v>423.44</v>
      </c>
    </row>
    <row r="29290" spans="3:4" ht="15" hidden="1" customHeight="1" x14ac:dyDescent="0.25">
      <c r="C29290" s="158" t="s">
        <v>540</v>
      </c>
      <c r="D29290" s="159">
        <v>903.73</v>
      </c>
    </row>
    <row r="29291" spans="3:4" ht="15" hidden="1" customHeight="1" x14ac:dyDescent="0.25">
      <c r="C29291" s="160" t="s">
        <v>551</v>
      </c>
      <c r="D29291" s="161">
        <v>864.88</v>
      </c>
    </row>
    <row r="29292" spans="3:4" ht="15" hidden="1" customHeight="1" x14ac:dyDescent="0.25">
      <c r="C29292" s="158" t="s">
        <v>539</v>
      </c>
      <c r="D29292" s="159">
        <v>385.41</v>
      </c>
    </row>
    <row r="29293" spans="3:4" ht="15" hidden="1" customHeight="1" x14ac:dyDescent="0.25">
      <c r="C29293" s="160" t="s">
        <v>551</v>
      </c>
      <c r="D29293" s="161">
        <v>125.18</v>
      </c>
    </row>
    <row r="29294" spans="3:4" ht="15" hidden="1" customHeight="1" x14ac:dyDescent="0.25">
      <c r="C29294" s="158" t="s">
        <v>546</v>
      </c>
      <c r="D29294" s="159">
        <v>594.25</v>
      </c>
    </row>
    <row r="29295" spans="3:4" ht="15" hidden="1" customHeight="1" x14ac:dyDescent="0.25">
      <c r="C29295" s="160" t="s">
        <v>551</v>
      </c>
      <c r="D29295" s="161">
        <v>265.95999999999998</v>
      </c>
    </row>
    <row r="29296" spans="3:4" ht="15" hidden="1" customHeight="1" x14ac:dyDescent="0.25">
      <c r="C29296" s="158" t="s">
        <v>542</v>
      </c>
      <c r="D29296" s="159">
        <v>323.18</v>
      </c>
    </row>
    <row r="29297" spans="3:4" ht="15" hidden="1" customHeight="1" x14ac:dyDescent="0.25">
      <c r="C29297" s="160" t="s">
        <v>309</v>
      </c>
      <c r="D29297" s="161">
        <v>515.96</v>
      </c>
    </row>
    <row r="29298" spans="3:4" ht="15" hidden="1" customHeight="1" x14ac:dyDescent="0.25">
      <c r="C29298" s="158" t="s">
        <v>558</v>
      </c>
      <c r="D29298" s="159">
        <v>185.14</v>
      </c>
    </row>
    <row r="29299" spans="3:4" ht="15" hidden="1" customHeight="1" x14ac:dyDescent="0.25">
      <c r="C29299" s="160" t="s">
        <v>551</v>
      </c>
      <c r="D29299" s="161">
        <v>726.05</v>
      </c>
    </row>
    <row r="29300" spans="3:4" ht="15" hidden="1" customHeight="1" x14ac:dyDescent="0.25">
      <c r="C29300" s="158" t="s">
        <v>309</v>
      </c>
      <c r="D29300" s="159">
        <v>1058.43</v>
      </c>
    </row>
    <row r="29301" spans="3:4" ht="15" hidden="1" customHeight="1" x14ac:dyDescent="0.25">
      <c r="C29301" s="160" t="s">
        <v>549</v>
      </c>
      <c r="D29301" s="161">
        <v>618.59</v>
      </c>
    </row>
    <row r="29302" spans="3:4" ht="15" hidden="1" customHeight="1" x14ac:dyDescent="0.25">
      <c r="C29302" s="158" t="s">
        <v>543</v>
      </c>
      <c r="D29302" s="159">
        <v>722.22</v>
      </c>
    </row>
    <row r="29303" spans="3:4" ht="15" hidden="1" customHeight="1" x14ac:dyDescent="0.25">
      <c r="C29303" s="160" t="s">
        <v>546</v>
      </c>
      <c r="D29303" s="161">
        <v>860.01</v>
      </c>
    </row>
    <row r="29304" spans="3:4" ht="15" hidden="1" customHeight="1" x14ac:dyDescent="0.25">
      <c r="C29304" s="158" t="s">
        <v>312</v>
      </c>
      <c r="D29304" s="159">
        <v>880.4</v>
      </c>
    </row>
    <row r="29305" spans="3:4" ht="15" hidden="1" customHeight="1" x14ac:dyDescent="0.25">
      <c r="C29305" s="160" t="s">
        <v>552</v>
      </c>
      <c r="D29305" s="161">
        <v>850.61</v>
      </c>
    </row>
    <row r="29306" spans="3:4" ht="15" hidden="1" customHeight="1" x14ac:dyDescent="0.25">
      <c r="C29306" s="158" t="s">
        <v>542</v>
      </c>
      <c r="D29306" s="159">
        <v>1130.06</v>
      </c>
    </row>
    <row r="29307" spans="3:4" ht="15" hidden="1" customHeight="1" x14ac:dyDescent="0.25">
      <c r="C29307" s="160" t="s">
        <v>540</v>
      </c>
      <c r="D29307" s="161">
        <v>515</v>
      </c>
    </row>
    <row r="29308" spans="3:4" ht="15" hidden="1" customHeight="1" x14ac:dyDescent="0.25">
      <c r="C29308" s="158" t="s">
        <v>555</v>
      </c>
      <c r="D29308" s="159">
        <v>703.09</v>
      </c>
    </row>
    <row r="29309" spans="3:4" ht="15" hidden="1" customHeight="1" x14ac:dyDescent="0.25">
      <c r="C29309" s="160" t="s">
        <v>542</v>
      </c>
      <c r="D29309" s="161">
        <v>171.15</v>
      </c>
    </row>
    <row r="29310" spans="3:4" ht="15" hidden="1" customHeight="1" x14ac:dyDescent="0.25">
      <c r="C29310" s="158" t="s">
        <v>547</v>
      </c>
      <c r="D29310" s="159">
        <v>717.53</v>
      </c>
    </row>
    <row r="29311" spans="3:4" ht="15" hidden="1" customHeight="1" x14ac:dyDescent="0.25">
      <c r="C29311" s="160" t="s">
        <v>309</v>
      </c>
      <c r="D29311" s="161">
        <v>468.54</v>
      </c>
    </row>
    <row r="29312" spans="3:4" ht="15" hidden="1" customHeight="1" x14ac:dyDescent="0.25">
      <c r="C29312" s="158" t="s">
        <v>549</v>
      </c>
      <c r="D29312" s="159">
        <v>381.59</v>
      </c>
    </row>
    <row r="29313" spans="3:4" ht="15" hidden="1" customHeight="1" x14ac:dyDescent="0.25">
      <c r="C29313" s="160" t="s">
        <v>553</v>
      </c>
      <c r="D29313" s="161">
        <v>191.86</v>
      </c>
    </row>
    <row r="29314" spans="3:4" ht="15" hidden="1" customHeight="1" x14ac:dyDescent="0.25">
      <c r="C29314" s="158" t="s">
        <v>553</v>
      </c>
      <c r="D29314" s="159">
        <v>698.87</v>
      </c>
    </row>
    <row r="29315" spans="3:4" ht="15" hidden="1" customHeight="1" x14ac:dyDescent="0.25">
      <c r="C29315" s="160" t="s">
        <v>547</v>
      </c>
      <c r="D29315" s="161">
        <v>1186.18</v>
      </c>
    </row>
    <row r="29316" spans="3:4" ht="15" hidden="1" customHeight="1" x14ac:dyDescent="0.25">
      <c r="C29316" s="158" t="s">
        <v>542</v>
      </c>
      <c r="D29316" s="159">
        <v>1147.6500000000001</v>
      </c>
    </row>
    <row r="29317" spans="3:4" ht="15" hidden="1" customHeight="1" x14ac:dyDescent="0.25">
      <c r="C29317" s="160" t="s">
        <v>307</v>
      </c>
      <c r="D29317" s="161">
        <v>286.18</v>
      </c>
    </row>
    <row r="29318" spans="3:4" ht="15" hidden="1" customHeight="1" x14ac:dyDescent="0.25">
      <c r="C29318" s="158" t="s">
        <v>540</v>
      </c>
      <c r="D29318" s="159">
        <v>257.33</v>
      </c>
    </row>
    <row r="29319" spans="3:4" ht="15" hidden="1" customHeight="1" x14ac:dyDescent="0.25">
      <c r="C29319" s="160" t="s">
        <v>308</v>
      </c>
      <c r="D29319" s="161">
        <v>882.82</v>
      </c>
    </row>
    <row r="29320" spans="3:4" ht="15" hidden="1" customHeight="1" x14ac:dyDescent="0.25">
      <c r="C29320" s="158" t="s">
        <v>555</v>
      </c>
      <c r="D29320" s="159">
        <v>796.92</v>
      </c>
    </row>
    <row r="29321" spans="3:4" ht="15" hidden="1" customHeight="1" x14ac:dyDescent="0.25">
      <c r="C29321" s="160" t="s">
        <v>547</v>
      </c>
      <c r="D29321" s="161">
        <v>92.36</v>
      </c>
    </row>
    <row r="29322" spans="3:4" ht="15" hidden="1" customHeight="1" x14ac:dyDescent="0.25">
      <c r="C29322" s="158" t="s">
        <v>547</v>
      </c>
      <c r="D29322" s="159">
        <v>1082.97</v>
      </c>
    </row>
    <row r="29323" spans="3:4" ht="15" hidden="1" customHeight="1" x14ac:dyDescent="0.25">
      <c r="C29323" s="160" t="s">
        <v>552</v>
      </c>
      <c r="D29323" s="161">
        <v>939.75</v>
      </c>
    </row>
    <row r="29324" spans="3:4" ht="15" hidden="1" customHeight="1" x14ac:dyDescent="0.25">
      <c r="C29324" s="158" t="s">
        <v>551</v>
      </c>
      <c r="D29324" s="159">
        <v>1132.8800000000001</v>
      </c>
    </row>
    <row r="29325" spans="3:4" ht="15" hidden="1" customHeight="1" x14ac:dyDescent="0.25">
      <c r="C29325" s="160" t="s">
        <v>540</v>
      </c>
      <c r="D29325" s="161">
        <v>389.34</v>
      </c>
    </row>
    <row r="29326" spans="3:4" ht="15" hidden="1" customHeight="1" x14ac:dyDescent="0.25">
      <c r="C29326" s="158" t="s">
        <v>555</v>
      </c>
      <c r="D29326" s="159">
        <v>974.05</v>
      </c>
    </row>
    <row r="29327" spans="3:4" ht="15" hidden="1" customHeight="1" x14ac:dyDescent="0.25">
      <c r="C29327" s="160" t="s">
        <v>553</v>
      </c>
      <c r="D29327" s="161">
        <v>603.99</v>
      </c>
    </row>
    <row r="29328" spans="3:4" ht="15" hidden="1" customHeight="1" x14ac:dyDescent="0.25">
      <c r="C29328" s="158" t="s">
        <v>549</v>
      </c>
      <c r="D29328" s="159">
        <v>1046.2</v>
      </c>
    </row>
    <row r="29329" spans="3:4" ht="15" hidden="1" customHeight="1" x14ac:dyDescent="0.25">
      <c r="C29329" s="160" t="s">
        <v>308</v>
      </c>
      <c r="D29329" s="161">
        <v>1140.3599999999999</v>
      </c>
    </row>
    <row r="29330" spans="3:4" ht="15" hidden="1" customHeight="1" x14ac:dyDescent="0.25">
      <c r="C29330" s="158" t="s">
        <v>552</v>
      </c>
      <c r="D29330" s="159">
        <v>1038.5899999999999</v>
      </c>
    </row>
    <row r="29331" spans="3:4" ht="15" hidden="1" customHeight="1" x14ac:dyDescent="0.25">
      <c r="C29331" s="160" t="s">
        <v>548</v>
      </c>
      <c r="D29331" s="161">
        <v>1009.84</v>
      </c>
    </row>
    <row r="29332" spans="3:4" ht="15" hidden="1" customHeight="1" x14ac:dyDescent="0.25">
      <c r="C29332" s="158" t="s">
        <v>557</v>
      </c>
      <c r="D29332" s="159">
        <v>27.41</v>
      </c>
    </row>
    <row r="29333" spans="3:4" ht="15" hidden="1" customHeight="1" x14ac:dyDescent="0.25">
      <c r="C29333" s="160" t="s">
        <v>546</v>
      </c>
      <c r="D29333" s="161">
        <v>450.32</v>
      </c>
    </row>
    <row r="29334" spans="3:4" ht="15" hidden="1" customHeight="1" x14ac:dyDescent="0.25">
      <c r="C29334" s="158" t="s">
        <v>550</v>
      </c>
      <c r="D29334" s="159">
        <v>604.79</v>
      </c>
    </row>
    <row r="29335" spans="3:4" ht="15" hidden="1" customHeight="1" x14ac:dyDescent="0.25">
      <c r="C29335" s="160" t="s">
        <v>546</v>
      </c>
      <c r="D29335" s="161">
        <v>964.43</v>
      </c>
    </row>
    <row r="29336" spans="3:4" ht="15" hidden="1" customHeight="1" x14ac:dyDescent="0.25">
      <c r="C29336" s="158" t="s">
        <v>308</v>
      </c>
      <c r="D29336" s="159">
        <v>1085.6400000000001</v>
      </c>
    </row>
    <row r="29337" spans="3:4" ht="15" hidden="1" customHeight="1" x14ac:dyDescent="0.25">
      <c r="C29337" s="160" t="s">
        <v>309</v>
      </c>
      <c r="D29337" s="161">
        <v>583.59</v>
      </c>
    </row>
    <row r="29338" spans="3:4" ht="15" hidden="1" customHeight="1" x14ac:dyDescent="0.25">
      <c r="C29338" s="158" t="s">
        <v>550</v>
      </c>
      <c r="D29338" s="159">
        <v>561.83000000000004</v>
      </c>
    </row>
    <row r="29339" spans="3:4" ht="15" hidden="1" customHeight="1" x14ac:dyDescent="0.25">
      <c r="C29339" s="160" t="s">
        <v>556</v>
      </c>
      <c r="D29339" s="161">
        <v>751.69</v>
      </c>
    </row>
    <row r="29340" spans="3:4" ht="15" hidden="1" customHeight="1" x14ac:dyDescent="0.25">
      <c r="C29340" s="158" t="s">
        <v>309</v>
      </c>
      <c r="D29340" s="159">
        <v>37.51</v>
      </c>
    </row>
    <row r="29341" spans="3:4" ht="15" hidden="1" customHeight="1" x14ac:dyDescent="0.25">
      <c r="C29341" s="160" t="s">
        <v>548</v>
      </c>
      <c r="D29341" s="161">
        <v>53.64</v>
      </c>
    </row>
    <row r="29342" spans="3:4" ht="15" hidden="1" customHeight="1" x14ac:dyDescent="0.25">
      <c r="C29342" s="158" t="s">
        <v>309</v>
      </c>
      <c r="D29342" s="159">
        <v>1228.1099999999999</v>
      </c>
    </row>
    <row r="29343" spans="3:4" ht="15" hidden="1" customHeight="1" x14ac:dyDescent="0.25">
      <c r="C29343" s="160" t="s">
        <v>545</v>
      </c>
      <c r="D29343" s="161">
        <v>879.04</v>
      </c>
    </row>
    <row r="29344" spans="3:4" ht="15" hidden="1" customHeight="1" x14ac:dyDescent="0.25">
      <c r="C29344" s="158" t="s">
        <v>545</v>
      </c>
      <c r="D29344" s="159">
        <v>175.57</v>
      </c>
    </row>
    <row r="29345" spans="3:4" ht="15" hidden="1" customHeight="1" x14ac:dyDescent="0.25">
      <c r="C29345" s="160" t="s">
        <v>542</v>
      </c>
      <c r="D29345" s="161">
        <v>317</v>
      </c>
    </row>
    <row r="29346" spans="3:4" ht="15" hidden="1" customHeight="1" x14ac:dyDescent="0.25">
      <c r="C29346" s="158" t="s">
        <v>555</v>
      </c>
      <c r="D29346" s="159">
        <v>661.18</v>
      </c>
    </row>
    <row r="29347" spans="3:4" ht="15" hidden="1" customHeight="1" x14ac:dyDescent="0.25">
      <c r="C29347" s="160" t="s">
        <v>541</v>
      </c>
      <c r="D29347" s="161">
        <v>721.85</v>
      </c>
    </row>
    <row r="29348" spans="3:4" ht="15" hidden="1" customHeight="1" x14ac:dyDescent="0.25">
      <c r="C29348" s="158" t="s">
        <v>553</v>
      </c>
      <c r="D29348" s="159">
        <v>253.04</v>
      </c>
    </row>
    <row r="29349" spans="3:4" ht="15" hidden="1" customHeight="1" x14ac:dyDescent="0.25">
      <c r="C29349" s="160" t="s">
        <v>542</v>
      </c>
      <c r="D29349" s="161">
        <v>513.53</v>
      </c>
    </row>
    <row r="29350" spans="3:4" ht="15" hidden="1" customHeight="1" x14ac:dyDescent="0.25">
      <c r="C29350" s="158" t="s">
        <v>307</v>
      </c>
      <c r="D29350" s="159">
        <v>469.87</v>
      </c>
    </row>
    <row r="29351" spans="3:4" ht="15" hidden="1" customHeight="1" x14ac:dyDescent="0.25">
      <c r="C29351" s="160" t="s">
        <v>544</v>
      </c>
      <c r="D29351" s="161">
        <v>494.73</v>
      </c>
    </row>
    <row r="29352" spans="3:4" ht="15" hidden="1" customHeight="1" x14ac:dyDescent="0.25">
      <c r="C29352" s="158" t="s">
        <v>307</v>
      </c>
      <c r="D29352" s="159">
        <v>981.96</v>
      </c>
    </row>
    <row r="29353" spans="3:4" ht="15" hidden="1" customHeight="1" x14ac:dyDescent="0.25">
      <c r="C29353" s="160" t="s">
        <v>540</v>
      </c>
      <c r="D29353" s="161">
        <v>1241.4100000000001</v>
      </c>
    </row>
    <row r="29354" spans="3:4" ht="15" hidden="1" customHeight="1" x14ac:dyDescent="0.25">
      <c r="C29354" s="158" t="s">
        <v>546</v>
      </c>
      <c r="D29354" s="159">
        <v>1143.4100000000001</v>
      </c>
    </row>
    <row r="29355" spans="3:4" ht="15" hidden="1" customHeight="1" x14ac:dyDescent="0.25">
      <c r="C29355" s="160" t="s">
        <v>549</v>
      </c>
      <c r="D29355" s="161">
        <v>763.65</v>
      </c>
    </row>
    <row r="29356" spans="3:4" ht="15" hidden="1" customHeight="1" x14ac:dyDescent="0.25">
      <c r="C29356" s="158" t="s">
        <v>540</v>
      </c>
      <c r="D29356" s="159">
        <v>555.41</v>
      </c>
    </row>
    <row r="29357" spans="3:4" ht="15" hidden="1" customHeight="1" x14ac:dyDescent="0.25">
      <c r="C29357" s="160" t="s">
        <v>542</v>
      </c>
      <c r="D29357" s="161">
        <v>302.41000000000003</v>
      </c>
    </row>
    <row r="29358" spans="3:4" ht="15" hidden="1" customHeight="1" x14ac:dyDescent="0.25">
      <c r="C29358" s="158" t="s">
        <v>307</v>
      </c>
      <c r="D29358" s="159">
        <v>1211.72</v>
      </c>
    </row>
    <row r="29359" spans="3:4" ht="15" hidden="1" customHeight="1" x14ac:dyDescent="0.25">
      <c r="C29359" s="160" t="s">
        <v>540</v>
      </c>
      <c r="D29359" s="161">
        <v>852.99</v>
      </c>
    </row>
    <row r="29360" spans="3:4" ht="15" hidden="1" customHeight="1" x14ac:dyDescent="0.25">
      <c r="C29360" s="158" t="s">
        <v>539</v>
      </c>
      <c r="D29360" s="159">
        <v>699.71</v>
      </c>
    </row>
    <row r="29361" spans="3:4" ht="15" hidden="1" customHeight="1" x14ac:dyDescent="0.25">
      <c r="C29361" s="160" t="s">
        <v>543</v>
      </c>
      <c r="D29361" s="161">
        <v>630.85</v>
      </c>
    </row>
    <row r="29362" spans="3:4" ht="15" hidden="1" customHeight="1" x14ac:dyDescent="0.25">
      <c r="C29362" s="158" t="s">
        <v>540</v>
      </c>
      <c r="D29362" s="159">
        <v>735.26</v>
      </c>
    </row>
    <row r="29363" spans="3:4" ht="15" hidden="1" customHeight="1" x14ac:dyDescent="0.25">
      <c r="C29363" s="160" t="s">
        <v>550</v>
      </c>
      <c r="D29363" s="161">
        <v>939.54</v>
      </c>
    </row>
    <row r="29364" spans="3:4" ht="15" hidden="1" customHeight="1" x14ac:dyDescent="0.25">
      <c r="C29364" s="158" t="s">
        <v>547</v>
      </c>
      <c r="D29364" s="159">
        <v>504.99</v>
      </c>
    </row>
    <row r="29365" spans="3:4" ht="15" hidden="1" customHeight="1" x14ac:dyDescent="0.25">
      <c r="C29365" s="160" t="s">
        <v>308</v>
      </c>
      <c r="D29365" s="161">
        <v>691.79</v>
      </c>
    </row>
    <row r="29366" spans="3:4" ht="15" hidden="1" customHeight="1" x14ac:dyDescent="0.25">
      <c r="C29366" s="158" t="s">
        <v>308</v>
      </c>
      <c r="D29366" s="159">
        <v>1068.31</v>
      </c>
    </row>
    <row r="29367" spans="3:4" ht="15" hidden="1" customHeight="1" x14ac:dyDescent="0.25">
      <c r="C29367" s="160" t="s">
        <v>539</v>
      </c>
      <c r="D29367" s="161">
        <v>241.74</v>
      </c>
    </row>
    <row r="29368" spans="3:4" ht="15" hidden="1" customHeight="1" x14ac:dyDescent="0.25">
      <c r="C29368" s="158" t="s">
        <v>545</v>
      </c>
      <c r="D29368" s="159">
        <v>227.02</v>
      </c>
    </row>
    <row r="29369" spans="3:4" ht="15" hidden="1" customHeight="1" x14ac:dyDescent="0.25">
      <c r="C29369" s="160" t="s">
        <v>547</v>
      </c>
      <c r="D29369" s="161">
        <v>1055.45</v>
      </c>
    </row>
    <row r="29370" spans="3:4" ht="15" hidden="1" customHeight="1" x14ac:dyDescent="0.25">
      <c r="C29370" s="158" t="s">
        <v>546</v>
      </c>
      <c r="D29370" s="159">
        <v>1063.24</v>
      </c>
    </row>
    <row r="29371" spans="3:4" ht="15" hidden="1" customHeight="1" x14ac:dyDescent="0.25">
      <c r="C29371" s="160" t="s">
        <v>312</v>
      </c>
      <c r="D29371" s="161">
        <v>578.64</v>
      </c>
    </row>
    <row r="29372" spans="3:4" ht="15" hidden="1" customHeight="1" x14ac:dyDescent="0.25">
      <c r="C29372" s="158" t="s">
        <v>556</v>
      </c>
      <c r="D29372" s="159">
        <v>476.24</v>
      </c>
    </row>
    <row r="29373" spans="3:4" ht="15" hidden="1" customHeight="1" x14ac:dyDescent="0.25">
      <c r="C29373" s="160" t="s">
        <v>543</v>
      </c>
      <c r="D29373" s="161">
        <v>1244.33</v>
      </c>
    </row>
    <row r="29374" spans="3:4" ht="15" hidden="1" customHeight="1" x14ac:dyDescent="0.25">
      <c r="C29374" s="158" t="s">
        <v>547</v>
      </c>
      <c r="D29374" s="159">
        <v>1272.44</v>
      </c>
    </row>
    <row r="29375" spans="3:4" ht="15" hidden="1" customHeight="1" x14ac:dyDescent="0.25">
      <c r="C29375" s="160" t="s">
        <v>549</v>
      </c>
      <c r="D29375" s="161">
        <v>902.53</v>
      </c>
    </row>
    <row r="29376" spans="3:4" ht="15" hidden="1" customHeight="1" x14ac:dyDescent="0.25">
      <c r="C29376" s="158" t="s">
        <v>548</v>
      </c>
      <c r="D29376" s="159">
        <v>680.98</v>
      </c>
    </row>
    <row r="29377" spans="3:4" ht="15" hidden="1" customHeight="1" x14ac:dyDescent="0.25">
      <c r="C29377" s="160" t="s">
        <v>546</v>
      </c>
      <c r="D29377" s="161">
        <v>80.63</v>
      </c>
    </row>
    <row r="29378" spans="3:4" ht="15" hidden="1" customHeight="1" x14ac:dyDescent="0.25">
      <c r="C29378" s="158" t="s">
        <v>549</v>
      </c>
      <c r="D29378" s="159">
        <v>863.58</v>
      </c>
    </row>
    <row r="29379" spans="3:4" ht="15" hidden="1" customHeight="1" x14ac:dyDescent="0.25">
      <c r="C29379" s="160" t="s">
        <v>309</v>
      </c>
      <c r="D29379" s="161">
        <v>1229.1099999999999</v>
      </c>
    </row>
    <row r="29380" spans="3:4" ht="15" hidden="1" customHeight="1" x14ac:dyDescent="0.25">
      <c r="C29380" s="158" t="s">
        <v>308</v>
      </c>
      <c r="D29380" s="159">
        <v>1184.94</v>
      </c>
    </row>
    <row r="29381" spans="3:4" ht="15" hidden="1" customHeight="1" x14ac:dyDescent="0.25">
      <c r="C29381" s="160" t="s">
        <v>553</v>
      </c>
      <c r="D29381" s="161">
        <v>497.57</v>
      </c>
    </row>
    <row r="29382" spans="3:4" ht="15" hidden="1" customHeight="1" x14ac:dyDescent="0.25">
      <c r="C29382" s="158" t="s">
        <v>554</v>
      </c>
      <c r="D29382" s="159">
        <v>1276.3599999999999</v>
      </c>
    </row>
    <row r="29383" spans="3:4" ht="15" hidden="1" customHeight="1" x14ac:dyDescent="0.25">
      <c r="C29383" s="160" t="s">
        <v>307</v>
      </c>
      <c r="D29383" s="161">
        <v>399.39</v>
      </c>
    </row>
    <row r="29384" spans="3:4" ht="15" hidden="1" customHeight="1" x14ac:dyDescent="0.25">
      <c r="C29384" s="158" t="s">
        <v>550</v>
      </c>
      <c r="D29384" s="159">
        <v>1094.27</v>
      </c>
    </row>
    <row r="29385" spans="3:4" ht="15" hidden="1" customHeight="1" x14ac:dyDescent="0.25">
      <c r="C29385" s="160" t="s">
        <v>309</v>
      </c>
      <c r="D29385" s="161">
        <v>576.23</v>
      </c>
    </row>
    <row r="29386" spans="3:4" ht="15" hidden="1" customHeight="1" x14ac:dyDescent="0.25">
      <c r="C29386" s="158" t="s">
        <v>553</v>
      </c>
      <c r="D29386" s="159">
        <v>162.32</v>
      </c>
    </row>
    <row r="29387" spans="3:4" ht="15" hidden="1" customHeight="1" x14ac:dyDescent="0.25">
      <c r="C29387" s="160" t="s">
        <v>549</v>
      </c>
      <c r="D29387" s="161">
        <v>1011.93</v>
      </c>
    </row>
    <row r="29388" spans="3:4" ht="15" hidden="1" customHeight="1" x14ac:dyDescent="0.25">
      <c r="C29388" s="158" t="s">
        <v>553</v>
      </c>
      <c r="D29388" s="159">
        <v>601.80999999999995</v>
      </c>
    </row>
    <row r="29389" spans="3:4" ht="15" hidden="1" customHeight="1" x14ac:dyDescent="0.25">
      <c r="C29389" s="160" t="s">
        <v>309</v>
      </c>
      <c r="D29389" s="161">
        <v>494.32</v>
      </c>
    </row>
    <row r="29390" spans="3:4" ht="15" hidden="1" customHeight="1" x14ac:dyDescent="0.25">
      <c r="C29390" s="158" t="s">
        <v>309</v>
      </c>
      <c r="D29390" s="159">
        <v>554.92999999999995</v>
      </c>
    </row>
    <row r="29391" spans="3:4" ht="15" hidden="1" customHeight="1" x14ac:dyDescent="0.25">
      <c r="C29391" s="160" t="s">
        <v>553</v>
      </c>
      <c r="D29391" s="161">
        <v>1036.68</v>
      </c>
    </row>
    <row r="29392" spans="3:4" ht="15" hidden="1" customHeight="1" x14ac:dyDescent="0.25">
      <c r="C29392" s="158" t="s">
        <v>545</v>
      </c>
      <c r="D29392" s="159">
        <v>114.98</v>
      </c>
    </row>
    <row r="29393" spans="3:4" ht="15" hidden="1" customHeight="1" x14ac:dyDescent="0.25">
      <c r="C29393" s="160" t="s">
        <v>557</v>
      </c>
      <c r="D29393" s="161">
        <v>1120.01</v>
      </c>
    </row>
    <row r="29394" spans="3:4" ht="15" hidden="1" customHeight="1" x14ac:dyDescent="0.25">
      <c r="C29394" s="158" t="s">
        <v>546</v>
      </c>
      <c r="D29394" s="159">
        <v>971.98</v>
      </c>
    </row>
    <row r="29395" spans="3:4" ht="15" hidden="1" customHeight="1" x14ac:dyDescent="0.25">
      <c r="C29395" s="160" t="s">
        <v>546</v>
      </c>
      <c r="D29395" s="161">
        <v>610.33000000000004</v>
      </c>
    </row>
    <row r="29396" spans="3:4" ht="15" hidden="1" customHeight="1" x14ac:dyDescent="0.25">
      <c r="C29396" s="158" t="s">
        <v>547</v>
      </c>
      <c r="D29396" s="159">
        <v>681.3</v>
      </c>
    </row>
    <row r="29397" spans="3:4" ht="15" hidden="1" customHeight="1" x14ac:dyDescent="0.25">
      <c r="C29397" s="160" t="s">
        <v>545</v>
      </c>
      <c r="D29397" s="161">
        <v>767.85</v>
      </c>
    </row>
    <row r="29398" spans="3:4" ht="15" hidden="1" customHeight="1" x14ac:dyDescent="0.25">
      <c r="C29398" s="158" t="s">
        <v>542</v>
      </c>
      <c r="D29398" s="159">
        <v>894.57</v>
      </c>
    </row>
    <row r="29399" spans="3:4" ht="15" hidden="1" customHeight="1" x14ac:dyDescent="0.25">
      <c r="C29399" s="160" t="s">
        <v>539</v>
      </c>
      <c r="D29399" s="161">
        <v>758.35</v>
      </c>
    </row>
    <row r="29400" spans="3:4" ht="15" hidden="1" customHeight="1" x14ac:dyDescent="0.25">
      <c r="C29400" s="158" t="s">
        <v>308</v>
      </c>
      <c r="D29400" s="159">
        <v>956.82</v>
      </c>
    </row>
    <row r="29401" spans="3:4" ht="15" hidden="1" customHeight="1" x14ac:dyDescent="0.25">
      <c r="C29401" s="160" t="s">
        <v>541</v>
      </c>
      <c r="D29401" s="161">
        <v>67.75</v>
      </c>
    </row>
    <row r="29402" spans="3:4" ht="15" hidden="1" customHeight="1" x14ac:dyDescent="0.25">
      <c r="C29402" s="158" t="s">
        <v>307</v>
      </c>
      <c r="D29402" s="159">
        <v>627.66999999999996</v>
      </c>
    </row>
    <row r="29403" spans="3:4" ht="15" hidden="1" customHeight="1" x14ac:dyDescent="0.25">
      <c r="C29403" s="160" t="s">
        <v>307</v>
      </c>
      <c r="D29403" s="161">
        <v>464.68</v>
      </c>
    </row>
    <row r="29404" spans="3:4" ht="15" hidden="1" customHeight="1" x14ac:dyDescent="0.25">
      <c r="C29404" s="158" t="s">
        <v>550</v>
      </c>
      <c r="D29404" s="159">
        <v>1227.1300000000001</v>
      </c>
    </row>
    <row r="29405" spans="3:4" ht="15" hidden="1" customHeight="1" x14ac:dyDescent="0.25">
      <c r="C29405" s="160" t="s">
        <v>553</v>
      </c>
      <c r="D29405" s="161">
        <v>1248.8800000000001</v>
      </c>
    </row>
    <row r="29406" spans="3:4" ht="15" hidden="1" customHeight="1" x14ac:dyDescent="0.25">
      <c r="C29406" s="158" t="s">
        <v>539</v>
      </c>
      <c r="D29406" s="159">
        <v>386.23</v>
      </c>
    </row>
    <row r="29407" spans="3:4" ht="15" hidden="1" customHeight="1" x14ac:dyDescent="0.25">
      <c r="C29407" s="160" t="s">
        <v>312</v>
      </c>
      <c r="D29407" s="161">
        <v>961.3</v>
      </c>
    </row>
    <row r="29408" spans="3:4" ht="15" hidden="1" customHeight="1" x14ac:dyDescent="0.25">
      <c r="C29408" s="158" t="s">
        <v>309</v>
      </c>
      <c r="D29408" s="159">
        <v>1090.32</v>
      </c>
    </row>
    <row r="29409" spans="3:4" ht="15" hidden="1" customHeight="1" x14ac:dyDescent="0.25">
      <c r="C29409" s="160" t="s">
        <v>545</v>
      </c>
      <c r="D29409" s="161">
        <v>986.59</v>
      </c>
    </row>
    <row r="29410" spans="3:4" ht="15" hidden="1" customHeight="1" x14ac:dyDescent="0.25">
      <c r="C29410" s="158" t="s">
        <v>545</v>
      </c>
      <c r="D29410" s="159">
        <v>578.73</v>
      </c>
    </row>
    <row r="29411" spans="3:4" ht="15" hidden="1" customHeight="1" x14ac:dyDescent="0.25">
      <c r="C29411" s="160" t="s">
        <v>540</v>
      </c>
      <c r="D29411" s="161">
        <v>165.61</v>
      </c>
    </row>
    <row r="29412" spans="3:4" ht="15" hidden="1" customHeight="1" x14ac:dyDescent="0.25">
      <c r="C29412" s="158" t="s">
        <v>551</v>
      </c>
      <c r="D29412" s="159">
        <v>670.85</v>
      </c>
    </row>
    <row r="29413" spans="3:4" ht="15" hidden="1" customHeight="1" x14ac:dyDescent="0.25">
      <c r="C29413" s="160" t="s">
        <v>546</v>
      </c>
      <c r="D29413" s="161">
        <v>475.31</v>
      </c>
    </row>
    <row r="29414" spans="3:4" ht="15" hidden="1" customHeight="1" x14ac:dyDescent="0.25">
      <c r="C29414" s="158" t="s">
        <v>550</v>
      </c>
      <c r="D29414" s="159">
        <v>962.75</v>
      </c>
    </row>
    <row r="29415" spans="3:4" ht="15" hidden="1" customHeight="1" x14ac:dyDescent="0.25">
      <c r="C29415" s="160" t="s">
        <v>553</v>
      </c>
      <c r="D29415" s="161">
        <v>107.85</v>
      </c>
    </row>
    <row r="29416" spans="3:4" ht="15" hidden="1" customHeight="1" x14ac:dyDescent="0.25">
      <c r="C29416" s="158" t="s">
        <v>542</v>
      </c>
      <c r="D29416" s="159">
        <v>1170.24</v>
      </c>
    </row>
    <row r="29417" spans="3:4" ht="15" hidden="1" customHeight="1" x14ac:dyDescent="0.25">
      <c r="C29417" s="160" t="s">
        <v>547</v>
      </c>
      <c r="D29417" s="161">
        <v>998.81</v>
      </c>
    </row>
    <row r="29418" spans="3:4" ht="15" hidden="1" customHeight="1" x14ac:dyDescent="0.25">
      <c r="C29418" s="158" t="s">
        <v>549</v>
      </c>
      <c r="D29418" s="159">
        <v>477.16</v>
      </c>
    </row>
    <row r="29419" spans="3:4" ht="15" hidden="1" customHeight="1" x14ac:dyDescent="0.25">
      <c r="C29419" s="160" t="s">
        <v>556</v>
      </c>
      <c r="D29419" s="161">
        <v>281.27999999999997</v>
      </c>
    </row>
    <row r="29420" spans="3:4" ht="15" hidden="1" customHeight="1" x14ac:dyDescent="0.25">
      <c r="C29420" s="158" t="s">
        <v>555</v>
      </c>
      <c r="D29420" s="159">
        <v>1067.79</v>
      </c>
    </row>
    <row r="29421" spans="3:4" ht="15" hidden="1" customHeight="1" x14ac:dyDescent="0.25">
      <c r="C29421" s="160" t="s">
        <v>545</v>
      </c>
      <c r="D29421" s="161">
        <v>390.12</v>
      </c>
    </row>
    <row r="29422" spans="3:4" ht="15" hidden="1" customHeight="1" x14ac:dyDescent="0.25">
      <c r="C29422" s="158" t="s">
        <v>549</v>
      </c>
      <c r="D29422" s="159">
        <v>1277.5999999999999</v>
      </c>
    </row>
    <row r="29423" spans="3:4" ht="15" hidden="1" customHeight="1" x14ac:dyDescent="0.25">
      <c r="C29423" s="160" t="s">
        <v>545</v>
      </c>
      <c r="D29423" s="161">
        <v>574.29999999999995</v>
      </c>
    </row>
    <row r="29424" spans="3:4" ht="15" hidden="1" customHeight="1" x14ac:dyDescent="0.25">
      <c r="C29424" s="158" t="s">
        <v>549</v>
      </c>
      <c r="D29424" s="159">
        <v>249.45</v>
      </c>
    </row>
    <row r="29425" spans="3:4" ht="15" hidden="1" customHeight="1" x14ac:dyDescent="0.25">
      <c r="C29425" s="160" t="s">
        <v>557</v>
      </c>
      <c r="D29425" s="161">
        <v>608.73</v>
      </c>
    </row>
    <row r="29426" spans="3:4" ht="15" hidden="1" customHeight="1" x14ac:dyDescent="0.25">
      <c r="C29426" s="158" t="s">
        <v>548</v>
      </c>
      <c r="D29426" s="159">
        <v>768.8</v>
      </c>
    </row>
    <row r="29427" spans="3:4" ht="15" hidden="1" customHeight="1" x14ac:dyDescent="0.25">
      <c r="C29427" s="160" t="s">
        <v>540</v>
      </c>
      <c r="D29427" s="161">
        <v>40.36</v>
      </c>
    </row>
    <row r="29428" spans="3:4" ht="15" hidden="1" customHeight="1" x14ac:dyDescent="0.25">
      <c r="C29428" s="158" t="s">
        <v>543</v>
      </c>
      <c r="D29428" s="159">
        <v>101.48</v>
      </c>
    </row>
    <row r="29429" spans="3:4" ht="15" hidden="1" customHeight="1" x14ac:dyDescent="0.25">
      <c r="C29429" s="160" t="s">
        <v>307</v>
      </c>
      <c r="D29429" s="161">
        <v>36.229999999999997</v>
      </c>
    </row>
    <row r="29430" spans="3:4" ht="15" hidden="1" customHeight="1" x14ac:dyDescent="0.25">
      <c r="C29430" s="158" t="s">
        <v>552</v>
      </c>
      <c r="D29430" s="159">
        <v>807.44</v>
      </c>
    </row>
    <row r="29431" spans="3:4" ht="15" hidden="1" customHeight="1" x14ac:dyDescent="0.25">
      <c r="C29431" s="160" t="s">
        <v>539</v>
      </c>
      <c r="D29431" s="161">
        <v>1158.73</v>
      </c>
    </row>
    <row r="29432" spans="3:4" ht="15" hidden="1" customHeight="1" x14ac:dyDescent="0.25">
      <c r="C29432" s="158" t="s">
        <v>553</v>
      </c>
      <c r="D29432" s="159">
        <v>1296.8800000000001</v>
      </c>
    </row>
    <row r="29433" spans="3:4" ht="15" hidden="1" customHeight="1" x14ac:dyDescent="0.25">
      <c r="C29433" s="160" t="s">
        <v>549</v>
      </c>
      <c r="D29433" s="161">
        <v>616.30999999999995</v>
      </c>
    </row>
    <row r="29434" spans="3:4" ht="15" hidden="1" customHeight="1" x14ac:dyDescent="0.25">
      <c r="C29434" s="158" t="s">
        <v>556</v>
      </c>
      <c r="D29434" s="159">
        <v>845.46</v>
      </c>
    </row>
    <row r="29435" spans="3:4" ht="15" hidden="1" customHeight="1" x14ac:dyDescent="0.25">
      <c r="C29435" s="160" t="s">
        <v>539</v>
      </c>
      <c r="D29435" s="161">
        <v>252.08</v>
      </c>
    </row>
    <row r="29436" spans="3:4" ht="15" hidden="1" customHeight="1" x14ac:dyDescent="0.25">
      <c r="C29436" s="158" t="s">
        <v>307</v>
      </c>
      <c r="D29436" s="159">
        <v>589.48</v>
      </c>
    </row>
    <row r="29437" spans="3:4" ht="15" hidden="1" customHeight="1" x14ac:dyDescent="0.25">
      <c r="C29437" s="160" t="s">
        <v>308</v>
      </c>
      <c r="D29437" s="161">
        <v>1019.83</v>
      </c>
    </row>
    <row r="29438" spans="3:4" ht="15" hidden="1" customHeight="1" x14ac:dyDescent="0.25">
      <c r="C29438" s="158" t="s">
        <v>543</v>
      </c>
      <c r="D29438" s="159">
        <v>1281.52</v>
      </c>
    </row>
    <row r="29439" spans="3:4" ht="15" hidden="1" customHeight="1" x14ac:dyDescent="0.25">
      <c r="C29439" s="160" t="s">
        <v>543</v>
      </c>
      <c r="D29439" s="161">
        <v>1271.27</v>
      </c>
    </row>
    <row r="29440" spans="3:4" ht="15" hidden="1" customHeight="1" x14ac:dyDescent="0.25">
      <c r="C29440" s="158" t="s">
        <v>308</v>
      </c>
      <c r="D29440" s="159">
        <v>590.66999999999996</v>
      </c>
    </row>
    <row r="29441" spans="3:4" ht="15" hidden="1" customHeight="1" x14ac:dyDescent="0.25">
      <c r="C29441" s="160" t="s">
        <v>545</v>
      </c>
      <c r="D29441" s="161">
        <v>333.35</v>
      </c>
    </row>
    <row r="29442" spans="3:4" ht="15" hidden="1" customHeight="1" x14ac:dyDescent="0.25">
      <c r="C29442" s="158" t="s">
        <v>543</v>
      </c>
      <c r="D29442" s="159">
        <v>552.84</v>
      </c>
    </row>
    <row r="29443" spans="3:4" ht="15" hidden="1" customHeight="1" x14ac:dyDescent="0.25">
      <c r="C29443" s="160" t="s">
        <v>542</v>
      </c>
      <c r="D29443" s="161">
        <v>284.73</v>
      </c>
    </row>
    <row r="29444" spans="3:4" ht="15" hidden="1" customHeight="1" x14ac:dyDescent="0.25">
      <c r="C29444" s="158" t="s">
        <v>307</v>
      </c>
      <c r="D29444" s="159">
        <v>867.39</v>
      </c>
    </row>
    <row r="29445" spans="3:4" ht="15" hidden="1" customHeight="1" x14ac:dyDescent="0.25">
      <c r="C29445" s="160" t="s">
        <v>556</v>
      </c>
      <c r="D29445" s="161">
        <v>563.16999999999996</v>
      </c>
    </row>
    <row r="29446" spans="3:4" ht="15" hidden="1" customHeight="1" x14ac:dyDescent="0.25">
      <c r="C29446" s="158" t="s">
        <v>549</v>
      </c>
      <c r="D29446" s="159">
        <v>1188.96</v>
      </c>
    </row>
    <row r="29447" spans="3:4" ht="15" hidden="1" customHeight="1" x14ac:dyDescent="0.25">
      <c r="C29447" s="160" t="s">
        <v>545</v>
      </c>
      <c r="D29447" s="161">
        <v>936.32</v>
      </c>
    </row>
    <row r="29448" spans="3:4" ht="15" hidden="1" customHeight="1" x14ac:dyDescent="0.25">
      <c r="C29448" s="158" t="s">
        <v>552</v>
      </c>
      <c r="D29448" s="159">
        <v>1204.42</v>
      </c>
    </row>
    <row r="29449" spans="3:4" ht="15" hidden="1" customHeight="1" x14ac:dyDescent="0.25">
      <c r="C29449" s="160" t="s">
        <v>543</v>
      </c>
      <c r="D29449" s="161">
        <v>817.79</v>
      </c>
    </row>
    <row r="29450" spans="3:4" ht="15" hidden="1" customHeight="1" x14ac:dyDescent="0.25">
      <c r="C29450" s="158" t="s">
        <v>553</v>
      </c>
      <c r="D29450" s="159">
        <v>771.79</v>
      </c>
    </row>
    <row r="29451" spans="3:4" ht="15" hidden="1" customHeight="1" x14ac:dyDescent="0.25">
      <c r="C29451" s="160" t="s">
        <v>547</v>
      </c>
      <c r="D29451" s="161">
        <v>58.51</v>
      </c>
    </row>
    <row r="29452" spans="3:4" ht="15" hidden="1" customHeight="1" x14ac:dyDescent="0.25">
      <c r="C29452" s="158" t="s">
        <v>551</v>
      </c>
      <c r="D29452" s="159">
        <v>201.38</v>
      </c>
    </row>
    <row r="29453" spans="3:4" ht="15" hidden="1" customHeight="1" x14ac:dyDescent="0.25">
      <c r="C29453" s="160" t="s">
        <v>309</v>
      </c>
      <c r="D29453" s="161">
        <v>817.06</v>
      </c>
    </row>
    <row r="29454" spans="3:4" ht="15" hidden="1" customHeight="1" x14ac:dyDescent="0.25">
      <c r="C29454" s="158" t="s">
        <v>309</v>
      </c>
      <c r="D29454" s="159">
        <v>888.28</v>
      </c>
    </row>
    <row r="29455" spans="3:4" ht="15" hidden="1" customHeight="1" x14ac:dyDescent="0.25">
      <c r="C29455" s="160" t="s">
        <v>544</v>
      </c>
      <c r="D29455" s="161">
        <v>865.62</v>
      </c>
    </row>
    <row r="29456" spans="3:4" ht="15" hidden="1" customHeight="1" x14ac:dyDescent="0.25">
      <c r="C29456" s="158" t="s">
        <v>312</v>
      </c>
      <c r="D29456" s="159">
        <v>423.78</v>
      </c>
    </row>
    <row r="29457" spans="3:4" ht="15" hidden="1" customHeight="1" x14ac:dyDescent="0.25">
      <c r="C29457" s="160" t="s">
        <v>557</v>
      </c>
      <c r="D29457" s="161">
        <v>1117.33</v>
      </c>
    </row>
    <row r="29458" spans="3:4" ht="15" hidden="1" customHeight="1" x14ac:dyDescent="0.25">
      <c r="C29458" s="158" t="s">
        <v>540</v>
      </c>
      <c r="D29458" s="159">
        <v>601.14</v>
      </c>
    </row>
    <row r="29459" spans="3:4" ht="15" hidden="1" customHeight="1" x14ac:dyDescent="0.25">
      <c r="C29459" s="160" t="s">
        <v>542</v>
      </c>
      <c r="D29459" s="161">
        <v>972.38</v>
      </c>
    </row>
    <row r="29460" spans="3:4" ht="15" hidden="1" customHeight="1" x14ac:dyDescent="0.25">
      <c r="C29460" s="158" t="s">
        <v>549</v>
      </c>
      <c r="D29460" s="159">
        <v>540.25</v>
      </c>
    </row>
    <row r="29461" spans="3:4" ht="15" hidden="1" customHeight="1" x14ac:dyDescent="0.25">
      <c r="C29461" s="160" t="s">
        <v>539</v>
      </c>
      <c r="D29461" s="161">
        <v>1224.5</v>
      </c>
    </row>
    <row r="29462" spans="3:4" ht="15" hidden="1" customHeight="1" x14ac:dyDescent="0.25">
      <c r="C29462" s="158" t="s">
        <v>543</v>
      </c>
      <c r="D29462" s="159">
        <v>551.98</v>
      </c>
    </row>
    <row r="29463" spans="3:4" ht="15" hidden="1" customHeight="1" x14ac:dyDescent="0.25">
      <c r="C29463" s="160" t="s">
        <v>557</v>
      </c>
      <c r="D29463" s="161">
        <v>760.78</v>
      </c>
    </row>
    <row r="29464" spans="3:4" ht="15" hidden="1" customHeight="1" x14ac:dyDescent="0.25">
      <c r="C29464" s="158" t="s">
        <v>554</v>
      </c>
      <c r="D29464" s="159">
        <v>568.55999999999995</v>
      </c>
    </row>
    <row r="29465" spans="3:4" ht="15" hidden="1" customHeight="1" x14ac:dyDescent="0.25">
      <c r="C29465" s="160" t="s">
        <v>551</v>
      </c>
      <c r="D29465" s="161">
        <v>701.59</v>
      </c>
    </row>
    <row r="29466" spans="3:4" ht="15" hidden="1" customHeight="1" x14ac:dyDescent="0.25">
      <c r="C29466" s="158" t="s">
        <v>312</v>
      </c>
      <c r="D29466" s="159">
        <v>1236.2</v>
      </c>
    </row>
    <row r="29467" spans="3:4" ht="15" hidden="1" customHeight="1" x14ac:dyDescent="0.25">
      <c r="C29467" s="160" t="s">
        <v>543</v>
      </c>
      <c r="D29467" s="161">
        <v>430.64</v>
      </c>
    </row>
    <row r="29468" spans="3:4" ht="15" hidden="1" customHeight="1" x14ac:dyDescent="0.25">
      <c r="C29468" s="158" t="s">
        <v>553</v>
      </c>
      <c r="D29468" s="159">
        <v>678.58</v>
      </c>
    </row>
    <row r="29469" spans="3:4" ht="15" hidden="1" customHeight="1" x14ac:dyDescent="0.25">
      <c r="C29469" s="160" t="s">
        <v>543</v>
      </c>
      <c r="D29469" s="161">
        <v>1010.49</v>
      </c>
    </row>
    <row r="29470" spans="3:4" ht="15" hidden="1" customHeight="1" x14ac:dyDescent="0.25">
      <c r="C29470" s="158" t="s">
        <v>547</v>
      </c>
      <c r="D29470" s="159">
        <v>36.700000000000003</v>
      </c>
    </row>
    <row r="29471" spans="3:4" ht="15" hidden="1" customHeight="1" x14ac:dyDescent="0.25">
      <c r="C29471" s="160" t="s">
        <v>551</v>
      </c>
      <c r="D29471" s="161">
        <v>398.28</v>
      </c>
    </row>
    <row r="29472" spans="3:4" ht="15" hidden="1" customHeight="1" x14ac:dyDescent="0.25">
      <c r="C29472" s="158" t="s">
        <v>543</v>
      </c>
      <c r="D29472" s="159">
        <v>359.45</v>
      </c>
    </row>
    <row r="29473" spans="3:4" ht="15" hidden="1" customHeight="1" x14ac:dyDescent="0.25">
      <c r="C29473" s="160" t="s">
        <v>308</v>
      </c>
      <c r="D29473" s="161">
        <v>677.57</v>
      </c>
    </row>
    <row r="29474" spans="3:4" ht="15" hidden="1" customHeight="1" x14ac:dyDescent="0.25">
      <c r="C29474" s="158" t="s">
        <v>552</v>
      </c>
      <c r="D29474" s="159">
        <v>943.34</v>
      </c>
    </row>
    <row r="29475" spans="3:4" ht="15" hidden="1" customHeight="1" x14ac:dyDescent="0.25">
      <c r="C29475" s="160" t="s">
        <v>540</v>
      </c>
      <c r="D29475" s="161">
        <v>154.52000000000001</v>
      </c>
    </row>
    <row r="29476" spans="3:4" ht="15" hidden="1" customHeight="1" x14ac:dyDescent="0.25">
      <c r="C29476" s="158" t="s">
        <v>553</v>
      </c>
      <c r="D29476" s="159">
        <v>407.85</v>
      </c>
    </row>
    <row r="29477" spans="3:4" ht="15" hidden="1" customHeight="1" x14ac:dyDescent="0.25">
      <c r="C29477" s="160" t="s">
        <v>553</v>
      </c>
      <c r="D29477" s="161">
        <v>348.96</v>
      </c>
    </row>
    <row r="29478" spans="3:4" ht="15" hidden="1" customHeight="1" x14ac:dyDescent="0.25">
      <c r="C29478" s="158" t="s">
        <v>544</v>
      </c>
      <c r="D29478" s="159">
        <v>281.37</v>
      </c>
    </row>
    <row r="29479" spans="3:4" ht="15" hidden="1" customHeight="1" x14ac:dyDescent="0.25">
      <c r="C29479" s="160" t="s">
        <v>308</v>
      </c>
      <c r="D29479" s="161">
        <v>529.45000000000005</v>
      </c>
    </row>
    <row r="29480" spans="3:4" ht="15" hidden="1" customHeight="1" x14ac:dyDescent="0.25">
      <c r="C29480" s="158" t="s">
        <v>540</v>
      </c>
      <c r="D29480" s="159">
        <v>293.06</v>
      </c>
    </row>
    <row r="29481" spans="3:4" ht="15" hidden="1" customHeight="1" x14ac:dyDescent="0.25">
      <c r="C29481" s="160" t="s">
        <v>552</v>
      </c>
      <c r="D29481" s="161">
        <v>33.79</v>
      </c>
    </row>
    <row r="29482" spans="3:4" ht="15" hidden="1" customHeight="1" x14ac:dyDescent="0.25">
      <c r="C29482" s="158" t="s">
        <v>551</v>
      </c>
      <c r="D29482" s="159">
        <v>167.19</v>
      </c>
    </row>
    <row r="29483" spans="3:4" ht="15" hidden="1" customHeight="1" x14ac:dyDescent="0.25">
      <c r="C29483" s="160" t="s">
        <v>554</v>
      </c>
      <c r="D29483" s="161">
        <v>581.41</v>
      </c>
    </row>
    <row r="29484" spans="3:4" ht="15" hidden="1" customHeight="1" x14ac:dyDescent="0.25">
      <c r="C29484" s="158" t="s">
        <v>542</v>
      </c>
      <c r="D29484" s="159">
        <v>513.01</v>
      </c>
    </row>
    <row r="29485" spans="3:4" ht="15" hidden="1" customHeight="1" x14ac:dyDescent="0.25">
      <c r="C29485" s="160" t="s">
        <v>539</v>
      </c>
      <c r="D29485" s="161">
        <v>1076.3900000000001</v>
      </c>
    </row>
    <row r="29486" spans="3:4" ht="15" hidden="1" customHeight="1" x14ac:dyDescent="0.25">
      <c r="C29486" s="158" t="s">
        <v>557</v>
      </c>
      <c r="D29486" s="159">
        <v>232.36</v>
      </c>
    </row>
    <row r="29487" spans="3:4" ht="15" hidden="1" customHeight="1" x14ac:dyDescent="0.25">
      <c r="C29487" s="160" t="s">
        <v>542</v>
      </c>
      <c r="D29487" s="161">
        <v>358.62</v>
      </c>
    </row>
    <row r="29488" spans="3:4" ht="15" hidden="1" customHeight="1" x14ac:dyDescent="0.25">
      <c r="C29488" s="158" t="s">
        <v>556</v>
      </c>
      <c r="D29488" s="159">
        <v>835.82</v>
      </c>
    </row>
    <row r="29489" spans="3:4" ht="15" hidden="1" customHeight="1" x14ac:dyDescent="0.25">
      <c r="C29489" s="160" t="s">
        <v>553</v>
      </c>
      <c r="D29489" s="161">
        <v>45.27</v>
      </c>
    </row>
    <row r="29490" spans="3:4" ht="15" hidden="1" customHeight="1" x14ac:dyDescent="0.25">
      <c r="C29490" s="158" t="s">
        <v>553</v>
      </c>
      <c r="D29490" s="159">
        <v>1130.3499999999999</v>
      </c>
    </row>
    <row r="29491" spans="3:4" ht="15" hidden="1" customHeight="1" x14ac:dyDescent="0.25">
      <c r="C29491" s="160" t="s">
        <v>543</v>
      </c>
      <c r="D29491" s="161">
        <v>205.09</v>
      </c>
    </row>
    <row r="29492" spans="3:4" ht="15" hidden="1" customHeight="1" x14ac:dyDescent="0.25">
      <c r="C29492" s="158" t="s">
        <v>539</v>
      </c>
      <c r="D29492" s="159">
        <v>675.25</v>
      </c>
    </row>
    <row r="29493" spans="3:4" ht="15" hidden="1" customHeight="1" x14ac:dyDescent="0.25">
      <c r="C29493" s="160" t="s">
        <v>312</v>
      </c>
      <c r="D29493" s="161">
        <v>822.94</v>
      </c>
    </row>
    <row r="29494" spans="3:4" ht="15" hidden="1" customHeight="1" x14ac:dyDescent="0.25">
      <c r="C29494" s="158" t="s">
        <v>551</v>
      </c>
      <c r="D29494" s="159">
        <v>720.62</v>
      </c>
    </row>
    <row r="29495" spans="3:4" ht="15" hidden="1" customHeight="1" x14ac:dyDescent="0.25">
      <c r="C29495" s="160" t="s">
        <v>551</v>
      </c>
      <c r="D29495" s="161">
        <v>792.07</v>
      </c>
    </row>
    <row r="29496" spans="3:4" ht="15" hidden="1" customHeight="1" x14ac:dyDescent="0.25">
      <c r="C29496" s="158" t="s">
        <v>539</v>
      </c>
      <c r="D29496" s="159">
        <v>512.49</v>
      </c>
    </row>
    <row r="29497" spans="3:4" ht="15" hidden="1" customHeight="1" x14ac:dyDescent="0.25">
      <c r="C29497" s="160" t="s">
        <v>554</v>
      </c>
      <c r="D29497" s="161">
        <v>747.4</v>
      </c>
    </row>
    <row r="29498" spans="3:4" ht="15" hidden="1" customHeight="1" x14ac:dyDescent="0.25">
      <c r="C29498" s="158" t="s">
        <v>541</v>
      </c>
      <c r="D29498" s="159">
        <v>364.46</v>
      </c>
    </row>
    <row r="29499" spans="3:4" ht="15" hidden="1" customHeight="1" x14ac:dyDescent="0.25">
      <c r="C29499" s="160" t="s">
        <v>549</v>
      </c>
      <c r="D29499" s="161">
        <v>461.74</v>
      </c>
    </row>
    <row r="29500" spans="3:4" ht="15" hidden="1" customHeight="1" x14ac:dyDescent="0.25">
      <c r="C29500" s="158" t="s">
        <v>545</v>
      </c>
      <c r="D29500" s="159">
        <v>839.51</v>
      </c>
    </row>
    <row r="29501" spans="3:4" ht="15" hidden="1" customHeight="1" x14ac:dyDescent="0.25">
      <c r="C29501" s="160" t="s">
        <v>557</v>
      </c>
      <c r="D29501" s="161">
        <v>513.59</v>
      </c>
    </row>
    <row r="29502" spans="3:4" ht="15" hidden="1" customHeight="1" x14ac:dyDescent="0.25">
      <c r="C29502" s="158" t="s">
        <v>553</v>
      </c>
      <c r="D29502" s="159">
        <v>497.28</v>
      </c>
    </row>
    <row r="29503" spans="3:4" ht="15" hidden="1" customHeight="1" x14ac:dyDescent="0.25">
      <c r="C29503" s="160" t="s">
        <v>552</v>
      </c>
      <c r="D29503" s="161">
        <v>155.11000000000001</v>
      </c>
    </row>
    <row r="29504" spans="3:4" ht="15" hidden="1" customHeight="1" x14ac:dyDescent="0.25">
      <c r="C29504" s="158" t="s">
        <v>557</v>
      </c>
      <c r="D29504" s="159">
        <v>713.46</v>
      </c>
    </row>
    <row r="29505" spans="3:4" ht="15" hidden="1" customHeight="1" x14ac:dyDescent="0.25">
      <c r="C29505" s="160" t="s">
        <v>553</v>
      </c>
      <c r="D29505" s="161">
        <v>901.01</v>
      </c>
    </row>
    <row r="29506" spans="3:4" ht="15" hidden="1" customHeight="1" x14ac:dyDescent="0.25">
      <c r="C29506" s="158" t="s">
        <v>545</v>
      </c>
      <c r="D29506" s="159">
        <v>514.58000000000004</v>
      </c>
    </row>
    <row r="29507" spans="3:4" ht="15" hidden="1" customHeight="1" x14ac:dyDescent="0.25">
      <c r="C29507" s="160" t="s">
        <v>539</v>
      </c>
      <c r="D29507" s="161">
        <v>541.24</v>
      </c>
    </row>
    <row r="29508" spans="3:4" ht="15" hidden="1" customHeight="1" x14ac:dyDescent="0.25">
      <c r="C29508" s="158" t="s">
        <v>542</v>
      </c>
      <c r="D29508" s="159">
        <v>1268.92</v>
      </c>
    </row>
    <row r="29509" spans="3:4" ht="15" hidden="1" customHeight="1" x14ac:dyDescent="0.25">
      <c r="C29509" s="160" t="s">
        <v>554</v>
      </c>
      <c r="D29509" s="161">
        <v>426.77</v>
      </c>
    </row>
    <row r="29510" spans="3:4" ht="15" hidden="1" customHeight="1" x14ac:dyDescent="0.25">
      <c r="C29510" s="158" t="s">
        <v>312</v>
      </c>
      <c r="D29510" s="159">
        <v>726.91</v>
      </c>
    </row>
    <row r="29511" spans="3:4" ht="15" hidden="1" customHeight="1" x14ac:dyDescent="0.25">
      <c r="C29511" s="160" t="s">
        <v>307</v>
      </c>
      <c r="D29511" s="161">
        <v>729.97</v>
      </c>
    </row>
    <row r="29512" spans="3:4" ht="15" hidden="1" customHeight="1" x14ac:dyDescent="0.25">
      <c r="C29512" s="158" t="s">
        <v>549</v>
      </c>
      <c r="D29512" s="159">
        <v>625.79</v>
      </c>
    </row>
    <row r="29513" spans="3:4" ht="15" hidden="1" customHeight="1" x14ac:dyDescent="0.25">
      <c r="C29513" s="160" t="s">
        <v>545</v>
      </c>
      <c r="D29513" s="161">
        <v>522.55999999999995</v>
      </c>
    </row>
    <row r="29514" spans="3:4" ht="15" hidden="1" customHeight="1" x14ac:dyDescent="0.25">
      <c r="C29514" s="158" t="s">
        <v>543</v>
      </c>
      <c r="D29514" s="159">
        <v>526.57000000000005</v>
      </c>
    </row>
    <row r="29515" spans="3:4" ht="15" hidden="1" customHeight="1" x14ac:dyDescent="0.25">
      <c r="C29515" s="160" t="s">
        <v>307</v>
      </c>
      <c r="D29515" s="161">
        <v>737.24</v>
      </c>
    </row>
    <row r="29516" spans="3:4" ht="15" hidden="1" customHeight="1" x14ac:dyDescent="0.25">
      <c r="C29516" s="158" t="s">
        <v>552</v>
      </c>
      <c r="D29516" s="159">
        <v>739.66</v>
      </c>
    </row>
    <row r="29517" spans="3:4" ht="15" hidden="1" customHeight="1" x14ac:dyDescent="0.25">
      <c r="C29517" s="160" t="s">
        <v>552</v>
      </c>
      <c r="D29517" s="161">
        <v>1066.6600000000001</v>
      </c>
    </row>
    <row r="29518" spans="3:4" ht="15" hidden="1" customHeight="1" x14ac:dyDescent="0.25">
      <c r="C29518" s="158" t="s">
        <v>544</v>
      </c>
      <c r="D29518" s="159">
        <v>84.92</v>
      </c>
    </row>
    <row r="29519" spans="3:4" ht="15" hidden="1" customHeight="1" x14ac:dyDescent="0.25">
      <c r="C29519" s="160" t="s">
        <v>557</v>
      </c>
      <c r="D29519" s="161">
        <v>373.18</v>
      </c>
    </row>
    <row r="29520" spans="3:4" ht="15" hidden="1" customHeight="1" x14ac:dyDescent="0.25">
      <c r="C29520" s="158" t="s">
        <v>556</v>
      </c>
      <c r="D29520" s="159">
        <v>698.44</v>
      </c>
    </row>
    <row r="29521" spans="3:4" ht="15" hidden="1" customHeight="1" x14ac:dyDescent="0.25">
      <c r="C29521" s="160" t="s">
        <v>307</v>
      </c>
      <c r="D29521" s="161">
        <v>249.49</v>
      </c>
    </row>
    <row r="29522" spans="3:4" ht="15" hidden="1" customHeight="1" x14ac:dyDescent="0.25">
      <c r="C29522" s="158" t="s">
        <v>556</v>
      </c>
      <c r="D29522" s="159">
        <v>191.69</v>
      </c>
    </row>
    <row r="29523" spans="3:4" ht="15" hidden="1" customHeight="1" x14ac:dyDescent="0.25">
      <c r="C29523" s="160" t="s">
        <v>547</v>
      </c>
      <c r="D29523" s="161">
        <v>1297.94</v>
      </c>
    </row>
    <row r="29524" spans="3:4" ht="15" hidden="1" customHeight="1" x14ac:dyDescent="0.25">
      <c r="C29524" s="158" t="s">
        <v>309</v>
      </c>
      <c r="D29524" s="159">
        <v>355.15</v>
      </c>
    </row>
    <row r="29525" spans="3:4" ht="15" hidden="1" customHeight="1" x14ac:dyDescent="0.25">
      <c r="C29525" s="160" t="s">
        <v>309</v>
      </c>
      <c r="D29525" s="161">
        <v>95.98</v>
      </c>
    </row>
    <row r="29526" spans="3:4" ht="15" hidden="1" customHeight="1" x14ac:dyDescent="0.25">
      <c r="C29526" s="158" t="s">
        <v>549</v>
      </c>
      <c r="D29526" s="159">
        <v>1071.0999999999999</v>
      </c>
    </row>
    <row r="29527" spans="3:4" ht="15" hidden="1" customHeight="1" x14ac:dyDescent="0.25">
      <c r="C29527" s="160" t="s">
        <v>545</v>
      </c>
      <c r="D29527" s="161">
        <v>98.36</v>
      </c>
    </row>
    <row r="29528" spans="3:4" ht="15" hidden="1" customHeight="1" x14ac:dyDescent="0.25">
      <c r="C29528" s="158" t="s">
        <v>540</v>
      </c>
      <c r="D29528" s="159">
        <v>35.51</v>
      </c>
    </row>
    <row r="29529" spans="3:4" ht="15" hidden="1" customHeight="1" x14ac:dyDescent="0.25">
      <c r="C29529" s="160" t="s">
        <v>542</v>
      </c>
      <c r="D29529" s="161">
        <v>807.81</v>
      </c>
    </row>
    <row r="29530" spans="3:4" ht="15" hidden="1" customHeight="1" x14ac:dyDescent="0.25">
      <c r="C29530" s="158" t="s">
        <v>308</v>
      </c>
      <c r="D29530" s="159">
        <v>357.82</v>
      </c>
    </row>
    <row r="29531" spans="3:4" ht="15" hidden="1" customHeight="1" x14ac:dyDescent="0.25">
      <c r="C29531" s="160" t="s">
        <v>553</v>
      </c>
      <c r="D29531" s="161">
        <v>821.76</v>
      </c>
    </row>
    <row r="29532" spans="3:4" ht="15" hidden="1" customHeight="1" x14ac:dyDescent="0.25">
      <c r="C29532" s="158" t="s">
        <v>542</v>
      </c>
      <c r="D29532" s="159">
        <v>839.24</v>
      </c>
    </row>
    <row r="29533" spans="3:4" ht="15" hidden="1" customHeight="1" x14ac:dyDescent="0.25">
      <c r="C29533" s="160" t="s">
        <v>552</v>
      </c>
      <c r="D29533" s="161">
        <v>174.66</v>
      </c>
    </row>
    <row r="29534" spans="3:4" ht="15" hidden="1" customHeight="1" x14ac:dyDescent="0.25">
      <c r="C29534" s="158" t="s">
        <v>312</v>
      </c>
      <c r="D29534" s="159">
        <v>616.6</v>
      </c>
    </row>
    <row r="29535" spans="3:4" ht="15" hidden="1" customHeight="1" x14ac:dyDescent="0.25">
      <c r="C29535" s="160" t="s">
        <v>547</v>
      </c>
      <c r="D29535" s="161">
        <v>1216.29</v>
      </c>
    </row>
    <row r="29536" spans="3:4" ht="15" hidden="1" customHeight="1" x14ac:dyDescent="0.25">
      <c r="C29536" s="158" t="s">
        <v>552</v>
      </c>
      <c r="D29536" s="159">
        <v>533.29999999999995</v>
      </c>
    </row>
    <row r="29537" spans="3:4" ht="15" hidden="1" customHeight="1" x14ac:dyDescent="0.25">
      <c r="C29537" s="160" t="s">
        <v>554</v>
      </c>
      <c r="D29537" s="161">
        <v>1049.31</v>
      </c>
    </row>
    <row r="29538" spans="3:4" ht="15" hidden="1" customHeight="1" x14ac:dyDescent="0.25">
      <c r="C29538" s="158" t="s">
        <v>543</v>
      </c>
      <c r="D29538" s="159">
        <v>938.49</v>
      </c>
    </row>
    <row r="29539" spans="3:4" ht="15" hidden="1" customHeight="1" x14ac:dyDescent="0.25">
      <c r="C29539" s="160" t="s">
        <v>547</v>
      </c>
      <c r="D29539" s="161">
        <v>786.21</v>
      </c>
    </row>
    <row r="29540" spans="3:4" ht="15" hidden="1" customHeight="1" x14ac:dyDescent="0.25">
      <c r="C29540" s="158" t="s">
        <v>542</v>
      </c>
      <c r="D29540" s="159">
        <v>888.78</v>
      </c>
    </row>
    <row r="29541" spans="3:4" ht="15" hidden="1" customHeight="1" x14ac:dyDescent="0.25">
      <c r="C29541" s="160" t="s">
        <v>546</v>
      </c>
      <c r="D29541" s="161">
        <v>470.59</v>
      </c>
    </row>
    <row r="29542" spans="3:4" ht="15" hidden="1" customHeight="1" x14ac:dyDescent="0.25">
      <c r="C29542" s="158" t="s">
        <v>541</v>
      </c>
      <c r="D29542" s="159">
        <v>1282.19</v>
      </c>
    </row>
    <row r="29543" spans="3:4" ht="15" hidden="1" customHeight="1" x14ac:dyDescent="0.25">
      <c r="C29543" s="160" t="s">
        <v>540</v>
      </c>
      <c r="D29543" s="161">
        <v>971.41</v>
      </c>
    </row>
    <row r="29544" spans="3:4" ht="15" hidden="1" customHeight="1" x14ac:dyDescent="0.25">
      <c r="C29544" s="158" t="s">
        <v>307</v>
      </c>
      <c r="D29544" s="159">
        <v>1176.5</v>
      </c>
    </row>
    <row r="29545" spans="3:4" ht="15" hidden="1" customHeight="1" x14ac:dyDescent="0.25">
      <c r="C29545" s="160" t="s">
        <v>558</v>
      </c>
      <c r="D29545" s="161">
        <v>590.19000000000005</v>
      </c>
    </row>
    <row r="29546" spans="3:4" ht="15" hidden="1" customHeight="1" x14ac:dyDescent="0.25">
      <c r="C29546" s="158" t="s">
        <v>549</v>
      </c>
      <c r="D29546" s="159">
        <v>411.84</v>
      </c>
    </row>
    <row r="29547" spans="3:4" ht="15" hidden="1" customHeight="1" x14ac:dyDescent="0.25">
      <c r="C29547" s="160" t="s">
        <v>552</v>
      </c>
      <c r="D29547" s="161">
        <v>789.8</v>
      </c>
    </row>
    <row r="29548" spans="3:4" ht="15" hidden="1" customHeight="1" x14ac:dyDescent="0.25">
      <c r="C29548" s="158" t="s">
        <v>552</v>
      </c>
      <c r="D29548" s="159">
        <v>445.11</v>
      </c>
    </row>
    <row r="29549" spans="3:4" ht="15" hidden="1" customHeight="1" x14ac:dyDescent="0.25">
      <c r="C29549" s="160" t="s">
        <v>309</v>
      </c>
      <c r="D29549" s="161">
        <v>512.4</v>
      </c>
    </row>
    <row r="29550" spans="3:4" ht="15" hidden="1" customHeight="1" x14ac:dyDescent="0.25">
      <c r="C29550" s="158" t="s">
        <v>540</v>
      </c>
      <c r="D29550" s="159">
        <v>616.69000000000005</v>
      </c>
    </row>
    <row r="29551" spans="3:4" ht="15" hidden="1" customHeight="1" x14ac:dyDescent="0.25">
      <c r="C29551" s="160" t="s">
        <v>541</v>
      </c>
      <c r="D29551" s="161">
        <v>1186.44</v>
      </c>
    </row>
    <row r="29552" spans="3:4" ht="15" hidden="1" customHeight="1" x14ac:dyDescent="0.25">
      <c r="C29552" s="158" t="s">
        <v>546</v>
      </c>
      <c r="D29552" s="159">
        <v>882.48</v>
      </c>
    </row>
    <row r="29553" spans="3:4" ht="15" hidden="1" customHeight="1" x14ac:dyDescent="0.25">
      <c r="C29553" s="160" t="s">
        <v>539</v>
      </c>
      <c r="D29553" s="161">
        <v>167.33</v>
      </c>
    </row>
    <row r="29554" spans="3:4" ht="15" hidden="1" customHeight="1" x14ac:dyDescent="0.25">
      <c r="C29554" s="158" t="s">
        <v>553</v>
      </c>
      <c r="D29554" s="159">
        <v>529.37</v>
      </c>
    </row>
    <row r="29555" spans="3:4" ht="15" hidden="1" customHeight="1" x14ac:dyDescent="0.25">
      <c r="C29555" s="160" t="s">
        <v>552</v>
      </c>
      <c r="D29555" s="161">
        <v>191.49</v>
      </c>
    </row>
    <row r="29556" spans="3:4" ht="15" hidden="1" customHeight="1" x14ac:dyDescent="0.25">
      <c r="C29556" s="158" t="s">
        <v>307</v>
      </c>
      <c r="D29556" s="159">
        <v>1218.07</v>
      </c>
    </row>
    <row r="29557" spans="3:4" ht="15" hidden="1" customHeight="1" x14ac:dyDescent="0.25">
      <c r="C29557" s="160" t="s">
        <v>551</v>
      </c>
      <c r="D29557" s="161">
        <v>882.75</v>
      </c>
    </row>
    <row r="29558" spans="3:4" ht="15" hidden="1" customHeight="1" x14ac:dyDescent="0.25">
      <c r="C29558" s="158" t="s">
        <v>542</v>
      </c>
      <c r="D29558" s="159">
        <v>1047.06</v>
      </c>
    </row>
    <row r="29559" spans="3:4" ht="15" hidden="1" customHeight="1" x14ac:dyDescent="0.25">
      <c r="C29559" s="160" t="s">
        <v>557</v>
      </c>
      <c r="D29559" s="161">
        <v>951.38</v>
      </c>
    </row>
    <row r="29560" spans="3:4" ht="15" hidden="1" customHeight="1" x14ac:dyDescent="0.25">
      <c r="C29560" s="158" t="s">
        <v>551</v>
      </c>
      <c r="D29560" s="159">
        <v>565.96</v>
      </c>
    </row>
    <row r="29561" spans="3:4" ht="15" hidden="1" customHeight="1" x14ac:dyDescent="0.25">
      <c r="C29561" s="160" t="s">
        <v>541</v>
      </c>
      <c r="D29561" s="161">
        <v>629.08000000000004</v>
      </c>
    </row>
    <row r="29562" spans="3:4" ht="15" hidden="1" customHeight="1" x14ac:dyDescent="0.25">
      <c r="C29562" s="158" t="s">
        <v>541</v>
      </c>
      <c r="D29562" s="159">
        <v>611.28</v>
      </c>
    </row>
    <row r="29563" spans="3:4" ht="15" hidden="1" customHeight="1" x14ac:dyDescent="0.25">
      <c r="C29563" s="160" t="s">
        <v>543</v>
      </c>
      <c r="D29563" s="161">
        <v>613.92999999999995</v>
      </c>
    </row>
    <row r="29564" spans="3:4" ht="15" hidden="1" customHeight="1" x14ac:dyDescent="0.25">
      <c r="C29564" s="158" t="s">
        <v>551</v>
      </c>
      <c r="D29564" s="159">
        <v>754.92</v>
      </c>
    </row>
    <row r="29565" spans="3:4" ht="15" hidden="1" customHeight="1" x14ac:dyDescent="0.25">
      <c r="C29565" s="160" t="s">
        <v>553</v>
      </c>
      <c r="D29565" s="161">
        <v>736.68</v>
      </c>
    </row>
    <row r="29566" spans="3:4" ht="15" hidden="1" customHeight="1" x14ac:dyDescent="0.25">
      <c r="C29566" s="158" t="s">
        <v>308</v>
      </c>
      <c r="D29566" s="159">
        <v>1245.45</v>
      </c>
    </row>
    <row r="29567" spans="3:4" ht="15" hidden="1" customHeight="1" x14ac:dyDescent="0.25">
      <c r="C29567" s="160" t="s">
        <v>549</v>
      </c>
      <c r="D29567" s="161">
        <v>512.88</v>
      </c>
    </row>
    <row r="29568" spans="3:4" ht="15" hidden="1" customHeight="1" x14ac:dyDescent="0.25">
      <c r="C29568" s="158" t="s">
        <v>539</v>
      </c>
      <c r="D29568" s="159">
        <v>1011.08</v>
      </c>
    </row>
    <row r="29569" spans="3:4" ht="15" hidden="1" customHeight="1" x14ac:dyDescent="0.25">
      <c r="C29569" s="160" t="s">
        <v>545</v>
      </c>
      <c r="D29569" s="161">
        <v>433.34</v>
      </c>
    </row>
    <row r="29570" spans="3:4" ht="15" hidden="1" customHeight="1" x14ac:dyDescent="0.25">
      <c r="C29570" s="158" t="s">
        <v>543</v>
      </c>
      <c r="D29570" s="159">
        <v>570.6</v>
      </c>
    </row>
    <row r="29571" spans="3:4" ht="15" hidden="1" customHeight="1" x14ac:dyDescent="0.25">
      <c r="C29571" s="160" t="s">
        <v>544</v>
      </c>
      <c r="D29571" s="161">
        <v>726.34</v>
      </c>
    </row>
    <row r="29572" spans="3:4" ht="15" hidden="1" customHeight="1" x14ac:dyDescent="0.25">
      <c r="C29572" s="158" t="s">
        <v>542</v>
      </c>
      <c r="D29572" s="159">
        <v>450.16</v>
      </c>
    </row>
    <row r="29573" spans="3:4" ht="15" hidden="1" customHeight="1" x14ac:dyDescent="0.25">
      <c r="C29573" s="160" t="s">
        <v>546</v>
      </c>
      <c r="D29573" s="161">
        <v>563.98</v>
      </c>
    </row>
    <row r="29574" spans="3:4" ht="15" hidden="1" customHeight="1" x14ac:dyDescent="0.25">
      <c r="C29574" s="158" t="s">
        <v>555</v>
      </c>
      <c r="D29574" s="159">
        <v>1276.8499999999999</v>
      </c>
    </row>
    <row r="29575" spans="3:4" ht="15" hidden="1" customHeight="1" x14ac:dyDescent="0.25">
      <c r="C29575" s="160" t="s">
        <v>547</v>
      </c>
      <c r="D29575" s="161">
        <v>585.99</v>
      </c>
    </row>
    <row r="29576" spans="3:4" ht="15" hidden="1" customHeight="1" x14ac:dyDescent="0.25">
      <c r="C29576" s="158" t="s">
        <v>552</v>
      </c>
      <c r="D29576" s="159">
        <v>134.83000000000001</v>
      </c>
    </row>
    <row r="29577" spans="3:4" ht="15" hidden="1" customHeight="1" x14ac:dyDescent="0.25">
      <c r="C29577" s="160" t="s">
        <v>309</v>
      </c>
      <c r="D29577" s="161">
        <v>535.5</v>
      </c>
    </row>
    <row r="29578" spans="3:4" ht="15" hidden="1" customHeight="1" x14ac:dyDescent="0.25">
      <c r="C29578" s="158" t="s">
        <v>546</v>
      </c>
      <c r="D29578" s="159">
        <v>560.07000000000005</v>
      </c>
    </row>
    <row r="29579" spans="3:4" ht="15" hidden="1" customHeight="1" x14ac:dyDescent="0.25">
      <c r="C29579" s="160" t="s">
        <v>542</v>
      </c>
      <c r="D29579" s="161">
        <v>1263.2</v>
      </c>
    </row>
    <row r="29580" spans="3:4" ht="15" hidden="1" customHeight="1" x14ac:dyDescent="0.25">
      <c r="C29580" s="158" t="s">
        <v>539</v>
      </c>
      <c r="D29580" s="159">
        <v>1127.1400000000001</v>
      </c>
    </row>
    <row r="29581" spans="3:4" ht="15" hidden="1" customHeight="1" x14ac:dyDescent="0.25">
      <c r="C29581" s="160" t="s">
        <v>308</v>
      </c>
      <c r="D29581" s="161">
        <v>185.72</v>
      </c>
    </row>
    <row r="29582" spans="3:4" ht="15" hidden="1" customHeight="1" x14ac:dyDescent="0.25">
      <c r="C29582" s="158" t="s">
        <v>312</v>
      </c>
      <c r="D29582" s="159">
        <v>602.64</v>
      </c>
    </row>
    <row r="29583" spans="3:4" ht="15" hidden="1" customHeight="1" x14ac:dyDescent="0.25">
      <c r="C29583" s="160" t="s">
        <v>545</v>
      </c>
      <c r="D29583" s="161">
        <v>665.36</v>
      </c>
    </row>
    <row r="29584" spans="3:4" ht="15" hidden="1" customHeight="1" x14ac:dyDescent="0.25">
      <c r="C29584" s="158" t="s">
        <v>555</v>
      </c>
      <c r="D29584" s="159">
        <v>208.39</v>
      </c>
    </row>
    <row r="29585" spans="3:4" ht="15" hidden="1" customHeight="1" x14ac:dyDescent="0.25">
      <c r="C29585" s="160" t="s">
        <v>546</v>
      </c>
      <c r="D29585" s="161">
        <v>614</v>
      </c>
    </row>
    <row r="29586" spans="3:4" ht="15" hidden="1" customHeight="1" x14ac:dyDescent="0.25">
      <c r="C29586" s="158" t="s">
        <v>308</v>
      </c>
      <c r="D29586" s="159">
        <v>516.28</v>
      </c>
    </row>
    <row r="29587" spans="3:4" ht="15" hidden="1" customHeight="1" x14ac:dyDescent="0.25">
      <c r="C29587" s="160" t="s">
        <v>539</v>
      </c>
      <c r="D29587" s="161">
        <v>21.79</v>
      </c>
    </row>
    <row r="29588" spans="3:4" ht="15" hidden="1" customHeight="1" x14ac:dyDescent="0.25">
      <c r="C29588" s="158" t="s">
        <v>307</v>
      </c>
      <c r="D29588" s="159">
        <v>1212.3</v>
      </c>
    </row>
    <row r="29589" spans="3:4" ht="15" hidden="1" customHeight="1" x14ac:dyDescent="0.25">
      <c r="C29589" s="160" t="s">
        <v>545</v>
      </c>
      <c r="D29589" s="161">
        <v>1226.21</v>
      </c>
    </row>
    <row r="29590" spans="3:4" ht="15" hidden="1" customHeight="1" x14ac:dyDescent="0.25">
      <c r="C29590" s="158" t="s">
        <v>546</v>
      </c>
      <c r="D29590" s="159">
        <v>1044.06</v>
      </c>
    </row>
    <row r="29591" spans="3:4" ht="15" hidden="1" customHeight="1" x14ac:dyDescent="0.25">
      <c r="C29591" s="160" t="s">
        <v>549</v>
      </c>
      <c r="D29591" s="161">
        <v>590.04</v>
      </c>
    </row>
    <row r="29592" spans="3:4" ht="15" hidden="1" customHeight="1" x14ac:dyDescent="0.25">
      <c r="C29592" s="158" t="s">
        <v>553</v>
      </c>
      <c r="D29592" s="159">
        <v>752.81</v>
      </c>
    </row>
    <row r="29593" spans="3:4" ht="15" hidden="1" customHeight="1" x14ac:dyDescent="0.25">
      <c r="C29593" s="160" t="s">
        <v>553</v>
      </c>
      <c r="D29593" s="161">
        <v>233.6</v>
      </c>
    </row>
    <row r="29594" spans="3:4" ht="15" hidden="1" customHeight="1" x14ac:dyDescent="0.25">
      <c r="C29594" s="158" t="s">
        <v>553</v>
      </c>
      <c r="D29594" s="159">
        <v>121.59</v>
      </c>
    </row>
    <row r="29595" spans="3:4" ht="15" hidden="1" customHeight="1" x14ac:dyDescent="0.25">
      <c r="C29595" s="160" t="s">
        <v>554</v>
      </c>
      <c r="D29595" s="161">
        <v>674.44</v>
      </c>
    </row>
    <row r="29596" spans="3:4" ht="15" hidden="1" customHeight="1" x14ac:dyDescent="0.25">
      <c r="C29596" s="158" t="s">
        <v>542</v>
      </c>
      <c r="D29596" s="159">
        <v>892.43</v>
      </c>
    </row>
    <row r="29597" spans="3:4" ht="15" hidden="1" customHeight="1" x14ac:dyDescent="0.25">
      <c r="C29597" s="160" t="s">
        <v>307</v>
      </c>
      <c r="D29597" s="161">
        <v>1072.53</v>
      </c>
    </row>
    <row r="29598" spans="3:4" ht="15" hidden="1" customHeight="1" x14ac:dyDescent="0.25">
      <c r="C29598" s="158" t="s">
        <v>307</v>
      </c>
      <c r="D29598" s="159">
        <v>967.93</v>
      </c>
    </row>
    <row r="29599" spans="3:4" ht="15" hidden="1" customHeight="1" x14ac:dyDescent="0.25">
      <c r="C29599" s="160" t="s">
        <v>309</v>
      </c>
      <c r="D29599" s="161">
        <v>994.13</v>
      </c>
    </row>
    <row r="29600" spans="3:4" ht="15" hidden="1" customHeight="1" x14ac:dyDescent="0.25">
      <c r="C29600" s="158" t="s">
        <v>549</v>
      </c>
      <c r="D29600" s="159">
        <v>727.79</v>
      </c>
    </row>
    <row r="29601" spans="3:4" ht="15" hidden="1" customHeight="1" x14ac:dyDescent="0.25">
      <c r="C29601" s="160" t="s">
        <v>540</v>
      </c>
      <c r="D29601" s="161">
        <v>1191.76</v>
      </c>
    </row>
    <row r="29602" spans="3:4" ht="15" hidden="1" customHeight="1" x14ac:dyDescent="0.25">
      <c r="C29602" s="158" t="s">
        <v>554</v>
      </c>
      <c r="D29602" s="159">
        <v>1000.51</v>
      </c>
    </row>
    <row r="29603" spans="3:4" ht="15" hidden="1" customHeight="1" x14ac:dyDescent="0.25">
      <c r="C29603" s="160" t="s">
        <v>548</v>
      </c>
      <c r="D29603" s="161">
        <v>1292.92</v>
      </c>
    </row>
    <row r="29604" spans="3:4" ht="15" hidden="1" customHeight="1" x14ac:dyDescent="0.25">
      <c r="C29604" s="158" t="s">
        <v>547</v>
      </c>
      <c r="D29604" s="159">
        <v>638.86</v>
      </c>
    </row>
    <row r="29605" spans="3:4" ht="15" hidden="1" customHeight="1" x14ac:dyDescent="0.25">
      <c r="C29605" s="160" t="s">
        <v>547</v>
      </c>
      <c r="D29605" s="161">
        <v>412.18</v>
      </c>
    </row>
    <row r="29606" spans="3:4" ht="15" hidden="1" customHeight="1" x14ac:dyDescent="0.25">
      <c r="C29606" s="158" t="s">
        <v>309</v>
      </c>
      <c r="D29606" s="159">
        <v>565.35</v>
      </c>
    </row>
    <row r="29607" spans="3:4" ht="15" hidden="1" customHeight="1" x14ac:dyDescent="0.25">
      <c r="C29607" s="160" t="s">
        <v>557</v>
      </c>
      <c r="D29607" s="161">
        <v>1108.94</v>
      </c>
    </row>
    <row r="29608" spans="3:4" ht="15" hidden="1" customHeight="1" x14ac:dyDescent="0.25">
      <c r="C29608" s="158" t="s">
        <v>553</v>
      </c>
      <c r="D29608" s="159">
        <v>1039.72</v>
      </c>
    </row>
    <row r="29609" spans="3:4" ht="15" hidden="1" customHeight="1" x14ac:dyDescent="0.25">
      <c r="C29609" s="160" t="s">
        <v>539</v>
      </c>
      <c r="D29609" s="161">
        <v>551.76</v>
      </c>
    </row>
    <row r="29610" spans="3:4" ht="15" hidden="1" customHeight="1" x14ac:dyDescent="0.25">
      <c r="C29610" s="158" t="s">
        <v>312</v>
      </c>
      <c r="D29610" s="159">
        <v>1290.1099999999999</v>
      </c>
    </row>
    <row r="29611" spans="3:4" ht="15" hidden="1" customHeight="1" x14ac:dyDescent="0.25">
      <c r="C29611" s="160" t="s">
        <v>542</v>
      </c>
      <c r="D29611" s="161">
        <v>695.46</v>
      </c>
    </row>
    <row r="29612" spans="3:4" ht="15" hidden="1" customHeight="1" x14ac:dyDescent="0.25">
      <c r="C29612" s="158" t="s">
        <v>543</v>
      </c>
      <c r="D29612" s="159">
        <v>365.73</v>
      </c>
    </row>
    <row r="29613" spans="3:4" ht="15" hidden="1" customHeight="1" x14ac:dyDescent="0.25">
      <c r="C29613" s="160" t="s">
        <v>542</v>
      </c>
      <c r="D29613" s="161">
        <v>535.79999999999995</v>
      </c>
    </row>
    <row r="29614" spans="3:4" ht="15" hidden="1" customHeight="1" x14ac:dyDescent="0.25">
      <c r="C29614" s="158" t="s">
        <v>558</v>
      </c>
      <c r="D29614" s="159">
        <v>716.34</v>
      </c>
    </row>
    <row r="29615" spans="3:4" ht="15" hidden="1" customHeight="1" x14ac:dyDescent="0.25">
      <c r="C29615" s="160" t="s">
        <v>554</v>
      </c>
      <c r="D29615" s="161">
        <v>693.5</v>
      </c>
    </row>
    <row r="29616" spans="3:4" ht="15" hidden="1" customHeight="1" x14ac:dyDescent="0.25">
      <c r="C29616" s="158" t="s">
        <v>307</v>
      </c>
      <c r="D29616" s="159">
        <v>416.85</v>
      </c>
    </row>
    <row r="29617" spans="3:4" ht="15" hidden="1" customHeight="1" x14ac:dyDescent="0.25">
      <c r="C29617" s="160" t="s">
        <v>547</v>
      </c>
      <c r="D29617" s="161">
        <v>287.56</v>
      </c>
    </row>
    <row r="29618" spans="3:4" ht="15" hidden="1" customHeight="1" x14ac:dyDescent="0.25">
      <c r="C29618" s="158" t="s">
        <v>552</v>
      </c>
      <c r="D29618" s="159">
        <v>91.84</v>
      </c>
    </row>
    <row r="29619" spans="3:4" ht="15" hidden="1" customHeight="1" x14ac:dyDescent="0.25">
      <c r="C29619" s="160" t="s">
        <v>308</v>
      </c>
      <c r="D29619" s="161">
        <v>657.99</v>
      </c>
    </row>
    <row r="29620" spans="3:4" ht="15" hidden="1" customHeight="1" x14ac:dyDescent="0.25">
      <c r="C29620" s="158" t="s">
        <v>308</v>
      </c>
      <c r="D29620" s="159">
        <v>267.45</v>
      </c>
    </row>
    <row r="29621" spans="3:4" ht="15" hidden="1" customHeight="1" x14ac:dyDescent="0.25">
      <c r="C29621" s="160" t="s">
        <v>540</v>
      </c>
      <c r="D29621" s="161">
        <v>339.33</v>
      </c>
    </row>
    <row r="29622" spans="3:4" ht="15" hidden="1" customHeight="1" x14ac:dyDescent="0.25">
      <c r="C29622" s="158" t="s">
        <v>542</v>
      </c>
      <c r="D29622" s="159">
        <v>362.15</v>
      </c>
    </row>
    <row r="29623" spans="3:4" ht="15" hidden="1" customHeight="1" x14ac:dyDescent="0.25">
      <c r="C29623" s="160" t="s">
        <v>552</v>
      </c>
      <c r="D29623" s="161">
        <v>388.2</v>
      </c>
    </row>
    <row r="29624" spans="3:4" ht="15" hidden="1" customHeight="1" x14ac:dyDescent="0.25">
      <c r="C29624" s="158" t="s">
        <v>540</v>
      </c>
      <c r="D29624" s="159">
        <v>1007.57</v>
      </c>
    </row>
    <row r="29625" spans="3:4" ht="15" hidden="1" customHeight="1" x14ac:dyDescent="0.25">
      <c r="C29625" s="160" t="s">
        <v>551</v>
      </c>
      <c r="D29625" s="161">
        <v>944.31</v>
      </c>
    </row>
    <row r="29626" spans="3:4" ht="15" hidden="1" customHeight="1" x14ac:dyDescent="0.25">
      <c r="C29626" s="158" t="s">
        <v>549</v>
      </c>
      <c r="D29626" s="159">
        <v>929</v>
      </c>
    </row>
    <row r="29627" spans="3:4" ht="15" hidden="1" customHeight="1" x14ac:dyDescent="0.25">
      <c r="C29627" s="160" t="s">
        <v>551</v>
      </c>
      <c r="D29627" s="161">
        <v>1274.28</v>
      </c>
    </row>
    <row r="29628" spans="3:4" ht="15" hidden="1" customHeight="1" x14ac:dyDescent="0.25">
      <c r="C29628" s="158" t="s">
        <v>309</v>
      </c>
      <c r="D29628" s="159">
        <v>646.91</v>
      </c>
    </row>
    <row r="29629" spans="3:4" ht="15" hidden="1" customHeight="1" x14ac:dyDescent="0.25">
      <c r="C29629" s="160" t="s">
        <v>553</v>
      </c>
      <c r="D29629" s="161">
        <v>600.86</v>
      </c>
    </row>
    <row r="29630" spans="3:4" ht="15" hidden="1" customHeight="1" x14ac:dyDescent="0.25">
      <c r="C29630" s="158" t="s">
        <v>546</v>
      </c>
      <c r="D29630" s="159">
        <v>739.03</v>
      </c>
    </row>
    <row r="29631" spans="3:4" ht="15" hidden="1" customHeight="1" x14ac:dyDescent="0.25">
      <c r="C29631" s="160" t="s">
        <v>539</v>
      </c>
      <c r="D29631" s="161">
        <v>1220.1199999999999</v>
      </c>
    </row>
    <row r="29632" spans="3:4" ht="15" hidden="1" customHeight="1" x14ac:dyDescent="0.25">
      <c r="C29632" s="158" t="s">
        <v>542</v>
      </c>
      <c r="D29632" s="159">
        <v>862.89</v>
      </c>
    </row>
    <row r="29633" spans="3:4" ht="15" hidden="1" customHeight="1" x14ac:dyDescent="0.25">
      <c r="C29633" s="160" t="s">
        <v>552</v>
      </c>
      <c r="D29633" s="161">
        <v>695.39</v>
      </c>
    </row>
    <row r="29634" spans="3:4" ht="15" hidden="1" customHeight="1" x14ac:dyDescent="0.25">
      <c r="C29634" s="158" t="s">
        <v>546</v>
      </c>
      <c r="D29634" s="159">
        <v>1051.3499999999999</v>
      </c>
    </row>
    <row r="29635" spans="3:4" ht="15" hidden="1" customHeight="1" x14ac:dyDescent="0.25">
      <c r="C29635" s="160" t="s">
        <v>546</v>
      </c>
      <c r="D29635" s="161">
        <v>862.3</v>
      </c>
    </row>
    <row r="29636" spans="3:4" ht="15" hidden="1" customHeight="1" x14ac:dyDescent="0.25">
      <c r="C29636" s="158" t="s">
        <v>551</v>
      </c>
      <c r="D29636" s="159">
        <v>701.44</v>
      </c>
    </row>
    <row r="29637" spans="3:4" ht="15" hidden="1" customHeight="1" x14ac:dyDescent="0.25">
      <c r="C29637" s="160" t="s">
        <v>556</v>
      </c>
      <c r="D29637" s="161">
        <v>1285.6400000000001</v>
      </c>
    </row>
    <row r="29638" spans="3:4" ht="15" hidden="1" customHeight="1" x14ac:dyDescent="0.25">
      <c r="C29638" s="158" t="s">
        <v>556</v>
      </c>
      <c r="D29638" s="159">
        <v>943.37</v>
      </c>
    </row>
    <row r="29639" spans="3:4" ht="15" hidden="1" customHeight="1" x14ac:dyDescent="0.25">
      <c r="C29639" s="160" t="s">
        <v>545</v>
      </c>
      <c r="D29639" s="161">
        <v>189.44</v>
      </c>
    </row>
    <row r="29640" spans="3:4" ht="15" hidden="1" customHeight="1" x14ac:dyDescent="0.25">
      <c r="C29640" s="158" t="s">
        <v>547</v>
      </c>
      <c r="D29640" s="159">
        <v>1033.07</v>
      </c>
    </row>
    <row r="29641" spans="3:4" ht="15" hidden="1" customHeight="1" x14ac:dyDescent="0.25">
      <c r="C29641" s="160" t="s">
        <v>543</v>
      </c>
      <c r="D29641" s="161">
        <v>116.47</v>
      </c>
    </row>
    <row r="29642" spans="3:4" ht="15" hidden="1" customHeight="1" x14ac:dyDescent="0.25">
      <c r="C29642" s="158" t="s">
        <v>542</v>
      </c>
      <c r="D29642" s="159">
        <v>1173.55</v>
      </c>
    </row>
    <row r="29643" spans="3:4" ht="15" hidden="1" customHeight="1" x14ac:dyDescent="0.25">
      <c r="C29643" s="160" t="s">
        <v>548</v>
      </c>
      <c r="D29643" s="161">
        <v>534.59</v>
      </c>
    </row>
    <row r="29644" spans="3:4" ht="15" hidden="1" customHeight="1" x14ac:dyDescent="0.25">
      <c r="C29644" s="158" t="s">
        <v>547</v>
      </c>
      <c r="D29644" s="159">
        <v>699.88</v>
      </c>
    </row>
    <row r="29645" spans="3:4" ht="15" hidden="1" customHeight="1" x14ac:dyDescent="0.25">
      <c r="C29645" s="160" t="s">
        <v>552</v>
      </c>
      <c r="D29645" s="161">
        <v>802.89</v>
      </c>
    </row>
    <row r="29646" spans="3:4" ht="15" hidden="1" customHeight="1" x14ac:dyDescent="0.25">
      <c r="C29646" s="158" t="s">
        <v>546</v>
      </c>
      <c r="D29646" s="159">
        <v>239.17</v>
      </c>
    </row>
    <row r="29647" spans="3:4" ht="15" hidden="1" customHeight="1" x14ac:dyDescent="0.25">
      <c r="C29647" s="160" t="s">
        <v>557</v>
      </c>
      <c r="D29647" s="161">
        <v>155.36000000000001</v>
      </c>
    </row>
    <row r="29648" spans="3:4" ht="15" hidden="1" customHeight="1" x14ac:dyDescent="0.25">
      <c r="C29648" s="158" t="s">
        <v>312</v>
      </c>
      <c r="D29648" s="159">
        <v>1191.6199999999999</v>
      </c>
    </row>
    <row r="29649" spans="3:4" ht="15" hidden="1" customHeight="1" x14ac:dyDescent="0.25">
      <c r="C29649" s="160" t="s">
        <v>555</v>
      </c>
      <c r="D29649" s="161">
        <v>828.62</v>
      </c>
    </row>
    <row r="29650" spans="3:4" ht="15" hidden="1" customHeight="1" x14ac:dyDescent="0.25">
      <c r="C29650" s="158" t="s">
        <v>307</v>
      </c>
      <c r="D29650" s="159">
        <v>1055.82</v>
      </c>
    </row>
    <row r="29651" spans="3:4" ht="15" hidden="1" customHeight="1" x14ac:dyDescent="0.25">
      <c r="C29651" s="160" t="s">
        <v>540</v>
      </c>
      <c r="D29651" s="161">
        <v>822.93</v>
      </c>
    </row>
    <row r="29652" spans="3:4" ht="15" hidden="1" customHeight="1" x14ac:dyDescent="0.25">
      <c r="C29652" s="158" t="s">
        <v>550</v>
      </c>
      <c r="D29652" s="159">
        <v>605.36</v>
      </c>
    </row>
    <row r="29653" spans="3:4" ht="15" hidden="1" customHeight="1" x14ac:dyDescent="0.25">
      <c r="C29653" s="160" t="s">
        <v>557</v>
      </c>
      <c r="D29653" s="161">
        <v>569.69000000000005</v>
      </c>
    </row>
    <row r="29654" spans="3:4" ht="15" hidden="1" customHeight="1" x14ac:dyDescent="0.25">
      <c r="C29654" s="158" t="s">
        <v>540</v>
      </c>
      <c r="D29654" s="159">
        <v>582.86</v>
      </c>
    </row>
    <row r="29655" spans="3:4" ht="15" hidden="1" customHeight="1" x14ac:dyDescent="0.25">
      <c r="C29655" s="160" t="s">
        <v>547</v>
      </c>
      <c r="D29655" s="161">
        <v>1292.48</v>
      </c>
    </row>
    <row r="29656" spans="3:4" ht="15" hidden="1" customHeight="1" x14ac:dyDescent="0.25">
      <c r="C29656" s="158" t="s">
        <v>540</v>
      </c>
      <c r="D29656" s="159">
        <v>355.78</v>
      </c>
    </row>
    <row r="29657" spans="3:4" ht="15" hidden="1" customHeight="1" x14ac:dyDescent="0.25">
      <c r="C29657" s="160" t="s">
        <v>542</v>
      </c>
      <c r="D29657" s="161">
        <v>1059.1400000000001</v>
      </c>
    </row>
    <row r="29658" spans="3:4" ht="15" hidden="1" customHeight="1" x14ac:dyDescent="0.25">
      <c r="C29658" s="158" t="s">
        <v>556</v>
      </c>
      <c r="D29658" s="159">
        <v>947.49</v>
      </c>
    </row>
    <row r="29659" spans="3:4" ht="15" hidden="1" customHeight="1" x14ac:dyDescent="0.25">
      <c r="C29659" s="160" t="s">
        <v>546</v>
      </c>
      <c r="D29659" s="161">
        <v>509.67</v>
      </c>
    </row>
    <row r="29660" spans="3:4" ht="15" hidden="1" customHeight="1" x14ac:dyDescent="0.25">
      <c r="C29660" s="158" t="s">
        <v>548</v>
      </c>
      <c r="D29660" s="159">
        <v>739.46</v>
      </c>
    </row>
    <row r="29661" spans="3:4" ht="15" hidden="1" customHeight="1" x14ac:dyDescent="0.25">
      <c r="C29661" s="160" t="s">
        <v>539</v>
      </c>
      <c r="D29661" s="161">
        <v>27.68</v>
      </c>
    </row>
    <row r="29662" spans="3:4" ht="15" hidden="1" customHeight="1" x14ac:dyDescent="0.25">
      <c r="C29662" s="158" t="s">
        <v>547</v>
      </c>
      <c r="D29662" s="159">
        <v>696.05</v>
      </c>
    </row>
    <row r="29663" spans="3:4" ht="15" hidden="1" customHeight="1" x14ac:dyDescent="0.25">
      <c r="C29663" s="160" t="s">
        <v>540</v>
      </c>
      <c r="D29663" s="161">
        <v>1284.8699999999999</v>
      </c>
    </row>
    <row r="29664" spans="3:4" ht="15" hidden="1" customHeight="1" x14ac:dyDescent="0.25">
      <c r="C29664" s="158" t="s">
        <v>312</v>
      </c>
      <c r="D29664" s="159">
        <v>256.27999999999997</v>
      </c>
    </row>
    <row r="29665" spans="3:4" ht="15" hidden="1" customHeight="1" x14ac:dyDescent="0.25">
      <c r="C29665" s="160" t="s">
        <v>542</v>
      </c>
      <c r="D29665" s="161">
        <v>302.02</v>
      </c>
    </row>
    <row r="29666" spans="3:4" ht="15" hidden="1" customHeight="1" x14ac:dyDescent="0.25">
      <c r="C29666" s="158" t="s">
        <v>545</v>
      </c>
      <c r="D29666" s="159">
        <v>777.11</v>
      </c>
    </row>
    <row r="29667" spans="3:4" ht="15" hidden="1" customHeight="1" x14ac:dyDescent="0.25">
      <c r="C29667" s="160" t="s">
        <v>309</v>
      </c>
      <c r="D29667" s="161">
        <v>779.3</v>
      </c>
    </row>
    <row r="29668" spans="3:4" ht="15" hidden="1" customHeight="1" x14ac:dyDescent="0.25">
      <c r="C29668" s="158" t="s">
        <v>543</v>
      </c>
      <c r="D29668" s="159">
        <v>437.78</v>
      </c>
    </row>
    <row r="29669" spans="3:4" ht="15" hidden="1" customHeight="1" x14ac:dyDescent="0.25">
      <c r="C29669" s="160" t="s">
        <v>543</v>
      </c>
      <c r="D29669" s="161">
        <v>353.41</v>
      </c>
    </row>
    <row r="29670" spans="3:4" ht="15" hidden="1" customHeight="1" x14ac:dyDescent="0.25">
      <c r="C29670" s="158" t="s">
        <v>309</v>
      </c>
      <c r="D29670" s="159">
        <v>908.89</v>
      </c>
    </row>
    <row r="29671" spans="3:4" ht="15" hidden="1" customHeight="1" x14ac:dyDescent="0.25">
      <c r="C29671" s="160" t="s">
        <v>557</v>
      </c>
      <c r="D29671" s="161">
        <v>887.67</v>
      </c>
    </row>
    <row r="29672" spans="3:4" ht="15" hidden="1" customHeight="1" x14ac:dyDescent="0.25">
      <c r="C29672" s="158" t="s">
        <v>548</v>
      </c>
      <c r="D29672" s="159">
        <v>15.73</v>
      </c>
    </row>
    <row r="29673" spans="3:4" ht="15" hidden="1" customHeight="1" x14ac:dyDescent="0.25">
      <c r="C29673" s="160" t="s">
        <v>543</v>
      </c>
      <c r="D29673" s="161">
        <v>232.01</v>
      </c>
    </row>
    <row r="29674" spans="3:4" ht="15" hidden="1" customHeight="1" x14ac:dyDescent="0.25">
      <c r="C29674" s="158" t="s">
        <v>546</v>
      </c>
      <c r="D29674" s="159">
        <v>384.35</v>
      </c>
    </row>
    <row r="29675" spans="3:4" ht="15" hidden="1" customHeight="1" x14ac:dyDescent="0.25">
      <c r="C29675" s="160" t="s">
        <v>539</v>
      </c>
      <c r="D29675" s="161">
        <v>1288.31</v>
      </c>
    </row>
    <row r="29676" spans="3:4" ht="15" hidden="1" customHeight="1" x14ac:dyDescent="0.25">
      <c r="C29676" s="158" t="s">
        <v>312</v>
      </c>
      <c r="D29676" s="159">
        <v>710.05</v>
      </c>
    </row>
    <row r="29677" spans="3:4" ht="15" hidden="1" customHeight="1" x14ac:dyDescent="0.25">
      <c r="C29677" s="160" t="s">
        <v>551</v>
      </c>
      <c r="D29677" s="161">
        <v>1095.26</v>
      </c>
    </row>
    <row r="29678" spans="3:4" ht="15" hidden="1" customHeight="1" x14ac:dyDescent="0.25">
      <c r="C29678" s="158" t="s">
        <v>312</v>
      </c>
      <c r="D29678" s="159">
        <v>244.93</v>
      </c>
    </row>
    <row r="29679" spans="3:4" ht="15" hidden="1" customHeight="1" x14ac:dyDescent="0.25">
      <c r="C29679" s="160" t="s">
        <v>547</v>
      </c>
      <c r="D29679" s="161">
        <v>244.58</v>
      </c>
    </row>
    <row r="29680" spans="3:4" ht="15" hidden="1" customHeight="1" x14ac:dyDescent="0.25">
      <c r="C29680" s="158" t="s">
        <v>308</v>
      </c>
      <c r="D29680" s="159">
        <v>1148.81</v>
      </c>
    </row>
    <row r="29681" spans="3:4" ht="15" hidden="1" customHeight="1" x14ac:dyDescent="0.25">
      <c r="C29681" s="160" t="s">
        <v>549</v>
      </c>
      <c r="D29681" s="161">
        <v>1070.52</v>
      </c>
    </row>
    <row r="29682" spans="3:4" ht="15" hidden="1" customHeight="1" x14ac:dyDescent="0.25">
      <c r="C29682" s="158" t="s">
        <v>307</v>
      </c>
      <c r="D29682" s="159">
        <v>1251.6300000000001</v>
      </c>
    </row>
    <row r="29683" spans="3:4" ht="15" hidden="1" customHeight="1" x14ac:dyDescent="0.25">
      <c r="C29683" s="160" t="s">
        <v>544</v>
      </c>
      <c r="D29683" s="161">
        <v>204.57</v>
      </c>
    </row>
    <row r="29684" spans="3:4" ht="15" hidden="1" customHeight="1" x14ac:dyDescent="0.25">
      <c r="C29684" s="158" t="s">
        <v>543</v>
      </c>
      <c r="D29684" s="159">
        <v>363.03</v>
      </c>
    </row>
    <row r="29685" spans="3:4" ht="15" hidden="1" customHeight="1" x14ac:dyDescent="0.25">
      <c r="C29685" s="160" t="s">
        <v>544</v>
      </c>
      <c r="D29685" s="161">
        <v>822.39</v>
      </c>
    </row>
    <row r="29686" spans="3:4" ht="15" hidden="1" customHeight="1" x14ac:dyDescent="0.25">
      <c r="C29686" s="158" t="s">
        <v>543</v>
      </c>
      <c r="D29686" s="159">
        <v>53.09</v>
      </c>
    </row>
    <row r="29687" spans="3:4" ht="15" hidden="1" customHeight="1" x14ac:dyDescent="0.25">
      <c r="C29687" s="160" t="s">
        <v>539</v>
      </c>
      <c r="D29687" s="161">
        <v>168.77</v>
      </c>
    </row>
    <row r="29688" spans="3:4" ht="15" hidden="1" customHeight="1" x14ac:dyDescent="0.25">
      <c r="C29688" s="158" t="s">
        <v>558</v>
      </c>
      <c r="D29688" s="159">
        <v>958.46</v>
      </c>
    </row>
    <row r="29689" spans="3:4" ht="15" hidden="1" customHeight="1" x14ac:dyDescent="0.25">
      <c r="C29689" s="160" t="s">
        <v>546</v>
      </c>
      <c r="D29689" s="161">
        <v>552.13</v>
      </c>
    </row>
    <row r="29690" spans="3:4" ht="15" hidden="1" customHeight="1" x14ac:dyDescent="0.25">
      <c r="C29690" s="158" t="s">
        <v>539</v>
      </c>
      <c r="D29690" s="159">
        <v>973.26</v>
      </c>
    </row>
    <row r="29691" spans="3:4" ht="15" hidden="1" customHeight="1" x14ac:dyDescent="0.25">
      <c r="C29691" s="160" t="s">
        <v>552</v>
      </c>
      <c r="D29691" s="161">
        <v>1181.05</v>
      </c>
    </row>
    <row r="29692" spans="3:4" ht="15" hidden="1" customHeight="1" x14ac:dyDescent="0.25">
      <c r="C29692" s="158" t="s">
        <v>539</v>
      </c>
      <c r="D29692" s="159">
        <v>411.1</v>
      </c>
    </row>
    <row r="29693" spans="3:4" ht="15" hidden="1" customHeight="1" x14ac:dyDescent="0.25">
      <c r="C29693" s="160" t="s">
        <v>550</v>
      </c>
      <c r="D29693" s="161">
        <v>885.34</v>
      </c>
    </row>
    <row r="29694" spans="3:4" ht="15" hidden="1" customHeight="1" x14ac:dyDescent="0.25">
      <c r="C29694" s="158" t="s">
        <v>545</v>
      </c>
      <c r="D29694" s="159">
        <v>166.01</v>
      </c>
    </row>
    <row r="29695" spans="3:4" ht="15" hidden="1" customHeight="1" x14ac:dyDescent="0.25">
      <c r="C29695" s="160" t="s">
        <v>551</v>
      </c>
      <c r="D29695" s="161">
        <v>570.4</v>
      </c>
    </row>
    <row r="29696" spans="3:4" ht="15" hidden="1" customHeight="1" x14ac:dyDescent="0.25">
      <c r="C29696" s="158" t="s">
        <v>549</v>
      </c>
      <c r="D29696" s="159">
        <v>515.25</v>
      </c>
    </row>
    <row r="29697" spans="3:4" ht="15" hidden="1" customHeight="1" x14ac:dyDescent="0.25">
      <c r="C29697" s="160" t="s">
        <v>552</v>
      </c>
      <c r="D29697" s="161">
        <v>821.14</v>
      </c>
    </row>
    <row r="29698" spans="3:4" ht="15" hidden="1" customHeight="1" x14ac:dyDescent="0.25">
      <c r="C29698" s="158" t="s">
        <v>307</v>
      </c>
      <c r="D29698" s="159">
        <v>34.11</v>
      </c>
    </row>
    <row r="29699" spans="3:4" ht="15" hidden="1" customHeight="1" x14ac:dyDescent="0.25">
      <c r="C29699" s="160" t="s">
        <v>553</v>
      </c>
      <c r="D29699" s="161">
        <v>1127.94</v>
      </c>
    </row>
    <row r="29700" spans="3:4" ht="15" hidden="1" customHeight="1" x14ac:dyDescent="0.25">
      <c r="C29700" s="158" t="s">
        <v>549</v>
      </c>
      <c r="D29700" s="159">
        <v>1071.3</v>
      </c>
    </row>
    <row r="29701" spans="3:4" ht="15" hidden="1" customHeight="1" x14ac:dyDescent="0.25">
      <c r="C29701" s="160" t="s">
        <v>309</v>
      </c>
      <c r="D29701" s="161">
        <v>935.88</v>
      </c>
    </row>
    <row r="29702" spans="3:4" ht="15" hidden="1" customHeight="1" x14ac:dyDescent="0.25">
      <c r="C29702" s="158" t="s">
        <v>551</v>
      </c>
      <c r="D29702" s="159">
        <v>642.88</v>
      </c>
    </row>
    <row r="29703" spans="3:4" ht="15" hidden="1" customHeight="1" x14ac:dyDescent="0.25">
      <c r="C29703" s="160" t="s">
        <v>549</v>
      </c>
      <c r="D29703" s="161">
        <v>1027.04</v>
      </c>
    </row>
    <row r="29704" spans="3:4" ht="15" hidden="1" customHeight="1" x14ac:dyDescent="0.25">
      <c r="C29704" s="158" t="s">
        <v>545</v>
      </c>
      <c r="D29704" s="159">
        <v>808.85</v>
      </c>
    </row>
    <row r="29705" spans="3:4" ht="15" hidden="1" customHeight="1" x14ac:dyDescent="0.25">
      <c r="C29705" s="160" t="s">
        <v>308</v>
      </c>
      <c r="D29705" s="161">
        <v>672.34</v>
      </c>
    </row>
    <row r="29706" spans="3:4" ht="15" hidden="1" customHeight="1" x14ac:dyDescent="0.25">
      <c r="C29706" s="158" t="s">
        <v>551</v>
      </c>
      <c r="D29706" s="159">
        <v>486.92</v>
      </c>
    </row>
    <row r="29707" spans="3:4" ht="15" hidden="1" customHeight="1" x14ac:dyDescent="0.25">
      <c r="C29707" s="160" t="s">
        <v>541</v>
      </c>
      <c r="D29707" s="161">
        <v>516.21</v>
      </c>
    </row>
    <row r="29708" spans="3:4" ht="15" hidden="1" customHeight="1" x14ac:dyDescent="0.25">
      <c r="C29708" s="158" t="s">
        <v>312</v>
      </c>
      <c r="D29708" s="159">
        <v>360.78</v>
      </c>
    </row>
    <row r="29709" spans="3:4" ht="15" hidden="1" customHeight="1" x14ac:dyDescent="0.25">
      <c r="C29709" s="160" t="s">
        <v>546</v>
      </c>
      <c r="D29709" s="161">
        <v>246.13</v>
      </c>
    </row>
    <row r="29710" spans="3:4" ht="15" hidden="1" customHeight="1" x14ac:dyDescent="0.25">
      <c r="C29710" s="158" t="s">
        <v>545</v>
      </c>
      <c r="D29710" s="159">
        <v>672.27</v>
      </c>
    </row>
    <row r="29711" spans="3:4" ht="15" hidden="1" customHeight="1" x14ac:dyDescent="0.25">
      <c r="C29711" s="160" t="s">
        <v>545</v>
      </c>
      <c r="D29711" s="161">
        <v>790.83</v>
      </c>
    </row>
    <row r="29712" spans="3:4" ht="15" hidden="1" customHeight="1" x14ac:dyDescent="0.25">
      <c r="C29712" s="158" t="s">
        <v>550</v>
      </c>
      <c r="D29712" s="159">
        <v>397.43</v>
      </c>
    </row>
    <row r="29713" spans="3:4" ht="15" hidden="1" customHeight="1" x14ac:dyDescent="0.25">
      <c r="C29713" s="160" t="s">
        <v>312</v>
      </c>
      <c r="D29713" s="161">
        <v>776.04</v>
      </c>
    </row>
    <row r="29714" spans="3:4" ht="15" hidden="1" customHeight="1" x14ac:dyDescent="0.25">
      <c r="C29714" s="158" t="s">
        <v>312</v>
      </c>
      <c r="D29714" s="159">
        <v>987.04</v>
      </c>
    </row>
    <row r="29715" spans="3:4" ht="15" hidden="1" customHeight="1" x14ac:dyDescent="0.25">
      <c r="C29715" s="160" t="s">
        <v>549</v>
      </c>
      <c r="D29715" s="161">
        <v>99.33</v>
      </c>
    </row>
    <row r="29716" spans="3:4" ht="15" hidden="1" customHeight="1" x14ac:dyDescent="0.25">
      <c r="C29716" s="158" t="s">
        <v>555</v>
      </c>
      <c r="D29716" s="159">
        <v>385.3</v>
      </c>
    </row>
    <row r="29717" spans="3:4" ht="15" hidden="1" customHeight="1" x14ac:dyDescent="0.25">
      <c r="C29717" s="160" t="s">
        <v>551</v>
      </c>
      <c r="D29717" s="161">
        <v>365.61</v>
      </c>
    </row>
    <row r="29718" spans="3:4" ht="15" hidden="1" customHeight="1" x14ac:dyDescent="0.25">
      <c r="C29718" s="158" t="s">
        <v>547</v>
      </c>
      <c r="D29718" s="159">
        <v>685.14</v>
      </c>
    </row>
    <row r="29719" spans="3:4" ht="15" hidden="1" customHeight="1" x14ac:dyDescent="0.25">
      <c r="C29719" s="160" t="s">
        <v>555</v>
      </c>
      <c r="D29719" s="161">
        <v>1211.92</v>
      </c>
    </row>
    <row r="29720" spans="3:4" ht="15" hidden="1" customHeight="1" x14ac:dyDescent="0.25">
      <c r="C29720" s="158" t="s">
        <v>544</v>
      </c>
      <c r="D29720" s="159">
        <v>609.91999999999996</v>
      </c>
    </row>
    <row r="29721" spans="3:4" ht="15" hidden="1" customHeight="1" x14ac:dyDescent="0.25">
      <c r="C29721" s="160" t="s">
        <v>307</v>
      </c>
      <c r="D29721" s="161">
        <v>884.3</v>
      </c>
    </row>
    <row r="29722" spans="3:4" ht="15" hidden="1" customHeight="1" x14ac:dyDescent="0.25">
      <c r="C29722" s="158" t="s">
        <v>556</v>
      </c>
      <c r="D29722" s="159">
        <v>516.54</v>
      </c>
    </row>
    <row r="29723" spans="3:4" ht="15" hidden="1" customHeight="1" x14ac:dyDescent="0.25">
      <c r="C29723" s="160" t="s">
        <v>551</v>
      </c>
      <c r="D29723" s="161">
        <v>890.75</v>
      </c>
    </row>
    <row r="29724" spans="3:4" ht="15" hidden="1" customHeight="1" x14ac:dyDescent="0.25">
      <c r="C29724" s="158" t="s">
        <v>545</v>
      </c>
      <c r="D29724" s="159">
        <v>721.21</v>
      </c>
    </row>
    <row r="29725" spans="3:4" ht="15" hidden="1" customHeight="1" x14ac:dyDescent="0.25">
      <c r="C29725" s="160" t="s">
        <v>552</v>
      </c>
      <c r="D29725" s="161">
        <v>496.48</v>
      </c>
    </row>
    <row r="29726" spans="3:4" ht="15" hidden="1" customHeight="1" x14ac:dyDescent="0.25">
      <c r="C29726" s="158" t="s">
        <v>551</v>
      </c>
      <c r="D29726" s="159">
        <v>76.11</v>
      </c>
    </row>
    <row r="29727" spans="3:4" ht="15" hidden="1" customHeight="1" x14ac:dyDescent="0.25">
      <c r="C29727" s="160" t="s">
        <v>547</v>
      </c>
      <c r="D29727" s="161">
        <v>537.86</v>
      </c>
    </row>
    <row r="29728" spans="3:4" ht="15" hidden="1" customHeight="1" x14ac:dyDescent="0.25">
      <c r="C29728" s="158" t="s">
        <v>541</v>
      </c>
      <c r="D29728" s="159">
        <v>1074.42</v>
      </c>
    </row>
    <row r="29729" spans="3:4" ht="15" hidden="1" customHeight="1" x14ac:dyDescent="0.25">
      <c r="C29729" s="160" t="s">
        <v>551</v>
      </c>
      <c r="D29729" s="161">
        <v>76.260000000000005</v>
      </c>
    </row>
    <row r="29730" spans="3:4" ht="15" hidden="1" customHeight="1" x14ac:dyDescent="0.25">
      <c r="C29730" s="158" t="s">
        <v>541</v>
      </c>
      <c r="D29730" s="159">
        <v>460.24</v>
      </c>
    </row>
    <row r="29731" spans="3:4" ht="15" hidden="1" customHeight="1" x14ac:dyDescent="0.25">
      <c r="C29731" s="160" t="s">
        <v>551</v>
      </c>
      <c r="D29731" s="161">
        <v>928.42</v>
      </c>
    </row>
    <row r="29732" spans="3:4" ht="15" hidden="1" customHeight="1" x14ac:dyDescent="0.25">
      <c r="C29732" s="158" t="s">
        <v>543</v>
      </c>
      <c r="D29732" s="159">
        <v>1026.71</v>
      </c>
    </row>
    <row r="29733" spans="3:4" ht="15" hidden="1" customHeight="1" x14ac:dyDescent="0.25">
      <c r="C29733" s="160" t="s">
        <v>312</v>
      </c>
      <c r="D29733" s="161">
        <v>914.83</v>
      </c>
    </row>
    <row r="29734" spans="3:4" ht="15" hidden="1" customHeight="1" x14ac:dyDescent="0.25">
      <c r="C29734" s="158" t="s">
        <v>551</v>
      </c>
      <c r="D29734" s="159">
        <v>793.43</v>
      </c>
    </row>
    <row r="29735" spans="3:4" ht="15" hidden="1" customHeight="1" x14ac:dyDescent="0.25">
      <c r="C29735" s="160" t="s">
        <v>553</v>
      </c>
      <c r="D29735" s="161">
        <v>59.89</v>
      </c>
    </row>
    <row r="29736" spans="3:4" ht="15" hidden="1" customHeight="1" x14ac:dyDescent="0.25">
      <c r="C29736" s="158" t="s">
        <v>549</v>
      </c>
      <c r="D29736" s="159">
        <v>408.89</v>
      </c>
    </row>
    <row r="29737" spans="3:4" ht="15" hidden="1" customHeight="1" x14ac:dyDescent="0.25">
      <c r="C29737" s="160" t="s">
        <v>545</v>
      </c>
      <c r="D29737" s="161">
        <v>775.5</v>
      </c>
    </row>
    <row r="29738" spans="3:4" ht="15" hidden="1" customHeight="1" x14ac:dyDescent="0.25">
      <c r="C29738" s="158" t="s">
        <v>540</v>
      </c>
      <c r="D29738" s="159">
        <v>587.28</v>
      </c>
    </row>
    <row r="29739" spans="3:4" ht="15" hidden="1" customHeight="1" x14ac:dyDescent="0.25">
      <c r="C29739" s="160" t="s">
        <v>544</v>
      </c>
      <c r="D29739" s="161">
        <v>201.73</v>
      </c>
    </row>
    <row r="29740" spans="3:4" ht="15" hidden="1" customHeight="1" x14ac:dyDescent="0.25">
      <c r="C29740" s="158" t="s">
        <v>539</v>
      </c>
      <c r="D29740" s="159">
        <v>574.02</v>
      </c>
    </row>
    <row r="29741" spans="3:4" ht="15" hidden="1" customHeight="1" x14ac:dyDescent="0.25">
      <c r="C29741" s="160" t="s">
        <v>549</v>
      </c>
      <c r="D29741" s="161">
        <v>471.71</v>
      </c>
    </row>
    <row r="29742" spans="3:4" ht="15" hidden="1" customHeight="1" x14ac:dyDescent="0.25">
      <c r="C29742" s="158" t="s">
        <v>551</v>
      </c>
      <c r="D29742" s="159">
        <v>1015.03</v>
      </c>
    </row>
    <row r="29743" spans="3:4" ht="15" hidden="1" customHeight="1" x14ac:dyDescent="0.25">
      <c r="C29743" s="160" t="s">
        <v>553</v>
      </c>
      <c r="D29743" s="161">
        <v>956</v>
      </c>
    </row>
    <row r="29744" spans="3:4" ht="15" hidden="1" customHeight="1" x14ac:dyDescent="0.25">
      <c r="C29744" s="158" t="s">
        <v>540</v>
      </c>
      <c r="D29744" s="159">
        <v>44.54</v>
      </c>
    </row>
    <row r="29745" spans="3:4" ht="15" hidden="1" customHeight="1" x14ac:dyDescent="0.25">
      <c r="C29745" s="160" t="s">
        <v>546</v>
      </c>
      <c r="D29745" s="161">
        <v>278.82</v>
      </c>
    </row>
    <row r="29746" spans="3:4" ht="15" hidden="1" customHeight="1" x14ac:dyDescent="0.25">
      <c r="C29746" s="158" t="s">
        <v>557</v>
      </c>
      <c r="D29746" s="159">
        <v>42.96</v>
      </c>
    </row>
    <row r="29747" spans="3:4" ht="15" hidden="1" customHeight="1" x14ac:dyDescent="0.25">
      <c r="C29747" s="160" t="s">
        <v>309</v>
      </c>
      <c r="D29747" s="161">
        <v>489.27</v>
      </c>
    </row>
    <row r="29748" spans="3:4" ht="15" hidden="1" customHeight="1" x14ac:dyDescent="0.25">
      <c r="C29748" s="158" t="s">
        <v>539</v>
      </c>
      <c r="D29748" s="159">
        <v>642.16999999999996</v>
      </c>
    </row>
    <row r="29749" spans="3:4" ht="15" hidden="1" customHeight="1" x14ac:dyDescent="0.25">
      <c r="C29749" s="160" t="s">
        <v>555</v>
      </c>
      <c r="D29749" s="161">
        <v>1087.78</v>
      </c>
    </row>
    <row r="29750" spans="3:4" ht="15" hidden="1" customHeight="1" x14ac:dyDescent="0.25">
      <c r="C29750" s="158" t="s">
        <v>308</v>
      </c>
      <c r="D29750" s="159">
        <v>957.6</v>
      </c>
    </row>
    <row r="29751" spans="3:4" ht="15" hidden="1" customHeight="1" x14ac:dyDescent="0.25">
      <c r="C29751" s="160" t="s">
        <v>542</v>
      </c>
      <c r="D29751" s="161">
        <v>703.47</v>
      </c>
    </row>
    <row r="29752" spans="3:4" ht="15" hidden="1" customHeight="1" x14ac:dyDescent="0.25">
      <c r="C29752" s="158" t="s">
        <v>307</v>
      </c>
      <c r="D29752" s="159">
        <v>736.07</v>
      </c>
    </row>
    <row r="29753" spans="3:4" ht="15" hidden="1" customHeight="1" x14ac:dyDescent="0.25">
      <c r="C29753" s="160" t="s">
        <v>545</v>
      </c>
      <c r="D29753" s="161">
        <v>180.34</v>
      </c>
    </row>
    <row r="29754" spans="3:4" ht="15" hidden="1" customHeight="1" x14ac:dyDescent="0.25">
      <c r="C29754" s="158" t="s">
        <v>555</v>
      </c>
      <c r="D29754" s="159">
        <v>1047.4000000000001</v>
      </c>
    </row>
    <row r="29755" spans="3:4" ht="15" hidden="1" customHeight="1" x14ac:dyDescent="0.25">
      <c r="C29755" s="160" t="s">
        <v>308</v>
      </c>
      <c r="D29755" s="161">
        <v>292.29000000000002</v>
      </c>
    </row>
    <row r="29756" spans="3:4" ht="15" hidden="1" customHeight="1" x14ac:dyDescent="0.25">
      <c r="C29756" s="158" t="s">
        <v>550</v>
      </c>
      <c r="D29756" s="159">
        <v>190.2</v>
      </c>
    </row>
    <row r="29757" spans="3:4" ht="15" hidden="1" customHeight="1" x14ac:dyDescent="0.25">
      <c r="C29757" s="160" t="s">
        <v>539</v>
      </c>
      <c r="D29757" s="161">
        <v>527.91999999999996</v>
      </c>
    </row>
    <row r="29758" spans="3:4" ht="15" hidden="1" customHeight="1" x14ac:dyDescent="0.25">
      <c r="C29758" s="158" t="s">
        <v>540</v>
      </c>
      <c r="D29758" s="159">
        <v>868.49</v>
      </c>
    </row>
    <row r="29759" spans="3:4" ht="15" hidden="1" customHeight="1" x14ac:dyDescent="0.25">
      <c r="C29759" s="160" t="s">
        <v>543</v>
      </c>
      <c r="D29759" s="161">
        <v>516.62</v>
      </c>
    </row>
    <row r="29760" spans="3:4" ht="15" hidden="1" customHeight="1" x14ac:dyDescent="0.25">
      <c r="C29760" s="158" t="s">
        <v>551</v>
      </c>
      <c r="D29760" s="159">
        <v>356.1</v>
      </c>
    </row>
    <row r="29761" spans="3:4" ht="15" hidden="1" customHeight="1" x14ac:dyDescent="0.25">
      <c r="C29761" s="160" t="s">
        <v>539</v>
      </c>
      <c r="D29761" s="161">
        <v>200.12</v>
      </c>
    </row>
    <row r="29762" spans="3:4" ht="15" hidden="1" customHeight="1" x14ac:dyDescent="0.25">
      <c r="C29762" s="158" t="s">
        <v>546</v>
      </c>
      <c r="D29762" s="159">
        <v>673.04</v>
      </c>
    </row>
    <row r="29763" spans="3:4" ht="15" hidden="1" customHeight="1" x14ac:dyDescent="0.25">
      <c r="C29763" s="160" t="s">
        <v>551</v>
      </c>
      <c r="D29763" s="161">
        <v>763.41</v>
      </c>
    </row>
    <row r="29764" spans="3:4" ht="15" hidden="1" customHeight="1" x14ac:dyDescent="0.25">
      <c r="C29764" s="158" t="s">
        <v>553</v>
      </c>
      <c r="D29764" s="159">
        <v>528.51</v>
      </c>
    </row>
    <row r="29765" spans="3:4" ht="15" hidden="1" customHeight="1" x14ac:dyDescent="0.25">
      <c r="C29765" s="160" t="s">
        <v>539</v>
      </c>
      <c r="D29765" s="161">
        <v>1227.32</v>
      </c>
    </row>
    <row r="29766" spans="3:4" ht="15" hidden="1" customHeight="1" x14ac:dyDescent="0.25">
      <c r="C29766" s="158" t="s">
        <v>543</v>
      </c>
      <c r="D29766" s="159">
        <v>109.02</v>
      </c>
    </row>
    <row r="29767" spans="3:4" ht="15" hidden="1" customHeight="1" x14ac:dyDescent="0.25">
      <c r="C29767" s="160" t="s">
        <v>543</v>
      </c>
      <c r="D29767" s="161">
        <v>662.42</v>
      </c>
    </row>
    <row r="29768" spans="3:4" ht="15" hidden="1" customHeight="1" x14ac:dyDescent="0.25">
      <c r="C29768" s="158" t="s">
        <v>540</v>
      </c>
      <c r="D29768" s="159">
        <v>87.19</v>
      </c>
    </row>
    <row r="29769" spans="3:4" ht="15" hidden="1" customHeight="1" x14ac:dyDescent="0.25">
      <c r="C29769" s="160" t="s">
        <v>552</v>
      </c>
      <c r="D29769" s="161">
        <v>527.97</v>
      </c>
    </row>
    <row r="29770" spans="3:4" ht="15" hidden="1" customHeight="1" x14ac:dyDescent="0.25">
      <c r="C29770" s="158" t="s">
        <v>547</v>
      </c>
      <c r="D29770" s="159">
        <v>838.21</v>
      </c>
    </row>
    <row r="29771" spans="3:4" ht="15" hidden="1" customHeight="1" x14ac:dyDescent="0.25">
      <c r="C29771" s="160" t="s">
        <v>542</v>
      </c>
      <c r="D29771" s="161">
        <v>528.59</v>
      </c>
    </row>
    <row r="29772" spans="3:4" ht="15" hidden="1" customHeight="1" x14ac:dyDescent="0.25">
      <c r="C29772" s="158" t="s">
        <v>309</v>
      </c>
      <c r="D29772" s="159">
        <v>346.39</v>
      </c>
    </row>
    <row r="29773" spans="3:4" ht="15" hidden="1" customHeight="1" x14ac:dyDescent="0.25">
      <c r="C29773" s="160" t="s">
        <v>546</v>
      </c>
      <c r="D29773" s="161">
        <v>669.53</v>
      </c>
    </row>
    <row r="29774" spans="3:4" ht="15" hidden="1" customHeight="1" x14ac:dyDescent="0.25">
      <c r="C29774" s="158" t="s">
        <v>307</v>
      </c>
      <c r="D29774" s="159">
        <v>329.3</v>
      </c>
    </row>
    <row r="29775" spans="3:4" ht="15" hidden="1" customHeight="1" x14ac:dyDescent="0.25">
      <c r="C29775" s="160" t="s">
        <v>555</v>
      </c>
      <c r="D29775" s="161">
        <v>963.8</v>
      </c>
    </row>
    <row r="29776" spans="3:4" ht="15" hidden="1" customHeight="1" x14ac:dyDescent="0.25">
      <c r="C29776" s="158" t="s">
        <v>307</v>
      </c>
      <c r="D29776" s="159">
        <v>796.64</v>
      </c>
    </row>
    <row r="29777" spans="3:4" ht="15" hidden="1" customHeight="1" x14ac:dyDescent="0.25">
      <c r="C29777" s="160" t="s">
        <v>552</v>
      </c>
      <c r="D29777" s="161">
        <v>829.81</v>
      </c>
    </row>
    <row r="29778" spans="3:4" ht="15" hidden="1" customHeight="1" x14ac:dyDescent="0.25">
      <c r="C29778" s="158" t="s">
        <v>543</v>
      </c>
      <c r="D29778" s="159">
        <v>122.13</v>
      </c>
    </row>
    <row r="29779" spans="3:4" ht="15" hidden="1" customHeight="1" x14ac:dyDescent="0.25">
      <c r="C29779" s="160" t="s">
        <v>308</v>
      </c>
      <c r="D29779" s="161">
        <v>936.04</v>
      </c>
    </row>
    <row r="29780" spans="3:4" ht="15" hidden="1" customHeight="1" x14ac:dyDescent="0.25">
      <c r="C29780" s="158" t="s">
        <v>543</v>
      </c>
      <c r="D29780" s="159">
        <v>938.32</v>
      </c>
    </row>
    <row r="29781" spans="3:4" ht="15" hidden="1" customHeight="1" x14ac:dyDescent="0.25">
      <c r="C29781" s="160" t="s">
        <v>544</v>
      </c>
      <c r="D29781" s="161">
        <v>220.86</v>
      </c>
    </row>
    <row r="29782" spans="3:4" ht="15" hidden="1" customHeight="1" x14ac:dyDescent="0.25">
      <c r="C29782" s="158" t="s">
        <v>545</v>
      </c>
      <c r="D29782" s="159">
        <v>664.59</v>
      </c>
    </row>
    <row r="29783" spans="3:4" ht="15" hidden="1" customHeight="1" x14ac:dyDescent="0.25">
      <c r="C29783" s="160" t="s">
        <v>312</v>
      </c>
      <c r="D29783" s="161">
        <v>199.96</v>
      </c>
    </row>
    <row r="29784" spans="3:4" ht="15" hidden="1" customHeight="1" x14ac:dyDescent="0.25">
      <c r="C29784" s="158" t="s">
        <v>545</v>
      </c>
      <c r="D29784" s="159">
        <v>460.03</v>
      </c>
    </row>
    <row r="29785" spans="3:4" ht="15" hidden="1" customHeight="1" x14ac:dyDescent="0.25">
      <c r="C29785" s="160" t="s">
        <v>547</v>
      </c>
      <c r="D29785" s="161">
        <v>1031.18</v>
      </c>
    </row>
    <row r="29786" spans="3:4" ht="15" hidden="1" customHeight="1" x14ac:dyDescent="0.25">
      <c r="C29786" s="158" t="s">
        <v>540</v>
      </c>
      <c r="D29786" s="159">
        <v>155.02000000000001</v>
      </c>
    </row>
    <row r="29787" spans="3:4" ht="15" hidden="1" customHeight="1" x14ac:dyDescent="0.25">
      <c r="C29787" s="160" t="s">
        <v>554</v>
      </c>
      <c r="D29787" s="161">
        <v>947.96</v>
      </c>
    </row>
    <row r="29788" spans="3:4" ht="15" hidden="1" customHeight="1" x14ac:dyDescent="0.25">
      <c r="C29788" s="158" t="s">
        <v>550</v>
      </c>
      <c r="D29788" s="159">
        <v>959.66</v>
      </c>
    </row>
    <row r="29789" spans="3:4" ht="15" hidden="1" customHeight="1" x14ac:dyDescent="0.25">
      <c r="C29789" s="160" t="s">
        <v>553</v>
      </c>
      <c r="D29789" s="161">
        <v>324.89999999999998</v>
      </c>
    </row>
    <row r="29790" spans="3:4" ht="15" hidden="1" customHeight="1" x14ac:dyDescent="0.25">
      <c r="C29790" s="158" t="s">
        <v>308</v>
      </c>
      <c r="D29790" s="159">
        <v>901.4</v>
      </c>
    </row>
    <row r="29791" spans="3:4" ht="15" hidden="1" customHeight="1" x14ac:dyDescent="0.25">
      <c r="C29791" s="160" t="s">
        <v>540</v>
      </c>
      <c r="D29791" s="161">
        <v>402.91</v>
      </c>
    </row>
    <row r="29792" spans="3:4" ht="15" hidden="1" customHeight="1" x14ac:dyDescent="0.25">
      <c r="C29792" s="158" t="s">
        <v>557</v>
      </c>
      <c r="D29792" s="159">
        <v>659.46</v>
      </c>
    </row>
    <row r="29793" spans="3:4" ht="15" hidden="1" customHeight="1" x14ac:dyDescent="0.25">
      <c r="C29793" s="160" t="s">
        <v>312</v>
      </c>
      <c r="D29793" s="161">
        <v>1212.72</v>
      </c>
    </row>
    <row r="29794" spans="3:4" ht="15" hidden="1" customHeight="1" x14ac:dyDescent="0.25">
      <c r="C29794" s="158" t="s">
        <v>543</v>
      </c>
      <c r="D29794" s="159">
        <v>796.6</v>
      </c>
    </row>
    <row r="29795" spans="3:4" ht="15" hidden="1" customHeight="1" x14ac:dyDescent="0.25">
      <c r="C29795" s="160" t="s">
        <v>552</v>
      </c>
      <c r="D29795" s="161">
        <v>235.62</v>
      </c>
    </row>
    <row r="29796" spans="3:4" ht="15" hidden="1" customHeight="1" x14ac:dyDescent="0.25">
      <c r="C29796" s="158" t="s">
        <v>552</v>
      </c>
      <c r="D29796" s="159">
        <v>69.78</v>
      </c>
    </row>
    <row r="29797" spans="3:4" ht="15" hidden="1" customHeight="1" x14ac:dyDescent="0.25">
      <c r="C29797" s="160" t="s">
        <v>540</v>
      </c>
      <c r="D29797" s="161">
        <v>539.29</v>
      </c>
    </row>
    <row r="29798" spans="3:4" ht="15" hidden="1" customHeight="1" x14ac:dyDescent="0.25">
      <c r="C29798" s="158" t="s">
        <v>552</v>
      </c>
      <c r="D29798" s="159">
        <v>98.34</v>
      </c>
    </row>
    <row r="29799" spans="3:4" ht="15" hidden="1" customHeight="1" x14ac:dyDescent="0.25">
      <c r="C29799" s="160" t="s">
        <v>551</v>
      </c>
      <c r="D29799" s="161">
        <v>615.80999999999995</v>
      </c>
    </row>
    <row r="29800" spans="3:4" ht="15" hidden="1" customHeight="1" x14ac:dyDescent="0.25">
      <c r="C29800" s="158" t="s">
        <v>551</v>
      </c>
      <c r="D29800" s="159">
        <v>738.26</v>
      </c>
    </row>
    <row r="29801" spans="3:4" ht="15" hidden="1" customHeight="1" x14ac:dyDescent="0.25">
      <c r="C29801" s="160" t="s">
        <v>551</v>
      </c>
      <c r="D29801" s="161">
        <v>431.68</v>
      </c>
    </row>
    <row r="29802" spans="3:4" ht="15" hidden="1" customHeight="1" x14ac:dyDescent="0.25">
      <c r="C29802" s="158" t="s">
        <v>546</v>
      </c>
      <c r="D29802" s="159">
        <v>1113.25</v>
      </c>
    </row>
    <row r="29803" spans="3:4" ht="15" hidden="1" customHeight="1" x14ac:dyDescent="0.25">
      <c r="C29803" s="160" t="s">
        <v>552</v>
      </c>
      <c r="D29803" s="161">
        <v>935.25</v>
      </c>
    </row>
    <row r="29804" spans="3:4" ht="15" hidden="1" customHeight="1" x14ac:dyDescent="0.25">
      <c r="C29804" s="158" t="s">
        <v>540</v>
      </c>
      <c r="D29804" s="159">
        <v>152.58000000000001</v>
      </c>
    </row>
    <row r="29805" spans="3:4" ht="15" hidden="1" customHeight="1" x14ac:dyDescent="0.25">
      <c r="C29805" s="160" t="s">
        <v>558</v>
      </c>
      <c r="D29805" s="161">
        <v>239.79</v>
      </c>
    </row>
    <row r="29806" spans="3:4" ht="15" hidden="1" customHeight="1" x14ac:dyDescent="0.25">
      <c r="C29806" s="158" t="s">
        <v>545</v>
      </c>
      <c r="D29806" s="159">
        <v>1013.08</v>
      </c>
    </row>
    <row r="29807" spans="3:4" ht="15" hidden="1" customHeight="1" x14ac:dyDescent="0.25">
      <c r="C29807" s="160" t="s">
        <v>550</v>
      </c>
      <c r="D29807" s="161">
        <v>583.36</v>
      </c>
    </row>
    <row r="29808" spans="3:4" ht="15" hidden="1" customHeight="1" x14ac:dyDescent="0.25">
      <c r="C29808" s="158" t="s">
        <v>312</v>
      </c>
      <c r="D29808" s="159">
        <v>1147.98</v>
      </c>
    </row>
    <row r="29809" spans="3:4" ht="15" hidden="1" customHeight="1" x14ac:dyDescent="0.25">
      <c r="C29809" s="160" t="s">
        <v>544</v>
      </c>
      <c r="D29809" s="161">
        <v>454.37</v>
      </c>
    </row>
    <row r="29810" spans="3:4" ht="15" hidden="1" customHeight="1" x14ac:dyDescent="0.25">
      <c r="C29810" s="158" t="s">
        <v>545</v>
      </c>
      <c r="D29810" s="159">
        <v>1205.75</v>
      </c>
    </row>
    <row r="29811" spans="3:4" ht="15" hidden="1" customHeight="1" x14ac:dyDescent="0.25">
      <c r="C29811" s="160" t="s">
        <v>539</v>
      </c>
      <c r="D29811" s="161">
        <v>568.4</v>
      </c>
    </row>
    <row r="29812" spans="3:4" ht="15" hidden="1" customHeight="1" x14ac:dyDescent="0.25">
      <c r="C29812" s="158" t="s">
        <v>312</v>
      </c>
      <c r="D29812" s="159">
        <v>947.29</v>
      </c>
    </row>
    <row r="29813" spans="3:4" ht="15" hidden="1" customHeight="1" x14ac:dyDescent="0.25">
      <c r="C29813" s="160" t="s">
        <v>552</v>
      </c>
      <c r="D29813" s="161">
        <v>157.41999999999999</v>
      </c>
    </row>
    <row r="29814" spans="3:4" ht="15" hidden="1" customHeight="1" x14ac:dyDescent="0.25">
      <c r="C29814" s="158" t="s">
        <v>553</v>
      </c>
      <c r="D29814" s="159">
        <v>620.38</v>
      </c>
    </row>
    <row r="29815" spans="3:4" ht="15" hidden="1" customHeight="1" x14ac:dyDescent="0.25">
      <c r="C29815" s="160" t="s">
        <v>309</v>
      </c>
      <c r="D29815" s="161">
        <v>562.6</v>
      </c>
    </row>
    <row r="29816" spans="3:4" ht="15" hidden="1" customHeight="1" x14ac:dyDescent="0.25">
      <c r="C29816" s="158" t="s">
        <v>309</v>
      </c>
      <c r="D29816" s="159">
        <v>1224.05</v>
      </c>
    </row>
    <row r="29817" spans="3:4" ht="15" hidden="1" customHeight="1" x14ac:dyDescent="0.25">
      <c r="C29817" s="160" t="s">
        <v>554</v>
      </c>
      <c r="D29817" s="161">
        <v>874.34</v>
      </c>
    </row>
    <row r="29818" spans="3:4" ht="15" hidden="1" customHeight="1" x14ac:dyDescent="0.25">
      <c r="C29818" s="158" t="s">
        <v>543</v>
      </c>
      <c r="D29818" s="159">
        <v>1159.3499999999999</v>
      </c>
    </row>
    <row r="29819" spans="3:4" ht="15" hidden="1" customHeight="1" x14ac:dyDescent="0.25">
      <c r="C29819" s="160" t="s">
        <v>309</v>
      </c>
      <c r="D29819" s="161">
        <v>378.16</v>
      </c>
    </row>
    <row r="29820" spans="3:4" ht="15" hidden="1" customHeight="1" x14ac:dyDescent="0.25">
      <c r="C29820" s="158" t="s">
        <v>552</v>
      </c>
      <c r="D29820" s="159">
        <v>94.36</v>
      </c>
    </row>
    <row r="29821" spans="3:4" ht="15" hidden="1" customHeight="1" x14ac:dyDescent="0.25">
      <c r="C29821" s="160" t="s">
        <v>546</v>
      </c>
      <c r="D29821" s="161">
        <v>515.04999999999995</v>
      </c>
    </row>
    <row r="29822" spans="3:4" ht="15" hidden="1" customHeight="1" x14ac:dyDescent="0.25">
      <c r="C29822" s="158" t="s">
        <v>549</v>
      </c>
      <c r="D29822" s="159">
        <v>1172.5</v>
      </c>
    </row>
    <row r="29823" spans="3:4" ht="15" hidden="1" customHeight="1" x14ac:dyDescent="0.25">
      <c r="C29823" s="160" t="s">
        <v>557</v>
      </c>
      <c r="D29823" s="161">
        <v>354.49</v>
      </c>
    </row>
    <row r="29824" spans="3:4" ht="15" hidden="1" customHeight="1" x14ac:dyDescent="0.25">
      <c r="C29824" s="158" t="s">
        <v>547</v>
      </c>
      <c r="D29824" s="159">
        <v>777.26</v>
      </c>
    </row>
    <row r="29825" spans="3:4" ht="15" hidden="1" customHeight="1" x14ac:dyDescent="0.25">
      <c r="C29825" s="160" t="s">
        <v>547</v>
      </c>
      <c r="D29825" s="161">
        <v>18.260000000000002</v>
      </c>
    </row>
    <row r="29826" spans="3:4" ht="15" hidden="1" customHeight="1" x14ac:dyDescent="0.25">
      <c r="C29826" s="158" t="s">
        <v>307</v>
      </c>
      <c r="D29826" s="159">
        <v>532.63</v>
      </c>
    </row>
    <row r="29827" spans="3:4" ht="15" hidden="1" customHeight="1" x14ac:dyDescent="0.25">
      <c r="C29827" s="160" t="s">
        <v>551</v>
      </c>
      <c r="D29827" s="161">
        <v>1070.42</v>
      </c>
    </row>
    <row r="29828" spans="3:4" ht="15" hidden="1" customHeight="1" x14ac:dyDescent="0.25">
      <c r="C29828" s="158" t="s">
        <v>554</v>
      </c>
      <c r="D29828" s="159">
        <v>1039.21</v>
      </c>
    </row>
    <row r="29829" spans="3:4" ht="15" hidden="1" customHeight="1" x14ac:dyDescent="0.25">
      <c r="C29829" s="160" t="s">
        <v>552</v>
      </c>
      <c r="D29829" s="161">
        <v>592.92999999999995</v>
      </c>
    </row>
    <row r="29830" spans="3:4" ht="15" hidden="1" customHeight="1" x14ac:dyDescent="0.25">
      <c r="C29830" s="158" t="s">
        <v>308</v>
      </c>
      <c r="D29830" s="159">
        <v>884</v>
      </c>
    </row>
    <row r="29831" spans="3:4" ht="15" hidden="1" customHeight="1" x14ac:dyDescent="0.25">
      <c r="C29831" s="160" t="s">
        <v>553</v>
      </c>
      <c r="D29831" s="161">
        <v>496.3</v>
      </c>
    </row>
    <row r="29832" spans="3:4" ht="15" hidden="1" customHeight="1" x14ac:dyDescent="0.25">
      <c r="C29832" s="158" t="s">
        <v>539</v>
      </c>
      <c r="D29832" s="159">
        <v>843.78</v>
      </c>
    </row>
    <row r="29833" spans="3:4" ht="15" hidden="1" customHeight="1" x14ac:dyDescent="0.25">
      <c r="C29833" s="160" t="s">
        <v>546</v>
      </c>
      <c r="D29833" s="161">
        <v>167.53</v>
      </c>
    </row>
    <row r="29834" spans="3:4" ht="15" hidden="1" customHeight="1" x14ac:dyDescent="0.25">
      <c r="C29834" s="158" t="s">
        <v>546</v>
      </c>
      <c r="D29834" s="159">
        <v>668.97</v>
      </c>
    </row>
    <row r="29835" spans="3:4" ht="15" hidden="1" customHeight="1" x14ac:dyDescent="0.25">
      <c r="C29835" s="160" t="s">
        <v>547</v>
      </c>
      <c r="D29835" s="161">
        <v>953.05</v>
      </c>
    </row>
    <row r="29836" spans="3:4" ht="15" hidden="1" customHeight="1" x14ac:dyDescent="0.25">
      <c r="C29836" s="158" t="s">
        <v>540</v>
      </c>
      <c r="D29836" s="159">
        <v>424.91</v>
      </c>
    </row>
    <row r="29837" spans="3:4" ht="15" hidden="1" customHeight="1" x14ac:dyDescent="0.25">
      <c r="C29837" s="160" t="s">
        <v>543</v>
      </c>
      <c r="D29837" s="161">
        <v>376.73</v>
      </c>
    </row>
    <row r="29838" spans="3:4" ht="15" hidden="1" customHeight="1" x14ac:dyDescent="0.25">
      <c r="C29838" s="158" t="s">
        <v>308</v>
      </c>
      <c r="D29838" s="159">
        <v>766.86</v>
      </c>
    </row>
    <row r="29839" spans="3:4" ht="15" hidden="1" customHeight="1" x14ac:dyDescent="0.25">
      <c r="C29839" s="160" t="s">
        <v>544</v>
      </c>
      <c r="D29839" s="161">
        <v>1219.69</v>
      </c>
    </row>
    <row r="29840" spans="3:4" ht="15" hidden="1" customHeight="1" x14ac:dyDescent="0.25">
      <c r="C29840" s="158" t="s">
        <v>309</v>
      </c>
      <c r="D29840" s="159">
        <v>231.78</v>
      </c>
    </row>
    <row r="29841" spans="3:4" ht="15" hidden="1" customHeight="1" x14ac:dyDescent="0.25">
      <c r="C29841" s="160" t="s">
        <v>545</v>
      </c>
      <c r="D29841" s="161">
        <v>510.91</v>
      </c>
    </row>
    <row r="29842" spans="3:4" ht="15" hidden="1" customHeight="1" x14ac:dyDescent="0.25">
      <c r="C29842" s="158" t="s">
        <v>549</v>
      </c>
      <c r="D29842" s="159">
        <v>649.94000000000005</v>
      </c>
    </row>
    <row r="29843" spans="3:4" ht="15" hidden="1" customHeight="1" x14ac:dyDescent="0.25">
      <c r="C29843" s="160" t="s">
        <v>551</v>
      </c>
      <c r="D29843" s="161">
        <v>186.89</v>
      </c>
    </row>
    <row r="29844" spans="3:4" ht="15" hidden="1" customHeight="1" x14ac:dyDescent="0.25">
      <c r="C29844" s="158" t="s">
        <v>546</v>
      </c>
      <c r="D29844" s="159">
        <v>507.43</v>
      </c>
    </row>
    <row r="29845" spans="3:4" ht="15" hidden="1" customHeight="1" x14ac:dyDescent="0.25">
      <c r="C29845" s="160" t="s">
        <v>541</v>
      </c>
      <c r="D29845" s="161">
        <v>753.55</v>
      </c>
    </row>
    <row r="29846" spans="3:4" ht="15" hidden="1" customHeight="1" x14ac:dyDescent="0.25">
      <c r="C29846" s="158" t="s">
        <v>547</v>
      </c>
      <c r="D29846" s="159">
        <v>643.64</v>
      </c>
    </row>
    <row r="29847" spans="3:4" ht="15" hidden="1" customHeight="1" x14ac:dyDescent="0.25">
      <c r="C29847" s="160" t="s">
        <v>312</v>
      </c>
      <c r="D29847" s="161">
        <v>507.14</v>
      </c>
    </row>
    <row r="29848" spans="3:4" ht="15" hidden="1" customHeight="1" x14ac:dyDescent="0.25">
      <c r="C29848" s="158" t="s">
        <v>549</v>
      </c>
      <c r="D29848" s="159">
        <v>686.44</v>
      </c>
    </row>
    <row r="29849" spans="3:4" ht="15" hidden="1" customHeight="1" x14ac:dyDescent="0.25">
      <c r="C29849" s="160" t="s">
        <v>539</v>
      </c>
      <c r="D29849" s="161">
        <v>303.07</v>
      </c>
    </row>
    <row r="29850" spans="3:4" ht="15" hidden="1" customHeight="1" x14ac:dyDescent="0.25">
      <c r="C29850" s="158" t="s">
        <v>547</v>
      </c>
      <c r="D29850" s="159">
        <v>982.11</v>
      </c>
    </row>
    <row r="29851" spans="3:4" ht="15" hidden="1" customHeight="1" x14ac:dyDescent="0.25">
      <c r="C29851" s="160" t="s">
        <v>553</v>
      </c>
      <c r="D29851" s="161">
        <v>1199.67</v>
      </c>
    </row>
    <row r="29852" spans="3:4" ht="15" hidden="1" customHeight="1" x14ac:dyDescent="0.25">
      <c r="C29852" s="158" t="s">
        <v>542</v>
      </c>
      <c r="D29852" s="159">
        <v>1107.6500000000001</v>
      </c>
    </row>
    <row r="29853" spans="3:4" ht="15" hidden="1" customHeight="1" x14ac:dyDescent="0.25">
      <c r="C29853" s="160" t="s">
        <v>539</v>
      </c>
      <c r="D29853" s="161">
        <v>380.2</v>
      </c>
    </row>
    <row r="29854" spans="3:4" ht="15" hidden="1" customHeight="1" x14ac:dyDescent="0.25">
      <c r="C29854" s="158" t="s">
        <v>549</v>
      </c>
      <c r="D29854" s="159">
        <v>722.61</v>
      </c>
    </row>
    <row r="29855" spans="3:4" ht="15" hidden="1" customHeight="1" x14ac:dyDescent="0.25">
      <c r="C29855" s="160" t="s">
        <v>542</v>
      </c>
      <c r="D29855" s="161">
        <v>333.17</v>
      </c>
    </row>
    <row r="29856" spans="3:4" ht="15" hidden="1" customHeight="1" x14ac:dyDescent="0.25">
      <c r="C29856" s="158" t="s">
        <v>307</v>
      </c>
      <c r="D29856" s="159">
        <v>45.14</v>
      </c>
    </row>
    <row r="29857" spans="3:4" ht="15" hidden="1" customHeight="1" x14ac:dyDescent="0.25">
      <c r="C29857" s="160" t="s">
        <v>542</v>
      </c>
      <c r="D29857" s="161">
        <v>1156.97</v>
      </c>
    </row>
    <row r="29858" spans="3:4" ht="15" hidden="1" customHeight="1" x14ac:dyDescent="0.25">
      <c r="C29858" s="158" t="s">
        <v>546</v>
      </c>
      <c r="D29858" s="159">
        <v>50.07</v>
      </c>
    </row>
    <row r="29859" spans="3:4" ht="15" hidden="1" customHeight="1" x14ac:dyDescent="0.25">
      <c r="C29859" s="160" t="s">
        <v>543</v>
      </c>
      <c r="D29859" s="161">
        <v>515.63</v>
      </c>
    </row>
    <row r="29860" spans="3:4" ht="15" hidden="1" customHeight="1" x14ac:dyDescent="0.25">
      <c r="C29860" s="158" t="s">
        <v>555</v>
      </c>
      <c r="D29860" s="159">
        <v>565.35</v>
      </c>
    </row>
    <row r="29861" spans="3:4" ht="15" hidden="1" customHeight="1" x14ac:dyDescent="0.25">
      <c r="C29861" s="160" t="s">
        <v>553</v>
      </c>
      <c r="D29861" s="161">
        <v>389.48</v>
      </c>
    </row>
    <row r="29862" spans="3:4" ht="15" hidden="1" customHeight="1" x14ac:dyDescent="0.25">
      <c r="C29862" s="158" t="s">
        <v>552</v>
      </c>
      <c r="D29862" s="159">
        <v>910.69</v>
      </c>
    </row>
    <row r="29863" spans="3:4" ht="15" hidden="1" customHeight="1" x14ac:dyDescent="0.25">
      <c r="C29863" s="160" t="s">
        <v>552</v>
      </c>
      <c r="D29863" s="161">
        <v>599</v>
      </c>
    </row>
    <row r="29864" spans="3:4" ht="15" hidden="1" customHeight="1" x14ac:dyDescent="0.25">
      <c r="C29864" s="158" t="s">
        <v>539</v>
      </c>
      <c r="D29864" s="159">
        <v>1248.8800000000001</v>
      </c>
    </row>
    <row r="29865" spans="3:4" ht="15" hidden="1" customHeight="1" x14ac:dyDescent="0.25">
      <c r="C29865" s="160" t="s">
        <v>552</v>
      </c>
      <c r="D29865" s="161">
        <v>789.93</v>
      </c>
    </row>
    <row r="29866" spans="3:4" ht="15" hidden="1" customHeight="1" x14ac:dyDescent="0.25">
      <c r="C29866" s="158" t="s">
        <v>544</v>
      </c>
      <c r="D29866" s="159">
        <v>333.71</v>
      </c>
    </row>
    <row r="29867" spans="3:4" ht="15" hidden="1" customHeight="1" x14ac:dyDescent="0.25">
      <c r="C29867" s="160" t="s">
        <v>307</v>
      </c>
      <c r="D29867" s="161">
        <v>1232.1099999999999</v>
      </c>
    </row>
    <row r="29868" spans="3:4" ht="15" hidden="1" customHeight="1" x14ac:dyDescent="0.25">
      <c r="C29868" s="158" t="s">
        <v>547</v>
      </c>
      <c r="D29868" s="159">
        <v>921.28</v>
      </c>
    </row>
    <row r="29869" spans="3:4" ht="15" hidden="1" customHeight="1" x14ac:dyDescent="0.25">
      <c r="C29869" s="160" t="s">
        <v>549</v>
      </c>
      <c r="D29869" s="161">
        <v>1205.55</v>
      </c>
    </row>
    <row r="29870" spans="3:4" ht="15" hidden="1" customHeight="1" x14ac:dyDescent="0.25">
      <c r="C29870" s="158" t="s">
        <v>551</v>
      </c>
      <c r="D29870" s="159">
        <v>615.04</v>
      </c>
    </row>
    <row r="29871" spans="3:4" ht="15" hidden="1" customHeight="1" x14ac:dyDescent="0.25">
      <c r="C29871" s="160" t="s">
        <v>545</v>
      </c>
      <c r="D29871" s="161">
        <v>114.25</v>
      </c>
    </row>
    <row r="29872" spans="3:4" ht="15" hidden="1" customHeight="1" x14ac:dyDescent="0.25">
      <c r="C29872" s="158" t="s">
        <v>542</v>
      </c>
      <c r="D29872" s="159">
        <v>1197.81</v>
      </c>
    </row>
    <row r="29873" spans="3:4" ht="15" hidden="1" customHeight="1" x14ac:dyDescent="0.25">
      <c r="C29873" s="160" t="s">
        <v>540</v>
      </c>
      <c r="D29873" s="161">
        <v>1163.8599999999999</v>
      </c>
    </row>
    <row r="29874" spans="3:4" ht="15" hidden="1" customHeight="1" x14ac:dyDescent="0.25">
      <c r="C29874" s="158" t="s">
        <v>549</v>
      </c>
      <c r="D29874" s="159">
        <v>448.62</v>
      </c>
    </row>
    <row r="29875" spans="3:4" ht="15" hidden="1" customHeight="1" x14ac:dyDescent="0.25">
      <c r="C29875" s="160" t="s">
        <v>540</v>
      </c>
      <c r="D29875" s="161">
        <v>470.67</v>
      </c>
    </row>
    <row r="29876" spans="3:4" ht="15" hidden="1" customHeight="1" x14ac:dyDescent="0.25">
      <c r="C29876" s="158" t="s">
        <v>309</v>
      </c>
      <c r="D29876" s="159">
        <v>343.32</v>
      </c>
    </row>
    <row r="29877" spans="3:4" ht="15" hidden="1" customHeight="1" x14ac:dyDescent="0.25">
      <c r="C29877" s="160" t="s">
        <v>546</v>
      </c>
      <c r="D29877" s="161">
        <v>557.6</v>
      </c>
    </row>
    <row r="29878" spans="3:4" ht="15" hidden="1" customHeight="1" x14ac:dyDescent="0.25">
      <c r="C29878" s="158" t="s">
        <v>539</v>
      </c>
      <c r="D29878" s="159">
        <v>694.57</v>
      </c>
    </row>
    <row r="29879" spans="3:4" ht="15" hidden="1" customHeight="1" x14ac:dyDescent="0.25">
      <c r="C29879" s="160" t="s">
        <v>543</v>
      </c>
      <c r="D29879" s="161">
        <v>253.19</v>
      </c>
    </row>
    <row r="29880" spans="3:4" ht="15" hidden="1" customHeight="1" x14ac:dyDescent="0.25">
      <c r="C29880" s="158" t="s">
        <v>307</v>
      </c>
      <c r="D29880" s="159">
        <v>251.97</v>
      </c>
    </row>
    <row r="29881" spans="3:4" ht="15" hidden="1" customHeight="1" x14ac:dyDescent="0.25">
      <c r="C29881" s="160" t="s">
        <v>553</v>
      </c>
      <c r="D29881" s="161">
        <v>1163.6099999999999</v>
      </c>
    </row>
    <row r="29882" spans="3:4" ht="15" hidden="1" customHeight="1" x14ac:dyDescent="0.25">
      <c r="C29882" s="158" t="s">
        <v>557</v>
      </c>
      <c r="D29882" s="159">
        <v>774.21</v>
      </c>
    </row>
    <row r="29883" spans="3:4" ht="15" hidden="1" customHeight="1" x14ac:dyDescent="0.25">
      <c r="C29883" s="160" t="s">
        <v>546</v>
      </c>
      <c r="D29883" s="161">
        <v>757.7</v>
      </c>
    </row>
    <row r="29884" spans="3:4" ht="15" hidden="1" customHeight="1" x14ac:dyDescent="0.25">
      <c r="C29884" s="158" t="s">
        <v>553</v>
      </c>
      <c r="D29884" s="159">
        <v>577.09</v>
      </c>
    </row>
    <row r="29885" spans="3:4" ht="15" hidden="1" customHeight="1" x14ac:dyDescent="0.25">
      <c r="C29885" s="160" t="s">
        <v>554</v>
      </c>
      <c r="D29885" s="161">
        <v>1291.77</v>
      </c>
    </row>
    <row r="29886" spans="3:4" ht="15" hidden="1" customHeight="1" x14ac:dyDescent="0.25">
      <c r="C29886" s="158" t="s">
        <v>553</v>
      </c>
      <c r="D29886" s="159">
        <v>679.21</v>
      </c>
    </row>
    <row r="29887" spans="3:4" ht="15" hidden="1" customHeight="1" x14ac:dyDescent="0.25">
      <c r="C29887" s="160" t="s">
        <v>542</v>
      </c>
      <c r="D29887" s="161">
        <v>373.38</v>
      </c>
    </row>
    <row r="29888" spans="3:4" ht="15" hidden="1" customHeight="1" x14ac:dyDescent="0.25">
      <c r="C29888" s="158" t="s">
        <v>552</v>
      </c>
      <c r="D29888" s="159">
        <v>429.7</v>
      </c>
    </row>
    <row r="29889" spans="3:4" ht="15" hidden="1" customHeight="1" x14ac:dyDescent="0.25">
      <c r="C29889" s="160" t="s">
        <v>307</v>
      </c>
      <c r="D29889" s="161">
        <v>986.77</v>
      </c>
    </row>
    <row r="29890" spans="3:4" ht="15" hidden="1" customHeight="1" x14ac:dyDescent="0.25">
      <c r="C29890" s="158" t="s">
        <v>557</v>
      </c>
      <c r="D29890" s="159">
        <v>396.71</v>
      </c>
    </row>
    <row r="29891" spans="3:4" ht="15" hidden="1" customHeight="1" x14ac:dyDescent="0.25">
      <c r="C29891" s="160" t="s">
        <v>550</v>
      </c>
      <c r="D29891" s="161">
        <v>155.81</v>
      </c>
    </row>
    <row r="29892" spans="3:4" ht="15" hidden="1" customHeight="1" x14ac:dyDescent="0.25">
      <c r="C29892" s="158" t="s">
        <v>553</v>
      </c>
      <c r="D29892" s="159">
        <v>988.4</v>
      </c>
    </row>
    <row r="29893" spans="3:4" ht="15" hidden="1" customHeight="1" x14ac:dyDescent="0.25">
      <c r="C29893" s="160" t="s">
        <v>546</v>
      </c>
      <c r="D29893" s="161">
        <v>992.17</v>
      </c>
    </row>
    <row r="29894" spans="3:4" ht="15" hidden="1" customHeight="1" x14ac:dyDescent="0.25">
      <c r="C29894" s="158" t="s">
        <v>556</v>
      </c>
      <c r="D29894" s="159">
        <v>219.48</v>
      </c>
    </row>
    <row r="29895" spans="3:4" ht="15" hidden="1" customHeight="1" x14ac:dyDescent="0.25">
      <c r="C29895" s="160" t="s">
        <v>546</v>
      </c>
      <c r="D29895" s="161">
        <v>720.75</v>
      </c>
    </row>
    <row r="29896" spans="3:4" ht="15" hidden="1" customHeight="1" x14ac:dyDescent="0.25">
      <c r="C29896" s="158" t="s">
        <v>558</v>
      </c>
      <c r="D29896" s="159">
        <v>708.51</v>
      </c>
    </row>
    <row r="29897" spans="3:4" ht="15" hidden="1" customHeight="1" x14ac:dyDescent="0.25">
      <c r="C29897" s="160" t="s">
        <v>540</v>
      </c>
      <c r="D29897" s="161">
        <v>795.76</v>
      </c>
    </row>
    <row r="29898" spans="3:4" ht="15" hidden="1" customHeight="1" x14ac:dyDescent="0.25">
      <c r="C29898" s="158" t="s">
        <v>309</v>
      </c>
      <c r="D29898" s="159">
        <v>596.41</v>
      </c>
    </row>
    <row r="29899" spans="3:4" ht="15" hidden="1" customHeight="1" x14ac:dyDescent="0.25">
      <c r="C29899" s="160" t="s">
        <v>556</v>
      </c>
      <c r="D29899" s="161">
        <v>380.08</v>
      </c>
    </row>
    <row r="29900" spans="3:4" ht="15" hidden="1" customHeight="1" x14ac:dyDescent="0.25">
      <c r="C29900" s="158" t="s">
        <v>307</v>
      </c>
      <c r="D29900" s="159">
        <v>98.48</v>
      </c>
    </row>
    <row r="29901" spans="3:4" ht="15" hidden="1" customHeight="1" x14ac:dyDescent="0.25">
      <c r="C29901" s="160" t="s">
        <v>552</v>
      </c>
      <c r="D29901" s="161">
        <v>710.07</v>
      </c>
    </row>
    <row r="29902" spans="3:4" ht="15" hidden="1" customHeight="1" x14ac:dyDescent="0.25">
      <c r="C29902" s="158" t="s">
        <v>307</v>
      </c>
      <c r="D29902" s="159">
        <v>715.22</v>
      </c>
    </row>
    <row r="29903" spans="3:4" ht="15" hidden="1" customHeight="1" x14ac:dyDescent="0.25">
      <c r="C29903" s="160" t="s">
        <v>545</v>
      </c>
      <c r="D29903" s="161">
        <v>432.73</v>
      </c>
    </row>
    <row r="29904" spans="3:4" ht="15" hidden="1" customHeight="1" x14ac:dyDescent="0.25">
      <c r="C29904" s="158" t="s">
        <v>309</v>
      </c>
      <c r="D29904" s="159">
        <v>150.25</v>
      </c>
    </row>
    <row r="29905" spans="3:4" ht="15" hidden="1" customHeight="1" x14ac:dyDescent="0.25">
      <c r="C29905" s="160" t="s">
        <v>548</v>
      </c>
      <c r="D29905" s="161">
        <v>92.21</v>
      </c>
    </row>
    <row r="29906" spans="3:4" ht="15" hidden="1" customHeight="1" x14ac:dyDescent="0.25">
      <c r="C29906" s="158" t="s">
        <v>307</v>
      </c>
      <c r="D29906" s="159">
        <v>751.51</v>
      </c>
    </row>
    <row r="29907" spans="3:4" ht="15" hidden="1" customHeight="1" x14ac:dyDescent="0.25">
      <c r="C29907" s="160" t="s">
        <v>552</v>
      </c>
      <c r="D29907" s="161">
        <v>571.97</v>
      </c>
    </row>
    <row r="29908" spans="3:4" ht="15" hidden="1" customHeight="1" x14ac:dyDescent="0.25">
      <c r="C29908" s="158" t="s">
        <v>539</v>
      </c>
      <c r="D29908" s="159">
        <v>752.1</v>
      </c>
    </row>
    <row r="29909" spans="3:4" ht="15" hidden="1" customHeight="1" x14ac:dyDescent="0.25">
      <c r="C29909" s="160" t="s">
        <v>546</v>
      </c>
      <c r="D29909" s="161">
        <v>389.35</v>
      </c>
    </row>
    <row r="29910" spans="3:4" ht="15" hidden="1" customHeight="1" x14ac:dyDescent="0.25">
      <c r="C29910" s="158" t="s">
        <v>551</v>
      </c>
      <c r="D29910" s="159">
        <v>33.43</v>
      </c>
    </row>
    <row r="29911" spans="3:4" ht="15" hidden="1" customHeight="1" x14ac:dyDescent="0.25">
      <c r="C29911" s="160" t="s">
        <v>309</v>
      </c>
      <c r="D29911" s="161">
        <v>622.57000000000005</v>
      </c>
    </row>
    <row r="29912" spans="3:4" ht="15" hidden="1" customHeight="1" x14ac:dyDescent="0.25">
      <c r="C29912" s="158" t="s">
        <v>552</v>
      </c>
      <c r="D29912" s="159">
        <v>773.76</v>
      </c>
    </row>
    <row r="29913" spans="3:4" ht="15" hidden="1" customHeight="1" x14ac:dyDescent="0.25">
      <c r="C29913" s="160" t="s">
        <v>552</v>
      </c>
      <c r="D29913" s="161">
        <v>447.82</v>
      </c>
    </row>
    <row r="29914" spans="3:4" ht="15" hidden="1" customHeight="1" x14ac:dyDescent="0.25">
      <c r="C29914" s="158" t="s">
        <v>542</v>
      </c>
      <c r="D29914" s="159">
        <v>533.26</v>
      </c>
    </row>
    <row r="29915" spans="3:4" ht="15" hidden="1" customHeight="1" x14ac:dyDescent="0.25">
      <c r="C29915" s="160" t="s">
        <v>546</v>
      </c>
      <c r="D29915" s="161">
        <v>837.56</v>
      </c>
    </row>
    <row r="29916" spans="3:4" ht="15" hidden="1" customHeight="1" x14ac:dyDescent="0.25">
      <c r="C29916" s="158" t="s">
        <v>558</v>
      </c>
      <c r="D29916" s="159">
        <v>1293.17</v>
      </c>
    </row>
    <row r="29917" spans="3:4" ht="15" hidden="1" customHeight="1" x14ac:dyDescent="0.25">
      <c r="C29917" s="160" t="s">
        <v>552</v>
      </c>
      <c r="D29917" s="161">
        <v>131.53</v>
      </c>
    </row>
    <row r="29918" spans="3:4" ht="15" hidden="1" customHeight="1" x14ac:dyDescent="0.25">
      <c r="C29918" s="158" t="s">
        <v>543</v>
      </c>
      <c r="D29918" s="159">
        <v>288.77999999999997</v>
      </c>
    </row>
    <row r="29919" spans="3:4" ht="15" hidden="1" customHeight="1" x14ac:dyDescent="0.25">
      <c r="C29919" s="160" t="s">
        <v>307</v>
      </c>
      <c r="D29919" s="161">
        <v>695.14</v>
      </c>
    </row>
    <row r="29920" spans="3:4" ht="15" hidden="1" customHeight="1" x14ac:dyDescent="0.25">
      <c r="C29920" s="158" t="s">
        <v>542</v>
      </c>
      <c r="D29920" s="159">
        <v>234.38</v>
      </c>
    </row>
    <row r="29921" spans="3:4" ht="15" hidden="1" customHeight="1" x14ac:dyDescent="0.25">
      <c r="C29921" s="160" t="s">
        <v>543</v>
      </c>
      <c r="D29921" s="161">
        <v>862.21</v>
      </c>
    </row>
    <row r="29922" spans="3:4" ht="15" hidden="1" customHeight="1" x14ac:dyDescent="0.25">
      <c r="C29922" s="158" t="s">
        <v>556</v>
      </c>
      <c r="D29922" s="159">
        <v>514.29999999999995</v>
      </c>
    </row>
    <row r="29923" spans="3:4" ht="15" hidden="1" customHeight="1" x14ac:dyDescent="0.25">
      <c r="C29923" s="160" t="s">
        <v>545</v>
      </c>
      <c r="D29923" s="161">
        <v>261.17</v>
      </c>
    </row>
    <row r="29924" spans="3:4" ht="15" hidden="1" customHeight="1" x14ac:dyDescent="0.25">
      <c r="C29924" s="158" t="s">
        <v>555</v>
      </c>
      <c r="D29924" s="159">
        <v>131.18</v>
      </c>
    </row>
    <row r="29925" spans="3:4" ht="15" hidden="1" customHeight="1" x14ac:dyDescent="0.25">
      <c r="C29925" s="160" t="s">
        <v>312</v>
      </c>
      <c r="D29925" s="161">
        <v>241.83</v>
      </c>
    </row>
    <row r="29926" spans="3:4" ht="15" hidden="1" customHeight="1" x14ac:dyDescent="0.25">
      <c r="C29926" s="158" t="s">
        <v>551</v>
      </c>
      <c r="D29926" s="159">
        <v>1041.23</v>
      </c>
    </row>
    <row r="29927" spans="3:4" ht="15" hidden="1" customHeight="1" x14ac:dyDescent="0.25">
      <c r="C29927" s="160" t="s">
        <v>553</v>
      </c>
      <c r="D29927" s="161">
        <v>783</v>
      </c>
    </row>
    <row r="29928" spans="3:4" ht="15" hidden="1" customHeight="1" x14ac:dyDescent="0.25">
      <c r="C29928" s="158" t="s">
        <v>553</v>
      </c>
      <c r="D29928" s="159">
        <v>891.1</v>
      </c>
    </row>
    <row r="29929" spans="3:4" ht="15" hidden="1" customHeight="1" x14ac:dyDescent="0.25">
      <c r="C29929" s="160" t="s">
        <v>551</v>
      </c>
      <c r="D29929" s="161">
        <v>271.75</v>
      </c>
    </row>
    <row r="29930" spans="3:4" ht="15" hidden="1" customHeight="1" x14ac:dyDescent="0.25">
      <c r="C29930" s="158" t="s">
        <v>309</v>
      </c>
      <c r="D29930" s="159">
        <v>206.13</v>
      </c>
    </row>
    <row r="29931" spans="3:4" ht="15" hidden="1" customHeight="1" x14ac:dyDescent="0.25">
      <c r="C29931" s="160" t="s">
        <v>546</v>
      </c>
      <c r="D29931" s="161">
        <v>426.3</v>
      </c>
    </row>
    <row r="29932" spans="3:4" ht="15" hidden="1" customHeight="1" x14ac:dyDescent="0.25">
      <c r="C29932" s="158" t="s">
        <v>555</v>
      </c>
      <c r="D29932" s="159">
        <v>852.73</v>
      </c>
    </row>
    <row r="29933" spans="3:4" ht="15" hidden="1" customHeight="1" x14ac:dyDescent="0.25">
      <c r="C29933" s="160" t="s">
        <v>308</v>
      </c>
      <c r="D29933" s="161">
        <v>449.88</v>
      </c>
    </row>
    <row r="29934" spans="3:4" ht="15" hidden="1" customHeight="1" x14ac:dyDescent="0.25">
      <c r="C29934" s="158" t="s">
        <v>308</v>
      </c>
      <c r="D29934" s="159">
        <v>523.58000000000004</v>
      </c>
    </row>
    <row r="29935" spans="3:4" ht="15" hidden="1" customHeight="1" x14ac:dyDescent="0.25">
      <c r="C29935" s="160" t="s">
        <v>550</v>
      </c>
      <c r="D29935" s="161">
        <v>910.58</v>
      </c>
    </row>
    <row r="29936" spans="3:4" ht="15" hidden="1" customHeight="1" x14ac:dyDescent="0.25">
      <c r="C29936" s="158" t="s">
        <v>546</v>
      </c>
      <c r="D29936" s="159">
        <v>1086.49</v>
      </c>
    </row>
    <row r="29937" spans="3:4" ht="15" hidden="1" customHeight="1" x14ac:dyDescent="0.25">
      <c r="C29937" s="160" t="s">
        <v>553</v>
      </c>
      <c r="D29937" s="161">
        <v>233.18</v>
      </c>
    </row>
    <row r="29938" spans="3:4" ht="15" hidden="1" customHeight="1" x14ac:dyDescent="0.25">
      <c r="C29938" s="158" t="s">
        <v>552</v>
      </c>
      <c r="D29938" s="159">
        <v>296.10000000000002</v>
      </c>
    </row>
    <row r="29939" spans="3:4" ht="15" hidden="1" customHeight="1" x14ac:dyDescent="0.25">
      <c r="C29939" s="160" t="s">
        <v>307</v>
      </c>
      <c r="D29939" s="161">
        <v>767.44</v>
      </c>
    </row>
    <row r="29940" spans="3:4" ht="15" hidden="1" customHeight="1" x14ac:dyDescent="0.25">
      <c r="C29940" s="158" t="s">
        <v>549</v>
      </c>
      <c r="D29940" s="159">
        <v>1219.22</v>
      </c>
    </row>
    <row r="29941" spans="3:4" ht="15" hidden="1" customHeight="1" x14ac:dyDescent="0.25">
      <c r="C29941" s="160" t="s">
        <v>309</v>
      </c>
      <c r="D29941" s="161">
        <v>725.55</v>
      </c>
    </row>
    <row r="29942" spans="3:4" ht="15" hidden="1" customHeight="1" x14ac:dyDescent="0.25">
      <c r="C29942" s="158" t="s">
        <v>547</v>
      </c>
      <c r="D29942" s="159">
        <v>1262.75</v>
      </c>
    </row>
    <row r="29943" spans="3:4" ht="15" hidden="1" customHeight="1" x14ac:dyDescent="0.25">
      <c r="C29943" s="160" t="s">
        <v>558</v>
      </c>
      <c r="D29943" s="161">
        <v>53.81</v>
      </c>
    </row>
    <row r="29944" spans="3:4" ht="15" hidden="1" customHeight="1" x14ac:dyDescent="0.25">
      <c r="C29944" s="158" t="s">
        <v>544</v>
      </c>
      <c r="D29944" s="159">
        <v>87.07</v>
      </c>
    </row>
    <row r="29945" spans="3:4" ht="15" hidden="1" customHeight="1" x14ac:dyDescent="0.25">
      <c r="C29945" s="160" t="s">
        <v>552</v>
      </c>
      <c r="D29945" s="161">
        <v>721.15</v>
      </c>
    </row>
    <row r="29946" spans="3:4" ht="15" hidden="1" customHeight="1" x14ac:dyDescent="0.25">
      <c r="C29946" s="158" t="s">
        <v>309</v>
      </c>
      <c r="D29946" s="159">
        <v>668.29</v>
      </c>
    </row>
    <row r="29947" spans="3:4" ht="15" hidden="1" customHeight="1" x14ac:dyDescent="0.25">
      <c r="C29947" s="160" t="s">
        <v>553</v>
      </c>
      <c r="D29947" s="161">
        <v>944.8</v>
      </c>
    </row>
    <row r="29948" spans="3:4" ht="15" hidden="1" customHeight="1" x14ac:dyDescent="0.25">
      <c r="C29948" s="158" t="s">
        <v>309</v>
      </c>
      <c r="D29948" s="159">
        <v>686.3</v>
      </c>
    </row>
    <row r="29949" spans="3:4" ht="15" hidden="1" customHeight="1" x14ac:dyDescent="0.25">
      <c r="C29949" s="160" t="s">
        <v>307</v>
      </c>
      <c r="D29949" s="161">
        <v>1067.6600000000001</v>
      </c>
    </row>
    <row r="29950" spans="3:4" ht="15" hidden="1" customHeight="1" x14ac:dyDescent="0.25">
      <c r="C29950" s="158" t="s">
        <v>312</v>
      </c>
      <c r="D29950" s="159">
        <v>794.63</v>
      </c>
    </row>
    <row r="29951" spans="3:4" ht="15" hidden="1" customHeight="1" x14ac:dyDescent="0.25">
      <c r="C29951" s="160" t="s">
        <v>553</v>
      </c>
      <c r="D29951" s="161">
        <v>374.32</v>
      </c>
    </row>
    <row r="29952" spans="3:4" ht="15" hidden="1" customHeight="1" x14ac:dyDescent="0.25">
      <c r="C29952" s="158" t="s">
        <v>558</v>
      </c>
      <c r="D29952" s="159">
        <v>1011.95</v>
      </c>
    </row>
    <row r="29953" spans="3:4" ht="15" hidden="1" customHeight="1" x14ac:dyDescent="0.25">
      <c r="C29953" s="160" t="s">
        <v>545</v>
      </c>
      <c r="D29953" s="161">
        <v>924.62</v>
      </c>
    </row>
    <row r="29954" spans="3:4" ht="15" hidden="1" customHeight="1" x14ac:dyDescent="0.25">
      <c r="C29954" s="158" t="s">
        <v>307</v>
      </c>
      <c r="D29954" s="159">
        <v>102.44</v>
      </c>
    </row>
    <row r="29955" spans="3:4" ht="15" hidden="1" customHeight="1" x14ac:dyDescent="0.25">
      <c r="C29955" s="160" t="s">
        <v>308</v>
      </c>
      <c r="D29955" s="161">
        <v>1172.97</v>
      </c>
    </row>
    <row r="29956" spans="3:4" ht="15" hidden="1" customHeight="1" x14ac:dyDescent="0.25">
      <c r="C29956" s="158" t="s">
        <v>309</v>
      </c>
      <c r="D29956" s="159">
        <v>765.66</v>
      </c>
    </row>
    <row r="29957" spans="3:4" ht="15" hidden="1" customHeight="1" x14ac:dyDescent="0.25">
      <c r="C29957" s="160" t="s">
        <v>556</v>
      </c>
      <c r="D29957" s="161">
        <v>380.39</v>
      </c>
    </row>
    <row r="29958" spans="3:4" ht="15" hidden="1" customHeight="1" x14ac:dyDescent="0.25">
      <c r="C29958" s="158" t="s">
        <v>539</v>
      </c>
      <c r="D29958" s="159">
        <v>577.54999999999995</v>
      </c>
    </row>
    <row r="29959" spans="3:4" ht="15" hidden="1" customHeight="1" x14ac:dyDescent="0.25">
      <c r="C29959" s="160" t="s">
        <v>308</v>
      </c>
      <c r="D29959" s="161">
        <v>1161.51</v>
      </c>
    </row>
    <row r="29960" spans="3:4" ht="15" hidden="1" customHeight="1" x14ac:dyDescent="0.25">
      <c r="C29960" s="158" t="s">
        <v>545</v>
      </c>
      <c r="D29960" s="159">
        <v>752.45</v>
      </c>
    </row>
    <row r="29961" spans="3:4" ht="15" hidden="1" customHeight="1" x14ac:dyDescent="0.25">
      <c r="C29961" s="160" t="s">
        <v>553</v>
      </c>
      <c r="D29961" s="161">
        <v>590.24</v>
      </c>
    </row>
    <row r="29962" spans="3:4" ht="15" hidden="1" customHeight="1" x14ac:dyDescent="0.25">
      <c r="C29962" s="158" t="s">
        <v>312</v>
      </c>
      <c r="D29962" s="159">
        <v>965.96</v>
      </c>
    </row>
    <row r="29963" spans="3:4" ht="15" hidden="1" customHeight="1" x14ac:dyDescent="0.25">
      <c r="C29963" s="160" t="s">
        <v>553</v>
      </c>
      <c r="D29963" s="161">
        <v>68.8</v>
      </c>
    </row>
    <row r="29964" spans="3:4" ht="15" hidden="1" customHeight="1" x14ac:dyDescent="0.25">
      <c r="C29964" s="158" t="s">
        <v>312</v>
      </c>
      <c r="D29964" s="159">
        <v>711.45</v>
      </c>
    </row>
    <row r="29965" spans="3:4" ht="15" hidden="1" customHeight="1" x14ac:dyDescent="0.25">
      <c r="C29965" s="160" t="s">
        <v>547</v>
      </c>
      <c r="D29965" s="161">
        <v>1145.27</v>
      </c>
    </row>
    <row r="29966" spans="3:4" ht="15" hidden="1" customHeight="1" x14ac:dyDescent="0.25">
      <c r="C29966" s="158" t="s">
        <v>543</v>
      </c>
      <c r="D29966" s="159">
        <v>204.87</v>
      </c>
    </row>
    <row r="29967" spans="3:4" ht="15" hidden="1" customHeight="1" x14ac:dyDescent="0.25">
      <c r="C29967" s="160" t="s">
        <v>539</v>
      </c>
      <c r="D29967" s="161">
        <v>621.72</v>
      </c>
    </row>
    <row r="29968" spans="3:4" ht="15" hidden="1" customHeight="1" x14ac:dyDescent="0.25">
      <c r="C29968" s="158" t="s">
        <v>553</v>
      </c>
      <c r="D29968" s="159">
        <v>636.48</v>
      </c>
    </row>
    <row r="29969" spans="3:4" ht="15" hidden="1" customHeight="1" x14ac:dyDescent="0.25">
      <c r="C29969" s="160" t="s">
        <v>308</v>
      </c>
      <c r="D29969" s="161">
        <v>820.02</v>
      </c>
    </row>
    <row r="29970" spans="3:4" ht="15" hidden="1" customHeight="1" x14ac:dyDescent="0.25">
      <c r="C29970" s="158" t="s">
        <v>553</v>
      </c>
      <c r="D29970" s="159">
        <v>719.88</v>
      </c>
    </row>
    <row r="29971" spans="3:4" ht="15" hidden="1" customHeight="1" x14ac:dyDescent="0.25">
      <c r="C29971" s="160" t="s">
        <v>312</v>
      </c>
      <c r="D29971" s="161">
        <v>941.07</v>
      </c>
    </row>
    <row r="29972" spans="3:4" ht="15" hidden="1" customHeight="1" x14ac:dyDescent="0.25">
      <c r="C29972" s="158" t="s">
        <v>540</v>
      </c>
      <c r="D29972" s="159">
        <v>893.08</v>
      </c>
    </row>
    <row r="29973" spans="3:4" ht="15" hidden="1" customHeight="1" x14ac:dyDescent="0.25">
      <c r="C29973" s="160" t="s">
        <v>544</v>
      </c>
      <c r="D29973" s="161">
        <v>578.55999999999995</v>
      </c>
    </row>
    <row r="29974" spans="3:4" ht="15" hidden="1" customHeight="1" x14ac:dyDescent="0.25">
      <c r="C29974" s="158" t="s">
        <v>307</v>
      </c>
      <c r="D29974" s="159">
        <v>1037.22</v>
      </c>
    </row>
    <row r="29975" spans="3:4" ht="15" hidden="1" customHeight="1" x14ac:dyDescent="0.25">
      <c r="C29975" s="160" t="s">
        <v>312</v>
      </c>
      <c r="D29975" s="161">
        <v>1253.95</v>
      </c>
    </row>
    <row r="29976" spans="3:4" ht="15" hidden="1" customHeight="1" x14ac:dyDescent="0.25">
      <c r="C29976" s="158" t="s">
        <v>543</v>
      </c>
      <c r="D29976" s="159">
        <v>930.74</v>
      </c>
    </row>
    <row r="29977" spans="3:4" ht="15" hidden="1" customHeight="1" x14ac:dyDescent="0.25">
      <c r="C29977" s="160" t="s">
        <v>554</v>
      </c>
      <c r="D29977" s="161">
        <v>667.46</v>
      </c>
    </row>
    <row r="29978" spans="3:4" ht="15" hidden="1" customHeight="1" x14ac:dyDescent="0.25">
      <c r="C29978" s="158" t="s">
        <v>549</v>
      </c>
      <c r="D29978" s="159">
        <v>833.24</v>
      </c>
    </row>
    <row r="29979" spans="3:4" ht="15" hidden="1" customHeight="1" x14ac:dyDescent="0.25">
      <c r="C29979" s="160" t="s">
        <v>550</v>
      </c>
      <c r="D29979" s="161">
        <v>1163.57</v>
      </c>
    </row>
    <row r="29980" spans="3:4" ht="15" hidden="1" customHeight="1" x14ac:dyDescent="0.25">
      <c r="C29980" s="158" t="s">
        <v>553</v>
      </c>
      <c r="D29980" s="159">
        <v>665.58</v>
      </c>
    </row>
    <row r="29981" spans="3:4" ht="15" hidden="1" customHeight="1" x14ac:dyDescent="0.25">
      <c r="C29981" s="160" t="s">
        <v>558</v>
      </c>
      <c r="D29981" s="161">
        <v>848.7</v>
      </c>
    </row>
    <row r="29982" spans="3:4" ht="15" hidden="1" customHeight="1" x14ac:dyDescent="0.25">
      <c r="C29982" s="158" t="s">
        <v>541</v>
      </c>
      <c r="D29982" s="159">
        <v>644.03</v>
      </c>
    </row>
    <row r="29983" spans="3:4" ht="15" hidden="1" customHeight="1" x14ac:dyDescent="0.25">
      <c r="C29983" s="160" t="s">
        <v>308</v>
      </c>
      <c r="D29983" s="161">
        <v>988.53</v>
      </c>
    </row>
    <row r="29984" spans="3:4" ht="15" hidden="1" customHeight="1" x14ac:dyDescent="0.25">
      <c r="C29984" s="158" t="s">
        <v>547</v>
      </c>
      <c r="D29984" s="159">
        <v>153.96</v>
      </c>
    </row>
    <row r="29985" spans="3:4" ht="15" hidden="1" customHeight="1" x14ac:dyDescent="0.25">
      <c r="C29985" s="160" t="s">
        <v>547</v>
      </c>
      <c r="D29985" s="161">
        <v>366.8</v>
      </c>
    </row>
    <row r="29986" spans="3:4" ht="15" hidden="1" customHeight="1" x14ac:dyDescent="0.25">
      <c r="C29986" s="158" t="s">
        <v>312</v>
      </c>
      <c r="D29986" s="159">
        <v>234.69</v>
      </c>
    </row>
    <row r="29987" spans="3:4" ht="15" hidden="1" customHeight="1" x14ac:dyDescent="0.25">
      <c r="C29987" s="160" t="s">
        <v>309</v>
      </c>
      <c r="D29987" s="161">
        <v>1083.21</v>
      </c>
    </row>
    <row r="29988" spans="3:4" ht="15" hidden="1" customHeight="1" x14ac:dyDescent="0.25">
      <c r="C29988" s="158" t="s">
        <v>545</v>
      </c>
      <c r="D29988" s="159">
        <v>216.43</v>
      </c>
    </row>
    <row r="29989" spans="3:4" ht="15" hidden="1" customHeight="1" x14ac:dyDescent="0.25">
      <c r="C29989" s="160" t="s">
        <v>543</v>
      </c>
      <c r="D29989" s="161">
        <v>1095.29</v>
      </c>
    </row>
    <row r="29990" spans="3:4" ht="15" hidden="1" customHeight="1" x14ac:dyDescent="0.25">
      <c r="C29990" s="158" t="s">
        <v>546</v>
      </c>
      <c r="D29990" s="159">
        <v>97.05</v>
      </c>
    </row>
    <row r="29991" spans="3:4" ht="15" hidden="1" customHeight="1" x14ac:dyDescent="0.25">
      <c r="C29991" s="160" t="s">
        <v>547</v>
      </c>
      <c r="D29991" s="161">
        <v>749.26</v>
      </c>
    </row>
    <row r="29992" spans="3:4" ht="15" hidden="1" customHeight="1" x14ac:dyDescent="0.25">
      <c r="C29992" s="158" t="s">
        <v>542</v>
      </c>
      <c r="D29992" s="159">
        <v>1049.83</v>
      </c>
    </row>
    <row r="29993" spans="3:4" ht="15" hidden="1" customHeight="1" x14ac:dyDescent="0.25">
      <c r="C29993" s="160" t="s">
        <v>553</v>
      </c>
      <c r="D29993" s="161">
        <v>1031.0899999999999</v>
      </c>
    </row>
    <row r="29994" spans="3:4" ht="15" hidden="1" customHeight="1" x14ac:dyDescent="0.25">
      <c r="C29994" s="158" t="s">
        <v>308</v>
      </c>
      <c r="D29994" s="159">
        <v>972.41</v>
      </c>
    </row>
    <row r="29995" spans="3:4" ht="15" hidden="1" customHeight="1" x14ac:dyDescent="0.25">
      <c r="C29995" s="160" t="s">
        <v>540</v>
      </c>
      <c r="D29995" s="161">
        <v>944.23</v>
      </c>
    </row>
    <row r="29996" spans="3:4" ht="15" hidden="1" customHeight="1" x14ac:dyDescent="0.25">
      <c r="C29996" s="158" t="s">
        <v>545</v>
      </c>
      <c r="D29996" s="159">
        <v>294.19</v>
      </c>
    </row>
    <row r="29997" spans="3:4" ht="15" hidden="1" customHeight="1" x14ac:dyDescent="0.25">
      <c r="C29997" s="160" t="s">
        <v>552</v>
      </c>
      <c r="D29997" s="161">
        <v>1026.1500000000001</v>
      </c>
    </row>
    <row r="29998" spans="3:4" ht="15" hidden="1" customHeight="1" x14ac:dyDescent="0.25">
      <c r="C29998" s="158" t="s">
        <v>552</v>
      </c>
      <c r="D29998" s="159">
        <v>723.98</v>
      </c>
    </row>
    <row r="29999" spans="3:4" ht="15" hidden="1" customHeight="1" x14ac:dyDescent="0.25">
      <c r="C29999" s="160" t="s">
        <v>549</v>
      </c>
      <c r="D29999" s="161">
        <v>618.79</v>
      </c>
    </row>
    <row r="30000" spans="3:4" ht="15" hidden="1" customHeight="1" x14ac:dyDescent="0.25">
      <c r="C30000" s="158" t="s">
        <v>550</v>
      </c>
      <c r="D30000" s="159">
        <v>535.77</v>
      </c>
    </row>
    <row r="30001" spans="3:4" ht="15" hidden="1" customHeight="1" x14ac:dyDescent="0.25">
      <c r="C30001" s="160" t="s">
        <v>547</v>
      </c>
      <c r="D30001" s="161">
        <v>381.14</v>
      </c>
    </row>
    <row r="30002" spans="3:4" ht="15" hidden="1" customHeight="1" x14ac:dyDescent="0.25">
      <c r="C30002" s="158" t="s">
        <v>542</v>
      </c>
      <c r="D30002" s="159">
        <v>1108.6099999999999</v>
      </c>
    </row>
    <row r="30003" spans="3:4" ht="15" hidden="1" customHeight="1" x14ac:dyDescent="0.25">
      <c r="C30003" s="160" t="s">
        <v>307</v>
      </c>
      <c r="D30003" s="161">
        <v>404.1</v>
      </c>
    </row>
    <row r="30004" spans="3:4" ht="15" hidden="1" customHeight="1" x14ac:dyDescent="0.25">
      <c r="C30004" s="158" t="s">
        <v>312</v>
      </c>
      <c r="D30004" s="159">
        <v>940.72</v>
      </c>
    </row>
    <row r="30005" spans="3:4" ht="15" hidden="1" customHeight="1" x14ac:dyDescent="0.25">
      <c r="C30005" s="160" t="s">
        <v>543</v>
      </c>
      <c r="D30005" s="161">
        <v>244.66</v>
      </c>
    </row>
    <row r="30006" spans="3:4" ht="15" hidden="1" customHeight="1" x14ac:dyDescent="0.25">
      <c r="C30006" s="158" t="s">
        <v>553</v>
      </c>
      <c r="D30006" s="159">
        <v>1219.21</v>
      </c>
    </row>
    <row r="30007" spans="3:4" ht="15" hidden="1" customHeight="1" x14ac:dyDescent="0.25">
      <c r="C30007" s="160" t="s">
        <v>557</v>
      </c>
      <c r="D30007" s="161">
        <v>1170.73</v>
      </c>
    </row>
    <row r="30008" spans="3:4" ht="15" hidden="1" customHeight="1" x14ac:dyDescent="0.25">
      <c r="C30008" s="158" t="s">
        <v>309</v>
      </c>
      <c r="D30008" s="159">
        <v>773.28</v>
      </c>
    </row>
    <row r="30009" spans="3:4" ht="15" hidden="1" customHeight="1" x14ac:dyDescent="0.25">
      <c r="C30009" s="160" t="s">
        <v>541</v>
      </c>
      <c r="D30009" s="161">
        <v>607.35</v>
      </c>
    </row>
    <row r="30010" spans="3:4" ht="15" hidden="1" customHeight="1" x14ac:dyDescent="0.25">
      <c r="C30010" s="158" t="s">
        <v>542</v>
      </c>
      <c r="D30010" s="159">
        <v>414.62</v>
      </c>
    </row>
    <row r="30011" spans="3:4" ht="15" hidden="1" customHeight="1" x14ac:dyDescent="0.25">
      <c r="C30011" s="160" t="s">
        <v>555</v>
      </c>
      <c r="D30011" s="161">
        <v>1018.35</v>
      </c>
    </row>
    <row r="30012" spans="3:4" ht="15" hidden="1" customHeight="1" x14ac:dyDescent="0.25">
      <c r="C30012" s="158" t="s">
        <v>548</v>
      </c>
      <c r="D30012" s="159">
        <v>121.59</v>
      </c>
    </row>
    <row r="30013" spans="3:4" ht="15" hidden="1" customHeight="1" x14ac:dyDescent="0.25">
      <c r="C30013" s="160" t="s">
        <v>307</v>
      </c>
      <c r="D30013" s="161">
        <v>1078.05</v>
      </c>
    </row>
    <row r="30014" spans="3:4" ht="15" hidden="1" customHeight="1" x14ac:dyDescent="0.25">
      <c r="C30014" s="158" t="s">
        <v>558</v>
      </c>
      <c r="D30014" s="159">
        <v>319.36</v>
      </c>
    </row>
    <row r="30015" spans="3:4" ht="15" hidden="1" customHeight="1" x14ac:dyDescent="0.25">
      <c r="C30015" s="160" t="s">
        <v>541</v>
      </c>
      <c r="D30015" s="161">
        <v>1111.1099999999999</v>
      </c>
    </row>
    <row r="30016" spans="3:4" ht="15" hidden="1" customHeight="1" x14ac:dyDescent="0.25">
      <c r="C30016" s="158" t="s">
        <v>540</v>
      </c>
      <c r="D30016" s="159">
        <v>827.45</v>
      </c>
    </row>
    <row r="30017" spans="3:4" ht="15" hidden="1" customHeight="1" x14ac:dyDescent="0.25">
      <c r="C30017" s="160" t="s">
        <v>539</v>
      </c>
      <c r="D30017" s="161">
        <v>445.54</v>
      </c>
    </row>
    <row r="30018" spans="3:4" ht="15" hidden="1" customHeight="1" x14ac:dyDescent="0.25">
      <c r="C30018" s="158" t="s">
        <v>307</v>
      </c>
      <c r="D30018" s="159">
        <v>272.8</v>
      </c>
    </row>
    <row r="30019" spans="3:4" ht="15" hidden="1" customHeight="1" x14ac:dyDescent="0.25">
      <c r="C30019" s="160" t="s">
        <v>552</v>
      </c>
      <c r="D30019" s="161">
        <v>876.16</v>
      </c>
    </row>
    <row r="30020" spans="3:4" ht="15" hidden="1" customHeight="1" x14ac:dyDescent="0.25">
      <c r="C30020" s="158" t="s">
        <v>554</v>
      </c>
      <c r="D30020" s="159">
        <v>468.3</v>
      </c>
    </row>
    <row r="30021" spans="3:4" ht="15" hidden="1" customHeight="1" x14ac:dyDescent="0.25">
      <c r="C30021" s="160" t="s">
        <v>552</v>
      </c>
      <c r="D30021" s="161">
        <v>491.6</v>
      </c>
    </row>
    <row r="30022" spans="3:4" ht="15" hidden="1" customHeight="1" x14ac:dyDescent="0.25">
      <c r="C30022" s="158" t="s">
        <v>553</v>
      </c>
      <c r="D30022" s="159">
        <v>1049.1300000000001</v>
      </c>
    </row>
    <row r="30023" spans="3:4" ht="15" hidden="1" customHeight="1" x14ac:dyDescent="0.25">
      <c r="C30023" s="160" t="s">
        <v>307</v>
      </c>
      <c r="D30023" s="161">
        <v>558.66999999999996</v>
      </c>
    </row>
    <row r="30024" spans="3:4" ht="15" hidden="1" customHeight="1" x14ac:dyDescent="0.25">
      <c r="C30024" s="158" t="s">
        <v>542</v>
      </c>
      <c r="D30024" s="159">
        <v>593.54</v>
      </c>
    </row>
    <row r="30025" spans="3:4" ht="15" hidden="1" customHeight="1" x14ac:dyDescent="0.25">
      <c r="C30025" s="160" t="s">
        <v>541</v>
      </c>
      <c r="D30025" s="161">
        <v>551.15</v>
      </c>
    </row>
    <row r="30026" spans="3:4" ht="15" hidden="1" customHeight="1" x14ac:dyDescent="0.25">
      <c r="C30026" s="158" t="s">
        <v>547</v>
      </c>
      <c r="D30026" s="159">
        <v>1065.1300000000001</v>
      </c>
    </row>
    <row r="30027" spans="3:4" ht="15" hidden="1" customHeight="1" x14ac:dyDescent="0.25">
      <c r="C30027" s="160" t="s">
        <v>546</v>
      </c>
      <c r="D30027" s="161">
        <v>660.53</v>
      </c>
    </row>
    <row r="30028" spans="3:4" ht="15" hidden="1" customHeight="1" x14ac:dyDescent="0.25">
      <c r="C30028" s="158" t="s">
        <v>307</v>
      </c>
      <c r="D30028" s="159">
        <v>464.93</v>
      </c>
    </row>
    <row r="30029" spans="3:4" ht="15" hidden="1" customHeight="1" x14ac:dyDescent="0.25">
      <c r="C30029" s="160" t="s">
        <v>543</v>
      </c>
      <c r="D30029" s="161">
        <v>1290.96</v>
      </c>
    </row>
    <row r="30030" spans="3:4" ht="15" hidden="1" customHeight="1" x14ac:dyDescent="0.25">
      <c r="C30030" s="158" t="s">
        <v>547</v>
      </c>
      <c r="D30030" s="159">
        <v>1283.08</v>
      </c>
    </row>
    <row r="30031" spans="3:4" ht="15" hidden="1" customHeight="1" x14ac:dyDescent="0.25">
      <c r="C30031" s="160" t="s">
        <v>551</v>
      </c>
      <c r="D30031" s="161">
        <v>614.5</v>
      </c>
    </row>
    <row r="30032" spans="3:4" ht="15" hidden="1" customHeight="1" x14ac:dyDescent="0.25">
      <c r="C30032" s="158" t="s">
        <v>540</v>
      </c>
      <c r="D30032" s="159">
        <v>323.7</v>
      </c>
    </row>
    <row r="30033" spans="3:4" ht="15" hidden="1" customHeight="1" x14ac:dyDescent="0.25">
      <c r="C30033" s="160" t="s">
        <v>552</v>
      </c>
      <c r="D30033" s="161">
        <v>375.65</v>
      </c>
    </row>
    <row r="30034" spans="3:4" ht="15" hidden="1" customHeight="1" x14ac:dyDescent="0.25">
      <c r="C30034" s="158" t="s">
        <v>548</v>
      </c>
      <c r="D30034" s="159">
        <v>1246.28</v>
      </c>
    </row>
    <row r="30035" spans="3:4" ht="15" hidden="1" customHeight="1" x14ac:dyDescent="0.25">
      <c r="C30035" s="160" t="s">
        <v>540</v>
      </c>
      <c r="D30035" s="161">
        <v>234.74</v>
      </c>
    </row>
    <row r="30036" spans="3:4" ht="15" hidden="1" customHeight="1" x14ac:dyDescent="0.25">
      <c r="C30036" s="158" t="s">
        <v>307</v>
      </c>
      <c r="D30036" s="159">
        <v>450.24</v>
      </c>
    </row>
    <row r="30037" spans="3:4" ht="15" hidden="1" customHeight="1" x14ac:dyDescent="0.25">
      <c r="C30037" s="160" t="s">
        <v>550</v>
      </c>
      <c r="D30037" s="161">
        <v>532.22</v>
      </c>
    </row>
    <row r="30038" spans="3:4" ht="15" hidden="1" customHeight="1" x14ac:dyDescent="0.25">
      <c r="C30038" s="158" t="s">
        <v>542</v>
      </c>
      <c r="D30038" s="159">
        <v>1099.99</v>
      </c>
    </row>
    <row r="30039" spans="3:4" ht="15" hidden="1" customHeight="1" x14ac:dyDescent="0.25">
      <c r="C30039" s="160" t="s">
        <v>554</v>
      </c>
      <c r="D30039" s="161">
        <v>388.32</v>
      </c>
    </row>
    <row r="30040" spans="3:4" ht="15" hidden="1" customHeight="1" x14ac:dyDescent="0.25">
      <c r="C30040" s="158" t="s">
        <v>553</v>
      </c>
      <c r="D30040" s="159">
        <v>139.97999999999999</v>
      </c>
    </row>
    <row r="30041" spans="3:4" ht="15" hidden="1" customHeight="1" x14ac:dyDescent="0.25">
      <c r="C30041" s="160" t="s">
        <v>549</v>
      </c>
      <c r="D30041" s="161">
        <v>1037.03</v>
      </c>
    </row>
    <row r="30042" spans="3:4" ht="15" hidden="1" customHeight="1" x14ac:dyDescent="0.25">
      <c r="C30042" s="158" t="s">
        <v>553</v>
      </c>
      <c r="D30042" s="159">
        <v>962.85</v>
      </c>
    </row>
    <row r="30043" spans="3:4" ht="15" hidden="1" customHeight="1" x14ac:dyDescent="0.25">
      <c r="C30043" s="160" t="s">
        <v>312</v>
      </c>
      <c r="D30043" s="161">
        <v>560.4</v>
      </c>
    </row>
    <row r="30044" spans="3:4" ht="15" hidden="1" customHeight="1" x14ac:dyDescent="0.25">
      <c r="C30044" s="158" t="s">
        <v>309</v>
      </c>
      <c r="D30044" s="159">
        <v>752.58</v>
      </c>
    </row>
    <row r="30045" spans="3:4" ht="15" hidden="1" customHeight="1" x14ac:dyDescent="0.25">
      <c r="C30045" s="160" t="s">
        <v>546</v>
      </c>
      <c r="D30045" s="161">
        <v>1195.08</v>
      </c>
    </row>
    <row r="30046" spans="3:4" ht="15" hidden="1" customHeight="1" x14ac:dyDescent="0.25">
      <c r="C30046" s="158" t="s">
        <v>547</v>
      </c>
      <c r="D30046" s="159">
        <v>267.39</v>
      </c>
    </row>
    <row r="30047" spans="3:4" ht="15" hidden="1" customHeight="1" x14ac:dyDescent="0.25">
      <c r="C30047" s="160" t="s">
        <v>553</v>
      </c>
      <c r="D30047" s="161">
        <v>895.26</v>
      </c>
    </row>
    <row r="30048" spans="3:4" ht="15" hidden="1" customHeight="1" x14ac:dyDescent="0.25">
      <c r="C30048" s="158" t="s">
        <v>553</v>
      </c>
      <c r="D30048" s="159">
        <v>563.61</v>
      </c>
    </row>
    <row r="30049" spans="3:4" ht="15" hidden="1" customHeight="1" x14ac:dyDescent="0.25">
      <c r="C30049" s="160" t="s">
        <v>539</v>
      </c>
      <c r="D30049" s="161">
        <v>132.96</v>
      </c>
    </row>
    <row r="30050" spans="3:4" ht="15" hidden="1" customHeight="1" x14ac:dyDescent="0.25">
      <c r="C30050" s="158" t="s">
        <v>307</v>
      </c>
      <c r="D30050" s="159">
        <v>654.53</v>
      </c>
    </row>
    <row r="30051" spans="3:4" ht="15" hidden="1" customHeight="1" x14ac:dyDescent="0.25">
      <c r="C30051" s="160" t="s">
        <v>308</v>
      </c>
      <c r="D30051" s="161">
        <v>321.5</v>
      </c>
    </row>
    <row r="30052" spans="3:4" ht="15" hidden="1" customHeight="1" x14ac:dyDescent="0.25">
      <c r="C30052" s="158" t="s">
        <v>545</v>
      </c>
      <c r="D30052" s="159">
        <v>451.24</v>
      </c>
    </row>
    <row r="30053" spans="3:4" ht="15" hidden="1" customHeight="1" x14ac:dyDescent="0.25">
      <c r="C30053" s="160" t="s">
        <v>543</v>
      </c>
      <c r="D30053" s="161">
        <v>524.26</v>
      </c>
    </row>
    <row r="30054" spans="3:4" ht="15" hidden="1" customHeight="1" x14ac:dyDescent="0.25">
      <c r="C30054" s="158" t="s">
        <v>549</v>
      </c>
      <c r="D30054" s="159">
        <v>1140.8599999999999</v>
      </c>
    </row>
    <row r="30055" spans="3:4" ht="15" hidden="1" customHeight="1" x14ac:dyDescent="0.25">
      <c r="C30055" s="160" t="s">
        <v>308</v>
      </c>
      <c r="D30055" s="161">
        <v>1065.8399999999999</v>
      </c>
    </row>
    <row r="30056" spans="3:4" ht="15" hidden="1" customHeight="1" x14ac:dyDescent="0.25">
      <c r="C30056" s="158" t="s">
        <v>545</v>
      </c>
      <c r="D30056" s="159">
        <v>161.80000000000001</v>
      </c>
    </row>
    <row r="30057" spans="3:4" ht="15" hidden="1" customHeight="1" x14ac:dyDescent="0.25">
      <c r="C30057" s="160" t="s">
        <v>556</v>
      </c>
      <c r="D30057" s="161">
        <v>339.04</v>
      </c>
    </row>
    <row r="30058" spans="3:4" ht="15" hidden="1" customHeight="1" x14ac:dyDescent="0.25">
      <c r="C30058" s="158" t="s">
        <v>312</v>
      </c>
      <c r="D30058" s="159">
        <v>581.99</v>
      </c>
    </row>
    <row r="30059" spans="3:4" ht="15" hidden="1" customHeight="1" x14ac:dyDescent="0.25">
      <c r="C30059" s="160" t="s">
        <v>540</v>
      </c>
      <c r="D30059" s="161">
        <v>1033.75</v>
      </c>
    </row>
    <row r="30060" spans="3:4" ht="15" hidden="1" customHeight="1" x14ac:dyDescent="0.25">
      <c r="C30060" s="158" t="s">
        <v>543</v>
      </c>
      <c r="D30060" s="159">
        <v>836.07</v>
      </c>
    </row>
    <row r="30061" spans="3:4" ht="15" hidden="1" customHeight="1" x14ac:dyDescent="0.25">
      <c r="C30061" s="160" t="s">
        <v>549</v>
      </c>
      <c r="D30061" s="161">
        <v>429.39</v>
      </c>
    </row>
    <row r="30062" spans="3:4" ht="15" hidden="1" customHeight="1" x14ac:dyDescent="0.25">
      <c r="C30062" s="158" t="s">
        <v>544</v>
      </c>
      <c r="D30062" s="159">
        <v>634.51</v>
      </c>
    </row>
    <row r="30063" spans="3:4" ht="15" hidden="1" customHeight="1" x14ac:dyDescent="0.25">
      <c r="C30063" s="160" t="s">
        <v>545</v>
      </c>
      <c r="D30063" s="161">
        <v>992.33</v>
      </c>
    </row>
    <row r="30064" spans="3:4" ht="15" hidden="1" customHeight="1" x14ac:dyDescent="0.25">
      <c r="C30064" s="158" t="s">
        <v>542</v>
      </c>
      <c r="D30064" s="159">
        <v>795.98</v>
      </c>
    </row>
    <row r="30065" spans="3:4" ht="15" hidden="1" customHeight="1" x14ac:dyDescent="0.25">
      <c r="C30065" s="160" t="s">
        <v>552</v>
      </c>
      <c r="D30065" s="161">
        <v>304.20999999999998</v>
      </c>
    </row>
    <row r="30066" spans="3:4" ht="15" hidden="1" customHeight="1" x14ac:dyDescent="0.25">
      <c r="C30066" s="158" t="s">
        <v>546</v>
      </c>
      <c r="D30066" s="159">
        <v>1271.17</v>
      </c>
    </row>
    <row r="30067" spans="3:4" ht="15" hidden="1" customHeight="1" x14ac:dyDescent="0.25">
      <c r="C30067" s="160" t="s">
        <v>547</v>
      </c>
      <c r="D30067" s="161">
        <v>163.41999999999999</v>
      </c>
    </row>
    <row r="30068" spans="3:4" ht="15" hidden="1" customHeight="1" x14ac:dyDescent="0.25">
      <c r="C30068" s="158" t="s">
        <v>543</v>
      </c>
      <c r="D30068" s="159">
        <v>1160.46</v>
      </c>
    </row>
    <row r="30069" spans="3:4" ht="15" hidden="1" customHeight="1" x14ac:dyDescent="0.25">
      <c r="C30069" s="160" t="s">
        <v>547</v>
      </c>
      <c r="D30069" s="161">
        <v>116.39</v>
      </c>
    </row>
    <row r="30070" spans="3:4" ht="15" hidden="1" customHeight="1" x14ac:dyDescent="0.25">
      <c r="C30070" s="158" t="s">
        <v>546</v>
      </c>
      <c r="D30070" s="159">
        <v>1194.5899999999999</v>
      </c>
    </row>
    <row r="30071" spans="3:4" ht="15" hidden="1" customHeight="1" x14ac:dyDescent="0.25">
      <c r="C30071" s="160" t="s">
        <v>545</v>
      </c>
      <c r="D30071" s="161">
        <v>1063.5</v>
      </c>
    </row>
    <row r="30072" spans="3:4" ht="15" hidden="1" customHeight="1" x14ac:dyDescent="0.25">
      <c r="C30072" s="158" t="s">
        <v>558</v>
      </c>
      <c r="D30072" s="159">
        <v>40.32</v>
      </c>
    </row>
    <row r="30073" spans="3:4" ht="15" hidden="1" customHeight="1" x14ac:dyDescent="0.25">
      <c r="C30073" s="160" t="s">
        <v>556</v>
      </c>
      <c r="D30073" s="161">
        <v>530.5</v>
      </c>
    </row>
    <row r="30074" spans="3:4" ht="15" hidden="1" customHeight="1" x14ac:dyDescent="0.25">
      <c r="C30074" s="158" t="s">
        <v>549</v>
      </c>
      <c r="D30074" s="159">
        <v>807.78</v>
      </c>
    </row>
    <row r="30075" spans="3:4" ht="15" hidden="1" customHeight="1" x14ac:dyDescent="0.25">
      <c r="C30075" s="160" t="s">
        <v>545</v>
      </c>
      <c r="D30075" s="161">
        <v>654.57000000000005</v>
      </c>
    </row>
    <row r="30076" spans="3:4" ht="15" hidden="1" customHeight="1" x14ac:dyDescent="0.25">
      <c r="C30076" s="158" t="s">
        <v>539</v>
      </c>
      <c r="D30076" s="159">
        <v>413.18</v>
      </c>
    </row>
    <row r="30077" spans="3:4" ht="15" hidden="1" customHeight="1" x14ac:dyDescent="0.25">
      <c r="C30077" s="160" t="s">
        <v>309</v>
      </c>
      <c r="D30077" s="161">
        <v>793.25</v>
      </c>
    </row>
    <row r="30078" spans="3:4" ht="15" hidden="1" customHeight="1" x14ac:dyDescent="0.25">
      <c r="C30078" s="158" t="s">
        <v>542</v>
      </c>
      <c r="D30078" s="159">
        <v>1006.09</v>
      </c>
    </row>
    <row r="30079" spans="3:4" ht="15" hidden="1" customHeight="1" x14ac:dyDescent="0.25">
      <c r="C30079" s="160" t="s">
        <v>555</v>
      </c>
      <c r="D30079" s="161">
        <v>1297.1099999999999</v>
      </c>
    </row>
    <row r="30080" spans="3:4" ht="15" hidden="1" customHeight="1" x14ac:dyDescent="0.25">
      <c r="C30080" s="158" t="s">
        <v>551</v>
      </c>
      <c r="D30080" s="159">
        <v>888.54</v>
      </c>
    </row>
    <row r="30081" spans="3:4" ht="15" hidden="1" customHeight="1" x14ac:dyDescent="0.25">
      <c r="C30081" s="160" t="s">
        <v>549</v>
      </c>
      <c r="D30081" s="161">
        <v>343.75</v>
      </c>
    </row>
    <row r="30082" spans="3:4" ht="15" hidden="1" customHeight="1" x14ac:dyDescent="0.25">
      <c r="C30082" s="158" t="s">
        <v>544</v>
      </c>
      <c r="D30082" s="159">
        <v>490.23</v>
      </c>
    </row>
    <row r="30083" spans="3:4" ht="15" hidden="1" customHeight="1" x14ac:dyDescent="0.25">
      <c r="C30083" s="160" t="s">
        <v>542</v>
      </c>
      <c r="D30083" s="161">
        <v>782.75</v>
      </c>
    </row>
    <row r="30084" spans="3:4" ht="15" hidden="1" customHeight="1" x14ac:dyDescent="0.25">
      <c r="C30084" s="158" t="s">
        <v>542</v>
      </c>
      <c r="D30084" s="159">
        <v>1021.01</v>
      </c>
    </row>
    <row r="30085" spans="3:4" ht="15" hidden="1" customHeight="1" x14ac:dyDescent="0.25">
      <c r="C30085" s="160" t="s">
        <v>540</v>
      </c>
      <c r="D30085" s="161">
        <v>445.76</v>
      </c>
    </row>
    <row r="30086" spans="3:4" ht="15" hidden="1" customHeight="1" x14ac:dyDescent="0.25">
      <c r="C30086" s="158" t="s">
        <v>543</v>
      </c>
      <c r="D30086" s="159">
        <v>749.17</v>
      </c>
    </row>
    <row r="30087" spans="3:4" ht="15" hidden="1" customHeight="1" x14ac:dyDescent="0.25">
      <c r="C30087" s="160" t="s">
        <v>542</v>
      </c>
      <c r="D30087" s="161">
        <v>934.49</v>
      </c>
    </row>
    <row r="30088" spans="3:4" ht="15" hidden="1" customHeight="1" x14ac:dyDescent="0.25">
      <c r="C30088" s="158" t="s">
        <v>549</v>
      </c>
      <c r="D30088" s="159">
        <v>580.04999999999995</v>
      </c>
    </row>
    <row r="30089" spans="3:4" ht="15" hidden="1" customHeight="1" x14ac:dyDescent="0.25">
      <c r="C30089" s="160" t="s">
        <v>557</v>
      </c>
      <c r="D30089" s="161">
        <v>711.17</v>
      </c>
    </row>
    <row r="30090" spans="3:4" ht="15" hidden="1" customHeight="1" x14ac:dyDescent="0.25">
      <c r="C30090" s="158" t="s">
        <v>539</v>
      </c>
      <c r="D30090" s="159">
        <v>476.81</v>
      </c>
    </row>
    <row r="30091" spans="3:4" ht="15" hidden="1" customHeight="1" x14ac:dyDescent="0.25">
      <c r="C30091" s="160" t="s">
        <v>308</v>
      </c>
      <c r="D30091" s="161">
        <v>682.39</v>
      </c>
    </row>
    <row r="30092" spans="3:4" ht="15" hidden="1" customHeight="1" x14ac:dyDescent="0.25">
      <c r="C30092" s="158" t="s">
        <v>547</v>
      </c>
      <c r="D30092" s="159">
        <v>331.91</v>
      </c>
    </row>
    <row r="30093" spans="3:4" ht="15" hidden="1" customHeight="1" x14ac:dyDescent="0.25">
      <c r="C30093" s="160" t="s">
        <v>557</v>
      </c>
      <c r="D30093" s="161">
        <v>693.76</v>
      </c>
    </row>
    <row r="30094" spans="3:4" ht="15" hidden="1" customHeight="1" x14ac:dyDescent="0.25">
      <c r="C30094" s="158" t="s">
        <v>542</v>
      </c>
      <c r="D30094" s="159">
        <v>947.87</v>
      </c>
    </row>
    <row r="30095" spans="3:4" ht="15" hidden="1" customHeight="1" x14ac:dyDescent="0.25">
      <c r="C30095" s="160" t="s">
        <v>539</v>
      </c>
      <c r="D30095" s="161">
        <v>613.02</v>
      </c>
    </row>
    <row r="30096" spans="3:4" ht="15" hidden="1" customHeight="1" x14ac:dyDescent="0.25">
      <c r="C30096" s="158" t="s">
        <v>548</v>
      </c>
      <c r="D30096" s="159">
        <v>860.72</v>
      </c>
    </row>
    <row r="30097" spans="3:4" ht="15" hidden="1" customHeight="1" x14ac:dyDescent="0.25">
      <c r="C30097" s="160" t="s">
        <v>312</v>
      </c>
      <c r="D30097" s="161">
        <v>433.54</v>
      </c>
    </row>
    <row r="30098" spans="3:4" ht="15" hidden="1" customHeight="1" x14ac:dyDescent="0.25">
      <c r="C30098" s="158" t="s">
        <v>543</v>
      </c>
      <c r="D30098" s="159">
        <v>866.08</v>
      </c>
    </row>
    <row r="30099" spans="3:4" ht="15" hidden="1" customHeight="1" x14ac:dyDescent="0.25">
      <c r="C30099" s="160" t="s">
        <v>542</v>
      </c>
      <c r="D30099" s="161">
        <v>808.72</v>
      </c>
    </row>
    <row r="30100" spans="3:4" ht="15" hidden="1" customHeight="1" x14ac:dyDescent="0.25">
      <c r="C30100" s="158" t="s">
        <v>539</v>
      </c>
      <c r="D30100" s="159">
        <v>936.38</v>
      </c>
    </row>
    <row r="30101" spans="3:4" ht="15" hidden="1" customHeight="1" x14ac:dyDescent="0.25">
      <c r="C30101" s="160" t="s">
        <v>312</v>
      </c>
      <c r="D30101" s="161">
        <v>699.7</v>
      </c>
    </row>
    <row r="30102" spans="3:4" ht="15" hidden="1" customHeight="1" x14ac:dyDescent="0.25">
      <c r="C30102" s="158" t="s">
        <v>539</v>
      </c>
      <c r="D30102" s="159">
        <v>573.45000000000005</v>
      </c>
    </row>
    <row r="30103" spans="3:4" ht="15" hidden="1" customHeight="1" x14ac:dyDescent="0.25">
      <c r="C30103" s="160" t="s">
        <v>557</v>
      </c>
      <c r="D30103" s="161">
        <v>746.2</v>
      </c>
    </row>
    <row r="30104" spans="3:4" ht="15" hidden="1" customHeight="1" x14ac:dyDescent="0.25">
      <c r="C30104" s="158" t="s">
        <v>549</v>
      </c>
      <c r="D30104" s="159">
        <v>900.29</v>
      </c>
    </row>
    <row r="30105" spans="3:4" ht="15" hidden="1" customHeight="1" x14ac:dyDescent="0.25">
      <c r="C30105" s="160" t="s">
        <v>541</v>
      </c>
      <c r="D30105" s="161">
        <v>652.77</v>
      </c>
    </row>
    <row r="30106" spans="3:4" ht="15" hidden="1" customHeight="1" x14ac:dyDescent="0.25">
      <c r="C30106" s="158" t="s">
        <v>539</v>
      </c>
      <c r="D30106" s="159">
        <v>1243.3499999999999</v>
      </c>
    </row>
    <row r="30107" spans="3:4" ht="15" hidden="1" customHeight="1" x14ac:dyDescent="0.25">
      <c r="C30107" s="160" t="s">
        <v>553</v>
      </c>
      <c r="D30107" s="161">
        <v>209.78</v>
      </c>
    </row>
    <row r="30108" spans="3:4" ht="15" hidden="1" customHeight="1" x14ac:dyDescent="0.25">
      <c r="C30108" s="158" t="s">
        <v>551</v>
      </c>
      <c r="D30108" s="159">
        <v>961.53</v>
      </c>
    </row>
    <row r="30109" spans="3:4" ht="15" hidden="1" customHeight="1" x14ac:dyDescent="0.25">
      <c r="C30109" s="160" t="s">
        <v>551</v>
      </c>
      <c r="D30109" s="161">
        <v>756.15</v>
      </c>
    </row>
    <row r="30110" spans="3:4" ht="15" hidden="1" customHeight="1" x14ac:dyDescent="0.25">
      <c r="C30110" s="158" t="s">
        <v>543</v>
      </c>
      <c r="D30110" s="159">
        <v>824.78</v>
      </c>
    </row>
    <row r="30111" spans="3:4" ht="15" hidden="1" customHeight="1" x14ac:dyDescent="0.25">
      <c r="C30111" s="160" t="s">
        <v>552</v>
      </c>
      <c r="D30111" s="161">
        <v>462.75</v>
      </c>
    </row>
    <row r="30112" spans="3:4" ht="15" hidden="1" customHeight="1" x14ac:dyDescent="0.25">
      <c r="C30112" s="158" t="s">
        <v>547</v>
      </c>
      <c r="D30112" s="159">
        <v>1144.6199999999999</v>
      </c>
    </row>
    <row r="30113" spans="3:4" ht="15" hidden="1" customHeight="1" x14ac:dyDescent="0.25">
      <c r="C30113" s="160" t="s">
        <v>540</v>
      </c>
      <c r="D30113" s="161">
        <v>340.68</v>
      </c>
    </row>
    <row r="30114" spans="3:4" ht="15" hidden="1" customHeight="1" x14ac:dyDescent="0.25">
      <c r="C30114" s="158" t="s">
        <v>555</v>
      </c>
      <c r="D30114" s="159">
        <v>951.2</v>
      </c>
    </row>
    <row r="30115" spans="3:4" ht="15" hidden="1" customHeight="1" x14ac:dyDescent="0.25">
      <c r="C30115" s="160" t="s">
        <v>549</v>
      </c>
      <c r="D30115" s="161">
        <v>297.24</v>
      </c>
    </row>
    <row r="30116" spans="3:4" ht="15" hidden="1" customHeight="1" x14ac:dyDescent="0.25">
      <c r="C30116" s="158" t="s">
        <v>307</v>
      </c>
      <c r="D30116" s="159">
        <v>202.88</v>
      </c>
    </row>
    <row r="30117" spans="3:4" ht="15" hidden="1" customHeight="1" x14ac:dyDescent="0.25">
      <c r="C30117" s="160" t="s">
        <v>554</v>
      </c>
      <c r="D30117" s="161">
        <v>582.32000000000005</v>
      </c>
    </row>
    <row r="30118" spans="3:4" ht="15" hidden="1" customHeight="1" x14ac:dyDescent="0.25">
      <c r="C30118" s="158" t="s">
        <v>309</v>
      </c>
      <c r="D30118" s="159">
        <v>807.34</v>
      </c>
    </row>
    <row r="30119" spans="3:4" ht="15" hidden="1" customHeight="1" x14ac:dyDescent="0.25">
      <c r="C30119" s="160" t="s">
        <v>307</v>
      </c>
      <c r="D30119" s="161">
        <v>708.49</v>
      </c>
    </row>
    <row r="30120" spans="3:4" ht="15" hidden="1" customHeight="1" x14ac:dyDescent="0.25">
      <c r="C30120" s="158" t="s">
        <v>556</v>
      </c>
      <c r="D30120" s="159">
        <v>589.44000000000005</v>
      </c>
    </row>
    <row r="30121" spans="3:4" ht="15" hidden="1" customHeight="1" x14ac:dyDescent="0.25">
      <c r="C30121" s="160" t="s">
        <v>312</v>
      </c>
      <c r="D30121" s="161">
        <v>500.09</v>
      </c>
    </row>
    <row r="30122" spans="3:4" ht="15" hidden="1" customHeight="1" x14ac:dyDescent="0.25">
      <c r="C30122" s="158" t="s">
        <v>312</v>
      </c>
      <c r="D30122" s="159">
        <v>1055.71</v>
      </c>
    </row>
    <row r="30123" spans="3:4" ht="15" hidden="1" customHeight="1" x14ac:dyDescent="0.25">
      <c r="C30123" s="160" t="s">
        <v>551</v>
      </c>
      <c r="D30123" s="161">
        <v>547.30999999999995</v>
      </c>
    </row>
    <row r="30124" spans="3:4" ht="15" hidden="1" customHeight="1" x14ac:dyDescent="0.25">
      <c r="C30124" s="158" t="s">
        <v>540</v>
      </c>
      <c r="D30124" s="159">
        <v>1289.5</v>
      </c>
    </row>
    <row r="30125" spans="3:4" ht="15" hidden="1" customHeight="1" x14ac:dyDescent="0.25">
      <c r="C30125" s="160" t="s">
        <v>553</v>
      </c>
      <c r="D30125" s="161">
        <v>78.099999999999994</v>
      </c>
    </row>
    <row r="30126" spans="3:4" ht="15" hidden="1" customHeight="1" x14ac:dyDescent="0.25">
      <c r="C30126" s="158" t="s">
        <v>553</v>
      </c>
      <c r="D30126" s="159">
        <v>485.63</v>
      </c>
    </row>
    <row r="30127" spans="3:4" ht="15" hidden="1" customHeight="1" x14ac:dyDescent="0.25">
      <c r="C30127" s="160" t="s">
        <v>551</v>
      </c>
      <c r="D30127" s="161">
        <v>721.77</v>
      </c>
    </row>
    <row r="30128" spans="3:4" ht="15" hidden="1" customHeight="1" x14ac:dyDescent="0.25">
      <c r="C30128" s="158" t="s">
        <v>552</v>
      </c>
      <c r="D30128" s="159">
        <v>1274.04</v>
      </c>
    </row>
    <row r="30129" spans="3:4" ht="15" hidden="1" customHeight="1" x14ac:dyDescent="0.25">
      <c r="C30129" s="160" t="s">
        <v>540</v>
      </c>
      <c r="D30129" s="161">
        <v>1220.54</v>
      </c>
    </row>
    <row r="30130" spans="3:4" ht="15" hidden="1" customHeight="1" x14ac:dyDescent="0.25">
      <c r="C30130" s="158" t="s">
        <v>550</v>
      </c>
      <c r="D30130" s="159">
        <v>464.44</v>
      </c>
    </row>
    <row r="30131" spans="3:4" ht="15" hidden="1" customHeight="1" x14ac:dyDescent="0.25">
      <c r="C30131" s="160" t="s">
        <v>553</v>
      </c>
      <c r="D30131" s="161">
        <v>690.26</v>
      </c>
    </row>
    <row r="30132" spans="3:4" ht="15" hidden="1" customHeight="1" x14ac:dyDescent="0.25">
      <c r="C30132" s="158" t="s">
        <v>542</v>
      </c>
      <c r="D30132" s="159">
        <v>212.44</v>
      </c>
    </row>
    <row r="30133" spans="3:4" ht="15" hidden="1" customHeight="1" x14ac:dyDescent="0.25">
      <c r="C30133" s="160" t="s">
        <v>548</v>
      </c>
      <c r="D30133" s="161">
        <v>1246.99</v>
      </c>
    </row>
    <row r="30134" spans="3:4" ht="15" hidden="1" customHeight="1" x14ac:dyDescent="0.25">
      <c r="C30134" s="158" t="s">
        <v>551</v>
      </c>
      <c r="D30134" s="159">
        <v>357.26</v>
      </c>
    </row>
    <row r="30135" spans="3:4" ht="15" hidden="1" customHeight="1" x14ac:dyDescent="0.25">
      <c r="C30135" s="160" t="s">
        <v>543</v>
      </c>
      <c r="D30135" s="161">
        <v>52.76</v>
      </c>
    </row>
    <row r="30136" spans="3:4" ht="15" hidden="1" customHeight="1" x14ac:dyDescent="0.25">
      <c r="C30136" s="158" t="s">
        <v>539</v>
      </c>
      <c r="D30136" s="159">
        <v>793.85</v>
      </c>
    </row>
    <row r="30137" spans="3:4" ht="15" hidden="1" customHeight="1" x14ac:dyDescent="0.25">
      <c r="C30137" s="160" t="s">
        <v>541</v>
      </c>
      <c r="D30137" s="161">
        <v>81.81</v>
      </c>
    </row>
    <row r="30138" spans="3:4" ht="15" hidden="1" customHeight="1" x14ac:dyDescent="0.25">
      <c r="C30138" s="158" t="s">
        <v>555</v>
      </c>
      <c r="D30138" s="159">
        <v>466.99</v>
      </c>
    </row>
    <row r="30139" spans="3:4" ht="15" hidden="1" customHeight="1" x14ac:dyDescent="0.25">
      <c r="C30139" s="160" t="s">
        <v>307</v>
      </c>
      <c r="D30139" s="161">
        <v>1080.68</v>
      </c>
    </row>
    <row r="30140" spans="3:4" ht="15" hidden="1" customHeight="1" x14ac:dyDescent="0.25">
      <c r="C30140" s="158" t="s">
        <v>312</v>
      </c>
      <c r="D30140" s="159">
        <v>834.09</v>
      </c>
    </row>
    <row r="30141" spans="3:4" ht="15" hidden="1" customHeight="1" x14ac:dyDescent="0.25">
      <c r="C30141" s="160" t="s">
        <v>547</v>
      </c>
      <c r="D30141" s="161">
        <v>1216.9100000000001</v>
      </c>
    </row>
    <row r="30142" spans="3:4" ht="15" hidden="1" customHeight="1" x14ac:dyDescent="0.25">
      <c r="C30142" s="158" t="s">
        <v>542</v>
      </c>
      <c r="D30142" s="159">
        <v>1122.8900000000001</v>
      </c>
    </row>
    <row r="30143" spans="3:4" ht="15" hidden="1" customHeight="1" x14ac:dyDescent="0.25">
      <c r="C30143" s="160" t="s">
        <v>551</v>
      </c>
      <c r="D30143" s="161">
        <v>1261.3599999999999</v>
      </c>
    </row>
    <row r="30144" spans="3:4" ht="15" hidden="1" customHeight="1" x14ac:dyDescent="0.25">
      <c r="C30144" s="158" t="s">
        <v>543</v>
      </c>
      <c r="D30144" s="159">
        <v>1002.26</v>
      </c>
    </row>
    <row r="30145" spans="3:4" ht="15" hidden="1" customHeight="1" x14ac:dyDescent="0.25">
      <c r="C30145" s="160" t="s">
        <v>539</v>
      </c>
      <c r="D30145" s="161">
        <v>566.27</v>
      </c>
    </row>
    <row r="30146" spans="3:4" ht="15" hidden="1" customHeight="1" x14ac:dyDescent="0.25">
      <c r="C30146" s="158" t="s">
        <v>307</v>
      </c>
      <c r="D30146" s="159">
        <v>734.53</v>
      </c>
    </row>
    <row r="30147" spans="3:4" ht="15" hidden="1" customHeight="1" x14ac:dyDescent="0.25">
      <c r="C30147" s="160" t="s">
        <v>547</v>
      </c>
      <c r="D30147" s="161">
        <v>312.08</v>
      </c>
    </row>
    <row r="30148" spans="3:4" ht="15" hidden="1" customHeight="1" x14ac:dyDescent="0.25">
      <c r="C30148" s="158" t="s">
        <v>551</v>
      </c>
      <c r="D30148" s="159">
        <v>853.35</v>
      </c>
    </row>
    <row r="30149" spans="3:4" ht="15" hidden="1" customHeight="1" x14ac:dyDescent="0.25">
      <c r="C30149" s="160" t="s">
        <v>543</v>
      </c>
      <c r="D30149" s="161">
        <v>380.66</v>
      </c>
    </row>
    <row r="30150" spans="3:4" ht="15" hidden="1" customHeight="1" x14ac:dyDescent="0.25">
      <c r="C30150" s="158" t="s">
        <v>547</v>
      </c>
      <c r="D30150" s="159">
        <v>737.32</v>
      </c>
    </row>
    <row r="30151" spans="3:4" ht="15" hidden="1" customHeight="1" x14ac:dyDescent="0.25">
      <c r="C30151" s="160" t="s">
        <v>543</v>
      </c>
      <c r="D30151" s="161">
        <v>589.67999999999995</v>
      </c>
    </row>
    <row r="30152" spans="3:4" ht="15" hidden="1" customHeight="1" x14ac:dyDescent="0.25">
      <c r="C30152" s="158" t="s">
        <v>309</v>
      </c>
      <c r="D30152" s="159">
        <v>432.05</v>
      </c>
    </row>
    <row r="30153" spans="3:4" ht="15" hidden="1" customHeight="1" x14ac:dyDescent="0.25">
      <c r="C30153" s="160" t="s">
        <v>552</v>
      </c>
      <c r="D30153" s="161">
        <v>297.02999999999997</v>
      </c>
    </row>
    <row r="30154" spans="3:4" ht="15" hidden="1" customHeight="1" x14ac:dyDescent="0.25">
      <c r="C30154" s="158" t="s">
        <v>308</v>
      </c>
      <c r="D30154" s="159">
        <v>577.04</v>
      </c>
    </row>
    <row r="30155" spans="3:4" ht="15" hidden="1" customHeight="1" x14ac:dyDescent="0.25">
      <c r="C30155" s="160" t="s">
        <v>553</v>
      </c>
      <c r="D30155" s="161">
        <v>599.79999999999995</v>
      </c>
    </row>
    <row r="30156" spans="3:4" ht="15" hidden="1" customHeight="1" x14ac:dyDescent="0.25">
      <c r="C30156" s="158" t="s">
        <v>309</v>
      </c>
      <c r="D30156" s="159">
        <v>704.91</v>
      </c>
    </row>
    <row r="30157" spans="3:4" ht="15" hidden="1" customHeight="1" x14ac:dyDescent="0.25">
      <c r="C30157" s="160" t="s">
        <v>547</v>
      </c>
      <c r="D30157" s="161">
        <v>618.33000000000004</v>
      </c>
    </row>
    <row r="30158" spans="3:4" ht="15" hidden="1" customHeight="1" x14ac:dyDescent="0.25">
      <c r="C30158" s="158" t="s">
        <v>543</v>
      </c>
      <c r="D30158" s="159">
        <v>999.51</v>
      </c>
    </row>
    <row r="30159" spans="3:4" ht="15" hidden="1" customHeight="1" x14ac:dyDescent="0.25">
      <c r="C30159" s="160" t="s">
        <v>547</v>
      </c>
      <c r="D30159" s="161">
        <v>1102.5899999999999</v>
      </c>
    </row>
    <row r="30160" spans="3:4" ht="15" hidden="1" customHeight="1" x14ac:dyDescent="0.25">
      <c r="C30160" s="158" t="s">
        <v>545</v>
      </c>
      <c r="D30160" s="159">
        <v>1055.52</v>
      </c>
    </row>
    <row r="30161" spans="3:4" ht="15" hidden="1" customHeight="1" x14ac:dyDescent="0.25">
      <c r="C30161" s="160" t="s">
        <v>308</v>
      </c>
      <c r="D30161" s="161">
        <v>530.39</v>
      </c>
    </row>
    <row r="30162" spans="3:4" ht="15" hidden="1" customHeight="1" x14ac:dyDescent="0.25">
      <c r="C30162" s="158" t="s">
        <v>553</v>
      </c>
      <c r="D30162" s="159">
        <v>663.35</v>
      </c>
    </row>
    <row r="30163" spans="3:4" ht="15" hidden="1" customHeight="1" x14ac:dyDescent="0.25">
      <c r="C30163" s="160" t="s">
        <v>308</v>
      </c>
      <c r="D30163" s="161">
        <v>597.08000000000004</v>
      </c>
    </row>
    <row r="30164" spans="3:4" ht="15" hidden="1" customHeight="1" x14ac:dyDescent="0.25">
      <c r="C30164" s="158" t="s">
        <v>554</v>
      </c>
      <c r="D30164" s="159">
        <v>585.24</v>
      </c>
    </row>
    <row r="30165" spans="3:4" ht="15" hidden="1" customHeight="1" x14ac:dyDescent="0.25">
      <c r="C30165" s="160" t="s">
        <v>545</v>
      </c>
      <c r="D30165" s="161">
        <v>157.41999999999999</v>
      </c>
    </row>
    <row r="30166" spans="3:4" ht="15" hidden="1" customHeight="1" x14ac:dyDescent="0.25">
      <c r="C30166" s="158" t="s">
        <v>309</v>
      </c>
      <c r="D30166" s="159">
        <v>946.05</v>
      </c>
    </row>
    <row r="30167" spans="3:4" ht="15" hidden="1" customHeight="1" x14ac:dyDescent="0.25">
      <c r="C30167" s="160" t="s">
        <v>308</v>
      </c>
      <c r="D30167" s="161">
        <v>498.03</v>
      </c>
    </row>
    <row r="30168" spans="3:4" ht="15" hidden="1" customHeight="1" x14ac:dyDescent="0.25">
      <c r="C30168" s="158" t="s">
        <v>543</v>
      </c>
      <c r="D30168" s="159">
        <v>224.95</v>
      </c>
    </row>
    <row r="30169" spans="3:4" ht="15" hidden="1" customHeight="1" x14ac:dyDescent="0.25">
      <c r="C30169" s="160" t="s">
        <v>546</v>
      </c>
      <c r="D30169" s="161">
        <v>296.44</v>
      </c>
    </row>
    <row r="30170" spans="3:4" ht="15" hidden="1" customHeight="1" x14ac:dyDescent="0.25">
      <c r="C30170" s="158" t="s">
        <v>308</v>
      </c>
      <c r="D30170" s="159">
        <v>669.39</v>
      </c>
    </row>
    <row r="30171" spans="3:4" ht="15" hidden="1" customHeight="1" x14ac:dyDescent="0.25">
      <c r="C30171" s="160" t="s">
        <v>543</v>
      </c>
      <c r="D30171" s="161">
        <v>436.6</v>
      </c>
    </row>
    <row r="30172" spans="3:4" ht="15" hidden="1" customHeight="1" x14ac:dyDescent="0.25">
      <c r="C30172" s="158" t="s">
        <v>540</v>
      </c>
      <c r="D30172" s="159">
        <v>590.01</v>
      </c>
    </row>
    <row r="30173" spans="3:4" ht="15" hidden="1" customHeight="1" x14ac:dyDescent="0.25">
      <c r="C30173" s="160" t="s">
        <v>312</v>
      </c>
      <c r="D30173" s="161">
        <v>465.87</v>
      </c>
    </row>
    <row r="30174" spans="3:4" ht="15" hidden="1" customHeight="1" x14ac:dyDescent="0.25">
      <c r="C30174" s="158" t="s">
        <v>552</v>
      </c>
      <c r="D30174" s="159">
        <v>282.22000000000003</v>
      </c>
    </row>
    <row r="30175" spans="3:4" ht="15" hidden="1" customHeight="1" x14ac:dyDescent="0.25">
      <c r="C30175" s="160" t="s">
        <v>552</v>
      </c>
      <c r="D30175" s="161">
        <v>148.01</v>
      </c>
    </row>
    <row r="30176" spans="3:4" ht="15" hidden="1" customHeight="1" x14ac:dyDescent="0.25">
      <c r="C30176" s="158" t="s">
        <v>307</v>
      </c>
      <c r="D30176" s="159">
        <v>764.07</v>
      </c>
    </row>
    <row r="30177" spans="3:4" ht="15" hidden="1" customHeight="1" x14ac:dyDescent="0.25">
      <c r="C30177" s="160" t="s">
        <v>545</v>
      </c>
      <c r="D30177" s="161">
        <v>373.22</v>
      </c>
    </row>
    <row r="30178" spans="3:4" ht="15" hidden="1" customHeight="1" x14ac:dyDescent="0.25">
      <c r="C30178" s="158" t="s">
        <v>541</v>
      </c>
      <c r="D30178" s="159">
        <v>909.33</v>
      </c>
    </row>
    <row r="30179" spans="3:4" ht="15" hidden="1" customHeight="1" x14ac:dyDescent="0.25">
      <c r="C30179" s="160" t="s">
        <v>541</v>
      </c>
      <c r="D30179" s="161">
        <v>673.45</v>
      </c>
    </row>
    <row r="30180" spans="3:4" ht="15" hidden="1" customHeight="1" x14ac:dyDescent="0.25">
      <c r="C30180" s="158" t="s">
        <v>552</v>
      </c>
      <c r="D30180" s="159">
        <v>850.71</v>
      </c>
    </row>
    <row r="30181" spans="3:4" ht="15" hidden="1" customHeight="1" x14ac:dyDescent="0.25">
      <c r="C30181" s="160" t="s">
        <v>549</v>
      </c>
      <c r="D30181" s="161">
        <v>492.95</v>
      </c>
    </row>
    <row r="30182" spans="3:4" ht="15" hidden="1" customHeight="1" x14ac:dyDescent="0.25">
      <c r="C30182" s="158" t="s">
        <v>548</v>
      </c>
      <c r="D30182" s="159">
        <v>1223.19</v>
      </c>
    </row>
    <row r="30183" spans="3:4" ht="15" hidden="1" customHeight="1" x14ac:dyDescent="0.25">
      <c r="C30183" s="160" t="s">
        <v>307</v>
      </c>
      <c r="D30183" s="161">
        <v>143.58000000000001</v>
      </c>
    </row>
    <row r="30184" spans="3:4" ht="15" hidden="1" customHeight="1" x14ac:dyDescent="0.25">
      <c r="C30184" s="158" t="s">
        <v>539</v>
      </c>
      <c r="D30184" s="159">
        <v>602.77</v>
      </c>
    </row>
    <row r="30185" spans="3:4" ht="15" hidden="1" customHeight="1" x14ac:dyDescent="0.25">
      <c r="C30185" s="160" t="s">
        <v>553</v>
      </c>
      <c r="D30185" s="161">
        <v>534.52</v>
      </c>
    </row>
    <row r="30186" spans="3:4" ht="15" hidden="1" customHeight="1" x14ac:dyDescent="0.25">
      <c r="C30186" s="158" t="s">
        <v>545</v>
      </c>
      <c r="D30186" s="159">
        <v>1086.44</v>
      </c>
    </row>
    <row r="30187" spans="3:4" ht="15" hidden="1" customHeight="1" x14ac:dyDescent="0.25">
      <c r="C30187" s="160" t="s">
        <v>553</v>
      </c>
      <c r="D30187" s="161">
        <v>133.04</v>
      </c>
    </row>
    <row r="30188" spans="3:4" ht="15" hidden="1" customHeight="1" x14ac:dyDescent="0.25">
      <c r="C30188" s="158" t="s">
        <v>546</v>
      </c>
      <c r="D30188" s="159">
        <v>685.9</v>
      </c>
    </row>
    <row r="30189" spans="3:4" ht="15" hidden="1" customHeight="1" x14ac:dyDescent="0.25">
      <c r="C30189" s="160" t="s">
        <v>312</v>
      </c>
      <c r="D30189" s="161">
        <v>1055.07</v>
      </c>
    </row>
    <row r="30190" spans="3:4" ht="15" hidden="1" customHeight="1" x14ac:dyDescent="0.25">
      <c r="C30190" s="158" t="s">
        <v>543</v>
      </c>
      <c r="D30190" s="159">
        <v>1108.6300000000001</v>
      </c>
    </row>
    <row r="30191" spans="3:4" ht="15" hidden="1" customHeight="1" x14ac:dyDescent="0.25">
      <c r="C30191" s="160" t="s">
        <v>540</v>
      </c>
      <c r="D30191" s="161">
        <v>520.99</v>
      </c>
    </row>
    <row r="30192" spans="3:4" ht="15" hidden="1" customHeight="1" x14ac:dyDescent="0.25">
      <c r="C30192" s="158" t="s">
        <v>542</v>
      </c>
      <c r="D30192" s="159">
        <v>1265.23</v>
      </c>
    </row>
    <row r="30193" spans="3:4" ht="15" hidden="1" customHeight="1" x14ac:dyDescent="0.25">
      <c r="C30193" s="160" t="s">
        <v>545</v>
      </c>
      <c r="D30193" s="161">
        <v>336.6</v>
      </c>
    </row>
    <row r="30194" spans="3:4" ht="15" hidden="1" customHeight="1" x14ac:dyDescent="0.25">
      <c r="C30194" s="158" t="s">
        <v>546</v>
      </c>
      <c r="D30194" s="159">
        <v>1141.74</v>
      </c>
    </row>
    <row r="30195" spans="3:4" ht="15" hidden="1" customHeight="1" x14ac:dyDescent="0.25">
      <c r="C30195" s="160" t="s">
        <v>551</v>
      </c>
      <c r="D30195" s="161">
        <v>146.55000000000001</v>
      </c>
    </row>
    <row r="30196" spans="3:4" ht="15" hidden="1" customHeight="1" x14ac:dyDescent="0.25">
      <c r="C30196" s="158" t="s">
        <v>540</v>
      </c>
      <c r="D30196" s="159">
        <v>1254.67</v>
      </c>
    </row>
    <row r="30197" spans="3:4" ht="15" hidden="1" customHeight="1" x14ac:dyDescent="0.25">
      <c r="C30197" s="160" t="s">
        <v>551</v>
      </c>
      <c r="D30197" s="161">
        <v>637.79</v>
      </c>
    </row>
    <row r="30198" spans="3:4" ht="15" hidden="1" customHeight="1" x14ac:dyDescent="0.25">
      <c r="C30198" s="158" t="s">
        <v>540</v>
      </c>
      <c r="D30198" s="159">
        <v>256.07</v>
      </c>
    </row>
    <row r="30199" spans="3:4" ht="15" hidden="1" customHeight="1" x14ac:dyDescent="0.25">
      <c r="C30199" s="160" t="s">
        <v>312</v>
      </c>
      <c r="D30199" s="161">
        <v>473.42</v>
      </c>
    </row>
    <row r="30200" spans="3:4" ht="15" hidden="1" customHeight="1" x14ac:dyDescent="0.25">
      <c r="C30200" s="158" t="s">
        <v>545</v>
      </c>
      <c r="D30200" s="159">
        <v>1128.83</v>
      </c>
    </row>
    <row r="30201" spans="3:4" ht="15" hidden="1" customHeight="1" x14ac:dyDescent="0.25">
      <c r="C30201" s="160" t="s">
        <v>547</v>
      </c>
      <c r="D30201" s="161">
        <v>974.94</v>
      </c>
    </row>
    <row r="30202" spans="3:4" ht="15" hidden="1" customHeight="1" x14ac:dyDescent="0.25">
      <c r="C30202" s="158" t="s">
        <v>539</v>
      </c>
      <c r="D30202" s="159">
        <v>458.2</v>
      </c>
    </row>
    <row r="30203" spans="3:4" ht="15" hidden="1" customHeight="1" x14ac:dyDescent="0.25">
      <c r="C30203" s="160" t="s">
        <v>308</v>
      </c>
      <c r="D30203" s="161">
        <v>326.11</v>
      </c>
    </row>
    <row r="30204" spans="3:4" ht="15" hidden="1" customHeight="1" x14ac:dyDescent="0.25">
      <c r="C30204" s="158" t="s">
        <v>542</v>
      </c>
      <c r="D30204" s="159">
        <v>591.4</v>
      </c>
    </row>
    <row r="30205" spans="3:4" ht="15" hidden="1" customHeight="1" x14ac:dyDescent="0.25">
      <c r="C30205" s="160" t="s">
        <v>308</v>
      </c>
      <c r="D30205" s="161">
        <v>479.82</v>
      </c>
    </row>
    <row r="30206" spans="3:4" ht="15" hidden="1" customHeight="1" x14ac:dyDescent="0.25">
      <c r="C30206" s="158" t="s">
        <v>544</v>
      </c>
      <c r="D30206" s="159">
        <v>396.11</v>
      </c>
    </row>
    <row r="30207" spans="3:4" ht="15" hidden="1" customHeight="1" x14ac:dyDescent="0.25">
      <c r="C30207" s="160" t="s">
        <v>543</v>
      </c>
      <c r="D30207" s="161">
        <v>1249.22</v>
      </c>
    </row>
    <row r="30208" spans="3:4" ht="15" hidden="1" customHeight="1" x14ac:dyDescent="0.25">
      <c r="C30208" s="158" t="s">
        <v>539</v>
      </c>
      <c r="D30208" s="159">
        <v>701.61</v>
      </c>
    </row>
    <row r="30209" spans="3:4" ht="15" hidden="1" customHeight="1" x14ac:dyDescent="0.25">
      <c r="C30209" s="160" t="s">
        <v>308</v>
      </c>
      <c r="D30209" s="161">
        <v>228.43</v>
      </c>
    </row>
    <row r="30210" spans="3:4" ht="15" hidden="1" customHeight="1" x14ac:dyDescent="0.25">
      <c r="C30210" s="158" t="s">
        <v>544</v>
      </c>
      <c r="D30210" s="159">
        <v>390.97</v>
      </c>
    </row>
    <row r="30211" spans="3:4" ht="15" hidden="1" customHeight="1" x14ac:dyDescent="0.25">
      <c r="C30211" s="160" t="s">
        <v>553</v>
      </c>
      <c r="D30211" s="161">
        <v>1083.28</v>
      </c>
    </row>
    <row r="30212" spans="3:4" ht="15" hidden="1" customHeight="1" x14ac:dyDescent="0.25">
      <c r="C30212" s="158" t="s">
        <v>551</v>
      </c>
      <c r="D30212" s="159">
        <v>810.62</v>
      </c>
    </row>
    <row r="30213" spans="3:4" ht="15" hidden="1" customHeight="1" x14ac:dyDescent="0.25">
      <c r="C30213" s="160" t="s">
        <v>307</v>
      </c>
      <c r="D30213" s="161">
        <v>832.18</v>
      </c>
    </row>
    <row r="30214" spans="3:4" ht="15" hidden="1" customHeight="1" x14ac:dyDescent="0.25">
      <c r="C30214" s="158" t="s">
        <v>549</v>
      </c>
      <c r="D30214" s="159">
        <v>635.91</v>
      </c>
    </row>
    <row r="30215" spans="3:4" ht="15" hidden="1" customHeight="1" x14ac:dyDescent="0.25">
      <c r="C30215" s="160" t="s">
        <v>540</v>
      </c>
      <c r="D30215" s="161">
        <v>849.26</v>
      </c>
    </row>
    <row r="30216" spans="3:4" ht="15" hidden="1" customHeight="1" x14ac:dyDescent="0.25">
      <c r="C30216" s="158" t="s">
        <v>540</v>
      </c>
      <c r="D30216" s="159">
        <v>944.59</v>
      </c>
    </row>
    <row r="30217" spans="3:4" ht="15" hidden="1" customHeight="1" x14ac:dyDescent="0.25">
      <c r="C30217" s="160" t="s">
        <v>553</v>
      </c>
      <c r="D30217" s="161">
        <v>354.02</v>
      </c>
    </row>
    <row r="30218" spans="3:4" ht="15" hidden="1" customHeight="1" x14ac:dyDescent="0.25">
      <c r="C30218" s="158" t="s">
        <v>547</v>
      </c>
      <c r="D30218" s="159">
        <v>501.63</v>
      </c>
    </row>
    <row r="30219" spans="3:4" ht="15" hidden="1" customHeight="1" x14ac:dyDescent="0.25">
      <c r="C30219" s="160" t="s">
        <v>312</v>
      </c>
      <c r="D30219" s="161">
        <v>87.32</v>
      </c>
    </row>
    <row r="30220" spans="3:4" ht="15" hidden="1" customHeight="1" x14ac:dyDescent="0.25">
      <c r="C30220" s="158" t="s">
        <v>558</v>
      </c>
      <c r="D30220" s="159">
        <v>577.92999999999995</v>
      </c>
    </row>
    <row r="30221" spans="3:4" ht="15" hidden="1" customHeight="1" x14ac:dyDescent="0.25">
      <c r="C30221" s="160" t="s">
        <v>549</v>
      </c>
      <c r="D30221" s="161">
        <v>756.85</v>
      </c>
    </row>
    <row r="30222" spans="3:4" ht="15" hidden="1" customHeight="1" x14ac:dyDescent="0.25">
      <c r="C30222" s="158" t="s">
        <v>545</v>
      </c>
      <c r="D30222" s="159">
        <v>738.56</v>
      </c>
    </row>
    <row r="30223" spans="3:4" ht="15" hidden="1" customHeight="1" x14ac:dyDescent="0.25">
      <c r="C30223" s="160" t="s">
        <v>540</v>
      </c>
      <c r="D30223" s="161">
        <v>324.27</v>
      </c>
    </row>
    <row r="30224" spans="3:4" ht="15" hidden="1" customHeight="1" x14ac:dyDescent="0.25">
      <c r="C30224" s="158" t="s">
        <v>309</v>
      </c>
      <c r="D30224" s="159">
        <v>1291.53</v>
      </c>
    </row>
    <row r="30225" spans="3:4" ht="15" hidden="1" customHeight="1" x14ac:dyDescent="0.25">
      <c r="C30225" s="160" t="s">
        <v>539</v>
      </c>
      <c r="D30225" s="161">
        <v>644.57000000000005</v>
      </c>
    </row>
    <row r="30226" spans="3:4" ht="15" hidden="1" customHeight="1" x14ac:dyDescent="0.25">
      <c r="C30226" s="158" t="s">
        <v>312</v>
      </c>
      <c r="D30226" s="159">
        <v>624.72</v>
      </c>
    </row>
    <row r="30227" spans="3:4" ht="15" hidden="1" customHeight="1" x14ac:dyDescent="0.25">
      <c r="C30227" s="160" t="s">
        <v>543</v>
      </c>
      <c r="D30227" s="161">
        <v>579.77</v>
      </c>
    </row>
    <row r="30228" spans="3:4" ht="15" hidden="1" customHeight="1" x14ac:dyDescent="0.25">
      <c r="C30228" s="158" t="s">
        <v>551</v>
      </c>
      <c r="D30228" s="159">
        <v>1059.5999999999999</v>
      </c>
    </row>
    <row r="30229" spans="3:4" ht="15" hidden="1" customHeight="1" x14ac:dyDescent="0.25">
      <c r="C30229" s="160" t="s">
        <v>552</v>
      </c>
      <c r="D30229" s="161">
        <v>678.38</v>
      </c>
    </row>
    <row r="30230" spans="3:4" ht="15" hidden="1" customHeight="1" x14ac:dyDescent="0.25">
      <c r="C30230" s="158" t="s">
        <v>546</v>
      </c>
      <c r="D30230" s="159">
        <v>1119.9100000000001</v>
      </c>
    </row>
    <row r="30231" spans="3:4" ht="15" hidden="1" customHeight="1" x14ac:dyDescent="0.25">
      <c r="C30231" s="160" t="s">
        <v>551</v>
      </c>
      <c r="D30231" s="161">
        <v>1179.81</v>
      </c>
    </row>
    <row r="30232" spans="3:4" ht="15" hidden="1" customHeight="1" x14ac:dyDescent="0.25">
      <c r="C30232" s="158" t="s">
        <v>540</v>
      </c>
      <c r="D30232" s="159">
        <v>548.51</v>
      </c>
    </row>
    <row r="30233" spans="3:4" ht="15" hidden="1" customHeight="1" x14ac:dyDescent="0.25">
      <c r="C30233" s="160" t="s">
        <v>552</v>
      </c>
      <c r="D30233" s="161">
        <v>488.89</v>
      </c>
    </row>
    <row r="30234" spans="3:4" ht="15" hidden="1" customHeight="1" x14ac:dyDescent="0.25">
      <c r="C30234" s="158" t="s">
        <v>554</v>
      </c>
      <c r="D30234" s="159">
        <v>998.58</v>
      </c>
    </row>
    <row r="30235" spans="3:4" ht="15" hidden="1" customHeight="1" x14ac:dyDescent="0.25">
      <c r="C30235" s="160" t="s">
        <v>553</v>
      </c>
      <c r="D30235" s="161">
        <v>590.20000000000005</v>
      </c>
    </row>
    <row r="30236" spans="3:4" ht="15" hidden="1" customHeight="1" x14ac:dyDescent="0.25">
      <c r="C30236" s="158" t="s">
        <v>543</v>
      </c>
      <c r="D30236" s="159">
        <v>871.65</v>
      </c>
    </row>
    <row r="30237" spans="3:4" ht="15" hidden="1" customHeight="1" x14ac:dyDescent="0.25">
      <c r="C30237" s="160" t="s">
        <v>556</v>
      </c>
      <c r="D30237" s="161">
        <v>370.2</v>
      </c>
    </row>
    <row r="30238" spans="3:4" ht="15" hidden="1" customHeight="1" x14ac:dyDescent="0.25">
      <c r="C30238" s="158" t="s">
        <v>545</v>
      </c>
      <c r="D30238" s="159">
        <v>908.82</v>
      </c>
    </row>
    <row r="30239" spans="3:4" ht="15" hidden="1" customHeight="1" x14ac:dyDescent="0.25">
      <c r="C30239" s="160" t="s">
        <v>558</v>
      </c>
      <c r="D30239" s="161">
        <v>500.73</v>
      </c>
    </row>
    <row r="30240" spans="3:4" ht="15" hidden="1" customHeight="1" x14ac:dyDescent="0.25">
      <c r="C30240" s="158" t="s">
        <v>547</v>
      </c>
      <c r="D30240" s="159">
        <v>807.92</v>
      </c>
    </row>
    <row r="30241" spans="3:4" ht="15" hidden="1" customHeight="1" x14ac:dyDescent="0.25">
      <c r="C30241" s="160" t="s">
        <v>541</v>
      </c>
      <c r="D30241" s="161">
        <v>739.05</v>
      </c>
    </row>
    <row r="30242" spans="3:4" ht="15" hidden="1" customHeight="1" x14ac:dyDescent="0.25">
      <c r="C30242" s="158" t="s">
        <v>552</v>
      </c>
      <c r="D30242" s="159">
        <v>532.19000000000005</v>
      </c>
    </row>
    <row r="30243" spans="3:4" ht="15" hidden="1" customHeight="1" x14ac:dyDescent="0.25">
      <c r="C30243" s="160" t="s">
        <v>541</v>
      </c>
      <c r="D30243" s="161">
        <v>494.64</v>
      </c>
    </row>
    <row r="30244" spans="3:4" ht="15" hidden="1" customHeight="1" x14ac:dyDescent="0.25">
      <c r="C30244" s="158" t="s">
        <v>554</v>
      </c>
      <c r="D30244" s="159">
        <v>955.02</v>
      </c>
    </row>
    <row r="30245" spans="3:4" ht="15" hidden="1" customHeight="1" x14ac:dyDescent="0.25">
      <c r="C30245" s="160" t="s">
        <v>546</v>
      </c>
      <c r="D30245" s="161">
        <v>352.48</v>
      </c>
    </row>
    <row r="30246" spans="3:4" ht="15" hidden="1" customHeight="1" x14ac:dyDescent="0.25">
      <c r="C30246" s="158" t="s">
        <v>545</v>
      </c>
      <c r="D30246" s="159">
        <v>681.36</v>
      </c>
    </row>
    <row r="30247" spans="3:4" ht="15" hidden="1" customHeight="1" x14ac:dyDescent="0.25">
      <c r="C30247" s="160" t="s">
        <v>540</v>
      </c>
      <c r="D30247" s="161">
        <v>1238.82</v>
      </c>
    </row>
    <row r="30248" spans="3:4" ht="15" hidden="1" customHeight="1" x14ac:dyDescent="0.25">
      <c r="C30248" s="158" t="s">
        <v>542</v>
      </c>
      <c r="D30248" s="159">
        <v>392.23</v>
      </c>
    </row>
    <row r="30249" spans="3:4" ht="15" hidden="1" customHeight="1" x14ac:dyDescent="0.25">
      <c r="C30249" s="160" t="s">
        <v>307</v>
      </c>
      <c r="D30249" s="161">
        <v>723.73</v>
      </c>
    </row>
    <row r="30250" spans="3:4" ht="15" hidden="1" customHeight="1" x14ac:dyDescent="0.25">
      <c r="C30250" s="158" t="s">
        <v>539</v>
      </c>
      <c r="D30250" s="159">
        <v>661.04</v>
      </c>
    </row>
    <row r="30251" spans="3:4" ht="15" hidden="1" customHeight="1" x14ac:dyDescent="0.25">
      <c r="C30251" s="160" t="s">
        <v>545</v>
      </c>
      <c r="D30251" s="161">
        <v>444.05</v>
      </c>
    </row>
    <row r="30252" spans="3:4" ht="15" hidden="1" customHeight="1" x14ac:dyDescent="0.25">
      <c r="C30252" s="158" t="s">
        <v>542</v>
      </c>
      <c r="D30252" s="159">
        <v>907.27</v>
      </c>
    </row>
    <row r="30253" spans="3:4" ht="15" hidden="1" customHeight="1" x14ac:dyDescent="0.25">
      <c r="C30253" s="160" t="s">
        <v>556</v>
      </c>
      <c r="D30253" s="161">
        <v>61.17</v>
      </c>
    </row>
    <row r="30254" spans="3:4" ht="15" hidden="1" customHeight="1" x14ac:dyDescent="0.25">
      <c r="C30254" s="158" t="s">
        <v>549</v>
      </c>
      <c r="D30254" s="159">
        <v>532.34</v>
      </c>
    </row>
    <row r="30255" spans="3:4" ht="15" hidden="1" customHeight="1" x14ac:dyDescent="0.25">
      <c r="C30255" s="160" t="s">
        <v>543</v>
      </c>
      <c r="D30255" s="161">
        <v>435.45</v>
      </c>
    </row>
    <row r="30256" spans="3:4" ht="15" hidden="1" customHeight="1" x14ac:dyDescent="0.25">
      <c r="C30256" s="158" t="s">
        <v>307</v>
      </c>
      <c r="D30256" s="159">
        <v>606.55999999999995</v>
      </c>
    </row>
    <row r="30257" spans="3:4" ht="15" hidden="1" customHeight="1" x14ac:dyDescent="0.25">
      <c r="C30257" s="160" t="s">
        <v>539</v>
      </c>
      <c r="D30257" s="161">
        <v>524.35</v>
      </c>
    </row>
    <row r="30258" spans="3:4" ht="15" hidden="1" customHeight="1" x14ac:dyDescent="0.25">
      <c r="C30258" s="158" t="s">
        <v>539</v>
      </c>
      <c r="D30258" s="159">
        <v>550.80999999999995</v>
      </c>
    </row>
    <row r="30259" spans="3:4" ht="15" hidden="1" customHeight="1" x14ac:dyDescent="0.25">
      <c r="C30259" s="160" t="s">
        <v>544</v>
      </c>
      <c r="D30259" s="161">
        <v>931.41</v>
      </c>
    </row>
    <row r="30260" spans="3:4" ht="15" hidden="1" customHeight="1" x14ac:dyDescent="0.25">
      <c r="C30260" s="158" t="s">
        <v>542</v>
      </c>
      <c r="D30260" s="159">
        <v>892.36</v>
      </c>
    </row>
    <row r="30261" spans="3:4" ht="15" hidden="1" customHeight="1" x14ac:dyDescent="0.25">
      <c r="C30261" s="160" t="s">
        <v>552</v>
      </c>
      <c r="D30261" s="161">
        <v>1135.8800000000001</v>
      </c>
    </row>
    <row r="30262" spans="3:4" ht="15" hidden="1" customHeight="1" x14ac:dyDescent="0.25">
      <c r="C30262" s="158" t="s">
        <v>312</v>
      </c>
      <c r="D30262" s="159">
        <v>352.72</v>
      </c>
    </row>
    <row r="30263" spans="3:4" ht="15" hidden="1" customHeight="1" x14ac:dyDescent="0.25">
      <c r="C30263" s="160" t="s">
        <v>312</v>
      </c>
      <c r="D30263" s="161">
        <v>302.24</v>
      </c>
    </row>
    <row r="30264" spans="3:4" ht="15" hidden="1" customHeight="1" x14ac:dyDescent="0.25">
      <c r="C30264" s="158" t="s">
        <v>312</v>
      </c>
      <c r="D30264" s="159">
        <v>460.48</v>
      </c>
    </row>
    <row r="30265" spans="3:4" ht="15" hidden="1" customHeight="1" x14ac:dyDescent="0.25">
      <c r="C30265" s="160" t="s">
        <v>550</v>
      </c>
      <c r="D30265" s="161">
        <v>827.29</v>
      </c>
    </row>
    <row r="30266" spans="3:4" ht="15" hidden="1" customHeight="1" x14ac:dyDescent="0.25">
      <c r="C30266" s="158" t="s">
        <v>551</v>
      </c>
      <c r="D30266" s="159">
        <v>833.11</v>
      </c>
    </row>
    <row r="30267" spans="3:4" ht="15" hidden="1" customHeight="1" x14ac:dyDescent="0.25">
      <c r="C30267" s="160" t="s">
        <v>544</v>
      </c>
      <c r="D30267" s="161">
        <v>794.94</v>
      </c>
    </row>
    <row r="30268" spans="3:4" ht="15" hidden="1" customHeight="1" x14ac:dyDescent="0.25">
      <c r="C30268" s="158" t="s">
        <v>556</v>
      </c>
      <c r="D30268" s="159">
        <v>408.7</v>
      </c>
    </row>
    <row r="30269" spans="3:4" ht="15" hidden="1" customHeight="1" x14ac:dyDescent="0.25">
      <c r="C30269" s="160" t="s">
        <v>552</v>
      </c>
      <c r="D30269" s="161">
        <v>580.33000000000004</v>
      </c>
    </row>
    <row r="30270" spans="3:4" ht="15" hidden="1" customHeight="1" x14ac:dyDescent="0.25">
      <c r="C30270" s="158" t="s">
        <v>552</v>
      </c>
      <c r="D30270" s="159">
        <v>611.41999999999996</v>
      </c>
    </row>
    <row r="30271" spans="3:4" ht="15" hidden="1" customHeight="1" x14ac:dyDescent="0.25">
      <c r="C30271" s="160" t="s">
        <v>312</v>
      </c>
      <c r="D30271" s="161">
        <v>411.56</v>
      </c>
    </row>
    <row r="30272" spans="3:4" ht="15" hidden="1" customHeight="1" x14ac:dyDescent="0.25">
      <c r="C30272" s="158" t="s">
        <v>551</v>
      </c>
      <c r="D30272" s="159">
        <v>914.18</v>
      </c>
    </row>
    <row r="30273" spans="3:4" ht="15" hidden="1" customHeight="1" x14ac:dyDescent="0.25">
      <c r="C30273" s="160" t="s">
        <v>545</v>
      </c>
      <c r="D30273" s="161">
        <v>299.04000000000002</v>
      </c>
    </row>
    <row r="30274" spans="3:4" ht="15" hidden="1" customHeight="1" x14ac:dyDescent="0.25">
      <c r="C30274" s="158" t="s">
        <v>552</v>
      </c>
      <c r="D30274" s="159">
        <v>218.36</v>
      </c>
    </row>
    <row r="30275" spans="3:4" ht="15" hidden="1" customHeight="1" x14ac:dyDescent="0.25">
      <c r="C30275" s="160" t="s">
        <v>312</v>
      </c>
      <c r="D30275" s="161">
        <v>917.04</v>
      </c>
    </row>
    <row r="30276" spans="3:4" ht="15" hidden="1" customHeight="1" x14ac:dyDescent="0.25">
      <c r="C30276" s="158" t="s">
        <v>553</v>
      </c>
      <c r="D30276" s="159">
        <v>507.12</v>
      </c>
    </row>
    <row r="30277" spans="3:4" ht="15" hidden="1" customHeight="1" x14ac:dyDescent="0.25">
      <c r="C30277" s="160" t="s">
        <v>556</v>
      </c>
      <c r="D30277" s="161">
        <v>300.11</v>
      </c>
    </row>
    <row r="30278" spans="3:4" ht="15" hidden="1" customHeight="1" x14ac:dyDescent="0.25">
      <c r="C30278" s="158" t="s">
        <v>550</v>
      </c>
      <c r="D30278" s="159">
        <v>1015.16</v>
      </c>
    </row>
    <row r="30279" spans="3:4" ht="15" hidden="1" customHeight="1" x14ac:dyDescent="0.25">
      <c r="C30279" s="160" t="s">
        <v>309</v>
      </c>
      <c r="D30279" s="161">
        <v>478.07</v>
      </c>
    </row>
    <row r="30280" spans="3:4" ht="15" hidden="1" customHeight="1" x14ac:dyDescent="0.25">
      <c r="C30280" s="158" t="s">
        <v>547</v>
      </c>
      <c r="D30280" s="159">
        <v>938.4</v>
      </c>
    </row>
    <row r="30281" spans="3:4" ht="15" hidden="1" customHeight="1" x14ac:dyDescent="0.25">
      <c r="C30281" s="160" t="s">
        <v>555</v>
      </c>
      <c r="D30281" s="161">
        <v>1284.53</v>
      </c>
    </row>
    <row r="30282" spans="3:4" ht="15" hidden="1" customHeight="1" x14ac:dyDescent="0.25">
      <c r="C30282" s="158" t="s">
        <v>552</v>
      </c>
      <c r="D30282" s="159">
        <v>327.97</v>
      </c>
    </row>
    <row r="30283" spans="3:4" ht="15" hidden="1" customHeight="1" x14ac:dyDescent="0.25">
      <c r="C30283" s="160" t="s">
        <v>552</v>
      </c>
      <c r="D30283" s="161">
        <v>1284.99</v>
      </c>
    </row>
    <row r="30284" spans="3:4" ht="15" hidden="1" customHeight="1" x14ac:dyDescent="0.25">
      <c r="C30284" s="158" t="s">
        <v>540</v>
      </c>
      <c r="D30284" s="159">
        <v>483.65</v>
      </c>
    </row>
    <row r="30285" spans="3:4" ht="15" hidden="1" customHeight="1" x14ac:dyDescent="0.25">
      <c r="C30285" s="160" t="s">
        <v>542</v>
      </c>
      <c r="D30285" s="161">
        <v>1297.99</v>
      </c>
    </row>
    <row r="30286" spans="3:4" ht="15" hidden="1" customHeight="1" x14ac:dyDescent="0.25">
      <c r="C30286" s="158" t="s">
        <v>558</v>
      </c>
      <c r="D30286" s="159">
        <v>49.07</v>
      </c>
    </row>
    <row r="30287" spans="3:4" ht="15" hidden="1" customHeight="1" x14ac:dyDescent="0.25">
      <c r="C30287" s="160" t="s">
        <v>307</v>
      </c>
      <c r="D30287" s="161">
        <v>300.27999999999997</v>
      </c>
    </row>
    <row r="30288" spans="3:4" ht="15" hidden="1" customHeight="1" x14ac:dyDescent="0.25">
      <c r="C30288" s="158" t="s">
        <v>542</v>
      </c>
      <c r="D30288" s="159">
        <v>1167.3</v>
      </c>
    </row>
    <row r="30289" spans="3:4" ht="15" hidden="1" customHeight="1" x14ac:dyDescent="0.25">
      <c r="C30289" s="160" t="s">
        <v>549</v>
      </c>
      <c r="D30289" s="161">
        <v>979.41</v>
      </c>
    </row>
    <row r="30290" spans="3:4" ht="15" hidden="1" customHeight="1" x14ac:dyDescent="0.25">
      <c r="C30290" s="158" t="s">
        <v>552</v>
      </c>
      <c r="D30290" s="159">
        <v>654.02</v>
      </c>
    </row>
    <row r="30291" spans="3:4" ht="15" hidden="1" customHeight="1" x14ac:dyDescent="0.25">
      <c r="C30291" s="160" t="s">
        <v>554</v>
      </c>
      <c r="D30291" s="161">
        <v>148.29</v>
      </c>
    </row>
    <row r="30292" spans="3:4" ht="15" hidden="1" customHeight="1" x14ac:dyDescent="0.25">
      <c r="C30292" s="158" t="s">
        <v>307</v>
      </c>
      <c r="D30292" s="159">
        <v>1117.72</v>
      </c>
    </row>
    <row r="30293" spans="3:4" ht="15" hidden="1" customHeight="1" x14ac:dyDescent="0.25">
      <c r="C30293" s="160" t="s">
        <v>542</v>
      </c>
      <c r="D30293" s="161">
        <v>208.01</v>
      </c>
    </row>
    <row r="30294" spans="3:4" ht="15" hidden="1" customHeight="1" x14ac:dyDescent="0.25">
      <c r="C30294" s="158" t="s">
        <v>553</v>
      </c>
      <c r="D30294" s="159">
        <v>42.08</v>
      </c>
    </row>
    <row r="30295" spans="3:4" ht="15" hidden="1" customHeight="1" x14ac:dyDescent="0.25">
      <c r="C30295" s="160" t="s">
        <v>551</v>
      </c>
      <c r="D30295" s="161">
        <v>273.60000000000002</v>
      </c>
    </row>
    <row r="30296" spans="3:4" ht="15" hidden="1" customHeight="1" x14ac:dyDescent="0.25">
      <c r="C30296" s="158" t="s">
        <v>544</v>
      </c>
      <c r="D30296" s="159">
        <v>377.34</v>
      </c>
    </row>
    <row r="30297" spans="3:4" ht="15" hidden="1" customHeight="1" x14ac:dyDescent="0.25">
      <c r="C30297" s="160" t="s">
        <v>548</v>
      </c>
      <c r="D30297" s="161">
        <v>535.14</v>
      </c>
    </row>
    <row r="30298" spans="3:4" ht="15" hidden="1" customHeight="1" x14ac:dyDescent="0.25">
      <c r="C30298" s="158" t="s">
        <v>540</v>
      </c>
      <c r="D30298" s="159">
        <v>884.63</v>
      </c>
    </row>
    <row r="30299" spans="3:4" ht="15" hidden="1" customHeight="1" x14ac:dyDescent="0.25">
      <c r="C30299" s="160" t="s">
        <v>557</v>
      </c>
      <c r="D30299" s="161">
        <v>1146.25</v>
      </c>
    </row>
    <row r="30300" spans="3:4" ht="15" hidden="1" customHeight="1" x14ac:dyDescent="0.25">
      <c r="C30300" s="158" t="s">
        <v>553</v>
      </c>
      <c r="D30300" s="159">
        <v>130.27000000000001</v>
      </c>
    </row>
    <row r="30301" spans="3:4" ht="15" hidden="1" customHeight="1" x14ac:dyDescent="0.25">
      <c r="C30301" s="160" t="s">
        <v>544</v>
      </c>
      <c r="D30301" s="161">
        <v>35.619999999999997</v>
      </c>
    </row>
    <row r="30302" spans="3:4" ht="15" hidden="1" customHeight="1" x14ac:dyDescent="0.25">
      <c r="C30302" s="158" t="s">
        <v>545</v>
      </c>
      <c r="D30302" s="159">
        <v>772.71</v>
      </c>
    </row>
    <row r="30303" spans="3:4" ht="15" hidden="1" customHeight="1" x14ac:dyDescent="0.25">
      <c r="C30303" s="160" t="s">
        <v>309</v>
      </c>
      <c r="D30303" s="161">
        <v>544.53</v>
      </c>
    </row>
    <row r="30304" spans="3:4" ht="15" hidden="1" customHeight="1" x14ac:dyDescent="0.25">
      <c r="C30304" s="158" t="s">
        <v>539</v>
      </c>
      <c r="D30304" s="159">
        <v>943.19</v>
      </c>
    </row>
    <row r="30305" spans="3:4" ht="15" hidden="1" customHeight="1" x14ac:dyDescent="0.25">
      <c r="C30305" s="160" t="s">
        <v>539</v>
      </c>
      <c r="D30305" s="161">
        <v>187.7</v>
      </c>
    </row>
    <row r="30306" spans="3:4" ht="15" hidden="1" customHeight="1" x14ac:dyDescent="0.25">
      <c r="C30306" s="158" t="s">
        <v>552</v>
      </c>
      <c r="D30306" s="159">
        <v>431.9</v>
      </c>
    </row>
    <row r="30307" spans="3:4" ht="15" hidden="1" customHeight="1" x14ac:dyDescent="0.25">
      <c r="C30307" s="160" t="s">
        <v>555</v>
      </c>
      <c r="D30307" s="161">
        <v>580.28</v>
      </c>
    </row>
    <row r="30308" spans="3:4" ht="15" hidden="1" customHeight="1" x14ac:dyDescent="0.25">
      <c r="C30308" s="158" t="s">
        <v>312</v>
      </c>
      <c r="D30308" s="159">
        <v>637.21</v>
      </c>
    </row>
    <row r="30309" spans="3:4" ht="15" hidden="1" customHeight="1" x14ac:dyDescent="0.25">
      <c r="C30309" s="160" t="s">
        <v>540</v>
      </c>
      <c r="D30309" s="161">
        <v>1016.55</v>
      </c>
    </row>
    <row r="30310" spans="3:4" ht="15" hidden="1" customHeight="1" x14ac:dyDescent="0.25">
      <c r="C30310" s="158" t="s">
        <v>540</v>
      </c>
      <c r="D30310" s="159">
        <v>655.96</v>
      </c>
    </row>
    <row r="30311" spans="3:4" ht="15" hidden="1" customHeight="1" x14ac:dyDescent="0.25">
      <c r="C30311" s="160" t="s">
        <v>550</v>
      </c>
      <c r="D30311" s="161">
        <v>974.3</v>
      </c>
    </row>
    <row r="30312" spans="3:4" ht="15" hidden="1" customHeight="1" x14ac:dyDescent="0.25">
      <c r="C30312" s="158" t="s">
        <v>312</v>
      </c>
      <c r="D30312" s="159">
        <v>986.1</v>
      </c>
    </row>
    <row r="30313" spans="3:4" ht="15" hidden="1" customHeight="1" x14ac:dyDescent="0.25">
      <c r="C30313" s="160" t="s">
        <v>542</v>
      </c>
      <c r="D30313" s="161">
        <v>22.98</v>
      </c>
    </row>
    <row r="30314" spans="3:4" ht="15" hidden="1" customHeight="1" x14ac:dyDescent="0.25">
      <c r="C30314" s="158" t="s">
        <v>307</v>
      </c>
      <c r="D30314" s="159">
        <v>1194.9000000000001</v>
      </c>
    </row>
    <row r="30315" spans="3:4" ht="15" hidden="1" customHeight="1" x14ac:dyDescent="0.25">
      <c r="C30315" s="160" t="s">
        <v>307</v>
      </c>
      <c r="D30315" s="161">
        <v>702.24</v>
      </c>
    </row>
    <row r="30316" spans="3:4" ht="15" hidden="1" customHeight="1" x14ac:dyDescent="0.25">
      <c r="C30316" s="158" t="s">
        <v>547</v>
      </c>
      <c r="D30316" s="159">
        <v>1287.1300000000001</v>
      </c>
    </row>
    <row r="30317" spans="3:4" ht="15" hidden="1" customHeight="1" x14ac:dyDescent="0.25">
      <c r="C30317" s="160" t="s">
        <v>545</v>
      </c>
      <c r="D30317" s="161">
        <v>718.13</v>
      </c>
    </row>
    <row r="30318" spans="3:4" ht="15" hidden="1" customHeight="1" x14ac:dyDescent="0.25">
      <c r="C30318" s="158" t="s">
        <v>546</v>
      </c>
      <c r="D30318" s="159">
        <v>415.03</v>
      </c>
    </row>
    <row r="30319" spans="3:4" ht="15" hidden="1" customHeight="1" x14ac:dyDescent="0.25">
      <c r="C30319" s="160" t="s">
        <v>545</v>
      </c>
      <c r="D30319" s="161">
        <v>978.49</v>
      </c>
    </row>
    <row r="30320" spans="3:4" ht="15" hidden="1" customHeight="1" x14ac:dyDescent="0.25">
      <c r="C30320" s="158" t="s">
        <v>549</v>
      </c>
      <c r="D30320" s="159">
        <v>536.11</v>
      </c>
    </row>
    <row r="30321" spans="3:4" ht="15" hidden="1" customHeight="1" x14ac:dyDescent="0.25">
      <c r="C30321" s="160" t="s">
        <v>309</v>
      </c>
      <c r="D30321" s="161">
        <v>331.34</v>
      </c>
    </row>
    <row r="30322" spans="3:4" ht="15" hidden="1" customHeight="1" x14ac:dyDescent="0.25">
      <c r="C30322" s="158" t="s">
        <v>542</v>
      </c>
      <c r="D30322" s="159">
        <v>12.94</v>
      </c>
    </row>
    <row r="30323" spans="3:4" ht="15" hidden="1" customHeight="1" x14ac:dyDescent="0.25">
      <c r="C30323" s="160" t="s">
        <v>549</v>
      </c>
      <c r="D30323" s="161">
        <v>139.41</v>
      </c>
    </row>
    <row r="30324" spans="3:4" ht="15" hidden="1" customHeight="1" x14ac:dyDescent="0.25">
      <c r="C30324" s="158" t="s">
        <v>545</v>
      </c>
      <c r="D30324" s="159">
        <v>513.26</v>
      </c>
    </row>
    <row r="30325" spans="3:4" ht="15" hidden="1" customHeight="1" x14ac:dyDescent="0.25">
      <c r="C30325" s="160" t="s">
        <v>551</v>
      </c>
      <c r="D30325" s="161">
        <v>298.18</v>
      </c>
    </row>
    <row r="30326" spans="3:4" ht="15" hidden="1" customHeight="1" x14ac:dyDescent="0.25">
      <c r="C30326" s="158" t="s">
        <v>554</v>
      </c>
      <c r="D30326" s="159">
        <v>237.28</v>
      </c>
    </row>
    <row r="30327" spans="3:4" ht="15" hidden="1" customHeight="1" x14ac:dyDescent="0.25">
      <c r="C30327" s="160" t="s">
        <v>546</v>
      </c>
      <c r="D30327" s="161">
        <v>948.32</v>
      </c>
    </row>
    <row r="30328" spans="3:4" ht="15" hidden="1" customHeight="1" x14ac:dyDescent="0.25">
      <c r="C30328" s="158" t="s">
        <v>549</v>
      </c>
      <c r="D30328" s="159">
        <v>562.04</v>
      </c>
    </row>
    <row r="30329" spans="3:4" ht="15" hidden="1" customHeight="1" x14ac:dyDescent="0.25">
      <c r="C30329" s="160" t="s">
        <v>308</v>
      </c>
      <c r="D30329" s="161">
        <v>135.47</v>
      </c>
    </row>
    <row r="30330" spans="3:4" ht="15" hidden="1" customHeight="1" x14ac:dyDescent="0.25">
      <c r="C30330" s="158" t="s">
        <v>543</v>
      </c>
      <c r="D30330" s="159">
        <v>1070.78</v>
      </c>
    </row>
    <row r="30331" spans="3:4" ht="15" hidden="1" customHeight="1" x14ac:dyDescent="0.25">
      <c r="C30331" s="160" t="s">
        <v>541</v>
      </c>
      <c r="D30331" s="161">
        <v>10.88</v>
      </c>
    </row>
    <row r="30332" spans="3:4" ht="15" hidden="1" customHeight="1" x14ac:dyDescent="0.25">
      <c r="C30332" s="158" t="s">
        <v>548</v>
      </c>
      <c r="D30332" s="159">
        <v>545.09</v>
      </c>
    </row>
    <row r="30333" spans="3:4" ht="15" hidden="1" customHeight="1" x14ac:dyDescent="0.25">
      <c r="C30333" s="160" t="s">
        <v>542</v>
      </c>
      <c r="D30333" s="161">
        <v>323.97000000000003</v>
      </c>
    </row>
    <row r="30334" spans="3:4" ht="15" hidden="1" customHeight="1" x14ac:dyDescent="0.25">
      <c r="C30334" s="158" t="s">
        <v>551</v>
      </c>
      <c r="D30334" s="159">
        <v>686.73</v>
      </c>
    </row>
    <row r="30335" spans="3:4" ht="15" hidden="1" customHeight="1" x14ac:dyDescent="0.25">
      <c r="C30335" s="160" t="s">
        <v>309</v>
      </c>
      <c r="D30335" s="161">
        <v>623.41999999999996</v>
      </c>
    </row>
    <row r="30336" spans="3:4" ht="15" hidden="1" customHeight="1" x14ac:dyDescent="0.25">
      <c r="C30336" s="158" t="s">
        <v>549</v>
      </c>
      <c r="D30336" s="159">
        <v>770.04</v>
      </c>
    </row>
    <row r="30337" spans="3:4" ht="15" hidden="1" customHeight="1" x14ac:dyDescent="0.25">
      <c r="C30337" s="160" t="s">
        <v>550</v>
      </c>
      <c r="D30337" s="161">
        <v>529.08000000000004</v>
      </c>
    </row>
    <row r="30338" spans="3:4" ht="15" hidden="1" customHeight="1" x14ac:dyDescent="0.25">
      <c r="C30338" s="158" t="s">
        <v>546</v>
      </c>
      <c r="D30338" s="159">
        <v>495.27</v>
      </c>
    </row>
    <row r="30339" spans="3:4" ht="15" hidden="1" customHeight="1" x14ac:dyDescent="0.25">
      <c r="C30339" s="160" t="s">
        <v>307</v>
      </c>
      <c r="D30339" s="161">
        <v>173.23</v>
      </c>
    </row>
    <row r="30340" spans="3:4" ht="15" hidden="1" customHeight="1" x14ac:dyDescent="0.25">
      <c r="C30340" s="158" t="s">
        <v>545</v>
      </c>
      <c r="D30340" s="159">
        <v>639.6</v>
      </c>
    </row>
    <row r="30341" spans="3:4" ht="15" hidden="1" customHeight="1" x14ac:dyDescent="0.25">
      <c r="C30341" s="160" t="s">
        <v>308</v>
      </c>
      <c r="D30341" s="161">
        <v>49.41</v>
      </c>
    </row>
    <row r="30342" spans="3:4" ht="15" hidden="1" customHeight="1" x14ac:dyDescent="0.25">
      <c r="C30342" s="158" t="s">
        <v>307</v>
      </c>
      <c r="D30342" s="159">
        <v>285.27999999999997</v>
      </c>
    </row>
    <row r="30343" spans="3:4" ht="15" hidden="1" customHeight="1" x14ac:dyDescent="0.25">
      <c r="C30343" s="160" t="s">
        <v>539</v>
      </c>
      <c r="D30343" s="161">
        <v>430.07</v>
      </c>
    </row>
    <row r="30344" spans="3:4" ht="15" hidden="1" customHeight="1" x14ac:dyDescent="0.25">
      <c r="C30344" s="158" t="s">
        <v>551</v>
      </c>
      <c r="D30344" s="159">
        <v>44.73</v>
      </c>
    </row>
    <row r="30345" spans="3:4" ht="15" hidden="1" customHeight="1" x14ac:dyDescent="0.25">
      <c r="C30345" s="160" t="s">
        <v>539</v>
      </c>
      <c r="D30345" s="161">
        <v>89.42</v>
      </c>
    </row>
    <row r="30346" spans="3:4" ht="15" hidden="1" customHeight="1" x14ac:dyDescent="0.25">
      <c r="C30346" s="158" t="s">
        <v>309</v>
      </c>
      <c r="D30346" s="159">
        <v>1088.47</v>
      </c>
    </row>
    <row r="30347" spans="3:4" ht="15" hidden="1" customHeight="1" x14ac:dyDescent="0.25">
      <c r="C30347" s="160" t="s">
        <v>540</v>
      </c>
      <c r="D30347" s="161">
        <v>758.51</v>
      </c>
    </row>
    <row r="30348" spans="3:4" ht="15" hidden="1" customHeight="1" x14ac:dyDescent="0.25">
      <c r="C30348" s="158" t="s">
        <v>549</v>
      </c>
      <c r="D30348" s="159">
        <v>374.02</v>
      </c>
    </row>
    <row r="30349" spans="3:4" ht="15" hidden="1" customHeight="1" x14ac:dyDescent="0.25">
      <c r="C30349" s="160" t="s">
        <v>545</v>
      </c>
      <c r="D30349" s="161">
        <v>572.91999999999996</v>
      </c>
    </row>
    <row r="30350" spans="3:4" ht="15" hidden="1" customHeight="1" x14ac:dyDescent="0.25">
      <c r="C30350" s="158" t="s">
        <v>312</v>
      </c>
      <c r="D30350" s="159">
        <v>29.69</v>
      </c>
    </row>
    <row r="30351" spans="3:4" ht="15" hidden="1" customHeight="1" x14ac:dyDescent="0.25">
      <c r="C30351" s="160" t="s">
        <v>307</v>
      </c>
      <c r="D30351" s="161">
        <v>1055.8699999999999</v>
      </c>
    </row>
    <row r="30352" spans="3:4" ht="15" hidden="1" customHeight="1" x14ac:dyDescent="0.25">
      <c r="C30352" s="158" t="s">
        <v>543</v>
      </c>
      <c r="D30352" s="159">
        <v>656.1</v>
      </c>
    </row>
    <row r="30353" spans="3:4" ht="15" hidden="1" customHeight="1" x14ac:dyDescent="0.25">
      <c r="C30353" s="160" t="s">
        <v>557</v>
      </c>
      <c r="D30353" s="161">
        <v>101</v>
      </c>
    </row>
    <row r="30354" spans="3:4" ht="15" hidden="1" customHeight="1" x14ac:dyDescent="0.25">
      <c r="C30354" s="158" t="s">
        <v>309</v>
      </c>
      <c r="D30354" s="159">
        <v>181.96</v>
      </c>
    </row>
    <row r="30355" spans="3:4" ht="15" hidden="1" customHeight="1" x14ac:dyDescent="0.25">
      <c r="C30355" s="160" t="s">
        <v>543</v>
      </c>
      <c r="D30355" s="161">
        <v>1124.5899999999999</v>
      </c>
    </row>
    <row r="30356" spans="3:4" ht="15" hidden="1" customHeight="1" x14ac:dyDescent="0.25">
      <c r="C30356" s="158" t="s">
        <v>544</v>
      </c>
      <c r="D30356" s="159">
        <v>596.33000000000004</v>
      </c>
    </row>
    <row r="30357" spans="3:4" ht="15" hidden="1" customHeight="1" x14ac:dyDescent="0.25">
      <c r="C30357" s="160" t="s">
        <v>539</v>
      </c>
      <c r="D30357" s="161">
        <v>602.70000000000005</v>
      </c>
    </row>
    <row r="30358" spans="3:4" ht="15" hidden="1" customHeight="1" x14ac:dyDescent="0.25">
      <c r="C30358" s="158" t="s">
        <v>539</v>
      </c>
      <c r="D30358" s="159">
        <v>1220.74</v>
      </c>
    </row>
    <row r="30359" spans="3:4" ht="15" hidden="1" customHeight="1" x14ac:dyDescent="0.25">
      <c r="C30359" s="160" t="s">
        <v>308</v>
      </c>
      <c r="D30359" s="161">
        <v>370.3</v>
      </c>
    </row>
    <row r="30360" spans="3:4" ht="15" hidden="1" customHeight="1" x14ac:dyDescent="0.25">
      <c r="C30360" s="158" t="s">
        <v>554</v>
      </c>
      <c r="D30360" s="159">
        <v>1150.5</v>
      </c>
    </row>
    <row r="30361" spans="3:4" ht="15" hidden="1" customHeight="1" x14ac:dyDescent="0.25">
      <c r="C30361" s="160" t="s">
        <v>558</v>
      </c>
      <c r="D30361" s="161">
        <v>790.85</v>
      </c>
    </row>
    <row r="30362" spans="3:4" ht="15" hidden="1" customHeight="1" x14ac:dyDescent="0.25">
      <c r="C30362" s="158" t="s">
        <v>558</v>
      </c>
      <c r="D30362" s="159">
        <v>12.5</v>
      </c>
    </row>
    <row r="30363" spans="3:4" ht="15" hidden="1" customHeight="1" x14ac:dyDescent="0.25">
      <c r="C30363" s="160" t="s">
        <v>540</v>
      </c>
      <c r="D30363" s="161">
        <v>789.92</v>
      </c>
    </row>
    <row r="30364" spans="3:4" ht="15" hidden="1" customHeight="1" x14ac:dyDescent="0.25">
      <c r="C30364" s="158" t="s">
        <v>549</v>
      </c>
      <c r="D30364" s="159">
        <v>535.41999999999996</v>
      </c>
    </row>
    <row r="30365" spans="3:4" ht="15" hidden="1" customHeight="1" x14ac:dyDescent="0.25">
      <c r="C30365" s="160" t="s">
        <v>546</v>
      </c>
      <c r="D30365" s="161">
        <v>695.54</v>
      </c>
    </row>
    <row r="30366" spans="3:4" ht="15" hidden="1" customHeight="1" x14ac:dyDescent="0.25">
      <c r="C30366" s="158" t="s">
        <v>542</v>
      </c>
      <c r="D30366" s="159">
        <v>1159.03</v>
      </c>
    </row>
    <row r="30367" spans="3:4" ht="15" hidden="1" customHeight="1" x14ac:dyDescent="0.25">
      <c r="C30367" s="160" t="s">
        <v>545</v>
      </c>
      <c r="D30367" s="161">
        <v>829.76</v>
      </c>
    </row>
    <row r="30368" spans="3:4" ht="15" hidden="1" customHeight="1" x14ac:dyDescent="0.25">
      <c r="C30368" s="158" t="s">
        <v>540</v>
      </c>
      <c r="D30368" s="159">
        <v>1190.53</v>
      </c>
    </row>
    <row r="30369" spans="3:4" ht="15" hidden="1" customHeight="1" x14ac:dyDescent="0.25">
      <c r="C30369" s="160" t="s">
        <v>312</v>
      </c>
      <c r="D30369" s="161">
        <v>731.31</v>
      </c>
    </row>
    <row r="30370" spans="3:4" ht="15" hidden="1" customHeight="1" x14ac:dyDescent="0.25">
      <c r="C30370" s="158" t="s">
        <v>307</v>
      </c>
      <c r="D30370" s="159">
        <v>114.3</v>
      </c>
    </row>
    <row r="30371" spans="3:4" ht="15" hidden="1" customHeight="1" x14ac:dyDescent="0.25">
      <c r="C30371" s="160" t="s">
        <v>542</v>
      </c>
      <c r="D30371" s="161">
        <v>807.82</v>
      </c>
    </row>
    <row r="30372" spans="3:4" ht="15" hidden="1" customHeight="1" x14ac:dyDescent="0.25">
      <c r="C30372" s="158" t="s">
        <v>549</v>
      </c>
      <c r="D30372" s="159">
        <v>472.11</v>
      </c>
    </row>
    <row r="30373" spans="3:4" ht="15" hidden="1" customHeight="1" x14ac:dyDescent="0.25">
      <c r="C30373" s="160" t="s">
        <v>544</v>
      </c>
      <c r="D30373" s="161">
        <v>533.91</v>
      </c>
    </row>
    <row r="30374" spans="3:4" ht="15" hidden="1" customHeight="1" x14ac:dyDescent="0.25">
      <c r="C30374" s="158" t="s">
        <v>539</v>
      </c>
      <c r="D30374" s="159">
        <v>787.89</v>
      </c>
    </row>
    <row r="30375" spans="3:4" ht="15" hidden="1" customHeight="1" x14ac:dyDescent="0.25">
      <c r="C30375" s="160" t="s">
        <v>545</v>
      </c>
      <c r="D30375" s="161">
        <v>1156.97</v>
      </c>
    </row>
    <row r="30376" spans="3:4" ht="15" hidden="1" customHeight="1" x14ac:dyDescent="0.25">
      <c r="C30376" s="158" t="s">
        <v>539</v>
      </c>
      <c r="D30376" s="159">
        <v>404.96</v>
      </c>
    </row>
    <row r="30377" spans="3:4" ht="15" hidden="1" customHeight="1" x14ac:dyDescent="0.25">
      <c r="C30377" s="160" t="s">
        <v>308</v>
      </c>
      <c r="D30377" s="161">
        <v>496.48</v>
      </c>
    </row>
    <row r="30378" spans="3:4" ht="15" hidden="1" customHeight="1" x14ac:dyDescent="0.25">
      <c r="C30378" s="158" t="s">
        <v>546</v>
      </c>
      <c r="D30378" s="159">
        <v>319.06</v>
      </c>
    </row>
    <row r="30379" spans="3:4" ht="15" hidden="1" customHeight="1" x14ac:dyDescent="0.25">
      <c r="C30379" s="160" t="s">
        <v>307</v>
      </c>
      <c r="D30379" s="161">
        <v>534.51</v>
      </c>
    </row>
    <row r="30380" spans="3:4" ht="15" hidden="1" customHeight="1" x14ac:dyDescent="0.25">
      <c r="C30380" s="158" t="s">
        <v>544</v>
      </c>
      <c r="D30380" s="159">
        <v>506.03</v>
      </c>
    </row>
    <row r="30381" spans="3:4" ht="15" hidden="1" customHeight="1" x14ac:dyDescent="0.25">
      <c r="C30381" s="160" t="s">
        <v>552</v>
      </c>
      <c r="D30381" s="161">
        <v>501.29</v>
      </c>
    </row>
    <row r="30382" spans="3:4" ht="15" hidden="1" customHeight="1" x14ac:dyDescent="0.25">
      <c r="C30382" s="158" t="s">
        <v>308</v>
      </c>
      <c r="D30382" s="159">
        <v>261.23</v>
      </c>
    </row>
    <row r="30383" spans="3:4" ht="15" hidden="1" customHeight="1" x14ac:dyDescent="0.25">
      <c r="C30383" s="160" t="s">
        <v>546</v>
      </c>
      <c r="D30383" s="161">
        <v>998</v>
      </c>
    </row>
    <row r="30384" spans="3:4" ht="15" hidden="1" customHeight="1" x14ac:dyDescent="0.25">
      <c r="C30384" s="158" t="s">
        <v>312</v>
      </c>
      <c r="D30384" s="159">
        <v>1017.75</v>
      </c>
    </row>
    <row r="30385" spans="3:4" ht="15" hidden="1" customHeight="1" x14ac:dyDescent="0.25">
      <c r="C30385" s="160" t="s">
        <v>546</v>
      </c>
      <c r="D30385" s="161">
        <v>1198.6099999999999</v>
      </c>
    </row>
    <row r="30386" spans="3:4" ht="15" hidden="1" customHeight="1" x14ac:dyDescent="0.25">
      <c r="C30386" s="158" t="s">
        <v>549</v>
      </c>
      <c r="D30386" s="159">
        <v>1081.8699999999999</v>
      </c>
    </row>
    <row r="30387" spans="3:4" ht="15" hidden="1" customHeight="1" x14ac:dyDescent="0.25">
      <c r="C30387" s="160" t="s">
        <v>558</v>
      </c>
      <c r="D30387" s="161">
        <v>477.78</v>
      </c>
    </row>
    <row r="30388" spans="3:4" ht="15" hidden="1" customHeight="1" x14ac:dyDescent="0.25">
      <c r="C30388" s="158" t="s">
        <v>544</v>
      </c>
      <c r="D30388" s="159">
        <v>794.77</v>
      </c>
    </row>
    <row r="30389" spans="3:4" ht="15" hidden="1" customHeight="1" x14ac:dyDescent="0.25">
      <c r="C30389" s="160" t="s">
        <v>312</v>
      </c>
      <c r="D30389" s="161">
        <v>961.45</v>
      </c>
    </row>
    <row r="30390" spans="3:4" ht="15" hidden="1" customHeight="1" x14ac:dyDescent="0.25">
      <c r="C30390" s="158" t="s">
        <v>540</v>
      </c>
      <c r="D30390" s="159">
        <v>374.27</v>
      </c>
    </row>
    <row r="30391" spans="3:4" ht="15" hidden="1" customHeight="1" x14ac:dyDescent="0.25">
      <c r="C30391" s="160" t="s">
        <v>552</v>
      </c>
      <c r="D30391" s="161">
        <v>179.86</v>
      </c>
    </row>
    <row r="30392" spans="3:4" ht="15" hidden="1" customHeight="1" x14ac:dyDescent="0.25">
      <c r="C30392" s="158" t="s">
        <v>544</v>
      </c>
      <c r="D30392" s="159">
        <v>312.91000000000003</v>
      </c>
    </row>
    <row r="30393" spans="3:4" ht="15" hidden="1" customHeight="1" x14ac:dyDescent="0.25">
      <c r="C30393" s="160" t="s">
        <v>554</v>
      </c>
      <c r="D30393" s="161">
        <v>960.14</v>
      </c>
    </row>
    <row r="30394" spans="3:4" ht="15" hidden="1" customHeight="1" x14ac:dyDescent="0.25">
      <c r="C30394" s="158" t="s">
        <v>547</v>
      </c>
      <c r="D30394" s="159">
        <v>425.46</v>
      </c>
    </row>
    <row r="30395" spans="3:4" ht="15" hidden="1" customHeight="1" x14ac:dyDescent="0.25">
      <c r="C30395" s="160" t="s">
        <v>312</v>
      </c>
      <c r="D30395" s="161">
        <v>83.54</v>
      </c>
    </row>
    <row r="30396" spans="3:4" ht="15" hidden="1" customHeight="1" x14ac:dyDescent="0.25">
      <c r="C30396" s="158" t="s">
        <v>551</v>
      </c>
      <c r="D30396" s="159">
        <v>1044.31</v>
      </c>
    </row>
    <row r="30397" spans="3:4" ht="15" hidden="1" customHeight="1" x14ac:dyDescent="0.25">
      <c r="C30397" s="160" t="s">
        <v>547</v>
      </c>
      <c r="D30397" s="161">
        <v>631.72</v>
      </c>
    </row>
    <row r="30398" spans="3:4" ht="15" hidden="1" customHeight="1" x14ac:dyDescent="0.25">
      <c r="C30398" s="158" t="s">
        <v>539</v>
      </c>
      <c r="D30398" s="159">
        <v>338.79</v>
      </c>
    </row>
    <row r="30399" spans="3:4" ht="15" hidden="1" customHeight="1" x14ac:dyDescent="0.25">
      <c r="C30399" s="160" t="s">
        <v>539</v>
      </c>
      <c r="D30399" s="161">
        <v>1114.95</v>
      </c>
    </row>
    <row r="30400" spans="3:4" ht="15" hidden="1" customHeight="1" x14ac:dyDescent="0.25">
      <c r="C30400" s="158" t="s">
        <v>309</v>
      </c>
      <c r="D30400" s="159">
        <v>1188.74</v>
      </c>
    </row>
    <row r="30401" spans="3:4" ht="15" hidden="1" customHeight="1" x14ac:dyDescent="0.25">
      <c r="C30401" s="160" t="s">
        <v>312</v>
      </c>
      <c r="D30401" s="161">
        <v>669.1</v>
      </c>
    </row>
    <row r="30402" spans="3:4" ht="15" hidden="1" customHeight="1" x14ac:dyDescent="0.25">
      <c r="C30402" s="158" t="s">
        <v>543</v>
      </c>
      <c r="D30402" s="159">
        <v>281.27</v>
      </c>
    </row>
    <row r="30403" spans="3:4" ht="15" hidden="1" customHeight="1" x14ac:dyDescent="0.25">
      <c r="C30403" s="160" t="s">
        <v>312</v>
      </c>
      <c r="D30403" s="161">
        <v>1100.21</v>
      </c>
    </row>
    <row r="30404" spans="3:4" ht="15" hidden="1" customHeight="1" x14ac:dyDescent="0.25">
      <c r="C30404" s="158" t="s">
        <v>546</v>
      </c>
      <c r="D30404" s="159">
        <v>545.54</v>
      </c>
    </row>
    <row r="30405" spans="3:4" ht="15" hidden="1" customHeight="1" x14ac:dyDescent="0.25">
      <c r="C30405" s="160" t="s">
        <v>554</v>
      </c>
      <c r="D30405" s="161">
        <v>493.72</v>
      </c>
    </row>
    <row r="30406" spans="3:4" ht="15" hidden="1" customHeight="1" x14ac:dyDescent="0.25">
      <c r="C30406" s="158" t="s">
        <v>540</v>
      </c>
      <c r="D30406" s="159">
        <v>487.71</v>
      </c>
    </row>
    <row r="30407" spans="3:4" ht="15" hidden="1" customHeight="1" x14ac:dyDescent="0.25">
      <c r="C30407" s="160" t="s">
        <v>546</v>
      </c>
      <c r="D30407" s="161">
        <v>1283.56</v>
      </c>
    </row>
    <row r="30408" spans="3:4" ht="15" hidden="1" customHeight="1" x14ac:dyDescent="0.25">
      <c r="C30408" s="158" t="s">
        <v>307</v>
      </c>
      <c r="D30408" s="159">
        <v>625.03</v>
      </c>
    </row>
    <row r="30409" spans="3:4" ht="15" hidden="1" customHeight="1" x14ac:dyDescent="0.25">
      <c r="C30409" s="160" t="s">
        <v>557</v>
      </c>
      <c r="D30409" s="161">
        <v>593.96</v>
      </c>
    </row>
    <row r="30410" spans="3:4" ht="15" hidden="1" customHeight="1" x14ac:dyDescent="0.25">
      <c r="C30410" s="158" t="s">
        <v>549</v>
      </c>
      <c r="D30410" s="159">
        <v>547.34</v>
      </c>
    </row>
    <row r="30411" spans="3:4" ht="15" hidden="1" customHeight="1" x14ac:dyDescent="0.25">
      <c r="C30411" s="160" t="s">
        <v>546</v>
      </c>
      <c r="D30411" s="161">
        <v>349</v>
      </c>
    </row>
    <row r="30412" spans="3:4" ht="15" hidden="1" customHeight="1" x14ac:dyDescent="0.25">
      <c r="C30412" s="158" t="s">
        <v>549</v>
      </c>
      <c r="D30412" s="159">
        <v>173.09</v>
      </c>
    </row>
    <row r="30413" spans="3:4" ht="15" hidden="1" customHeight="1" x14ac:dyDescent="0.25">
      <c r="C30413" s="160" t="s">
        <v>547</v>
      </c>
      <c r="D30413" s="161">
        <v>814.56</v>
      </c>
    </row>
    <row r="30414" spans="3:4" ht="15" hidden="1" customHeight="1" x14ac:dyDescent="0.25">
      <c r="C30414" s="158" t="s">
        <v>312</v>
      </c>
      <c r="D30414" s="159">
        <v>838.82</v>
      </c>
    </row>
    <row r="30415" spans="3:4" ht="15" hidden="1" customHeight="1" x14ac:dyDescent="0.25">
      <c r="C30415" s="160" t="s">
        <v>546</v>
      </c>
      <c r="D30415" s="161">
        <v>871.24</v>
      </c>
    </row>
    <row r="30416" spans="3:4" ht="15" hidden="1" customHeight="1" x14ac:dyDescent="0.25">
      <c r="C30416" s="158" t="s">
        <v>307</v>
      </c>
      <c r="D30416" s="159">
        <v>689.48</v>
      </c>
    </row>
    <row r="30417" spans="3:4" ht="15" hidden="1" customHeight="1" x14ac:dyDescent="0.25">
      <c r="C30417" s="160" t="s">
        <v>545</v>
      </c>
      <c r="D30417" s="161">
        <v>1166.81</v>
      </c>
    </row>
    <row r="30418" spans="3:4" ht="15" hidden="1" customHeight="1" x14ac:dyDescent="0.25">
      <c r="C30418" s="158" t="s">
        <v>542</v>
      </c>
      <c r="D30418" s="159">
        <v>108.71</v>
      </c>
    </row>
    <row r="30419" spans="3:4" ht="15" hidden="1" customHeight="1" x14ac:dyDescent="0.25">
      <c r="C30419" s="160" t="s">
        <v>540</v>
      </c>
      <c r="D30419" s="161">
        <v>571.48</v>
      </c>
    </row>
    <row r="30420" spans="3:4" ht="15" hidden="1" customHeight="1" x14ac:dyDescent="0.25">
      <c r="C30420" s="158" t="s">
        <v>307</v>
      </c>
      <c r="D30420" s="159">
        <v>838.12</v>
      </c>
    </row>
    <row r="30421" spans="3:4" ht="15" hidden="1" customHeight="1" x14ac:dyDescent="0.25">
      <c r="C30421" s="160" t="s">
        <v>546</v>
      </c>
      <c r="D30421" s="161">
        <v>68.87</v>
      </c>
    </row>
    <row r="30422" spans="3:4" ht="15" hidden="1" customHeight="1" x14ac:dyDescent="0.25">
      <c r="C30422" s="158" t="s">
        <v>553</v>
      </c>
      <c r="D30422" s="159">
        <v>580.09</v>
      </c>
    </row>
    <row r="30423" spans="3:4" ht="15" hidden="1" customHeight="1" x14ac:dyDescent="0.25">
      <c r="C30423" s="160" t="s">
        <v>556</v>
      </c>
      <c r="D30423" s="161">
        <v>84.14</v>
      </c>
    </row>
    <row r="30424" spans="3:4" ht="15" hidden="1" customHeight="1" x14ac:dyDescent="0.25">
      <c r="C30424" s="158" t="s">
        <v>543</v>
      </c>
      <c r="D30424" s="159">
        <v>1115.1099999999999</v>
      </c>
    </row>
    <row r="30425" spans="3:4" ht="15" hidden="1" customHeight="1" x14ac:dyDescent="0.25">
      <c r="C30425" s="160" t="s">
        <v>308</v>
      </c>
      <c r="D30425" s="161">
        <v>448.9</v>
      </c>
    </row>
    <row r="30426" spans="3:4" ht="15" hidden="1" customHeight="1" x14ac:dyDescent="0.25">
      <c r="C30426" s="158" t="s">
        <v>308</v>
      </c>
      <c r="D30426" s="159">
        <v>590.72</v>
      </c>
    </row>
    <row r="30427" spans="3:4" ht="15" hidden="1" customHeight="1" x14ac:dyDescent="0.25">
      <c r="C30427" s="160" t="s">
        <v>312</v>
      </c>
      <c r="D30427" s="161">
        <v>440.58</v>
      </c>
    </row>
    <row r="30428" spans="3:4" ht="15" hidden="1" customHeight="1" x14ac:dyDescent="0.25">
      <c r="C30428" s="158" t="s">
        <v>543</v>
      </c>
      <c r="D30428" s="159">
        <v>527.44000000000005</v>
      </c>
    </row>
    <row r="30429" spans="3:4" ht="15" hidden="1" customHeight="1" x14ac:dyDescent="0.25">
      <c r="C30429" s="160" t="s">
        <v>554</v>
      </c>
      <c r="D30429" s="161">
        <v>319.33</v>
      </c>
    </row>
    <row r="30430" spans="3:4" ht="15" hidden="1" customHeight="1" x14ac:dyDescent="0.25">
      <c r="C30430" s="158" t="s">
        <v>539</v>
      </c>
      <c r="D30430" s="159">
        <v>865.54</v>
      </c>
    </row>
    <row r="30431" spans="3:4" ht="15" hidden="1" customHeight="1" x14ac:dyDescent="0.25">
      <c r="C30431" s="160" t="s">
        <v>540</v>
      </c>
      <c r="D30431" s="161">
        <v>788.18</v>
      </c>
    </row>
    <row r="30432" spans="3:4" ht="15" hidden="1" customHeight="1" x14ac:dyDescent="0.25">
      <c r="C30432" s="158" t="s">
        <v>551</v>
      </c>
      <c r="D30432" s="159">
        <v>313.92</v>
      </c>
    </row>
    <row r="30433" spans="3:4" ht="15" hidden="1" customHeight="1" x14ac:dyDescent="0.25">
      <c r="C30433" s="160" t="s">
        <v>542</v>
      </c>
      <c r="D30433" s="161">
        <v>829.35</v>
      </c>
    </row>
    <row r="30434" spans="3:4" ht="15" hidden="1" customHeight="1" x14ac:dyDescent="0.25">
      <c r="C30434" s="158" t="s">
        <v>540</v>
      </c>
      <c r="D30434" s="159">
        <v>200.76</v>
      </c>
    </row>
    <row r="30435" spans="3:4" ht="15" hidden="1" customHeight="1" x14ac:dyDescent="0.25">
      <c r="C30435" s="160" t="s">
        <v>552</v>
      </c>
      <c r="D30435" s="161">
        <v>12.43</v>
      </c>
    </row>
    <row r="30436" spans="3:4" ht="15" hidden="1" customHeight="1" x14ac:dyDescent="0.25">
      <c r="C30436" s="158" t="s">
        <v>550</v>
      </c>
      <c r="D30436" s="159">
        <v>715.89</v>
      </c>
    </row>
    <row r="30437" spans="3:4" ht="15" hidden="1" customHeight="1" x14ac:dyDescent="0.25">
      <c r="C30437" s="160" t="s">
        <v>544</v>
      </c>
      <c r="D30437" s="161">
        <v>671.19</v>
      </c>
    </row>
    <row r="30438" spans="3:4" ht="15" hidden="1" customHeight="1" x14ac:dyDescent="0.25">
      <c r="C30438" s="158" t="s">
        <v>540</v>
      </c>
      <c r="D30438" s="159">
        <v>701.37</v>
      </c>
    </row>
    <row r="30439" spans="3:4" ht="15" hidden="1" customHeight="1" x14ac:dyDescent="0.25">
      <c r="C30439" s="160" t="s">
        <v>307</v>
      </c>
      <c r="D30439" s="161">
        <v>1071.42</v>
      </c>
    </row>
    <row r="30440" spans="3:4" ht="15" hidden="1" customHeight="1" x14ac:dyDescent="0.25">
      <c r="C30440" s="158" t="s">
        <v>556</v>
      </c>
      <c r="D30440" s="159">
        <v>1233.32</v>
      </c>
    </row>
    <row r="30441" spans="3:4" ht="15" hidden="1" customHeight="1" x14ac:dyDescent="0.25">
      <c r="C30441" s="160" t="s">
        <v>543</v>
      </c>
      <c r="D30441" s="161">
        <v>558.24</v>
      </c>
    </row>
    <row r="30442" spans="3:4" ht="15" hidden="1" customHeight="1" x14ac:dyDescent="0.25">
      <c r="C30442" s="158" t="s">
        <v>539</v>
      </c>
      <c r="D30442" s="159">
        <v>14.58</v>
      </c>
    </row>
    <row r="30443" spans="3:4" ht="15" hidden="1" customHeight="1" x14ac:dyDescent="0.25">
      <c r="C30443" s="160" t="s">
        <v>540</v>
      </c>
      <c r="D30443" s="161">
        <v>735.16</v>
      </c>
    </row>
    <row r="30444" spans="3:4" ht="15" hidden="1" customHeight="1" x14ac:dyDescent="0.25">
      <c r="C30444" s="158" t="s">
        <v>539</v>
      </c>
      <c r="D30444" s="159">
        <v>473.75</v>
      </c>
    </row>
    <row r="30445" spans="3:4" ht="15" hidden="1" customHeight="1" x14ac:dyDescent="0.25">
      <c r="C30445" s="160" t="s">
        <v>546</v>
      </c>
      <c r="D30445" s="161">
        <v>705.21</v>
      </c>
    </row>
    <row r="30446" spans="3:4" ht="15" hidden="1" customHeight="1" x14ac:dyDescent="0.25">
      <c r="C30446" s="158" t="s">
        <v>307</v>
      </c>
      <c r="D30446" s="159">
        <v>341.23</v>
      </c>
    </row>
    <row r="30447" spans="3:4" ht="15" hidden="1" customHeight="1" x14ac:dyDescent="0.25">
      <c r="C30447" s="160" t="s">
        <v>545</v>
      </c>
      <c r="D30447" s="161">
        <v>735.32</v>
      </c>
    </row>
    <row r="30448" spans="3:4" ht="15" hidden="1" customHeight="1" x14ac:dyDescent="0.25">
      <c r="C30448" s="158" t="s">
        <v>542</v>
      </c>
      <c r="D30448" s="159">
        <v>752.59</v>
      </c>
    </row>
    <row r="30449" spans="3:4" ht="15" hidden="1" customHeight="1" x14ac:dyDescent="0.25">
      <c r="C30449" s="160" t="s">
        <v>307</v>
      </c>
      <c r="D30449" s="161">
        <v>597.75</v>
      </c>
    </row>
    <row r="30450" spans="3:4" ht="15" hidden="1" customHeight="1" x14ac:dyDescent="0.25">
      <c r="C30450" s="158" t="s">
        <v>552</v>
      </c>
      <c r="D30450" s="159">
        <v>104.96</v>
      </c>
    </row>
    <row r="30451" spans="3:4" ht="15" hidden="1" customHeight="1" x14ac:dyDescent="0.25">
      <c r="C30451" s="160" t="s">
        <v>545</v>
      </c>
      <c r="D30451" s="161">
        <v>260.83</v>
      </c>
    </row>
    <row r="30452" spans="3:4" ht="15" hidden="1" customHeight="1" x14ac:dyDescent="0.25">
      <c r="C30452" s="158" t="s">
        <v>307</v>
      </c>
      <c r="D30452" s="159">
        <v>617.91</v>
      </c>
    </row>
    <row r="30453" spans="3:4" ht="15" hidden="1" customHeight="1" x14ac:dyDescent="0.25">
      <c r="C30453" s="160" t="s">
        <v>546</v>
      </c>
      <c r="D30453" s="161">
        <v>436.57</v>
      </c>
    </row>
    <row r="30454" spans="3:4" ht="15" hidden="1" customHeight="1" x14ac:dyDescent="0.25">
      <c r="C30454" s="158" t="s">
        <v>309</v>
      </c>
      <c r="D30454" s="159">
        <v>118.48</v>
      </c>
    </row>
    <row r="30455" spans="3:4" ht="15" hidden="1" customHeight="1" x14ac:dyDescent="0.25">
      <c r="C30455" s="160" t="s">
        <v>543</v>
      </c>
      <c r="D30455" s="161">
        <v>656.44</v>
      </c>
    </row>
    <row r="30456" spans="3:4" ht="15" hidden="1" customHeight="1" x14ac:dyDescent="0.25">
      <c r="C30456" s="158" t="s">
        <v>550</v>
      </c>
      <c r="D30456" s="159">
        <v>409.64</v>
      </c>
    </row>
    <row r="30457" spans="3:4" ht="15" hidden="1" customHeight="1" x14ac:dyDescent="0.25">
      <c r="C30457" s="160" t="s">
        <v>558</v>
      </c>
      <c r="D30457" s="161">
        <v>173.16</v>
      </c>
    </row>
    <row r="30458" spans="3:4" ht="15" hidden="1" customHeight="1" x14ac:dyDescent="0.25">
      <c r="C30458" s="158" t="s">
        <v>552</v>
      </c>
      <c r="D30458" s="159">
        <v>928.34</v>
      </c>
    </row>
    <row r="30459" spans="3:4" ht="15" hidden="1" customHeight="1" x14ac:dyDescent="0.25">
      <c r="C30459" s="160" t="s">
        <v>549</v>
      </c>
      <c r="D30459" s="161">
        <v>849.74</v>
      </c>
    </row>
    <row r="30460" spans="3:4" ht="15" hidden="1" customHeight="1" x14ac:dyDescent="0.25">
      <c r="C30460" s="158" t="s">
        <v>542</v>
      </c>
      <c r="D30460" s="159">
        <v>649.07000000000005</v>
      </c>
    </row>
    <row r="30461" spans="3:4" ht="15" hidden="1" customHeight="1" x14ac:dyDescent="0.25">
      <c r="C30461" s="160" t="s">
        <v>553</v>
      </c>
      <c r="D30461" s="161">
        <v>323.56</v>
      </c>
    </row>
    <row r="30462" spans="3:4" ht="15" hidden="1" customHeight="1" x14ac:dyDescent="0.25">
      <c r="C30462" s="158" t="s">
        <v>554</v>
      </c>
      <c r="D30462" s="159">
        <v>485.89</v>
      </c>
    </row>
    <row r="30463" spans="3:4" ht="15" hidden="1" customHeight="1" x14ac:dyDescent="0.25">
      <c r="C30463" s="160" t="s">
        <v>553</v>
      </c>
      <c r="D30463" s="161">
        <v>941.65</v>
      </c>
    </row>
    <row r="30464" spans="3:4" ht="15" hidden="1" customHeight="1" x14ac:dyDescent="0.25">
      <c r="C30464" s="158" t="s">
        <v>312</v>
      </c>
      <c r="D30464" s="159">
        <v>934.04</v>
      </c>
    </row>
    <row r="30465" spans="3:4" ht="15" hidden="1" customHeight="1" x14ac:dyDescent="0.25">
      <c r="C30465" s="160" t="s">
        <v>552</v>
      </c>
      <c r="D30465" s="161">
        <v>43.62</v>
      </c>
    </row>
    <row r="30466" spans="3:4" ht="15" hidden="1" customHeight="1" x14ac:dyDescent="0.25">
      <c r="C30466" s="158" t="s">
        <v>551</v>
      </c>
      <c r="D30466" s="159">
        <v>1040.83</v>
      </c>
    </row>
    <row r="30467" spans="3:4" ht="15" hidden="1" customHeight="1" x14ac:dyDescent="0.25">
      <c r="C30467" s="160" t="s">
        <v>551</v>
      </c>
      <c r="D30467" s="161">
        <v>153.15</v>
      </c>
    </row>
    <row r="30468" spans="3:4" ht="15" hidden="1" customHeight="1" x14ac:dyDescent="0.25">
      <c r="C30468" s="158" t="s">
        <v>548</v>
      </c>
      <c r="D30468" s="159">
        <v>993.37</v>
      </c>
    </row>
    <row r="30469" spans="3:4" ht="15" hidden="1" customHeight="1" x14ac:dyDescent="0.25">
      <c r="C30469" s="160" t="s">
        <v>539</v>
      </c>
      <c r="D30469" s="161">
        <v>539.54999999999995</v>
      </c>
    </row>
    <row r="30470" spans="3:4" ht="15" hidden="1" customHeight="1" x14ac:dyDescent="0.25">
      <c r="C30470" s="158" t="s">
        <v>550</v>
      </c>
      <c r="D30470" s="159">
        <v>996.04</v>
      </c>
    </row>
    <row r="30471" spans="3:4" ht="15" hidden="1" customHeight="1" x14ac:dyDescent="0.25">
      <c r="C30471" s="160" t="s">
        <v>307</v>
      </c>
      <c r="D30471" s="161">
        <v>624.97</v>
      </c>
    </row>
    <row r="30472" spans="3:4" ht="15" hidden="1" customHeight="1" x14ac:dyDescent="0.25">
      <c r="C30472" s="158" t="s">
        <v>545</v>
      </c>
      <c r="D30472" s="159">
        <v>712.35</v>
      </c>
    </row>
    <row r="30473" spans="3:4" ht="15" hidden="1" customHeight="1" x14ac:dyDescent="0.25">
      <c r="C30473" s="160" t="s">
        <v>549</v>
      </c>
      <c r="D30473" s="161">
        <v>466.36</v>
      </c>
    </row>
    <row r="30474" spans="3:4" ht="15" hidden="1" customHeight="1" x14ac:dyDescent="0.25">
      <c r="C30474" s="158" t="s">
        <v>548</v>
      </c>
      <c r="D30474" s="159">
        <v>1161.1199999999999</v>
      </c>
    </row>
    <row r="30475" spans="3:4" ht="15" hidden="1" customHeight="1" x14ac:dyDescent="0.25">
      <c r="C30475" s="160" t="s">
        <v>309</v>
      </c>
      <c r="D30475" s="161">
        <v>689.02</v>
      </c>
    </row>
    <row r="30476" spans="3:4" ht="15" hidden="1" customHeight="1" x14ac:dyDescent="0.25">
      <c r="C30476" s="158" t="s">
        <v>312</v>
      </c>
      <c r="D30476" s="159">
        <v>868.23</v>
      </c>
    </row>
    <row r="30477" spans="3:4" ht="15" hidden="1" customHeight="1" x14ac:dyDescent="0.25">
      <c r="C30477" s="160" t="s">
        <v>309</v>
      </c>
      <c r="D30477" s="161">
        <v>209.08</v>
      </c>
    </row>
    <row r="30478" spans="3:4" ht="15" hidden="1" customHeight="1" x14ac:dyDescent="0.25">
      <c r="C30478" s="158" t="s">
        <v>543</v>
      </c>
      <c r="D30478" s="159">
        <v>951.13</v>
      </c>
    </row>
    <row r="30479" spans="3:4" ht="15" hidden="1" customHeight="1" x14ac:dyDescent="0.25">
      <c r="C30479" s="160" t="s">
        <v>308</v>
      </c>
      <c r="D30479" s="161">
        <v>545.94000000000005</v>
      </c>
    </row>
    <row r="30480" spans="3:4" ht="15" hidden="1" customHeight="1" x14ac:dyDescent="0.25">
      <c r="C30480" s="158" t="s">
        <v>307</v>
      </c>
      <c r="D30480" s="159">
        <v>59.9</v>
      </c>
    </row>
    <row r="30481" spans="3:4" ht="15" hidden="1" customHeight="1" x14ac:dyDescent="0.25">
      <c r="C30481" s="160" t="s">
        <v>558</v>
      </c>
      <c r="D30481" s="161">
        <v>109.51</v>
      </c>
    </row>
    <row r="30482" spans="3:4" ht="15" hidden="1" customHeight="1" x14ac:dyDescent="0.25">
      <c r="C30482" s="158" t="s">
        <v>308</v>
      </c>
      <c r="D30482" s="159">
        <v>498.27</v>
      </c>
    </row>
    <row r="30483" spans="3:4" ht="15" hidden="1" customHeight="1" x14ac:dyDescent="0.25">
      <c r="C30483" s="160" t="s">
        <v>541</v>
      </c>
      <c r="D30483" s="161">
        <v>236.79</v>
      </c>
    </row>
    <row r="30484" spans="3:4" ht="15" hidden="1" customHeight="1" x14ac:dyDescent="0.25">
      <c r="C30484" s="158" t="s">
        <v>312</v>
      </c>
      <c r="D30484" s="159">
        <v>797.14</v>
      </c>
    </row>
    <row r="30485" spans="3:4" ht="15" hidden="1" customHeight="1" x14ac:dyDescent="0.25">
      <c r="C30485" s="160" t="s">
        <v>548</v>
      </c>
      <c r="D30485" s="161">
        <v>1111.77</v>
      </c>
    </row>
    <row r="30486" spans="3:4" ht="15" hidden="1" customHeight="1" x14ac:dyDescent="0.25">
      <c r="C30486" s="158" t="s">
        <v>553</v>
      </c>
      <c r="D30486" s="159">
        <v>1042.9100000000001</v>
      </c>
    </row>
    <row r="30487" spans="3:4" ht="15" hidden="1" customHeight="1" x14ac:dyDescent="0.25">
      <c r="C30487" s="160" t="s">
        <v>542</v>
      </c>
      <c r="D30487" s="161">
        <v>1049.94</v>
      </c>
    </row>
    <row r="30488" spans="3:4" ht="15" hidden="1" customHeight="1" x14ac:dyDescent="0.25">
      <c r="C30488" s="158" t="s">
        <v>312</v>
      </c>
      <c r="D30488" s="159">
        <v>408.64</v>
      </c>
    </row>
    <row r="30489" spans="3:4" ht="15" hidden="1" customHeight="1" x14ac:dyDescent="0.25">
      <c r="C30489" s="160" t="s">
        <v>312</v>
      </c>
      <c r="D30489" s="161">
        <v>567.84</v>
      </c>
    </row>
    <row r="30490" spans="3:4" ht="15" hidden="1" customHeight="1" x14ac:dyDescent="0.25">
      <c r="C30490" s="158" t="s">
        <v>557</v>
      </c>
      <c r="D30490" s="159">
        <v>473.83</v>
      </c>
    </row>
    <row r="30491" spans="3:4" ht="15" hidden="1" customHeight="1" x14ac:dyDescent="0.25">
      <c r="C30491" s="160" t="s">
        <v>543</v>
      </c>
      <c r="D30491" s="161">
        <v>634.38</v>
      </c>
    </row>
    <row r="30492" spans="3:4" ht="15" hidden="1" customHeight="1" x14ac:dyDescent="0.25">
      <c r="C30492" s="158" t="s">
        <v>539</v>
      </c>
      <c r="D30492" s="159">
        <v>967.6</v>
      </c>
    </row>
    <row r="30493" spans="3:4" ht="15" hidden="1" customHeight="1" x14ac:dyDescent="0.25">
      <c r="C30493" s="160" t="s">
        <v>542</v>
      </c>
      <c r="D30493" s="161">
        <v>597.92999999999995</v>
      </c>
    </row>
    <row r="30494" spans="3:4" ht="15" hidden="1" customHeight="1" x14ac:dyDescent="0.25">
      <c r="C30494" s="158" t="s">
        <v>312</v>
      </c>
      <c r="D30494" s="159">
        <v>294.51</v>
      </c>
    </row>
    <row r="30495" spans="3:4" ht="15" hidden="1" customHeight="1" x14ac:dyDescent="0.25">
      <c r="C30495" s="160" t="s">
        <v>550</v>
      </c>
      <c r="D30495" s="161">
        <v>182.78</v>
      </c>
    </row>
    <row r="30496" spans="3:4" ht="15" hidden="1" customHeight="1" x14ac:dyDescent="0.25">
      <c r="C30496" s="158" t="s">
        <v>541</v>
      </c>
      <c r="D30496" s="159">
        <v>710.06</v>
      </c>
    </row>
    <row r="30497" spans="3:4" ht="15" hidden="1" customHeight="1" x14ac:dyDescent="0.25">
      <c r="C30497" s="160" t="s">
        <v>309</v>
      </c>
      <c r="D30497" s="161">
        <v>1284.8399999999999</v>
      </c>
    </row>
    <row r="30498" spans="3:4" ht="15" hidden="1" customHeight="1" x14ac:dyDescent="0.25">
      <c r="C30498" s="158" t="s">
        <v>546</v>
      </c>
      <c r="D30498" s="159">
        <v>664.15</v>
      </c>
    </row>
    <row r="30499" spans="3:4" ht="15" hidden="1" customHeight="1" x14ac:dyDescent="0.25">
      <c r="C30499" s="160" t="s">
        <v>539</v>
      </c>
      <c r="D30499" s="161">
        <v>69.16</v>
      </c>
    </row>
    <row r="30500" spans="3:4" ht="15" hidden="1" customHeight="1" x14ac:dyDescent="0.25">
      <c r="C30500" s="158" t="s">
        <v>557</v>
      </c>
      <c r="D30500" s="159">
        <v>730.39</v>
      </c>
    </row>
    <row r="30501" spans="3:4" ht="15" hidden="1" customHeight="1" x14ac:dyDescent="0.25">
      <c r="C30501" s="160" t="s">
        <v>551</v>
      </c>
      <c r="D30501" s="161">
        <v>645.69000000000005</v>
      </c>
    </row>
    <row r="30502" spans="3:4" ht="15" hidden="1" customHeight="1" x14ac:dyDescent="0.25">
      <c r="C30502" s="158" t="s">
        <v>539</v>
      </c>
      <c r="D30502" s="159">
        <v>405.55</v>
      </c>
    </row>
    <row r="30503" spans="3:4" ht="15" hidden="1" customHeight="1" x14ac:dyDescent="0.25">
      <c r="C30503" s="160" t="s">
        <v>540</v>
      </c>
      <c r="D30503" s="161">
        <v>611.28</v>
      </c>
    </row>
    <row r="30504" spans="3:4" ht="15" hidden="1" customHeight="1" x14ac:dyDescent="0.25">
      <c r="C30504" s="158" t="s">
        <v>542</v>
      </c>
      <c r="D30504" s="159">
        <v>413.68</v>
      </c>
    </row>
    <row r="30505" spans="3:4" ht="15" hidden="1" customHeight="1" x14ac:dyDescent="0.25">
      <c r="C30505" s="160" t="s">
        <v>550</v>
      </c>
      <c r="D30505" s="161">
        <v>334.68</v>
      </c>
    </row>
    <row r="30506" spans="3:4" ht="15" hidden="1" customHeight="1" x14ac:dyDescent="0.25">
      <c r="C30506" s="158" t="s">
        <v>547</v>
      </c>
      <c r="D30506" s="159">
        <v>524.54</v>
      </c>
    </row>
    <row r="30507" spans="3:4" ht="15" hidden="1" customHeight="1" x14ac:dyDescent="0.25">
      <c r="C30507" s="160" t="s">
        <v>547</v>
      </c>
      <c r="D30507" s="161">
        <v>1264.8</v>
      </c>
    </row>
    <row r="30508" spans="3:4" ht="15" hidden="1" customHeight="1" x14ac:dyDescent="0.25">
      <c r="C30508" s="158" t="s">
        <v>550</v>
      </c>
      <c r="D30508" s="159">
        <v>387.26</v>
      </c>
    </row>
    <row r="30509" spans="3:4" ht="15" hidden="1" customHeight="1" x14ac:dyDescent="0.25">
      <c r="C30509" s="160" t="s">
        <v>308</v>
      </c>
      <c r="D30509" s="161">
        <v>1026.6400000000001</v>
      </c>
    </row>
    <row r="30510" spans="3:4" ht="15" hidden="1" customHeight="1" x14ac:dyDescent="0.25">
      <c r="C30510" s="158" t="s">
        <v>555</v>
      </c>
      <c r="D30510" s="159">
        <v>161.78</v>
      </c>
    </row>
    <row r="30511" spans="3:4" ht="15" hidden="1" customHeight="1" x14ac:dyDescent="0.25">
      <c r="C30511" s="160" t="s">
        <v>545</v>
      </c>
      <c r="D30511" s="161">
        <v>410.29</v>
      </c>
    </row>
    <row r="30512" spans="3:4" ht="15" hidden="1" customHeight="1" x14ac:dyDescent="0.25">
      <c r="C30512" s="158" t="s">
        <v>309</v>
      </c>
      <c r="D30512" s="159">
        <v>547.76</v>
      </c>
    </row>
    <row r="30513" spans="3:4" ht="15" hidden="1" customHeight="1" x14ac:dyDescent="0.25">
      <c r="C30513" s="160" t="s">
        <v>540</v>
      </c>
      <c r="D30513" s="161">
        <v>1195.22</v>
      </c>
    </row>
    <row r="30514" spans="3:4" ht="15" hidden="1" customHeight="1" x14ac:dyDescent="0.25">
      <c r="C30514" s="158" t="s">
        <v>542</v>
      </c>
      <c r="D30514" s="159">
        <v>437.26</v>
      </c>
    </row>
    <row r="30515" spans="3:4" ht="15" hidden="1" customHeight="1" x14ac:dyDescent="0.25">
      <c r="C30515" s="160" t="s">
        <v>540</v>
      </c>
      <c r="D30515" s="161">
        <v>872.17</v>
      </c>
    </row>
    <row r="30516" spans="3:4" ht="15" hidden="1" customHeight="1" x14ac:dyDescent="0.25">
      <c r="C30516" s="158" t="s">
        <v>539</v>
      </c>
      <c r="D30516" s="159">
        <v>697.69</v>
      </c>
    </row>
    <row r="30517" spans="3:4" ht="15" hidden="1" customHeight="1" x14ac:dyDescent="0.25">
      <c r="C30517" s="160" t="s">
        <v>543</v>
      </c>
      <c r="D30517" s="161">
        <v>303.25</v>
      </c>
    </row>
    <row r="30518" spans="3:4" ht="15" hidden="1" customHeight="1" x14ac:dyDescent="0.25">
      <c r="C30518" s="158" t="s">
        <v>540</v>
      </c>
      <c r="D30518" s="159">
        <v>669.59</v>
      </c>
    </row>
    <row r="30519" spans="3:4" ht="15" hidden="1" customHeight="1" x14ac:dyDescent="0.25">
      <c r="C30519" s="160" t="s">
        <v>548</v>
      </c>
      <c r="D30519" s="161">
        <v>765.45</v>
      </c>
    </row>
    <row r="30520" spans="3:4" ht="15" hidden="1" customHeight="1" x14ac:dyDescent="0.25">
      <c r="C30520" s="158" t="s">
        <v>542</v>
      </c>
      <c r="D30520" s="159">
        <v>299.38</v>
      </c>
    </row>
    <row r="30521" spans="3:4" ht="15" hidden="1" customHeight="1" x14ac:dyDescent="0.25">
      <c r="C30521" s="160" t="s">
        <v>546</v>
      </c>
      <c r="D30521" s="161">
        <v>473.3</v>
      </c>
    </row>
    <row r="30522" spans="3:4" ht="15" hidden="1" customHeight="1" x14ac:dyDescent="0.25">
      <c r="C30522" s="158" t="s">
        <v>539</v>
      </c>
      <c r="D30522" s="159">
        <v>667.68</v>
      </c>
    </row>
    <row r="30523" spans="3:4" ht="15" hidden="1" customHeight="1" x14ac:dyDescent="0.25">
      <c r="C30523" s="160" t="s">
        <v>549</v>
      </c>
      <c r="D30523" s="161">
        <v>434.96</v>
      </c>
    </row>
    <row r="30524" spans="3:4" ht="15" hidden="1" customHeight="1" x14ac:dyDescent="0.25">
      <c r="C30524" s="158" t="s">
        <v>308</v>
      </c>
      <c r="D30524" s="159">
        <v>1189.6199999999999</v>
      </c>
    </row>
    <row r="30525" spans="3:4" ht="15" hidden="1" customHeight="1" x14ac:dyDescent="0.25">
      <c r="C30525" s="160" t="s">
        <v>312</v>
      </c>
      <c r="D30525" s="161">
        <v>543.80999999999995</v>
      </c>
    </row>
    <row r="30526" spans="3:4" ht="15" hidden="1" customHeight="1" x14ac:dyDescent="0.25">
      <c r="C30526" s="158" t="s">
        <v>540</v>
      </c>
      <c r="D30526" s="159">
        <v>130.93</v>
      </c>
    </row>
    <row r="30527" spans="3:4" ht="15" hidden="1" customHeight="1" x14ac:dyDescent="0.25">
      <c r="C30527" s="160" t="s">
        <v>551</v>
      </c>
      <c r="D30527" s="161">
        <v>897.26</v>
      </c>
    </row>
    <row r="30528" spans="3:4" ht="15" hidden="1" customHeight="1" x14ac:dyDescent="0.25">
      <c r="C30528" s="158" t="s">
        <v>542</v>
      </c>
      <c r="D30528" s="159">
        <v>248.63</v>
      </c>
    </row>
    <row r="30529" spans="3:4" ht="15" hidden="1" customHeight="1" x14ac:dyDescent="0.25">
      <c r="C30529" s="160" t="s">
        <v>551</v>
      </c>
      <c r="D30529" s="161">
        <v>43.07</v>
      </c>
    </row>
    <row r="30530" spans="3:4" ht="15" hidden="1" customHeight="1" x14ac:dyDescent="0.25">
      <c r="C30530" s="158" t="s">
        <v>552</v>
      </c>
      <c r="D30530" s="159">
        <v>1250.1199999999999</v>
      </c>
    </row>
    <row r="30531" spans="3:4" ht="15" hidden="1" customHeight="1" x14ac:dyDescent="0.25">
      <c r="C30531" s="160" t="s">
        <v>545</v>
      </c>
      <c r="D30531" s="161">
        <v>1202.55</v>
      </c>
    </row>
    <row r="30532" spans="3:4" ht="15" hidden="1" customHeight="1" x14ac:dyDescent="0.25">
      <c r="C30532" s="158" t="s">
        <v>553</v>
      </c>
      <c r="D30532" s="159">
        <v>741.71</v>
      </c>
    </row>
    <row r="30533" spans="3:4" ht="15" hidden="1" customHeight="1" x14ac:dyDescent="0.25">
      <c r="C30533" s="160" t="s">
        <v>548</v>
      </c>
      <c r="D30533" s="161">
        <v>589.37</v>
      </c>
    </row>
    <row r="30534" spans="3:4" ht="15" hidden="1" customHeight="1" x14ac:dyDescent="0.25">
      <c r="C30534" s="158" t="s">
        <v>539</v>
      </c>
      <c r="D30534" s="159">
        <v>1066.07</v>
      </c>
    </row>
    <row r="30535" spans="3:4" ht="15" hidden="1" customHeight="1" x14ac:dyDescent="0.25">
      <c r="C30535" s="160" t="s">
        <v>545</v>
      </c>
      <c r="D30535" s="161">
        <v>425.87</v>
      </c>
    </row>
    <row r="30536" spans="3:4" ht="15" hidden="1" customHeight="1" x14ac:dyDescent="0.25">
      <c r="C30536" s="158" t="s">
        <v>554</v>
      </c>
      <c r="D30536" s="159">
        <v>908.52</v>
      </c>
    </row>
    <row r="30537" spans="3:4" ht="15" hidden="1" customHeight="1" x14ac:dyDescent="0.25">
      <c r="C30537" s="160" t="s">
        <v>549</v>
      </c>
      <c r="D30537" s="161">
        <v>596.92999999999995</v>
      </c>
    </row>
    <row r="30538" spans="3:4" ht="15" hidden="1" customHeight="1" x14ac:dyDescent="0.25">
      <c r="C30538" s="158" t="s">
        <v>548</v>
      </c>
      <c r="D30538" s="159">
        <v>682.1</v>
      </c>
    </row>
    <row r="30539" spans="3:4" ht="15" hidden="1" customHeight="1" x14ac:dyDescent="0.25">
      <c r="C30539" s="160" t="s">
        <v>545</v>
      </c>
      <c r="D30539" s="161">
        <v>613.13</v>
      </c>
    </row>
    <row r="30540" spans="3:4" ht="15" hidden="1" customHeight="1" x14ac:dyDescent="0.25">
      <c r="C30540" s="158" t="s">
        <v>545</v>
      </c>
      <c r="D30540" s="159">
        <v>439.21</v>
      </c>
    </row>
    <row r="30541" spans="3:4" ht="15" hidden="1" customHeight="1" x14ac:dyDescent="0.25">
      <c r="C30541" s="160" t="s">
        <v>542</v>
      </c>
      <c r="D30541" s="161">
        <v>1102.22</v>
      </c>
    </row>
    <row r="30542" spans="3:4" ht="15" hidden="1" customHeight="1" x14ac:dyDescent="0.25">
      <c r="C30542" s="158" t="s">
        <v>539</v>
      </c>
      <c r="D30542" s="159">
        <v>149.15</v>
      </c>
    </row>
    <row r="30543" spans="3:4" ht="15" hidden="1" customHeight="1" x14ac:dyDescent="0.25">
      <c r="C30543" s="160" t="s">
        <v>307</v>
      </c>
      <c r="D30543" s="161">
        <v>873.49</v>
      </c>
    </row>
    <row r="30544" spans="3:4" ht="15" hidden="1" customHeight="1" x14ac:dyDescent="0.25">
      <c r="C30544" s="158" t="s">
        <v>549</v>
      </c>
      <c r="D30544" s="159">
        <v>634.24</v>
      </c>
    </row>
    <row r="30545" spans="3:4" ht="15" hidden="1" customHeight="1" x14ac:dyDescent="0.25">
      <c r="C30545" s="160" t="s">
        <v>312</v>
      </c>
      <c r="D30545" s="161">
        <v>667.39</v>
      </c>
    </row>
    <row r="30546" spans="3:4" ht="15" hidden="1" customHeight="1" x14ac:dyDescent="0.25">
      <c r="C30546" s="158" t="s">
        <v>544</v>
      </c>
      <c r="D30546" s="159">
        <v>1029.8399999999999</v>
      </c>
    </row>
    <row r="30547" spans="3:4" ht="15" hidden="1" customHeight="1" x14ac:dyDescent="0.25">
      <c r="C30547" s="160" t="s">
        <v>543</v>
      </c>
      <c r="D30547" s="161">
        <v>79.16</v>
      </c>
    </row>
    <row r="30548" spans="3:4" ht="15" hidden="1" customHeight="1" x14ac:dyDescent="0.25">
      <c r="C30548" s="158" t="s">
        <v>557</v>
      </c>
      <c r="D30548" s="159">
        <v>72.02</v>
      </c>
    </row>
    <row r="30549" spans="3:4" ht="15" hidden="1" customHeight="1" x14ac:dyDescent="0.25">
      <c r="C30549" s="160" t="s">
        <v>552</v>
      </c>
      <c r="D30549" s="161">
        <v>220.36</v>
      </c>
    </row>
    <row r="30550" spans="3:4" ht="15" hidden="1" customHeight="1" x14ac:dyDescent="0.25">
      <c r="C30550" s="158" t="s">
        <v>554</v>
      </c>
      <c r="D30550" s="159">
        <v>82.77</v>
      </c>
    </row>
    <row r="30551" spans="3:4" ht="15" hidden="1" customHeight="1" x14ac:dyDescent="0.25">
      <c r="C30551" s="160" t="s">
        <v>539</v>
      </c>
      <c r="D30551" s="161">
        <v>49.55</v>
      </c>
    </row>
    <row r="30552" spans="3:4" ht="15" hidden="1" customHeight="1" x14ac:dyDescent="0.25">
      <c r="C30552" s="158" t="s">
        <v>553</v>
      </c>
      <c r="D30552" s="159">
        <v>696.42</v>
      </c>
    </row>
    <row r="30553" spans="3:4" ht="15" hidden="1" customHeight="1" x14ac:dyDescent="0.25">
      <c r="C30553" s="160" t="s">
        <v>542</v>
      </c>
      <c r="D30553" s="161">
        <v>1004.5</v>
      </c>
    </row>
    <row r="30554" spans="3:4" ht="15" hidden="1" customHeight="1" x14ac:dyDescent="0.25">
      <c r="C30554" s="158" t="s">
        <v>546</v>
      </c>
      <c r="D30554" s="159">
        <v>662.02</v>
      </c>
    </row>
    <row r="30555" spans="3:4" ht="15" hidden="1" customHeight="1" x14ac:dyDescent="0.25">
      <c r="C30555" s="160" t="s">
        <v>554</v>
      </c>
      <c r="D30555" s="161">
        <v>148.21</v>
      </c>
    </row>
    <row r="30556" spans="3:4" ht="15" hidden="1" customHeight="1" x14ac:dyDescent="0.25">
      <c r="C30556" s="158" t="s">
        <v>556</v>
      </c>
      <c r="D30556" s="159">
        <v>1095.6500000000001</v>
      </c>
    </row>
    <row r="30557" spans="3:4" ht="15" hidden="1" customHeight="1" x14ac:dyDescent="0.25">
      <c r="C30557" s="160" t="s">
        <v>539</v>
      </c>
      <c r="D30557" s="161">
        <v>200.11</v>
      </c>
    </row>
    <row r="30558" spans="3:4" ht="15" hidden="1" customHeight="1" x14ac:dyDescent="0.25">
      <c r="C30558" s="158" t="s">
        <v>541</v>
      </c>
      <c r="D30558" s="159">
        <v>582.44000000000005</v>
      </c>
    </row>
    <row r="30559" spans="3:4" ht="15" hidden="1" customHeight="1" x14ac:dyDescent="0.25">
      <c r="C30559" s="160" t="s">
        <v>549</v>
      </c>
      <c r="D30559" s="161">
        <v>675.43</v>
      </c>
    </row>
    <row r="30560" spans="3:4" ht="15" hidden="1" customHeight="1" x14ac:dyDescent="0.25">
      <c r="C30560" s="158" t="s">
        <v>543</v>
      </c>
      <c r="D30560" s="159">
        <v>98.64</v>
      </c>
    </row>
    <row r="30561" spans="3:4" ht="15" hidden="1" customHeight="1" x14ac:dyDescent="0.25">
      <c r="C30561" s="160" t="s">
        <v>546</v>
      </c>
      <c r="D30561" s="161">
        <v>510.8</v>
      </c>
    </row>
    <row r="30562" spans="3:4" ht="15" hidden="1" customHeight="1" x14ac:dyDescent="0.25">
      <c r="C30562" s="158" t="s">
        <v>551</v>
      </c>
      <c r="D30562" s="159">
        <v>690.02</v>
      </c>
    </row>
    <row r="30563" spans="3:4" ht="15" hidden="1" customHeight="1" x14ac:dyDescent="0.25">
      <c r="C30563" s="160" t="s">
        <v>546</v>
      </c>
      <c r="D30563" s="161">
        <v>240.88</v>
      </c>
    </row>
    <row r="30564" spans="3:4" ht="15" hidden="1" customHeight="1" x14ac:dyDescent="0.25">
      <c r="C30564" s="158" t="s">
        <v>558</v>
      </c>
      <c r="D30564" s="159">
        <v>659.89</v>
      </c>
    </row>
    <row r="30565" spans="3:4" ht="15" hidden="1" customHeight="1" x14ac:dyDescent="0.25">
      <c r="C30565" s="160" t="s">
        <v>308</v>
      </c>
      <c r="D30565" s="161">
        <v>591.44000000000005</v>
      </c>
    </row>
    <row r="30566" spans="3:4" ht="15" hidden="1" customHeight="1" x14ac:dyDescent="0.25">
      <c r="C30566" s="158" t="s">
        <v>540</v>
      </c>
      <c r="D30566" s="159">
        <v>998.12</v>
      </c>
    </row>
    <row r="30567" spans="3:4" ht="15" hidden="1" customHeight="1" x14ac:dyDescent="0.25">
      <c r="C30567" s="160" t="s">
        <v>540</v>
      </c>
      <c r="D30567" s="161">
        <v>450.87</v>
      </c>
    </row>
    <row r="30568" spans="3:4" ht="15" hidden="1" customHeight="1" x14ac:dyDescent="0.25">
      <c r="C30568" s="158" t="s">
        <v>309</v>
      </c>
      <c r="D30568" s="159">
        <v>569.19000000000005</v>
      </c>
    </row>
    <row r="30569" spans="3:4" ht="15" hidden="1" customHeight="1" x14ac:dyDescent="0.25">
      <c r="C30569" s="160" t="s">
        <v>549</v>
      </c>
      <c r="D30569" s="161">
        <v>632.01</v>
      </c>
    </row>
    <row r="30570" spans="3:4" ht="15" hidden="1" customHeight="1" x14ac:dyDescent="0.25">
      <c r="C30570" s="158" t="s">
        <v>556</v>
      </c>
      <c r="D30570" s="159">
        <v>33.92</v>
      </c>
    </row>
    <row r="30571" spans="3:4" ht="15" hidden="1" customHeight="1" x14ac:dyDescent="0.25">
      <c r="C30571" s="160" t="s">
        <v>551</v>
      </c>
      <c r="D30571" s="161">
        <v>238.32</v>
      </c>
    </row>
    <row r="30572" spans="3:4" ht="15" hidden="1" customHeight="1" x14ac:dyDescent="0.25">
      <c r="C30572" s="158" t="s">
        <v>547</v>
      </c>
      <c r="D30572" s="159">
        <v>572.99</v>
      </c>
    </row>
    <row r="30573" spans="3:4" ht="15" hidden="1" customHeight="1" x14ac:dyDescent="0.25">
      <c r="C30573" s="160" t="s">
        <v>541</v>
      </c>
      <c r="D30573" s="161">
        <v>1160.73</v>
      </c>
    </row>
    <row r="30574" spans="3:4" ht="15" hidden="1" customHeight="1" x14ac:dyDescent="0.25">
      <c r="C30574" s="158" t="s">
        <v>309</v>
      </c>
      <c r="D30574" s="159">
        <v>1048.2</v>
      </c>
    </row>
    <row r="30575" spans="3:4" ht="15" hidden="1" customHeight="1" x14ac:dyDescent="0.25">
      <c r="C30575" s="160" t="s">
        <v>552</v>
      </c>
      <c r="D30575" s="161">
        <v>69.19</v>
      </c>
    </row>
    <row r="30576" spans="3:4" ht="15" hidden="1" customHeight="1" x14ac:dyDescent="0.25">
      <c r="C30576" s="158" t="s">
        <v>545</v>
      </c>
      <c r="D30576" s="159">
        <v>1157.97</v>
      </c>
    </row>
    <row r="30577" spans="3:4" ht="15" hidden="1" customHeight="1" x14ac:dyDescent="0.25">
      <c r="C30577" s="160" t="s">
        <v>307</v>
      </c>
      <c r="D30577" s="161">
        <v>451.89</v>
      </c>
    </row>
    <row r="30578" spans="3:4" ht="15" hidden="1" customHeight="1" x14ac:dyDescent="0.25">
      <c r="C30578" s="158" t="s">
        <v>546</v>
      </c>
      <c r="D30578" s="159">
        <v>395.43</v>
      </c>
    </row>
    <row r="30579" spans="3:4" ht="15" hidden="1" customHeight="1" x14ac:dyDescent="0.25">
      <c r="C30579" s="160" t="s">
        <v>554</v>
      </c>
      <c r="D30579" s="161">
        <v>485.55</v>
      </c>
    </row>
    <row r="30580" spans="3:4" ht="15" hidden="1" customHeight="1" x14ac:dyDescent="0.25">
      <c r="C30580" s="158" t="s">
        <v>539</v>
      </c>
      <c r="D30580" s="159">
        <v>942.07</v>
      </c>
    </row>
    <row r="30581" spans="3:4" ht="15" hidden="1" customHeight="1" x14ac:dyDescent="0.25">
      <c r="C30581" s="160" t="s">
        <v>546</v>
      </c>
      <c r="D30581" s="161">
        <v>862.1</v>
      </c>
    </row>
    <row r="30582" spans="3:4" ht="15" hidden="1" customHeight="1" x14ac:dyDescent="0.25">
      <c r="C30582" s="158" t="s">
        <v>551</v>
      </c>
      <c r="D30582" s="159">
        <v>774.34</v>
      </c>
    </row>
    <row r="30583" spans="3:4" ht="15" hidden="1" customHeight="1" x14ac:dyDescent="0.25">
      <c r="C30583" s="160" t="s">
        <v>544</v>
      </c>
      <c r="D30583" s="161">
        <v>750.37</v>
      </c>
    </row>
    <row r="30584" spans="3:4" ht="15" hidden="1" customHeight="1" x14ac:dyDescent="0.25">
      <c r="C30584" s="158" t="s">
        <v>540</v>
      </c>
      <c r="D30584" s="159">
        <v>863.11</v>
      </c>
    </row>
    <row r="30585" spans="3:4" ht="15" hidden="1" customHeight="1" x14ac:dyDescent="0.25">
      <c r="C30585" s="160" t="s">
        <v>551</v>
      </c>
      <c r="D30585" s="161">
        <v>413.59</v>
      </c>
    </row>
    <row r="30586" spans="3:4" ht="15" hidden="1" customHeight="1" x14ac:dyDescent="0.25">
      <c r="C30586" s="158" t="s">
        <v>307</v>
      </c>
      <c r="D30586" s="159">
        <v>977.39</v>
      </c>
    </row>
    <row r="30587" spans="3:4" ht="15" hidden="1" customHeight="1" x14ac:dyDescent="0.25">
      <c r="C30587" s="160" t="s">
        <v>539</v>
      </c>
      <c r="D30587" s="161">
        <v>909.45</v>
      </c>
    </row>
    <row r="30588" spans="3:4" ht="15" hidden="1" customHeight="1" x14ac:dyDescent="0.25">
      <c r="C30588" s="158" t="s">
        <v>540</v>
      </c>
      <c r="D30588" s="159">
        <v>57.33</v>
      </c>
    </row>
    <row r="30589" spans="3:4" ht="15" hidden="1" customHeight="1" x14ac:dyDescent="0.25">
      <c r="C30589" s="160" t="s">
        <v>540</v>
      </c>
      <c r="D30589" s="161">
        <v>425.04</v>
      </c>
    </row>
    <row r="30590" spans="3:4" ht="15" hidden="1" customHeight="1" x14ac:dyDescent="0.25">
      <c r="C30590" s="158" t="s">
        <v>540</v>
      </c>
      <c r="D30590" s="159">
        <v>374.33</v>
      </c>
    </row>
    <row r="30591" spans="3:4" ht="15" hidden="1" customHeight="1" x14ac:dyDescent="0.25">
      <c r="C30591" s="160" t="s">
        <v>545</v>
      </c>
      <c r="D30591" s="161">
        <v>1058.6099999999999</v>
      </c>
    </row>
    <row r="30592" spans="3:4" ht="15" hidden="1" customHeight="1" x14ac:dyDescent="0.25">
      <c r="C30592" s="158" t="s">
        <v>540</v>
      </c>
      <c r="D30592" s="159">
        <v>690.23</v>
      </c>
    </row>
    <row r="30593" spans="3:4" ht="15" hidden="1" customHeight="1" x14ac:dyDescent="0.25">
      <c r="C30593" s="160" t="s">
        <v>547</v>
      </c>
      <c r="D30593" s="161">
        <v>772.45</v>
      </c>
    </row>
    <row r="30594" spans="3:4" ht="15" hidden="1" customHeight="1" x14ac:dyDescent="0.25">
      <c r="C30594" s="158" t="s">
        <v>551</v>
      </c>
      <c r="D30594" s="159">
        <v>1076.6400000000001</v>
      </c>
    </row>
    <row r="30595" spans="3:4" ht="15" hidden="1" customHeight="1" x14ac:dyDescent="0.25">
      <c r="C30595" s="160" t="s">
        <v>545</v>
      </c>
      <c r="D30595" s="161">
        <v>383.99</v>
      </c>
    </row>
    <row r="30596" spans="3:4" ht="15" hidden="1" customHeight="1" x14ac:dyDescent="0.25">
      <c r="C30596" s="158" t="s">
        <v>543</v>
      </c>
      <c r="D30596" s="159">
        <v>229</v>
      </c>
    </row>
    <row r="30597" spans="3:4" ht="15" hidden="1" customHeight="1" x14ac:dyDescent="0.25">
      <c r="C30597" s="160" t="s">
        <v>556</v>
      </c>
      <c r="D30597" s="161">
        <v>928.63</v>
      </c>
    </row>
    <row r="30598" spans="3:4" ht="15" hidden="1" customHeight="1" x14ac:dyDescent="0.25">
      <c r="C30598" s="158" t="s">
        <v>539</v>
      </c>
      <c r="D30598" s="159">
        <v>962.6</v>
      </c>
    </row>
    <row r="30599" spans="3:4" ht="15" hidden="1" customHeight="1" x14ac:dyDescent="0.25">
      <c r="C30599" s="160" t="s">
        <v>309</v>
      </c>
      <c r="D30599" s="161">
        <v>633.07000000000005</v>
      </c>
    </row>
    <row r="30600" spans="3:4" ht="15" hidden="1" customHeight="1" x14ac:dyDescent="0.25">
      <c r="C30600" s="158" t="s">
        <v>307</v>
      </c>
      <c r="D30600" s="159">
        <v>695.58</v>
      </c>
    </row>
    <row r="30601" spans="3:4" ht="15" hidden="1" customHeight="1" x14ac:dyDescent="0.25">
      <c r="C30601" s="160" t="s">
        <v>312</v>
      </c>
      <c r="D30601" s="161">
        <v>986.6</v>
      </c>
    </row>
    <row r="30602" spans="3:4" ht="15" hidden="1" customHeight="1" x14ac:dyDescent="0.25">
      <c r="C30602" s="158" t="s">
        <v>307</v>
      </c>
      <c r="D30602" s="159">
        <v>789.27</v>
      </c>
    </row>
    <row r="30603" spans="3:4" ht="15" hidden="1" customHeight="1" x14ac:dyDescent="0.25">
      <c r="C30603" s="160" t="s">
        <v>308</v>
      </c>
      <c r="D30603" s="161">
        <v>495.26</v>
      </c>
    </row>
    <row r="30604" spans="3:4" ht="15" hidden="1" customHeight="1" x14ac:dyDescent="0.25">
      <c r="C30604" s="158" t="s">
        <v>554</v>
      </c>
      <c r="D30604" s="159">
        <v>122.46</v>
      </c>
    </row>
    <row r="30605" spans="3:4" ht="15" hidden="1" customHeight="1" x14ac:dyDescent="0.25">
      <c r="C30605" s="160" t="s">
        <v>557</v>
      </c>
      <c r="D30605" s="161">
        <v>340.22</v>
      </c>
    </row>
    <row r="30606" spans="3:4" ht="15" hidden="1" customHeight="1" x14ac:dyDescent="0.25">
      <c r="C30606" s="158" t="s">
        <v>308</v>
      </c>
      <c r="D30606" s="159">
        <v>213.89</v>
      </c>
    </row>
    <row r="30607" spans="3:4" ht="15" hidden="1" customHeight="1" x14ac:dyDescent="0.25">
      <c r="C30607" s="160" t="s">
        <v>557</v>
      </c>
      <c r="D30607" s="161">
        <v>802.64</v>
      </c>
    </row>
    <row r="30608" spans="3:4" ht="15" hidden="1" customHeight="1" x14ac:dyDescent="0.25">
      <c r="C30608" s="158" t="s">
        <v>308</v>
      </c>
      <c r="D30608" s="159">
        <v>719.91</v>
      </c>
    </row>
    <row r="30609" spans="3:4" ht="15" hidden="1" customHeight="1" x14ac:dyDescent="0.25">
      <c r="C30609" s="160" t="s">
        <v>543</v>
      </c>
      <c r="D30609" s="161">
        <v>1124.31</v>
      </c>
    </row>
    <row r="30610" spans="3:4" ht="15" hidden="1" customHeight="1" x14ac:dyDescent="0.25">
      <c r="C30610" s="158" t="s">
        <v>555</v>
      </c>
      <c r="D30610" s="159">
        <v>84.01</v>
      </c>
    </row>
    <row r="30611" spans="3:4" ht="15" hidden="1" customHeight="1" x14ac:dyDescent="0.25">
      <c r="C30611" s="160" t="s">
        <v>545</v>
      </c>
      <c r="D30611" s="161">
        <v>947.32</v>
      </c>
    </row>
    <row r="30612" spans="3:4" ht="15" hidden="1" customHeight="1" x14ac:dyDescent="0.25">
      <c r="C30612" s="158" t="s">
        <v>553</v>
      </c>
      <c r="D30612" s="159">
        <v>543.97</v>
      </c>
    </row>
    <row r="30613" spans="3:4" ht="15" hidden="1" customHeight="1" x14ac:dyDescent="0.25">
      <c r="C30613" s="160" t="s">
        <v>551</v>
      </c>
      <c r="D30613" s="161">
        <v>755.88</v>
      </c>
    </row>
    <row r="30614" spans="3:4" ht="15" hidden="1" customHeight="1" x14ac:dyDescent="0.25">
      <c r="C30614" s="158" t="s">
        <v>555</v>
      </c>
      <c r="D30614" s="159">
        <v>84.05</v>
      </c>
    </row>
    <row r="30615" spans="3:4" ht="15" hidden="1" customHeight="1" x14ac:dyDescent="0.25">
      <c r="C30615" s="160" t="s">
        <v>551</v>
      </c>
      <c r="D30615" s="161">
        <v>405.46</v>
      </c>
    </row>
    <row r="30616" spans="3:4" ht="15" hidden="1" customHeight="1" x14ac:dyDescent="0.25">
      <c r="C30616" s="158" t="s">
        <v>546</v>
      </c>
      <c r="D30616" s="159">
        <v>992.25</v>
      </c>
    </row>
    <row r="30617" spans="3:4" ht="15" hidden="1" customHeight="1" x14ac:dyDescent="0.25">
      <c r="C30617" s="160" t="s">
        <v>544</v>
      </c>
      <c r="D30617" s="161">
        <v>257.29000000000002</v>
      </c>
    </row>
    <row r="30618" spans="3:4" ht="15" hidden="1" customHeight="1" x14ac:dyDescent="0.25">
      <c r="C30618" s="158" t="s">
        <v>553</v>
      </c>
      <c r="D30618" s="159">
        <v>548.14</v>
      </c>
    </row>
    <row r="30619" spans="3:4" ht="15" hidden="1" customHeight="1" x14ac:dyDescent="0.25">
      <c r="C30619" s="160" t="s">
        <v>551</v>
      </c>
      <c r="D30619" s="161">
        <v>268.36</v>
      </c>
    </row>
    <row r="30620" spans="3:4" ht="15" hidden="1" customHeight="1" x14ac:dyDescent="0.25">
      <c r="C30620" s="158" t="s">
        <v>539</v>
      </c>
      <c r="D30620" s="159">
        <v>897.62</v>
      </c>
    </row>
    <row r="30621" spans="3:4" ht="15" hidden="1" customHeight="1" x14ac:dyDescent="0.25">
      <c r="C30621" s="160" t="s">
        <v>555</v>
      </c>
      <c r="D30621" s="161">
        <v>723.97</v>
      </c>
    </row>
    <row r="30622" spans="3:4" ht="15" hidden="1" customHeight="1" x14ac:dyDescent="0.25">
      <c r="C30622" s="158" t="s">
        <v>547</v>
      </c>
      <c r="D30622" s="159">
        <v>1085.3399999999999</v>
      </c>
    </row>
    <row r="30623" spans="3:4" ht="15" hidden="1" customHeight="1" x14ac:dyDescent="0.25">
      <c r="C30623" s="160" t="s">
        <v>312</v>
      </c>
      <c r="D30623" s="161">
        <v>153.08000000000001</v>
      </c>
    </row>
    <row r="30624" spans="3:4" ht="15" hidden="1" customHeight="1" x14ac:dyDescent="0.25">
      <c r="C30624" s="158" t="s">
        <v>550</v>
      </c>
      <c r="D30624" s="159">
        <v>1246.6300000000001</v>
      </c>
    </row>
    <row r="30625" spans="3:4" ht="15" hidden="1" customHeight="1" x14ac:dyDescent="0.25">
      <c r="C30625" s="160" t="s">
        <v>554</v>
      </c>
      <c r="D30625" s="161">
        <v>686.46</v>
      </c>
    </row>
    <row r="30626" spans="3:4" ht="15" hidden="1" customHeight="1" x14ac:dyDescent="0.25">
      <c r="C30626" s="158" t="s">
        <v>555</v>
      </c>
      <c r="D30626" s="159">
        <v>890.39</v>
      </c>
    </row>
    <row r="30627" spans="3:4" ht="15" hidden="1" customHeight="1" x14ac:dyDescent="0.25">
      <c r="C30627" s="160" t="s">
        <v>553</v>
      </c>
      <c r="D30627" s="161">
        <v>336.9</v>
      </c>
    </row>
    <row r="30628" spans="3:4" ht="15" hidden="1" customHeight="1" x14ac:dyDescent="0.25">
      <c r="C30628" s="158" t="s">
        <v>542</v>
      </c>
      <c r="D30628" s="159">
        <v>1085.1600000000001</v>
      </c>
    </row>
    <row r="30629" spans="3:4" ht="15" hidden="1" customHeight="1" x14ac:dyDescent="0.25">
      <c r="C30629" s="160" t="s">
        <v>547</v>
      </c>
      <c r="D30629" s="161">
        <v>1294.1099999999999</v>
      </c>
    </row>
    <row r="30630" spans="3:4" ht="15" hidden="1" customHeight="1" x14ac:dyDescent="0.25">
      <c r="C30630" s="158" t="s">
        <v>555</v>
      </c>
      <c r="D30630" s="159">
        <v>985.7</v>
      </c>
    </row>
    <row r="30631" spans="3:4" ht="15" hidden="1" customHeight="1" x14ac:dyDescent="0.25">
      <c r="C30631" s="160" t="s">
        <v>540</v>
      </c>
      <c r="D30631" s="161">
        <v>499.41</v>
      </c>
    </row>
    <row r="30632" spans="3:4" ht="15" hidden="1" customHeight="1" x14ac:dyDescent="0.25">
      <c r="C30632" s="158" t="s">
        <v>556</v>
      </c>
      <c r="D30632" s="159">
        <v>597.36</v>
      </c>
    </row>
    <row r="30633" spans="3:4" ht="15" hidden="1" customHeight="1" x14ac:dyDescent="0.25">
      <c r="C30633" s="160" t="s">
        <v>539</v>
      </c>
      <c r="D30633" s="161">
        <v>576.79</v>
      </c>
    </row>
    <row r="30634" spans="3:4" ht="15" hidden="1" customHeight="1" x14ac:dyDescent="0.25">
      <c r="C30634" s="158" t="s">
        <v>539</v>
      </c>
      <c r="D30634" s="159">
        <v>744.32</v>
      </c>
    </row>
    <row r="30635" spans="3:4" ht="15" hidden="1" customHeight="1" x14ac:dyDescent="0.25">
      <c r="C30635" s="160" t="s">
        <v>540</v>
      </c>
      <c r="D30635" s="161">
        <v>720.12</v>
      </c>
    </row>
    <row r="30636" spans="3:4" ht="15" hidden="1" customHeight="1" x14ac:dyDescent="0.25">
      <c r="C30636" s="158" t="s">
        <v>545</v>
      </c>
      <c r="D30636" s="159">
        <v>759.78</v>
      </c>
    </row>
    <row r="30637" spans="3:4" ht="15" hidden="1" customHeight="1" x14ac:dyDescent="0.25">
      <c r="C30637" s="160" t="s">
        <v>554</v>
      </c>
      <c r="D30637" s="161">
        <v>965.63</v>
      </c>
    </row>
    <row r="30638" spans="3:4" ht="15" hidden="1" customHeight="1" x14ac:dyDescent="0.25">
      <c r="C30638" s="158" t="s">
        <v>309</v>
      </c>
      <c r="D30638" s="159">
        <v>770.34</v>
      </c>
    </row>
    <row r="30639" spans="3:4" ht="15" hidden="1" customHeight="1" x14ac:dyDescent="0.25">
      <c r="C30639" s="160" t="s">
        <v>307</v>
      </c>
      <c r="D30639" s="161">
        <v>692.93</v>
      </c>
    </row>
    <row r="30640" spans="3:4" ht="15" hidden="1" customHeight="1" x14ac:dyDescent="0.25">
      <c r="C30640" s="158" t="s">
        <v>546</v>
      </c>
      <c r="D30640" s="159">
        <v>655.43</v>
      </c>
    </row>
    <row r="30641" spans="3:4" ht="15" hidden="1" customHeight="1" x14ac:dyDescent="0.25">
      <c r="C30641" s="160" t="s">
        <v>540</v>
      </c>
      <c r="D30641" s="161">
        <v>893.39</v>
      </c>
    </row>
    <row r="30642" spans="3:4" ht="15" hidden="1" customHeight="1" x14ac:dyDescent="0.25">
      <c r="C30642" s="158" t="s">
        <v>545</v>
      </c>
      <c r="D30642" s="159">
        <v>866.77</v>
      </c>
    </row>
    <row r="30643" spans="3:4" ht="15" hidden="1" customHeight="1" x14ac:dyDescent="0.25">
      <c r="C30643" s="160" t="s">
        <v>545</v>
      </c>
      <c r="D30643" s="161">
        <v>778.06</v>
      </c>
    </row>
    <row r="30644" spans="3:4" ht="15" hidden="1" customHeight="1" x14ac:dyDescent="0.25">
      <c r="C30644" s="158" t="s">
        <v>542</v>
      </c>
      <c r="D30644" s="159">
        <v>1238.54</v>
      </c>
    </row>
    <row r="30645" spans="3:4" ht="15" hidden="1" customHeight="1" x14ac:dyDescent="0.25">
      <c r="C30645" s="160" t="s">
        <v>308</v>
      </c>
      <c r="D30645" s="161">
        <v>58.8</v>
      </c>
    </row>
    <row r="30646" spans="3:4" ht="15" hidden="1" customHeight="1" x14ac:dyDescent="0.25">
      <c r="C30646" s="158" t="s">
        <v>307</v>
      </c>
      <c r="D30646" s="159">
        <v>57.2</v>
      </c>
    </row>
    <row r="30647" spans="3:4" ht="15" hidden="1" customHeight="1" x14ac:dyDescent="0.25">
      <c r="C30647" s="160" t="s">
        <v>556</v>
      </c>
      <c r="D30647" s="161">
        <v>1114.9100000000001</v>
      </c>
    </row>
    <row r="30648" spans="3:4" ht="15" hidden="1" customHeight="1" x14ac:dyDescent="0.25">
      <c r="C30648" s="158" t="s">
        <v>554</v>
      </c>
      <c r="D30648" s="159">
        <v>384.25</v>
      </c>
    </row>
    <row r="30649" spans="3:4" ht="15" hidden="1" customHeight="1" x14ac:dyDescent="0.25">
      <c r="C30649" s="160" t="s">
        <v>308</v>
      </c>
      <c r="D30649" s="161">
        <v>324.20999999999998</v>
      </c>
    </row>
    <row r="30650" spans="3:4" ht="15" hidden="1" customHeight="1" x14ac:dyDescent="0.25">
      <c r="C30650" s="158" t="s">
        <v>312</v>
      </c>
      <c r="D30650" s="159">
        <v>690.05</v>
      </c>
    </row>
    <row r="30651" spans="3:4" ht="15" hidden="1" customHeight="1" x14ac:dyDescent="0.25">
      <c r="C30651" s="160" t="s">
        <v>540</v>
      </c>
      <c r="D30651" s="161">
        <v>146.94999999999999</v>
      </c>
    </row>
    <row r="30652" spans="3:4" ht="15" hidden="1" customHeight="1" x14ac:dyDescent="0.25">
      <c r="C30652" s="158" t="s">
        <v>553</v>
      </c>
      <c r="D30652" s="159">
        <v>1292.3</v>
      </c>
    </row>
    <row r="30653" spans="3:4" ht="15" hidden="1" customHeight="1" x14ac:dyDescent="0.25">
      <c r="C30653" s="160" t="s">
        <v>312</v>
      </c>
      <c r="D30653" s="161">
        <v>267.06</v>
      </c>
    </row>
    <row r="30654" spans="3:4" ht="15" hidden="1" customHeight="1" x14ac:dyDescent="0.25">
      <c r="C30654" s="158" t="s">
        <v>552</v>
      </c>
      <c r="D30654" s="159">
        <v>898.36</v>
      </c>
    </row>
    <row r="30655" spans="3:4" ht="15" hidden="1" customHeight="1" x14ac:dyDescent="0.25">
      <c r="C30655" s="160" t="s">
        <v>308</v>
      </c>
      <c r="D30655" s="161">
        <v>48.31</v>
      </c>
    </row>
    <row r="30656" spans="3:4" ht="15" hidden="1" customHeight="1" x14ac:dyDescent="0.25">
      <c r="C30656" s="158" t="s">
        <v>558</v>
      </c>
      <c r="D30656" s="159">
        <v>415.74</v>
      </c>
    </row>
    <row r="30657" spans="3:4" ht="15" hidden="1" customHeight="1" x14ac:dyDescent="0.25">
      <c r="C30657" s="160" t="s">
        <v>553</v>
      </c>
      <c r="D30657" s="161">
        <v>203.61</v>
      </c>
    </row>
    <row r="30658" spans="3:4" ht="15" hidden="1" customHeight="1" x14ac:dyDescent="0.25">
      <c r="C30658" s="158" t="s">
        <v>547</v>
      </c>
      <c r="D30658" s="159">
        <v>429.95</v>
      </c>
    </row>
    <row r="30659" spans="3:4" ht="15" hidden="1" customHeight="1" x14ac:dyDescent="0.25">
      <c r="C30659" s="160" t="s">
        <v>539</v>
      </c>
      <c r="D30659" s="161">
        <v>668.42</v>
      </c>
    </row>
    <row r="30660" spans="3:4" ht="15" hidden="1" customHeight="1" x14ac:dyDescent="0.25">
      <c r="C30660" s="158" t="s">
        <v>549</v>
      </c>
      <c r="D30660" s="159">
        <v>913.42</v>
      </c>
    </row>
    <row r="30661" spans="3:4" ht="15" hidden="1" customHeight="1" x14ac:dyDescent="0.25">
      <c r="C30661" s="160" t="s">
        <v>553</v>
      </c>
      <c r="D30661" s="161">
        <v>419.61</v>
      </c>
    </row>
    <row r="30662" spans="3:4" ht="15" hidden="1" customHeight="1" x14ac:dyDescent="0.25">
      <c r="C30662" s="158" t="s">
        <v>539</v>
      </c>
      <c r="D30662" s="159">
        <v>1141.6199999999999</v>
      </c>
    </row>
    <row r="30663" spans="3:4" ht="15" hidden="1" customHeight="1" x14ac:dyDescent="0.25">
      <c r="C30663" s="160" t="s">
        <v>542</v>
      </c>
      <c r="D30663" s="161">
        <v>701.77</v>
      </c>
    </row>
    <row r="30664" spans="3:4" ht="15" hidden="1" customHeight="1" x14ac:dyDescent="0.25">
      <c r="C30664" s="158" t="s">
        <v>540</v>
      </c>
      <c r="D30664" s="159">
        <v>95.92</v>
      </c>
    </row>
    <row r="30665" spans="3:4" ht="15" hidden="1" customHeight="1" x14ac:dyDescent="0.25">
      <c r="C30665" s="160" t="s">
        <v>545</v>
      </c>
      <c r="D30665" s="161">
        <v>159.82</v>
      </c>
    </row>
    <row r="30666" spans="3:4" ht="15" hidden="1" customHeight="1" x14ac:dyDescent="0.25">
      <c r="C30666" s="158" t="s">
        <v>553</v>
      </c>
      <c r="D30666" s="159">
        <v>1141.6199999999999</v>
      </c>
    </row>
    <row r="30667" spans="3:4" ht="15" hidden="1" customHeight="1" x14ac:dyDescent="0.25">
      <c r="C30667" s="160" t="s">
        <v>550</v>
      </c>
      <c r="D30667" s="161">
        <v>573.5</v>
      </c>
    </row>
    <row r="30668" spans="3:4" ht="15" hidden="1" customHeight="1" x14ac:dyDescent="0.25">
      <c r="C30668" s="158" t="s">
        <v>552</v>
      </c>
      <c r="D30668" s="159">
        <v>620.88</v>
      </c>
    </row>
    <row r="30669" spans="3:4" ht="15" hidden="1" customHeight="1" x14ac:dyDescent="0.25">
      <c r="C30669" s="160" t="s">
        <v>553</v>
      </c>
      <c r="D30669" s="161">
        <v>832.55</v>
      </c>
    </row>
    <row r="30670" spans="3:4" ht="15" hidden="1" customHeight="1" x14ac:dyDescent="0.25">
      <c r="C30670" s="158" t="s">
        <v>312</v>
      </c>
      <c r="D30670" s="159">
        <v>1142.58</v>
      </c>
    </row>
    <row r="30671" spans="3:4" ht="15" hidden="1" customHeight="1" x14ac:dyDescent="0.25">
      <c r="C30671" s="160" t="s">
        <v>309</v>
      </c>
      <c r="D30671" s="161">
        <v>552.35</v>
      </c>
    </row>
    <row r="30672" spans="3:4" ht="15" hidden="1" customHeight="1" x14ac:dyDescent="0.25">
      <c r="C30672" s="158" t="s">
        <v>557</v>
      </c>
      <c r="D30672" s="159">
        <v>348.48</v>
      </c>
    </row>
    <row r="30673" spans="3:4" ht="15" hidden="1" customHeight="1" x14ac:dyDescent="0.25">
      <c r="C30673" s="160" t="s">
        <v>308</v>
      </c>
      <c r="D30673" s="161">
        <v>555.61</v>
      </c>
    </row>
    <row r="30674" spans="3:4" ht="15" hidden="1" customHeight="1" x14ac:dyDescent="0.25">
      <c r="C30674" s="158" t="s">
        <v>554</v>
      </c>
      <c r="D30674" s="159">
        <v>492.98</v>
      </c>
    </row>
    <row r="30675" spans="3:4" ht="15" hidden="1" customHeight="1" x14ac:dyDescent="0.25">
      <c r="C30675" s="160" t="s">
        <v>543</v>
      </c>
      <c r="D30675" s="161">
        <v>209.79</v>
      </c>
    </row>
    <row r="30676" spans="3:4" ht="15" hidden="1" customHeight="1" x14ac:dyDescent="0.25">
      <c r="C30676" s="158" t="s">
        <v>539</v>
      </c>
      <c r="D30676" s="159">
        <v>750.16</v>
      </c>
    </row>
    <row r="30677" spans="3:4" ht="15" hidden="1" customHeight="1" x14ac:dyDescent="0.25">
      <c r="C30677" s="160" t="s">
        <v>552</v>
      </c>
      <c r="D30677" s="161">
        <v>432.39</v>
      </c>
    </row>
    <row r="30678" spans="3:4" ht="15" hidden="1" customHeight="1" x14ac:dyDescent="0.25">
      <c r="C30678" s="158" t="s">
        <v>553</v>
      </c>
      <c r="D30678" s="159">
        <v>941.76</v>
      </c>
    </row>
    <row r="30679" spans="3:4" ht="15" hidden="1" customHeight="1" x14ac:dyDescent="0.25">
      <c r="C30679" s="160" t="s">
        <v>307</v>
      </c>
      <c r="D30679" s="161">
        <v>188.57</v>
      </c>
    </row>
    <row r="30680" spans="3:4" ht="15" hidden="1" customHeight="1" x14ac:dyDescent="0.25">
      <c r="C30680" s="158" t="s">
        <v>546</v>
      </c>
      <c r="D30680" s="159">
        <v>472.55</v>
      </c>
    </row>
    <row r="30681" spans="3:4" ht="15" hidden="1" customHeight="1" x14ac:dyDescent="0.25">
      <c r="C30681" s="160" t="s">
        <v>542</v>
      </c>
      <c r="D30681" s="161">
        <v>700.39</v>
      </c>
    </row>
    <row r="30682" spans="3:4" ht="15" hidden="1" customHeight="1" x14ac:dyDescent="0.25">
      <c r="C30682" s="158" t="s">
        <v>549</v>
      </c>
      <c r="D30682" s="159">
        <v>1042.6300000000001</v>
      </c>
    </row>
    <row r="30683" spans="3:4" ht="15" hidden="1" customHeight="1" x14ac:dyDescent="0.25">
      <c r="C30683" s="160" t="s">
        <v>552</v>
      </c>
      <c r="D30683" s="161">
        <v>475.45</v>
      </c>
    </row>
    <row r="30684" spans="3:4" ht="15" hidden="1" customHeight="1" x14ac:dyDescent="0.25">
      <c r="C30684" s="158" t="s">
        <v>552</v>
      </c>
      <c r="D30684" s="159">
        <v>1189.8399999999999</v>
      </c>
    </row>
    <row r="30685" spans="3:4" ht="15" hidden="1" customHeight="1" x14ac:dyDescent="0.25">
      <c r="C30685" s="160" t="s">
        <v>543</v>
      </c>
      <c r="D30685" s="161">
        <v>298.57</v>
      </c>
    </row>
    <row r="30686" spans="3:4" ht="15" hidden="1" customHeight="1" x14ac:dyDescent="0.25">
      <c r="C30686" s="158" t="s">
        <v>312</v>
      </c>
      <c r="D30686" s="159">
        <v>322.51</v>
      </c>
    </row>
    <row r="30687" spans="3:4" ht="15" hidden="1" customHeight="1" x14ac:dyDescent="0.25">
      <c r="C30687" s="160" t="s">
        <v>556</v>
      </c>
      <c r="D30687" s="161">
        <v>587.17999999999995</v>
      </c>
    </row>
    <row r="30688" spans="3:4" ht="15" hidden="1" customHeight="1" x14ac:dyDescent="0.25">
      <c r="C30688" s="158" t="s">
        <v>307</v>
      </c>
      <c r="D30688" s="159">
        <v>1128.8599999999999</v>
      </c>
    </row>
    <row r="30689" spans="3:4" ht="15" hidden="1" customHeight="1" x14ac:dyDescent="0.25">
      <c r="C30689" s="160" t="s">
        <v>540</v>
      </c>
      <c r="D30689" s="161">
        <v>857.43</v>
      </c>
    </row>
    <row r="30690" spans="3:4" ht="15" hidden="1" customHeight="1" x14ac:dyDescent="0.25">
      <c r="C30690" s="158" t="s">
        <v>546</v>
      </c>
      <c r="D30690" s="159">
        <v>777.46</v>
      </c>
    </row>
    <row r="30691" spans="3:4" ht="15" hidden="1" customHeight="1" x14ac:dyDescent="0.25">
      <c r="C30691" s="160" t="s">
        <v>308</v>
      </c>
      <c r="D30691" s="161">
        <v>777.26</v>
      </c>
    </row>
    <row r="30692" spans="3:4" ht="15" hidden="1" customHeight="1" x14ac:dyDescent="0.25">
      <c r="C30692" s="158" t="s">
        <v>551</v>
      </c>
      <c r="D30692" s="159">
        <v>1156.04</v>
      </c>
    </row>
    <row r="30693" spans="3:4" ht="15" hidden="1" customHeight="1" x14ac:dyDescent="0.25">
      <c r="C30693" s="160" t="s">
        <v>556</v>
      </c>
      <c r="D30693" s="161">
        <v>1105.1500000000001</v>
      </c>
    </row>
    <row r="30694" spans="3:4" ht="15" hidden="1" customHeight="1" x14ac:dyDescent="0.25">
      <c r="C30694" s="158" t="s">
        <v>551</v>
      </c>
      <c r="D30694" s="159">
        <v>748.84</v>
      </c>
    </row>
    <row r="30695" spans="3:4" ht="15" hidden="1" customHeight="1" x14ac:dyDescent="0.25">
      <c r="C30695" s="160" t="s">
        <v>547</v>
      </c>
      <c r="D30695" s="161">
        <v>111.24</v>
      </c>
    </row>
    <row r="30696" spans="3:4" ht="15" hidden="1" customHeight="1" x14ac:dyDescent="0.25">
      <c r="C30696" s="158" t="s">
        <v>307</v>
      </c>
      <c r="D30696" s="159">
        <v>405.29</v>
      </c>
    </row>
    <row r="30697" spans="3:4" ht="15" hidden="1" customHeight="1" x14ac:dyDescent="0.25">
      <c r="C30697" s="160" t="s">
        <v>308</v>
      </c>
      <c r="D30697" s="161">
        <v>53.56</v>
      </c>
    </row>
    <row r="30698" spans="3:4" ht="15" hidden="1" customHeight="1" x14ac:dyDescent="0.25">
      <c r="C30698" s="158" t="s">
        <v>308</v>
      </c>
      <c r="D30698" s="159">
        <v>66.92</v>
      </c>
    </row>
    <row r="30699" spans="3:4" ht="15" hidden="1" customHeight="1" x14ac:dyDescent="0.25">
      <c r="C30699" s="160" t="s">
        <v>541</v>
      </c>
      <c r="D30699" s="161">
        <v>953.58</v>
      </c>
    </row>
    <row r="30700" spans="3:4" ht="15" hidden="1" customHeight="1" x14ac:dyDescent="0.25">
      <c r="C30700" s="158" t="s">
        <v>312</v>
      </c>
      <c r="D30700" s="159">
        <v>1165.21</v>
      </c>
    </row>
    <row r="30701" spans="3:4" ht="15" hidden="1" customHeight="1" x14ac:dyDescent="0.25">
      <c r="C30701" s="160" t="s">
        <v>547</v>
      </c>
      <c r="D30701" s="161">
        <v>668.18</v>
      </c>
    </row>
    <row r="30702" spans="3:4" ht="15" hidden="1" customHeight="1" x14ac:dyDescent="0.25">
      <c r="C30702" s="158" t="s">
        <v>551</v>
      </c>
      <c r="D30702" s="159">
        <v>952.58</v>
      </c>
    </row>
    <row r="30703" spans="3:4" ht="15" hidden="1" customHeight="1" x14ac:dyDescent="0.25">
      <c r="C30703" s="160" t="s">
        <v>539</v>
      </c>
      <c r="D30703" s="161">
        <v>969.23</v>
      </c>
    </row>
    <row r="30704" spans="3:4" ht="15" hidden="1" customHeight="1" x14ac:dyDescent="0.25">
      <c r="C30704" s="158" t="s">
        <v>552</v>
      </c>
      <c r="D30704" s="159">
        <v>1194.58</v>
      </c>
    </row>
    <row r="30705" spans="3:4" ht="15" hidden="1" customHeight="1" x14ac:dyDescent="0.25">
      <c r="C30705" s="160" t="s">
        <v>539</v>
      </c>
      <c r="D30705" s="161">
        <v>883.14</v>
      </c>
    </row>
    <row r="30706" spans="3:4" ht="15" hidden="1" customHeight="1" x14ac:dyDescent="0.25">
      <c r="C30706" s="158" t="s">
        <v>542</v>
      </c>
      <c r="D30706" s="159">
        <v>1016.63</v>
      </c>
    </row>
    <row r="30707" spans="3:4" ht="15" hidden="1" customHeight="1" x14ac:dyDescent="0.25">
      <c r="C30707" s="160" t="s">
        <v>543</v>
      </c>
      <c r="D30707" s="161">
        <v>437.04</v>
      </c>
    </row>
    <row r="30708" spans="3:4" ht="15" hidden="1" customHeight="1" x14ac:dyDescent="0.25">
      <c r="C30708" s="158" t="s">
        <v>542</v>
      </c>
      <c r="D30708" s="159">
        <v>1090.76</v>
      </c>
    </row>
    <row r="30709" spans="3:4" ht="15" hidden="1" customHeight="1" x14ac:dyDescent="0.25">
      <c r="C30709" s="160" t="s">
        <v>543</v>
      </c>
      <c r="D30709" s="161">
        <v>174.66</v>
      </c>
    </row>
    <row r="30710" spans="3:4" ht="15" hidden="1" customHeight="1" x14ac:dyDescent="0.25">
      <c r="C30710" s="158" t="s">
        <v>307</v>
      </c>
      <c r="D30710" s="159">
        <v>953.31</v>
      </c>
    </row>
    <row r="30711" spans="3:4" ht="15" hidden="1" customHeight="1" x14ac:dyDescent="0.25">
      <c r="C30711" s="160" t="s">
        <v>307</v>
      </c>
      <c r="D30711" s="161">
        <v>765.14</v>
      </c>
    </row>
    <row r="30712" spans="3:4" ht="15" hidden="1" customHeight="1" x14ac:dyDescent="0.25">
      <c r="C30712" s="158" t="s">
        <v>546</v>
      </c>
      <c r="D30712" s="159">
        <v>628.96</v>
      </c>
    </row>
    <row r="30713" spans="3:4" ht="15" hidden="1" customHeight="1" x14ac:dyDescent="0.25">
      <c r="C30713" s="160" t="s">
        <v>540</v>
      </c>
      <c r="D30713" s="161">
        <v>177.36</v>
      </c>
    </row>
    <row r="30714" spans="3:4" ht="15" hidden="1" customHeight="1" x14ac:dyDescent="0.25">
      <c r="C30714" s="158" t="s">
        <v>552</v>
      </c>
      <c r="D30714" s="159">
        <v>345.12</v>
      </c>
    </row>
    <row r="30715" spans="3:4" ht="15" hidden="1" customHeight="1" x14ac:dyDescent="0.25">
      <c r="C30715" s="160" t="s">
        <v>539</v>
      </c>
      <c r="D30715" s="161">
        <v>584.46</v>
      </c>
    </row>
    <row r="30716" spans="3:4" ht="15" hidden="1" customHeight="1" x14ac:dyDescent="0.25">
      <c r="C30716" s="158" t="s">
        <v>553</v>
      </c>
      <c r="D30716" s="159">
        <v>93.99</v>
      </c>
    </row>
    <row r="30717" spans="3:4" ht="15" hidden="1" customHeight="1" x14ac:dyDescent="0.25">
      <c r="C30717" s="160" t="s">
        <v>308</v>
      </c>
      <c r="D30717" s="161">
        <v>590.37</v>
      </c>
    </row>
    <row r="30718" spans="3:4" ht="15" hidden="1" customHeight="1" x14ac:dyDescent="0.25">
      <c r="C30718" s="158" t="s">
        <v>557</v>
      </c>
      <c r="D30718" s="159">
        <v>463.64</v>
      </c>
    </row>
    <row r="30719" spans="3:4" ht="15" hidden="1" customHeight="1" x14ac:dyDescent="0.25">
      <c r="C30719" s="160" t="s">
        <v>546</v>
      </c>
      <c r="D30719" s="161">
        <v>474.94</v>
      </c>
    </row>
    <row r="30720" spans="3:4" ht="15" hidden="1" customHeight="1" x14ac:dyDescent="0.25">
      <c r="C30720" s="158" t="s">
        <v>551</v>
      </c>
      <c r="D30720" s="159">
        <v>878.81</v>
      </c>
    </row>
    <row r="30721" spans="3:4" ht="15" hidden="1" customHeight="1" x14ac:dyDescent="0.25">
      <c r="C30721" s="160" t="s">
        <v>541</v>
      </c>
      <c r="D30721" s="161">
        <v>675.3</v>
      </c>
    </row>
    <row r="30722" spans="3:4" ht="15" hidden="1" customHeight="1" x14ac:dyDescent="0.25">
      <c r="C30722" s="158" t="s">
        <v>312</v>
      </c>
      <c r="D30722" s="159">
        <v>1132.96</v>
      </c>
    </row>
    <row r="30723" spans="3:4" ht="15" hidden="1" customHeight="1" x14ac:dyDescent="0.25">
      <c r="C30723" s="160" t="s">
        <v>546</v>
      </c>
      <c r="D30723" s="161">
        <v>1210.55</v>
      </c>
    </row>
    <row r="30724" spans="3:4" ht="15" hidden="1" customHeight="1" x14ac:dyDescent="0.25">
      <c r="C30724" s="158" t="s">
        <v>312</v>
      </c>
      <c r="D30724" s="159">
        <v>1116.53</v>
      </c>
    </row>
    <row r="30725" spans="3:4" ht="15" hidden="1" customHeight="1" x14ac:dyDescent="0.25">
      <c r="C30725" s="160" t="s">
        <v>551</v>
      </c>
      <c r="D30725" s="161">
        <v>630.08000000000004</v>
      </c>
    </row>
    <row r="30726" spans="3:4" ht="15" hidden="1" customHeight="1" x14ac:dyDescent="0.25">
      <c r="C30726" s="158" t="s">
        <v>308</v>
      </c>
      <c r="D30726" s="159">
        <v>823.62</v>
      </c>
    </row>
    <row r="30727" spans="3:4" ht="15" hidden="1" customHeight="1" x14ac:dyDescent="0.25">
      <c r="C30727" s="160" t="s">
        <v>309</v>
      </c>
      <c r="D30727" s="161">
        <v>940.64</v>
      </c>
    </row>
    <row r="30728" spans="3:4" ht="15" hidden="1" customHeight="1" x14ac:dyDescent="0.25">
      <c r="C30728" s="158" t="s">
        <v>546</v>
      </c>
      <c r="D30728" s="159">
        <v>657.25</v>
      </c>
    </row>
    <row r="30729" spans="3:4" ht="15" hidden="1" customHeight="1" x14ac:dyDescent="0.25">
      <c r="C30729" s="160" t="s">
        <v>545</v>
      </c>
      <c r="D30729" s="161">
        <v>906.23</v>
      </c>
    </row>
    <row r="30730" spans="3:4" ht="15" hidden="1" customHeight="1" x14ac:dyDescent="0.25">
      <c r="C30730" s="158" t="s">
        <v>541</v>
      </c>
      <c r="D30730" s="159">
        <v>589.84</v>
      </c>
    </row>
    <row r="30731" spans="3:4" ht="15" hidden="1" customHeight="1" x14ac:dyDescent="0.25">
      <c r="C30731" s="160" t="s">
        <v>545</v>
      </c>
      <c r="D30731" s="161">
        <v>532.84</v>
      </c>
    </row>
    <row r="30732" spans="3:4" ht="15" hidden="1" customHeight="1" x14ac:dyDescent="0.25">
      <c r="C30732" s="158" t="s">
        <v>543</v>
      </c>
      <c r="D30732" s="159">
        <v>869.96</v>
      </c>
    </row>
    <row r="30733" spans="3:4" ht="15" hidden="1" customHeight="1" x14ac:dyDescent="0.25">
      <c r="C30733" s="160" t="s">
        <v>309</v>
      </c>
      <c r="D30733" s="161">
        <v>68.98</v>
      </c>
    </row>
    <row r="30734" spans="3:4" ht="15" hidden="1" customHeight="1" x14ac:dyDescent="0.25">
      <c r="C30734" s="158" t="s">
        <v>544</v>
      </c>
      <c r="D30734" s="159">
        <v>109.05</v>
      </c>
    </row>
    <row r="30735" spans="3:4" ht="15" hidden="1" customHeight="1" x14ac:dyDescent="0.25">
      <c r="C30735" s="160" t="s">
        <v>308</v>
      </c>
      <c r="D30735" s="161">
        <v>221.49</v>
      </c>
    </row>
    <row r="30736" spans="3:4" ht="15" hidden="1" customHeight="1" x14ac:dyDescent="0.25">
      <c r="C30736" s="158" t="s">
        <v>309</v>
      </c>
      <c r="D30736" s="159">
        <v>1127.3399999999999</v>
      </c>
    </row>
    <row r="30737" spans="3:4" ht="15" hidden="1" customHeight="1" x14ac:dyDescent="0.25">
      <c r="C30737" s="160" t="s">
        <v>309</v>
      </c>
      <c r="D30737" s="161">
        <v>1259.3900000000001</v>
      </c>
    </row>
    <row r="30738" spans="3:4" ht="15" hidden="1" customHeight="1" x14ac:dyDescent="0.25">
      <c r="C30738" s="158" t="s">
        <v>539</v>
      </c>
      <c r="D30738" s="159">
        <v>630.72</v>
      </c>
    </row>
    <row r="30739" spans="3:4" ht="15" hidden="1" customHeight="1" x14ac:dyDescent="0.25">
      <c r="C30739" s="160" t="s">
        <v>539</v>
      </c>
      <c r="D30739" s="161">
        <v>1168.73</v>
      </c>
    </row>
    <row r="30740" spans="3:4" ht="15" hidden="1" customHeight="1" x14ac:dyDescent="0.25">
      <c r="C30740" s="158" t="s">
        <v>545</v>
      </c>
      <c r="D30740" s="159">
        <v>579.48</v>
      </c>
    </row>
    <row r="30741" spans="3:4" ht="15" hidden="1" customHeight="1" x14ac:dyDescent="0.25">
      <c r="C30741" s="160" t="s">
        <v>544</v>
      </c>
      <c r="D30741" s="161">
        <v>776.3</v>
      </c>
    </row>
    <row r="30742" spans="3:4" ht="15" hidden="1" customHeight="1" x14ac:dyDescent="0.25">
      <c r="C30742" s="158" t="s">
        <v>540</v>
      </c>
      <c r="D30742" s="159">
        <v>690.22</v>
      </c>
    </row>
    <row r="30743" spans="3:4" ht="15" hidden="1" customHeight="1" x14ac:dyDescent="0.25">
      <c r="C30743" s="160" t="s">
        <v>307</v>
      </c>
      <c r="D30743" s="161">
        <v>903.6</v>
      </c>
    </row>
    <row r="30744" spans="3:4" ht="15" hidden="1" customHeight="1" x14ac:dyDescent="0.25">
      <c r="C30744" s="158" t="s">
        <v>542</v>
      </c>
      <c r="D30744" s="159">
        <v>868.94</v>
      </c>
    </row>
    <row r="30745" spans="3:4" ht="15" hidden="1" customHeight="1" x14ac:dyDescent="0.25">
      <c r="C30745" s="160" t="s">
        <v>549</v>
      </c>
      <c r="D30745" s="161">
        <v>1059.95</v>
      </c>
    </row>
    <row r="30746" spans="3:4" ht="15" hidden="1" customHeight="1" x14ac:dyDescent="0.25">
      <c r="C30746" s="158" t="s">
        <v>551</v>
      </c>
      <c r="D30746" s="159">
        <v>849.53</v>
      </c>
    </row>
    <row r="30747" spans="3:4" ht="15" hidden="1" customHeight="1" x14ac:dyDescent="0.25">
      <c r="C30747" s="160" t="s">
        <v>548</v>
      </c>
      <c r="D30747" s="161">
        <v>714.81</v>
      </c>
    </row>
    <row r="30748" spans="3:4" ht="15" hidden="1" customHeight="1" x14ac:dyDescent="0.25">
      <c r="C30748" s="158" t="s">
        <v>309</v>
      </c>
      <c r="D30748" s="159">
        <v>44.5</v>
      </c>
    </row>
    <row r="30749" spans="3:4" ht="15" hidden="1" customHeight="1" x14ac:dyDescent="0.25">
      <c r="C30749" s="160" t="s">
        <v>545</v>
      </c>
      <c r="D30749" s="161">
        <v>1288.31</v>
      </c>
    </row>
    <row r="30750" spans="3:4" ht="15" hidden="1" customHeight="1" x14ac:dyDescent="0.25">
      <c r="C30750" s="158" t="s">
        <v>551</v>
      </c>
      <c r="D30750" s="159">
        <v>1047.82</v>
      </c>
    </row>
    <row r="30751" spans="3:4" ht="15" hidden="1" customHeight="1" x14ac:dyDescent="0.25">
      <c r="C30751" s="160" t="s">
        <v>555</v>
      </c>
      <c r="D30751" s="161">
        <v>1167.6199999999999</v>
      </c>
    </row>
    <row r="30752" spans="3:4" ht="15" hidden="1" customHeight="1" x14ac:dyDescent="0.25">
      <c r="C30752" s="158" t="s">
        <v>540</v>
      </c>
      <c r="D30752" s="159">
        <v>1294.97</v>
      </c>
    </row>
    <row r="30753" spans="3:4" ht="15" hidden="1" customHeight="1" x14ac:dyDescent="0.25">
      <c r="C30753" s="160" t="s">
        <v>549</v>
      </c>
      <c r="D30753" s="161">
        <v>616.16</v>
      </c>
    </row>
    <row r="30754" spans="3:4" ht="15" hidden="1" customHeight="1" x14ac:dyDescent="0.25">
      <c r="C30754" s="158" t="s">
        <v>555</v>
      </c>
      <c r="D30754" s="159">
        <v>119.41</v>
      </c>
    </row>
    <row r="30755" spans="3:4" ht="15" hidden="1" customHeight="1" x14ac:dyDescent="0.25">
      <c r="C30755" s="160" t="s">
        <v>554</v>
      </c>
      <c r="D30755" s="161">
        <v>291.22000000000003</v>
      </c>
    </row>
    <row r="30756" spans="3:4" ht="15" hidden="1" customHeight="1" x14ac:dyDescent="0.25">
      <c r="C30756" s="158" t="s">
        <v>557</v>
      </c>
      <c r="D30756" s="159">
        <v>305.35000000000002</v>
      </c>
    </row>
    <row r="30757" spans="3:4" ht="15" hidden="1" customHeight="1" x14ac:dyDescent="0.25">
      <c r="C30757" s="160" t="s">
        <v>542</v>
      </c>
      <c r="D30757" s="161">
        <v>953.46</v>
      </c>
    </row>
    <row r="30758" spans="3:4" ht="15" hidden="1" customHeight="1" x14ac:dyDescent="0.25">
      <c r="C30758" s="158" t="s">
        <v>551</v>
      </c>
      <c r="D30758" s="159">
        <v>572.47</v>
      </c>
    </row>
    <row r="30759" spans="3:4" ht="15" hidden="1" customHeight="1" x14ac:dyDescent="0.25">
      <c r="C30759" s="160" t="s">
        <v>308</v>
      </c>
      <c r="D30759" s="161">
        <v>540.67999999999995</v>
      </c>
    </row>
    <row r="30760" spans="3:4" ht="15" hidden="1" customHeight="1" x14ac:dyDescent="0.25">
      <c r="C30760" s="158" t="s">
        <v>546</v>
      </c>
      <c r="D30760" s="159">
        <v>1263.6500000000001</v>
      </c>
    </row>
    <row r="30761" spans="3:4" ht="15" hidden="1" customHeight="1" x14ac:dyDescent="0.25">
      <c r="C30761" s="160" t="s">
        <v>545</v>
      </c>
      <c r="D30761" s="161">
        <v>740.94</v>
      </c>
    </row>
    <row r="30762" spans="3:4" ht="15" hidden="1" customHeight="1" x14ac:dyDescent="0.25">
      <c r="C30762" s="158" t="s">
        <v>542</v>
      </c>
      <c r="D30762" s="159">
        <v>761.09</v>
      </c>
    </row>
    <row r="30763" spans="3:4" ht="15" hidden="1" customHeight="1" x14ac:dyDescent="0.25">
      <c r="C30763" s="160" t="s">
        <v>552</v>
      </c>
      <c r="D30763" s="161">
        <v>1027.5</v>
      </c>
    </row>
    <row r="30764" spans="3:4" ht="15" hidden="1" customHeight="1" x14ac:dyDescent="0.25">
      <c r="C30764" s="158" t="s">
        <v>308</v>
      </c>
      <c r="D30764" s="159">
        <v>831.09</v>
      </c>
    </row>
    <row r="30765" spans="3:4" ht="15" hidden="1" customHeight="1" x14ac:dyDescent="0.25">
      <c r="C30765" s="160" t="s">
        <v>545</v>
      </c>
      <c r="D30765" s="161">
        <v>26.12</v>
      </c>
    </row>
    <row r="30766" spans="3:4" ht="15" hidden="1" customHeight="1" x14ac:dyDescent="0.25">
      <c r="C30766" s="158" t="s">
        <v>542</v>
      </c>
      <c r="D30766" s="159">
        <v>531.49</v>
      </c>
    </row>
    <row r="30767" spans="3:4" ht="15" hidden="1" customHeight="1" x14ac:dyDescent="0.25">
      <c r="C30767" s="160" t="s">
        <v>545</v>
      </c>
      <c r="D30767" s="161">
        <v>955.89</v>
      </c>
    </row>
    <row r="30768" spans="3:4" ht="15" hidden="1" customHeight="1" x14ac:dyDescent="0.25">
      <c r="C30768" s="158" t="s">
        <v>552</v>
      </c>
      <c r="D30768" s="159">
        <v>693.18</v>
      </c>
    </row>
    <row r="30769" spans="3:4" ht="15" hidden="1" customHeight="1" x14ac:dyDescent="0.25">
      <c r="C30769" s="160" t="s">
        <v>543</v>
      </c>
      <c r="D30769" s="161">
        <v>787.31</v>
      </c>
    </row>
    <row r="30770" spans="3:4" ht="15" hidden="1" customHeight="1" x14ac:dyDescent="0.25">
      <c r="C30770" s="158" t="s">
        <v>555</v>
      </c>
      <c r="D30770" s="159">
        <v>912.5</v>
      </c>
    </row>
    <row r="30771" spans="3:4" ht="15" hidden="1" customHeight="1" x14ac:dyDescent="0.25">
      <c r="C30771" s="160" t="s">
        <v>551</v>
      </c>
      <c r="D30771" s="161">
        <v>10.65</v>
      </c>
    </row>
    <row r="30772" spans="3:4" ht="15" hidden="1" customHeight="1" x14ac:dyDescent="0.25">
      <c r="C30772" s="158" t="s">
        <v>547</v>
      </c>
      <c r="D30772" s="159">
        <v>824.6</v>
      </c>
    </row>
    <row r="30773" spans="3:4" ht="15" hidden="1" customHeight="1" x14ac:dyDescent="0.25">
      <c r="C30773" s="160" t="s">
        <v>547</v>
      </c>
      <c r="D30773" s="161">
        <v>1033.6199999999999</v>
      </c>
    </row>
    <row r="30774" spans="3:4" ht="15" hidden="1" customHeight="1" x14ac:dyDescent="0.25">
      <c r="C30774" s="158" t="s">
        <v>547</v>
      </c>
      <c r="D30774" s="159">
        <v>530.33000000000004</v>
      </c>
    </row>
    <row r="30775" spans="3:4" ht="15" hidden="1" customHeight="1" x14ac:dyDescent="0.25">
      <c r="C30775" s="160" t="s">
        <v>558</v>
      </c>
      <c r="D30775" s="161">
        <v>886.53</v>
      </c>
    </row>
    <row r="30776" spans="3:4" ht="15" hidden="1" customHeight="1" x14ac:dyDescent="0.25">
      <c r="C30776" s="158" t="s">
        <v>307</v>
      </c>
      <c r="D30776" s="159">
        <v>1275.46</v>
      </c>
    </row>
    <row r="30777" spans="3:4" ht="15" hidden="1" customHeight="1" x14ac:dyDescent="0.25">
      <c r="C30777" s="160" t="s">
        <v>547</v>
      </c>
      <c r="D30777" s="161">
        <v>488.23</v>
      </c>
    </row>
    <row r="30778" spans="3:4" ht="15" hidden="1" customHeight="1" x14ac:dyDescent="0.25">
      <c r="C30778" s="158" t="s">
        <v>558</v>
      </c>
      <c r="D30778" s="159">
        <v>151.16</v>
      </c>
    </row>
    <row r="30779" spans="3:4" ht="15" hidden="1" customHeight="1" x14ac:dyDescent="0.25">
      <c r="C30779" s="160" t="s">
        <v>309</v>
      </c>
      <c r="D30779" s="161">
        <v>652.95000000000005</v>
      </c>
    </row>
    <row r="30780" spans="3:4" ht="15" hidden="1" customHeight="1" x14ac:dyDescent="0.25">
      <c r="C30780" s="158" t="s">
        <v>307</v>
      </c>
      <c r="D30780" s="159">
        <v>460.73</v>
      </c>
    </row>
    <row r="30781" spans="3:4" ht="15" hidden="1" customHeight="1" x14ac:dyDescent="0.25">
      <c r="C30781" s="160" t="s">
        <v>552</v>
      </c>
      <c r="D30781" s="161">
        <v>1004.21</v>
      </c>
    </row>
    <row r="30782" spans="3:4" ht="15" hidden="1" customHeight="1" x14ac:dyDescent="0.25">
      <c r="C30782" s="158" t="s">
        <v>543</v>
      </c>
      <c r="D30782" s="159">
        <v>297.67</v>
      </c>
    </row>
    <row r="30783" spans="3:4" ht="15" hidden="1" customHeight="1" x14ac:dyDescent="0.25">
      <c r="C30783" s="160" t="s">
        <v>539</v>
      </c>
      <c r="D30783" s="161">
        <v>158.51</v>
      </c>
    </row>
    <row r="30784" spans="3:4" ht="15" hidden="1" customHeight="1" x14ac:dyDescent="0.25">
      <c r="C30784" s="158" t="s">
        <v>312</v>
      </c>
      <c r="D30784" s="159">
        <v>919.38</v>
      </c>
    </row>
    <row r="30785" spans="3:4" ht="15" hidden="1" customHeight="1" x14ac:dyDescent="0.25">
      <c r="C30785" s="160" t="s">
        <v>539</v>
      </c>
      <c r="D30785" s="161">
        <v>488.89</v>
      </c>
    </row>
    <row r="30786" spans="3:4" ht="15" hidden="1" customHeight="1" x14ac:dyDescent="0.25">
      <c r="C30786" s="158" t="s">
        <v>546</v>
      </c>
      <c r="D30786" s="159">
        <v>326.94</v>
      </c>
    </row>
    <row r="30787" spans="3:4" ht="15" hidden="1" customHeight="1" x14ac:dyDescent="0.25">
      <c r="C30787" s="160" t="s">
        <v>553</v>
      </c>
      <c r="D30787" s="161">
        <v>495.36</v>
      </c>
    </row>
    <row r="30788" spans="3:4" ht="15" hidden="1" customHeight="1" x14ac:dyDescent="0.25">
      <c r="C30788" s="158" t="s">
        <v>542</v>
      </c>
      <c r="D30788" s="159">
        <v>815.37</v>
      </c>
    </row>
    <row r="30789" spans="3:4" ht="15" hidden="1" customHeight="1" x14ac:dyDescent="0.25">
      <c r="C30789" s="160" t="s">
        <v>308</v>
      </c>
      <c r="D30789" s="161">
        <v>1097.6500000000001</v>
      </c>
    </row>
    <row r="30790" spans="3:4" ht="15" hidden="1" customHeight="1" x14ac:dyDescent="0.25">
      <c r="C30790" s="158" t="s">
        <v>309</v>
      </c>
      <c r="D30790" s="159">
        <v>1131.7</v>
      </c>
    </row>
    <row r="30791" spans="3:4" ht="15" hidden="1" customHeight="1" x14ac:dyDescent="0.25">
      <c r="C30791" s="160" t="s">
        <v>308</v>
      </c>
      <c r="D30791" s="161">
        <v>1012.69</v>
      </c>
    </row>
    <row r="30792" spans="3:4" ht="15" hidden="1" customHeight="1" x14ac:dyDescent="0.25">
      <c r="C30792" s="158" t="s">
        <v>544</v>
      </c>
      <c r="D30792" s="159">
        <v>702.89</v>
      </c>
    </row>
    <row r="30793" spans="3:4" ht="15" hidden="1" customHeight="1" x14ac:dyDescent="0.25">
      <c r="C30793" s="160" t="s">
        <v>555</v>
      </c>
      <c r="D30793" s="161">
        <v>1044.9100000000001</v>
      </c>
    </row>
    <row r="30794" spans="3:4" ht="15" hidden="1" customHeight="1" x14ac:dyDescent="0.25">
      <c r="C30794" s="158" t="s">
        <v>547</v>
      </c>
      <c r="D30794" s="159">
        <v>679.59</v>
      </c>
    </row>
    <row r="30795" spans="3:4" ht="15" hidden="1" customHeight="1" x14ac:dyDescent="0.25">
      <c r="C30795" s="160" t="s">
        <v>552</v>
      </c>
      <c r="D30795" s="161">
        <v>719.17</v>
      </c>
    </row>
    <row r="30796" spans="3:4" ht="15" hidden="1" customHeight="1" x14ac:dyDescent="0.25">
      <c r="C30796" s="158" t="s">
        <v>543</v>
      </c>
      <c r="D30796" s="159">
        <v>1022.83</v>
      </c>
    </row>
    <row r="30797" spans="3:4" ht="15" hidden="1" customHeight="1" x14ac:dyDescent="0.25">
      <c r="C30797" s="160" t="s">
        <v>553</v>
      </c>
      <c r="D30797" s="161">
        <v>389.96</v>
      </c>
    </row>
    <row r="30798" spans="3:4" ht="15" hidden="1" customHeight="1" x14ac:dyDescent="0.25">
      <c r="C30798" s="158" t="s">
        <v>553</v>
      </c>
      <c r="D30798" s="159">
        <v>708.77</v>
      </c>
    </row>
    <row r="30799" spans="3:4" ht="15" hidden="1" customHeight="1" x14ac:dyDescent="0.25">
      <c r="C30799" s="160" t="s">
        <v>553</v>
      </c>
      <c r="D30799" s="161">
        <v>925.72</v>
      </c>
    </row>
    <row r="30800" spans="3:4" ht="15" hidden="1" customHeight="1" x14ac:dyDescent="0.25">
      <c r="C30800" s="158" t="s">
        <v>307</v>
      </c>
      <c r="D30800" s="159">
        <v>892.83</v>
      </c>
    </row>
    <row r="30801" spans="3:4" ht="15" hidden="1" customHeight="1" x14ac:dyDescent="0.25">
      <c r="C30801" s="160" t="s">
        <v>548</v>
      </c>
      <c r="D30801" s="161">
        <v>203.67</v>
      </c>
    </row>
    <row r="30802" spans="3:4" ht="15" hidden="1" customHeight="1" x14ac:dyDescent="0.25">
      <c r="C30802" s="158" t="s">
        <v>555</v>
      </c>
      <c r="D30802" s="159">
        <v>649.46</v>
      </c>
    </row>
    <row r="30803" spans="3:4" ht="15" hidden="1" customHeight="1" x14ac:dyDescent="0.25">
      <c r="C30803" s="160" t="s">
        <v>307</v>
      </c>
      <c r="D30803" s="161">
        <v>474.25</v>
      </c>
    </row>
    <row r="30804" spans="3:4" ht="15" hidden="1" customHeight="1" x14ac:dyDescent="0.25">
      <c r="C30804" s="158" t="s">
        <v>553</v>
      </c>
      <c r="D30804" s="159">
        <v>320.83999999999997</v>
      </c>
    </row>
    <row r="30805" spans="3:4" ht="15" hidden="1" customHeight="1" x14ac:dyDescent="0.25">
      <c r="C30805" s="160" t="s">
        <v>555</v>
      </c>
      <c r="D30805" s="161">
        <v>968.05</v>
      </c>
    </row>
    <row r="30806" spans="3:4" ht="15" hidden="1" customHeight="1" x14ac:dyDescent="0.25">
      <c r="C30806" s="158" t="s">
        <v>552</v>
      </c>
      <c r="D30806" s="159">
        <v>762.46</v>
      </c>
    </row>
    <row r="30807" spans="3:4" ht="15" hidden="1" customHeight="1" x14ac:dyDescent="0.25">
      <c r="C30807" s="160" t="s">
        <v>542</v>
      </c>
      <c r="D30807" s="161">
        <v>127.42</v>
      </c>
    </row>
    <row r="30808" spans="3:4" ht="15" hidden="1" customHeight="1" x14ac:dyDescent="0.25">
      <c r="C30808" s="158" t="s">
        <v>555</v>
      </c>
      <c r="D30808" s="159">
        <v>337.49</v>
      </c>
    </row>
    <row r="30809" spans="3:4" ht="15" hidden="1" customHeight="1" x14ac:dyDescent="0.25">
      <c r="C30809" s="160" t="s">
        <v>551</v>
      </c>
      <c r="D30809" s="161">
        <v>408.27</v>
      </c>
    </row>
    <row r="30810" spans="3:4" ht="15" hidden="1" customHeight="1" x14ac:dyDescent="0.25">
      <c r="C30810" s="158" t="s">
        <v>553</v>
      </c>
      <c r="D30810" s="159">
        <v>433.21</v>
      </c>
    </row>
    <row r="30811" spans="3:4" ht="15" hidden="1" customHeight="1" x14ac:dyDescent="0.25">
      <c r="C30811" s="160" t="s">
        <v>556</v>
      </c>
      <c r="D30811" s="161">
        <v>500.42</v>
      </c>
    </row>
    <row r="30812" spans="3:4" ht="15" hidden="1" customHeight="1" x14ac:dyDescent="0.25">
      <c r="C30812" s="158" t="s">
        <v>543</v>
      </c>
      <c r="D30812" s="159">
        <v>446.29</v>
      </c>
    </row>
    <row r="30813" spans="3:4" ht="15" hidden="1" customHeight="1" x14ac:dyDescent="0.25">
      <c r="C30813" s="160" t="s">
        <v>544</v>
      </c>
      <c r="D30813" s="161">
        <v>307.52</v>
      </c>
    </row>
    <row r="30814" spans="3:4" ht="15" hidden="1" customHeight="1" x14ac:dyDescent="0.25">
      <c r="C30814" s="158" t="s">
        <v>545</v>
      </c>
      <c r="D30814" s="159">
        <v>107.57</v>
      </c>
    </row>
    <row r="30815" spans="3:4" ht="15" hidden="1" customHeight="1" x14ac:dyDescent="0.25">
      <c r="C30815" s="160" t="s">
        <v>543</v>
      </c>
      <c r="D30815" s="161">
        <v>726.97</v>
      </c>
    </row>
    <row r="30816" spans="3:4" ht="15" hidden="1" customHeight="1" x14ac:dyDescent="0.25">
      <c r="C30816" s="158" t="s">
        <v>542</v>
      </c>
      <c r="D30816" s="159">
        <v>1057.6300000000001</v>
      </c>
    </row>
    <row r="30817" spans="3:4" ht="15" hidden="1" customHeight="1" x14ac:dyDescent="0.25">
      <c r="C30817" s="160" t="s">
        <v>545</v>
      </c>
      <c r="D30817" s="161">
        <v>918.02</v>
      </c>
    </row>
    <row r="30818" spans="3:4" ht="15" hidden="1" customHeight="1" x14ac:dyDescent="0.25">
      <c r="C30818" s="158" t="s">
        <v>551</v>
      </c>
      <c r="D30818" s="159">
        <v>363.32</v>
      </c>
    </row>
    <row r="30819" spans="3:4" ht="15" hidden="1" customHeight="1" x14ac:dyDescent="0.25">
      <c r="C30819" s="160" t="s">
        <v>539</v>
      </c>
      <c r="D30819" s="161">
        <v>500.56</v>
      </c>
    </row>
    <row r="30820" spans="3:4" ht="15" hidden="1" customHeight="1" x14ac:dyDescent="0.25">
      <c r="C30820" s="158" t="s">
        <v>540</v>
      </c>
      <c r="D30820" s="159">
        <v>549.78</v>
      </c>
    </row>
    <row r="30821" spans="3:4" ht="15" hidden="1" customHeight="1" x14ac:dyDescent="0.25">
      <c r="C30821" s="160" t="s">
        <v>307</v>
      </c>
      <c r="D30821" s="161">
        <v>1017.99</v>
      </c>
    </row>
    <row r="30822" spans="3:4" ht="15" hidden="1" customHeight="1" x14ac:dyDescent="0.25">
      <c r="C30822" s="158" t="s">
        <v>549</v>
      </c>
      <c r="D30822" s="159">
        <v>242.33</v>
      </c>
    </row>
    <row r="30823" spans="3:4" ht="15" hidden="1" customHeight="1" x14ac:dyDescent="0.25">
      <c r="C30823" s="160" t="s">
        <v>557</v>
      </c>
      <c r="D30823" s="161">
        <v>432.23</v>
      </c>
    </row>
    <row r="30824" spans="3:4" ht="15" hidden="1" customHeight="1" x14ac:dyDescent="0.25">
      <c r="C30824" s="158" t="s">
        <v>551</v>
      </c>
      <c r="D30824" s="159">
        <v>813.64</v>
      </c>
    </row>
    <row r="30825" spans="3:4" ht="15" hidden="1" customHeight="1" x14ac:dyDescent="0.25">
      <c r="C30825" s="160" t="s">
        <v>540</v>
      </c>
      <c r="D30825" s="161">
        <v>607.42999999999995</v>
      </c>
    </row>
    <row r="30826" spans="3:4" ht="15" hidden="1" customHeight="1" x14ac:dyDescent="0.25">
      <c r="C30826" s="158" t="s">
        <v>540</v>
      </c>
      <c r="D30826" s="159">
        <v>275.68</v>
      </c>
    </row>
    <row r="30827" spans="3:4" ht="15" hidden="1" customHeight="1" x14ac:dyDescent="0.25">
      <c r="C30827" s="160" t="s">
        <v>312</v>
      </c>
      <c r="D30827" s="161">
        <v>468.31</v>
      </c>
    </row>
    <row r="30828" spans="3:4" ht="15" hidden="1" customHeight="1" x14ac:dyDescent="0.25">
      <c r="C30828" s="158" t="s">
        <v>312</v>
      </c>
      <c r="D30828" s="159">
        <v>1094.75</v>
      </c>
    </row>
    <row r="30829" spans="3:4" ht="15" hidden="1" customHeight="1" x14ac:dyDescent="0.25">
      <c r="C30829" s="160" t="s">
        <v>309</v>
      </c>
      <c r="D30829" s="161">
        <v>161.68</v>
      </c>
    </row>
    <row r="30830" spans="3:4" ht="15" hidden="1" customHeight="1" x14ac:dyDescent="0.25">
      <c r="C30830" s="158" t="s">
        <v>545</v>
      </c>
      <c r="D30830" s="159">
        <v>42.72</v>
      </c>
    </row>
    <row r="30831" spans="3:4" ht="15" hidden="1" customHeight="1" x14ac:dyDescent="0.25">
      <c r="C30831" s="160" t="s">
        <v>546</v>
      </c>
      <c r="D30831" s="161">
        <v>200.84</v>
      </c>
    </row>
    <row r="30832" spans="3:4" ht="15" hidden="1" customHeight="1" x14ac:dyDescent="0.25">
      <c r="C30832" s="158" t="s">
        <v>539</v>
      </c>
      <c r="D30832" s="159">
        <v>1271.75</v>
      </c>
    </row>
    <row r="30833" spans="3:4" ht="15" hidden="1" customHeight="1" x14ac:dyDescent="0.25">
      <c r="C30833" s="160" t="s">
        <v>558</v>
      </c>
      <c r="D30833" s="161">
        <v>783.58</v>
      </c>
    </row>
    <row r="30834" spans="3:4" ht="15" hidden="1" customHeight="1" x14ac:dyDescent="0.25">
      <c r="C30834" s="158" t="s">
        <v>557</v>
      </c>
      <c r="D30834" s="159">
        <v>367.53</v>
      </c>
    </row>
    <row r="30835" spans="3:4" ht="15" hidden="1" customHeight="1" x14ac:dyDescent="0.25">
      <c r="C30835" s="160" t="s">
        <v>549</v>
      </c>
      <c r="D30835" s="161">
        <v>521.66999999999996</v>
      </c>
    </row>
    <row r="30836" spans="3:4" ht="15" hidden="1" customHeight="1" x14ac:dyDescent="0.25">
      <c r="C30836" s="158" t="s">
        <v>545</v>
      </c>
      <c r="D30836" s="159">
        <v>286.67</v>
      </c>
    </row>
    <row r="30837" spans="3:4" ht="15" hidden="1" customHeight="1" x14ac:dyDescent="0.25">
      <c r="C30837" s="160" t="s">
        <v>539</v>
      </c>
      <c r="D30837" s="161">
        <v>1280.6199999999999</v>
      </c>
    </row>
    <row r="30838" spans="3:4" ht="15" hidden="1" customHeight="1" x14ac:dyDescent="0.25">
      <c r="C30838" s="158" t="s">
        <v>540</v>
      </c>
      <c r="D30838" s="159">
        <v>328.53</v>
      </c>
    </row>
    <row r="30839" spans="3:4" ht="15" hidden="1" customHeight="1" x14ac:dyDescent="0.25">
      <c r="C30839" s="160" t="s">
        <v>554</v>
      </c>
      <c r="D30839" s="161">
        <v>1147.02</v>
      </c>
    </row>
    <row r="30840" spans="3:4" ht="15" hidden="1" customHeight="1" x14ac:dyDescent="0.25">
      <c r="C30840" s="158" t="s">
        <v>308</v>
      </c>
      <c r="D30840" s="159">
        <v>523.34</v>
      </c>
    </row>
    <row r="30841" spans="3:4" ht="15" hidden="1" customHeight="1" x14ac:dyDescent="0.25">
      <c r="C30841" s="160" t="s">
        <v>545</v>
      </c>
      <c r="D30841" s="161">
        <v>1205.3900000000001</v>
      </c>
    </row>
    <row r="30842" spans="3:4" ht="15" hidden="1" customHeight="1" x14ac:dyDescent="0.25">
      <c r="C30842" s="158" t="s">
        <v>543</v>
      </c>
      <c r="D30842" s="159">
        <v>1052.9100000000001</v>
      </c>
    </row>
    <row r="30843" spans="3:4" ht="15" hidden="1" customHeight="1" x14ac:dyDescent="0.25">
      <c r="C30843" s="160" t="s">
        <v>545</v>
      </c>
      <c r="D30843" s="161">
        <v>1003.03</v>
      </c>
    </row>
    <row r="30844" spans="3:4" ht="15" hidden="1" customHeight="1" x14ac:dyDescent="0.25">
      <c r="C30844" s="158" t="s">
        <v>553</v>
      </c>
      <c r="D30844" s="159">
        <v>508.3</v>
      </c>
    </row>
    <row r="30845" spans="3:4" ht="15" hidden="1" customHeight="1" x14ac:dyDescent="0.25">
      <c r="C30845" s="160" t="s">
        <v>553</v>
      </c>
      <c r="D30845" s="161">
        <v>198.01</v>
      </c>
    </row>
    <row r="30846" spans="3:4" ht="15" hidden="1" customHeight="1" x14ac:dyDescent="0.25">
      <c r="C30846" s="158" t="s">
        <v>553</v>
      </c>
      <c r="D30846" s="159">
        <v>423.42</v>
      </c>
    </row>
    <row r="30847" spans="3:4" ht="15" hidden="1" customHeight="1" x14ac:dyDescent="0.25">
      <c r="C30847" s="160" t="s">
        <v>312</v>
      </c>
      <c r="D30847" s="161">
        <v>1250.8599999999999</v>
      </c>
    </row>
    <row r="30848" spans="3:4" ht="15" hidden="1" customHeight="1" x14ac:dyDescent="0.25">
      <c r="C30848" s="158" t="s">
        <v>552</v>
      </c>
      <c r="D30848" s="159">
        <v>1117.6600000000001</v>
      </c>
    </row>
    <row r="30849" spans="3:4" ht="15" hidden="1" customHeight="1" x14ac:dyDescent="0.25">
      <c r="C30849" s="160" t="s">
        <v>542</v>
      </c>
      <c r="D30849" s="161">
        <v>38.770000000000003</v>
      </c>
    </row>
    <row r="30850" spans="3:4" ht="15" hidden="1" customHeight="1" x14ac:dyDescent="0.25">
      <c r="C30850" s="158" t="s">
        <v>543</v>
      </c>
      <c r="D30850" s="159">
        <v>1224.58</v>
      </c>
    </row>
    <row r="30851" spans="3:4" ht="15" hidden="1" customHeight="1" x14ac:dyDescent="0.25">
      <c r="C30851" s="160" t="s">
        <v>554</v>
      </c>
      <c r="D30851" s="161">
        <v>122.57</v>
      </c>
    </row>
    <row r="30852" spans="3:4" ht="15" hidden="1" customHeight="1" x14ac:dyDescent="0.25">
      <c r="C30852" s="158" t="s">
        <v>308</v>
      </c>
      <c r="D30852" s="159">
        <v>289.31</v>
      </c>
    </row>
    <row r="30853" spans="3:4" ht="15" hidden="1" customHeight="1" x14ac:dyDescent="0.25">
      <c r="C30853" s="160" t="s">
        <v>541</v>
      </c>
      <c r="D30853" s="161">
        <v>288.45</v>
      </c>
    </row>
    <row r="30854" spans="3:4" ht="15" hidden="1" customHeight="1" x14ac:dyDescent="0.25">
      <c r="C30854" s="158" t="s">
        <v>542</v>
      </c>
      <c r="D30854" s="159">
        <v>696.16</v>
      </c>
    </row>
    <row r="30855" spans="3:4" ht="15" hidden="1" customHeight="1" x14ac:dyDescent="0.25">
      <c r="C30855" s="160" t="s">
        <v>542</v>
      </c>
      <c r="D30855" s="161">
        <v>332.47</v>
      </c>
    </row>
    <row r="30856" spans="3:4" ht="15" hidden="1" customHeight="1" x14ac:dyDescent="0.25">
      <c r="C30856" s="158" t="s">
        <v>540</v>
      </c>
      <c r="D30856" s="159">
        <v>469.42</v>
      </c>
    </row>
    <row r="30857" spans="3:4" ht="15" hidden="1" customHeight="1" x14ac:dyDescent="0.25">
      <c r="C30857" s="160" t="s">
        <v>546</v>
      </c>
      <c r="D30857" s="161">
        <v>48.6</v>
      </c>
    </row>
    <row r="30858" spans="3:4" ht="15" hidden="1" customHeight="1" x14ac:dyDescent="0.25">
      <c r="C30858" s="158" t="s">
        <v>546</v>
      </c>
      <c r="D30858" s="159">
        <v>559.03</v>
      </c>
    </row>
    <row r="30859" spans="3:4" ht="15" hidden="1" customHeight="1" x14ac:dyDescent="0.25">
      <c r="C30859" s="160" t="s">
        <v>555</v>
      </c>
      <c r="D30859" s="161">
        <v>688.13</v>
      </c>
    </row>
    <row r="30860" spans="3:4" ht="15" hidden="1" customHeight="1" x14ac:dyDescent="0.25">
      <c r="C30860" s="158" t="s">
        <v>547</v>
      </c>
      <c r="D30860" s="159">
        <v>487.84</v>
      </c>
    </row>
    <row r="30861" spans="3:4" ht="15" hidden="1" customHeight="1" x14ac:dyDescent="0.25">
      <c r="C30861" s="160" t="s">
        <v>307</v>
      </c>
      <c r="D30861" s="161">
        <v>500.91</v>
      </c>
    </row>
    <row r="30862" spans="3:4" ht="15" hidden="1" customHeight="1" x14ac:dyDescent="0.25">
      <c r="C30862" s="158" t="s">
        <v>551</v>
      </c>
      <c r="D30862" s="159">
        <v>1198.56</v>
      </c>
    </row>
    <row r="30863" spans="3:4" ht="15" hidden="1" customHeight="1" x14ac:dyDescent="0.25">
      <c r="C30863" s="160" t="s">
        <v>544</v>
      </c>
      <c r="D30863" s="161">
        <v>879.63</v>
      </c>
    </row>
    <row r="30864" spans="3:4" ht="15" hidden="1" customHeight="1" x14ac:dyDescent="0.25">
      <c r="C30864" s="158" t="s">
        <v>312</v>
      </c>
      <c r="D30864" s="159">
        <v>43.04</v>
      </c>
    </row>
    <row r="30865" spans="3:4" ht="15" hidden="1" customHeight="1" x14ac:dyDescent="0.25">
      <c r="C30865" s="160" t="s">
        <v>554</v>
      </c>
      <c r="D30865" s="161">
        <v>507.62</v>
      </c>
    </row>
    <row r="30866" spans="3:4" ht="15" hidden="1" customHeight="1" x14ac:dyDescent="0.25">
      <c r="C30866" s="158" t="s">
        <v>540</v>
      </c>
      <c r="D30866" s="159">
        <v>721.96</v>
      </c>
    </row>
    <row r="30867" spans="3:4" ht="15" hidden="1" customHeight="1" x14ac:dyDescent="0.25">
      <c r="C30867" s="160" t="s">
        <v>554</v>
      </c>
      <c r="D30867" s="161">
        <v>175.24</v>
      </c>
    </row>
    <row r="30868" spans="3:4" ht="15" hidden="1" customHeight="1" x14ac:dyDescent="0.25">
      <c r="C30868" s="158" t="s">
        <v>546</v>
      </c>
      <c r="D30868" s="159">
        <v>528.4</v>
      </c>
    </row>
    <row r="30869" spans="3:4" ht="15" hidden="1" customHeight="1" x14ac:dyDescent="0.25">
      <c r="C30869" s="160" t="s">
        <v>541</v>
      </c>
      <c r="D30869" s="161">
        <v>711.62</v>
      </c>
    </row>
    <row r="30870" spans="3:4" ht="15" hidden="1" customHeight="1" x14ac:dyDescent="0.25">
      <c r="C30870" s="158" t="s">
        <v>541</v>
      </c>
      <c r="D30870" s="159">
        <v>616.61</v>
      </c>
    </row>
    <row r="30871" spans="3:4" ht="15" hidden="1" customHeight="1" x14ac:dyDescent="0.25">
      <c r="C30871" s="160" t="s">
        <v>542</v>
      </c>
      <c r="D30871" s="161">
        <v>88.46</v>
      </c>
    </row>
    <row r="30872" spans="3:4" ht="15" hidden="1" customHeight="1" x14ac:dyDescent="0.25">
      <c r="C30872" s="158" t="s">
        <v>542</v>
      </c>
      <c r="D30872" s="159">
        <v>131.22</v>
      </c>
    </row>
    <row r="30873" spans="3:4" ht="15" hidden="1" customHeight="1" x14ac:dyDescent="0.25">
      <c r="C30873" s="160" t="s">
        <v>540</v>
      </c>
      <c r="D30873" s="161">
        <v>1079.6199999999999</v>
      </c>
    </row>
    <row r="30874" spans="3:4" ht="15" hidden="1" customHeight="1" x14ac:dyDescent="0.25">
      <c r="C30874" s="158" t="s">
        <v>543</v>
      </c>
      <c r="D30874" s="159">
        <v>1152.26</v>
      </c>
    </row>
    <row r="30875" spans="3:4" ht="15" hidden="1" customHeight="1" x14ac:dyDescent="0.25">
      <c r="C30875" s="160" t="s">
        <v>543</v>
      </c>
      <c r="D30875" s="161">
        <v>1047.3599999999999</v>
      </c>
    </row>
    <row r="30876" spans="3:4" ht="15" hidden="1" customHeight="1" x14ac:dyDescent="0.25">
      <c r="C30876" s="158" t="s">
        <v>547</v>
      </c>
      <c r="D30876" s="159">
        <v>891.52</v>
      </c>
    </row>
    <row r="30877" spans="3:4" ht="15" hidden="1" customHeight="1" x14ac:dyDescent="0.25">
      <c r="C30877" s="160" t="s">
        <v>548</v>
      </c>
      <c r="D30877" s="161">
        <v>876.99</v>
      </c>
    </row>
    <row r="30878" spans="3:4" ht="15" hidden="1" customHeight="1" x14ac:dyDescent="0.25">
      <c r="C30878" s="158" t="s">
        <v>543</v>
      </c>
      <c r="D30878" s="159">
        <v>490.18</v>
      </c>
    </row>
    <row r="30879" spans="3:4" ht="15" hidden="1" customHeight="1" x14ac:dyDescent="0.25">
      <c r="C30879" s="160" t="s">
        <v>307</v>
      </c>
      <c r="D30879" s="161">
        <v>788.46</v>
      </c>
    </row>
    <row r="30880" spans="3:4" ht="15" hidden="1" customHeight="1" x14ac:dyDescent="0.25">
      <c r="C30880" s="158" t="s">
        <v>542</v>
      </c>
      <c r="D30880" s="159">
        <v>1181.9000000000001</v>
      </c>
    </row>
    <row r="30881" spans="3:4" ht="15" hidden="1" customHeight="1" x14ac:dyDescent="0.25">
      <c r="C30881" s="160" t="s">
        <v>539</v>
      </c>
      <c r="D30881" s="161">
        <v>849.14</v>
      </c>
    </row>
    <row r="30882" spans="3:4" ht="15" hidden="1" customHeight="1" x14ac:dyDescent="0.25">
      <c r="C30882" s="158" t="s">
        <v>548</v>
      </c>
      <c r="D30882" s="159">
        <v>433.51</v>
      </c>
    </row>
    <row r="30883" spans="3:4" ht="15" hidden="1" customHeight="1" x14ac:dyDescent="0.25">
      <c r="C30883" s="160" t="s">
        <v>549</v>
      </c>
      <c r="D30883" s="161">
        <v>468.23</v>
      </c>
    </row>
    <row r="30884" spans="3:4" ht="15" hidden="1" customHeight="1" x14ac:dyDescent="0.25">
      <c r="C30884" s="158" t="s">
        <v>307</v>
      </c>
      <c r="D30884" s="159">
        <v>159.29</v>
      </c>
    </row>
    <row r="30885" spans="3:4" ht="15" hidden="1" customHeight="1" x14ac:dyDescent="0.25">
      <c r="C30885" s="160" t="s">
        <v>548</v>
      </c>
      <c r="D30885" s="161">
        <v>966.89</v>
      </c>
    </row>
    <row r="30886" spans="3:4" ht="15" hidden="1" customHeight="1" x14ac:dyDescent="0.25">
      <c r="C30886" s="158" t="s">
        <v>312</v>
      </c>
      <c r="D30886" s="159">
        <v>1199.6400000000001</v>
      </c>
    </row>
    <row r="30887" spans="3:4" ht="15" hidden="1" customHeight="1" x14ac:dyDescent="0.25">
      <c r="C30887" s="160" t="s">
        <v>546</v>
      </c>
      <c r="D30887" s="161">
        <v>512.15</v>
      </c>
    </row>
    <row r="30888" spans="3:4" ht="15" hidden="1" customHeight="1" x14ac:dyDescent="0.25">
      <c r="C30888" s="158" t="s">
        <v>539</v>
      </c>
      <c r="D30888" s="159">
        <v>518.32000000000005</v>
      </c>
    </row>
    <row r="30889" spans="3:4" ht="15" hidden="1" customHeight="1" x14ac:dyDescent="0.25">
      <c r="C30889" s="160" t="s">
        <v>543</v>
      </c>
      <c r="D30889" s="161">
        <v>1287.02</v>
      </c>
    </row>
    <row r="30890" spans="3:4" ht="15" hidden="1" customHeight="1" x14ac:dyDescent="0.25">
      <c r="C30890" s="158" t="s">
        <v>546</v>
      </c>
      <c r="D30890" s="159">
        <v>674.65</v>
      </c>
    </row>
    <row r="30891" spans="3:4" ht="15" hidden="1" customHeight="1" x14ac:dyDescent="0.25">
      <c r="C30891" s="160" t="s">
        <v>545</v>
      </c>
      <c r="D30891" s="161">
        <v>127.24</v>
      </c>
    </row>
    <row r="30892" spans="3:4" ht="15" hidden="1" customHeight="1" x14ac:dyDescent="0.25">
      <c r="C30892" s="158" t="s">
        <v>549</v>
      </c>
      <c r="D30892" s="159">
        <v>739.66</v>
      </c>
    </row>
    <row r="30893" spans="3:4" ht="15" hidden="1" customHeight="1" x14ac:dyDescent="0.25">
      <c r="C30893" s="160" t="s">
        <v>308</v>
      </c>
      <c r="D30893" s="161">
        <v>1064.48</v>
      </c>
    </row>
    <row r="30894" spans="3:4" ht="15" hidden="1" customHeight="1" x14ac:dyDescent="0.25">
      <c r="C30894" s="158" t="s">
        <v>553</v>
      </c>
      <c r="D30894" s="159">
        <v>870.62</v>
      </c>
    </row>
    <row r="30895" spans="3:4" ht="15" hidden="1" customHeight="1" x14ac:dyDescent="0.25">
      <c r="C30895" s="160" t="s">
        <v>308</v>
      </c>
      <c r="D30895" s="161">
        <v>608.02</v>
      </c>
    </row>
    <row r="30896" spans="3:4" ht="15" hidden="1" customHeight="1" x14ac:dyDescent="0.25">
      <c r="C30896" s="158" t="s">
        <v>542</v>
      </c>
      <c r="D30896" s="159">
        <v>1074.8399999999999</v>
      </c>
    </row>
    <row r="30897" spans="3:4" ht="15" hidden="1" customHeight="1" x14ac:dyDescent="0.25">
      <c r="C30897" s="160" t="s">
        <v>309</v>
      </c>
      <c r="D30897" s="161">
        <v>700.64</v>
      </c>
    </row>
    <row r="30898" spans="3:4" ht="15" hidden="1" customHeight="1" x14ac:dyDescent="0.25">
      <c r="C30898" s="158" t="s">
        <v>542</v>
      </c>
      <c r="D30898" s="159">
        <v>690.77</v>
      </c>
    </row>
    <row r="30899" spans="3:4" ht="15" hidden="1" customHeight="1" x14ac:dyDescent="0.25">
      <c r="C30899" s="160" t="s">
        <v>309</v>
      </c>
      <c r="D30899" s="161">
        <v>251.24</v>
      </c>
    </row>
    <row r="30900" spans="3:4" ht="15" hidden="1" customHeight="1" x14ac:dyDescent="0.25">
      <c r="C30900" s="158" t="s">
        <v>550</v>
      </c>
      <c r="D30900" s="159">
        <v>582.16999999999996</v>
      </c>
    </row>
    <row r="30901" spans="3:4" ht="15" hidden="1" customHeight="1" x14ac:dyDescent="0.25">
      <c r="C30901" s="160" t="s">
        <v>554</v>
      </c>
      <c r="D30901" s="161">
        <v>226.54</v>
      </c>
    </row>
    <row r="30902" spans="3:4" ht="15" hidden="1" customHeight="1" x14ac:dyDescent="0.25">
      <c r="C30902" s="158" t="s">
        <v>555</v>
      </c>
      <c r="D30902" s="159">
        <v>262.54000000000002</v>
      </c>
    </row>
    <row r="30903" spans="3:4" ht="15" hidden="1" customHeight="1" x14ac:dyDescent="0.25">
      <c r="C30903" s="160" t="s">
        <v>544</v>
      </c>
      <c r="D30903" s="161">
        <v>954.3</v>
      </c>
    </row>
    <row r="30904" spans="3:4" ht="15" hidden="1" customHeight="1" x14ac:dyDescent="0.25">
      <c r="C30904" s="158" t="s">
        <v>309</v>
      </c>
      <c r="D30904" s="159">
        <v>1031.97</v>
      </c>
    </row>
    <row r="30905" spans="3:4" ht="15" hidden="1" customHeight="1" x14ac:dyDescent="0.25">
      <c r="C30905" s="160" t="s">
        <v>545</v>
      </c>
      <c r="D30905" s="161">
        <v>630.88</v>
      </c>
    </row>
    <row r="30906" spans="3:4" ht="15" hidden="1" customHeight="1" x14ac:dyDescent="0.25">
      <c r="C30906" s="158" t="s">
        <v>552</v>
      </c>
      <c r="D30906" s="159">
        <v>392.66</v>
      </c>
    </row>
    <row r="30907" spans="3:4" ht="15" hidden="1" customHeight="1" x14ac:dyDescent="0.25">
      <c r="C30907" s="160" t="s">
        <v>308</v>
      </c>
      <c r="D30907" s="161">
        <v>639.34</v>
      </c>
    </row>
    <row r="30908" spans="3:4" ht="15" hidden="1" customHeight="1" x14ac:dyDescent="0.25">
      <c r="C30908" s="158" t="s">
        <v>543</v>
      </c>
      <c r="D30908" s="159">
        <v>967.42</v>
      </c>
    </row>
    <row r="30909" spans="3:4" ht="15" hidden="1" customHeight="1" x14ac:dyDescent="0.25">
      <c r="C30909" s="160" t="s">
        <v>552</v>
      </c>
      <c r="D30909" s="161">
        <v>666.86</v>
      </c>
    </row>
    <row r="30910" spans="3:4" ht="15" hidden="1" customHeight="1" x14ac:dyDescent="0.25">
      <c r="C30910" s="158" t="s">
        <v>553</v>
      </c>
      <c r="D30910" s="159">
        <v>566.11</v>
      </c>
    </row>
    <row r="30911" spans="3:4" ht="15" hidden="1" customHeight="1" x14ac:dyDescent="0.25">
      <c r="C30911" s="160" t="s">
        <v>308</v>
      </c>
      <c r="D30911" s="161">
        <v>37.33</v>
      </c>
    </row>
    <row r="30912" spans="3:4" ht="15" hidden="1" customHeight="1" x14ac:dyDescent="0.25">
      <c r="C30912" s="158" t="s">
        <v>312</v>
      </c>
      <c r="D30912" s="159">
        <v>797.25</v>
      </c>
    </row>
    <row r="30913" spans="3:4" ht="15" hidden="1" customHeight="1" x14ac:dyDescent="0.25">
      <c r="C30913" s="160" t="s">
        <v>555</v>
      </c>
      <c r="D30913" s="161">
        <v>731.51</v>
      </c>
    </row>
    <row r="30914" spans="3:4" ht="15" hidden="1" customHeight="1" x14ac:dyDescent="0.25">
      <c r="C30914" s="158" t="s">
        <v>308</v>
      </c>
      <c r="D30914" s="159">
        <v>589.53</v>
      </c>
    </row>
    <row r="30915" spans="3:4" ht="15" hidden="1" customHeight="1" x14ac:dyDescent="0.25">
      <c r="C30915" s="160" t="s">
        <v>553</v>
      </c>
      <c r="D30915" s="161">
        <v>644.38</v>
      </c>
    </row>
    <row r="30916" spans="3:4" ht="15" hidden="1" customHeight="1" x14ac:dyDescent="0.25">
      <c r="C30916" s="158" t="s">
        <v>555</v>
      </c>
      <c r="D30916" s="159">
        <v>211.65</v>
      </c>
    </row>
    <row r="30917" spans="3:4" ht="15" hidden="1" customHeight="1" x14ac:dyDescent="0.25">
      <c r="C30917" s="160" t="s">
        <v>308</v>
      </c>
      <c r="D30917" s="161">
        <v>135.84</v>
      </c>
    </row>
    <row r="30918" spans="3:4" ht="15" hidden="1" customHeight="1" x14ac:dyDescent="0.25">
      <c r="C30918" s="158" t="s">
        <v>540</v>
      </c>
      <c r="D30918" s="159">
        <v>567.64</v>
      </c>
    </row>
    <row r="30919" spans="3:4" ht="15" hidden="1" customHeight="1" x14ac:dyDescent="0.25">
      <c r="C30919" s="160" t="s">
        <v>542</v>
      </c>
      <c r="D30919" s="161">
        <v>255.8</v>
      </c>
    </row>
    <row r="30920" spans="3:4" ht="15" hidden="1" customHeight="1" x14ac:dyDescent="0.25">
      <c r="C30920" s="158" t="s">
        <v>553</v>
      </c>
      <c r="D30920" s="159">
        <v>404.18</v>
      </c>
    </row>
    <row r="30921" spans="3:4" ht="15" hidden="1" customHeight="1" x14ac:dyDescent="0.25">
      <c r="C30921" s="160" t="s">
        <v>544</v>
      </c>
      <c r="D30921" s="161">
        <v>670.64</v>
      </c>
    </row>
    <row r="30922" spans="3:4" ht="15" hidden="1" customHeight="1" x14ac:dyDescent="0.25">
      <c r="C30922" s="158" t="s">
        <v>554</v>
      </c>
      <c r="D30922" s="159">
        <v>416.68</v>
      </c>
    </row>
    <row r="30923" spans="3:4" ht="15" hidden="1" customHeight="1" x14ac:dyDescent="0.25">
      <c r="C30923" s="160" t="s">
        <v>551</v>
      </c>
      <c r="D30923" s="161">
        <v>305.73</v>
      </c>
    </row>
    <row r="30924" spans="3:4" ht="15" hidden="1" customHeight="1" x14ac:dyDescent="0.25">
      <c r="C30924" s="158" t="s">
        <v>545</v>
      </c>
      <c r="D30924" s="159">
        <v>432.19</v>
      </c>
    </row>
    <row r="30925" spans="3:4" ht="15" hidden="1" customHeight="1" x14ac:dyDescent="0.25">
      <c r="C30925" s="160" t="s">
        <v>552</v>
      </c>
      <c r="D30925" s="161">
        <v>98.21</v>
      </c>
    </row>
    <row r="30926" spans="3:4" ht="15" hidden="1" customHeight="1" x14ac:dyDescent="0.25">
      <c r="C30926" s="158" t="s">
        <v>550</v>
      </c>
      <c r="D30926" s="159">
        <v>1204.67</v>
      </c>
    </row>
    <row r="30927" spans="3:4" ht="15" hidden="1" customHeight="1" x14ac:dyDescent="0.25">
      <c r="C30927" s="160" t="s">
        <v>312</v>
      </c>
      <c r="D30927" s="161">
        <v>1183.5899999999999</v>
      </c>
    </row>
    <row r="30928" spans="3:4" ht="15" hidden="1" customHeight="1" x14ac:dyDescent="0.25">
      <c r="C30928" s="158" t="s">
        <v>540</v>
      </c>
      <c r="D30928" s="159">
        <v>339.35</v>
      </c>
    </row>
    <row r="30929" spans="3:4" ht="15" hidden="1" customHeight="1" x14ac:dyDescent="0.25">
      <c r="C30929" s="160" t="s">
        <v>539</v>
      </c>
      <c r="D30929" s="161">
        <v>539.95000000000005</v>
      </c>
    </row>
    <row r="30930" spans="3:4" ht="15" hidden="1" customHeight="1" x14ac:dyDescent="0.25">
      <c r="C30930" s="158" t="s">
        <v>308</v>
      </c>
      <c r="D30930" s="159">
        <v>1135.1099999999999</v>
      </c>
    </row>
    <row r="30931" spans="3:4" ht="15" hidden="1" customHeight="1" x14ac:dyDescent="0.25">
      <c r="C30931" s="160" t="s">
        <v>546</v>
      </c>
      <c r="D30931" s="161">
        <v>887.82</v>
      </c>
    </row>
    <row r="30932" spans="3:4" ht="15" hidden="1" customHeight="1" x14ac:dyDescent="0.25">
      <c r="C30932" s="158" t="s">
        <v>546</v>
      </c>
      <c r="D30932" s="159">
        <v>757.32</v>
      </c>
    </row>
    <row r="30933" spans="3:4" ht="15" hidden="1" customHeight="1" x14ac:dyDescent="0.25">
      <c r="C30933" s="160" t="s">
        <v>552</v>
      </c>
      <c r="D30933" s="161">
        <v>313.26</v>
      </c>
    </row>
    <row r="30934" spans="3:4" ht="15" hidden="1" customHeight="1" x14ac:dyDescent="0.25">
      <c r="C30934" s="158" t="s">
        <v>553</v>
      </c>
      <c r="D30934" s="159">
        <v>1090.18</v>
      </c>
    </row>
    <row r="30935" spans="3:4" ht="15" hidden="1" customHeight="1" x14ac:dyDescent="0.25">
      <c r="C30935" s="160" t="s">
        <v>549</v>
      </c>
      <c r="D30935" s="161">
        <v>299.54000000000002</v>
      </c>
    </row>
    <row r="30936" spans="3:4" ht="15" hidden="1" customHeight="1" x14ac:dyDescent="0.25">
      <c r="C30936" s="158" t="s">
        <v>540</v>
      </c>
      <c r="D30936" s="159">
        <v>465.25</v>
      </c>
    </row>
    <row r="30937" spans="3:4" ht="15" hidden="1" customHeight="1" x14ac:dyDescent="0.25">
      <c r="C30937" s="160" t="s">
        <v>548</v>
      </c>
      <c r="D30937" s="161">
        <v>513.27</v>
      </c>
    </row>
    <row r="30938" spans="3:4" ht="15" hidden="1" customHeight="1" x14ac:dyDescent="0.25">
      <c r="C30938" s="158" t="s">
        <v>551</v>
      </c>
      <c r="D30938" s="159">
        <v>493.52</v>
      </c>
    </row>
    <row r="30939" spans="3:4" ht="15" hidden="1" customHeight="1" x14ac:dyDescent="0.25">
      <c r="C30939" s="160" t="s">
        <v>312</v>
      </c>
      <c r="D30939" s="161">
        <v>1064.58</v>
      </c>
    </row>
    <row r="30940" spans="3:4" ht="15" hidden="1" customHeight="1" x14ac:dyDescent="0.25">
      <c r="C30940" s="158" t="s">
        <v>543</v>
      </c>
      <c r="D30940" s="159">
        <v>761.41</v>
      </c>
    </row>
    <row r="30941" spans="3:4" ht="15" hidden="1" customHeight="1" x14ac:dyDescent="0.25">
      <c r="C30941" s="160" t="s">
        <v>307</v>
      </c>
      <c r="D30941" s="161">
        <v>593.89</v>
      </c>
    </row>
    <row r="30942" spans="3:4" ht="15" hidden="1" customHeight="1" x14ac:dyDescent="0.25">
      <c r="C30942" s="158" t="s">
        <v>312</v>
      </c>
      <c r="D30942" s="159">
        <v>404.49</v>
      </c>
    </row>
    <row r="30943" spans="3:4" ht="15" hidden="1" customHeight="1" x14ac:dyDescent="0.25">
      <c r="C30943" s="160" t="s">
        <v>539</v>
      </c>
      <c r="D30943" s="161">
        <v>977.73</v>
      </c>
    </row>
    <row r="30944" spans="3:4" ht="15" hidden="1" customHeight="1" x14ac:dyDescent="0.25">
      <c r="C30944" s="158" t="s">
        <v>541</v>
      </c>
      <c r="D30944" s="159">
        <v>80.95</v>
      </c>
    </row>
    <row r="30945" spans="3:4" ht="15" hidden="1" customHeight="1" x14ac:dyDescent="0.25">
      <c r="C30945" s="160" t="s">
        <v>547</v>
      </c>
      <c r="D30945" s="161">
        <v>67.75</v>
      </c>
    </row>
    <row r="30946" spans="3:4" ht="15" hidden="1" customHeight="1" x14ac:dyDescent="0.25">
      <c r="C30946" s="158" t="s">
        <v>553</v>
      </c>
      <c r="D30946" s="159">
        <v>897.8</v>
      </c>
    </row>
    <row r="30947" spans="3:4" ht="15" hidden="1" customHeight="1" x14ac:dyDescent="0.25">
      <c r="C30947" s="160" t="s">
        <v>550</v>
      </c>
      <c r="D30947" s="161">
        <v>842.64</v>
      </c>
    </row>
    <row r="30948" spans="3:4" ht="15" hidden="1" customHeight="1" x14ac:dyDescent="0.25">
      <c r="C30948" s="158" t="s">
        <v>555</v>
      </c>
      <c r="D30948" s="159">
        <v>1001.42</v>
      </c>
    </row>
    <row r="30949" spans="3:4" ht="15" hidden="1" customHeight="1" x14ac:dyDescent="0.25">
      <c r="C30949" s="160" t="s">
        <v>545</v>
      </c>
      <c r="D30949" s="161">
        <v>345.29</v>
      </c>
    </row>
    <row r="30950" spans="3:4" ht="15" hidden="1" customHeight="1" x14ac:dyDescent="0.25">
      <c r="C30950" s="158" t="s">
        <v>308</v>
      </c>
      <c r="D30950" s="159">
        <v>158.38</v>
      </c>
    </row>
    <row r="30951" spans="3:4" ht="15" hidden="1" customHeight="1" x14ac:dyDescent="0.25">
      <c r="C30951" s="160" t="s">
        <v>546</v>
      </c>
      <c r="D30951" s="161">
        <v>1249.8499999999999</v>
      </c>
    </row>
    <row r="30952" spans="3:4" ht="15" hidden="1" customHeight="1" x14ac:dyDescent="0.25">
      <c r="C30952" s="158" t="s">
        <v>546</v>
      </c>
      <c r="D30952" s="159">
        <v>1285.18</v>
      </c>
    </row>
    <row r="30953" spans="3:4" ht="15" hidden="1" customHeight="1" x14ac:dyDescent="0.25">
      <c r="C30953" s="160" t="s">
        <v>546</v>
      </c>
      <c r="D30953" s="161">
        <v>649</v>
      </c>
    </row>
    <row r="30954" spans="3:4" ht="15" hidden="1" customHeight="1" x14ac:dyDescent="0.25">
      <c r="C30954" s="158" t="s">
        <v>547</v>
      </c>
      <c r="D30954" s="159">
        <v>529.4</v>
      </c>
    </row>
    <row r="30955" spans="3:4" ht="15" hidden="1" customHeight="1" x14ac:dyDescent="0.25">
      <c r="C30955" s="160" t="s">
        <v>540</v>
      </c>
      <c r="D30955" s="161">
        <v>206.5</v>
      </c>
    </row>
    <row r="30956" spans="3:4" ht="15" hidden="1" customHeight="1" x14ac:dyDescent="0.25">
      <c r="C30956" s="158" t="s">
        <v>542</v>
      </c>
      <c r="D30956" s="159">
        <v>1080.0999999999999</v>
      </c>
    </row>
    <row r="30957" spans="3:4" ht="15" hidden="1" customHeight="1" x14ac:dyDescent="0.25">
      <c r="C30957" s="160" t="s">
        <v>307</v>
      </c>
      <c r="D30957" s="161">
        <v>1214.58</v>
      </c>
    </row>
    <row r="30958" spans="3:4" ht="15" hidden="1" customHeight="1" x14ac:dyDescent="0.25">
      <c r="C30958" s="158" t="s">
        <v>308</v>
      </c>
      <c r="D30958" s="159">
        <v>507.64</v>
      </c>
    </row>
    <row r="30959" spans="3:4" ht="15" hidden="1" customHeight="1" x14ac:dyDescent="0.25">
      <c r="C30959" s="160" t="s">
        <v>549</v>
      </c>
      <c r="D30959" s="161">
        <v>651.64</v>
      </c>
    </row>
    <row r="30960" spans="3:4" ht="15" hidden="1" customHeight="1" x14ac:dyDescent="0.25">
      <c r="C30960" s="158" t="s">
        <v>553</v>
      </c>
      <c r="D30960" s="159">
        <v>663.43</v>
      </c>
    </row>
    <row r="30961" spans="3:4" ht="15" hidden="1" customHeight="1" x14ac:dyDescent="0.25">
      <c r="C30961" s="160" t="s">
        <v>548</v>
      </c>
      <c r="D30961" s="161">
        <v>1160.1199999999999</v>
      </c>
    </row>
    <row r="30962" spans="3:4" ht="15" hidden="1" customHeight="1" x14ac:dyDescent="0.25">
      <c r="C30962" s="158" t="s">
        <v>539</v>
      </c>
      <c r="D30962" s="159">
        <v>1095.6099999999999</v>
      </c>
    </row>
    <row r="30963" spans="3:4" ht="15" hidden="1" customHeight="1" x14ac:dyDescent="0.25">
      <c r="C30963" s="160" t="s">
        <v>548</v>
      </c>
      <c r="D30963" s="161">
        <v>622.01</v>
      </c>
    </row>
    <row r="30964" spans="3:4" ht="15" hidden="1" customHeight="1" x14ac:dyDescent="0.25">
      <c r="C30964" s="158" t="s">
        <v>546</v>
      </c>
      <c r="D30964" s="159">
        <v>713.59</v>
      </c>
    </row>
    <row r="30965" spans="3:4" ht="15" hidden="1" customHeight="1" x14ac:dyDescent="0.25">
      <c r="C30965" s="160" t="s">
        <v>546</v>
      </c>
      <c r="D30965" s="161">
        <v>476.59</v>
      </c>
    </row>
    <row r="30966" spans="3:4" ht="15" hidden="1" customHeight="1" x14ac:dyDescent="0.25">
      <c r="C30966" s="158" t="s">
        <v>549</v>
      </c>
      <c r="D30966" s="159">
        <v>937.09</v>
      </c>
    </row>
    <row r="30967" spans="3:4" ht="15" hidden="1" customHeight="1" x14ac:dyDescent="0.25">
      <c r="C30967" s="160" t="s">
        <v>553</v>
      </c>
      <c r="D30967" s="161">
        <v>696.79</v>
      </c>
    </row>
    <row r="30968" spans="3:4" ht="15" hidden="1" customHeight="1" x14ac:dyDescent="0.25">
      <c r="C30968" s="158" t="s">
        <v>544</v>
      </c>
      <c r="D30968" s="159">
        <v>377.9</v>
      </c>
    </row>
    <row r="30969" spans="3:4" ht="15" hidden="1" customHeight="1" x14ac:dyDescent="0.25">
      <c r="C30969" s="160" t="s">
        <v>307</v>
      </c>
      <c r="D30969" s="161">
        <v>1225.33</v>
      </c>
    </row>
    <row r="30970" spans="3:4" ht="15" hidden="1" customHeight="1" x14ac:dyDescent="0.25">
      <c r="C30970" s="158" t="s">
        <v>547</v>
      </c>
      <c r="D30970" s="159">
        <v>508.61</v>
      </c>
    </row>
    <row r="30971" spans="3:4" ht="15" hidden="1" customHeight="1" x14ac:dyDescent="0.25">
      <c r="C30971" s="160" t="s">
        <v>552</v>
      </c>
      <c r="D30971" s="161">
        <v>920</v>
      </c>
    </row>
    <row r="30972" spans="3:4" ht="15" hidden="1" customHeight="1" x14ac:dyDescent="0.25">
      <c r="C30972" s="158" t="s">
        <v>307</v>
      </c>
      <c r="D30972" s="159">
        <v>957.03</v>
      </c>
    </row>
    <row r="30973" spans="3:4" ht="15" hidden="1" customHeight="1" x14ac:dyDescent="0.25">
      <c r="C30973" s="160" t="s">
        <v>309</v>
      </c>
      <c r="D30973" s="161">
        <v>501.68</v>
      </c>
    </row>
    <row r="30974" spans="3:4" ht="15" hidden="1" customHeight="1" x14ac:dyDescent="0.25">
      <c r="C30974" s="158" t="s">
        <v>547</v>
      </c>
      <c r="D30974" s="159">
        <v>113.1</v>
      </c>
    </row>
    <row r="30975" spans="3:4" ht="15" hidden="1" customHeight="1" x14ac:dyDescent="0.25">
      <c r="C30975" s="160" t="s">
        <v>546</v>
      </c>
      <c r="D30975" s="161">
        <v>283.93</v>
      </c>
    </row>
    <row r="30976" spans="3:4" ht="15" hidden="1" customHeight="1" x14ac:dyDescent="0.25">
      <c r="C30976" s="158" t="s">
        <v>552</v>
      </c>
      <c r="D30976" s="159">
        <v>483.86</v>
      </c>
    </row>
    <row r="30977" spans="3:4" ht="15" hidden="1" customHeight="1" x14ac:dyDescent="0.25">
      <c r="C30977" s="160" t="s">
        <v>552</v>
      </c>
      <c r="D30977" s="161">
        <v>1190.8599999999999</v>
      </c>
    </row>
    <row r="30978" spans="3:4" ht="15" hidden="1" customHeight="1" x14ac:dyDescent="0.25">
      <c r="C30978" s="158" t="s">
        <v>546</v>
      </c>
      <c r="D30978" s="159">
        <v>64.099999999999994</v>
      </c>
    </row>
    <row r="30979" spans="3:4" ht="15" hidden="1" customHeight="1" x14ac:dyDescent="0.25">
      <c r="C30979" s="160" t="s">
        <v>554</v>
      </c>
      <c r="D30979" s="161">
        <v>193.32</v>
      </c>
    </row>
    <row r="30980" spans="3:4" ht="15" hidden="1" customHeight="1" x14ac:dyDescent="0.25">
      <c r="C30980" s="158" t="s">
        <v>549</v>
      </c>
      <c r="D30980" s="159">
        <v>386.08</v>
      </c>
    </row>
    <row r="30981" spans="3:4" ht="15" hidden="1" customHeight="1" x14ac:dyDescent="0.25">
      <c r="C30981" s="160" t="s">
        <v>309</v>
      </c>
      <c r="D30981" s="161">
        <v>607.36</v>
      </c>
    </row>
    <row r="30982" spans="3:4" ht="15" hidden="1" customHeight="1" x14ac:dyDescent="0.25">
      <c r="C30982" s="158" t="s">
        <v>551</v>
      </c>
      <c r="D30982" s="159">
        <v>610.44000000000005</v>
      </c>
    </row>
    <row r="30983" spans="3:4" ht="15" hidden="1" customHeight="1" x14ac:dyDescent="0.25">
      <c r="C30983" s="160" t="s">
        <v>556</v>
      </c>
      <c r="D30983" s="161">
        <v>777.18</v>
      </c>
    </row>
    <row r="30984" spans="3:4" ht="15" hidden="1" customHeight="1" x14ac:dyDescent="0.25">
      <c r="C30984" s="158" t="s">
        <v>543</v>
      </c>
      <c r="D30984" s="159">
        <v>709.75</v>
      </c>
    </row>
    <row r="30985" spans="3:4" ht="15" hidden="1" customHeight="1" x14ac:dyDescent="0.25">
      <c r="C30985" s="160" t="s">
        <v>551</v>
      </c>
      <c r="D30985" s="161">
        <v>1141.3499999999999</v>
      </c>
    </row>
    <row r="30986" spans="3:4" ht="15" hidden="1" customHeight="1" x14ac:dyDescent="0.25">
      <c r="C30986" s="158" t="s">
        <v>555</v>
      </c>
      <c r="D30986" s="159">
        <v>840.72</v>
      </c>
    </row>
    <row r="30987" spans="3:4" ht="15" hidden="1" customHeight="1" x14ac:dyDescent="0.25">
      <c r="C30987" s="160" t="s">
        <v>551</v>
      </c>
      <c r="D30987" s="161">
        <v>1113.8599999999999</v>
      </c>
    </row>
    <row r="30988" spans="3:4" ht="15" hidden="1" customHeight="1" x14ac:dyDescent="0.25">
      <c r="C30988" s="158" t="s">
        <v>553</v>
      </c>
      <c r="D30988" s="159">
        <v>1230.8399999999999</v>
      </c>
    </row>
    <row r="30989" spans="3:4" ht="15" hidden="1" customHeight="1" x14ac:dyDescent="0.25">
      <c r="C30989" s="160" t="s">
        <v>546</v>
      </c>
      <c r="D30989" s="161">
        <v>682.06</v>
      </c>
    </row>
    <row r="30990" spans="3:4" ht="15" hidden="1" customHeight="1" x14ac:dyDescent="0.25">
      <c r="C30990" s="158" t="s">
        <v>545</v>
      </c>
      <c r="D30990" s="159">
        <v>440.82</v>
      </c>
    </row>
    <row r="30991" spans="3:4" ht="15" hidden="1" customHeight="1" x14ac:dyDescent="0.25">
      <c r="C30991" s="160" t="s">
        <v>554</v>
      </c>
      <c r="D30991" s="161">
        <v>741.87</v>
      </c>
    </row>
    <row r="30992" spans="3:4" ht="15" hidden="1" customHeight="1" x14ac:dyDescent="0.25">
      <c r="C30992" s="158" t="s">
        <v>551</v>
      </c>
      <c r="D30992" s="159">
        <v>975.43</v>
      </c>
    </row>
    <row r="30993" spans="3:4" ht="15" hidden="1" customHeight="1" x14ac:dyDescent="0.25">
      <c r="C30993" s="160" t="s">
        <v>312</v>
      </c>
      <c r="D30993" s="161">
        <v>557.19000000000005</v>
      </c>
    </row>
    <row r="30994" spans="3:4" ht="15" hidden="1" customHeight="1" x14ac:dyDescent="0.25">
      <c r="C30994" s="158" t="s">
        <v>546</v>
      </c>
      <c r="D30994" s="159">
        <v>564.24</v>
      </c>
    </row>
    <row r="30995" spans="3:4" ht="15" hidden="1" customHeight="1" x14ac:dyDescent="0.25">
      <c r="C30995" s="160" t="s">
        <v>542</v>
      </c>
      <c r="D30995" s="161">
        <v>1162.2</v>
      </c>
    </row>
    <row r="30996" spans="3:4" ht="15" hidden="1" customHeight="1" x14ac:dyDescent="0.25">
      <c r="C30996" s="158" t="s">
        <v>554</v>
      </c>
      <c r="D30996" s="159">
        <v>697.58</v>
      </c>
    </row>
    <row r="30997" spans="3:4" ht="15" hidden="1" customHeight="1" x14ac:dyDescent="0.25">
      <c r="C30997" s="160" t="s">
        <v>542</v>
      </c>
      <c r="D30997" s="161">
        <v>1075.8399999999999</v>
      </c>
    </row>
    <row r="30998" spans="3:4" ht="15" hidden="1" customHeight="1" x14ac:dyDescent="0.25">
      <c r="C30998" s="158" t="s">
        <v>312</v>
      </c>
      <c r="D30998" s="159">
        <v>1279.1099999999999</v>
      </c>
    </row>
    <row r="30999" spans="3:4" ht="15" hidden="1" customHeight="1" x14ac:dyDescent="0.25">
      <c r="C30999" s="160" t="s">
        <v>553</v>
      </c>
      <c r="D30999" s="161">
        <v>627.58000000000004</v>
      </c>
    </row>
    <row r="31000" spans="3:4" ht="15" hidden="1" customHeight="1" x14ac:dyDescent="0.25">
      <c r="C31000" s="158" t="s">
        <v>553</v>
      </c>
      <c r="D31000" s="159">
        <v>576.96</v>
      </c>
    </row>
    <row r="31001" spans="3:4" ht="15" hidden="1" customHeight="1" x14ac:dyDescent="0.25">
      <c r="C31001" s="160" t="s">
        <v>546</v>
      </c>
      <c r="D31001" s="161">
        <v>340.27</v>
      </c>
    </row>
    <row r="31002" spans="3:4" ht="15" hidden="1" customHeight="1" x14ac:dyDescent="0.25">
      <c r="C31002" s="158" t="s">
        <v>552</v>
      </c>
      <c r="D31002" s="159">
        <v>555.66</v>
      </c>
    </row>
    <row r="31003" spans="3:4" ht="15" hidden="1" customHeight="1" x14ac:dyDescent="0.25">
      <c r="C31003" s="160" t="s">
        <v>551</v>
      </c>
      <c r="D31003" s="161">
        <v>618.04999999999995</v>
      </c>
    </row>
    <row r="31004" spans="3:4" ht="15" hidden="1" customHeight="1" x14ac:dyDescent="0.25">
      <c r="C31004" s="158" t="s">
        <v>555</v>
      </c>
      <c r="D31004" s="159">
        <v>1234.3599999999999</v>
      </c>
    </row>
    <row r="31005" spans="3:4" ht="15" hidden="1" customHeight="1" x14ac:dyDescent="0.25">
      <c r="C31005" s="160" t="s">
        <v>551</v>
      </c>
      <c r="D31005" s="161">
        <v>247.99</v>
      </c>
    </row>
    <row r="31006" spans="3:4" ht="15" hidden="1" customHeight="1" x14ac:dyDescent="0.25">
      <c r="C31006" s="158" t="s">
        <v>552</v>
      </c>
      <c r="D31006" s="159">
        <v>903.96</v>
      </c>
    </row>
    <row r="31007" spans="3:4" ht="15" hidden="1" customHeight="1" x14ac:dyDescent="0.25">
      <c r="C31007" s="160" t="s">
        <v>540</v>
      </c>
      <c r="D31007" s="161">
        <v>894.91</v>
      </c>
    </row>
    <row r="31008" spans="3:4" ht="15" hidden="1" customHeight="1" x14ac:dyDescent="0.25">
      <c r="C31008" s="158" t="s">
        <v>309</v>
      </c>
      <c r="D31008" s="159">
        <v>1113.6099999999999</v>
      </c>
    </row>
    <row r="31009" spans="3:4" ht="15" hidden="1" customHeight="1" x14ac:dyDescent="0.25">
      <c r="C31009" s="160" t="s">
        <v>312</v>
      </c>
      <c r="D31009" s="161">
        <v>645.11</v>
      </c>
    </row>
    <row r="31010" spans="3:4" ht="15" hidden="1" customHeight="1" x14ac:dyDescent="0.25">
      <c r="C31010" s="158" t="s">
        <v>539</v>
      </c>
      <c r="D31010" s="159">
        <v>523.79999999999995</v>
      </c>
    </row>
    <row r="31011" spans="3:4" ht="15" hidden="1" customHeight="1" x14ac:dyDescent="0.25">
      <c r="C31011" s="160" t="s">
        <v>556</v>
      </c>
      <c r="D31011" s="161">
        <v>892.5</v>
      </c>
    </row>
    <row r="31012" spans="3:4" ht="15" hidden="1" customHeight="1" x14ac:dyDescent="0.25">
      <c r="C31012" s="158" t="s">
        <v>551</v>
      </c>
      <c r="D31012" s="159">
        <v>472.4</v>
      </c>
    </row>
    <row r="31013" spans="3:4" ht="15" hidden="1" customHeight="1" x14ac:dyDescent="0.25">
      <c r="C31013" s="160" t="s">
        <v>555</v>
      </c>
      <c r="D31013" s="161">
        <v>119.86</v>
      </c>
    </row>
    <row r="31014" spans="3:4" ht="15" hidden="1" customHeight="1" x14ac:dyDescent="0.25">
      <c r="C31014" s="158" t="s">
        <v>550</v>
      </c>
      <c r="D31014" s="159">
        <v>509.32</v>
      </c>
    </row>
    <row r="31015" spans="3:4" ht="15" hidden="1" customHeight="1" x14ac:dyDescent="0.25">
      <c r="C31015" s="160" t="s">
        <v>549</v>
      </c>
      <c r="D31015" s="161">
        <v>463.03</v>
      </c>
    </row>
    <row r="31016" spans="3:4" ht="15" hidden="1" customHeight="1" x14ac:dyDescent="0.25">
      <c r="C31016" s="158" t="s">
        <v>307</v>
      </c>
      <c r="D31016" s="159">
        <v>1145.53</v>
      </c>
    </row>
    <row r="31017" spans="3:4" ht="15" hidden="1" customHeight="1" x14ac:dyDescent="0.25">
      <c r="C31017" s="160" t="s">
        <v>552</v>
      </c>
      <c r="D31017" s="161">
        <v>683.38</v>
      </c>
    </row>
    <row r="31018" spans="3:4" ht="15" hidden="1" customHeight="1" x14ac:dyDescent="0.25">
      <c r="C31018" s="158" t="s">
        <v>545</v>
      </c>
      <c r="D31018" s="159">
        <v>835.06</v>
      </c>
    </row>
    <row r="31019" spans="3:4" ht="15" hidden="1" customHeight="1" x14ac:dyDescent="0.25">
      <c r="C31019" s="160" t="s">
        <v>551</v>
      </c>
      <c r="D31019" s="161">
        <v>200.1</v>
      </c>
    </row>
    <row r="31020" spans="3:4" ht="15" hidden="1" customHeight="1" x14ac:dyDescent="0.25">
      <c r="C31020" s="158" t="s">
        <v>308</v>
      </c>
      <c r="D31020" s="159">
        <v>1286.4000000000001</v>
      </c>
    </row>
    <row r="31021" spans="3:4" ht="15" hidden="1" customHeight="1" x14ac:dyDescent="0.25">
      <c r="C31021" s="160" t="s">
        <v>547</v>
      </c>
      <c r="D31021" s="161">
        <v>216.61</v>
      </c>
    </row>
    <row r="31022" spans="3:4" ht="15" hidden="1" customHeight="1" x14ac:dyDescent="0.25">
      <c r="C31022" s="158" t="s">
        <v>554</v>
      </c>
      <c r="D31022" s="159">
        <v>1161.99</v>
      </c>
    </row>
    <row r="31023" spans="3:4" ht="15" hidden="1" customHeight="1" x14ac:dyDescent="0.25">
      <c r="C31023" s="160" t="s">
        <v>555</v>
      </c>
      <c r="D31023" s="161">
        <v>593.11</v>
      </c>
    </row>
    <row r="31024" spans="3:4" ht="15" hidden="1" customHeight="1" x14ac:dyDescent="0.25">
      <c r="C31024" s="158" t="s">
        <v>308</v>
      </c>
      <c r="D31024" s="159">
        <v>650.59</v>
      </c>
    </row>
    <row r="31025" spans="3:4" ht="15" hidden="1" customHeight="1" x14ac:dyDescent="0.25">
      <c r="C31025" s="160" t="s">
        <v>549</v>
      </c>
      <c r="D31025" s="161">
        <v>650.72</v>
      </c>
    </row>
    <row r="31026" spans="3:4" ht="15" hidden="1" customHeight="1" x14ac:dyDescent="0.25">
      <c r="C31026" s="158" t="s">
        <v>552</v>
      </c>
      <c r="D31026" s="159">
        <v>567.02</v>
      </c>
    </row>
    <row r="31027" spans="3:4" ht="15" hidden="1" customHeight="1" x14ac:dyDescent="0.25">
      <c r="C31027" s="160" t="s">
        <v>547</v>
      </c>
      <c r="D31027" s="161">
        <v>469.48</v>
      </c>
    </row>
    <row r="31028" spans="3:4" ht="15" hidden="1" customHeight="1" x14ac:dyDescent="0.25">
      <c r="C31028" s="158" t="s">
        <v>540</v>
      </c>
      <c r="D31028" s="159">
        <v>442.62</v>
      </c>
    </row>
    <row r="31029" spans="3:4" ht="15" hidden="1" customHeight="1" x14ac:dyDescent="0.25">
      <c r="C31029" s="160" t="s">
        <v>552</v>
      </c>
      <c r="D31029" s="161">
        <v>1120.6600000000001</v>
      </c>
    </row>
    <row r="31030" spans="3:4" ht="15" hidden="1" customHeight="1" x14ac:dyDescent="0.25">
      <c r="C31030" s="158" t="s">
        <v>543</v>
      </c>
      <c r="D31030" s="159">
        <v>844.73</v>
      </c>
    </row>
    <row r="31031" spans="3:4" ht="15" hidden="1" customHeight="1" x14ac:dyDescent="0.25">
      <c r="C31031" s="160" t="s">
        <v>542</v>
      </c>
      <c r="D31031" s="161">
        <v>425.75</v>
      </c>
    </row>
    <row r="31032" spans="3:4" ht="15" hidden="1" customHeight="1" x14ac:dyDescent="0.25">
      <c r="C31032" s="158" t="s">
        <v>307</v>
      </c>
      <c r="D31032" s="159">
        <v>122.9</v>
      </c>
    </row>
    <row r="31033" spans="3:4" ht="15" hidden="1" customHeight="1" x14ac:dyDescent="0.25">
      <c r="C31033" s="160" t="s">
        <v>554</v>
      </c>
      <c r="D31033" s="161">
        <v>85.18</v>
      </c>
    </row>
    <row r="31034" spans="3:4" ht="15" hidden="1" customHeight="1" x14ac:dyDescent="0.25">
      <c r="C31034" s="158" t="s">
        <v>553</v>
      </c>
      <c r="D31034" s="159">
        <v>520.38</v>
      </c>
    </row>
    <row r="31035" spans="3:4" ht="15" hidden="1" customHeight="1" x14ac:dyDescent="0.25">
      <c r="C31035" s="160" t="s">
        <v>551</v>
      </c>
      <c r="D31035" s="161">
        <v>458.25</v>
      </c>
    </row>
    <row r="31036" spans="3:4" ht="15" hidden="1" customHeight="1" x14ac:dyDescent="0.25">
      <c r="C31036" s="158" t="s">
        <v>307</v>
      </c>
      <c r="D31036" s="159">
        <v>428.18</v>
      </c>
    </row>
    <row r="31037" spans="3:4" ht="15" hidden="1" customHeight="1" x14ac:dyDescent="0.25">
      <c r="C31037" s="160" t="s">
        <v>545</v>
      </c>
      <c r="D31037" s="161">
        <v>101.57</v>
      </c>
    </row>
    <row r="31038" spans="3:4" ht="15" hidden="1" customHeight="1" x14ac:dyDescent="0.25">
      <c r="C31038" s="158" t="s">
        <v>552</v>
      </c>
      <c r="D31038" s="159">
        <v>524.62</v>
      </c>
    </row>
    <row r="31039" spans="3:4" ht="15" hidden="1" customHeight="1" x14ac:dyDescent="0.25">
      <c r="C31039" s="160" t="s">
        <v>553</v>
      </c>
      <c r="D31039" s="161">
        <v>677.59</v>
      </c>
    </row>
    <row r="31040" spans="3:4" ht="15" hidden="1" customHeight="1" x14ac:dyDescent="0.25">
      <c r="C31040" s="158" t="s">
        <v>549</v>
      </c>
      <c r="D31040" s="159">
        <v>271.82</v>
      </c>
    </row>
    <row r="31041" spans="3:4" ht="15" hidden="1" customHeight="1" x14ac:dyDescent="0.25">
      <c r="C31041" s="160" t="s">
        <v>548</v>
      </c>
      <c r="D31041" s="161">
        <v>534.33000000000004</v>
      </c>
    </row>
    <row r="31042" spans="3:4" ht="15" hidden="1" customHeight="1" x14ac:dyDescent="0.25">
      <c r="C31042" s="158" t="s">
        <v>546</v>
      </c>
      <c r="D31042" s="159">
        <v>689.49</v>
      </c>
    </row>
    <row r="31043" spans="3:4" ht="15" hidden="1" customHeight="1" x14ac:dyDescent="0.25">
      <c r="C31043" s="160" t="s">
        <v>540</v>
      </c>
      <c r="D31043" s="161">
        <v>457.16</v>
      </c>
    </row>
    <row r="31044" spans="3:4" ht="15" hidden="1" customHeight="1" x14ac:dyDescent="0.25">
      <c r="C31044" s="158" t="s">
        <v>541</v>
      </c>
      <c r="D31044" s="159">
        <v>545.58000000000004</v>
      </c>
    </row>
    <row r="31045" spans="3:4" ht="15" hidden="1" customHeight="1" x14ac:dyDescent="0.25">
      <c r="C31045" s="160" t="s">
        <v>547</v>
      </c>
      <c r="D31045" s="161">
        <v>611.54</v>
      </c>
    </row>
    <row r="31046" spans="3:4" ht="15" hidden="1" customHeight="1" x14ac:dyDescent="0.25">
      <c r="C31046" s="158" t="s">
        <v>544</v>
      </c>
      <c r="D31046" s="159">
        <v>902.95</v>
      </c>
    </row>
    <row r="31047" spans="3:4" ht="15" hidden="1" customHeight="1" x14ac:dyDescent="0.25">
      <c r="C31047" s="160" t="s">
        <v>543</v>
      </c>
      <c r="D31047" s="161">
        <v>616.46</v>
      </c>
    </row>
    <row r="31048" spans="3:4" ht="15" hidden="1" customHeight="1" x14ac:dyDescent="0.25">
      <c r="C31048" s="158" t="s">
        <v>312</v>
      </c>
      <c r="D31048" s="159">
        <v>432.84</v>
      </c>
    </row>
    <row r="31049" spans="3:4" ht="15" hidden="1" customHeight="1" x14ac:dyDescent="0.25">
      <c r="C31049" s="160" t="s">
        <v>545</v>
      </c>
      <c r="D31049" s="161">
        <v>1150.72</v>
      </c>
    </row>
    <row r="31050" spans="3:4" ht="15" hidden="1" customHeight="1" x14ac:dyDescent="0.25">
      <c r="C31050" s="158" t="s">
        <v>558</v>
      </c>
      <c r="D31050" s="159">
        <v>346.51</v>
      </c>
    </row>
    <row r="31051" spans="3:4" ht="15" hidden="1" customHeight="1" x14ac:dyDescent="0.25">
      <c r="C31051" s="160" t="s">
        <v>543</v>
      </c>
      <c r="D31051" s="161">
        <v>489.34</v>
      </c>
    </row>
    <row r="31052" spans="3:4" ht="15" hidden="1" customHeight="1" x14ac:dyDescent="0.25">
      <c r="C31052" s="158" t="s">
        <v>546</v>
      </c>
      <c r="D31052" s="159">
        <v>711.01</v>
      </c>
    </row>
    <row r="31053" spans="3:4" ht="15" hidden="1" customHeight="1" x14ac:dyDescent="0.25">
      <c r="C31053" s="160" t="s">
        <v>542</v>
      </c>
      <c r="D31053" s="161">
        <v>945.45</v>
      </c>
    </row>
    <row r="31054" spans="3:4" ht="15" hidden="1" customHeight="1" x14ac:dyDescent="0.25">
      <c r="C31054" s="158" t="s">
        <v>549</v>
      </c>
      <c r="D31054" s="159">
        <v>172.81</v>
      </c>
    </row>
    <row r="31055" spans="3:4" ht="15" hidden="1" customHeight="1" x14ac:dyDescent="0.25">
      <c r="C31055" s="160" t="s">
        <v>555</v>
      </c>
      <c r="D31055" s="161">
        <v>807.62</v>
      </c>
    </row>
    <row r="31056" spans="3:4" ht="15" hidden="1" customHeight="1" x14ac:dyDescent="0.25">
      <c r="C31056" s="158" t="s">
        <v>547</v>
      </c>
      <c r="D31056" s="159">
        <v>766.97</v>
      </c>
    </row>
    <row r="31057" spans="3:4" ht="15" hidden="1" customHeight="1" x14ac:dyDescent="0.25">
      <c r="C31057" s="160" t="s">
        <v>551</v>
      </c>
      <c r="D31057" s="161">
        <v>1082.25</v>
      </c>
    </row>
    <row r="31058" spans="3:4" ht="15" hidden="1" customHeight="1" x14ac:dyDescent="0.25">
      <c r="C31058" s="158" t="s">
        <v>545</v>
      </c>
      <c r="D31058" s="159">
        <v>351.89</v>
      </c>
    </row>
    <row r="31059" spans="3:4" ht="15" hidden="1" customHeight="1" x14ac:dyDescent="0.25">
      <c r="C31059" s="160" t="s">
        <v>545</v>
      </c>
      <c r="D31059" s="161">
        <v>1192.75</v>
      </c>
    </row>
    <row r="31060" spans="3:4" ht="15" hidden="1" customHeight="1" x14ac:dyDescent="0.25">
      <c r="C31060" s="158" t="s">
        <v>309</v>
      </c>
      <c r="D31060" s="159">
        <v>790.87</v>
      </c>
    </row>
    <row r="31061" spans="3:4" ht="15" hidden="1" customHeight="1" x14ac:dyDescent="0.25">
      <c r="C31061" s="160" t="s">
        <v>308</v>
      </c>
      <c r="D31061" s="161">
        <v>547.72</v>
      </c>
    </row>
    <row r="31062" spans="3:4" ht="15" hidden="1" customHeight="1" x14ac:dyDescent="0.25">
      <c r="C31062" s="158" t="s">
        <v>544</v>
      </c>
      <c r="D31062" s="159">
        <v>541</v>
      </c>
    </row>
    <row r="31063" spans="3:4" ht="15" hidden="1" customHeight="1" x14ac:dyDescent="0.25">
      <c r="C31063" s="160" t="s">
        <v>542</v>
      </c>
      <c r="D31063" s="161">
        <v>845.96</v>
      </c>
    </row>
    <row r="31064" spans="3:4" ht="15" hidden="1" customHeight="1" x14ac:dyDescent="0.25">
      <c r="C31064" s="158" t="s">
        <v>557</v>
      </c>
      <c r="D31064" s="159">
        <v>164.64</v>
      </c>
    </row>
    <row r="31065" spans="3:4" ht="15" hidden="1" customHeight="1" x14ac:dyDescent="0.25">
      <c r="C31065" s="160" t="s">
        <v>308</v>
      </c>
      <c r="D31065" s="161">
        <v>577.58000000000004</v>
      </c>
    </row>
    <row r="31066" spans="3:4" ht="15" hidden="1" customHeight="1" x14ac:dyDescent="0.25">
      <c r="C31066" s="158" t="s">
        <v>552</v>
      </c>
      <c r="D31066" s="159">
        <v>1067.48</v>
      </c>
    </row>
    <row r="31067" spans="3:4" ht="15" hidden="1" customHeight="1" x14ac:dyDescent="0.25">
      <c r="C31067" s="160" t="s">
        <v>552</v>
      </c>
      <c r="D31067" s="161">
        <v>324.79000000000002</v>
      </c>
    </row>
    <row r="31068" spans="3:4" ht="15" hidden="1" customHeight="1" x14ac:dyDescent="0.25">
      <c r="C31068" s="158" t="s">
        <v>549</v>
      </c>
      <c r="D31068" s="159">
        <v>610.65</v>
      </c>
    </row>
    <row r="31069" spans="3:4" ht="15" hidden="1" customHeight="1" x14ac:dyDescent="0.25">
      <c r="C31069" s="160" t="s">
        <v>539</v>
      </c>
      <c r="D31069" s="161">
        <v>167.26</v>
      </c>
    </row>
    <row r="31070" spans="3:4" ht="15" hidden="1" customHeight="1" x14ac:dyDescent="0.25">
      <c r="C31070" s="158" t="s">
        <v>551</v>
      </c>
      <c r="D31070" s="159">
        <v>1321.53</v>
      </c>
    </row>
    <row r="31071" spans="3:4" ht="15" hidden="1" customHeight="1" x14ac:dyDescent="0.25">
      <c r="C31071" s="160" t="s">
        <v>545</v>
      </c>
      <c r="D31071" s="161">
        <v>888.71</v>
      </c>
    </row>
    <row r="31072" spans="3:4" ht="15" hidden="1" customHeight="1" x14ac:dyDescent="0.25">
      <c r="C31072" s="158" t="s">
        <v>540</v>
      </c>
      <c r="D31072" s="159">
        <v>755.88</v>
      </c>
    </row>
    <row r="31073" spans="3:4" ht="15" hidden="1" customHeight="1" x14ac:dyDescent="0.25">
      <c r="C31073" s="160" t="s">
        <v>556</v>
      </c>
      <c r="D31073" s="161">
        <v>200.47</v>
      </c>
    </row>
    <row r="31074" spans="3:4" ht="15" hidden="1" customHeight="1" x14ac:dyDescent="0.25">
      <c r="C31074" s="158" t="s">
        <v>547</v>
      </c>
      <c r="D31074" s="159">
        <v>604.67999999999995</v>
      </c>
    </row>
    <row r="31075" spans="3:4" ht="15" hidden="1" customHeight="1" x14ac:dyDescent="0.25">
      <c r="C31075" s="160" t="s">
        <v>545</v>
      </c>
      <c r="D31075" s="161">
        <v>365.78</v>
      </c>
    </row>
    <row r="31076" spans="3:4" ht="15" hidden="1" customHeight="1" x14ac:dyDescent="0.25">
      <c r="C31076" s="158" t="s">
        <v>545</v>
      </c>
      <c r="D31076" s="159">
        <v>1074.3</v>
      </c>
    </row>
    <row r="31077" spans="3:4" ht="15" hidden="1" customHeight="1" x14ac:dyDescent="0.25">
      <c r="C31077" s="160" t="s">
        <v>549</v>
      </c>
      <c r="D31077" s="161">
        <v>652.64</v>
      </c>
    </row>
    <row r="31078" spans="3:4" ht="15" hidden="1" customHeight="1" x14ac:dyDescent="0.25">
      <c r="C31078" s="158" t="s">
        <v>552</v>
      </c>
      <c r="D31078" s="159">
        <v>542.07000000000005</v>
      </c>
    </row>
    <row r="31079" spans="3:4" ht="15" hidden="1" customHeight="1" x14ac:dyDescent="0.25">
      <c r="C31079" s="160" t="s">
        <v>539</v>
      </c>
      <c r="D31079" s="161">
        <v>454.94</v>
      </c>
    </row>
    <row r="31080" spans="3:4" ht="15" hidden="1" customHeight="1" x14ac:dyDescent="0.25">
      <c r="C31080" s="158" t="s">
        <v>546</v>
      </c>
      <c r="D31080" s="159">
        <v>218.5</v>
      </c>
    </row>
    <row r="31081" spans="3:4" ht="15" hidden="1" customHeight="1" x14ac:dyDescent="0.25">
      <c r="C31081" s="160" t="s">
        <v>540</v>
      </c>
      <c r="D31081" s="161">
        <v>763.66</v>
      </c>
    </row>
    <row r="31082" spans="3:4" ht="15" hidden="1" customHeight="1" x14ac:dyDescent="0.25">
      <c r="C31082" s="158" t="s">
        <v>312</v>
      </c>
      <c r="D31082" s="159">
        <v>1105.3499999999999</v>
      </c>
    </row>
    <row r="31083" spans="3:4" ht="15" hidden="1" customHeight="1" x14ac:dyDescent="0.25">
      <c r="C31083" s="160" t="s">
        <v>547</v>
      </c>
      <c r="D31083" s="161">
        <v>593.61</v>
      </c>
    </row>
    <row r="31084" spans="3:4" ht="15" hidden="1" customHeight="1" x14ac:dyDescent="0.25">
      <c r="C31084" s="158" t="s">
        <v>540</v>
      </c>
      <c r="D31084" s="159">
        <v>654.37</v>
      </c>
    </row>
    <row r="31085" spans="3:4" ht="15" hidden="1" customHeight="1" x14ac:dyDescent="0.25">
      <c r="C31085" s="160" t="s">
        <v>548</v>
      </c>
      <c r="D31085" s="161">
        <v>1289.76</v>
      </c>
    </row>
    <row r="31086" spans="3:4" ht="15" hidden="1" customHeight="1" x14ac:dyDescent="0.25">
      <c r="C31086" s="158" t="s">
        <v>557</v>
      </c>
      <c r="D31086" s="159">
        <v>1155.8399999999999</v>
      </c>
    </row>
    <row r="31087" spans="3:4" ht="15" hidden="1" customHeight="1" x14ac:dyDescent="0.25">
      <c r="C31087" s="160" t="s">
        <v>312</v>
      </c>
      <c r="D31087" s="161">
        <v>1086.17</v>
      </c>
    </row>
    <row r="31088" spans="3:4" ht="15" hidden="1" customHeight="1" x14ac:dyDescent="0.25">
      <c r="C31088" s="158" t="s">
        <v>558</v>
      </c>
      <c r="D31088" s="159">
        <v>101.79</v>
      </c>
    </row>
    <row r="31089" spans="3:4" ht="15" hidden="1" customHeight="1" x14ac:dyDescent="0.25">
      <c r="C31089" s="160" t="s">
        <v>307</v>
      </c>
      <c r="D31089" s="161">
        <v>964.22</v>
      </c>
    </row>
    <row r="31090" spans="3:4" ht="15" hidden="1" customHeight="1" x14ac:dyDescent="0.25">
      <c r="C31090" s="158" t="s">
        <v>549</v>
      </c>
      <c r="D31090" s="159">
        <v>814.79</v>
      </c>
    </row>
    <row r="31091" spans="3:4" ht="15" hidden="1" customHeight="1" x14ac:dyDescent="0.25">
      <c r="C31091" s="160" t="s">
        <v>557</v>
      </c>
      <c r="D31091" s="161">
        <v>596.88</v>
      </c>
    </row>
    <row r="31092" spans="3:4" ht="15" hidden="1" customHeight="1" x14ac:dyDescent="0.25">
      <c r="C31092" s="158" t="s">
        <v>552</v>
      </c>
      <c r="D31092" s="159">
        <v>203.53</v>
      </c>
    </row>
    <row r="31093" spans="3:4" ht="15" hidden="1" customHeight="1" x14ac:dyDescent="0.25">
      <c r="C31093" s="160" t="s">
        <v>308</v>
      </c>
      <c r="D31093" s="161">
        <v>266.23</v>
      </c>
    </row>
    <row r="31094" spans="3:4" ht="15" hidden="1" customHeight="1" x14ac:dyDescent="0.25">
      <c r="C31094" s="158" t="s">
        <v>552</v>
      </c>
      <c r="D31094" s="159">
        <v>632.04999999999995</v>
      </c>
    </row>
    <row r="31095" spans="3:4" ht="15" hidden="1" customHeight="1" x14ac:dyDescent="0.25">
      <c r="C31095" s="160" t="s">
        <v>307</v>
      </c>
      <c r="D31095" s="161">
        <v>570.91</v>
      </c>
    </row>
    <row r="31096" spans="3:4" ht="15" hidden="1" customHeight="1" x14ac:dyDescent="0.25">
      <c r="C31096" s="158" t="s">
        <v>308</v>
      </c>
      <c r="D31096" s="159">
        <v>402.77</v>
      </c>
    </row>
    <row r="31097" spans="3:4" ht="15" hidden="1" customHeight="1" x14ac:dyDescent="0.25">
      <c r="C31097" s="160" t="s">
        <v>540</v>
      </c>
      <c r="D31097" s="161">
        <v>1013.44</v>
      </c>
    </row>
    <row r="31098" spans="3:4" ht="15" hidden="1" customHeight="1" x14ac:dyDescent="0.25">
      <c r="C31098" s="158" t="s">
        <v>539</v>
      </c>
      <c r="D31098" s="159">
        <v>1167.1199999999999</v>
      </c>
    </row>
    <row r="31099" spans="3:4" ht="15" hidden="1" customHeight="1" x14ac:dyDescent="0.25">
      <c r="C31099" s="160" t="s">
        <v>545</v>
      </c>
      <c r="D31099" s="161">
        <v>759.74</v>
      </c>
    </row>
    <row r="31100" spans="3:4" ht="15" hidden="1" customHeight="1" x14ac:dyDescent="0.25">
      <c r="C31100" s="158" t="s">
        <v>544</v>
      </c>
      <c r="D31100" s="159">
        <v>91.82</v>
      </c>
    </row>
    <row r="31101" spans="3:4" ht="15" hidden="1" customHeight="1" x14ac:dyDescent="0.25">
      <c r="C31101" s="160" t="s">
        <v>547</v>
      </c>
      <c r="D31101" s="161">
        <v>1263.81</v>
      </c>
    </row>
    <row r="31102" spans="3:4" ht="15" hidden="1" customHeight="1" x14ac:dyDescent="0.25">
      <c r="C31102" s="158" t="s">
        <v>554</v>
      </c>
      <c r="D31102" s="159">
        <v>383.67</v>
      </c>
    </row>
    <row r="31103" spans="3:4" ht="15" hidden="1" customHeight="1" x14ac:dyDescent="0.25">
      <c r="C31103" s="160" t="s">
        <v>542</v>
      </c>
      <c r="D31103" s="161">
        <v>1074.03</v>
      </c>
    </row>
    <row r="31104" spans="3:4" ht="15" hidden="1" customHeight="1" x14ac:dyDescent="0.25">
      <c r="C31104" s="158" t="s">
        <v>308</v>
      </c>
      <c r="D31104" s="159">
        <v>156.49</v>
      </c>
    </row>
    <row r="31105" spans="3:4" ht="15" hidden="1" customHeight="1" x14ac:dyDescent="0.25">
      <c r="C31105" s="160" t="s">
        <v>545</v>
      </c>
      <c r="D31105" s="161">
        <v>1093.8800000000001</v>
      </c>
    </row>
    <row r="31106" spans="3:4" ht="15" hidden="1" customHeight="1" x14ac:dyDescent="0.25">
      <c r="C31106" s="158" t="s">
        <v>558</v>
      </c>
      <c r="D31106" s="159">
        <v>473.66</v>
      </c>
    </row>
    <row r="31107" spans="3:4" ht="15" hidden="1" customHeight="1" x14ac:dyDescent="0.25">
      <c r="C31107" s="160" t="s">
        <v>545</v>
      </c>
      <c r="D31107" s="161">
        <v>1169.73</v>
      </c>
    </row>
    <row r="31108" spans="3:4" ht="15" hidden="1" customHeight="1" x14ac:dyDescent="0.25">
      <c r="C31108" s="158" t="s">
        <v>549</v>
      </c>
      <c r="D31108" s="159">
        <v>1052.22</v>
      </c>
    </row>
    <row r="31109" spans="3:4" ht="15" hidden="1" customHeight="1" x14ac:dyDescent="0.25">
      <c r="C31109" s="160" t="s">
        <v>549</v>
      </c>
      <c r="D31109" s="161">
        <v>351.01</v>
      </c>
    </row>
    <row r="31110" spans="3:4" ht="15" hidden="1" customHeight="1" x14ac:dyDescent="0.25">
      <c r="C31110" s="158" t="s">
        <v>539</v>
      </c>
      <c r="D31110" s="159">
        <v>202.58</v>
      </c>
    </row>
    <row r="31111" spans="3:4" ht="15" hidden="1" customHeight="1" x14ac:dyDescent="0.25">
      <c r="C31111" s="160" t="s">
        <v>540</v>
      </c>
      <c r="D31111" s="161">
        <v>1254.49</v>
      </c>
    </row>
    <row r="31112" spans="3:4" ht="15" hidden="1" customHeight="1" x14ac:dyDescent="0.25">
      <c r="C31112" s="158" t="s">
        <v>541</v>
      </c>
      <c r="D31112" s="159">
        <v>447.53</v>
      </c>
    </row>
    <row r="31113" spans="3:4" ht="15" hidden="1" customHeight="1" x14ac:dyDescent="0.25">
      <c r="C31113" s="160" t="s">
        <v>555</v>
      </c>
      <c r="D31113" s="161">
        <v>1031.03</v>
      </c>
    </row>
    <row r="31114" spans="3:4" ht="15" hidden="1" customHeight="1" x14ac:dyDescent="0.25">
      <c r="C31114" s="158" t="s">
        <v>544</v>
      </c>
      <c r="D31114" s="159">
        <v>27.64</v>
      </c>
    </row>
    <row r="31115" spans="3:4" ht="15" hidden="1" customHeight="1" x14ac:dyDescent="0.25">
      <c r="C31115" s="160" t="s">
        <v>556</v>
      </c>
      <c r="D31115" s="161">
        <v>351.97</v>
      </c>
    </row>
    <row r="31116" spans="3:4" ht="15" hidden="1" customHeight="1" x14ac:dyDescent="0.25">
      <c r="C31116" s="158" t="s">
        <v>551</v>
      </c>
      <c r="D31116" s="159">
        <v>311.61</v>
      </c>
    </row>
    <row r="31117" spans="3:4" ht="15" hidden="1" customHeight="1" x14ac:dyDescent="0.25">
      <c r="C31117" s="160" t="s">
        <v>546</v>
      </c>
      <c r="D31117" s="161">
        <v>83.09</v>
      </c>
    </row>
    <row r="31118" spans="3:4" ht="15" hidden="1" customHeight="1" x14ac:dyDescent="0.25">
      <c r="C31118" s="158" t="s">
        <v>539</v>
      </c>
      <c r="D31118" s="159">
        <v>1103.54</v>
      </c>
    </row>
    <row r="31119" spans="3:4" ht="15" hidden="1" customHeight="1" x14ac:dyDescent="0.25">
      <c r="C31119" s="160" t="s">
        <v>549</v>
      </c>
      <c r="D31119" s="161">
        <v>738.5</v>
      </c>
    </row>
    <row r="31120" spans="3:4" ht="15" hidden="1" customHeight="1" x14ac:dyDescent="0.25">
      <c r="C31120" s="158" t="s">
        <v>549</v>
      </c>
      <c r="D31120" s="159">
        <v>702.18</v>
      </c>
    </row>
    <row r="31121" spans="3:4" ht="15" hidden="1" customHeight="1" x14ac:dyDescent="0.25">
      <c r="C31121" s="160" t="s">
        <v>543</v>
      </c>
      <c r="D31121" s="161">
        <v>837.69</v>
      </c>
    </row>
    <row r="31122" spans="3:4" ht="15" hidden="1" customHeight="1" x14ac:dyDescent="0.25">
      <c r="C31122" s="158" t="s">
        <v>539</v>
      </c>
      <c r="D31122" s="159">
        <v>973.92</v>
      </c>
    </row>
    <row r="31123" spans="3:4" ht="15" hidden="1" customHeight="1" x14ac:dyDescent="0.25">
      <c r="C31123" s="160" t="s">
        <v>308</v>
      </c>
      <c r="D31123" s="161">
        <v>618.63</v>
      </c>
    </row>
    <row r="31124" spans="3:4" ht="15" hidden="1" customHeight="1" x14ac:dyDescent="0.25">
      <c r="C31124" s="158" t="s">
        <v>558</v>
      </c>
      <c r="D31124" s="159">
        <v>1177.21</v>
      </c>
    </row>
    <row r="31125" spans="3:4" ht="15" hidden="1" customHeight="1" x14ac:dyDescent="0.25">
      <c r="C31125" s="160" t="s">
        <v>556</v>
      </c>
      <c r="D31125" s="161">
        <v>99.35</v>
      </c>
    </row>
    <row r="31126" spans="3:4" ht="15" hidden="1" customHeight="1" x14ac:dyDescent="0.25">
      <c r="C31126" s="158" t="s">
        <v>552</v>
      </c>
      <c r="D31126" s="159">
        <v>230.33</v>
      </c>
    </row>
    <row r="31127" spans="3:4" ht="15" hidden="1" customHeight="1" x14ac:dyDescent="0.25">
      <c r="C31127" s="160" t="s">
        <v>539</v>
      </c>
      <c r="D31127" s="161">
        <v>1174.02</v>
      </c>
    </row>
    <row r="31128" spans="3:4" ht="15" hidden="1" customHeight="1" x14ac:dyDescent="0.25">
      <c r="C31128" s="158" t="s">
        <v>551</v>
      </c>
      <c r="D31128" s="159">
        <v>968.66</v>
      </c>
    </row>
    <row r="31129" spans="3:4" ht="15" hidden="1" customHeight="1" x14ac:dyDescent="0.25">
      <c r="C31129" s="160" t="s">
        <v>547</v>
      </c>
      <c r="D31129" s="161">
        <v>1043.3399999999999</v>
      </c>
    </row>
    <row r="31130" spans="3:4" ht="15" hidden="1" customHeight="1" x14ac:dyDescent="0.25">
      <c r="C31130" s="158" t="s">
        <v>542</v>
      </c>
      <c r="D31130" s="159">
        <v>895.83</v>
      </c>
    </row>
    <row r="31131" spans="3:4" ht="15" hidden="1" customHeight="1" x14ac:dyDescent="0.25">
      <c r="C31131" s="160" t="s">
        <v>549</v>
      </c>
      <c r="D31131" s="161">
        <v>709.98</v>
      </c>
    </row>
    <row r="31132" spans="3:4" ht="15" hidden="1" customHeight="1" x14ac:dyDescent="0.25">
      <c r="C31132" s="158" t="s">
        <v>542</v>
      </c>
      <c r="D31132" s="159">
        <v>969.05</v>
      </c>
    </row>
    <row r="31133" spans="3:4" ht="15" hidden="1" customHeight="1" x14ac:dyDescent="0.25">
      <c r="C31133" s="160" t="s">
        <v>539</v>
      </c>
      <c r="D31133" s="161">
        <v>520.69000000000005</v>
      </c>
    </row>
    <row r="31134" spans="3:4" ht="15" hidden="1" customHeight="1" x14ac:dyDescent="0.25">
      <c r="C31134" s="158" t="s">
        <v>307</v>
      </c>
      <c r="D31134" s="159">
        <v>738.68</v>
      </c>
    </row>
    <row r="31135" spans="3:4" ht="15" hidden="1" customHeight="1" x14ac:dyDescent="0.25">
      <c r="C31135" s="160" t="s">
        <v>549</v>
      </c>
      <c r="D31135" s="161">
        <v>678.62</v>
      </c>
    </row>
    <row r="31136" spans="3:4" ht="15" hidden="1" customHeight="1" x14ac:dyDescent="0.25">
      <c r="C31136" s="158" t="s">
        <v>542</v>
      </c>
      <c r="D31136" s="159">
        <v>637.03</v>
      </c>
    </row>
    <row r="31137" spans="3:4" ht="15" hidden="1" customHeight="1" x14ac:dyDescent="0.25">
      <c r="C31137" s="160" t="s">
        <v>543</v>
      </c>
      <c r="D31137" s="161">
        <v>428.51</v>
      </c>
    </row>
    <row r="31138" spans="3:4" ht="15" hidden="1" customHeight="1" x14ac:dyDescent="0.25">
      <c r="C31138" s="158" t="s">
        <v>309</v>
      </c>
      <c r="D31138" s="159">
        <v>1246.56</v>
      </c>
    </row>
    <row r="31139" spans="3:4" ht="15" hidden="1" customHeight="1" x14ac:dyDescent="0.25">
      <c r="C31139" s="160" t="s">
        <v>546</v>
      </c>
      <c r="D31139" s="161">
        <v>162.58000000000001</v>
      </c>
    </row>
    <row r="31140" spans="3:4" ht="15" hidden="1" customHeight="1" x14ac:dyDescent="0.25">
      <c r="C31140" s="158" t="s">
        <v>553</v>
      </c>
      <c r="D31140" s="159">
        <v>497.94</v>
      </c>
    </row>
    <row r="31141" spans="3:4" ht="15" hidden="1" customHeight="1" x14ac:dyDescent="0.25">
      <c r="C31141" s="160" t="s">
        <v>542</v>
      </c>
      <c r="D31141" s="161">
        <v>377.72</v>
      </c>
    </row>
    <row r="31142" spans="3:4" ht="15" hidden="1" customHeight="1" x14ac:dyDescent="0.25">
      <c r="C31142" s="158" t="s">
        <v>539</v>
      </c>
      <c r="D31142" s="159">
        <v>654.08000000000004</v>
      </c>
    </row>
    <row r="31143" spans="3:4" ht="15" hidden="1" customHeight="1" x14ac:dyDescent="0.25">
      <c r="C31143" s="160" t="s">
        <v>542</v>
      </c>
      <c r="D31143" s="161">
        <v>811.14</v>
      </c>
    </row>
    <row r="31144" spans="3:4" ht="15" hidden="1" customHeight="1" x14ac:dyDescent="0.25">
      <c r="C31144" s="158" t="s">
        <v>545</v>
      </c>
      <c r="D31144" s="159">
        <v>1271.49</v>
      </c>
    </row>
    <row r="31145" spans="3:4" ht="15" hidden="1" customHeight="1" x14ac:dyDescent="0.25">
      <c r="C31145" s="160" t="s">
        <v>552</v>
      </c>
      <c r="D31145" s="161">
        <v>932.66</v>
      </c>
    </row>
    <row r="31146" spans="3:4" ht="15" hidden="1" customHeight="1" x14ac:dyDescent="0.25">
      <c r="C31146" s="158" t="s">
        <v>543</v>
      </c>
      <c r="D31146" s="159">
        <v>1265.0999999999999</v>
      </c>
    </row>
    <row r="31147" spans="3:4" ht="15" hidden="1" customHeight="1" x14ac:dyDescent="0.25">
      <c r="C31147" s="160" t="s">
        <v>546</v>
      </c>
      <c r="D31147" s="161">
        <v>1187.51</v>
      </c>
    </row>
    <row r="31148" spans="3:4" ht="15" hidden="1" customHeight="1" x14ac:dyDescent="0.25">
      <c r="C31148" s="158" t="s">
        <v>552</v>
      </c>
      <c r="D31148" s="159">
        <v>686.8</v>
      </c>
    </row>
    <row r="31149" spans="3:4" ht="15" hidden="1" customHeight="1" x14ac:dyDescent="0.25">
      <c r="C31149" s="160" t="s">
        <v>539</v>
      </c>
      <c r="D31149" s="161">
        <v>845.43</v>
      </c>
    </row>
    <row r="31150" spans="3:4" ht="15" hidden="1" customHeight="1" x14ac:dyDescent="0.25">
      <c r="C31150" s="158" t="s">
        <v>542</v>
      </c>
      <c r="D31150" s="159">
        <v>997.64</v>
      </c>
    </row>
    <row r="31151" spans="3:4" ht="15" hidden="1" customHeight="1" x14ac:dyDescent="0.25">
      <c r="C31151" s="160" t="s">
        <v>551</v>
      </c>
      <c r="D31151" s="161">
        <v>591.75</v>
      </c>
    </row>
    <row r="31152" spans="3:4" ht="15" hidden="1" customHeight="1" x14ac:dyDescent="0.25">
      <c r="C31152" s="158" t="s">
        <v>545</v>
      </c>
      <c r="D31152" s="159">
        <v>726.78</v>
      </c>
    </row>
    <row r="31153" spans="3:4" ht="15" hidden="1" customHeight="1" x14ac:dyDescent="0.25">
      <c r="C31153" s="160" t="s">
        <v>552</v>
      </c>
      <c r="D31153" s="161">
        <v>398.93</v>
      </c>
    </row>
    <row r="31154" spans="3:4" ht="15" hidden="1" customHeight="1" x14ac:dyDescent="0.25">
      <c r="C31154" s="158" t="s">
        <v>550</v>
      </c>
      <c r="D31154" s="159">
        <v>876.44</v>
      </c>
    </row>
    <row r="31155" spans="3:4" ht="15" hidden="1" customHeight="1" x14ac:dyDescent="0.25">
      <c r="C31155" s="160" t="s">
        <v>555</v>
      </c>
      <c r="D31155" s="161">
        <v>380.73</v>
      </c>
    </row>
    <row r="31156" spans="3:4" ht="15" hidden="1" customHeight="1" x14ac:dyDescent="0.25">
      <c r="C31156" s="158" t="s">
        <v>556</v>
      </c>
      <c r="D31156" s="159">
        <v>512.33000000000004</v>
      </c>
    </row>
    <row r="31157" spans="3:4" ht="15" hidden="1" customHeight="1" x14ac:dyDescent="0.25">
      <c r="C31157" s="160" t="s">
        <v>557</v>
      </c>
      <c r="D31157" s="161">
        <v>607.48</v>
      </c>
    </row>
    <row r="31158" spans="3:4" ht="15" hidden="1" customHeight="1" x14ac:dyDescent="0.25">
      <c r="C31158" s="158" t="s">
        <v>308</v>
      </c>
      <c r="D31158" s="159">
        <v>326.39</v>
      </c>
    </row>
    <row r="31159" spans="3:4" ht="15" hidden="1" customHeight="1" x14ac:dyDescent="0.25">
      <c r="C31159" s="160" t="s">
        <v>309</v>
      </c>
      <c r="D31159" s="161">
        <v>659.03</v>
      </c>
    </row>
    <row r="31160" spans="3:4" ht="15" hidden="1" customHeight="1" x14ac:dyDescent="0.25">
      <c r="C31160" s="158" t="s">
        <v>539</v>
      </c>
      <c r="D31160" s="159">
        <v>659.42</v>
      </c>
    </row>
    <row r="31161" spans="3:4" ht="15" hidden="1" customHeight="1" x14ac:dyDescent="0.25">
      <c r="C31161" s="160" t="s">
        <v>307</v>
      </c>
      <c r="D31161" s="161">
        <v>705.44</v>
      </c>
    </row>
    <row r="31162" spans="3:4" ht="15" hidden="1" customHeight="1" x14ac:dyDescent="0.25">
      <c r="C31162" s="158" t="s">
        <v>308</v>
      </c>
      <c r="D31162" s="159">
        <v>689.64</v>
      </c>
    </row>
    <row r="31163" spans="3:4" ht="15" hidden="1" customHeight="1" x14ac:dyDescent="0.25">
      <c r="C31163" s="160" t="s">
        <v>549</v>
      </c>
      <c r="D31163" s="161">
        <v>688.99</v>
      </c>
    </row>
    <row r="31164" spans="3:4" ht="15" hidden="1" customHeight="1" x14ac:dyDescent="0.25">
      <c r="C31164" s="158" t="s">
        <v>540</v>
      </c>
      <c r="D31164" s="159">
        <v>1163.54</v>
      </c>
    </row>
    <row r="31165" spans="3:4" ht="15" hidden="1" customHeight="1" x14ac:dyDescent="0.25">
      <c r="C31165" s="160" t="s">
        <v>544</v>
      </c>
      <c r="D31165" s="161">
        <v>376.66</v>
      </c>
    </row>
    <row r="31166" spans="3:4" ht="15" hidden="1" customHeight="1" x14ac:dyDescent="0.25">
      <c r="C31166" s="158" t="s">
        <v>557</v>
      </c>
      <c r="D31166" s="159">
        <v>532.80999999999995</v>
      </c>
    </row>
    <row r="31167" spans="3:4" ht="15" hidden="1" customHeight="1" x14ac:dyDescent="0.25">
      <c r="C31167" s="160" t="s">
        <v>539</v>
      </c>
      <c r="D31167" s="161">
        <v>561.58000000000004</v>
      </c>
    </row>
    <row r="31168" spans="3:4" ht="15" hidden="1" customHeight="1" x14ac:dyDescent="0.25">
      <c r="C31168" s="158" t="s">
        <v>543</v>
      </c>
      <c r="D31168" s="159">
        <v>744.88</v>
      </c>
    </row>
    <row r="31169" spans="3:4" ht="15" hidden="1" customHeight="1" x14ac:dyDescent="0.25">
      <c r="C31169" s="160" t="s">
        <v>546</v>
      </c>
      <c r="D31169" s="161">
        <v>239.53</v>
      </c>
    </row>
    <row r="31170" spans="3:4" ht="15" hidden="1" customHeight="1" x14ac:dyDescent="0.25">
      <c r="C31170" s="158" t="s">
        <v>545</v>
      </c>
      <c r="D31170" s="159">
        <v>20.07</v>
      </c>
    </row>
    <row r="31171" spans="3:4" ht="15" hidden="1" customHeight="1" x14ac:dyDescent="0.25">
      <c r="C31171" s="160" t="s">
        <v>540</v>
      </c>
      <c r="D31171" s="161">
        <v>1299.8499999999999</v>
      </c>
    </row>
    <row r="31172" spans="3:4" ht="15" hidden="1" customHeight="1" x14ac:dyDescent="0.25">
      <c r="C31172" s="158" t="s">
        <v>307</v>
      </c>
      <c r="D31172" s="159">
        <v>782.25</v>
      </c>
    </row>
    <row r="31173" spans="3:4" ht="15" hidden="1" customHeight="1" x14ac:dyDescent="0.25">
      <c r="C31173" s="160" t="s">
        <v>546</v>
      </c>
      <c r="D31173" s="161">
        <v>1233.28</v>
      </c>
    </row>
    <row r="31174" spans="3:4" ht="15" hidden="1" customHeight="1" x14ac:dyDescent="0.25">
      <c r="C31174" s="158" t="s">
        <v>552</v>
      </c>
      <c r="D31174" s="159">
        <v>751.2</v>
      </c>
    </row>
    <row r="31175" spans="3:4" ht="15" hidden="1" customHeight="1" x14ac:dyDescent="0.25">
      <c r="C31175" s="160" t="s">
        <v>540</v>
      </c>
      <c r="D31175" s="161">
        <v>1198.0999999999999</v>
      </c>
    </row>
    <row r="31176" spans="3:4" ht="15" hidden="1" customHeight="1" x14ac:dyDescent="0.25">
      <c r="C31176" s="158" t="s">
        <v>309</v>
      </c>
      <c r="D31176" s="159">
        <v>1059.68</v>
      </c>
    </row>
    <row r="31177" spans="3:4" ht="15" hidden="1" customHeight="1" x14ac:dyDescent="0.25">
      <c r="C31177" s="160" t="s">
        <v>553</v>
      </c>
      <c r="D31177" s="161">
        <v>1215.8900000000001</v>
      </c>
    </row>
    <row r="31178" spans="3:4" ht="15" hidden="1" customHeight="1" x14ac:dyDescent="0.25">
      <c r="C31178" s="158" t="s">
        <v>550</v>
      </c>
      <c r="D31178" s="159">
        <v>942.32</v>
      </c>
    </row>
    <row r="31179" spans="3:4" ht="15" hidden="1" customHeight="1" x14ac:dyDescent="0.25">
      <c r="C31179" s="160" t="s">
        <v>552</v>
      </c>
      <c r="D31179" s="161">
        <v>1019.28</v>
      </c>
    </row>
    <row r="31180" spans="3:4" ht="15" hidden="1" customHeight="1" x14ac:dyDescent="0.25">
      <c r="C31180" s="158" t="s">
        <v>557</v>
      </c>
      <c r="D31180" s="159">
        <v>759.43</v>
      </c>
    </row>
    <row r="31181" spans="3:4" ht="15" hidden="1" customHeight="1" x14ac:dyDescent="0.25">
      <c r="C31181" s="160" t="s">
        <v>553</v>
      </c>
      <c r="D31181" s="161">
        <v>645.45000000000005</v>
      </c>
    </row>
    <row r="31182" spans="3:4" ht="15" hidden="1" customHeight="1" x14ac:dyDescent="0.25">
      <c r="C31182" s="158" t="s">
        <v>553</v>
      </c>
      <c r="D31182" s="159">
        <v>1214.0999999999999</v>
      </c>
    </row>
    <row r="31183" spans="3:4" ht="15" hidden="1" customHeight="1" x14ac:dyDescent="0.25">
      <c r="C31183" s="160" t="s">
        <v>547</v>
      </c>
      <c r="D31183" s="161">
        <v>1141.45</v>
      </c>
    </row>
    <row r="31184" spans="3:4" ht="15" hidden="1" customHeight="1" x14ac:dyDescent="0.25">
      <c r="C31184" s="158" t="s">
        <v>312</v>
      </c>
      <c r="D31184" s="159">
        <v>1183.98</v>
      </c>
    </row>
    <row r="31185" spans="3:4" ht="15" hidden="1" customHeight="1" x14ac:dyDescent="0.25">
      <c r="C31185" s="160" t="s">
        <v>308</v>
      </c>
      <c r="D31185" s="161">
        <v>858.22</v>
      </c>
    </row>
    <row r="31186" spans="3:4" ht="15" hidden="1" customHeight="1" x14ac:dyDescent="0.25">
      <c r="C31186" s="158" t="s">
        <v>542</v>
      </c>
      <c r="D31186" s="159">
        <v>358.32</v>
      </c>
    </row>
    <row r="31187" spans="3:4" ht="15" hidden="1" customHeight="1" x14ac:dyDescent="0.25">
      <c r="C31187" s="160" t="s">
        <v>312</v>
      </c>
      <c r="D31187" s="161">
        <v>754.76</v>
      </c>
    </row>
    <row r="31188" spans="3:4" ht="15" hidden="1" customHeight="1" x14ac:dyDescent="0.25">
      <c r="C31188" s="158" t="s">
        <v>307</v>
      </c>
      <c r="D31188" s="159">
        <v>488.83</v>
      </c>
    </row>
    <row r="31189" spans="3:4" ht="15" hidden="1" customHeight="1" x14ac:dyDescent="0.25">
      <c r="C31189" s="160" t="s">
        <v>308</v>
      </c>
      <c r="D31189" s="161">
        <v>570.58000000000004</v>
      </c>
    </row>
    <row r="31190" spans="3:4" ht="15" hidden="1" customHeight="1" x14ac:dyDescent="0.25">
      <c r="C31190" s="158" t="s">
        <v>544</v>
      </c>
      <c r="D31190" s="159">
        <v>699.16</v>
      </c>
    </row>
    <row r="31191" spans="3:4" ht="15" hidden="1" customHeight="1" x14ac:dyDescent="0.25">
      <c r="C31191" s="160" t="s">
        <v>553</v>
      </c>
      <c r="D31191" s="161">
        <v>227.46</v>
      </c>
    </row>
    <row r="31192" spans="3:4" ht="15" hidden="1" customHeight="1" x14ac:dyDescent="0.25">
      <c r="C31192" s="158" t="s">
        <v>547</v>
      </c>
      <c r="D31192" s="159">
        <v>673.7</v>
      </c>
    </row>
    <row r="31193" spans="3:4" ht="15" hidden="1" customHeight="1" x14ac:dyDescent="0.25">
      <c r="C31193" s="160" t="s">
        <v>540</v>
      </c>
      <c r="D31193" s="161">
        <v>974.14</v>
      </c>
    </row>
    <row r="31194" spans="3:4" ht="15" hidden="1" customHeight="1" x14ac:dyDescent="0.25">
      <c r="C31194" s="158" t="s">
        <v>546</v>
      </c>
      <c r="D31194" s="159">
        <v>149.51</v>
      </c>
    </row>
    <row r="31195" spans="3:4" ht="15" hidden="1" customHeight="1" x14ac:dyDescent="0.25">
      <c r="C31195" s="160" t="s">
        <v>548</v>
      </c>
      <c r="D31195" s="161">
        <v>443.02</v>
      </c>
    </row>
    <row r="31196" spans="3:4" ht="15" hidden="1" customHeight="1" x14ac:dyDescent="0.25">
      <c r="C31196" s="158" t="s">
        <v>312</v>
      </c>
      <c r="D31196" s="159">
        <v>98.71</v>
      </c>
    </row>
    <row r="31197" spans="3:4" ht="15" hidden="1" customHeight="1" x14ac:dyDescent="0.25">
      <c r="C31197" s="160" t="s">
        <v>312</v>
      </c>
      <c r="D31197" s="161">
        <v>178.3</v>
      </c>
    </row>
    <row r="31198" spans="3:4" ht="15" hidden="1" customHeight="1" x14ac:dyDescent="0.25">
      <c r="C31198" s="158" t="s">
        <v>546</v>
      </c>
      <c r="D31198" s="159">
        <v>435.83</v>
      </c>
    </row>
    <row r="31199" spans="3:4" ht="15" hidden="1" customHeight="1" x14ac:dyDescent="0.25">
      <c r="C31199" s="160" t="s">
        <v>544</v>
      </c>
      <c r="D31199" s="161">
        <v>593.99</v>
      </c>
    </row>
    <row r="31200" spans="3:4" ht="15" hidden="1" customHeight="1" x14ac:dyDescent="0.25">
      <c r="C31200" s="158" t="s">
        <v>309</v>
      </c>
      <c r="D31200" s="159">
        <v>410.9</v>
      </c>
    </row>
    <row r="31201" spans="3:4" ht="15" hidden="1" customHeight="1" x14ac:dyDescent="0.25">
      <c r="C31201" s="160" t="s">
        <v>555</v>
      </c>
      <c r="D31201" s="161">
        <v>691.56</v>
      </c>
    </row>
    <row r="31202" spans="3:4" ht="15" hidden="1" customHeight="1" x14ac:dyDescent="0.25">
      <c r="C31202" s="158" t="s">
        <v>307</v>
      </c>
      <c r="D31202" s="159">
        <v>442.54</v>
      </c>
    </row>
    <row r="31203" spans="3:4" ht="15" hidden="1" customHeight="1" x14ac:dyDescent="0.25">
      <c r="C31203" s="160" t="s">
        <v>551</v>
      </c>
      <c r="D31203" s="161">
        <v>63.42</v>
      </c>
    </row>
    <row r="31204" spans="3:4" ht="15" hidden="1" customHeight="1" x14ac:dyDescent="0.25">
      <c r="C31204" s="158" t="s">
        <v>550</v>
      </c>
      <c r="D31204" s="159">
        <v>542.46</v>
      </c>
    </row>
    <row r="31205" spans="3:4" ht="15" hidden="1" customHeight="1" x14ac:dyDescent="0.25">
      <c r="C31205" s="160" t="s">
        <v>557</v>
      </c>
      <c r="D31205" s="161">
        <v>1261</v>
      </c>
    </row>
    <row r="31206" spans="3:4" ht="15" hidden="1" customHeight="1" x14ac:dyDescent="0.25">
      <c r="C31206" s="158" t="s">
        <v>552</v>
      </c>
      <c r="D31206" s="159">
        <v>1070</v>
      </c>
    </row>
    <row r="31207" spans="3:4" ht="15" hidden="1" customHeight="1" x14ac:dyDescent="0.25">
      <c r="C31207" s="160" t="s">
        <v>547</v>
      </c>
      <c r="D31207" s="161">
        <v>744.49</v>
      </c>
    </row>
    <row r="31208" spans="3:4" ht="15" hidden="1" customHeight="1" x14ac:dyDescent="0.25">
      <c r="C31208" s="158" t="s">
        <v>309</v>
      </c>
      <c r="D31208" s="159">
        <v>616.53</v>
      </c>
    </row>
    <row r="31209" spans="3:4" ht="15" hidden="1" customHeight="1" x14ac:dyDescent="0.25">
      <c r="C31209" s="160" t="s">
        <v>551</v>
      </c>
      <c r="D31209" s="161">
        <v>816.37</v>
      </c>
    </row>
    <row r="31210" spans="3:4" ht="15" hidden="1" customHeight="1" x14ac:dyDescent="0.25">
      <c r="C31210" s="158" t="s">
        <v>543</v>
      </c>
      <c r="D31210" s="159">
        <v>24.66</v>
      </c>
    </row>
    <row r="31211" spans="3:4" ht="15" hidden="1" customHeight="1" x14ac:dyDescent="0.25">
      <c r="C31211" s="160" t="s">
        <v>307</v>
      </c>
      <c r="D31211" s="161">
        <v>927.06</v>
      </c>
    </row>
    <row r="31212" spans="3:4" ht="15" hidden="1" customHeight="1" x14ac:dyDescent="0.25">
      <c r="C31212" s="158" t="s">
        <v>309</v>
      </c>
      <c r="D31212" s="159">
        <v>499.42</v>
      </c>
    </row>
    <row r="31213" spans="3:4" ht="15" hidden="1" customHeight="1" x14ac:dyDescent="0.25">
      <c r="C31213" s="160" t="s">
        <v>553</v>
      </c>
      <c r="D31213" s="161">
        <v>921.87</v>
      </c>
    </row>
    <row r="31214" spans="3:4" ht="15" hidden="1" customHeight="1" x14ac:dyDescent="0.25">
      <c r="C31214" s="158" t="s">
        <v>552</v>
      </c>
      <c r="D31214" s="159">
        <v>894.62</v>
      </c>
    </row>
    <row r="31215" spans="3:4" ht="15" hidden="1" customHeight="1" x14ac:dyDescent="0.25">
      <c r="C31215" s="160" t="s">
        <v>546</v>
      </c>
      <c r="D31215" s="161">
        <v>442.04</v>
      </c>
    </row>
    <row r="31216" spans="3:4" ht="15" hidden="1" customHeight="1" x14ac:dyDescent="0.25">
      <c r="C31216" s="158" t="s">
        <v>539</v>
      </c>
      <c r="D31216" s="159">
        <v>215.74</v>
      </c>
    </row>
    <row r="31217" spans="3:4" ht="15" hidden="1" customHeight="1" x14ac:dyDescent="0.25">
      <c r="C31217" s="160" t="s">
        <v>549</v>
      </c>
      <c r="D31217" s="161">
        <v>409.17</v>
      </c>
    </row>
    <row r="31218" spans="3:4" ht="15" hidden="1" customHeight="1" x14ac:dyDescent="0.25">
      <c r="C31218" s="158" t="s">
        <v>546</v>
      </c>
      <c r="D31218" s="159">
        <v>274.79000000000002</v>
      </c>
    </row>
    <row r="31219" spans="3:4" ht="15" hidden="1" customHeight="1" x14ac:dyDescent="0.25">
      <c r="C31219" s="160" t="s">
        <v>558</v>
      </c>
      <c r="D31219" s="161">
        <v>312.93</v>
      </c>
    </row>
    <row r="31220" spans="3:4" ht="15" hidden="1" customHeight="1" x14ac:dyDescent="0.25">
      <c r="C31220" s="158" t="s">
        <v>543</v>
      </c>
      <c r="D31220" s="159">
        <v>925.97</v>
      </c>
    </row>
    <row r="31221" spans="3:4" ht="15" hidden="1" customHeight="1" x14ac:dyDescent="0.25">
      <c r="C31221" s="160" t="s">
        <v>554</v>
      </c>
      <c r="D31221" s="161">
        <v>487.29</v>
      </c>
    </row>
    <row r="31222" spans="3:4" ht="15" hidden="1" customHeight="1" x14ac:dyDescent="0.25">
      <c r="C31222" s="158" t="s">
        <v>551</v>
      </c>
      <c r="D31222" s="159">
        <v>283.25</v>
      </c>
    </row>
    <row r="31223" spans="3:4" ht="15" hidden="1" customHeight="1" x14ac:dyDescent="0.25">
      <c r="C31223" s="160" t="s">
        <v>548</v>
      </c>
      <c r="D31223" s="161">
        <v>508.52</v>
      </c>
    </row>
    <row r="31224" spans="3:4" ht="15" hidden="1" customHeight="1" x14ac:dyDescent="0.25">
      <c r="C31224" s="158" t="s">
        <v>556</v>
      </c>
      <c r="D31224" s="159">
        <v>101.57</v>
      </c>
    </row>
    <row r="31225" spans="3:4" ht="15" hidden="1" customHeight="1" x14ac:dyDescent="0.25">
      <c r="C31225" s="160" t="s">
        <v>549</v>
      </c>
      <c r="D31225" s="161">
        <v>102.27</v>
      </c>
    </row>
    <row r="31226" spans="3:4" ht="15" hidden="1" customHeight="1" x14ac:dyDescent="0.25">
      <c r="C31226" s="158" t="s">
        <v>544</v>
      </c>
      <c r="D31226" s="159">
        <v>436.14</v>
      </c>
    </row>
    <row r="31227" spans="3:4" ht="15" hidden="1" customHeight="1" x14ac:dyDescent="0.25">
      <c r="C31227" s="160" t="s">
        <v>312</v>
      </c>
      <c r="D31227" s="161">
        <v>934.71</v>
      </c>
    </row>
    <row r="31228" spans="3:4" ht="15" hidden="1" customHeight="1" x14ac:dyDescent="0.25">
      <c r="C31228" s="158" t="s">
        <v>540</v>
      </c>
      <c r="D31228" s="159">
        <v>452.37</v>
      </c>
    </row>
    <row r="31229" spans="3:4" ht="15" hidden="1" customHeight="1" x14ac:dyDescent="0.25">
      <c r="C31229" s="160" t="s">
        <v>309</v>
      </c>
      <c r="D31229" s="161">
        <v>681.47</v>
      </c>
    </row>
    <row r="31230" spans="3:4" ht="15" hidden="1" customHeight="1" x14ac:dyDescent="0.25">
      <c r="C31230" s="158" t="s">
        <v>540</v>
      </c>
      <c r="D31230" s="159">
        <v>201.41</v>
      </c>
    </row>
    <row r="31231" spans="3:4" ht="15" hidden="1" customHeight="1" x14ac:dyDescent="0.25">
      <c r="C31231" s="160" t="s">
        <v>558</v>
      </c>
      <c r="D31231" s="161">
        <v>549.30999999999995</v>
      </c>
    </row>
    <row r="31232" spans="3:4" ht="15" hidden="1" customHeight="1" x14ac:dyDescent="0.25">
      <c r="C31232" s="158" t="s">
        <v>309</v>
      </c>
      <c r="D31232" s="159">
        <v>24.11</v>
      </c>
    </row>
    <row r="31233" spans="3:4" ht="15" hidden="1" customHeight="1" x14ac:dyDescent="0.25">
      <c r="C31233" s="160" t="s">
        <v>552</v>
      </c>
      <c r="D31233" s="161">
        <v>722.2</v>
      </c>
    </row>
    <row r="31234" spans="3:4" ht="15" hidden="1" customHeight="1" x14ac:dyDescent="0.25">
      <c r="C31234" s="158" t="s">
        <v>553</v>
      </c>
      <c r="D31234" s="159">
        <v>607.54999999999995</v>
      </c>
    </row>
    <row r="31235" spans="3:4" ht="15" hidden="1" customHeight="1" x14ac:dyDescent="0.25">
      <c r="C31235" s="160" t="s">
        <v>545</v>
      </c>
      <c r="D31235" s="161">
        <v>327.64</v>
      </c>
    </row>
    <row r="31236" spans="3:4" ht="15" hidden="1" customHeight="1" x14ac:dyDescent="0.25">
      <c r="C31236" s="158" t="s">
        <v>553</v>
      </c>
      <c r="D31236" s="159">
        <v>225.88</v>
      </c>
    </row>
    <row r="31237" spans="3:4" ht="15" hidden="1" customHeight="1" x14ac:dyDescent="0.25">
      <c r="C31237" s="160" t="s">
        <v>543</v>
      </c>
      <c r="D31237" s="161">
        <v>1107.21</v>
      </c>
    </row>
    <row r="31238" spans="3:4" ht="15" hidden="1" customHeight="1" x14ac:dyDescent="0.25">
      <c r="C31238" s="158" t="s">
        <v>539</v>
      </c>
      <c r="D31238" s="159">
        <v>358.28</v>
      </c>
    </row>
    <row r="31239" spans="3:4" ht="15" hidden="1" customHeight="1" x14ac:dyDescent="0.25">
      <c r="C31239" s="160" t="s">
        <v>551</v>
      </c>
      <c r="D31239" s="161">
        <v>692.33</v>
      </c>
    </row>
    <row r="31240" spans="3:4" ht="15" hidden="1" customHeight="1" x14ac:dyDescent="0.25">
      <c r="C31240" s="158" t="s">
        <v>546</v>
      </c>
      <c r="D31240" s="159">
        <v>480.02</v>
      </c>
    </row>
    <row r="31241" spans="3:4" ht="15" hidden="1" customHeight="1" x14ac:dyDescent="0.25">
      <c r="C31241" s="160" t="s">
        <v>542</v>
      </c>
      <c r="D31241" s="161">
        <v>1036.8699999999999</v>
      </c>
    </row>
    <row r="31242" spans="3:4" ht="15" hidden="1" customHeight="1" x14ac:dyDescent="0.25">
      <c r="C31242" s="158" t="s">
        <v>550</v>
      </c>
      <c r="D31242" s="159">
        <v>477.11</v>
      </c>
    </row>
    <row r="31243" spans="3:4" ht="15" hidden="1" customHeight="1" x14ac:dyDescent="0.25">
      <c r="C31243" s="160" t="s">
        <v>550</v>
      </c>
      <c r="D31243" s="161">
        <v>584.02</v>
      </c>
    </row>
    <row r="31244" spans="3:4" ht="15" hidden="1" customHeight="1" x14ac:dyDescent="0.25">
      <c r="C31244" s="158" t="s">
        <v>553</v>
      </c>
      <c r="D31244" s="159">
        <v>402.86</v>
      </c>
    </row>
    <row r="31245" spans="3:4" ht="15" hidden="1" customHeight="1" x14ac:dyDescent="0.25">
      <c r="C31245" s="160" t="s">
        <v>308</v>
      </c>
      <c r="D31245" s="161">
        <v>294.45999999999998</v>
      </c>
    </row>
    <row r="31246" spans="3:4" ht="15" hidden="1" customHeight="1" x14ac:dyDescent="0.25">
      <c r="C31246" s="158" t="s">
        <v>549</v>
      </c>
      <c r="D31246" s="159">
        <v>613.71</v>
      </c>
    </row>
    <row r="31247" spans="3:4" ht="15" hidden="1" customHeight="1" x14ac:dyDescent="0.25">
      <c r="C31247" s="160" t="s">
        <v>546</v>
      </c>
      <c r="D31247" s="161">
        <v>1167.53</v>
      </c>
    </row>
    <row r="31248" spans="3:4" ht="15" hidden="1" customHeight="1" x14ac:dyDescent="0.25">
      <c r="C31248" s="158" t="s">
        <v>553</v>
      </c>
      <c r="D31248" s="159">
        <v>698.27</v>
      </c>
    </row>
    <row r="31249" spans="3:4" ht="15" hidden="1" customHeight="1" x14ac:dyDescent="0.25">
      <c r="C31249" s="160" t="s">
        <v>543</v>
      </c>
      <c r="D31249" s="161">
        <v>561.91999999999996</v>
      </c>
    </row>
    <row r="31250" spans="3:4" ht="15" hidden="1" customHeight="1" x14ac:dyDescent="0.25">
      <c r="C31250" s="158" t="s">
        <v>551</v>
      </c>
      <c r="D31250" s="159">
        <v>1040.74</v>
      </c>
    </row>
    <row r="31251" spans="3:4" ht="15" hidden="1" customHeight="1" x14ac:dyDescent="0.25">
      <c r="C31251" s="160" t="s">
        <v>545</v>
      </c>
      <c r="D31251" s="161">
        <v>532.95000000000005</v>
      </c>
    </row>
    <row r="31252" spans="3:4" ht="15" hidden="1" customHeight="1" x14ac:dyDescent="0.25">
      <c r="C31252" s="158" t="s">
        <v>550</v>
      </c>
      <c r="D31252" s="159">
        <v>268.01</v>
      </c>
    </row>
    <row r="31253" spans="3:4" ht="15" hidden="1" customHeight="1" x14ac:dyDescent="0.25">
      <c r="C31253" s="160" t="s">
        <v>308</v>
      </c>
      <c r="D31253" s="161">
        <v>1213.48</v>
      </c>
    </row>
    <row r="31254" spans="3:4" ht="15" hidden="1" customHeight="1" x14ac:dyDescent="0.25">
      <c r="C31254" s="158" t="s">
        <v>553</v>
      </c>
      <c r="D31254" s="159">
        <v>185.2</v>
      </c>
    </row>
    <row r="31255" spans="3:4" ht="15" hidden="1" customHeight="1" x14ac:dyDescent="0.25">
      <c r="C31255" s="160" t="s">
        <v>552</v>
      </c>
      <c r="D31255" s="161">
        <v>889.16</v>
      </c>
    </row>
    <row r="31256" spans="3:4" ht="15" hidden="1" customHeight="1" x14ac:dyDescent="0.25">
      <c r="C31256" s="158" t="s">
        <v>307</v>
      </c>
      <c r="D31256" s="159">
        <v>27.59</v>
      </c>
    </row>
    <row r="31257" spans="3:4" ht="15" hidden="1" customHeight="1" x14ac:dyDescent="0.25">
      <c r="C31257" s="160" t="s">
        <v>542</v>
      </c>
      <c r="D31257" s="161">
        <v>684.72</v>
      </c>
    </row>
    <row r="31258" spans="3:4" ht="15" hidden="1" customHeight="1" x14ac:dyDescent="0.25">
      <c r="C31258" s="158" t="s">
        <v>541</v>
      </c>
      <c r="D31258" s="159">
        <v>550.24</v>
      </c>
    </row>
    <row r="31259" spans="3:4" ht="15" hidden="1" customHeight="1" x14ac:dyDescent="0.25">
      <c r="C31259" s="160" t="s">
        <v>544</v>
      </c>
      <c r="D31259" s="161">
        <v>1010.16</v>
      </c>
    </row>
    <row r="31260" spans="3:4" ht="15" hidden="1" customHeight="1" x14ac:dyDescent="0.25">
      <c r="C31260" s="158" t="s">
        <v>546</v>
      </c>
      <c r="D31260" s="159">
        <v>1068.9100000000001</v>
      </c>
    </row>
    <row r="31261" spans="3:4" ht="15" hidden="1" customHeight="1" x14ac:dyDescent="0.25">
      <c r="C31261" s="160" t="s">
        <v>308</v>
      </c>
      <c r="D31261" s="161">
        <v>1043.04</v>
      </c>
    </row>
    <row r="31262" spans="3:4" ht="15" hidden="1" customHeight="1" x14ac:dyDescent="0.25">
      <c r="C31262" s="158" t="s">
        <v>551</v>
      </c>
      <c r="D31262" s="159">
        <v>747.22</v>
      </c>
    </row>
    <row r="31263" spans="3:4" ht="15" hidden="1" customHeight="1" x14ac:dyDescent="0.25">
      <c r="C31263" s="160" t="s">
        <v>552</v>
      </c>
      <c r="D31263" s="161">
        <v>523.80999999999995</v>
      </c>
    </row>
    <row r="31264" spans="3:4" ht="15" hidden="1" customHeight="1" x14ac:dyDescent="0.25">
      <c r="C31264" s="158" t="s">
        <v>540</v>
      </c>
      <c r="D31264" s="159">
        <v>1117.83</v>
      </c>
    </row>
    <row r="31265" spans="3:4" ht="15" hidden="1" customHeight="1" x14ac:dyDescent="0.25">
      <c r="C31265" s="160" t="s">
        <v>546</v>
      </c>
      <c r="D31265" s="161">
        <v>798.61</v>
      </c>
    </row>
    <row r="31266" spans="3:4" ht="15" hidden="1" customHeight="1" x14ac:dyDescent="0.25">
      <c r="C31266" s="158" t="s">
        <v>540</v>
      </c>
      <c r="D31266" s="159">
        <v>840.36</v>
      </c>
    </row>
    <row r="31267" spans="3:4" ht="15" hidden="1" customHeight="1" x14ac:dyDescent="0.25">
      <c r="C31267" s="160" t="s">
        <v>550</v>
      </c>
      <c r="D31267" s="161">
        <v>443.69</v>
      </c>
    </row>
    <row r="31268" spans="3:4" ht="15" hidden="1" customHeight="1" x14ac:dyDescent="0.25">
      <c r="C31268" s="158" t="s">
        <v>549</v>
      </c>
      <c r="D31268" s="159">
        <v>581.5</v>
      </c>
    </row>
    <row r="31269" spans="3:4" ht="15" hidden="1" customHeight="1" x14ac:dyDescent="0.25">
      <c r="C31269" s="160" t="s">
        <v>549</v>
      </c>
      <c r="D31269" s="161">
        <v>1210.1300000000001</v>
      </c>
    </row>
    <row r="31270" spans="3:4" ht="15" hidden="1" customHeight="1" x14ac:dyDescent="0.25">
      <c r="C31270" s="158" t="s">
        <v>307</v>
      </c>
      <c r="D31270" s="159">
        <v>1162.44</v>
      </c>
    </row>
    <row r="31271" spans="3:4" ht="15" hidden="1" customHeight="1" x14ac:dyDescent="0.25">
      <c r="C31271" s="160" t="s">
        <v>543</v>
      </c>
      <c r="D31271" s="161">
        <v>581.4</v>
      </c>
    </row>
    <row r="31272" spans="3:4" ht="15" hidden="1" customHeight="1" x14ac:dyDescent="0.25">
      <c r="C31272" s="158" t="s">
        <v>544</v>
      </c>
      <c r="D31272" s="159">
        <v>1250.48</v>
      </c>
    </row>
    <row r="31273" spans="3:4" ht="15" hidden="1" customHeight="1" x14ac:dyDescent="0.25">
      <c r="C31273" s="160" t="s">
        <v>539</v>
      </c>
      <c r="D31273" s="161">
        <v>932.28</v>
      </c>
    </row>
    <row r="31274" spans="3:4" ht="15" hidden="1" customHeight="1" x14ac:dyDescent="0.25">
      <c r="C31274" s="158" t="s">
        <v>308</v>
      </c>
      <c r="D31274" s="159">
        <v>963.07</v>
      </c>
    </row>
    <row r="31275" spans="3:4" ht="15" hidden="1" customHeight="1" x14ac:dyDescent="0.25">
      <c r="C31275" s="160" t="s">
        <v>545</v>
      </c>
      <c r="D31275" s="161">
        <v>1175.3</v>
      </c>
    </row>
    <row r="31276" spans="3:4" ht="15" hidden="1" customHeight="1" x14ac:dyDescent="0.25">
      <c r="C31276" s="158" t="s">
        <v>546</v>
      </c>
      <c r="D31276" s="159">
        <v>1165.8499999999999</v>
      </c>
    </row>
    <row r="31277" spans="3:4" ht="15" hidden="1" customHeight="1" x14ac:dyDescent="0.25">
      <c r="C31277" s="160" t="s">
        <v>552</v>
      </c>
      <c r="D31277" s="161">
        <v>1208.1199999999999</v>
      </c>
    </row>
    <row r="31278" spans="3:4" ht="15" hidden="1" customHeight="1" x14ac:dyDescent="0.25">
      <c r="C31278" s="158" t="s">
        <v>545</v>
      </c>
      <c r="D31278" s="159">
        <v>1279.27</v>
      </c>
    </row>
    <row r="31279" spans="3:4" ht="15" hidden="1" customHeight="1" x14ac:dyDescent="0.25">
      <c r="C31279" s="160" t="s">
        <v>556</v>
      </c>
      <c r="D31279" s="161">
        <v>325.95</v>
      </c>
    </row>
    <row r="31280" spans="3:4" ht="15" hidden="1" customHeight="1" x14ac:dyDescent="0.25">
      <c r="C31280" s="158" t="s">
        <v>309</v>
      </c>
      <c r="D31280" s="159">
        <v>554.86</v>
      </c>
    </row>
    <row r="31281" spans="3:4" ht="15" hidden="1" customHeight="1" x14ac:dyDescent="0.25">
      <c r="C31281" s="160" t="s">
        <v>558</v>
      </c>
      <c r="D31281" s="161">
        <v>654.97</v>
      </c>
    </row>
    <row r="31282" spans="3:4" ht="15" hidden="1" customHeight="1" x14ac:dyDescent="0.25">
      <c r="C31282" s="158" t="s">
        <v>550</v>
      </c>
      <c r="D31282" s="159">
        <v>755.56</v>
      </c>
    </row>
    <row r="31283" spans="3:4" ht="15" hidden="1" customHeight="1" x14ac:dyDescent="0.25">
      <c r="C31283" s="160" t="s">
        <v>539</v>
      </c>
      <c r="D31283" s="161">
        <v>1174.82</v>
      </c>
    </row>
    <row r="31284" spans="3:4" ht="15" hidden="1" customHeight="1" x14ac:dyDescent="0.25">
      <c r="C31284" s="158" t="s">
        <v>543</v>
      </c>
      <c r="D31284" s="159">
        <v>934.49</v>
      </c>
    </row>
    <row r="31285" spans="3:4" ht="15" hidden="1" customHeight="1" x14ac:dyDescent="0.25">
      <c r="C31285" s="160" t="s">
        <v>543</v>
      </c>
      <c r="D31285" s="161">
        <v>1087.97</v>
      </c>
    </row>
    <row r="31286" spans="3:4" ht="15" hidden="1" customHeight="1" x14ac:dyDescent="0.25">
      <c r="C31286" s="158" t="s">
        <v>312</v>
      </c>
      <c r="D31286" s="159">
        <v>840.56</v>
      </c>
    </row>
    <row r="31287" spans="3:4" ht="15" hidden="1" customHeight="1" x14ac:dyDescent="0.25">
      <c r="C31287" s="160" t="s">
        <v>307</v>
      </c>
      <c r="D31287" s="161">
        <v>702.44</v>
      </c>
    </row>
    <row r="31288" spans="3:4" ht="15" hidden="1" customHeight="1" x14ac:dyDescent="0.25">
      <c r="C31288" s="158" t="s">
        <v>312</v>
      </c>
      <c r="D31288" s="159">
        <v>186.58</v>
      </c>
    </row>
    <row r="31289" spans="3:4" ht="15" hidden="1" customHeight="1" x14ac:dyDescent="0.25">
      <c r="C31289" s="160" t="s">
        <v>541</v>
      </c>
      <c r="D31289" s="161">
        <v>250.53</v>
      </c>
    </row>
    <row r="31290" spans="3:4" ht="15" hidden="1" customHeight="1" x14ac:dyDescent="0.25">
      <c r="C31290" s="158" t="s">
        <v>547</v>
      </c>
      <c r="D31290" s="159">
        <v>992.72</v>
      </c>
    </row>
    <row r="31291" spans="3:4" ht="15" hidden="1" customHeight="1" x14ac:dyDescent="0.25">
      <c r="C31291" s="160" t="s">
        <v>547</v>
      </c>
      <c r="D31291" s="161">
        <v>634.03</v>
      </c>
    </row>
    <row r="31292" spans="3:4" ht="15" hidden="1" customHeight="1" x14ac:dyDescent="0.25">
      <c r="C31292" s="158" t="s">
        <v>540</v>
      </c>
      <c r="D31292" s="159">
        <v>729.51</v>
      </c>
    </row>
    <row r="31293" spans="3:4" ht="15" hidden="1" customHeight="1" x14ac:dyDescent="0.25">
      <c r="C31293" s="160" t="s">
        <v>544</v>
      </c>
      <c r="D31293" s="161">
        <v>48.43</v>
      </c>
    </row>
    <row r="31294" spans="3:4" ht="15" hidden="1" customHeight="1" x14ac:dyDescent="0.25">
      <c r="C31294" s="158" t="s">
        <v>546</v>
      </c>
      <c r="D31294" s="159">
        <v>100.77</v>
      </c>
    </row>
    <row r="31295" spans="3:4" ht="15" hidden="1" customHeight="1" x14ac:dyDescent="0.25">
      <c r="C31295" s="160" t="s">
        <v>553</v>
      </c>
      <c r="D31295" s="161">
        <v>664.22</v>
      </c>
    </row>
    <row r="31296" spans="3:4" ht="15" hidden="1" customHeight="1" x14ac:dyDescent="0.25">
      <c r="C31296" s="158" t="s">
        <v>543</v>
      </c>
      <c r="D31296" s="159">
        <v>621.87</v>
      </c>
    </row>
    <row r="31297" spans="3:4" ht="15" hidden="1" customHeight="1" x14ac:dyDescent="0.25">
      <c r="C31297" s="160" t="s">
        <v>544</v>
      </c>
      <c r="D31297" s="161">
        <v>1198.22</v>
      </c>
    </row>
    <row r="31298" spans="3:4" ht="15" hidden="1" customHeight="1" x14ac:dyDescent="0.25">
      <c r="C31298" s="158" t="s">
        <v>541</v>
      </c>
      <c r="D31298" s="159">
        <v>967.97</v>
      </c>
    </row>
    <row r="31299" spans="3:4" ht="15" hidden="1" customHeight="1" x14ac:dyDescent="0.25">
      <c r="C31299" s="160" t="s">
        <v>549</v>
      </c>
      <c r="D31299" s="161">
        <v>757.94</v>
      </c>
    </row>
    <row r="31300" spans="3:4" ht="15" hidden="1" customHeight="1" x14ac:dyDescent="0.25">
      <c r="C31300" s="158" t="s">
        <v>547</v>
      </c>
      <c r="D31300" s="159">
        <v>748.04</v>
      </c>
    </row>
    <row r="31301" spans="3:4" ht="15" hidden="1" customHeight="1" x14ac:dyDescent="0.25">
      <c r="C31301" s="160" t="s">
        <v>545</v>
      </c>
      <c r="D31301" s="161">
        <v>664.99</v>
      </c>
    </row>
    <row r="31302" spans="3:4" ht="15" hidden="1" customHeight="1" x14ac:dyDescent="0.25">
      <c r="C31302" s="158" t="s">
        <v>555</v>
      </c>
      <c r="D31302" s="159">
        <v>819</v>
      </c>
    </row>
    <row r="31303" spans="3:4" ht="15" hidden="1" customHeight="1" x14ac:dyDescent="0.25">
      <c r="C31303" s="160" t="s">
        <v>552</v>
      </c>
      <c r="D31303" s="161">
        <v>1215.46</v>
      </c>
    </row>
    <row r="31304" spans="3:4" ht="15" hidden="1" customHeight="1" x14ac:dyDescent="0.25">
      <c r="C31304" s="158" t="s">
        <v>544</v>
      </c>
      <c r="D31304" s="159">
        <v>876.28</v>
      </c>
    </row>
    <row r="31305" spans="3:4" ht="15" hidden="1" customHeight="1" x14ac:dyDescent="0.25">
      <c r="C31305" s="160" t="s">
        <v>312</v>
      </c>
      <c r="D31305" s="161">
        <v>839.32</v>
      </c>
    </row>
    <row r="31306" spans="3:4" ht="15" hidden="1" customHeight="1" x14ac:dyDescent="0.25">
      <c r="C31306" s="158" t="s">
        <v>544</v>
      </c>
      <c r="D31306" s="159">
        <v>1125.55</v>
      </c>
    </row>
    <row r="31307" spans="3:4" ht="15" hidden="1" customHeight="1" x14ac:dyDescent="0.25">
      <c r="C31307" s="160" t="s">
        <v>544</v>
      </c>
      <c r="D31307" s="161">
        <v>956.55</v>
      </c>
    </row>
    <row r="31308" spans="3:4" ht="15" hidden="1" customHeight="1" x14ac:dyDescent="0.25">
      <c r="C31308" s="158" t="s">
        <v>545</v>
      </c>
      <c r="D31308" s="159">
        <v>664.86</v>
      </c>
    </row>
    <row r="31309" spans="3:4" ht="15" hidden="1" customHeight="1" x14ac:dyDescent="0.25">
      <c r="C31309" s="160" t="s">
        <v>556</v>
      </c>
      <c r="D31309" s="161">
        <v>756.34</v>
      </c>
    </row>
    <row r="31310" spans="3:4" ht="15" hidden="1" customHeight="1" x14ac:dyDescent="0.25">
      <c r="C31310" s="158" t="s">
        <v>542</v>
      </c>
      <c r="D31310" s="159">
        <v>917.21</v>
      </c>
    </row>
    <row r="31311" spans="3:4" ht="15" hidden="1" customHeight="1" x14ac:dyDescent="0.25">
      <c r="C31311" s="160" t="s">
        <v>543</v>
      </c>
      <c r="D31311" s="161">
        <v>731.95</v>
      </c>
    </row>
    <row r="31312" spans="3:4" ht="15" hidden="1" customHeight="1" x14ac:dyDescent="0.25">
      <c r="C31312" s="158" t="s">
        <v>555</v>
      </c>
      <c r="D31312" s="159">
        <v>534.54999999999995</v>
      </c>
    </row>
    <row r="31313" spans="3:4" ht="15" hidden="1" customHeight="1" x14ac:dyDescent="0.25">
      <c r="C31313" s="160" t="s">
        <v>545</v>
      </c>
      <c r="D31313" s="161">
        <v>761.98</v>
      </c>
    </row>
    <row r="31314" spans="3:4" ht="15" hidden="1" customHeight="1" x14ac:dyDescent="0.25">
      <c r="C31314" s="158" t="s">
        <v>309</v>
      </c>
      <c r="D31314" s="159">
        <v>294.23</v>
      </c>
    </row>
    <row r="31315" spans="3:4" ht="15" hidden="1" customHeight="1" x14ac:dyDescent="0.25">
      <c r="C31315" s="160" t="s">
        <v>312</v>
      </c>
      <c r="D31315" s="161">
        <v>369.66</v>
      </c>
    </row>
    <row r="31316" spans="3:4" ht="15" hidden="1" customHeight="1" x14ac:dyDescent="0.25">
      <c r="C31316" s="158" t="s">
        <v>307</v>
      </c>
      <c r="D31316" s="159">
        <v>993.63</v>
      </c>
    </row>
    <row r="31317" spans="3:4" ht="15" hidden="1" customHeight="1" x14ac:dyDescent="0.25">
      <c r="C31317" s="160" t="s">
        <v>543</v>
      </c>
      <c r="D31317" s="161">
        <v>461.33</v>
      </c>
    </row>
    <row r="31318" spans="3:4" ht="15" hidden="1" customHeight="1" x14ac:dyDescent="0.25">
      <c r="C31318" s="158" t="s">
        <v>542</v>
      </c>
      <c r="D31318" s="159">
        <v>798.11</v>
      </c>
    </row>
    <row r="31319" spans="3:4" ht="15" hidden="1" customHeight="1" x14ac:dyDescent="0.25">
      <c r="C31319" s="160" t="s">
        <v>312</v>
      </c>
      <c r="D31319" s="161">
        <v>920.09</v>
      </c>
    </row>
    <row r="31320" spans="3:4" ht="15" hidden="1" customHeight="1" x14ac:dyDescent="0.25">
      <c r="C31320" s="158" t="s">
        <v>540</v>
      </c>
      <c r="D31320" s="159">
        <v>333.97</v>
      </c>
    </row>
    <row r="31321" spans="3:4" ht="15" hidden="1" customHeight="1" x14ac:dyDescent="0.25">
      <c r="C31321" s="160" t="s">
        <v>557</v>
      </c>
      <c r="D31321" s="161">
        <v>472.37</v>
      </c>
    </row>
    <row r="31322" spans="3:4" ht="15" hidden="1" customHeight="1" x14ac:dyDescent="0.25">
      <c r="C31322" s="158" t="s">
        <v>543</v>
      </c>
      <c r="D31322" s="159">
        <v>571.26</v>
      </c>
    </row>
    <row r="31323" spans="3:4" ht="15" hidden="1" customHeight="1" x14ac:dyDescent="0.25">
      <c r="C31323" s="160" t="s">
        <v>542</v>
      </c>
      <c r="D31323" s="161">
        <v>1174.77</v>
      </c>
    </row>
    <row r="31324" spans="3:4" ht="15" hidden="1" customHeight="1" x14ac:dyDescent="0.25">
      <c r="C31324" s="158" t="s">
        <v>308</v>
      </c>
      <c r="D31324" s="159">
        <v>791.46</v>
      </c>
    </row>
    <row r="31325" spans="3:4" ht="15" hidden="1" customHeight="1" x14ac:dyDescent="0.25">
      <c r="C31325" s="160" t="s">
        <v>545</v>
      </c>
      <c r="D31325" s="161">
        <v>1197.93</v>
      </c>
    </row>
    <row r="31326" spans="3:4" ht="15" hidden="1" customHeight="1" x14ac:dyDescent="0.25">
      <c r="C31326" s="158" t="s">
        <v>539</v>
      </c>
      <c r="D31326" s="159">
        <v>599.54</v>
      </c>
    </row>
    <row r="31327" spans="3:4" ht="15" hidden="1" customHeight="1" x14ac:dyDescent="0.25">
      <c r="C31327" s="160" t="s">
        <v>552</v>
      </c>
      <c r="D31327" s="161">
        <v>736.58</v>
      </c>
    </row>
    <row r="31328" spans="3:4" ht="15" hidden="1" customHeight="1" x14ac:dyDescent="0.25">
      <c r="C31328" s="158" t="s">
        <v>312</v>
      </c>
      <c r="D31328" s="159">
        <v>34.89</v>
      </c>
    </row>
    <row r="31329" spans="3:4" ht="15" hidden="1" customHeight="1" x14ac:dyDescent="0.25">
      <c r="C31329" s="160" t="s">
        <v>309</v>
      </c>
      <c r="D31329" s="161">
        <v>415.93</v>
      </c>
    </row>
    <row r="31330" spans="3:4" ht="15" hidden="1" customHeight="1" x14ac:dyDescent="0.25">
      <c r="C31330" s="158" t="s">
        <v>543</v>
      </c>
      <c r="D31330" s="159">
        <v>1095.82</v>
      </c>
    </row>
    <row r="31331" spans="3:4" ht="15" hidden="1" customHeight="1" x14ac:dyDescent="0.25">
      <c r="C31331" s="160" t="s">
        <v>543</v>
      </c>
      <c r="D31331" s="161">
        <v>559.32000000000005</v>
      </c>
    </row>
    <row r="31332" spans="3:4" ht="15" hidden="1" customHeight="1" x14ac:dyDescent="0.25">
      <c r="C31332" s="158" t="s">
        <v>307</v>
      </c>
      <c r="D31332" s="159">
        <v>1019.31</v>
      </c>
    </row>
    <row r="31333" spans="3:4" ht="15" hidden="1" customHeight="1" x14ac:dyDescent="0.25">
      <c r="C31333" s="160" t="s">
        <v>554</v>
      </c>
      <c r="D31333" s="161">
        <v>449.61</v>
      </c>
    </row>
    <row r="31334" spans="3:4" ht="15" hidden="1" customHeight="1" x14ac:dyDescent="0.25">
      <c r="C31334" s="158" t="s">
        <v>308</v>
      </c>
      <c r="D31334" s="159">
        <v>86.27</v>
      </c>
    </row>
    <row r="31335" spans="3:4" ht="15" hidden="1" customHeight="1" x14ac:dyDescent="0.25">
      <c r="C31335" s="160" t="s">
        <v>307</v>
      </c>
      <c r="D31335" s="161">
        <v>725.22</v>
      </c>
    </row>
    <row r="31336" spans="3:4" ht="15" hidden="1" customHeight="1" x14ac:dyDescent="0.25">
      <c r="C31336" s="158" t="s">
        <v>542</v>
      </c>
      <c r="D31336" s="159">
        <v>65.28</v>
      </c>
    </row>
    <row r="31337" spans="3:4" ht="15" hidden="1" customHeight="1" x14ac:dyDescent="0.25">
      <c r="C31337" s="160" t="s">
        <v>541</v>
      </c>
      <c r="D31337" s="161">
        <v>809.8</v>
      </c>
    </row>
    <row r="31338" spans="3:4" ht="15" hidden="1" customHeight="1" x14ac:dyDescent="0.25">
      <c r="C31338" s="158" t="s">
        <v>539</v>
      </c>
      <c r="D31338" s="159">
        <v>309.75</v>
      </c>
    </row>
    <row r="31339" spans="3:4" ht="15" hidden="1" customHeight="1" x14ac:dyDescent="0.25">
      <c r="C31339" s="160" t="s">
        <v>547</v>
      </c>
      <c r="D31339" s="161">
        <v>1033.1500000000001</v>
      </c>
    </row>
    <row r="31340" spans="3:4" ht="15" hidden="1" customHeight="1" x14ac:dyDescent="0.25">
      <c r="C31340" s="158" t="s">
        <v>557</v>
      </c>
      <c r="D31340" s="159">
        <v>1226.4100000000001</v>
      </c>
    </row>
    <row r="31341" spans="3:4" ht="15" hidden="1" customHeight="1" x14ac:dyDescent="0.25">
      <c r="C31341" s="160" t="s">
        <v>549</v>
      </c>
      <c r="D31341" s="161">
        <v>366.13</v>
      </c>
    </row>
    <row r="31342" spans="3:4" ht="15" hidden="1" customHeight="1" x14ac:dyDescent="0.25">
      <c r="C31342" s="158" t="s">
        <v>556</v>
      </c>
      <c r="D31342" s="159">
        <v>824.76</v>
      </c>
    </row>
    <row r="31343" spans="3:4" ht="15" hidden="1" customHeight="1" x14ac:dyDescent="0.25">
      <c r="C31343" s="160" t="s">
        <v>542</v>
      </c>
      <c r="D31343" s="161">
        <v>841.72</v>
      </c>
    </row>
    <row r="31344" spans="3:4" ht="15" hidden="1" customHeight="1" x14ac:dyDescent="0.25">
      <c r="C31344" s="158" t="s">
        <v>544</v>
      </c>
      <c r="D31344" s="159">
        <v>604.71</v>
      </c>
    </row>
    <row r="31345" spans="3:4" ht="15" hidden="1" customHeight="1" x14ac:dyDescent="0.25">
      <c r="C31345" s="160" t="s">
        <v>549</v>
      </c>
      <c r="D31345" s="161">
        <v>708.92</v>
      </c>
    </row>
    <row r="31346" spans="3:4" ht="15" hidden="1" customHeight="1" x14ac:dyDescent="0.25">
      <c r="C31346" s="158" t="s">
        <v>539</v>
      </c>
      <c r="D31346" s="159">
        <v>60.57</v>
      </c>
    </row>
    <row r="31347" spans="3:4" ht="15" hidden="1" customHeight="1" x14ac:dyDescent="0.25">
      <c r="C31347" s="160" t="s">
        <v>551</v>
      </c>
      <c r="D31347" s="161">
        <v>400.32</v>
      </c>
    </row>
    <row r="31348" spans="3:4" ht="15" hidden="1" customHeight="1" x14ac:dyDescent="0.25">
      <c r="C31348" s="158" t="s">
        <v>552</v>
      </c>
      <c r="D31348" s="159">
        <v>604.35</v>
      </c>
    </row>
    <row r="31349" spans="3:4" ht="15" hidden="1" customHeight="1" x14ac:dyDescent="0.25">
      <c r="C31349" s="160" t="s">
        <v>547</v>
      </c>
      <c r="D31349" s="161">
        <v>1114.6500000000001</v>
      </c>
    </row>
    <row r="31350" spans="3:4" ht="15" hidden="1" customHeight="1" x14ac:dyDescent="0.25">
      <c r="C31350" s="158" t="s">
        <v>307</v>
      </c>
      <c r="D31350" s="159">
        <v>621.57000000000005</v>
      </c>
    </row>
    <row r="31351" spans="3:4" ht="15" hidden="1" customHeight="1" x14ac:dyDescent="0.25">
      <c r="C31351" s="160" t="s">
        <v>555</v>
      </c>
      <c r="D31351" s="161">
        <v>1141.26</v>
      </c>
    </row>
    <row r="31352" spans="3:4" ht="15" hidden="1" customHeight="1" x14ac:dyDescent="0.25">
      <c r="C31352" s="158" t="s">
        <v>307</v>
      </c>
      <c r="D31352" s="159">
        <v>265.61</v>
      </c>
    </row>
    <row r="31353" spans="3:4" ht="15" hidden="1" customHeight="1" x14ac:dyDescent="0.25">
      <c r="C31353" s="160" t="s">
        <v>558</v>
      </c>
      <c r="D31353" s="161">
        <v>156.15</v>
      </c>
    </row>
    <row r="31354" spans="3:4" ht="15" hidden="1" customHeight="1" x14ac:dyDescent="0.25">
      <c r="C31354" s="158" t="s">
        <v>552</v>
      </c>
      <c r="D31354" s="159">
        <v>1037.79</v>
      </c>
    </row>
    <row r="31355" spans="3:4" ht="15" hidden="1" customHeight="1" x14ac:dyDescent="0.25">
      <c r="C31355" s="160" t="s">
        <v>539</v>
      </c>
      <c r="D31355" s="161">
        <v>700.21</v>
      </c>
    </row>
    <row r="31356" spans="3:4" ht="15" hidden="1" customHeight="1" x14ac:dyDescent="0.25">
      <c r="C31356" s="158" t="s">
        <v>312</v>
      </c>
      <c r="D31356" s="159">
        <v>725.11</v>
      </c>
    </row>
    <row r="31357" spans="3:4" ht="15" hidden="1" customHeight="1" x14ac:dyDescent="0.25">
      <c r="C31357" s="160" t="s">
        <v>545</v>
      </c>
      <c r="D31357" s="161">
        <v>1155.78</v>
      </c>
    </row>
    <row r="31358" spans="3:4" ht="15" hidden="1" customHeight="1" x14ac:dyDescent="0.25">
      <c r="C31358" s="158" t="s">
        <v>557</v>
      </c>
      <c r="D31358" s="159">
        <v>155.68</v>
      </c>
    </row>
    <row r="31359" spans="3:4" ht="15" hidden="1" customHeight="1" x14ac:dyDescent="0.25">
      <c r="C31359" s="160" t="s">
        <v>546</v>
      </c>
      <c r="D31359" s="161">
        <v>1100.4000000000001</v>
      </c>
    </row>
    <row r="31360" spans="3:4" ht="15" hidden="1" customHeight="1" x14ac:dyDescent="0.25">
      <c r="C31360" s="158" t="s">
        <v>552</v>
      </c>
      <c r="D31360" s="159">
        <v>263.56</v>
      </c>
    </row>
    <row r="31361" spans="3:4" ht="15" hidden="1" customHeight="1" x14ac:dyDescent="0.25">
      <c r="C31361" s="160" t="s">
        <v>553</v>
      </c>
      <c r="D31361" s="161">
        <v>88.21</v>
      </c>
    </row>
    <row r="31362" spans="3:4" ht="15" hidden="1" customHeight="1" x14ac:dyDescent="0.25">
      <c r="C31362" s="158" t="s">
        <v>539</v>
      </c>
      <c r="D31362" s="159">
        <v>910.26</v>
      </c>
    </row>
    <row r="31363" spans="3:4" ht="15" hidden="1" customHeight="1" x14ac:dyDescent="0.25">
      <c r="C31363" s="160" t="s">
        <v>545</v>
      </c>
      <c r="D31363" s="161">
        <v>970.74</v>
      </c>
    </row>
    <row r="31364" spans="3:4" ht="15" hidden="1" customHeight="1" x14ac:dyDescent="0.25">
      <c r="C31364" s="158" t="s">
        <v>540</v>
      </c>
      <c r="D31364" s="159">
        <v>1231.8800000000001</v>
      </c>
    </row>
    <row r="31365" spans="3:4" ht="15" hidden="1" customHeight="1" x14ac:dyDescent="0.25">
      <c r="C31365" s="160" t="s">
        <v>542</v>
      </c>
      <c r="D31365" s="161">
        <v>1254.1099999999999</v>
      </c>
    </row>
    <row r="31366" spans="3:4" ht="15" hidden="1" customHeight="1" x14ac:dyDescent="0.25">
      <c r="C31366" s="158" t="s">
        <v>555</v>
      </c>
      <c r="D31366" s="159">
        <v>509.29</v>
      </c>
    </row>
    <row r="31367" spans="3:4" ht="15" hidden="1" customHeight="1" x14ac:dyDescent="0.25">
      <c r="C31367" s="160" t="s">
        <v>553</v>
      </c>
      <c r="D31367" s="161">
        <v>1226.79</v>
      </c>
    </row>
    <row r="31368" spans="3:4" ht="15" hidden="1" customHeight="1" x14ac:dyDescent="0.25">
      <c r="C31368" s="158" t="s">
        <v>553</v>
      </c>
      <c r="D31368" s="159">
        <v>641.49</v>
      </c>
    </row>
    <row r="31369" spans="3:4" ht="15" hidden="1" customHeight="1" x14ac:dyDescent="0.25">
      <c r="C31369" s="160" t="s">
        <v>550</v>
      </c>
      <c r="D31369" s="161">
        <v>755.24</v>
      </c>
    </row>
    <row r="31370" spans="3:4" ht="15" hidden="1" customHeight="1" x14ac:dyDescent="0.25">
      <c r="C31370" s="158" t="s">
        <v>307</v>
      </c>
      <c r="D31370" s="159">
        <v>430.33</v>
      </c>
    </row>
    <row r="31371" spans="3:4" ht="15" hidden="1" customHeight="1" x14ac:dyDescent="0.25">
      <c r="C31371" s="160" t="s">
        <v>545</v>
      </c>
      <c r="D31371" s="161">
        <v>1187.67</v>
      </c>
    </row>
    <row r="31372" spans="3:4" ht="15" hidden="1" customHeight="1" x14ac:dyDescent="0.25">
      <c r="C31372" s="158" t="s">
        <v>552</v>
      </c>
      <c r="D31372" s="159">
        <v>462.63</v>
      </c>
    </row>
    <row r="31373" spans="3:4" ht="15" hidden="1" customHeight="1" x14ac:dyDescent="0.25">
      <c r="C31373" s="160" t="s">
        <v>558</v>
      </c>
      <c r="D31373" s="161">
        <v>1213.6300000000001</v>
      </c>
    </row>
    <row r="31374" spans="3:4" ht="15" hidden="1" customHeight="1" x14ac:dyDescent="0.25">
      <c r="C31374" s="158" t="s">
        <v>547</v>
      </c>
      <c r="D31374" s="159">
        <v>651.08000000000004</v>
      </c>
    </row>
    <row r="31375" spans="3:4" ht="15" hidden="1" customHeight="1" x14ac:dyDescent="0.25">
      <c r="C31375" s="160" t="s">
        <v>543</v>
      </c>
      <c r="D31375" s="161">
        <v>655.94</v>
      </c>
    </row>
    <row r="31376" spans="3:4" ht="15" hidden="1" customHeight="1" x14ac:dyDescent="0.25">
      <c r="C31376" s="158" t="s">
        <v>544</v>
      </c>
      <c r="D31376" s="159">
        <v>714.82</v>
      </c>
    </row>
    <row r="31377" spans="3:4" ht="15" hidden="1" customHeight="1" x14ac:dyDescent="0.25">
      <c r="C31377" s="160" t="s">
        <v>558</v>
      </c>
      <c r="D31377" s="161">
        <v>274.27999999999997</v>
      </c>
    </row>
    <row r="31378" spans="3:4" ht="15" hidden="1" customHeight="1" x14ac:dyDescent="0.25">
      <c r="C31378" s="158" t="s">
        <v>556</v>
      </c>
      <c r="D31378" s="159">
        <v>1171.79</v>
      </c>
    </row>
    <row r="31379" spans="3:4" ht="15" hidden="1" customHeight="1" x14ac:dyDescent="0.25">
      <c r="C31379" s="160" t="s">
        <v>547</v>
      </c>
      <c r="D31379" s="161">
        <v>993.46</v>
      </c>
    </row>
    <row r="31380" spans="3:4" ht="15" hidden="1" customHeight="1" x14ac:dyDescent="0.25">
      <c r="C31380" s="158" t="s">
        <v>542</v>
      </c>
      <c r="D31380" s="159">
        <v>52.84</v>
      </c>
    </row>
    <row r="31381" spans="3:4" ht="15" hidden="1" customHeight="1" x14ac:dyDescent="0.25">
      <c r="C31381" s="160" t="s">
        <v>308</v>
      </c>
      <c r="D31381" s="161">
        <v>680.09</v>
      </c>
    </row>
    <row r="31382" spans="3:4" ht="15" hidden="1" customHeight="1" x14ac:dyDescent="0.25">
      <c r="C31382" s="158" t="s">
        <v>545</v>
      </c>
      <c r="D31382" s="159">
        <v>262.58</v>
      </c>
    </row>
    <row r="31383" spans="3:4" ht="15" hidden="1" customHeight="1" x14ac:dyDescent="0.25">
      <c r="C31383" s="160" t="s">
        <v>552</v>
      </c>
      <c r="D31383" s="161">
        <v>530.12</v>
      </c>
    </row>
    <row r="31384" spans="3:4" ht="15" hidden="1" customHeight="1" x14ac:dyDescent="0.25">
      <c r="C31384" s="158" t="s">
        <v>551</v>
      </c>
      <c r="D31384" s="159">
        <v>977.6</v>
      </c>
    </row>
    <row r="31385" spans="3:4" ht="15" hidden="1" customHeight="1" x14ac:dyDescent="0.25">
      <c r="C31385" s="160" t="s">
        <v>543</v>
      </c>
      <c r="D31385" s="161">
        <v>309.14999999999998</v>
      </c>
    </row>
    <row r="31386" spans="3:4" ht="15" hidden="1" customHeight="1" x14ac:dyDescent="0.25">
      <c r="C31386" s="158" t="s">
        <v>544</v>
      </c>
      <c r="D31386" s="159">
        <v>354.64</v>
      </c>
    </row>
    <row r="31387" spans="3:4" ht="15" hidden="1" customHeight="1" x14ac:dyDescent="0.25">
      <c r="C31387" s="160" t="s">
        <v>546</v>
      </c>
      <c r="D31387" s="161">
        <v>201.42</v>
      </c>
    </row>
    <row r="31388" spans="3:4" ht="15" hidden="1" customHeight="1" x14ac:dyDescent="0.25">
      <c r="C31388" s="158" t="s">
        <v>540</v>
      </c>
      <c r="D31388" s="159">
        <v>303.89999999999998</v>
      </c>
    </row>
    <row r="31389" spans="3:4" ht="15" hidden="1" customHeight="1" x14ac:dyDescent="0.25">
      <c r="C31389" s="160" t="s">
        <v>551</v>
      </c>
      <c r="D31389" s="161">
        <v>1073.82</v>
      </c>
    </row>
    <row r="31390" spans="3:4" ht="15" hidden="1" customHeight="1" x14ac:dyDescent="0.25">
      <c r="C31390" s="158" t="s">
        <v>540</v>
      </c>
      <c r="D31390" s="159">
        <v>531.25</v>
      </c>
    </row>
    <row r="31391" spans="3:4" ht="15" hidden="1" customHeight="1" x14ac:dyDescent="0.25">
      <c r="C31391" s="160" t="s">
        <v>548</v>
      </c>
      <c r="D31391" s="161">
        <v>450.79</v>
      </c>
    </row>
    <row r="31392" spans="3:4" ht="15" hidden="1" customHeight="1" x14ac:dyDescent="0.25">
      <c r="C31392" s="158" t="s">
        <v>546</v>
      </c>
      <c r="D31392" s="159">
        <v>371.51</v>
      </c>
    </row>
    <row r="31393" spans="3:4" ht="15" hidden="1" customHeight="1" x14ac:dyDescent="0.25">
      <c r="C31393" s="160" t="s">
        <v>545</v>
      </c>
      <c r="D31393" s="161">
        <v>1066.5</v>
      </c>
    </row>
    <row r="31394" spans="3:4" ht="15" hidden="1" customHeight="1" x14ac:dyDescent="0.25">
      <c r="C31394" s="158" t="s">
        <v>308</v>
      </c>
      <c r="D31394" s="159">
        <v>818.56</v>
      </c>
    </row>
    <row r="31395" spans="3:4" ht="15" hidden="1" customHeight="1" x14ac:dyDescent="0.25">
      <c r="C31395" s="160" t="s">
        <v>309</v>
      </c>
      <c r="D31395" s="161">
        <v>445.99</v>
      </c>
    </row>
    <row r="31396" spans="3:4" ht="15" hidden="1" customHeight="1" x14ac:dyDescent="0.25">
      <c r="C31396" s="158" t="s">
        <v>542</v>
      </c>
      <c r="D31396" s="159">
        <v>1235.75</v>
      </c>
    </row>
    <row r="31397" spans="3:4" ht="15" hidden="1" customHeight="1" x14ac:dyDescent="0.25">
      <c r="C31397" s="160" t="s">
        <v>549</v>
      </c>
      <c r="D31397" s="161">
        <v>1216.08</v>
      </c>
    </row>
    <row r="31398" spans="3:4" ht="15" hidden="1" customHeight="1" x14ac:dyDescent="0.25">
      <c r="C31398" s="158" t="s">
        <v>558</v>
      </c>
      <c r="D31398" s="159">
        <v>415.81</v>
      </c>
    </row>
    <row r="31399" spans="3:4" ht="15" hidden="1" customHeight="1" x14ac:dyDescent="0.25">
      <c r="C31399" s="160" t="s">
        <v>552</v>
      </c>
      <c r="D31399" s="161">
        <v>808.11</v>
      </c>
    </row>
    <row r="31400" spans="3:4" ht="15" hidden="1" customHeight="1" x14ac:dyDescent="0.25">
      <c r="C31400" s="158" t="s">
        <v>556</v>
      </c>
      <c r="D31400" s="159">
        <v>415.26</v>
      </c>
    </row>
    <row r="31401" spans="3:4" ht="15" hidden="1" customHeight="1" x14ac:dyDescent="0.25">
      <c r="C31401" s="160" t="s">
        <v>549</v>
      </c>
      <c r="D31401" s="161">
        <v>625.44000000000005</v>
      </c>
    </row>
    <row r="31402" spans="3:4" ht="15" hidden="1" customHeight="1" x14ac:dyDescent="0.25">
      <c r="C31402" s="158" t="s">
        <v>550</v>
      </c>
      <c r="D31402" s="159">
        <v>1072.25</v>
      </c>
    </row>
    <row r="31403" spans="3:4" ht="15" hidden="1" customHeight="1" x14ac:dyDescent="0.25">
      <c r="C31403" s="160" t="s">
        <v>555</v>
      </c>
      <c r="D31403" s="161">
        <v>929.32</v>
      </c>
    </row>
    <row r="31404" spans="3:4" ht="15" hidden="1" customHeight="1" x14ac:dyDescent="0.25">
      <c r="C31404" s="158" t="s">
        <v>543</v>
      </c>
      <c r="D31404" s="159">
        <v>1037.6099999999999</v>
      </c>
    </row>
    <row r="31405" spans="3:4" ht="15" hidden="1" customHeight="1" x14ac:dyDescent="0.25">
      <c r="C31405" s="160" t="s">
        <v>539</v>
      </c>
      <c r="D31405" s="161">
        <v>807.41</v>
      </c>
    </row>
    <row r="31406" spans="3:4" ht="15" hidden="1" customHeight="1" x14ac:dyDescent="0.25">
      <c r="C31406" s="158" t="s">
        <v>555</v>
      </c>
      <c r="D31406" s="159">
        <v>584.9</v>
      </c>
    </row>
    <row r="31407" spans="3:4" ht="15" hidden="1" customHeight="1" x14ac:dyDescent="0.25">
      <c r="C31407" s="160" t="s">
        <v>542</v>
      </c>
      <c r="D31407" s="161">
        <v>280.5</v>
      </c>
    </row>
    <row r="31408" spans="3:4" ht="15" hidden="1" customHeight="1" x14ac:dyDescent="0.25">
      <c r="C31408" s="158" t="s">
        <v>551</v>
      </c>
      <c r="D31408" s="159">
        <v>78.75</v>
      </c>
    </row>
    <row r="31409" spans="3:4" ht="15" hidden="1" customHeight="1" x14ac:dyDescent="0.25">
      <c r="C31409" s="160" t="s">
        <v>308</v>
      </c>
      <c r="D31409" s="161">
        <v>561.95000000000005</v>
      </c>
    </row>
    <row r="31410" spans="3:4" ht="15" hidden="1" customHeight="1" x14ac:dyDescent="0.25">
      <c r="C31410" s="158" t="s">
        <v>552</v>
      </c>
      <c r="D31410" s="159">
        <v>142.36000000000001</v>
      </c>
    </row>
    <row r="31411" spans="3:4" ht="15" hidden="1" customHeight="1" x14ac:dyDescent="0.25">
      <c r="C31411" s="160" t="s">
        <v>549</v>
      </c>
      <c r="D31411" s="161">
        <v>117.22</v>
      </c>
    </row>
    <row r="31412" spans="3:4" ht="15" hidden="1" customHeight="1" x14ac:dyDescent="0.25">
      <c r="C31412" s="158" t="s">
        <v>545</v>
      </c>
      <c r="D31412" s="159">
        <v>190.14</v>
      </c>
    </row>
    <row r="31413" spans="3:4" ht="15" hidden="1" customHeight="1" x14ac:dyDescent="0.25">
      <c r="C31413" s="160" t="s">
        <v>550</v>
      </c>
      <c r="D31413" s="161">
        <v>1181.04</v>
      </c>
    </row>
    <row r="31414" spans="3:4" ht="15" hidden="1" customHeight="1" x14ac:dyDescent="0.25">
      <c r="C31414" s="158" t="s">
        <v>550</v>
      </c>
      <c r="D31414" s="159">
        <v>174.17</v>
      </c>
    </row>
    <row r="31415" spans="3:4" ht="15" hidden="1" customHeight="1" x14ac:dyDescent="0.25">
      <c r="C31415" s="160" t="s">
        <v>540</v>
      </c>
      <c r="D31415" s="161">
        <v>717.34</v>
      </c>
    </row>
    <row r="31416" spans="3:4" ht="15" hidden="1" customHeight="1" x14ac:dyDescent="0.25">
      <c r="C31416" s="158" t="s">
        <v>312</v>
      </c>
      <c r="D31416" s="159">
        <v>988.53</v>
      </c>
    </row>
    <row r="31417" spans="3:4" ht="15" hidden="1" customHeight="1" x14ac:dyDescent="0.25">
      <c r="C31417" s="160" t="s">
        <v>309</v>
      </c>
      <c r="D31417" s="161">
        <v>583.71</v>
      </c>
    </row>
    <row r="31418" spans="3:4" ht="15" hidden="1" customHeight="1" x14ac:dyDescent="0.25">
      <c r="C31418" s="158" t="s">
        <v>553</v>
      </c>
      <c r="D31418" s="159">
        <v>1146.82</v>
      </c>
    </row>
    <row r="31419" spans="3:4" ht="15" hidden="1" customHeight="1" x14ac:dyDescent="0.25">
      <c r="C31419" s="160" t="s">
        <v>551</v>
      </c>
      <c r="D31419" s="161">
        <v>788.63</v>
      </c>
    </row>
    <row r="31420" spans="3:4" ht="15" hidden="1" customHeight="1" x14ac:dyDescent="0.25">
      <c r="C31420" s="158" t="s">
        <v>312</v>
      </c>
      <c r="D31420" s="159">
        <v>732.06</v>
      </c>
    </row>
    <row r="31421" spans="3:4" ht="15" hidden="1" customHeight="1" x14ac:dyDescent="0.25">
      <c r="C31421" s="160" t="s">
        <v>543</v>
      </c>
      <c r="D31421" s="161">
        <v>952.47</v>
      </c>
    </row>
    <row r="31422" spans="3:4" ht="15" hidden="1" customHeight="1" x14ac:dyDescent="0.25">
      <c r="C31422" s="158" t="s">
        <v>549</v>
      </c>
      <c r="D31422" s="159">
        <v>804.18</v>
      </c>
    </row>
    <row r="31423" spans="3:4" ht="15" hidden="1" customHeight="1" x14ac:dyDescent="0.25">
      <c r="C31423" s="160" t="s">
        <v>312</v>
      </c>
      <c r="D31423" s="161">
        <v>429.87</v>
      </c>
    </row>
    <row r="31424" spans="3:4" ht="15" hidden="1" customHeight="1" x14ac:dyDescent="0.25">
      <c r="C31424" s="158" t="s">
        <v>539</v>
      </c>
      <c r="D31424" s="159">
        <v>399.53</v>
      </c>
    </row>
    <row r="31425" spans="3:4" ht="15" hidden="1" customHeight="1" x14ac:dyDescent="0.25">
      <c r="C31425" s="160" t="s">
        <v>542</v>
      </c>
      <c r="D31425" s="161">
        <v>403.22</v>
      </c>
    </row>
    <row r="31426" spans="3:4" ht="15" hidden="1" customHeight="1" x14ac:dyDescent="0.25">
      <c r="C31426" s="158" t="s">
        <v>312</v>
      </c>
      <c r="D31426" s="159">
        <v>649.6</v>
      </c>
    </row>
    <row r="31427" spans="3:4" ht="15" hidden="1" customHeight="1" x14ac:dyDescent="0.25">
      <c r="C31427" s="160" t="s">
        <v>540</v>
      </c>
      <c r="D31427" s="161">
        <v>369.06</v>
      </c>
    </row>
    <row r="31428" spans="3:4" ht="15" hidden="1" customHeight="1" x14ac:dyDescent="0.25">
      <c r="C31428" s="158" t="s">
        <v>552</v>
      </c>
      <c r="D31428" s="159">
        <v>452.36</v>
      </c>
    </row>
    <row r="31429" spans="3:4" ht="15" hidden="1" customHeight="1" x14ac:dyDescent="0.25">
      <c r="C31429" s="160" t="s">
        <v>547</v>
      </c>
      <c r="D31429" s="161">
        <v>115.94</v>
      </c>
    </row>
    <row r="31430" spans="3:4" ht="15" hidden="1" customHeight="1" x14ac:dyDescent="0.25">
      <c r="C31430" s="158" t="s">
        <v>552</v>
      </c>
      <c r="D31430" s="159">
        <v>1141.18</v>
      </c>
    </row>
    <row r="31431" spans="3:4" ht="15" hidden="1" customHeight="1" x14ac:dyDescent="0.25">
      <c r="C31431" s="160" t="s">
        <v>549</v>
      </c>
      <c r="D31431" s="161">
        <v>854.82</v>
      </c>
    </row>
    <row r="31432" spans="3:4" ht="15" hidden="1" customHeight="1" x14ac:dyDescent="0.25">
      <c r="C31432" s="158" t="s">
        <v>539</v>
      </c>
      <c r="D31432" s="159">
        <v>251.6</v>
      </c>
    </row>
    <row r="31433" spans="3:4" ht="15" hidden="1" customHeight="1" x14ac:dyDescent="0.25">
      <c r="C31433" s="160" t="s">
        <v>545</v>
      </c>
      <c r="D31433" s="161">
        <v>63.15</v>
      </c>
    </row>
    <row r="31434" spans="3:4" ht="15" hidden="1" customHeight="1" x14ac:dyDescent="0.25">
      <c r="C31434" s="158" t="s">
        <v>541</v>
      </c>
      <c r="D31434" s="159">
        <v>968.46</v>
      </c>
    </row>
    <row r="31435" spans="3:4" ht="15" hidden="1" customHeight="1" x14ac:dyDescent="0.25">
      <c r="C31435" s="160" t="s">
        <v>555</v>
      </c>
      <c r="D31435" s="161">
        <v>276.08</v>
      </c>
    </row>
    <row r="31436" spans="3:4" ht="15" hidden="1" customHeight="1" x14ac:dyDescent="0.25">
      <c r="C31436" s="158" t="s">
        <v>546</v>
      </c>
      <c r="D31436" s="159">
        <v>697.94</v>
      </c>
    </row>
    <row r="31437" spans="3:4" ht="15" hidden="1" customHeight="1" x14ac:dyDescent="0.25">
      <c r="C31437" s="160" t="s">
        <v>549</v>
      </c>
      <c r="D31437" s="161">
        <v>521.21</v>
      </c>
    </row>
    <row r="31438" spans="3:4" ht="15" hidden="1" customHeight="1" x14ac:dyDescent="0.25">
      <c r="C31438" s="158" t="s">
        <v>553</v>
      </c>
      <c r="D31438" s="159">
        <v>1108.43</v>
      </c>
    </row>
    <row r="31439" spans="3:4" ht="15" hidden="1" customHeight="1" x14ac:dyDescent="0.25">
      <c r="C31439" s="160" t="s">
        <v>547</v>
      </c>
      <c r="D31439" s="161">
        <v>728.19</v>
      </c>
    </row>
    <row r="31440" spans="3:4" ht="15" hidden="1" customHeight="1" x14ac:dyDescent="0.25">
      <c r="C31440" s="158" t="s">
        <v>547</v>
      </c>
      <c r="D31440" s="159">
        <v>587.55999999999995</v>
      </c>
    </row>
    <row r="31441" spans="3:4" ht="15" hidden="1" customHeight="1" x14ac:dyDescent="0.25">
      <c r="C31441" s="160" t="s">
        <v>552</v>
      </c>
      <c r="D31441" s="161">
        <v>282.92</v>
      </c>
    </row>
    <row r="31442" spans="3:4" ht="15" hidden="1" customHeight="1" x14ac:dyDescent="0.25">
      <c r="C31442" s="158" t="s">
        <v>552</v>
      </c>
      <c r="D31442" s="159">
        <v>393.1</v>
      </c>
    </row>
    <row r="31443" spans="3:4" ht="15" hidden="1" customHeight="1" x14ac:dyDescent="0.25">
      <c r="C31443" s="160" t="s">
        <v>545</v>
      </c>
      <c r="D31443" s="161">
        <v>717.81</v>
      </c>
    </row>
    <row r="31444" spans="3:4" ht="15" hidden="1" customHeight="1" x14ac:dyDescent="0.25">
      <c r="C31444" s="158" t="s">
        <v>546</v>
      </c>
      <c r="D31444" s="159">
        <v>351.76</v>
      </c>
    </row>
    <row r="31445" spans="3:4" ht="15" hidden="1" customHeight="1" x14ac:dyDescent="0.25">
      <c r="C31445" s="160" t="s">
        <v>557</v>
      </c>
      <c r="D31445" s="161">
        <v>409.87</v>
      </c>
    </row>
    <row r="31446" spans="3:4" ht="15" hidden="1" customHeight="1" x14ac:dyDescent="0.25">
      <c r="C31446" s="158" t="s">
        <v>551</v>
      </c>
      <c r="D31446" s="159">
        <v>672.81</v>
      </c>
    </row>
    <row r="31447" spans="3:4" ht="15" hidden="1" customHeight="1" x14ac:dyDescent="0.25">
      <c r="C31447" s="160" t="s">
        <v>540</v>
      </c>
      <c r="D31447" s="161">
        <v>331.92</v>
      </c>
    </row>
    <row r="31448" spans="3:4" ht="15" hidden="1" customHeight="1" x14ac:dyDescent="0.25">
      <c r="C31448" s="158" t="s">
        <v>554</v>
      </c>
      <c r="D31448" s="159">
        <v>958.48</v>
      </c>
    </row>
    <row r="31449" spans="3:4" ht="15" hidden="1" customHeight="1" x14ac:dyDescent="0.25">
      <c r="C31449" s="160" t="s">
        <v>547</v>
      </c>
      <c r="D31449" s="161">
        <v>382.93</v>
      </c>
    </row>
    <row r="31450" spans="3:4" ht="15" hidden="1" customHeight="1" x14ac:dyDescent="0.25">
      <c r="C31450" s="158" t="s">
        <v>312</v>
      </c>
      <c r="D31450" s="159">
        <v>814.74</v>
      </c>
    </row>
    <row r="31451" spans="3:4" ht="15" hidden="1" customHeight="1" x14ac:dyDescent="0.25">
      <c r="C31451" s="160" t="s">
        <v>545</v>
      </c>
      <c r="D31451" s="161">
        <v>889.51</v>
      </c>
    </row>
    <row r="31452" spans="3:4" ht="15" hidden="1" customHeight="1" x14ac:dyDescent="0.25">
      <c r="C31452" s="158" t="s">
        <v>546</v>
      </c>
      <c r="D31452" s="159">
        <v>1272.1600000000001</v>
      </c>
    </row>
    <row r="31453" spans="3:4" ht="15" hidden="1" customHeight="1" x14ac:dyDescent="0.25">
      <c r="C31453" s="160" t="s">
        <v>308</v>
      </c>
      <c r="D31453" s="161">
        <v>1035.76</v>
      </c>
    </row>
    <row r="31454" spans="3:4" ht="15" hidden="1" customHeight="1" x14ac:dyDescent="0.25">
      <c r="C31454" s="158" t="s">
        <v>541</v>
      </c>
      <c r="D31454" s="159">
        <v>386.96</v>
      </c>
    </row>
    <row r="31455" spans="3:4" ht="15" hidden="1" customHeight="1" x14ac:dyDescent="0.25">
      <c r="C31455" s="160" t="s">
        <v>539</v>
      </c>
      <c r="D31455" s="161">
        <v>462.78</v>
      </c>
    </row>
    <row r="31456" spans="3:4" ht="15" hidden="1" customHeight="1" x14ac:dyDescent="0.25">
      <c r="C31456" s="158" t="s">
        <v>543</v>
      </c>
      <c r="D31456" s="159">
        <v>861.69</v>
      </c>
    </row>
    <row r="31457" spans="3:4" ht="15" hidden="1" customHeight="1" x14ac:dyDescent="0.25">
      <c r="C31457" s="160" t="s">
        <v>553</v>
      </c>
      <c r="D31457" s="161">
        <v>108.94</v>
      </c>
    </row>
    <row r="31458" spans="3:4" ht="15" hidden="1" customHeight="1" x14ac:dyDescent="0.25">
      <c r="C31458" s="158" t="s">
        <v>309</v>
      </c>
      <c r="D31458" s="159">
        <v>153.63</v>
      </c>
    </row>
    <row r="31459" spans="3:4" ht="15" hidden="1" customHeight="1" x14ac:dyDescent="0.25">
      <c r="C31459" s="160" t="s">
        <v>550</v>
      </c>
      <c r="D31459" s="161">
        <v>959.67</v>
      </c>
    </row>
    <row r="31460" spans="3:4" ht="15" hidden="1" customHeight="1" x14ac:dyDescent="0.25">
      <c r="C31460" s="158" t="s">
        <v>548</v>
      </c>
      <c r="D31460" s="159">
        <v>444.26</v>
      </c>
    </row>
    <row r="31461" spans="3:4" ht="15" hidden="1" customHeight="1" x14ac:dyDescent="0.25">
      <c r="C31461" s="160" t="s">
        <v>547</v>
      </c>
      <c r="D31461" s="161">
        <v>431.05</v>
      </c>
    </row>
    <row r="31462" spans="3:4" ht="15" hidden="1" customHeight="1" x14ac:dyDescent="0.25">
      <c r="C31462" s="158" t="s">
        <v>309</v>
      </c>
      <c r="D31462" s="159">
        <v>504.91</v>
      </c>
    </row>
    <row r="31463" spans="3:4" ht="15" hidden="1" customHeight="1" x14ac:dyDescent="0.25">
      <c r="C31463" s="160" t="s">
        <v>309</v>
      </c>
      <c r="D31463" s="161">
        <v>440.52</v>
      </c>
    </row>
    <row r="31464" spans="3:4" ht="15" hidden="1" customHeight="1" x14ac:dyDescent="0.25">
      <c r="C31464" s="158" t="s">
        <v>545</v>
      </c>
      <c r="D31464" s="159">
        <v>986.61</v>
      </c>
    </row>
    <row r="31465" spans="3:4" ht="15" hidden="1" customHeight="1" x14ac:dyDescent="0.25">
      <c r="C31465" s="160" t="s">
        <v>558</v>
      </c>
      <c r="D31465" s="161">
        <v>963.91</v>
      </c>
    </row>
    <row r="31466" spans="3:4" ht="15" hidden="1" customHeight="1" x14ac:dyDescent="0.25">
      <c r="C31466" s="158" t="s">
        <v>543</v>
      </c>
      <c r="D31466" s="159">
        <v>260.58999999999997</v>
      </c>
    </row>
    <row r="31467" spans="3:4" ht="15" hidden="1" customHeight="1" x14ac:dyDescent="0.25">
      <c r="C31467" s="160" t="s">
        <v>542</v>
      </c>
      <c r="D31467" s="161">
        <v>339.82</v>
      </c>
    </row>
    <row r="31468" spans="3:4" ht="15" hidden="1" customHeight="1" x14ac:dyDescent="0.25">
      <c r="C31468" s="158" t="s">
        <v>543</v>
      </c>
      <c r="D31468" s="159">
        <v>1094.92</v>
      </c>
    </row>
    <row r="31469" spans="3:4" ht="15" hidden="1" customHeight="1" x14ac:dyDescent="0.25">
      <c r="C31469" s="160" t="s">
        <v>546</v>
      </c>
      <c r="D31469" s="161">
        <v>936.43</v>
      </c>
    </row>
    <row r="31470" spans="3:4" ht="15" hidden="1" customHeight="1" x14ac:dyDescent="0.25">
      <c r="C31470" s="158" t="s">
        <v>552</v>
      </c>
      <c r="D31470" s="159">
        <v>312.51</v>
      </c>
    </row>
    <row r="31471" spans="3:4" ht="15" hidden="1" customHeight="1" x14ac:dyDescent="0.25">
      <c r="C31471" s="160" t="s">
        <v>552</v>
      </c>
      <c r="D31471" s="161">
        <v>765.71</v>
      </c>
    </row>
    <row r="31472" spans="3:4" ht="15" hidden="1" customHeight="1" x14ac:dyDescent="0.25">
      <c r="C31472" s="158" t="s">
        <v>555</v>
      </c>
      <c r="D31472" s="159">
        <v>689.24</v>
      </c>
    </row>
    <row r="31473" spans="3:4" ht="15" hidden="1" customHeight="1" x14ac:dyDescent="0.25">
      <c r="C31473" s="160" t="s">
        <v>558</v>
      </c>
      <c r="D31473" s="161">
        <v>274.48</v>
      </c>
    </row>
    <row r="31474" spans="3:4" ht="15" hidden="1" customHeight="1" x14ac:dyDescent="0.25">
      <c r="C31474" s="158" t="s">
        <v>551</v>
      </c>
      <c r="D31474" s="159">
        <v>376.65</v>
      </c>
    </row>
    <row r="31475" spans="3:4" ht="15" hidden="1" customHeight="1" x14ac:dyDescent="0.25">
      <c r="C31475" s="160" t="s">
        <v>554</v>
      </c>
      <c r="D31475" s="161">
        <v>665.52</v>
      </c>
    </row>
    <row r="31476" spans="3:4" ht="15" hidden="1" customHeight="1" x14ac:dyDescent="0.25">
      <c r="C31476" s="158" t="s">
        <v>542</v>
      </c>
      <c r="D31476" s="159">
        <v>984.14</v>
      </c>
    </row>
    <row r="31477" spans="3:4" ht="15" hidden="1" customHeight="1" x14ac:dyDescent="0.25">
      <c r="C31477" s="160" t="s">
        <v>540</v>
      </c>
      <c r="D31477" s="161">
        <v>1273.8</v>
      </c>
    </row>
    <row r="31478" spans="3:4" ht="15" hidden="1" customHeight="1" x14ac:dyDescent="0.25">
      <c r="C31478" s="158" t="s">
        <v>540</v>
      </c>
      <c r="D31478" s="159">
        <v>534.21</v>
      </c>
    </row>
    <row r="31479" spans="3:4" ht="15" hidden="1" customHeight="1" x14ac:dyDescent="0.25">
      <c r="C31479" s="160" t="s">
        <v>553</v>
      </c>
      <c r="D31479" s="161">
        <v>732.46</v>
      </c>
    </row>
    <row r="31480" spans="3:4" ht="15" hidden="1" customHeight="1" x14ac:dyDescent="0.25">
      <c r="C31480" s="158" t="s">
        <v>557</v>
      </c>
      <c r="D31480" s="159">
        <v>996.64</v>
      </c>
    </row>
    <row r="31481" spans="3:4" ht="15" hidden="1" customHeight="1" x14ac:dyDescent="0.25">
      <c r="C31481" s="160" t="s">
        <v>549</v>
      </c>
      <c r="D31481" s="161">
        <v>108.65</v>
      </c>
    </row>
    <row r="31482" spans="3:4" ht="15" hidden="1" customHeight="1" x14ac:dyDescent="0.25">
      <c r="C31482" s="158" t="s">
        <v>553</v>
      </c>
      <c r="D31482" s="159">
        <v>463.83</v>
      </c>
    </row>
    <row r="31483" spans="3:4" ht="15" hidden="1" customHeight="1" x14ac:dyDescent="0.25">
      <c r="C31483" s="160" t="s">
        <v>543</v>
      </c>
      <c r="D31483" s="161">
        <v>772.12</v>
      </c>
    </row>
    <row r="31484" spans="3:4" ht="15" hidden="1" customHeight="1" x14ac:dyDescent="0.25">
      <c r="C31484" s="158" t="s">
        <v>549</v>
      </c>
      <c r="D31484" s="159">
        <v>625.72</v>
      </c>
    </row>
    <row r="31485" spans="3:4" ht="15" hidden="1" customHeight="1" x14ac:dyDescent="0.25">
      <c r="C31485" s="160" t="s">
        <v>544</v>
      </c>
      <c r="D31485" s="161">
        <v>699.48</v>
      </c>
    </row>
    <row r="31486" spans="3:4" ht="15" hidden="1" customHeight="1" x14ac:dyDescent="0.25">
      <c r="C31486" s="158" t="s">
        <v>543</v>
      </c>
      <c r="D31486" s="159">
        <v>429.7</v>
      </c>
    </row>
    <row r="31487" spans="3:4" ht="15" hidden="1" customHeight="1" x14ac:dyDescent="0.25">
      <c r="C31487" s="160" t="s">
        <v>553</v>
      </c>
      <c r="D31487" s="161">
        <v>473.38</v>
      </c>
    </row>
    <row r="31488" spans="3:4" ht="15" hidden="1" customHeight="1" x14ac:dyDescent="0.25">
      <c r="C31488" s="158" t="s">
        <v>308</v>
      </c>
      <c r="D31488" s="159">
        <v>267.45999999999998</v>
      </c>
    </row>
    <row r="31489" spans="3:4" ht="15" hidden="1" customHeight="1" x14ac:dyDescent="0.25">
      <c r="C31489" s="160" t="s">
        <v>555</v>
      </c>
      <c r="D31489" s="161">
        <v>433.76</v>
      </c>
    </row>
    <row r="31490" spans="3:4" ht="15" hidden="1" customHeight="1" x14ac:dyDescent="0.25">
      <c r="C31490" s="158" t="s">
        <v>542</v>
      </c>
      <c r="D31490" s="159">
        <v>1246.95</v>
      </c>
    </row>
    <row r="31491" spans="3:4" ht="15" hidden="1" customHeight="1" x14ac:dyDescent="0.25">
      <c r="C31491" s="160" t="s">
        <v>307</v>
      </c>
      <c r="D31491" s="161">
        <v>1112.6400000000001</v>
      </c>
    </row>
    <row r="31492" spans="3:4" ht="15" hidden="1" customHeight="1" x14ac:dyDescent="0.25">
      <c r="C31492" s="158" t="s">
        <v>546</v>
      </c>
      <c r="D31492" s="159">
        <v>956.54</v>
      </c>
    </row>
    <row r="31493" spans="3:4" ht="15" hidden="1" customHeight="1" x14ac:dyDescent="0.25">
      <c r="C31493" s="160" t="s">
        <v>552</v>
      </c>
      <c r="D31493" s="161">
        <v>486.6</v>
      </c>
    </row>
    <row r="31494" spans="3:4" ht="15" hidden="1" customHeight="1" x14ac:dyDescent="0.25">
      <c r="C31494" s="158" t="s">
        <v>309</v>
      </c>
      <c r="D31494" s="159">
        <v>60.25</v>
      </c>
    </row>
    <row r="31495" spans="3:4" ht="15" hidden="1" customHeight="1" x14ac:dyDescent="0.25">
      <c r="C31495" s="160" t="s">
        <v>550</v>
      </c>
      <c r="D31495" s="161">
        <v>176.18</v>
      </c>
    </row>
    <row r="31496" spans="3:4" ht="15" hidden="1" customHeight="1" x14ac:dyDescent="0.25">
      <c r="C31496" s="158" t="s">
        <v>545</v>
      </c>
      <c r="D31496" s="159">
        <v>125.78</v>
      </c>
    </row>
    <row r="31497" spans="3:4" ht="15" hidden="1" customHeight="1" x14ac:dyDescent="0.25">
      <c r="C31497" s="160" t="s">
        <v>539</v>
      </c>
      <c r="D31497" s="161">
        <v>754.09</v>
      </c>
    </row>
    <row r="31498" spans="3:4" ht="15" hidden="1" customHeight="1" x14ac:dyDescent="0.25">
      <c r="C31498" s="158" t="s">
        <v>541</v>
      </c>
      <c r="D31498" s="159">
        <v>685.41</v>
      </c>
    </row>
    <row r="31499" spans="3:4" ht="15" hidden="1" customHeight="1" x14ac:dyDescent="0.25">
      <c r="C31499" s="160" t="s">
        <v>308</v>
      </c>
      <c r="D31499" s="161">
        <v>702.62</v>
      </c>
    </row>
    <row r="31500" spans="3:4" ht="15" hidden="1" customHeight="1" x14ac:dyDescent="0.25">
      <c r="C31500" s="158" t="s">
        <v>543</v>
      </c>
      <c r="D31500" s="159">
        <v>466.62</v>
      </c>
    </row>
    <row r="31501" spans="3:4" ht="15" hidden="1" customHeight="1" x14ac:dyDescent="0.25">
      <c r="C31501" s="160" t="s">
        <v>553</v>
      </c>
      <c r="D31501" s="161">
        <v>850.45</v>
      </c>
    </row>
    <row r="31502" spans="3:4" ht="15" hidden="1" customHeight="1" x14ac:dyDescent="0.25">
      <c r="C31502" s="158" t="s">
        <v>544</v>
      </c>
      <c r="D31502" s="159">
        <v>1292.8</v>
      </c>
    </row>
    <row r="31503" spans="3:4" ht="15" hidden="1" customHeight="1" x14ac:dyDescent="0.25">
      <c r="C31503" s="160" t="s">
        <v>543</v>
      </c>
      <c r="D31503" s="161">
        <v>533.91999999999996</v>
      </c>
    </row>
    <row r="31504" spans="3:4" ht="15" hidden="1" customHeight="1" x14ac:dyDescent="0.25">
      <c r="C31504" s="158" t="s">
        <v>546</v>
      </c>
      <c r="D31504" s="159">
        <v>542.34</v>
      </c>
    </row>
    <row r="31505" spans="3:4" ht="15" hidden="1" customHeight="1" x14ac:dyDescent="0.25">
      <c r="C31505" s="160" t="s">
        <v>312</v>
      </c>
      <c r="D31505" s="161">
        <v>903.2</v>
      </c>
    </row>
    <row r="31506" spans="3:4" ht="15" hidden="1" customHeight="1" x14ac:dyDescent="0.25">
      <c r="C31506" s="158" t="s">
        <v>539</v>
      </c>
      <c r="D31506" s="159">
        <v>509.27</v>
      </c>
    </row>
    <row r="31507" spans="3:4" ht="15" hidden="1" customHeight="1" x14ac:dyDescent="0.25">
      <c r="C31507" s="160" t="s">
        <v>549</v>
      </c>
      <c r="D31507" s="161">
        <v>973.77</v>
      </c>
    </row>
    <row r="31508" spans="3:4" ht="15" hidden="1" customHeight="1" x14ac:dyDescent="0.25">
      <c r="C31508" s="158" t="s">
        <v>558</v>
      </c>
      <c r="D31508" s="159">
        <v>397.16</v>
      </c>
    </row>
    <row r="31509" spans="3:4" ht="15" hidden="1" customHeight="1" x14ac:dyDescent="0.25">
      <c r="C31509" s="160" t="s">
        <v>309</v>
      </c>
      <c r="D31509" s="161">
        <v>583.32000000000005</v>
      </c>
    </row>
    <row r="31510" spans="3:4" ht="15" hidden="1" customHeight="1" x14ac:dyDescent="0.25">
      <c r="C31510" s="158" t="s">
        <v>555</v>
      </c>
      <c r="D31510" s="159">
        <v>1229.83</v>
      </c>
    </row>
    <row r="31511" spans="3:4" ht="15" hidden="1" customHeight="1" x14ac:dyDescent="0.25">
      <c r="C31511" s="160" t="s">
        <v>542</v>
      </c>
      <c r="D31511" s="161">
        <v>978.09</v>
      </c>
    </row>
    <row r="31512" spans="3:4" ht="15" hidden="1" customHeight="1" x14ac:dyDescent="0.25">
      <c r="C31512" s="158" t="s">
        <v>552</v>
      </c>
      <c r="D31512" s="159">
        <v>525.05999999999995</v>
      </c>
    </row>
    <row r="31513" spans="3:4" ht="15" hidden="1" customHeight="1" x14ac:dyDescent="0.25">
      <c r="C31513" s="160" t="s">
        <v>545</v>
      </c>
      <c r="D31513" s="161">
        <v>771.12</v>
      </c>
    </row>
    <row r="31514" spans="3:4" ht="15" hidden="1" customHeight="1" x14ac:dyDescent="0.25">
      <c r="C31514" s="158" t="s">
        <v>547</v>
      </c>
      <c r="D31514" s="159">
        <v>680.27</v>
      </c>
    </row>
    <row r="31515" spans="3:4" ht="15" hidden="1" customHeight="1" x14ac:dyDescent="0.25">
      <c r="C31515" s="160" t="s">
        <v>307</v>
      </c>
      <c r="D31515" s="161">
        <v>159.59</v>
      </c>
    </row>
    <row r="31516" spans="3:4" ht="15" hidden="1" customHeight="1" x14ac:dyDescent="0.25">
      <c r="C31516" s="158" t="s">
        <v>557</v>
      </c>
      <c r="D31516" s="159">
        <v>540.54999999999995</v>
      </c>
    </row>
    <row r="31517" spans="3:4" ht="15" hidden="1" customHeight="1" x14ac:dyDescent="0.25">
      <c r="C31517" s="160" t="s">
        <v>551</v>
      </c>
      <c r="D31517" s="161">
        <v>765.07</v>
      </c>
    </row>
    <row r="31518" spans="3:4" ht="15" hidden="1" customHeight="1" x14ac:dyDescent="0.25">
      <c r="C31518" s="158" t="s">
        <v>551</v>
      </c>
      <c r="D31518" s="159">
        <v>913.71</v>
      </c>
    </row>
    <row r="31519" spans="3:4" ht="15" hidden="1" customHeight="1" x14ac:dyDescent="0.25">
      <c r="C31519" s="160" t="s">
        <v>548</v>
      </c>
      <c r="D31519" s="161">
        <v>205.48</v>
      </c>
    </row>
    <row r="31520" spans="3:4" ht="15" hidden="1" customHeight="1" x14ac:dyDescent="0.25">
      <c r="C31520" s="158" t="s">
        <v>552</v>
      </c>
      <c r="D31520" s="159">
        <v>412.47</v>
      </c>
    </row>
    <row r="31521" spans="3:4" ht="15" hidden="1" customHeight="1" x14ac:dyDescent="0.25">
      <c r="C31521" s="160" t="s">
        <v>307</v>
      </c>
      <c r="D31521" s="161">
        <v>891.36</v>
      </c>
    </row>
    <row r="31522" spans="3:4" ht="15" hidden="1" customHeight="1" x14ac:dyDescent="0.25">
      <c r="C31522" s="158" t="s">
        <v>558</v>
      </c>
      <c r="D31522" s="159">
        <v>84.2</v>
      </c>
    </row>
    <row r="31523" spans="3:4" ht="15" hidden="1" customHeight="1" x14ac:dyDescent="0.25">
      <c r="C31523" s="160" t="s">
        <v>553</v>
      </c>
      <c r="D31523" s="161">
        <v>1234.95</v>
      </c>
    </row>
    <row r="31524" spans="3:4" ht="15" hidden="1" customHeight="1" x14ac:dyDescent="0.25">
      <c r="C31524" s="158" t="s">
        <v>545</v>
      </c>
      <c r="D31524" s="159">
        <v>772.75</v>
      </c>
    </row>
    <row r="31525" spans="3:4" ht="15" hidden="1" customHeight="1" x14ac:dyDescent="0.25">
      <c r="C31525" s="160" t="s">
        <v>558</v>
      </c>
      <c r="D31525" s="161">
        <v>846.14</v>
      </c>
    </row>
    <row r="31526" spans="3:4" ht="15" hidden="1" customHeight="1" x14ac:dyDescent="0.25">
      <c r="C31526" s="158" t="s">
        <v>541</v>
      </c>
      <c r="D31526" s="159">
        <v>635.25</v>
      </c>
    </row>
    <row r="31527" spans="3:4" ht="15" hidden="1" customHeight="1" x14ac:dyDescent="0.25">
      <c r="C31527" s="160" t="s">
        <v>545</v>
      </c>
      <c r="D31527" s="161">
        <v>1276.77</v>
      </c>
    </row>
    <row r="31528" spans="3:4" ht="15" hidden="1" customHeight="1" x14ac:dyDescent="0.25">
      <c r="C31528" s="158" t="s">
        <v>542</v>
      </c>
      <c r="D31528" s="159">
        <v>496.01</v>
      </c>
    </row>
    <row r="31529" spans="3:4" ht="15" hidden="1" customHeight="1" x14ac:dyDescent="0.25">
      <c r="C31529" s="160" t="s">
        <v>547</v>
      </c>
      <c r="D31529" s="161">
        <v>145.15</v>
      </c>
    </row>
    <row r="31530" spans="3:4" ht="15" hidden="1" customHeight="1" x14ac:dyDescent="0.25">
      <c r="C31530" s="158" t="s">
        <v>548</v>
      </c>
      <c r="D31530" s="159">
        <v>430.65</v>
      </c>
    </row>
    <row r="31531" spans="3:4" ht="15" hidden="1" customHeight="1" x14ac:dyDescent="0.25">
      <c r="C31531" s="160" t="s">
        <v>558</v>
      </c>
      <c r="D31531" s="161">
        <v>573.27</v>
      </c>
    </row>
    <row r="31532" spans="3:4" ht="15" hidden="1" customHeight="1" x14ac:dyDescent="0.25">
      <c r="C31532" s="158" t="s">
        <v>546</v>
      </c>
      <c r="D31532" s="159">
        <v>348.76</v>
      </c>
    </row>
    <row r="31533" spans="3:4" ht="15" hidden="1" customHeight="1" x14ac:dyDescent="0.25">
      <c r="C31533" s="160" t="s">
        <v>543</v>
      </c>
      <c r="D31533" s="161">
        <v>402.66</v>
      </c>
    </row>
    <row r="31534" spans="3:4" ht="15" hidden="1" customHeight="1" x14ac:dyDescent="0.25">
      <c r="C31534" s="158" t="s">
        <v>545</v>
      </c>
      <c r="D31534" s="159">
        <v>777.28</v>
      </c>
    </row>
    <row r="31535" spans="3:4" ht="15" hidden="1" customHeight="1" x14ac:dyDescent="0.25">
      <c r="C31535" s="160" t="s">
        <v>551</v>
      </c>
      <c r="D31535" s="161">
        <v>971.72</v>
      </c>
    </row>
    <row r="31536" spans="3:4" ht="15" hidden="1" customHeight="1" x14ac:dyDescent="0.25">
      <c r="C31536" s="158" t="s">
        <v>552</v>
      </c>
      <c r="D31536" s="159">
        <v>334.27</v>
      </c>
    </row>
    <row r="31537" spans="3:4" ht="15" hidden="1" customHeight="1" x14ac:dyDescent="0.25">
      <c r="C31537" s="160" t="s">
        <v>308</v>
      </c>
      <c r="D31537" s="161">
        <v>31</v>
      </c>
    </row>
    <row r="31538" spans="3:4" ht="15" hidden="1" customHeight="1" x14ac:dyDescent="0.25">
      <c r="C31538" s="158" t="s">
        <v>553</v>
      </c>
      <c r="D31538" s="159">
        <v>977.48</v>
      </c>
    </row>
    <row r="31539" spans="3:4" ht="15" hidden="1" customHeight="1" x14ac:dyDescent="0.25">
      <c r="C31539" s="160" t="s">
        <v>551</v>
      </c>
      <c r="D31539" s="161">
        <v>26.65</v>
      </c>
    </row>
    <row r="31540" spans="3:4" ht="15" hidden="1" customHeight="1" x14ac:dyDescent="0.25">
      <c r="C31540" s="158" t="s">
        <v>557</v>
      </c>
      <c r="D31540" s="159">
        <v>820.89</v>
      </c>
    </row>
    <row r="31541" spans="3:4" ht="15" hidden="1" customHeight="1" x14ac:dyDescent="0.25">
      <c r="C31541" s="160" t="s">
        <v>550</v>
      </c>
      <c r="D31541" s="161">
        <v>655.67</v>
      </c>
    </row>
    <row r="31542" spans="3:4" ht="15" hidden="1" customHeight="1" x14ac:dyDescent="0.25">
      <c r="C31542" s="158" t="s">
        <v>547</v>
      </c>
      <c r="D31542" s="159">
        <v>606.77</v>
      </c>
    </row>
    <row r="31543" spans="3:4" ht="15" hidden="1" customHeight="1" x14ac:dyDescent="0.25">
      <c r="C31543" s="160" t="s">
        <v>539</v>
      </c>
      <c r="D31543" s="161">
        <v>109.54</v>
      </c>
    </row>
    <row r="31544" spans="3:4" ht="15" hidden="1" customHeight="1" x14ac:dyDescent="0.25">
      <c r="C31544" s="158" t="s">
        <v>308</v>
      </c>
      <c r="D31544" s="159">
        <v>910.12</v>
      </c>
    </row>
    <row r="31545" spans="3:4" ht="15" hidden="1" customHeight="1" x14ac:dyDescent="0.25">
      <c r="C31545" s="160" t="s">
        <v>558</v>
      </c>
      <c r="D31545" s="161">
        <v>1103.47</v>
      </c>
    </row>
    <row r="31546" spans="3:4" ht="15" hidden="1" customHeight="1" x14ac:dyDescent="0.25">
      <c r="C31546" s="158" t="s">
        <v>553</v>
      </c>
      <c r="D31546" s="159">
        <v>901.47</v>
      </c>
    </row>
    <row r="31547" spans="3:4" ht="15" hidden="1" customHeight="1" x14ac:dyDescent="0.25">
      <c r="C31547" s="160" t="s">
        <v>309</v>
      </c>
      <c r="D31547" s="161">
        <v>494.52</v>
      </c>
    </row>
    <row r="31548" spans="3:4" ht="15" hidden="1" customHeight="1" x14ac:dyDescent="0.25">
      <c r="C31548" s="158" t="s">
        <v>543</v>
      </c>
      <c r="D31548" s="159">
        <v>1160.92</v>
      </c>
    </row>
    <row r="31549" spans="3:4" ht="15" hidden="1" customHeight="1" x14ac:dyDescent="0.25">
      <c r="C31549" s="160" t="s">
        <v>556</v>
      </c>
      <c r="D31549" s="161">
        <v>1088.3900000000001</v>
      </c>
    </row>
    <row r="31550" spans="3:4" ht="15" hidden="1" customHeight="1" x14ac:dyDescent="0.25">
      <c r="C31550" s="158" t="s">
        <v>545</v>
      </c>
      <c r="D31550" s="159">
        <v>1176.73</v>
      </c>
    </row>
    <row r="31551" spans="3:4" ht="15" hidden="1" customHeight="1" x14ac:dyDescent="0.25">
      <c r="C31551" s="160" t="s">
        <v>540</v>
      </c>
      <c r="D31551" s="161">
        <v>526.39</v>
      </c>
    </row>
    <row r="31552" spans="3:4" ht="15" hidden="1" customHeight="1" x14ac:dyDescent="0.25">
      <c r="C31552" s="158" t="s">
        <v>312</v>
      </c>
      <c r="D31552" s="159">
        <v>687.76</v>
      </c>
    </row>
    <row r="31553" spans="3:4" ht="15" hidden="1" customHeight="1" x14ac:dyDescent="0.25">
      <c r="C31553" s="160" t="s">
        <v>557</v>
      </c>
      <c r="D31553" s="161">
        <v>1055.72</v>
      </c>
    </row>
    <row r="31554" spans="3:4" ht="15" hidden="1" customHeight="1" x14ac:dyDescent="0.25">
      <c r="C31554" s="158" t="s">
        <v>543</v>
      </c>
      <c r="D31554" s="159">
        <v>1050.29</v>
      </c>
    </row>
    <row r="31555" spans="3:4" ht="15" hidden="1" customHeight="1" x14ac:dyDescent="0.25">
      <c r="C31555" s="160" t="s">
        <v>550</v>
      </c>
      <c r="D31555" s="161">
        <v>312.06</v>
      </c>
    </row>
    <row r="31556" spans="3:4" ht="15" hidden="1" customHeight="1" x14ac:dyDescent="0.25">
      <c r="C31556" s="158" t="s">
        <v>539</v>
      </c>
      <c r="D31556" s="159">
        <v>208.83</v>
      </c>
    </row>
    <row r="31557" spans="3:4" ht="15" hidden="1" customHeight="1" x14ac:dyDescent="0.25">
      <c r="C31557" s="160" t="s">
        <v>543</v>
      </c>
      <c r="D31557" s="161">
        <v>350.61</v>
      </c>
    </row>
    <row r="31558" spans="3:4" ht="15" hidden="1" customHeight="1" x14ac:dyDescent="0.25">
      <c r="C31558" s="158" t="s">
        <v>546</v>
      </c>
      <c r="D31558" s="159">
        <v>336.53</v>
      </c>
    </row>
    <row r="31559" spans="3:4" ht="15" hidden="1" customHeight="1" x14ac:dyDescent="0.25">
      <c r="C31559" s="160" t="s">
        <v>547</v>
      </c>
      <c r="D31559" s="161">
        <v>256.61</v>
      </c>
    </row>
    <row r="31560" spans="3:4" ht="15" hidden="1" customHeight="1" x14ac:dyDescent="0.25">
      <c r="C31560" s="158" t="s">
        <v>556</v>
      </c>
      <c r="D31560" s="159">
        <v>579.69000000000005</v>
      </c>
    </row>
    <row r="31561" spans="3:4" ht="15" hidden="1" customHeight="1" x14ac:dyDescent="0.25">
      <c r="C31561" s="160" t="s">
        <v>309</v>
      </c>
      <c r="D31561" s="161">
        <v>362.98</v>
      </c>
    </row>
    <row r="31562" spans="3:4" ht="15" hidden="1" customHeight="1" x14ac:dyDescent="0.25">
      <c r="C31562" s="158" t="s">
        <v>309</v>
      </c>
      <c r="D31562" s="159">
        <v>588.62</v>
      </c>
    </row>
    <row r="31563" spans="3:4" ht="15" hidden="1" customHeight="1" x14ac:dyDescent="0.25">
      <c r="C31563" s="160" t="s">
        <v>555</v>
      </c>
      <c r="D31563" s="161">
        <v>709.64</v>
      </c>
    </row>
    <row r="31564" spans="3:4" ht="15" hidden="1" customHeight="1" x14ac:dyDescent="0.25">
      <c r="C31564" s="158" t="s">
        <v>557</v>
      </c>
      <c r="D31564" s="159">
        <v>776.07</v>
      </c>
    </row>
    <row r="31565" spans="3:4" ht="15" hidden="1" customHeight="1" x14ac:dyDescent="0.25">
      <c r="C31565" s="160" t="s">
        <v>545</v>
      </c>
      <c r="D31565" s="161">
        <v>437.29</v>
      </c>
    </row>
    <row r="31566" spans="3:4" ht="15" hidden="1" customHeight="1" x14ac:dyDescent="0.25">
      <c r="C31566" s="158" t="s">
        <v>547</v>
      </c>
      <c r="D31566" s="159">
        <v>525.85</v>
      </c>
    </row>
    <row r="31567" spans="3:4" ht="15" hidden="1" customHeight="1" x14ac:dyDescent="0.25">
      <c r="C31567" s="160" t="s">
        <v>550</v>
      </c>
      <c r="D31567" s="161">
        <v>686.74</v>
      </c>
    </row>
    <row r="31568" spans="3:4" ht="15" hidden="1" customHeight="1" x14ac:dyDescent="0.25">
      <c r="C31568" s="158" t="s">
        <v>553</v>
      </c>
      <c r="D31568" s="159">
        <v>313.38</v>
      </c>
    </row>
    <row r="31569" spans="3:4" ht="15" hidden="1" customHeight="1" x14ac:dyDescent="0.25">
      <c r="C31569" s="160" t="s">
        <v>542</v>
      </c>
      <c r="D31569" s="161">
        <v>23.31</v>
      </c>
    </row>
    <row r="31570" spans="3:4" ht="15" hidden="1" customHeight="1" x14ac:dyDescent="0.25">
      <c r="C31570" s="158" t="s">
        <v>555</v>
      </c>
      <c r="D31570" s="159">
        <v>562.30999999999995</v>
      </c>
    </row>
    <row r="31571" spans="3:4" ht="15" hidden="1" customHeight="1" x14ac:dyDescent="0.25">
      <c r="C31571" s="160" t="s">
        <v>551</v>
      </c>
      <c r="D31571" s="161">
        <v>847.85</v>
      </c>
    </row>
    <row r="31572" spans="3:4" ht="15" hidden="1" customHeight="1" x14ac:dyDescent="0.25">
      <c r="C31572" s="158" t="s">
        <v>553</v>
      </c>
      <c r="D31572" s="159">
        <v>372.99</v>
      </c>
    </row>
    <row r="31573" spans="3:4" ht="15" hidden="1" customHeight="1" x14ac:dyDescent="0.25">
      <c r="C31573" s="160" t="s">
        <v>545</v>
      </c>
      <c r="D31573" s="161">
        <v>842.16</v>
      </c>
    </row>
    <row r="31574" spans="3:4" ht="15" hidden="1" customHeight="1" x14ac:dyDescent="0.25">
      <c r="C31574" s="158" t="s">
        <v>539</v>
      </c>
      <c r="D31574" s="159">
        <v>974.66</v>
      </c>
    </row>
    <row r="31575" spans="3:4" ht="15" hidden="1" customHeight="1" x14ac:dyDescent="0.25">
      <c r="C31575" s="160" t="s">
        <v>541</v>
      </c>
      <c r="D31575" s="161">
        <v>811.48</v>
      </c>
    </row>
    <row r="31576" spans="3:4" ht="15" hidden="1" customHeight="1" x14ac:dyDescent="0.25">
      <c r="C31576" s="158" t="s">
        <v>552</v>
      </c>
      <c r="D31576" s="159">
        <v>522.52</v>
      </c>
    </row>
    <row r="31577" spans="3:4" ht="15" hidden="1" customHeight="1" x14ac:dyDescent="0.25">
      <c r="C31577" s="160" t="s">
        <v>307</v>
      </c>
      <c r="D31577" s="161">
        <v>437.63</v>
      </c>
    </row>
    <row r="31578" spans="3:4" ht="15" hidden="1" customHeight="1" x14ac:dyDescent="0.25">
      <c r="C31578" s="158" t="s">
        <v>547</v>
      </c>
      <c r="D31578" s="159">
        <v>1236.06</v>
      </c>
    </row>
    <row r="31579" spans="3:4" ht="15" hidden="1" customHeight="1" x14ac:dyDescent="0.25">
      <c r="C31579" s="160" t="s">
        <v>548</v>
      </c>
      <c r="D31579" s="161">
        <v>814.29</v>
      </c>
    </row>
    <row r="31580" spans="3:4" ht="15" hidden="1" customHeight="1" x14ac:dyDescent="0.25">
      <c r="C31580" s="158" t="s">
        <v>554</v>
      </c>
      <c r="D31580" s="159">
        <v>662.98</v>
      </c>
    </row>
    <row r="31581" spans="3:4" ht="15" hidden="1" customHeight="1" x14ac:dyDescent="0.25">
      <c r="C31581" s="160" t="s">
        <v>551</v>
      </c>
      <c r="D31581" s="161">
        <v>456.77</v>
      </c>
    </row>
    <row r="31582" spans="3:4" ht="15" hidden="1" customHeight="1" x14ac:dyDescent="0.25">
      <c r="C31582" s="158" t="s">
        <v>542</v>
      </c>
      <c r="D31582" s="159">
        <v>845.54</v>
      </c>
    </row>
    <row r="31583" spans="3:4" ht="15" hidden="1" customHeight="1" x14ac:dyDescent="0.25">
      <c r="C31583" s="160" t="s">
        <v>553</v>
      </c>
      <c r="D31583" s="161">
        <v>946.15</v>
      </c>
    </row>
    <row r="31584" spans="3:4" ht="15" hidden="1" customHeight="1" x14ac:dyDescent="0.25">
      <c r="C31584" s="158" t="s">
        <v>552</v>
      </c>
      <c r="D31584" s="159">
        <v>717.53</v>
      </c>
    </row>
    <row r="31585" spans="3:4" ht="15" hidden="1" customHeight="1" x14ac:dyDescent="0.25">
      <c r="C31585" s="160" t="s">
        <v>550</v>
      </c>
      <c r="D31585" s="161">
        <v>737.5</v>
      </c>
    </row>
    <row r="31586" spans="3:4" ht="15" hidden="1" customHeight="1" x14ac:dyDescent="0.25">
      <c r="C31586" s="158" t="s">
        <v>543</v>
      </c>
      <c r="D31586" s="159">
        <v>531</v>
      </c>
    </row>
    <row r="31587" spans="3:4" ht="15" hidden="1" customHeight="1" x14ac:dyDescent="0.25">
      <c r="C31587" s="160" t="s">
        <v>308</v>
      </c>
      <c r="D31587" s="161">
        <v>534.07000000000005</v>
      </c>
    </row>
    <row r="31588" spans="3:4" ht="15" hidden="1" customHeight="1" x14ac:dyDescent="0.25">
      <c r="C31588" s="158" t="s">
        <v>552</v>
      </c>
      <c r="D31588" s="159">
        <v>859.52</v>
      </c>
    </row>
    <row r="31589" spans="3:4" ht="15" hidden="1" customHeight="1" x14ac:dyDescent="0.25">
      <c r="C31589" s="160" t="s">
        <v>547</v>
      </c>
      <c r="D31589" s="161">
        <v>538.44000000000005</v>
      </c>
    </row>
    <row r="31590" spans="3:4" ht="15" hidden="1" customHeight="1" x14ac:dyDescent="0.25">
      <c r="C31590" s="158" t="s">
        <v>548</v>
      </c>
      <c r="D31590" s="159">
        <v>259.52</v>
      </c>
    </row>
    <row r="31591" spans="3:4" ht="15" hidden="1" customHeight="1" x14ac:dyDescent="0.25">
      <c r="C31591" s="160" t="s">
        <v>549</v>
      </c>
      <c r="D31591" s="161">
        <v>56.64</v>
      </c>
    </row>
    <row r="31592" spans="3:4" ht="15" hidden="1" customHeight="1" x14ac:dyDescent="0.25">
      <c r="C31592" s="158" t="s">
        <v>548</v>
      </c>
      <c r="D31592" s="159">
        <v>685.21</v>
      </c>
    </row>
    <row r="31593" spans="3:4" ht="15" hidden="1" customHeight="1" x14ac:dyDescent="0.25">
      <c r="C31593" s="160" t="s">
        <v>553</v>
      </c>
      <c r="D31593" s="161">
        <v>859.04</v>
      </c>
    </row>
    <row r="31594" spans="3:4" ht="15" hidden="1" customHeight="1" x14ac:dyDescent="0.25">
      <c r="C31594" s="158" t="s">
        <v>549</v>
      </c>
      <c r="D31594" s="159">
        <v>671.27</v>
      </c>
    </row>
    <row r="31595" spans="3:4" ht="15" hidden="1" customHeight="1" x14ac:dyDescent="0.25">
      <c r="C31595" s="160" t="s">
        <v>553</v>
      </c>
      <c r="D31595" s="161">
        <v>499.14</v>
      </c>
    </row>
    <row r="31596" spans="3:4" ht="15" hidden="1" customHeight="1" x14ac:dyDescent="0.25">
      <c r="C31596" s="158" t="s">
        <v>549</v>
      </c>
      <c r="D31596" s="159">
        <v>1290.5999999999999</v>
      </c>
    </row>
    <row r="31597" spans="3:4" ht="15" hidden="1" customHeight="1" x14ac:dyDescent="0.25">
      <c r="C31597" s="160" t="s">
        <v>552</v>
      </c>
      <c r="D31597" s="161">
        <v>1045.32</v>
      </c>
    </row>
    <row r="31598" spans="3:4" ht="15" hidden="1" customHeight="1" x14ac:dyDescent="0.25">
      <c r="C31598" s="158" t="s">
        <v>547</v>
      </c>
      <c r="D31598" s="159">
        <v>752.01</v>
      </c>
    </row>
    <row r="31599" spans="3:4" ht="15" hidden="1" customHeight="1" x14ac:dyDescent="0.25">
      <c r="C31599" s="160" t="s">
        <v>547</v>
      </c>
      <c r="D31599" s="161">
        <v>1007</v>
      </c>
    </row>
    <row r="31600" spans="3:4" ht="15" hidden="1" customHeight="1" x14ac:dyDescent="0.25">
      <c r="C31600" s="158" t="s">
        <v>545</v>
      </c>
      <c r="D31600" s="159">
        <v>1194.8399999999999</v>
      </c>
    </row>
    <row r="31601" spans="3:4" ht="15" hidden="1" customHeight="1" x14ac:dyDescent="0.25">
      <c r="C31601" s="160" t="s">
        <v>539</v>
      </c>
      <c r="D31601" s="161">
        <v>678.15</v>
      </c>
    </row>
    <row r="31602" spans="3:4" ht="15" hidden="1" customHeight="1" x14ac:dyDescent="0.25">
      <c r="C31602" s="158" t="s">
        <v>539</v>
      </c>
      <c r="D31602" s="159">
        <v>360.75</v>
      </c>
    </row>
    <row r="31603" spans="3:4" ht="15" hidden="1" customHeight="1" x14ac:dyDescent="0.25">
      <c r="C31603" s="160" t="s">
        <v>542</v>
      </c>
      <c r="D31603" s="161">
        <v>895.83</v>
      </c>
    </row>
    <row r="31604" spans="3:4" ht="15" hidden="1" customHeight="1" x14ac:dyDescent="0.25">
      <c r="C31604" s="158" t="s">
        <v>541</v>
      </c>
      <c r="D31604" s="159">
        <v>313.95999999999998</v>
      </c>
    </row>
    <row r="31605" spans="3:4" ht="15" hidden="1" customHeight="1" x14ac:dyDescent="0.25">
      <c r="C31605" s="160" t="s">
        <v>548</v>
      </c>
      <c r="D31605" s="161">
        <v>1273.49</v>
      </c>
    </row>
    <row r="31606" spans="3:4" ht="15" hidden="1" customHeight="1" x14ac:dyDescent="0.25">
      <c r="C31606" s="158" t="s">
        <v>540</v>
      </c>
      <c r="D31606" s="159">
        <v>140.13999999999999</v>
      </c>
    </row>
    <row r="31607" spans="3:4" ht="15" hidden="1" customHeight="1" x14ac:dyDescent="0.25">
      <c r="C31607" s="160" t="s">
        <v>545</v>
      </c>
      <c r="D31607" s="161">
        <v>1006.87</v>
      </c>
    </row>
    <row r="31608" spans="3:4" ht="15" hidden="1" customHeight="1" x14ac:dyDescent="0.25">
      <c r="C31608" s="158" t="s">
        <v>308</v>
      </c>
      <c r="D31608" s="159">
        <v>1170.1199999999999</v>
      </c>
    </row>
    <row r="31609" spans="3:4" ht="15" hidden="1" customHeight="1" x14ac:dyDescent="0.25">
      <c r="C31609" s="160" t="s">
        <v>312</v>
      </c>
      <c r="D31609" s="161">
        <v>1128.92</v>
      </c>
    </row>
    <row r="31610" spans="3:4" ht="15" hidden="1" customHeight="1" x14ac:dyDescent="0.25">
      <c r="C31610" s="158" t="s">
        <v>307</v>
      </c>
      <c r="D31610" s="159">
        <v>770.56</v>
      </c>
    </row>
    <row r="31611" spans="3:4" ht="15" hidden="1" customHeight="1" x14ac:dyDescent="0.25">
      <c r="C31611" s="160" t="s">
        <v>558</v>
      </c>
      <c r="D31611" s="161">
        <v>905.48</v>
      </c>
    </row>
    <row r="31612" spans="3:4" ht="15" hidden="1" customHeight="1" x14ac:dyDescent="0.25">
      <c r="C31612" s="158" t="s">
        <v>554</v>
      </c>
      <c r="D31612" s="159">
        <v>1011.76</v>
      </c>
    </row>
    <row r="31613" spans="3:4" ht="15" hidden="1" customHeight="1" x14ac:dyDescent="0.25">
      <c r="C31613" s="160" t="s">
        <v>542</v>
      </c>
      <c r="D31613" s="161">
        <v>858.71</v>
      </c>
    </row>
    <row r="31614" spans="3:4" ht="15" hidden="1" customHeight="1" x14ac:dyDescent="0.25">
      <c r="C31614" s="158" t="s">
        <v>312</v>
      </c>
      <c r="D31614" s="159">
        <v>285.41000000000003</v>
      </c>
    </row>
    <row r="31615" spans="3:4" ht="15" hidden="1" customHeight="1" x14ac:dyDescent="0.25">
      <c r="C31615" s="160" t="s">
        <v>544</v>
      </c>
      <c r="D31615" s="161">
        <v>455.33</v>
      </c>
    </row>
    <row r="31616" spans="3:4" ht="15" hidden="1" customHeight="1" x14ac:dyDescent="0.25">
      <c r="C31616" s="158" t="s">
        <v>307</v>
      </c>
      <c r="D31616" s="159">
        <v>613.34</v>
      </c>
    </row>
    <row r="31617" spans="3:4" ht="15" hidden="1" customHeight="1" x14ac:dyDescent="0.25">
      <c r="C31617" s="160" t="s">
        <v>547</v>
      </c>
      <c r="D31617" s="161">
        <v>574.15</v>
      </c>
    </row>
    <row r="31618" spans="3:4" ht="15" hidden="1" customHeight="1" x14ac:dyDescent="0.25">
      <c r="C31618" s="158" t="s">
        <v>309</v>
      </c>
      <c r="D31618" s="159">
        <v>458.36</v>
      </c>
    </row>
    <row r="31619" spans="3:4" ht="15" hidden="1" customHeight="1" x14ac:dyDescent="0.25">
      <c r="C31619" s="160" t="s">
        <v>544</v>
      </c>
      <c r="D31619" s="161">
        <v>1196.04</v>
      </c>
    </row>
    <row r="31620" spans="3:4" ht="15" hidden="1" customHeight="1" x14ac:dyDescent="0.25">
      <c r="C31620" s="158" t="s">
        <v>541</v>
      </c>
      <c r="D31620" s="159">
        <v>773.51</v>
      </c>
    </row>
    <row r="31621" spans="3:4" ht="15" hidden="1" customHeight="1" x14ac:dyDescent="0.25">
      <c r="C31621" s="160" t="s">
        <v>552</v>
      </c>
      <c r="D31621" s="161">
        <v>497.62</v>
      </c>
    </row>
    <row r="31622" spans="3:4" ht="15" hidden="1" customHeight="1" x14ac:dyDescent="0.25">
      <c r="C31622" s="158" t="s">
        <v>540</v>
      </c>
      <c r="D31622" s="159">
        <v>1085.7</v>
      </c>
    </row>
    <row r="31623" spans="3:4" ht="15" hidden="1" customHeight="1" x14ac:dyDescent="0.25">
      <c r="C31623" s="160" t="s">
        <v>542</v>
      </c>
      <c r="D31623" s="161">
        <v>679.51</v>
      </c>
    </row>
    <row r="31624" spans="3:4" ht="15" hidden="1" customHeight="1" x14ac:dyDescent="0.25">
      <c r="C31624" s="158" t="s">
        <v>551</v>
      </c>
      <c r="D31624" s="159">
        <v>189.7</v>
      </c>
    </row>
    <row r="31625" spans="3:4" ht="15" hidden="1" customHeight="1" x14ac:dyDescent="0.25">
      <c r="C31625" s="160" t="s">
        <v>309</v>
      </c>
      <c r="D31625" s="161">
        <v>472.35</v>
      </c>
    </row>
    <row r="31626" spans="3:4" ht="15" hidden="1" customHeight="1" x14ac:dyDescent="0.25">
      <c r="C31626" s="158" t="s">
        <v>545</v>
      </c>
      <c r="D31626" s="159">
        <v>733.37</v>
      </c>
    </row>
    <row r="31627" spans="3:4" ht="15" hidden="1" customHeight="1" x14ac:dyDescent="0.25">
      <c r="C31627" s="160" t="s">
        <v>553</v>
      </c>
      <c r="D31627" s="161">
        <v>1113.27</v>
      </c>
    </row>
    <row r="31628" spans="3:4" ht="15" hidden="1" customHeight="1" x14ac:dyDescent="0.25">
      <c r="C31628" s="158" t="s">
        <v>312</v>
      </c>
      <c r="D31628" s="159">
        <v>587.47</v>
      </c>
    </row>
    <row r="31629" spans="3:4" ht="15" hidden="1" customHeight="1" x14ac:dyDescent="0.25">
      <c r="C31629" s="160" t="s">
        <v>543</v>
      </c>
      <c r="D31629" s="161">
        <v>52.12</v>
      </c>
    </row>
    <row r="31630" spans="3:4" ht="15" hidden="1" customHeight="1" x14ac:dyDescent="0.25">
      <c r="C31630" s="158" t="s">
        <v>557</v>
      </c>
      <c r="D31630" s="159">
        <v>411.54</v>
      </c>
    </row>
    <row r="31631" spans="3:4" ht="15" hidden="1" customHeight="1" x14ac:dyDescent="0.25">
      <c r="C31631" s="160" t="s">
        <v>558</v>
      </c>
      <c r="D31631" s="161">
        <v>536.35</v>
      </c>
    </row>
    <row r="31632" spans="3:4" ht="15" hidden="1" customHeight="1" x14ac:dyDescent="0.25">
      <c r="C31632" s="158" t="s">
        <v>312</v>
      </c>
      <c r="D31632" s="159">
        <v>999.48</v>
      </c>
    </row>
    <row r="31633" spans="3:4" ht="15" hidden="1" customHeight="1" x14ac:dyDescent="0.25">
      <c r="C31633" s="160" t="s">
        <v>307</v>
      </c>
      <c r="D31633" s="161">
        <v>728.03</v>
      </c>
    </row>
    <row r="31634" spans="3:4" ht="15" hidden="1" customHeight="1" x14ac:dyDescent="0.25">
      <c r="C31634" s="158" t="s">
        <v>544</v>
      </c>
      <c r="D31634" s="159">
        <v>683.78</v>
      </c>
    </row>
    <row r="31635" spans="3:4" ht="15" hidden="1" customHeight="1" x14ac:dyDescent="0.25">
      <c r="C31635" s="160" t="s">
        <v>553</v>
      </c>
      <c r="D31635" s="161">
        <v>368.1</v>
      </c>
    </row>
    <row r="31636" spans="3:4" ht="15" hidden="1" customHeight="1" x14ac:dyDescent="0.25">
      <c r="C31636" s="158" t="s">
        <v>547</v>
      </c>
      <c r="D31636" s="159">
        <v>555.13</v>
      </c>
    </row>
    <row r="31637" spans="3:4" ht="15" hidden="1" customHeight="1" x14ac:dyDescent="0.25">
      <c r="C31637" s="160" t="s">
        <v>549</v>
      </c>
      <c r="D31637" s="161">
        <v>425.42</v>
      </c>
    </row>
    <row r="31638" spans="3:4" ht="15" hidden="1" customHeight="1" x14ac:dyDescent="0.25">
      <c r="C31638" s="158" t="s">
        <v>549</v>
      </c>
      <c r="D31638" s="159">
        <v>326.89</v>
      </c>
    </row>
    <row r="31639" spans="3:4" ht="15" hidden="1" customHeight="1" x14ac:dyDescent="0.25">
      <c r="C31639" s="160" t="s">
        <v>308</v>
      </c>
      <c r="D31639" s="161">
        <v>1020.52</v>
      </c>
    </row>
    <row r="31640" spans="3:4" ht="15" hidden="1" customHeight="1" x14ac:dyDescent="0.25">
      <c r="C31640" s="158" t="s">
        <v>542</v>
      </c>
      <c r="D31640" s="159">
        <v>1011.56</v>
      </c>
    </row>
    <row r="31641" spans="3:4" ht="15" hidden="1" customHeight="1" x14ac:dyDescent="0.25">
      <c r="C31641" s="160" t="s">
        <v>546</v>
      </c>
      <c r="D31641" s="161">
        <v>475.12</v>
      </c>
    </row>
    <row r="31642" spans="3:4" ht="15" hidden="1" customHeight="1" x14ac:dyDescent="0.25">
      <c r="C31642" s="158" t="s">
        <v>556</v>
      </c>
      <c r="D31642" s="159">
        <v>1265.07</v>
      </c>
    </row>
    <row r="31643" spans="3:4" ht="15" hidden="1" customHeight="1" x14ac:dyDescent="0.25">
      <c r="C31643" s="160" t="s">
        <v>540</v>
      </c>
      <c r="D31643" s="161">
        <v>521.04</v>
      </c>
    </row>
    <row r="31644" spans="3:4" ht="15" hidden="1" customHeight="1" x14ac:dyDescent="0.25">
      <c r="C31644" s="158" t="s">
        <v>546</v>
      </c>
      <c r="D31644" s="159">
        <v>197.85</v>
      </c>
    </row>
    <row r="31645" spans="3:4" ht="15" hidden="1" customHeight="1" x14ac:dyDescent="0.25">
      <c r="C31645" s="160" t="s">
        <v>557</v>
      </c>
      <c r="D31645" s="161">
        <v>588.61</v>
      </c>
    </row>
    <row r="31646" spans="3:4" ht="15" hidden="1" customHeight="1" x14ac:dyDescent="0.25">
      <c r="C31646" s="158" t="s">
        <v>553</v>
      </c>
      <c r="D31646" s="159">
        <v>384.61</v>
      </c>
    </row>
    <row r="31647" spans="3:4" ht="15" hidden="1" customHeight="1" x14ac:dyDescent="0.25">
      <c r="C31647" s="160" t="s">
        <v>544</v>
      </c>
      <c r="D31647" s="161">
        <v>888.73</v>
      </c>
    </row>
    <row r="31648" spans="3:4" ht="15" hidden="1" customHeight="1" x14ac:dyDescent="0.25">
      <c r="C31648" s="158" t="s">
        <v>551</v>
      </c>
      <c r="D31648" s="159">
        <v>712.33</v>
      </c>
    </row>
    <row r="31649" spans="3:4" ht="15" hidden="1" customHeight="1" x14ac:dyDescent="0.25">
      <c r="C31649" s="160" t="s">
        <v>550</v>
      </c>
      <c r="D31649" s="161">
        <v>462.18</v>
      </c>
    </row>
    <row r="31650" spans="3:4" ht="15" hidden="1" customHeight="1" x14ac:dyDescent="0.25">
      <c r="C31650" s="158" t="s">
        <v>543</v>
      </c>
      <c r="D31650" s="159">
        <v>472.21</v>
      </c>
    </row>
    <row r="31651" spans="3:4" ht="15" hidden="1" customHeight="1" x14ac:dyDescent="0.25">
      <c r="C31651" s="160" t="s">
        <v>552</v>
      </c>
      <c r="D31651" s="161">
        <v>1169.3399999999999</v>
      </c>
    </row>
    <row r="31652" spans="3:4" ht="15" hidden="1" customHeight="1" x14ac:dyDescent="0.25">
      <c r="C31652" s="158" t="s">
        <v>540</v>
      </c>
      <c r="D31652" s="159">
        <v>1015.83</v>
      </c>
    </row>
    <row r="31653" spans="3:4" ht="15" hidden="1" customHeight="1" x14ac:dyDescent="0.25">
      <c r="C31653" s="160" t="s">
        <v>540</v>
      </c>
      <c r="D31653" s="161">
        <v>420.51</v>
      </c>
    </row>
    <row r="31654" spans="3:4" ht="15" hidden="1" customHeight="1" x14ac:dyDescent="0.25">
      <c r="C31654" s="158" t="s">
        <v>551</v>
      </c>
      <c r="D31654" s="159">
        <v>46.17</v>
      </c>
    </row>
    <row r="31655" spans="3:4" ht="15" hidden="1" customHeight="1" x14ac:dyDescent="0.25">
      <c r="C31655" s="160" t="s">
        <v>544</v>
      </c>
      <c r="D31655" s="161">
        <v>713.67</v>
      </c>
    </row>
    <row r="31656" spans="3:4" ht="15" hidden="1" customHeight="1" x14ac:dyDescent="0.25">
      <c r="C31656" s="158" t="s">
        <v>551</v>
      </c>
      <c r="D31656" s="159">
        <v>722.26</v>
      </c>
    </row>
    <row r="31657" spans="3:4" ht="15" hidden="1" customHeight="1" x14ac:dyDescent="0.25">
      <c r="C31657" s="160" t="s">
        <v>309</v>
      </c>
      <c r="D31657" s="161">
        <v>647.11</v>
      </c>
    </row>
    <row r="31658" spans="3:4" ht="15" hidden="1" customHeight="1" x14ac:dyDescent="0.25">
      <c r="C31658" s="158" t="s">
        <v>554</v>
      </c>
      <c r="D31658" s="159">
        <v>380.57</v>
      </c>
    </row>
    <row r="31659" spans="3:4" ht="15" hidden="1" customHeight="1" x14ac:dyDescent="0.25">
      <c r="C31659" s="160" t="s">
        <v>544</v>
      </c>
      <c r="D31659" s="161">
        <v>1070.43</v>
      </c>
    </row>
    <row r="31660" spans="3:4" ht="15" hidden="1" customHeight="1" x14ac:dyDescent="0.25">
      <c r="C31660" s="158" t="s">
        <v>554</v>
      </c>
      <c r="D31660" s="159">
        <v>776.31</v>
      </c>
    </row>
    <row r="31661" spans="3:4" ht="15" hidden="1" customHeight="1" x14ac:dyDescent="0.25">
      <c r="C31661" s="160" t="s">
        <v>307</v>
      </c>
      <c r="D31661" s="161">
        <v>290.07</v>
      </c>
    </row>
    <row r="31662" spans="3:4" ht="15" hidden="1" customHeight="1" x14ac:dyDescent="0.25">
      <c r="C31662" s="158" t="s">
        <v>549</v>
      </c>
      <c r="D31662" s="159">
        <v>824.27</v>
      </c>
    </row>
    <row r="31663" spans="3:4" ht="15" hidden="1" customHeight="1" x14ac:dyDescent="0.25">
      <c r="C31663" s="160" t="s">
        <v>558</v>
      </c>
      <c r="D31663" s="161">
        <v>502.82</v>
      </c>
    </row>
    <row r="31664" spans="3:4" ht="15" hidden="1" customHeight="1" x14ac:dyDescent="0.25">
      <c r="C31664" s="158" t="s">
        <v>542</v>
      </c>
      <c r="D31664" s="159">
        <v>1065.4000000000001</v>
      </c>
    </row>
    <row r="31665" spans="3:4" ht="15" hidden="1" customHeight="1" x14ac:dyDescent="0.25">
      <c r="C31665" s="160" t="s">
        <v>542</v>
      </c>
      <c r="D31665" s="161">
        <v>403.49</v>
      </c>
    </row>
    <row r="31666" spans="3:4" ht="15" hidden="1" customHeight="1" x14ac:dyDescent="0.25">
      <c r="C31666" s="158" t="s">
        <v>552</v>
      </c>
      <c r="D31666" s="159">
        <v>109.66</v>
      </c>
    </row>
    <row r="31667" spans="3:4" ht="15" hidden="1" customHeight="1" x14ac:dyDescent="0.25">
      <c r="C31667" s="160" t="s">
        <v>556</v>
      </c>
      <c r="D31667" s="161">
        <v>154.97999999999999</v>
      </c>
    </row>
    <row r="31668" spans="3:4" ht="15" hidden="1" customHeight="1" x14ac:dyDescent="0.25">
      <c r="C31668" s="158" t="s">
        <v>308</v>
      </c>
      <c r="D31668" s="159">
        <v>335.1</v>
      </c>
    </row>
    <row r="31669" spans="3:4" ht="15" hidden="1" customHeight="1" x14ac:dyDescent="0.25">
      <c r="C31669" s="160" t="s">
        <v>539</v>
      </c>
      <c r="D31669" s="161">
        <v>633.65</v>
      </c>
    </row>
    <row r="31670" spans="3:4" ht="15" hidden="1" customHeight="1" x14ac:dyDescent="0.25">
      <c r="C31670" s="158" t="s">
        <v>541</v>
      </c>
      <c r="D31670" s="159">
        <v>422.32</v>
      </c>
    </row>
    <row r="31671" spans="3:4" ht="15" hidden="1" customHeight="1" x14ac:dyDescent="0.25">
      <c r="C31671" s="160" t="s">
        <v>545</v>
      </c>
      <c r="D31671" s="161">
        <v>145.62</v>
      </c>
    </row>
    <row r="31672" spans="3:4" ht="15" hidden="1" customHeight="1" x14ac:dyDescent="0.25">
      <c r="C31672" s="158" t="s">
        <v>549</v>
      </c>
      <c r="D31672" s="159">
        <v>505.03</v>
      </c>
    </row>
    <row r="31673" spans="3:4" ht="15" hidden="1" customHeight="1" x14ac:dyDescent="0.25">
      <c r="C31673" s="160" t="s">
        <v>554</v>
      </c>
      <c r="D31673" s="161">
        <v>123.95</v>
      </c>
    </row>
    <row r="31674" spans="3:4" ht="15" hidden="1" customHeight="1" x14ac:dyDescent="0.25">
      <c r="C31674" s="158" t="s">
        <v>541</v>
      </c>
      <c r="D31674" s="159">
        <v>810.75</v>
      </c>
    </row>
    <row r="31675" spans="3:4" ht="15" hidden="1" customHeight="1" x14ac:dyDescent="0.25">
      <c r="C31675" s="160" t="s">
        <v>307</v>
      </c>
      <c r="D31675" s="161">
        <v>412.06</v>
      </c>
    </row>
    <row r="31676" spans="3:4" ht="15" hidden="1" customHeight="1" x14ac:dyDescent="0.25">
      <c r="C31676" s="158" t="s">
        <v>308</v>
      </c>
      <c r="D31676" s="159">
        <v>892.72</v>
      </c>
    </row>
    <row r="31677" spans="3:4" ht="15" hidden="1" customHeight="1" x14ac:dyDescent="0.25">
      <c r="C31677" s="160" t="s">
        <v>554</v>
      </c>
      <c r="D31677" s="161">
        <v>1168.05</v>
      </c>
    </row>
    <row r="31678" spans="3:4" ht="15" hidden="1" customHeight="1" x14ac:dyDescent="0.25">
      <c r="C31678" s="158" t="s">
        <v>309</v>
      </c>
      <c r="D31678" s="159">
        <v>265.42</v>
      </c>
    </row>
    <row r="31679" spans="3:4" ht="15" hidden="1" customHeight="1" x14ac:dyDescent="0.25">
      <c r="C31679" s="160" t="s">
        <v>539</v>
      </c>
      <c r="D31679" s="161">
        <v>746.48</v>
      </c>
    </row>
    <row r="31680" spans="3:4" ht="15" hidden="1" customHeight="1" x14ac:dyDescent="0.25">
      <c r="C31680" s="158" t="s">
        <v>312</v>
      </c>
      <c r="D31680" s="159">
        <v>736.67</v>
      </c>
    </row>
    <row r="31681" spans="3:4" ht="15" hidden="1" customHeight="1" x14ac:dyDescent="0.25">
      <c r="C31681" s="160" t="s">
        <v>549</v>
      </c>
      <c r="D31681" s="161">
        <v>501.13</v>
      </c>
    </row>
    <row r="31682" spans="3:4" ht="15" hidden="1" customHeight="1" x14ac:dyDescent="0.25">
      <c r="C31682" s="158" t="s">
        <v>553</v>
      </c>
      <c r="D31682" s="159">
        <v>778.74</v>
      </c>
    </row>
    <row r="31683" spans="3:4" ht="15" hidden="1" customHeight="1" x14ac:dyDescent="0.25">
      <c r="C31683" s="160" t="s">
        <v>543</v>
      </c>
      <c r="D31683" s="161">
        <v>483.55</v>
      </c>
    </row>
    <row r="31684" spans="3:4" ht="15" hidden="1" customHeight="1" x14ac:dyDescent="0.25">
      <c r="C31684" s="158" t="s">
        <v>551</v>
      </c>
      <c r="D31684" s="159">
        <v>770.58</v>
      </c>
    </row>
    <row r="31685" spans="3:4" ht="15" hidden="1" customHeight="1" x14ac:dyDescent="0.25">
      <c r="C31685" s="160" t="s">
        <v>547</v>
      </c>
      <c r="D31685" s="161">
        <v>703.63</v>
      </c>
    </row>
    <row r="31686" spans="3:4" ht="15" hidden="1" customHeight="1" x14ac:dyDescent="0.25">
      <c r="C31686" s="158" t="s">
        <v>545</v>
      </c>
      <c r="D31686" s="159">
        <v>82.17</v>
      </c>
    </row>
    <row r="31687" spans="3:4" ht="15" hidden="1" customHeight="1" x14ac:dyDescent="0.25">
      <c r="C31687" s="160" t="s">
        <v>539</v>
      </c>
      <c r="D31687" s="161">
        <v>1165.79</v>
      </c>
    </row>
    <row r="31688" spans="3:4" ht="15" hidden="1" customHeight="1" x14ac:dyDescent="0.25">
      <c r="C31688" s="158" t="s">
        <v>549</v>
      </c>
      <c r="D31688" s="159">
        <v>870.06</v>
      </c>
    </row>
    <row r="31689" spans="3:4" ht="15" hidden="1" customHeight="1" x14ac:dyDescent="0.25">
      <c r="C31689" s="160" t="s">
        <v>546</v>
      </c>
      <c r="D31689" s="161">
        <v>1059.08</v>
      </c>
    </row>
    <row r="31690" spans="3:4" ht="15" hidden="1" customHeight="1" x14ac:dyDescent="0.25">
      <c r="C31690" s="158" t="s">
        <v>555</v>
      </c>
      <c r="D31690" s="159">
        <v>1136.31</v>
      </c>
    </row>
    <row r="31691" spans="3:4" ht="15" hidden="1" customHeight="1" x14ac:dyDescent="0.25">
      <c r="C31691" s="160" t="s">
        <v>549</v>
      </c>
      <c r="D31691" s="161">
        <v>595.91</v>
      </c>
    </row>
    <row r="31692" spans="3:4" ht="15" hidden="1" customHeight="1" x14ac:dyDescent="0.25">
      <c r="C31692" s="158" t="s">
        <v>543</v>
      </c>
      <c r="D31692" s="159">
        <v>508.16</v>
      </c>
    </row>
    <row r="31693" spans="3:4" ht="15" hidden="1" customHeight="1" x14ac:dyDescent="0.25">
      <c r="C31693" s="160" t="s">
        <v>540</v>
      </c>
      <c r="D31693" s="161">
        <v>647.03</v>
      </c>
    </row>
    <row r="31694" spans="3:4" ht="15" hidden="1" customHeight="1" x14ac:dyDescent="0.25">
      <c r="C31694" s="158" t="s">
        <v>547</v>
      </c>
      <c r="D31694" s="159">
        <v>795.49</v>
      </c>
    </row>
    <row r="31695" spans="3:4" ht="15" hidden="1" customHeight="1" x14ac:dyDescent="0.25">
      <c r="C31695" s="160" t="s">
        <v>547</v>
      </c>
      <c r="D31695" s="161">
        <v>1215.95</v>
      </c>
    </row>
    <row r="31696" spans="3:4" ht="15" hidden="1" customHeight="1" x14ac:dyDescent="0.25">
      <c r="C31696" s="158" t="s">
        <v>547</v>
      </c>
      <c r="D31696" s="159">
        <v>467.64</v>
      </c>
    </row>
    <row r="31697" spans="3:4" ht="15" hidden="1" customHeight="1" x14ac:dyDescent="0.25">
      <c r="C31697" s="160" t="s">
        <v>551</v>
      </c>
      <c r="D31697" s="161">
        <v>367.38</v>
      </c>
    </row>
    <row r="31698" spans="3:4" ht="15" hidden="1" customHeight="1" x14ac:dyDescent="0.25">
      <c r="C31698" s="158" t="s">
        <v>555</v>
      </c>
      <c r="D31698" s="159">
        <v>598.67999999999995</v>
      </c>
    </row>
    <row r="31699" spans="3:4" ht="15" hidden="1" customHeight="1" x14ac:dyDescent="0.25">
      <c r="C31699" s="160" t="s">
        <v>545</v>
      </c>
      <c r="D31699" s="161">
        <v>1288.6500000000001</v>
      </c>
    </row>
    <row r="31700" spans="3:4" ht="15" hidden="1" customHeight="1" x14ac:dyDescent="0.25">
      <c r="C31700" s="158" t="s">
        <v>540</v>
      </c>
      <c r="D31700" s="159">
        <v>620.78</v>
      </c>
    </row>
    <row r="31701" spans="3:4" ht="15" hidden="1" customHeight="1" x14ac:dyDescent="0.25">
      <c r="C31701" s="160" t="s">
        <v>552</v>
      </c>
      <c r="D31701" s="161">
        <v>368.11</v>
      </c>
    </row>
    <row r="31702" spans="3:4" ht="15" hidden="1" customHeight="1" x14ac:dyDescent="0.25">
      <c r="C31702" s="158" t="s">
        <v>551</v>
      </c>
      <c r="D31702" s="159">
        <v>711.74</v>
      </c>
    </row>
    <row r="31703" spans="3:4" ht="15" hidden="1" customHeight="1" x14ac:dyDescent="0.25">
      <c r="C31703" s="160" t="s">
        <v>543</v>
      </c>
      <c r="D31703" s="161">
        <v>1000.3</v>
      </c>
    </row>
    <row r="31704" spans="3:4" ht="15" hidden="1" customHeight="1" x14ac:dyDescent="0.25">
      <c r="C31704" s="158" t="s">
        <v>542</v>
      </c>
      <c r="D31704" s="159">
        <v>471.58</v>
      </c>
    </row>
    <row r="31705" spans="3:4" ht="15" hidden="1" customHeight="1" x14ac:dyDescent="0.25">
      <c r="C31705" s="160" t="s">
        <v>558</v>
      </c>
      <c r="D31705" s="161">
        <v>620.63</v>
      </c>
    </row>
    <row r="31706" spans="3:4" ht="15" hidden="1" customHeight="1" x14ac:dyDescent="0.25">
      <c r="C31706" s="158" t="s">
        <v>546</v>
      </c>
      <c r="D31706" s="159">
        <v>736.67</v>
      </c>
    </row>
    <row r="31707" spans="3:4" ht="15" hidden="1" customHeight="1" x14ac:dyDescent="0.25">
      <c r="C31707" s="160" t="s">
        <v>548</v>
      </c>
      <c r="D31707" s="161">
        <v>970.05</v>
      </c>
    </row>
    <row r="31708" spans="3:4" ht="15" hidden="1" customHeight="1" x14ac:dyDescent="0.25">
      <c r="C31708" s="158" t="s">
        <v>308</v>
      </c>
      <c r="D31708" s="159">
        <v>384.02</v>
      </c>
    </row>
    <row r="31709" spans="3:4" ht="15" hidden="1" customHeight="1" x14ac:dyDescent="0.25">
      <c r="C31709" s="160" t="s">
        <v>552</v>
      </c>
      <c r="D31709" s="161">
        <v>515.45000000000005</v>
      </c>
    </row>
    <row r="31710" spans="3:4" ht="15" hidden="1" customHeight="1" x14ac:dyDescent="0.25">
      <c r="C31710" s="158" t="s">
        <v>544</v>
      </c>
      <c r="D31710" s="159">
        <v>756.87</v>
      </c>
    </row>
    <row r="31711" spans="3:4" ht="15" hidden="1" customHeight="1" x14ac:dyDescent="0.25">
      <c r="C31711" s="160" t="s">
        <v>312</v>
      </c>
      <c r="D31711" s="161">
        <v>385.55</v>
      </c>
    </row>
    <row r="31712" spans="3:4" ht="15" hidden="1" customHeight="1" x14ac:dyDescent="0.25">
      <c r="C31712" s="158" t="s">
        <v>542</v>
      </c>
      <c r="D31712" s="159">
        <v>690.94</v>
      </c>
    </row>
    <row r="31713" spans="3:4" ht="15" hidden="1" customHeight="1" x14ac:dyDescent="0.25">
      <c r="C31713" s="160" t="s">
        <v>558</v>
      </c>
      <c r="D31713" s="161">
        <v>419.88</v>
      </c>
    </row>
    <row r="31714" spans="3:4" ht="15" hidden="1" customHeight="1" x14ac:dyDescent="0.25">
      <c r="C31714" s="158" t="s">
        <v>547</v>
      </c>
      <c r="D31714" s="159">
        <v>890.19</v>
      </c>
    </row>
    <row r="31715" spans="3:4" ht="15" hidden="1" customHeight="1" x14ac:dyDescent="0.25">
      <c r="C31715" s="160" t="s">
        <v>309</v>
      </c>
      <c r="D31715" s="161">
        <v>900.5</v>
      </c>
    </row>
    <row r="31716" spans="3:4" ht="15" hidden="1" customHeight="1" x14ac:dyDescent="0.25">
      <c r="C31716" s="158" t="s">
        <v>554</v>
      </c>
      <c r="D31716" s="159">
        <v>502.86</v>
      </c>
    </row>
    <row r="31717" spans="3:4" ht="15" hidden="1" customHeight="1" x14ac:dyDescent="0.25">
      <c r="C31717" s="160" t="s">
        <v>546</v>
      </c>
      <c r="D31717" s="161">
        <v>257.58</v>
      </c>
    </row>
    <row r="31718" spans="3:4" ht="15" hidden="1" customHeight="1" x14ac:dyDescent="0.25">
      <c r="C31718" s="158" t="s">
        <v>549</v>
      </c>
      <c r="D31718" s="159">
        <v>405.18</v>
      </c>
    </row>
    <row r="31719" spans="3:4" ht="15" hidden="1" customHeight="1" x14ac:dyDescent="0.25">
      <c r="C31719" s="160" t="s">
        <v>558</v>
      </c>
      <c r="D31719" s="161">
        <v>446.37</v>
      </c>
    </row>
    <row r="31720" spans="3:4" ht="15" hidden="1" customHeight="1" x14ac:dyDescent="0.25">
      <c r="C31720" s="158" t="s">
        <v>543</v>
      </c>
      <c r="D31720" s="159">
        <v>892.65</v>
      </c>
    </row>
    <row r="31721" spans="3:4" ht="15" hidden="1" customHeight="1" x14ac:dyDescent="0.25">
      <c r="C31721" s="160" t="s">
        <v>557</v>
      </c>
      <c r="D31721" s="161">
        <v>270.29000000000002</v>
      </c>
    </row>
    <row r="31722" spans="3:4" ht="15" hidden="1" customHeight="1" x14ac:dyDescent="0.25">
      <c r="C31722" s="158" t="s">
        <v>556</v>
      </c>
      <c r="D31722" s="159">
        <v>380.84</v>
      </c>
    </row>
    <row r="31723" spans="3:4" ht="15" hidden="1" customHeight="1" x14ac:dyDescent="0.25">
      <c r="C31723" s="160" t="s">
        <v>543</v>
      </c>
      <c r="D31723" s="161">
        <v>512.27</v>
      </c>
    </row>
    <row r="31724" spans="3:4" ht="15" hidden="1" customHeight="1" x14ac:dyDescent="0.25">
      <c r="C31724" s="158" t="s">
        <v>554</v>
      </c>
      <c r="D31724" s="159">
        <v>1296.52</v>
      </c>
    </row>
    <row r="31725" spans="3:4" ht="15" hidden="1" customHeight="1" x14ac:dyDescent="0.25">
      <c r="C31725" s="160" t="s">
        <v>546</v>
      </c>
      <c r="D31725" s="161">
        <v>36.94</v>
      </c>
    </row>
    <row r="31726" spans="3:4" ht="15" hidden="1" customHeight="1" x14ac:dyDescent="0.25">
      <c r="C31726" s="158" t="s">
        <v>548</v>
      </c>
      <c r="D31726" s="159">
        <v>536.35</v>
      </c>
    </row>
    <row r="31727" spans="3:4" ht="15" hidden="1" customHeight="1" x14ac:dyDescent="0.25">
      <c r="C31727" s="160" t="s">
        <v>539</v>
      </c>
      <c r="D31727" s="161">
        <v>284.04000000000002</v>
      </c>
    </row>
    <row r="31728" spans="3:4" ht="15" hidden="1" customHeight="1" x14ac:dyDescent="0.25">
      <c r="C31728" s="158" t="s">
        <v>539</v>
      </c>
      <c r="D31728" s="159">
        <v>152.38999999999999</v>
      </c>
    </row>
    <row r="31729" spans="3:4" ht="15" hidden="1" customHeight="1" x14ac:dyDescent="0.25">
      <c r="C31729" s="160" t="s">
        <v>551</v>
      </c>
      <c r="D31729" s="161">
        <v>682.46</v>
      </c>
    </row>
    <row r="31730" spans="3:4" ht="15" hidden="1" customHeight="1" x14ac:dyDescent="0.25">
      <c r="C31730" s="158" t="s">
        <v>554</v>
      </c>
      <c r="D31730" s="159">
        <v>1202.27</v>
      </c>
    </row>
    <row r="31731" spans="3:4" ht="15" hidden="1" customHeight="1" x14ac:dyDescent="0.25">
      <c r="C31731" s="160" t="s">
        <v>550</v>
      </c>
      <c r="D31731" s="161">
        <v>58.95</v>
      </c>
    </row>
    <row r="31732" spans="3:4" ht="15" hidden="1" customHeight="1" x14ac:dyDescent="0.25">
      <c r="C31732" s="158" t="s">
        <v>550</v>
      </c>
      <c r="D31732" s="159">
        <v>1273.7</v>
      </c>
    </row>
    <row r="31733" spans="3:4" ht="15" hidden="1" customHeight="1" x14ac:dyDescent="0.25">
      <c r="C31733" s="160" t="s">
        <v>543</v>
      </c>
      <c r="D31733" s="161">
        <v>670.06</v>
      </c>
    </row>
    <row r="31734" spans="3:4" ht="15" hidden="1" customHeight="1" x14ac:dyDescent="0.25">
      <c r="C31734" s="158" t="s">
        <v>545</v>
      </c>
      <c r="D31734" s="159">
        <v>683.64</v>
      </c>
    </row>
    <row r="31735" spans="3:4" ht="15" hidden="1" customHeight="1" x14ac:dyDescent="0.25">
      <c r="C31735" s="160" t="s">
        <v>552</v>
      </c>
      <c r="D31735" s="161">
        <v>131.07</v>
      </c>
    </row>
    <row r="31736" spans="3:4" ht="15" hidden="1" customHeight="1" x14ac:dyDescent="0.25">
      <c r="C31736" s="158" t="s">
        <v>553</v>
      </c>
      <c r="D31736" s="159">
        <v>591.98</v>
      </c>
    </row>
    <row r="31737" spans="3:4" ht="15" hidden="1" customHeight="1" x14ac:dyDescent="0.25">
      <c r="C31737" s="160" t="s">
        <v>547</v>
      </c>
      <c r="D31737" s="161">
        <v>462.1</v>
      </c>
    </row>
    <row r="31738" spans="3:4" ht="15" hidden="1" customHeight="1" x14ac:dyDescent="0.25">
      <c r="C31738" s="158" t="s">
        <v>551</v>
      </c>
      <c r="D31738" s="159">
        <v>745.15</v>
      </c>
    </row>
    <row r="31739" spans="3:4" ht="15" hidden="1" customHeight="1" x14ac:dyDescent="0.25">
      <c r="C31739" s="160" t="s">
        <v>312</v>
      </c>
      <c r="D31739" s="161">
        <v>289.07</v>
      </c>
    </row>
    <row r="31740" spans="3:4" ht="15" hidden="1" customHeight="1" x14ac:dyDescent="0.25">
      <c r="C31740" s="158" t="s">
        <v>539</v>
      </c>
      <c r="D31740" s="159">
        <v>1274.8900000000001</v>
      </c>
    </row>
    <row r="31741" spans="3:4" ht="15" hidden="1" customHeight="1" x14ac:dyDescent="0.25">
      <c r="C31741" s="160" t="s">
        <v>551</v>
      </c>
      <c r="D31741" s="161">
        <v>25.11</v>
      </c>
    </row>
    <row r="31742" spans="3:4" ht="15" hidden="1" customHeight="1" x14ac:dyDescent="0.25">
      <c r="C31742" s="158" t="s">
        <v>554</v>
      </c>
      <c r="D31742" s="159">
        <v>746.51</v>
      </c>
    </row>
    <row r="31743" spans="3:4" ht="15" hidden="1" customHeight="1" x14ac:dyDescent="0.25">
      <c r="C31743" s="160" t="s">
        <v>546</v>
      </c>
      <c r="D31743" s="161">
        <v>646</v>
      </c>
    </row>
    <row r="31744" spans="3:4" ht="15" hidden="1" customHeight="1" x14ac:dyDescent="0.25">
      <c r="C31744" s="158" t="s">
        <v>540</v>
      </c>
      <c r="D31744" s="159">
        <v>671.03</v>
      </c>
    </row>
    <row r="31745" spans="3:4" ht="15" hidden="1" customHeight="1" x14ac:dyDescent="0.25">
      <c r="C31745" s="160" t="s">
        <v>309</v>
      </c>
      <c r="D31745" s="161">
        <v>508.75</v>
      </c>
    </row>
    <row r="31746" spans="3:4" ht="15" hidden="1" customHeight="1" x14ac:dyDescent="0.25">
      <c r="C31746" s="158" t="s">
        <v>552</v>
      </c>
      <c r="D31746" s="159">
        <v>724.97</v>
      </c>
    </row>
    <row r="31747" spans="3:4" ht="15" hidden="1" customHeight="1" x14ac:dyDescent="0.25">
      <c r="C31747" s="160" t="s">
        <v>539</v>
      </c>
      <c r="D31747" s="161">
        <v>920.94</v>
      </c>
    </row>
    <row r="31748" spans="3:4" ht="15" hidden="1" customHeight="1" x14ac:dyDescent="0.25">
      <c r="C31748" s="158" t="s">
        <v>553</v>
      </c>
      <c r="D31748" s="159">
        <v>1248.0999999999999</v>
      </c>
    </row>
    <row r="31749" spans="3:4" ht="15" hidden="1" customHeight="1" x14ac:dyDescent="0.25">
      <c r="C31749" s="160" t="s">
        <v>552</v>
      </c>
      <c r="D31749" s="161">
        <v>1163.95</v>
      </c>
    </row>
    <row r="31750" spans="3:4" ht="15" hidden="1" customHeight="1" x14ac:dyDescent="0.25">
      <c r="C31750" s="158" t="s">
        <v>540</v>
      </c>
      <c r="D31750" s="159">
        <v>578.45000000000005</v>
      </c>
    </row>
    <row r="31751" spans="3:4" ht="15" hidden="1" customHeight="1" x14ac:dyDescent="0.25">
      <c r="C31751" s="160" t="s">
        <v>551</v>
      </c>
      <c r="D31751" s="161">
        <v>767.54</v>
      </c>
    </row>
    <row r="31752" spans="3:4" ht="15" hidden="1" customHeight="1" x14ac:dyDescent="0.25">
      <c r="C31752" s="158" t="s">
        <v>553</v>
      </c>
      <c r="D31752" s="159">
        <v>1055.6300000000001</v>
      </c>
    </row>
    <row r="31753" spans="3:4" ht="15" hidden="1" customHeight="1" x14ac:dyDescent="0.25">
      <c r="C31753" s="160" t="s">
        <v>552</v>
      </c>
      <c r="D31753" s="161">
        <v>980.18</v>
      </c>
    </row>
    <row r="31754" spans="3:4" ht="15" hidden="1" customHeight="1" x14ac:dyDescent="0.25">
      <c r="C31754" s="158" t="s">
        <v>551</v>
      </c>
      <c r="D31754" s="159">
        <v>883.23</v>
      </c>
    </row>
    <row r="31755" spans="3:4" ht="15" hidden="1" customHeight="1" x14ac:dyDescent="0.25">
      <c r="C31755" s="160" t="s">
        <v>539</v>
      </c>
      <c r="D31755" s="161">
        <v>635.95000000000005</v>
      </c>
    </row>
    <row r="31756" spans="3:4" ht="15" hidden="1" customHeight="1" x14ac:dyDescent="0.25">
      <c r="C31756" s="158" t="s">
        <v>556</v>
      </c>
      <c r="D31756" s="159">
        <v>671.4</v>
      </c>
    </row>
    <row r="31757" spans="3:4" ht="15" hidden="1" customHeight="1" x14ac:dyDescent="0.25">
      <c r="C31757" s="160" t="s">
        <v>554</v>
      </c>
      <c r="D31757" s="161">
        <v>555.96</v>
      </c>
    </row>
    <row r="31758" spans="3:4" ht="15" hidden="1" customHeight="1" x14ac:dyDescent="0.25">
      <c r="C31758" s="158" t="s">
        <v>307</v>
      </c>
      <c r="D31758" s="159">
        <v>698.87</v>
      </c>
    </row>
    <row r="31759" spans="3:4" ht="15" hidden="1" customHeight="1" x14ac:dyDescent="0.25">
      <c r="C31759" s="160" t="s">
        <v>553</v>
      </c>
      <c r="D31759" s="161">
        <v>295.32</v>
      </c>
    </row>
    <row r="31760" spans="3:4" ht="15" hidden="1" customHeight="1" x14ac:dyDescent="0.25">
      <c r="C31760" s="158" t="s">
        <v>551</v>
      </c>
      <c r="D31760" s="159">
        <v>1155.95</v>
      </c>
    </row>
    <row r="31761" spans="3:4" ht="15" hidden="1" customHeight="1" x14ac:dyDescent="0.25">
      <c r="C31761" s="160" t="s">
        <v>308</v>
      </c>
      <c r="D31761" s="161">
        <v>376.95</v>
      </c>
    </row>
    <row r="31762" spans="3:4" ht="15" hidden="1" customHeight="1" x14ac:dyDescent="0.25">
      <c r="C31762" s="158" t="s">
        <v>556</v>
      </c>
      <c r="D31762" s="159">
        <v>367.3</v>
      </c>
    </row>
    <row r="31763" spans="3:4" ht="15" hidden="1" customHeight="1" x14ac:dyDescent="0.25">
      <c r="C31763" s="160" t="s">
        <v>545</v>
      </c>
      <c r="D31763" s="161">
        <v>764.51</v>
      </c>
    </row>
    <row r="31764" spans="3:4" ht="15" hidden="1" customHeight="1" x14ac:dyDescent="0.25">
      <c r="C31764" s="158" t="s">
        <v>539</v>
      </c>
      <c r="D31764" s="159">
        <v>396.09</v>
      </c>
    </row>
    <row r="31765" spans="3:4" ht="15" hidden="1" customHeight="1" x14ac:dyDescent="0.25">
      <c r="C31765" s="160" t="s">
        <v>551</v>
      </c>
      <c r="D31765" s="161">
        <v>393.9</v>
      </c>
    </row>
    <row r="31766" spans="3:4" ht="15" hidden="1" customHeight="1" x14ac:dyDescent="0.25">
      <c r="C31766" s="158" t="s">
        <v>308</v>
      </c>
      <c r="D31766" s="159">
        <v>682.98</v>
      </c>
    </row>
    <row r="31767" spans="3:4" ht="15" hidden="1" customHeight="1" x14ac:dyDescent="0.25">
      <c r="C31767" s="160" t="s">
        <v>551</v>
      </c>
      <c r="D31767" s="161">
        <v>1225.46</v>
      </c>
    </row>
    <row r="31768" spans="3:4" ht="15" hidden="1" customHeight="1" x14ac:dyDescent="0.25">
      <c r="C31768" s="158" t="s">
        <v>309</v>
      </c>
      <c r="D31768" s="159">
        <v>1212.55</v>
      </c>
    </row>
    <row r="31769" spans="3:4" ht="15" hidden="1" customHeight="1" x14ac:dyDescent="0.25">
      <c r="C31769" s="160" t="s">
        <v>307</v>
      </c>
      <c r="D31769" s="161">
        <v>1056.4100000000001</v>
      </c>
    </row>
    <row r="31770" spans="3:4" ht="15" hidden="1" customHeight="1" x14ac:dyDescent="0.25">
      <c r="C31770" s="158" t="s">
        <v>557</v>
      </c>
      <c r="D31770" s="159">
        <v>458.52</v>
      </c>
    </row>
    <row r="31771" spans="3:4" ht="15" hidden="1" customHeight="1" x14ac:dyDescent="0.25">
      <c r="C31771" s="160" t="s">
        <v>543</v>
      </c>
      <c r="D31771" s="161">
        <v>583.53</v>
      </c>
    </row>
    <row r="31772" spans="3:4" ht="15" hidden="1" customHeight="1" x14ac:dyDescent="0.25">
      <c r="C31772" s="158" t="s">
        <v>552</v>
      </c>
      <c r="D31772" s="159">
        <v>598.79999999999995</v>
      </c>
    </row>
    <row r="31773" spans="3:4" ht="15" hidden="1" customHeight="1" x14ac:dyDescent="0.25">
      <c r="C31773" s="160" t="s">
        <v>558</v>
      </c>
      <c r="D31773" s="161">
        <v>141.13999999999999</v>
      </c>
    </row>
    <row r="31774" spans="3:4" ht="15" hidden="1" customHeight="1" x14ac:dyDescent="0.25">
      <c r="C31774" s="158" t="s">
        <v>543</v>
      </c>
      <c r="D31774" s="159">
        <v>133.07</v>
      </c>
    </row>
    <row r="31775" spans="3:4" ht="15" hidden="1" customHeight="1" x14ac:dyDescent="0.25">
      <c r="C31775" s="160" t="s">
        <v>312</v>
      </c>
      <c r="D31775" s="161">
        <v>1094</v>
      </c>
    </row>
    <row r="31776" spans="3:4" ht="15" hidden="1" customHeight="1" x14ac:dyDescent="0.25">
      <c r="C31776" s="158" t="s">
        <v>549</v>
      </c>
      <c r="D31776" s="159">
        <v>1139.21</v>
      </c>
    </row>
    <row r="31777" spans="3:4" ht="15" hidden="1" customHeight="1" x14ac:dyDescent="0.25">
      <c r="C31777" s="160" t="s">
        <v>551</v>
      </c>
      <c r="D31777" s="161">
        <v>1265.49</v>
      </c>
    </row>
    <row r="31778" spans="3:4" ht="15" hidden="1" customHeight="1" x14ac:dyDescent="0.25">
      <c r="C31778" s="158" t="s">
        <v>552</v>
      </c>
      <c r="D31778" s="159">
        <v>881.77</v>
      </c>
    </row>
    <row r="31779" spans="3:4" ht="15" hidden="1" customHeight="1" x14ac:dyDescent="0.25">
      <c r="C31779" s="160" t="s">
        <v>309</v>
      </c>
      <c r="D31779" s="161">
        <v>1169.4100000000001</v>
      </c>
    </row>
    <row r="31780" spans="3:4" ht="15" hidden="1" customHeight="1" x14ac:dyDescent="0.25">
      <c r="C31780" s="158" t="s">
        <v>540</v>
      </c>
      <c r="D31780" s="159">
        <v>503.51</v>
      </c>
    </row>
    <row r="31781" spans="3:4" ht="15" hidden="1" customHeight="1" x14ac:dyDescent="0.25">
      <c r="C31781" s="160" t="s">
        <v>551</v>
      </c>
      <c r="D31781" s="161">
        <v>27.51</v>
      </c>
    </row>
    <row r="31782" spans="3:4" ht="15" hidden="1" customHeight="1" x14ac:dyDescent="0.25">
      <c r="C31782" s="158" t="s">
        <v>540</v>
      </c>
      <c r="D31782" s="159">
        <v>92.97</v>
      </c>
    </row>
    <row r="31783" spans="3:4" ht="15" hidden="1" customHeight="1" x14ac:dyDescent="0.25">
      <c r="C31783" s="160" t="s">
        <v>542</v>
      </c>
      <c r="D31783" s="161">
        <v>833.2</v>
      </c>
    </row>
    <row r="31784" spans="3:4" ht="15" hidden="1" customHeight="1" x14ac:dyDescent="0.25">
      <c r="C31784" s="158" t="s">
        <v>549</v>
      </c>
      <c r="D31784" s="159">
        <v>539.6</v>
      </c>
    </row>
    <row r="31785" spans="3:4" ht="15" hidden="1" customHeight="1" x14ac:dyDescent="0.25">
      <c r="C31785" s="160" t="s">
        <v>545</v>
      </c>
      <c r="D31785" s="161">
        <v>23.61</v>
      </c>
    </row>
    <row r="31786" spans="3:4" ht="15" hidden="1" customHeight="1" x14ac:dyDescent="0.25">
      <c r="C31786" s="158" t="s">
        <v>309</v>
      </c>
      <c r="D31786" s="159">
        <v>655.92</v>
      </c>
    </row>
    <row r="31787" spans="3:4" ht="15" hidden="1" customHeight="1" x14ac:dyDescent="0.25">
      <c r="C31787" s="160" t="s">
        <v>308</v>
      </c>
      <c r="D31787" s="161">
        <v>872.31</v>
      </c>
    </row>
    <row r="31788" spans="3:4" ht="15" hidden="1" customHeight="1" x14ac:dyDescent="0.25">
      <c r="C31788" s="158" t="s">
        <v>550</v>
      </c>
      <c r="D31788" s="159">
        <v>728.01</v>
      </c>
    </row>
    <row r="31789" spans="3:4" ht="15" hidden="1" customHeight="1" x14ac:dyDescent="0.25">
      <c r="C31789" s="160" t="s">
        <v>548</v>
      </c>
      <c r="D31789" s="161">
        <v>238.69</v>
      </c>
    </row>
    <row r="31790" spans="3:4" ht="15" hidden="1" customHeight="1" x14ac:dyDescent="0.25">
      <c r="C31790" s="158" t="s">
        <v>542</v>
      </c>
      <c r="D31790" s="159">
        <v>1085.21</v>
      </c>
    </row>
    <row r="31791" spans="3:4" ht="15" hidden="1" customHeight="1" x14ac:dyDescent="0.25">
      <c r="C31791" s="160" t="s">
        <v>309</v>
      </c>
      <c r="D31791" s="161">
        <v>536.71</v>
      </c>
    </row>
    <row r="31792" spans="3:4" ht="15" hidden="1" customHeight="1" x14ac:dyDescent="0.25">
      <c r="C31792" s="158" t="s">
        <v>312</v>
      </c>
      <c r="D31792" s="159">
        <v>1019.52</v>
      </c>
    </row>
    <row r="31793" spans="3:4" ht="15" hidden="1" customHeight="1" x14ac:dyDescent="0.25">
      <c r="C31793" s="160" t="s">
        <v>547</v>
      </c>
      <c r="D31793" s="161">
        <v>1157.82</v>
      </c>
    </row>
    <row r="31794" spans="3:4" ht="15" hidden="1" customHeight="1" x14ac:dyDescent="0.25">
      <c r="C31794" s="158" t="s">
        <v>543</v>
      </c>
      <c r="D31794" s="159">
        <v>488.4</v>
      </c>
    </row>
    <row r="31795" spans="3:4" ht="15" hidden="1" customHeight="1" x14ac:dyDescent="0.25">
      <c r="C31795" s="160" t="s">
        <v>542</v>
      </c>
      <c r="D31795" s="161">
        <v>918.7</v>
      </c>
    </row>
    <row r="31796" spans="3:4" ht="15" hidden="1" customHeight="1" x14ac:dyDescent="0.25">
      <c r="C31796" s="158" t="s">
        <v>540</v>
      </c>
      <c r="D31796" s="159">
        <v>968.74</v>
      </c>
    </row>
    <row r="31797" spans="3:4" ht="15" hidden="1" customHeight="1" x14ac:dyDescent="0.25">
      <c r="C31797" s="160" t="s">
        <v>307</v>
      </c>
      <c r="D31797" s="161">
        <v>735.11</v>
      </c>
    </row>
    <row r="31798" spans="3:4" ht="15" hidden="1" customHeight="1" x14ac:dyDescent="0.25">
      <c r="C31798" s="158" t="s">
        <v>539</v>
      </c>
      <c r="D31798" s="159">
        <v>784.75</v>
      </c>
    </row>
    <row r="31799" spans="3:4" ht="15" hidden="1" customHeight="1" x14ac:dyDescent="0.25">
      <c r="C31799" s="160" t="s">
        <v>312</v>
      </c>
      <c r="D31799" s="161">
        <v>799.91</v>
      </c>
    </row>
    <row r="31800" spans="3:4" ht="15" hidden="1" customHeight="1" x14ac:dyDescent="0.25">
      <c r="C31800" s="158" t="s">
        <v>543</v>
      </c>
      <c r="D31800" s="159">
        <v>872.45</v>
      </c>
    </row>
    <row r="31801" spans="3:4" ht="15" hidden="1" customHeight="1" x14ac:dyDescent="0.25">
      <c r="C31801" s="160" t="s">
        <v>542</v>
      </c>
      <c r="D31801" s="161">
        <v>146.28</v>
      </c>
    </row>
    <row r="31802" spans="3:4" ht="15" hidden="1" customHeight="1" x14ac:dyDescent="0.25">
      <c r="C31802" s="158" t="s">
        <v>552</v>
      </c>
      <c r="D31802" s="159">
        <v>914.84</v>
      </c>
    </row>
    <row r="31803" spans="3:4" ht="15" hidden="1" customHeight="1" x14ac:dyDescent="0.25">
      <c r="C31803" s="160" t="s">
        <v>544</v>
      </c>
      <c r="D31803" s="161">
        <v>1117.25</v>
      </c>
    </row>
    <row r="31804" spans="3:4" ht="15" hidden="1" customHeight="1" x14ac:dyDescent="0.25">
      <c r="C31804" s="158" t="s">
        <v>308</v>
      </c>
      <c r="D31804" s="159">
        <v>673.56</v>
      </c>
    </row>
    <row r="31805" spans="3:4" ht="15" hidden="1" customHeight="1" x14ac:dyDescent="0.25">
      <c r="C31805" s="160" t="s">
        <v>554</v>
      </c>
      <c r="D31805" s="161">
        <v>336.68</v>
      </c>
    </row>
    <row r="31806" spans="3:4" ht="15" hidden="1" customHeight="1" x14ac:dyDescent="0.25">
      <c r="C31806" s="158" t="s">
        <v>545</v>
      </c>
      <c r="D31806" s="159">
        <v>714.92</v>
      </c>
    </row>
    <row r="31807" spans="3:4" ht="15" hidden="1" customHeight="1" x14ac:dyDescent="0.25">
      <c r="C31807" s="160" t="s">
        <v>540</v>
      </c>
      <c r="D31807" s="161">
        <v>1014.85</v>
      </c>
    </row>
    <row r="31808" spans="3:4" ht="15" hidden="1" customHeight="1" x14ac:dyDescent="0.25">
      <c r="C31808" s="158" t="s">
        <v>546</v>
      </c>
      <c r="D31808" s="159">
        <v>457.57</v>
      </c>
    </row>
    <row r="31809" spans="3:4" ht="15" hidden="1" customHeight="1" x14ac:dyDescent="0.25">
      <c r="C31809" s="160" t="s">
        <v>309</v>
      </c>
      <c r="D31809" s="161">
        <v>1255.44</v>
      </c>
    </row>
    <row r="31810" spans="3:4" ht="15" hidden="1" customHeight="1" x14ac:dyDescent="0.25">
      <c r="C31810" s="158" t="s">
        <v>539</v>
      </c>
      <c r="D31810" s="159">
        <v>118.63</v>
      </c>
    </row>
    <row r="31811" spans="3:4" ht="15" hidden="1" customHeight="1" x14ac:dyDescent="0.25">
      <c r="C31811" s="160" t="s">
        <v>549</v>
      </c>
      <c r="D31811" s="161">
        <v>614.72</v>
      </c>
    </row>
    <row r="31812" spans="3:4" ht="15" hidden="1" customHeight="1" x14ac:dyDescent="0.25">
      <c r="C31812" s="158" t="s">
        <v>308</v>
      </c>
      <c r="D31812" s="159">
        <v>374</v>
      </c>
    </row>
    <row r="31813" spans="3:4" ht="15" hidden="1" customHeight="1" x14ac:dyDescent="0.25">
      <c r="C31813" s="160" t="s">
        <v>544</v>
      </c>
      <c r="D31813" s="161">
        <v>38.119999999999997</v>
      </c>
    </row>
    <row r="31814" spans="3:4" ht="15" hidden="1" customHeight="1" x14ac:dyDescent="0.25">
      <c r="C31814" s="158" t="s">
        <v>543</v>
      </c>
      <c r="D31814" s="159">
        <v>249.3</v>
      </c>
    </row>
    <row r="31815" spans="3:4" ht="15" hidden="1" customHeight="1" x14ac:dyDescent="0.25">
      <c r="C31815" s="160" t="s">
        <v>552</v>
      </c>
      <c r="D31815" s="161">
        <v>613.89</v>
      </c>
    </row>
    <row r="31816" spans="3:4" ht="15" hidden="1" customHeight="1" x14ac:dyDescent="0.25">
      <c r="C31816" s="158" t="s">
        <v>552</v>
      </c>
      <c r="D31816" s="159">
        <v>966.47</v>
      </c>
    </row>
    <row r="31817" spans="3:4" ht="15" hidden="1" customHeight="1" x14ac:dyDescent="0.25">
      <c r="C31817" s="160" t="s">
        <v>552</v>
      </c>
      <c r="D31817" s="161">
        <v>354.74</v>
      </c>
    </row>
    <row r="31818" spans="3:4" ht="15" hidden="1" customHeight="1" x14ac:dyDescent="0.25">
      <c r="C31818" s="158" t="s">
        <v>309</v>
      </c>
      <c r="D31818" s="159">
        <v>690.13</v>
      </c>
    </row>
    <row r="31819" spans="3:4" ht="15" hidden="1" customHeight="1" x14ac:dyDescent="0.25">
      <c r="C31819" s="160" t="s">
        <v>308</v>
      </c>
      <c r="D31819" s="161">
        <v>1001.87</v>
      </c>
    </row>
    <row r="31820" spans="3:4" ht="15" hidden="1" customHeight="1" x14ac:dyDescent="0.25">
      <c r="C31820" s="158" t="s">
        <v>554</v>
      </c>
      <c r="D31820" s="159">
        <v>414.9</v>
      </c>
    </row>
    <row r="31821" spans="3:4" ht="15" hidden="1" customHeight="1" x14ac:dyDescent="0.25">
      <c r="C31821" s="160" t="s">
        <v>551</v>
      </c>
      <c r="D31821" s="161">
        <v>830.42</v>
      </c>
    </row>
    <row r="31822" spans="3:4" ht="15" hidden="1" customHeight="1" x14ac:dyDescent="0.25">
      <c r="C31822" s="158" t="s">
        <v>312</v>
      </c>
      <c r="D31822" s="159">
        <v>983.28</v>
      </c>
    </row>
    <row r="31823" spans="3:4" ht="15" hidden="1" customHeight="1" x14ac:dyDescent="0.25">
      <c r="C31823" s="160" t="s">
        <v>547</v>
      </c>
      <c r="D31823" s="161">
        <v>539.07000000000005</v>
      </c>
    </row>
    <row r="31824" spans="3:4" ht="15" hidden="1" customHeight="1" x14ac:dyDescent="0.25">
      <c r="C31824" s="158" t="s">
        <v>312</v>
      </c>
      <c r="D31824" s="159">
        <v>469.54</v>
      </c>
    </row>
    <row r="31825" spans="3:4" ht="15" hidden="1" customHeight="1" x14ac:dyDescent="0.25">
      <c r="C31825" s="160" t="s">
        <v>542</v>
      </c>
      <c r="D31825" s="161">
        <v>56.38</v>
      </c>
    </row>
    <row r="31826" spans="3:4" ht="15" hidden="1" customHeight="1" x14ac:dyDescent="0.25">
      <c r="C31826" s="158" t="s">
        <v>557</v>
      </c>
      <c r="D31826" s="159">
        <v>381.5</v>
      </c>
    </row>
    <row r="31827" spans="3:4" ht="15" hidden="1" customHeight="1" x14ac:dyDescent="0.25">
      <c r="C31827" s="160" t="s">
        <v>539</v>
      </c>
      <c r="D31827" s="161">
        <v>1079.26</v>
      </c>
    </row>
    <row r="31828" spans="3:4" ht="15" hidden="1" customHeight="1" x14ac:dyDescent="0.25">
      <c r="C31828" s="158" t="s">
        <v>542</v>
      </c>
      <c r="D31828" s="159">
        <v>729.76</v>
      </c>
    </row>
    <row r="31829" spans="3:4" ht="15" hidden="1" customHeight="1" x14ac:dyDescent="0.25">
      <c r="C31829" s="160" t="s">
        <v>550</v>
      </c>
      <c r="D31829" s="161">
        <v>975.62</v>
      </c>
    </row>
    <row r="31830" spans="3:4" ht="15" hidden="1" customHeight="1" x14ac:dyDescent="0.25">
      <c r="C31830" s="158" t="s">
        <v>543</v>
      </c>
      <c r="D31830" s="159">
        <v>766.99</v>
      </c>
    </row>
    <row r="31831" spans="3:4" ht="15" hidden="1" customHeight="1" x14ac:dyDescent="0.25">
      <c r="C31831" s="160" t="s">
        <v>539</v>
      </c>
      <c r="D31831" s="161">
        <v>462.06</v>
      </c>
    </row>
    <row r="31832" spans="3:4" ht="15" hidden="1" customHeight="1" x14ac:dyDescent="0.25">
      <c r="C31832" s="158" t="s">
        <v>540</v>
      </c>
      <c r="D31832" s="159">
        <v>474.77</v>
      </c>
    </row>
    <row r="31833" spans="3:4" ht="15" hidden="1" customHeight="1" x14ac:dyDescent="0.25">
      <c r="C31833" s="160" t="s">
        <v>549</v>
      </c>
      <c r="D31833" s="161">
        <v>1163.94</v>
      </c>
    </row>
    <row r="31834" spans="3:4" ht="15" hidden="1" customHeight="1" x14ac:dyDescent="0.25">
      <c r="C31834" s="158" t="s">
        <v>550</v>
      </c>
      <c r="D31834" s="159">
        <v>560.08000000000004</v>
      </c>
    </row>
    <row r="31835" spans="3:4" ht="15" hidden="1" customHeight="1" x14ac:dyDescent="0.25">
      <c r="C31835" s="160" t="s">
        <v>309</v>
      </c>
      <c r="D31835" s="161">
        <v>783.66</v>
      </c>
    </row>
    <row r="31836" spans="3:4" ht="15" hidden="1" customHeight="1" x14ac:dyDescent="0.25">
      <c r="C31836" s="158" t="s">
        <v>547</v>
      </c>
      <c r="D31836" s="159">
        <v>216.59</v>
      </c>
    </row>
    <row r="31837" spans="3:4" ht="15" hidden="1" customHeight="1" x14ac:dyDescent="0.25">
      <c r="C31837" s="160" t="s">
        <v>540</v>
      </c>
      <c r="D31837" s="161">
        <v>645.41999999999996</v>
      </c>
    </row>
    <row r="31838" spans="3:4" ht="15" hidden="1" customHeight="1" x14ac:dyDescent="0.25">
      <c r="C31838" s="158" t="s">
        <v>551</v>
      </c>
      <c r="D31838" s="159">
        <v>908.53</v>
      </c>
    </row>
    <row r="31839" spans="3:4" ht="15" hidden="1" customHeight="1" x14ac:dyDescent="0.25">
      <c r="C31839" s="160" t="s">
        <v>540</v>
      </c>
      <c r="D31839" s="161">
        <v>1023.43</v>
      </c>
    </row>
    <row r="31840" spans="3:4" ht="15" hidden="1" customHeight="1" x14ac:dyDescent="0.25">
      <c r="C31840" s="158" t="s">
        <v>552</v>
      </c>
      <c r="D31840" s="159">
        <v>954.12</v>
      </c>
    </row>
    <row r="31841" spans="3:4" ht="15" hidden="1" customHeight="1" x14ac:dyDescent="0.25">
      <c r="C31841" s="160" t="s">
        <v>547</v>
      </c>
      <c r="D31841" s="161">
        <v>896.32</v>
      </c>
    </row>
    <row r="31842" spans="3:4" ht="15" hidden="1" customHeight="1" x14ac:dyDescent="0.25">
      <c r="C31842" s="158" t="s">
        <v>541</v>
      </c>
      <c r="D31842" s="159">
        <v>637.46</v>
      </c>
    </row>
    <row r="31843" spans="3:4" ht="15" hidden="1" customHeight="1" x14ac:dyDescent="0.25">
      <c r="C31843" s="160" t="s">
        <v>550</v>
      </c>
      <c r="D31843" s="161">
        <v>354.81</v>
      </c>
    </row>
    <row r="31844" spans="3:4" ht="15" hidden="1" customHeight="1" x14ac:dyDescent="0.25">
      <c r="C31844" s="158" t="s">
        <v>542</v>
      </c>
      <c r="D31844" s="159">
        <v>424.22</v>
      </c>
    </row>
    <row r="31845" spans="3:4" ht="15" hidden="1" customHeight="1" x14ac:dyDescent="0.25">
      <c r="C31845" s="160" t="s">
        <v>308</v>
      </c>
      <c r="D31845" s="161">
        <v>829.72</v>
      </c>
    </row>
    <row r="31846" spans="3:4" ht="15" hidden="1" customHeight="1" x14ac:dyDescent="0.25">
      <c r="C31846" s="158" t="s">
        <v>546</v>
      </c>
      <c r="D31846" s="159">
        <v>429.23</v>
      </c>
    </row>
    <row r="31847" spans="3:4" ht="15" hidden="1" customHeight="1" x14ac:dyDescent="0.25">
      <c r="C31847" s="160" t="s">
        <v>540</v>
      </c>
      <c r="D31847" s="161">
        <v>762.08</v>
      </c>
    </row>
    <row r="31848" spans="3:4" ht="15" hidden="1" customHeight="1" x14ac:dyDescent="0.25">
      <c r="C31848" s="158" t="s">
        <v>312</v>
      </c>
      <c r="D31848" s="159">
        <v>190.26</v>
      </c>
    </row>
    <row r="31849" spans="3:4" ht="15" hidden="1" customHeight="1" x14ac:dyDescent="0.25">
      <c r="C31849" s="160" t="s">
        <v>307</v>
      </c>
      <c r="D31849" s="161">
        <v>406.3</v>
      </c>
    </row>
    <row r="31850" spans="3:4" ht="15" hidden="1" customHeight="1" x14ac:dyDescent="0.25">
      <c r="C31850" s="158" t="s">
        <v>546</v>
      </c>
      <c r="D31850" s="159">
        <v>99.03</v>
      </c>
    </row>
    <row r="31851" spans="3:4" ht="15" hidden="1" customHeight="1" x14ac:dyDescent="0.25">
      <c r="C31851" s="160" t="s">
        <v>547</v>
      </c>
      <c r="D31851" s="161">
        <v>419.44</v>
      </c>
    </row>
    <row r="31852" spans="3:4" ht="15" hidden="1" customHeight="1" x14ac:dyDescent="0.25">
      <c r="C31852" s="158" t="s">
        <v>552</v>
      </c>
      <c r="D31852" s="159">
        <v>1254.6400000000001</v>
      </c>
    </row>
    <row r="31853" spans="3:4" ht="15" hidden="1" customHeight="1" x14ac:dyDescent="0.25">
      <c r="C31853" s="160" t="s">
        <v>545</v>
      </c>
      <c r="D31853" s="161">
        <v>495.5</v>
      </c>
    </row>
    <row r="31854" spans="3:4" ht="15" hidden="1" customHeight="1" x14ac:dyDescent="0.25">
      <c r="C31854" s="158" t="s">
        <v>312</v>
      </c>
      <c r="D31854" s="159">
        <v>911.61</v>
      </c>
    </row>
    <row r="31855" spans="3:4" ht="15" hidden="1" customHeight="1" x14ac:dyDescent="0.25">
      <c r="C31855" s="160" t="s">
        <v>546</v>
      </c>
      <c r="D31855" s="161">
        <v>1146.01</v>
      </c>
    </row>
    <row r="31856" spans="3:4" ht="15" hidden="1" customHeight="1" x14ac:dyDescent="0.25">
      <c r="C31856" s="158" t="s">
        <v>312</v>
      </c>
      <c r="D31856" s="159">
        <v>929.66</v>
      </c>
    </row>
    <row r="31857" spans="3:4" ht="15" hidden="1" customHeight="1" x14ac:dyDescent="0.25">
      <c r="C31857" s="160" t="s">
        <v>547</v>
      </c>
      <c r="D31857" s="161">
        <v>588.36</v>
      </c>
    </row>
    <row r="31858" spans="3:4" ht="15" hidden="1" customHeight="1" x14ac:dyDescent="0.25">
      <c r="C31858" s="158" t="s">
        <v>307</v>
      </c>
      <c r="D31858" s="159">
        <v>892.29</v>
      </c>
    </row>
    <row r="31859" spans="3:4" ht="15" hidden="1" customHeight="1" x14ac:dyDescent="0.25">
      <c r="C31859" s="160" t="s">
        <v>542</v>
      </c>
      <c r="D31859" s="161">
        <v>726.54</v>
      </c>
    </row>
    <row r="31860" spans="3:4" ht="15" hidden="1" customHeight="1" x14ac:dyDescent="0.25">
      <c r="C31860" s="158" t="s">
        <v>307</v>
      </c>
      <c r="D31860" s="159">
        <v>1172.92</v>
      </c>
    </row>
    <row r="31861" spans="3:4" ht="15" hidden="1" customHeight="1" x14ac:dyDescent="0.25">
      <c r="C31861" s="160" t="s">
        <v>312</v>
      </c>
      <c r="D31861" s="161">
        <v>567.12</v>
      </c>
    </row>
    <row r="31862" spans="3:4" ht="15" hidden="1" customHeight="1" x14ac:dyDescent="0.25">
      <c r="C31862" s="158" t="s">
        <v>308</v>
      </c>
      <c r="D31862" s="159">
        <v>550.6</v>
      </c>
    </row>
    <row r="31863" spans="3:4" ht="15" hidden="1" customHeight="1" x14ac:dyDescent="0.25">
      <c r="C31863" s="160" t="s">
        <v>543</v>
      </c>
      <c r="D31863" s="161">
        <v>597.49</v>
      </c>
    </row>
    <row r="31864" spans="3:4" ht="15" hidden="1" customHeight="1" x14ac:dyDescent="0.25">
      <c r="C31864" s="158" t="s">
        <v>539</v>
      </c>
      <c r="D31864" s="159">
        <v>373.68</v>
      </c>
    </row>
    <row r="31865" spans="3:4" ht="15" hidden="1" customHeight="1" x14ac:dyDescent="0.25">
      <c r="C31865" s="160" t="s">
        <v>546</v>
      </c>
      <c r="D31865" s="161">
        <v>556.03</v>
      </c>
    </row>
    <row r="31866" spans="3:4" ht="15" hidden="1" customHeight="1" x14ac:dyDescent="0.25">
      <c r="C31866" s="158" t="s">
        <v>549</v>
      </c>
      <c r="D31866" s="159">
        <v>322.26</v>
      </c>
    </row>
    <row r="31867" spans="3:4" ht="15" hidden="1" customHeight="1" x14ac:dyDescent="0.25">
      <c r="C31867" s="160" t="s">
        <v>308</v>
      </c>
      <c r="D31867" s="161">
        <v>323.74</v>
      </c>
    </row>
    <row r="31868" spans="3:4" ht="15" hidden="1" customHeight="1" x14ac:dyDescent="0.25">
      <c r="C31868" s="158" t="s">
        <v>312</v>
      </c>
      <c r="D31868" s="159">
        <v>34.47</v>
      </c>
    </row>
    <row r="31869" spans="3:4" ht="15" hidden="1" customHeight="1" x14ac:dyDescent="0.25">
      <c r="C31869" s="160" t="s">
        <v>309</v>
      </c>
      <c r="D31869" s="161">
        <v>543.37</v>
      </c>
    </row>
    <row r="31870" spans="3:4" ht="15" hidden="1" customHeight="1" x14ac:dyDescent="0.25">
      <c r="C31870" s="158" t="s">
        <v>540</v>
      </c>
      <c r="D31870" s="159">
        <v>655.04</v>
      </c>
    </row>
    <row r="31871" spans="3:4" ht="15" hidden="1" customHeight="1" x14ac:dyDescent="0.25">
      <c r="C31871" s="160" t="s">
        <v>547</v>
      </c>
      <c r="D31871" s="161">
        <v>371.55</v>
      </c>
    </row>
    <row r="31872" spans="3:4" ht="15" hidden="1" customHeight="1" x14ac:dyDescent="0.25">
      <c r="C31872" s="158" t="s">
        <v>308</v>
      </c>
      <c r="D31872" s="159">
        <v>28.88</v>
      </c>
    </row>
    <row r="31873" spans="3:4" ht="15" hidden="1" customHeight="1" x14ac:dyDescent="0.25">
      <c r="C31873" s="160" t="s">
        <v>556</v>
      </c>
      <c r="D31873" s="161">
        <v>1100.72</v>
      </c>
    </row>
    <row r="31874" spans="3:4" ht="15" hidden="1" customHeight="1" x14ac:dyDescent="0.25">
      <c r="C31874" s="158" t="s">
        <v>549</v>
      </c>
      <c r="D31874" s="159">
        <v>860.54</v>
      </c>
    </row>
    <row r="31875" spans="3:4" ht="15" hidden="1" customHeight="1" x14ac:dyDescent="0.25">
      <c r="C31875" s="160" t="s">
        <v>545</v>
      </c>
      <c r="D31875" s="161">
        <v>837.24</v>
      </c>
    </row>
    <row r="31876" spans="3:4" ht="15" hidden="1" customHeight="1" x14ac:dyDescent="0.25">
      <c r="C31876" s="158" t="s">
        <v>543</v>
      </c>
      <c r="D31876" s="159">
        <v>227.05</v>
      </c>
    </row>
    <row r="31877" spans="3:4" ht="15" hidden="1" customHeight="1" x14ac:dyDescent="0.25">
      <c r="C31877" s="160" t="s">
        <v>544</v>
      </c>
      <c r="D31877" s="161">
        <v>286.39999999999998</v>
      </c>
    </row>
    <row r="31878" spans="3:4" ht="15" hidden="1" customHeight="1" x14ac:dyDescent="0.25">
      <c r="C31878" s="158" t="s">
        <v>551</v>
      </c>
      <c r="D31878" s="159">
        <v>39.1</v>
      </c>
    </row>
    <row r="31879" spans="3:4" ht="15" hidden="1" customHeight="1" x14ac:dyDescent="0.25">
      <c r="C31879" s="160" t="s">
        <v>312</v>
      </c>
      <c r="D31879" s="161">
        <v>905.02</v>
      </c>
    </row>
    <row r="31880" spans="3:4" ht="15" hidden="1" customHeight="1" x14ac:dyDescent="0.25">
      <c r="C31880" s="158" t="s">
        <v>553</v>
      </c>
      <c r="D31880" s="159">
        <v>1045.97</v>
      </c>
    </row>
    <row r="31881" spans="3:4" ht="15" hidden="1" customHeight="1" x14ac:dyDescent="0.25">
      <c r="C31881" s="160" t="s">
        <v>558</v>
      </c>
      <c r="D31881" s="161">
        <v>142.11000000000001</v>
      </c>
    </row>
    <row r="31882" spans="3:4" ht="15" hidden="1" customHeight="1" x14ac:dyDescent="0.25">
      <c r="C31882" s="158" t="s">
        <v>541</v>
      </c>
      <c r="D31882" s="159">
        <v>510.75</v>
      </c>
    </row>
    <row r="31883" spans="3:4" ht="15" hidden="1" customHeight="1" x14ac:dyDescent="0.25">
      <c r="C31883" s="160" t="s">
        <v>540</v>
      </c>
      <c r="D31883" s="161">
        <v>470.95</v>
      </c>
    </row>
    <row r="31884" spans="3:4" ht="15" hidden="1" customHeight="1" x14ac:dyDescent="0.25">
      <c r="C31884" s="158" t="s">
        <v>543</v>
      </c>
      <c r="D31884" s="159">
        <v>1083.99</v>
      </c>
    </row>
    <row r="31885" spans="3:4" ht="15" hidden="1" customHeight="1" x14ac:dyDescent="0.25">
      <c r="C31885" s="160" t="s">
        <v>540</v>
      </c>
      <c r="D31885" s="161">
        <v>997.93</v>
      </c>
    </row>
    <row r="31886" spans="3:4" ht="15" hidden="1" customHeight="1" x14ac:dyDescent="0.25">
      <c r="C31886" s="158" t="s">
        <v>552</v>
      </c>
      <c r="D31886" s="159">
        <v>620.08000000000004</v>
      </c>
    </row>
    <row r="31887" spans="3:4" ht="15" hidden="1" customHeight="1" x14ac:dyDescent="0.25">
      <c r="C31887" s="160" t="s">
        <v>554</v>
      </c>
      <c r="D31887" s="161">
        <v>562.44000000000005</v>
      </c>
    </row>
    <row r="31888" spans="3:4" ht="15" hidden="1" customHeight="1" x14ac:dyDescent="0.25">
      <c r="C31888" s="158" t="s">
        <v>551</v>
      </c>
      <c r="D31888" s="159">
        <v>820.7</v>
      </c>
    </row>
    <row r="31889" spans="3:4" ht="15" hidden="1" customHeight="1" x14ac:dyDescent="0.25">
      <c r="C31889" s="160" t="s">
        <v>552</v>
      </c>
      <c r="D31889" s="161">
        <v>1138.47</v>
      </c>
    </row>
    <row r="31890" spans="3:4" ht="15" hidden="1" customHeight="1" x14ac:dyDescent="0.25">
      <c r="C31890" s="158" t="s">
        <v>546</v>
      </c>
      <c r="D31890" s="159">
        <v>808.58</v>
      </c>
    </row>
    <row r="31891" spans="3:4" ht="15" hidden="1" customHeight="1" x14ac:dyDescent="0.25">
      <c r="C31891" s="160" t="s">
        <v>545</v>
      </c>
      <c r="D31891" s="161">
        <v>578.65</v>
      </c>
    </row>
    <row r="31892" spans="3:4" ht="15" hidden="1" customHeight="1" x14ac:dyDescent="0.25">
      <c r="C31892" s="158" t="s">
        <v>308</v>
      </c>
      <c r="D31892" s="159">
        <v>1109.04</v>
      </c>
    </row>
    <row r="31893" spans="3:4" ht="15" hidden="1" customHeight="1" x14ac:dyDescent="0.25">
      <c r="C31893" s="160" t="s">
        <v>553</v>
      </c>
      <c r="D31893" s="161">
        <v>912.56</v>
      </c>
    </row>
    <row r="31894" spans="3:4" ht="15" hidden="1" customHeight="1" x14ac:dyDescent="0.25">
      <c r="C31894" s="158" t="s">
        <v>541</v>
      </c>
      <c r="D31894" s="159">
        <v>154.99</v>
      </c>
    </row>
    <row r="31895" spans="3:4" ht="15" hidden="1" customHeight="1" x14ac:dyDescent="0.25">
      <c r="C31895" s="160" t="s">
        <v>542</v>
      </c>
      <c r="D31895" s="161">
        <v>915.92</v>
      </c>
    </row>
    <row r="31896" spans="3:4" ht="15" hidden="1" customHeight="1" x14ac:dyDescent="0.25">
      <c r="C31896" s="158" t="s">
        <v>553</v>
      </c>
      <c r="D31896" s="159">
        <v>740.39</v>
      </c>
    </row>
    <row r="31897" spans="3:4" ht="15" hidden="1" customHeight="1" x14ac:dyDescent="0.25">
      <c r="C31897" s="160" t="s">
        <v>557</v>
      </c>
      <c r="D31897" s="161">
        <v>574.19000000000005</v>
      </c>
    </row>
    <row r="31898" spans="3:4" ht="15" hidden="1" customHeight="1" x14ac:dyDescent="0.25">
      <c r="C31898" s="158" t="s">
        <v>309</v>
      </c>
      <c r="D31898" s="159">
        <v>1291.68</v>
      </c>
    </row>
    <row r="31899" spans="3:4" ht="15" hidden="1" customHeight="1" x14ac:dyDescent="0.25">
      <c r="C31899" s="160" t="s">
        <v>539</v>
      </c>
      <c r="D31899" s="161">
        <v>799.39</v>
      </c>
    </row>
    <row r="31900" spans="3:4" ht="15" hidden="1" customHeight="1" x14ac:dyDescent="0.25">
      <c r="C31900" s="158" t="s">
        <v>550</v>
      </c>
      <c r="D31900" s="159">
        <v>716.49</v>
      </c>
    </row>
    <row r="31901" spans="3:4" ht="15" hidden="1" customHeight="1" x14ac:dyDescent="0.25">
      <c r="C31901" s="160" t="s">
        <v>547</v>
      </c>
      <c r="D31901" s="161">
        <v>146.86000000000001</v>
      </c>
    </row>
    <row r="31902" spans="3:4" ht="15" hidden="1" customHeight="1" x14ac:dyDescent="0.25">
      <c r="C31902" s="158" t="s">
        <v>555</v>
      </c>
      <c r="D31902" s="159">
        <v>1203.96</v>
      </c>
    </row>
    <row r="31903" spans="3:4" ht="15" hidden="1" customHeight="1" x14ac:dyDescent="0.25">
      <c r="C31903" s="160" t="s">
        <v>553</v>
      </c>
      <c r="D31903" s="161">
        <v>573.62</v>
      </c>
    </row>
    <row r="31904" spans="3:4" ht="15" hidden="1" customHeight="1" x14ac:dyDescent="0.25">
      <c r="C31904" s="158" t="s">
        <v>551</v>
      </c>
      <c r="D31904" s="159">
        <v>1049.52</v>
      </c>
    </row>
    <row r="31905" spans="3:4" ht="15" hidden="1" customHeight="1" x14ac:dyDescent="0.25">
      <c r="C31905" s="160" t="s">
        <v>557</v>
      </c>
      <c r="D31905" s="161">
        <v>1292.56</v>
      </c>
    </row>
    <row r="31906" spans="3:4" ht="15" hidden="1" customHeight="1" x14ac:dyDescent="0.25">
      <c r="C31906" s="158" t="s">
        <v>557</v>
      </c>
      <c r="D31906" s="159">
        <v>820.06</v>
      </c>
    </row>
    <row r="31907" spans="3:4" ht="15" hidden="1" customHeight="1" x14ac:dyDescent="0.25">
      <c r="C31907" s="160" t="s">
        <v>545</v>
      </c>
      <c r="D31907" s="161">
        <v>594.26</v>
      </c>
    </row>
    <row r="31908" spans="3:4" ht="15" hidden="1" customHeight="1" x14ac:dyDescent="0.25">
      <c r="C31908" s="158" t="s">
        <v>539</v>
      </c>
      <c r="D31908" s="159">
        <v>297.73</v>
      </c>
    </row>
    <row r="31909" spans="3:4" ht="15" hidden="1" customHeight="1" x14ac:dyDescent="0.25">
      <c r="C31909" s="160" t="s">
        <v>557</v>
      </c>
      <c r="D31909" s="161">
        <v>383.42</v>
      </c>
    </row>
    <row r="31910" spans="3:4" ht="15" hidden="1" customHeight="1" x14ac:dyDescent="0.25">
      <c r="C31910" s="158" t="s">
        <v>552</v>
      </c>
      <c r="D31910" s="159">
        <v>462.2</v>
      </c>
    </row>
    <row r="31911" spans="3:4" ht="15" hidden="1" customHeight="1" x14ac:dyDescent="0.25">
      <c r="C31911" s="160" t="s">
        <v>540</v>
      </c>
      <c r="D31911" s="161">
        <v>891.77</v>
      </c>
    </row>
    <row r="31912" spans="3:4" ht="15" hidden="1" customHeight="1" x14ac:dyDescent="0.25">
      <c r="C31912" s="158" t="s">
        <v>546</v>
      </c>
      <c r="D31912" s="159">
        <v>329.12</v>
      </c>
    </row>
    <row r="31913" spans="3:4" ht="15" hidden="1" customHeight="1" x14ac:dyDescent="0.25">
      <c r="C31913" s="160" t="s">
        <v>539</v>
      </c>
      <c r="D31913" s="161">
        <v>11.3</v>
      </c>
    </row>
    <row r="31914" spans="3:4" ht="15" hidden="1" customHeight="1" x14ac:dyDescent="0.25">
      <c r="C31914" s="158" t="s">
        <v>540</v>
      </c>
      <c r="D31914" s="159">
        <v>57.07</v>
      </c>
    </row>
    <row r="31915" spans="3:4" ht="15" hidden="1" customHeight="1" x14ac:dyDescent="0.25">
      <c r="C31915" s="160" t="s">
        <v>545</v>
      </c>
      <c r="D31915" s="161">
        <v>990.24</v>
      </c>
    </row>
    <row r="31916" spans="3:4" ht="15" hidden="1" customHeight="1" x14ac:dyDescent="0.25">
      <c r="C31916" s="158" t="s">
        <v>547</v>
      </c>
      <c r="D31916" s="159">
        <v>212.49</v>
      </c>
    </row>
    <row r="31917" spans="3:4" ht="15" hidden="1" customHeight="1" x14ac:dyDescent="0.25">
      <c r="C31917" s="160" t="s">
        <v>307</v>
      </c>
      <c r="D31917" s="161">
        <v>861.04</v>
      </c>
    </row>
    <row r="31918" spans="3:4" ht="15" hidden="1" customHeight="1" x14ac:dyDescent="0.25">
      <c r="C31918" s="158" t="s">
        <v>547</v>
      </c>
      <c r="D31918" s="159">
        <v>731.61</v>
      </c>
    </row>
    <row r="31919" spans="3:4" ht="15" hidden="1" customHeight="1" x14ac:dyDescent="0.25">
      <c r="C31919" s="160" t="s">
        <v>309</v>
      </c>
      <c r="D31919" s="161">
        <v>765.9</v>
      </c>
    </row>
    <row r="31920" spans="3:4" ht="15" hidden="1" customHeight="1" x14ac:dyDescent="0.25">
      <c r="C31920" s="158" t="s">
        <v>540</v>
      </c>
      <c r="D31920" s="159">
        <v>762.14</v>
      </c>
    </row>
    <row r="31921" spans="3:4" ht="15" hidden="1" customHeight="1" x14ac:dyDescent="0.25">
      <c r="C31921" s="160" t="s">
        <v>546</v>
      </c>
      <c r="D31921" s="161">
        <v>584.45000000000005</v>
      </c>
    </row>
    <row r="31922" spans="3:4" ht="15" hidden="1" customHeight="1" x14ac:dyDescent="0.25">
      <c r="C31922" s="158" t="s">
        <v>308</v>
      </c>
      <c r="D31922" s="159">
        <v>113.3</v>
      </c>
    </row>
    <row r="31923" spans="3:4" ht="15" hidden="1" customHeight="1" x14ac:dyDescent="0.25">
      <c r="C31923" s="160" t="s">
        <v>312</v>
      </c>
      <c r="D31923" s="161">
        <v>253.29</v>
      </c>
    </row>
    <row r="31924" spans="3:4" ht="15" hidden="1" customHeight="1" x14ac:dyDescent="0.25">
      <c r="C31924" s="158" t="s">
        <v>543</v>
      </c>
      <c r="D31924" s="159">
        <v>491.67</v>
      </c>
    </row>
    <row r="31925" spans="3:4" ht="15" hidden="1" customHeight="1" x14ac:dyDescent="0.25">
      <c r="C31925" s="160" t="s">
        <v>547</v>
      </c>
      <c r="D31925" s="161">
        <v>195.44</v>
      </c>
    </row>
    <row r="31926" spans="3:4" ht="15" hidden="1" customHeight="1" x14ac:dyDescent="0.25">
      <c r="C31926" s="158" t="s">
        <v>545</v>
      </c>
      <c r="D31926" s="159">
        <v>716.74</v>
      </c>
    </row>
    <row r="31927" spans="3:4" ht="15" hidden="1" customHeight="1" x14ac:dyDescent="0.25">
      <c r="C31927" s="160" t="s">
        <v>546</v>
      </c>
      <c r="D31927" s="161">
        <v>593.19000000000005</v>
      </c>
    </row>
    <row r="31928" spans="3:4" ht="15" hidden="1" customHeight="1" x14ac:dyDescent="0.25">
      <c r="C31928" s="158" t="s">
        <v>545</v>
      </c>
      <c r="D31928" s="159">
        <v>837.88</v>
      </c>
    </row>
    <row r="31929" spans="3:4" ht="15" hidden="1" customHeight="1" x14ac:dyDescent="0.25">
      <c r="C31929" s="160" t="s">
        <v>547</v>
      </c>
      <c r="D31929" s="161">
        <v>283.89</v>
      </c>
    </row>
    <row r="31930" spans="3:4" ht="15" hidden="1" customHeight="1" x14ac:dyDescent="0.25">
      <c r="C31930" s="158" t="s">
        <v>547</v>
      </c>
      <c r="D31930" s="159">
        <v>613.84</v>
      </c>
    </row>
    <row r="31931" spans="3:4" ht="15" hidden="1" customHeight="1" x14ac:dyDescent="0.25">
      <c r="C31931" s="160" t="s">
        <v>539</v>
      </c>
      <c r="D31931" s="161">
        <v>327.86</v>
      </c>
    </row>
    <row r="31932" spans="3:4" ht="15" hidden="1" customHeight="1" x14ac:dyDescent="0.25">
      <c r="C31932" s="158" t="s">
        <v>307</v>
      </c>
      <c r="D31932" s="159">
        <v>87.85</v>
      </c>
    </row>
    <row r="31933" spans="3:4" ht="15" hidden="1" customHeight="1" x14ac:dyDescent="0.25">
      <c r="C31933" s="160" t="s">
        <v>540</v>
      </c>
      <c r="D31933" s="161">
        <v>819.95</v>
      </c>
    </row>
    <row r="31934" spans="3:4" ht="15" hidden="1" customHeight="1" x14ac:dyDescent="0.25">
      <c r="C31934" s="158" t="s">
        <v>547</v>
      </c>
      <c r="D31934" s="159">
        <v>1202.96</v>
      </c>
    </row>
    <row r="31935" spans="3:4" ht="15" hidden="1" customHeight="1" x14ac:dyDescent="0.25">
      <c r="C31935" s="160" t="s">
        <v>309</v>
      </c>
      <c r="D31935" s="161">
        <v>687.67</v>
      </c>
    </row>
    <row r="31936" spans="3:4" ht="15" hidden="1" customHeight="1" x14ac:dyDescent="0.25">
      <c r="C31936" s="158" t="s">
        <v>549</v>
      </c>
      <c r="D31936" s="159">
        <v>453.06</v>
      </c>
    </row>
    <row r="31937" spans="3:4" ht="15" hidden="1" customHeight="1" x14ac:dyDescent="0.25">
      <c r="C31937" s="160" t="s">
        <v>549</v>
      </c>
      <c r="D31937" s="161">
        <v>55.08</v>
      </c>
    </row>
    <row r="31938" spans="3:4" ht="15" hidden="1" customHeight="1" x14ac:dyDescent="0.25">
      <c r="C31938" s="158" t="s">
        <v>539</v>
      </c>
      <c r="D31938" s="159">
        <v>148.32</v>
      </c>
    </row>
    <row r="31939" spans="3:4" ht="15" hidden="1" customHeight="1" x14ac:dyDescent="0.25">
      <c r="C31939" s="160" t="s">
        <v>308</v>
      </c>
      <c r="D31939" s="161">
        <v>447.94</v>
      </c>
    </row>
    <row r="31940" spans="3:4" ht="15" hidden="1" customHeight="1" x14ac:dyDescent="0.25">
      <c r="C31940" s="158" t="s">
        <v>547</v>
      </c>
      <c r="D31940" s="159">
        <v>657.62</v>
      </c>
    </row>
    <row r="31941" spans="3:4" ht="15" hidden="1" customHeight="1" x14ac:dyDescent="0.25">
      <c r="C31941" s="160" t="s">
        <v>539</v>
      </c>
      <c r="D31941" s="161">
        <v>1155.3499999999999</v>
      </c>
    </row>
    <row r="31942" spans="3:4" ht="15" hidden="1" customHeight="1" x14ac:dyDescent="0.25">
      <c r="C31942" s="158" t="s">
        <v>552</v>
      </c>
      <c r="D31942" s="159">
        <v>698.36</v>
      </c>
    </row>
    <row r="31943" spans="3:4" ht="15" hidden="1" customHeight="1" x14ac:dyDescent="0.25">
      <c r="C31943" s="160" t="s">
        <v>553</v>
      </c>
      <c r="D31943" s="161">
        <v>68.44</v>
      </c>
    </row>
    <row r="31944" spans="3:4" ht="15" hidden="1" customHeight="1" x14ac:dyDescent="0.25">
      <c r="C31944" s="158" t="s">
        <v>545</v>
      </c>
      <c r="D31944" s="159">
        <v>983.68</v>
      </c>
    </row>
    <row r="31945" spans="3:4" ht="15" hidden="1" customHeight="1" x14ac:dyDescent="0.25">
      <c r="C31945" s="160" t="s">
        <v>547</v>
      </c>
      <c r="D31945" s="161">
        <v>434.49</v>
      </c>
    </row>
    <row r="31946" spans="3:4" ht="15" hidden="1" customHeight="1" x14ac:dyDescent="0.25">
      <c r="C31946" s="158" t="s">
        <v>309</v>
      </c>
      <c r="D31946" s="159">
        <v>455.77</v>
      </c>
    </row>
    <row r="31947" spans="3:4" ht="15" hidden="1" customHeight="1" x14ac:dyDescent="0.25">
      <c r="C31947" s="160" t="s">
        <v>307</v>
      </c>
      <c r="D31947" s="161">
        <v>628.84</v>
      </c>
    </row>
    <row r="31948" spans="3:4" ht="15" hidden="1" customHeight="1" x14ac:dyDescent="0.25">
      <c r="C31948" s="158" t="s">
        <v>544</v>
      </c>
      <c r="D31948" s="159">
        <v>679.9</v>
      </c>
    </row>
    <row r="31949" spans="3:4" ht="15" hidden="1" customHeight="1" x14ac:dyDescent="0.25">
      <c r="C31949" s="160" t="s">
        <v>551</v>
      </c>
      <c r="D31949" s="161">
        <v>740.34</v>
      </c>
    </row>
    <row r="31950" spans="3:4" ht="15" hidden="1" customHeight="1" x14ac:dyDescent="0.25">
      <c r="C31950" s="158" t="s">
        <v>540</v>
      </c>
      <c r="D31950" s="159">
        <v>559.82000000000005</v>
      </c>
    </row>
    <row r="31951" spans="3:4" ht="15" hidden="1" customHeight="1" x14ac:dyDescent="0.25">
      <c r="C31951" s="160" t="s">
        <v>540</v>
      </c>
      <c r="D31951" s="161">
        <v>132.01</v>
      </c>
    </row>
    <row r="31952" spans="3:4" ht="15" hidden="1" customHeight="1" x14ac:dyDescent="0.25">
      <c r="C31952" s="158" t="s">
        <v>557</v>
      </c>
      <c r="D31952" s="159">
        <v>202.85</v>
      </c>
    </row>
    <row r="31953" spans="3:4" ht="15" hidden="1" customHeight="1" x14ac:dyDescent="0.25">
      <c r="C31953" s="160" t="s">
        <v>547</v>
      </c>
      <c r="D31953" s="161">
        <v>39.659999999999997</v>
      </c>
    </row>
    <row r="31954" spans="3:4" ht="15" hidden="1" customHeight="1" x14ac:dyDescent="0.25">
      <c r="C31954" s="158" t="s">
        <v>557</v>
      </c>
      <c r="D31954" s="159">
        <v>476.85</v>
      </c>
    </row>
    <row r="31955" spans="3:4" ht="15" hidden="1" customHeight="1" x14ac:dyDescent="0.25">
      <c r="C31955" s="160" t="s">
        <v>546</v>
      </c>
      <c r="D31955" s="161">
        <v>1075.05</v>
      </c>
    </row>
    <row r="31956" spans="3:4" ht="15" hidden="1" customHeight="1" x14ac:dyDescent="0.25">
      <c r="C31956" s="158" t="s">
        <v>547</v>
      </c>
      <c r="D31956" s="159">
        <v>603.09</v>
      </c>
    </row>
    <row r="31957" spans="3:4" ht="15" hidden="1" customHeight="1" x14ac:dyDescent="0.25">
      <c r="C31957" s="160" t="s">
        <v>549</v>
      </c>
      <c r="D31957" s="161">
        <v>557.59</v>
      </c>
    </row>
    <row r="31958" spans="3:4" ht="15" hidden="1" customHeight="1" x14ac:dyDescent="0.25">
      <c r="C31958" s="158" t="s">
        <v>549</v>
      </c>
      <c r="D31958" s="159">
        <v>555.44000000000005</v>
      </c>
    </row>
    <row r="31959" spans="3:4" ht="15" hidden="1" customHeight="1" x14ac:dyDescent="0.25">
      <c r="C31959" s="160" t="s">
        <v>553</v>
      </c>
      <c r="D31959" s="161">
        <v>224.57</v>
      </c>
    </row>
    <row r="31960" spans="3:4" ht="15" hidden="1" customHeight="1" x14ac:dyDescent="0.25">
      <c r="C31960" s="158" t="s">
        <v>544</v>
      </c>
      <c r="D31960" s="159">
        <v>576.48</v>
      </c>
    </row>
    <row r="31961" spans="3:4" ht="15" hidden="1" customHeight="1" x14ac:dyDescent="0.25">
      <c r="C31961" s="160" t="s">
        <v>558</v>
      </c>
      <c r="D31961" s="161">
        <v>1140.5899999999999</v>
      </c>
    </row>
    <row r="31962" spans="3:4" ht="15" hidden="1" customHeight="1" x14ac:dyDescent="0.25">
      <c r="C31962" s="158" t="s">
        <v>553</v>
      </c>
      <c r="D31962" s="159">
        <v>508.71</v>
      </c>
    </row>
    <row r="31963" spans="3:4" ht="15" hidden="1" customHeight="1" x14ac:dyDescent="0.25">
      <c r="C31963" s="160" t="s">
        <v>545</v>
      </c>
      <c r="D31963" s="161">
        <v>224.77</v>
      </c>
    </row>
    <row r="31964" spans="3:4" ht="15" hidden="1" customHeight="1" x14ac:dyDescent="0.25">
      <c r="C31964" s="158" t="s">
        <v>552</v>
      </c>
      <c r="D31964" s="159">
        <v>1292.49</v>
      </c>
    </row>
    <row r="31965" spans="3:4" ht="15" hidden="1" customHeight="1" x14ac:dyDescent="0.25">
      <c r="C31965" s="160" t="s">
        <v>552</v>
      </c>
      <c r="D31965" s="161">
        <v>468.74</v>
      </c>
    </row>
    <row r="31966" spans="3:4" ht="15" hidden="1" customHeight="1" x14ac:dyDescent="0.25">
      <c r="C31966" s="158" t="s">
        <v>543</v>
      </c>
      <c r="D31966" s="159">
        <v>858.97</v>
      </c>
    </row>
    <row r="31967" spans="3:4" ht="15" hidden="1" customHeight="1" x14ac:dyDescent="0.25">
      <c r="C31967" s="160" t="s">
        <v>553</v>
      </c>
      <c r="D31967" s="161">
        <v>1157.29</v>
      </c>
    </row>
    <row r="31968" spans="3:4" ht="15" hidden="1" customHeight="1" x14ac:dyDescent="0.25">
      <c r="C31968" s="158" t="s">
        <v>312</v>
      </c>
      <c r="D31968" s="159">
        <v>632.17999999999995</v>
      </c>
    </row>
    <row r="31969" spans="3:4" ht="15" hidden="1" customHeight="1" x14ac:dyDescent="0.25">
      <c r="C31969" s="160" t="s">
        <v>557</v>
      </c>
      <c r="D31969" s="161">
        <v>993.79</v>
      </c>
    </row>
    <row r="31970" spans="3:4" ht="15" hidden="1" customHeight="1" x14ac:dyDescent="0.25">
      <c r="C31970" s="158" t="s">
        <v>312</v>
      </c>
      <c r="D31970" s="159">
        <v>731.21</v>
      </c>
    </row>
    <row r="31971" spans="3:4" ht="15" hidden="1" customHeight="1" x14ac:dyDescent="0.25">
      <c r="C31971" s="160" t="s">
        <v>545</v>
      </c>
      <c r="D31971" s="161">
        <v>458.75</v>
      </c>
    </row>
    <row r="31972" spans="3:4" ht="15" hidden="1" customHeight="1" x14ac:dyDescent="0.25">
      <c r="C31972" s="158" t="s">
        <v>312</v>
      </c>
      <c r="D31972" s="159">
        <v>839.63</v>
      </c>
    </row>
    <row r="31973" spans="3:4" ht="15" hidden="1" customHeight="1" x14ac:dyDescent="0.25">
      <c r="C31973" s="160" t="s">
        <v>545</v>
      </c>
      <c r="D31973" s="161">
        <v>1067.7</v>
      </c>
    </row>
    <row r="31974" spans="3:4" ht="15" hidden="1" customHeight="1" x14ac:dyDescent="0.25">
      <c r="C31974" s="158" t="s">
        <v>308</v>
      </c>
      <c r="D31974" s="159">
        <v>623.45000000000005</v>
      </c>
    </row>
    <row r="31975" spans="3:4" ht="15" hidden="1" customHeight="1" x14ac:dyDescent="0.25">
      <c r="C31975" s="160" t="s">
        <v>312</v>
      </c>
      <c r="D31975" s="161">
        <v>700.64</v>
      </c>
    </row>
    <row r="31976" spans="3:4" ht="15" hidden="1" customHeight="1" x14ac:dyDescent="0.25">
      <c r="C31976" s="158" t="s">
        <v>542</v>
      </c>
      <c r="D31976" s="159">
        <v>833.11</v>
      </c>
    </row>
    <row r="31977" spans="3:4" ht="15" hidden="1" customHeight="1" x14ac:dyDescent="0.25">
      <c r="C31977" s="160" t="s">
        <v>546</v>
      </c>
      <c r="D31977" s="161">
        <v>1166.3599999999999</v>
      </c>
    </row>
    <row r="31978" spans="3:4" ht="15" hidden="1" customHeight="1" x14ac:dyDescent="0.25">
      <c r="C31978" s="158" t="s">
        <v>550</v>
      </c>
      <c r="D31978" s="159">
        <v>82.1</v>
      </c>
    </row>
    <row r="31979" spans="3:4" ht="15" hidden="1" customHeight="1" x14ac:dyDescent="0.25">
      <c r="C31979" s="160" t="s">
        <v>551</v>
      </c>
      <c r="D31979" s="161">
        <v>564.03</v>
      </c>
    </row>
    <row r="31980" spans="3:4" ht="15" hidden="1" customHeight="1" x14ac:dyDescent="0.25">
      <c r="C31980" s="158" t="s">
        <v>556</v>
      </c>
      <c r="D31980" s="159">
        <v>394.48</v>
      </c>
    </row>
    <row r="31981" spans="3:4" ht="15" hidden="1" customHeight="1" x14ac:dyDescent="0.25">
      <c r="C31981" s="160" t="s">
        <v>546</v>
      </c>
      <c r="D31981" s="161">
        <v>878.22</v>
      </c>
    </row>
    <row r="31982" spans="3:4" ht="15" hidden="1" customHeight="1" x14ac:dyDescent="0.25">
      <c r="C31982" s="158" t="s">
        <v>542</v>
      </c>
      <c r="D31982" s="159">
        <v>147.15</v>
      </c>
    </row>
    <row r="31983" spans="3:4" ht="15" hidden="1" customHeight="1" x14ac:dyDescent="0.25">
      <c r="C31983" s="160" t="s">
        <v>551</v>
      </c>
      <c r="D31983" s="161">
        <v>290.45999999999998</v>
      </c>
    </row>
    <row r="31984" spans="3:4" ht="15" hidden="1" customHeight="1" x14ac:dyDescent="0.25">
      <c r="C31984" s="158" t="s">
        <v>558</v>
      </c>
      <c r="D31984" s="159">
        <v>1048.21</v>
      </c>
    </row>
    <row r="31985" spans="3:4" ht="15" hidden="1" customHeight="1" x14ac:dyDescent="0.25">
      <c r="C31985" s="160" t="s">
        <v>309</v>
      </c>
      <c r="D31985" s="161">
        <v>448.88</v>
      </c>
    </row>
    <row r="31986" spans="3:4" ht="15" hidden="1" customHeight="1" x14ac:dyDescent="0.25">
      <c r="C31986" s="158" t="s">
        <v>540</v>
      </c>
      <c r="D31986" s="159">
        <v>1027.78</v>
      </c>
    </row>
    <row r="31987" spans="3:4" ht="15" hidden="1" customHeight="1" x14ac:dyDescent="0.25">
      <c r="C31987" s="160" t="s">
        <v>551</v>
      </c>
      <c r="D31987" s="161">
        <v>668.43</v>
      </c>
    </row>
    <row r="31988" spans="3:4" ht="15" hidden="1" customHeight="1" x14ac:dyDescent="0.25">
      <c r="C31988" s="158" t="s">
        <v>545</v>
      </c>
      <c r="D31988" s="159">
        <v>1058.03</v>
      </c>
    </row>
    <row r="31989" spans="3:4" ht="15" hidden="1" customHeight="1" x14ac:dyDescent="0.25">
      <c r="C31989" s="160" t="s">
        <v>543</v>
      </c>
      <c r="D31989" s="161">
        <v>1098.4100000000001</v>
      </c>
    </row>
    <row r="31990" spans="3:4" ht="15" hidden="1" customHeight="1" x14ac:dyDescent="0.25">
      <c r="C31990" s="158" t="s">
        <v>547</v>
      </c>
      <c r="D31990" s="159">
        <v>183.28</v>
      </c>
    </row>
    <row r="31991" spans="3:4" ht="15" hidden="1" customHeight="1" x14ac:dyDescent="0.25">
      <c r="C31991" s="160" t="s">
        <v>312</v>
      </c>
      <c r="D31991" s="161">
        <v>810.89</v>
      </c>
    </row>
    <row r="31992" spans="3:4" ht="15" hidden="1" customHeight="1" x14ac:dyDescent="0.25">
      <c r="C31992" s="158" t="s">
        <v>553</v>
      </c>
      <c r="D31992" s="159">
        <v>563.66</v>
      </c>
    </row>
    <row r="31993" spans="3:4" ht="15" hidden="1" customHeight="1" x14ac:dyDescent="0.25">
      <c r="C31993" s="160" t="s">
        <v>539</v>
      </c>
      <c r="D31993" s="161">
        <v>646.05999999999995</v>
      </c>
    </row>
    <row r="31994" spans="3:4" ht="15" hidden="1" customHeight="1" x14ac:dyDescent="0.25">
      <c r="C31994" s="158" t="s">
        <v>308</v>
      </c>
      <c r="D31994" s="159">
        <v>938.82</v>
      </c>
    </row>
    <row r="31995" spans="3:4" ht="15" hidden="1" customHeight="1" x14ac:dyDescent="0.25">
      <c r="C31995" s="160" t="s">
        <v>540</v>
      </c>
      <c r="D31995" s="161">
        <v>496.16</v>
      </c>
    </row>
    <row r="31996" spans="3:4" ht="15" hidden="1" customHeight="1" x14ac:dyDescent="0.25">
      <c r="C31996" s="158" t="s">
        <v>312</v>
      </c>
      <c r="D31996" s="159">
        <v>754.14</v>
      </c>
    </row>
    <row r="31997" spans="3:4" ht="15" hidden="1" customHeight="1" x14ac:dyDescent="0.25">
      <c r="C31997" s="160" t="s">
        <v>546</v>
      </c>
      <c r="D31997" s="161">
        <v>572.91</v>
      </c>
    </row>
    <row r="31998" spans="3:4" ht="15" hidden="1" customHeight="1" x14ac:dyDescent="0.25">
      <c r="C31998" s="158" t="s">
        <v>312</v>
      </c>
      <c r="D31998" s="159">
        <v>153.57</v>
      </c>
    </row>
    <row r="31999" spans="3:4" ht="15" hidden="1" customHeight="1" x14ac:dyDescent="0.25">
      <c r="C31999" s="160" t="s">
        <v>541</v>
      </c>
      <c r="D31999" s="161">
        <v>492.79</v>
      </c>
    </row>
    <row r="32000" spans="3:4" ht="15" hidden="1" customHeight="1" x14ac:dyDescent="0.25">
      <c r="C32000" s="158" t="s">
        <v>548</v>
      </c>
      <c r="D32000" s="159">
        <v>693.42</v>
      </c>
    </row>
    <row r="32001" spans="3:4" ht="15" hidden="1" customHeight="1" x14ac:dyDescent="0.25">
      <c r="C32001" s="160" t="s">
        <v>549</v>
      </c>
      <c r="D32001" s="161">
        <v>655.92</v>
      </c>
    </row>
    <row r="32002" spans="3:4" ht="15" hidden="1" customHeight="1" x14ac:dyDescent="0.25">
      <c r="C32002" s="158" t="s">
        <v>541</v>
      </c>
      <c r="D32002" s="159">
        <v>1010.85</v>
      </c>
    </row>
    <row r="32003" spans="3:4" ht="15" hidden="1" customHeight="1" x14ac:dyDescent="0.25">
      <c r="C32003" s="160" t="s">
        <v>546</v>
      </c>
      <c r="D32003" s="161">
        <v>398.02</v>
      </c>
    </row>
    <row r="32004" spans="3:4" ht="15" hidden="1" customHeight="1" x14ac:dyDescent="0.25">
      <c r="C32004" s="158" t="s">
        <v>307</v>
      </c>
      <c r="D32004" s="159">
        <v>1157.55</v>
      </c>
    </row>
    <row r="32005" spans="3:4" ht="15" hidden="1" customHeight="1" x14ac:dyDescent="0.25">
      <c r="C32005" s="160" t="s">
        <v>308</v>
      </c>
      <c r="D32005" s="161">
        <v>785.33</v>
      </c>
    </row>
    <row r="32006" spans="3:4" ht="15" hidden="1" customHeight="1" x14ac:dyDescent="0.25">
      <c r="C32006" s="158" t="s">
        <v>312</v>
      </c>
      <c r="D32006" s="159">
        <v>627.79</v>
      </c>
    </row>
    <row r="32007" spans="3:4" ht="15" hidden="1" customHeight="1" x14ac:dyDescent="0.25">
      <c r="C32007" s="160" t="s">
        <v>308</v>
      </c>
      <c r="D32007" s="161">
        <v>59.79</v>
      </c>
    </row>
    <row r="32008" spans="3:4" ht="15" hidden="1" customHeight="1" x14ac:dyDescent="0.25">
      <c r="C32008" s="158" t="s">
        <v>543</v>
      </c>
      <c r="D32008" s="159">
        <v>359.88</v>
      </c>
    </row>
    <row r="32009" spans="3:4" ht="15" hidden="1" customHeight="1" x14ac:dyDescent="0.25">
      <c r="C32009" s="160" t="s">
        <v>539</v>
      </c>
      <c r="D32009" s="161">
        <v>347.44</v>
      </c>
    </row>
    <row r="32010" spans="3:4" ht="15" hidden="1" customHeight="1" x14ac:dyDescent="0.25">
      <c r="C32010" s="158" t="s">
        <v>307</v>
      </c>
      <c r="D32010" s="159">
        <v>581.47</v>
      </c>
    </row>
    <row r="32011" spans="3:4" ht="15" hidden="1" customHeight="1" x14ac:dyDescent="0.25">
      <c r="C32011" s="160" t="s">
        <v>557</v>
      </c>
      <c r="D32011" s="161">
        <v>754.6</v>
      </c>
    </row>
    <row r="32012" spans="3:4" ht="15" hidden="1" customHeight="1" x14ac:dyDescent="0.25">
      <c r="C32012" s="158" t="s">
        <v>542</v>
      </c>
      <c r="D32012" s="159">
        <v>118.52</v>
      </c>
    </row>
    <row r="32013" spans="3:4" ht="15" hidden="1" customHeight="1" x14ac:dyDescent="0.25">
      <c r="C32013" s="160" t="s">
        <v>308</v>
      </c>
      <c r="D32013" s="161">
        <v>605.20000000000005</v>
      </c>
    </row>
    <row r="32014" spans="3:4" ht="15" hidden="1" customHeight="1" x14ac:dyDescent="0.25">
      <c r="C32014" s="158" t="s">
        <v>551</v>
      </c>
      <c r="D32014" s="159">
        <v>234.09</v>
      </c>
    </row>
    <row r="32015" spans="3:4" ht="15" hidden="1" customHeight="1" x14ac:dyDescent="0.25">
      <c r="C32015" s="160" t="s">
        <v>308</v>
      </c>
      <c r="D32015" s="161">
        <v>773.28</v>
      </c>
    </row>
    <row r="32016" spans="3:4" ht="15" hidden="1" customHeight="1" x14ac:dyDescent="0.25">
      <c r="C32016" s="158" t="s">
        <v>558</v>
      </c>
      <c r="D32016" s="159">
        <v>521.4</v>
      </c>
    </row>
    <row r="32017" spans="3:4" ht="15" hidden="1" customHeight="1" x14ac:dyDescent="0.25">
      <c r="C32017" s="160" t="s">
        <v>546</v>
      </c>
      <c r="D32017" s="161">
        <v>858.93</v>
      </c>
    </row>
    <row r="32018" spans="3:4" ht="15" hidden="1" customHeight="1" x14ac:dyDescent="0.25">
      <c r="C32018" s="158" t="s">
        <v>542</v>
      </c>
      <c r="D32018" s="159">
        <v>1130.17</v>
      </c>
    </row>
    <row r="32019" spans="3:4" ht="15" hidden="1" customHeight="1" x14ac:dyDescent="0.25">
      <c r="C32019" s="160" t="s">
        <v>307</v>
      </c>
      <c r="D32019" s="161">
        <v>1106.19</v>
      </c>
    </row>
    <row r="32020" spans="3:4" ht="15" hidden="1" customHeight="1" x14ac:dyDescent="0.25">
      <c r="C32020" s="158" t="s">
        <v>541</v>
      </c>
      <c r="D32020" s="159">
        <v>560.08000000000004</v>
      </c>
    </row>
    <row r="32021" spans="3:4" ht="15" hidden="1" customHeight="1" x14ac:dyDescent="0.25">
      <c r="C32021" s="160" t="s">
        <v>551</v>
      </c>
      <c r="D32021" s="161">
        <v>641.20000000000005</v>
      </c>
    </row>
    <row r="32022" spans="3:4" ht="15" hidden="1" customHeight="1" x14ac:dyDescent="0.25">
      <c r="C32022" s="158" t="s">
        <v>307</v>
      </c>
      <c r="D32022" s="159">
        <v>502.97</v>
      </c>
    </row>
    <row r="32023" spans="3:4" ht="15" hidden="1" customHeight="1" x14ac:dyDescent="0.25">
      <c r="C32023" s="160" t="s">
        <v>539</v>
      </c>
      <c r="D32023" s="161">
        <v>572.23</v>
      </c>
    </row>
    <row r="32024" spans="3:4" ht="15" hidden="1" customHeight="1" x14ac:dyDescent="0.25">
      <c r="C32024" s="158" t="s">
        <v>547</v>
      </c>
      <c r="D32024" s="159">
        <v>387.14</v>
      </c>
    </row>
    <row r="32025" spans="3:4" ht="15" hidden="1" customHeight="1" x14ac:dyDescent="0.25">
      <c r="C32025" s="160" t="s">
        <v>540</v>
      </c>
      <c r="D32025" s="161">
        <v>551.70000000000005</v>
      </c>
    </row>
    <row r="32026" spans="3:4" ht="15" hidden="1" customHeight="1" x14ac:dyDescent="0.25">
      <c r="C32026" s="158" t="s">
        <v>546</v>
      </c>
      <c r="D32026" s="159">
        <v>599.28</v>
      </c>
    </row>
    <row r="32027" spans="3:4" ht="15" hidden="1" customHeight="1" x14ac:dyDescent="0.25">
      <c r="C32027" s="160" t="s">
        <v>554</v>
      </c>
      <c r="D32027" s="161">
        <v>613.48</v>
      </c>
    </row>
    <row r="32028" spans="3:4" ht="15" hidden="1" customHeight="1" x14ac:dyDescent="0.25">
      <c r="C32028" s="158" t="s">
        <v>558</v>
      </c>
      <c r="D32028" s="159">
        <v>118.85</v>
      </c>
    </row>
    <row r="32029" spans="3:4" ht="15" hidden="1" customHeight="1" x14ac:dyDescent="0.25">
      <c r="C32029" s="160" t="s">
        <v>547</v>
      </c>
      <c r="D32029" s="161">
        <v>161</v>
      </c>
    </row>
    <row r="32030" spans="3:4" ht="15" hidden="1" customHeight="1" x14ac:dyDescent="0.25">
      <c r="C32030" s="158" t="s">
        <v>308</v>
      </c>
      <c r="D32030" s="159">
        <v>915.58</v>
      </c>
    </row>
    <row r="32031" spans="3:4" ht="15" hidden="1" customHeight="1" x14ac:dyDescent="0.25">
      <c r="C32031" s="160" t="s">
        <v>553</v>
      </c>
      <c r="D32031" s="161">
        <v>123.74</v>
      </c>
    </row>
    <row r="32032" spans="3:4" ht="15" hidden="1" customHeight="1" x14ac:dyDescent="0.25">
      <c r="C32032" s="158" t="s">
        <v>553</v>
      </c>
      <c r="D32032" s="159">
        <v>1261.32</v>
      </c>
    </row>
    <row r="32033" spans="3:4" ht="15" hidden="1" customHeight="1" x14ac:dyDescent="0.25">
      <c r="C32033" s="160" t="s">
        <v>550</v>
      </c>
      <c r="D32033" s="161">
        <v>1074.06</v>
      </c>
    </row>
    <row r="32034" spans="3:4" ht="15" hidden="1" customHeight="1" x14ac:dyDescent="0.25">
      <c r="C32034" s="158" t="s">
        <v>308</v>
      </c>
      <c r="D32034" s="159">
        <v>302.39</v>
      </c>
    </row>
    <row r="32035" spans="3:4" ht="15" hidden="1" customHeight="1" x14ac:dyDescent="0.25">
      <c r="C32035" s="160" t="s">
        <v>544</v>
      </c>
      <c r="D32035" s="161">
        <v>57.39</v>
      </c>
    </row>
    <row r="32036" spans="3:4" ht="15" hidden="1" customHeight="1" x14ac:dyDescent="0.25">
      <c r="C32036" s="158" t="s">
        <v>540</v>
      </c>
      <c r="D32036" s="159">
        <v>624.98</v>
      </c>
    </row>
    <row r="32037" spans="3:4" ht="15" hidden="1" customHeight="1" x14ac:dyDescent="0.25">
      <c r="C32037" s="160" t="s">
        <v>548</v>
      </c>
      <c r="D32037" s="161">
        <v>1044.5999999999999</v>
      </c>
    </row>
    <row r="32038" spans="3:4" ht="15" hidden="1" customHeight="1" x14ac:dyDescent="0.25">
      <c r="C32038" s="158" t="s">
        <v>307</v>
      </c>
      <c r="D32038" s="159">
        <v>208.71</v>
      </c>
    </row>
    <row r="32039" spans="3:4" ht="15" hidden="1" customHeight="1" x14ac:dyDescent="0.25">
      <c r="C32039" s="160" t="s">
        <v>552</v>
      </c>
      <c r="D32039" s="161">
        <v>17.62</v>
      </c>
    </row>
    <row r="32040" spans="3:4" ht="15" hidden="1" customHeight="1" x14ac:dyDescent="0.25">
      <c r="C32040" s="158" t="s">
        <v>312</v>
      </c>
      <c r="D32040" s="159">
        <v>612.20000000000005</v>
      </c>
    </row>
    <row r="32041" spans="3:4" ht="15" hidden="1" customHeight="1" x14ac:dyDescent="0.25">
      <c r="C32041" s="160" t="s">
        <v>545</v>
      </c>
      <c r="D32041" s="161">
        <v>906.58</v>
      </c>
    </row>
    <row r="32042" spans="3:4" ht="15" hidden="1" customHeight="1" x14ac:dyDescent="0.25">
      <c r="C32042" s="158" t="s">
        <v>542</v>
      </c>
      <c r="D32042" s="159">
        <v>418.47</v>
      </c>
    </row>
    <row r="32043" spans="3:4" ht="15" hidden="1" customHeight="1" x14ac:dyDescent="0.25">
      <c r="C32043" s="160" t="s">
        <v>543</v>
      </c>
      <c r="D32043" s="161">
        <v>165.16</v>
      </c>
    </row>
    <row r="32044" spans="3:4" ht="15" hidden="1" customHeight="1" x14ac:dyDescent="0.25">
      <c r="C32044" s="158" t="s">
        <v>539</v>
      </c>
      <c r="D32044" s="159">
        <v>251.44</v>
      </c>
    </row>
    <row r="32045" spans="3:4" ht="15" hidden="1" customHeight="1" x14ac:dyDescent="0.25">
      <c r="C32045" s="160" t="s">
        <v>307</v>
      </c>
      <c r="D32045" s="161">
        <v>197.61</v>
      </c>
    </row>
    <row r="32046" spans="3:4" ht="15" hidden="1" customHeight="1" x14ac:dyDescent="0.25">
      <c r="C32046" s="158" t="s">
        <v>546</v>
      </c>
      <c r="D32046" s="159">
        <v>228.49</v>
      </c>
    </row>
    <row r="32047" spans="3:4" ht="15" hidden="1" customHeight="1" x14ac:dyDescent="0.25">
      <c r="C32047" s="160" t="s">
        <v>551</v>
      </c>
      <c r="D32047" s="161">
        <v>792.52</v>
      </c>
    </row>
    <row r="32048" spans="3:4" ht="15" hidden="1" customHeight="1" x14ac:dyDescent="0.25">
      <c r="C32048" s="158" t="s">
        <v>557</v>
      </c>
      <c r="D32048" s="159">
        <v>346.38</v>
      </c>
    </row>
    <row r="32049" spans="3:4" ht="15" hidden="1" customHeight="1" x14ac:dyDescent="0.25">
      <c r="C32049" s="160" t="s">
        <v>540</v>
      </c>
      <c r="D32049" s="161">
        <v>1000.27</v>
      </c>
    </row>
    <row r="32050" spans="3:4" ht="15" hidden="1" customHeight="1" x14ac:dyDescent="0.25">
      <c r="C32050" s="158" t="s">
        <v>549</v>
      </c>
      <c r="D32050" s="159">
        <v>594.12</v>
      </c>
    </row>
    <row r="32051" spans="3:4" ht="15" hidden="1" customHeight="1" x14ac:dyDescent="0.25">
      <c r="C32051" s="160" t="s">
        <v>307</v>
      </c>
      <c r="D32051" s="161">
        <v>561</v>
      </c>
    </row>
    <row r="32052" spans="3:4" ht="15" hidden="1" customHeight="1" x14ac:dyDescent="0.25">
      <c r="C32052" s="158" t="s">
        <v>308</v>
      </c>
      <c r="D32052" s="159">
        <v>872.29</v>
      </c>
    </row>
    <row r="32053" spans="3:4" ht="15" hidden="1" customHeight="1" x14ac:dyDescent="0.25">
      <c r="C32053" s="160" t="s">
        <v>307</v>
      </c>
      <c r="D32053" s="161">
        <v>442.89</v>
      </c>
    </row>
    <row r="32054" spans="3:4" ht="15" hidden="1" customHeight="1" x14ac:dyDescent="0.25">
      <c r="C32054" s="158" t="s">
        <v>309</v>
      </c>
      <c r="D32054" s="159">
        <v>475.28</v>
      </c>
    </row>
    <row r="32055" spans="3:4" ht="15" hidden="1" customHeight="1" x14ac:dyDescent="0.25">
      <c r="C32055" s="160" t="s">
        <v>548</v>
      </c>
      <c r="D32055" s="161">
        <v>755.11</v>
      </c>
    </row>
    <row r="32056" spans="3:4" ht="15" hidden="1" customHeight="1" x14ac:dyDescent="0.25">
      <c r="C32056" s="158" t="s">
        <v>540</v>
      </c>
      <c r="D32056" s="159">
        <v>892.91</v>
      </c>
    </row>
    <row r="32057" spans="3:4" ht="15" hidden="1" customHeight="1" x14ac:dyDescent="0.25">
      <c r="C32057" s="160" t="s">
        <v>556</v>
      </c>
      <c r="D32057" s="161">
        <v>233.08</v>
      </c>
    </row>
    <row r="32058" spans="3:4" ht="15" hidden="1" customHeight="1" x14ac:dyDescent="0.25">
      <c r="C32058" s="158" t="s">
        <v>308</v>
      </c>
      <c r="D32058" s="159">
        <v>1050.0999999999999</v>
      </c>
    </row>
    <row r="32059" spans="3:4" ht="15" hidden="1" customHeight="1" x14ac:dyDescent="0.25">
      <c r="C32059" s="160" t="s">
        <v>553</v>
      </c>
      <c r="D32059" s="161">
        <v>1158.98</v>
      </c>
    </row>
    <row r="32060" spans="3:4" ht="15" hidden="1" customHeight="1" x14ac:dyDescent="0.25">
      <c r="C32060" s="158" t="s">
        <v>548</v>
      </c>
      <c r="D32060" s="159">
        <v>891.27</v>
      </c>
    </row>
    <row r="32061" spans="3:4" ht="15" hidden="1" customHeight="1" x14ac:dyDescent="0.25">
      <c r="C32061" s="160" t="s">
        <v>544</v>
      </c>
      <c r="D32061" s="161">
        <v>827.47</v>
      </c>
    </row>
    <row r="32062" spans="3:4" ht="15" hidden="1" customHeight="1" x14ac:dyDescent="0.25">
      <c r="C32062" s="158" t="s">
        <v>550</v>
      </c>
      <c r="D32062" s="159">
        <v>987.3</v>
      </c>
    </row>
    <row r="32063" spans="3:4" ht="15" hidden="1" customHeight="1" x14ac:dyDescent="0.25">
      <c r="C32063" s="160" t="s">
        <v>553</v>
      </c>
      <c r="D32063" s="161">
        <v>525.49</v>
      </c>
    </row>
    <row r="32064" spans="3:4" ht="15" hidden="1" customHeight="1" x14ac:dyDescent="0.25">
      <c r="C32064" s="158" t="s">
        <v>558</v>
      </c>
      <c r="D32064" s="159">
        <v>432.8</v>
      </c>
    </row>
    <row r="32065" spans="3:4" ht="15" hidden="1" customHeight="1" x14ac:dyDescent="0.25">
      <c r="C32065" s="160" t="s">
        <v>556</v>
      </c>
      <c r="D32065" s="161">
        <v>569.72</v>
      </c>
    </row>
    <row r="32066" spans="3:4" ht="15" hidden="1" customHeight="1" x14ac:dyDescent="0.25">
      <c r="C32066" s="158" t="s">
        <v>548</v>
      </c>
      <c r="D32066" s="159">
        <v>514.22</v>
      </c>
    </row>
    <row r="32067" spans="3:4" ht="15" hidden="1" customHeight="1" x14ac:dyDescent="0.25">
      <c r="C32067" s="160" t="s">
        <v>552</v>
      </c>
      <c r="D32067" s="161">
        <v>700.41</v>
      </c>
    </row>
    <row r="32068" spans="3:4" ht="15" hidden="1" customHeight="1" x14ac:dyDescent="0.25">
      <c r="C32068" s="158" t="s">
        <v>553</v>
      </c>
      <c r="D32068" s="159">
        <v>46.97</v>
      </c>
    </row>
    <row r="32069" spans="3:4" ht="15" hidden="1" customHeight="1" x14ac:dyDescent="0.25">
      <c r="C32069" s="160" t="s">
        <v>553</v>
      </c>
      <c r="D32069" s="161">
        <v>1168.1400000000001</v>
      </c>
    </row>
    <row r="32070" spans="3:4" ht="15" hidden="1" customHeight="1" x14ac:dyDescent="0.25">
      <c r="C32070" s="158" t="s">
        <v>540</v>
      </c>
      <c r="D32070" s="159">
        <v>615.51</v>
      </c>
    </row>
    <row r="32071" spans="3:4" ht="15" hidden="1" customHeight="1" x14ac:dyDescent="0.25">
      <c r="C32071" s="160" t="s">
        <v>541</v>
      </c>
      <c r="D32071" s="161">
        <v>402.38</v>
      </c>
    </row>
    <row r="32072" spans="3:4" ht="15" hidden="1" customHeight="1" x14ac:dyDescent="0.25">
      <c r="C32072" s="158" t="s">
        <v>556</v>
      </c>
      <c r="D32072" s="159">
        <v>1044.6400000000001</v>
      </c>
    </row>
    <row r="32073" spans="3:4" ht="15" hidden="1" customHeight="1" x14ac:dyDescent="0.25">
      <c r="C32073" s="160" t="s">
        <v>307</v>
      </c>
      <c r="D32073" s="161">
        <v>604.87</v>
      </c>
    </row>
    <row r="32074" spans="3:4" ht="15" hidden="1" customHeight="1" x14ac:dyDescent="0.25">
      <c r="C32074" s="158" t="s">
        <v>557</v>
      </c>
      <c r="D32074" s="159">
        <v>328.53</v>
      </c>
    </row>
    <row r="32075" spans="3:4" ht="15" hidden="1" customHeight="1" x14ac:dyDescent="0.25">
      <c r="C32075" s="160" t="s">
        <v>556</v>
      </c>
      <c r="D32075" s="161">
        <v>915.21</v>
      </c>
    </row>
    <row r="32076" spans="3:4" ht="15" hidden="1" customHeight="1" x14ac:dyDescent="0.25">
      <c r="C32076" s="158" t="s">
        <v>546</v>
      </c>
      <c r="D32076" s="159">
        <v>249.86</v>
      </c>
    </row>
    <row r="32077" spans="3:4" ht="15" hidden="1" customHeight="1" x14ac:dyDescent="0.25">
      <c r="C32077" s="160" t="s">
        <v>544</v>
      </c>
      <c r="D32077" s="161">
        <v>1039.8800000000001</v>
      </c>
    </row>
    <row r="32078" spans="3:4" ht="15" hidden="1" customHeight="1" x14ac:dyDescent="0.25">
      <c r="C32078" s="158" t="s">
        <v>312</v>
      </c>
      <c r="D32078" s="159">
        <v>699.62</v>
      </c>
    </row>
    <row r="32079" spans="3:4" ht="15" hidden="1" customHeight="1" x14ac:dyDescent="0.25">
      <c r="C32079" s="160" t="s">
        <v>545</v>
      </c>
      <c r="D32079" s="161">
        <v>949.5</v>
      </c>
    </row>
    <row r="32080" spans="3:4" ht="15" hidden="1" customHeight="1" x14ac:dyDescent="0.25">
      <c r="C32080" s="158" t="s">
        <v>546</v>
      </c>
      <c r="D32080" s="159">
        <v>401.66</v>
      </c>
    </row>
    <row r="32081" spans="3:4" ht="15" hidden="1" customHeight="1" x14ac:dyDescent="0.25">
      <c r="C32081" s="160" t="s">
        <v>540</v>
      </c>
      <c r="D32081" s="161">
        <v>271.44</v>
      </c>
    </row>
    <row r="32082" spans="3:4" ht="15" hidden="1" customHeight="1" x14ac:dyDescent="0.25">
      <c r="C32082" s="158" t="s">
        <v>542</v>
      </c>
      <c r="D32082" s="159">
        <v>189.89</v>
      </c>
    </row>
    <row r="32083" spans="3:4" ht="15" hidden="1" customHeight="1" x14ac:dyDescent="0.25">
      <c r="C32083" s="160" t="s">
        <v>547</v>
      </c>
      <c r="D32083" s="161">
        <v>10.08</v>
      </c>
    </row>
    <row r="32084" spans="3:4" ht="15" hidden="1" customHeight="1" x14ac:dyDescent="0.25">
      <c r="C32084" s="158" t="s">
        <v>543</v>
      </c>
      <c r="D32084" s="159">
        <v>1062.23</v>
      </c>
    </row>
    <row r="32085" spans="3:4" ht="15" hidden="1" customHeight="1" x14ac:dyDescent="0.25">
      <c r="C32085" s="160" t="s">
        <v>548</v>
      </c>
      <c r="D32085" s="161">
        <v>526.96</v>
      </c>
    </row>
    <row r="32086" spans="3:4" ht="15" hidden="1" customHeight="1" x14ac:dyDescent="0.25">
      <c r="C32086" s="158" t="s">
        <v>552</v>
      </c>
      <c r="D32086" s="159">
        <v>830.03</v>
      </c>
    </row>
    <row r="32087" spans="3:4" ht="15" hidden="1" customHeight="1" x14ac:dyDescent="0.25">
      <c r="C32087" s="160" t="s">
        <v>309</v>
      </c>
      <c r="D32087" s="161">
        <v>825.47</v>
      </c>
    </row>
    <row r="32088" spans="3:4" ht="15" hidden="1" customHeight="1" x14ac:dyDescent="0.25">
      <c r="C32088" s="158" t="s">
        <v>308</v>
      </c>
      <c r="D32088" s="159">
        <v>824.15</v>
      </c>
    </row>
    <row r="32089" spans="3:4" ht="15" hidden="1" customHeight="1" x14ac:dyDescent="0.25">
      <c r="C32089" s="160" t="s">
        <v>551</v>
      </c>
      <c r="D32089" s="161">
        <v>1097.3900000000001</v>
      </c>
    </row>
    <row r="32090" spans="3:4" ht="15" hidden="1" customHeight="1" x14ac:dyDescent="0.25">
      <c r="C32090" s="158" t="s">
        <v>545</v>
      </c>
      <c r="D32090" s="159">
        <v>256.45999999999998</v>
      </c>
    </row>
    <row r="32091" spans="3:4" ht="15" hidden="1" customHeight="1" x14ac:dyDescent="0.25">
      <c r="C32091" s="160" t="s">
        <v>307</v>
      </c>
      <c r="D32091" s="161">
        <v>1039.8699999999999</v>
      </c>
    </row>
    <row r="32092" spans="3:4" ht="15" hidden="1" customHeight="1" x14ac:dyDescent="0.25">
      <c r="C32092" s="158" t="s">
        <v>307</v>
      </c>
      <c r="D32092" s="159">
        <v>880.8</v>
      </c>
    </row>
    <row r="32093" spans="3:4" ht="15" hidden="1" customHeight="1" x14ac:dyDescent="0.25">
      <c r="C32093" s="160" t="s">
        <v>552</v>
      </c>
      <c r="D32093" s="161">
        <v>81.03</v>
      </c>
    </row>
    <row r="32094" spans="3:4" ht="15" hidden="1" customHeight="1" x14ac:dyDescent="0.25">
      <c r="C32094" s="158" t="s">
        <v>558</v>
      </c>
      <c r="D32094" s="159">
        <v>678.84</v>
      </c>
    </row>
    <row r="32095" spans="3:4" ht="15" hidden="1" customHeight="1" x14ac:dyDescent="0.25">
      <c r="C32095" s="160" t="s">
        <v>546</v>
      </c>
      <c r="D32095" s="161">
        <v>271.77999999999997</v>
      </c>
    </row>
    <row r="32096" spans="3:4" ht="15" hidden="1" customHeight="1" x14ac:dyDescent="0.25">
      <c r="C32096" s="158" t="s">
        <v>549</v>
      </c>
      <c r="D32096" s="159">
        <v>383.33</v>
      </c>
    </row>
    <row r="32097" spans="3:4" ht="15" hidden="1" customHeight="1" x14ac:dyDescent="0.25">
      <c r="C32097" s="160" t="s">
        <v>552</v>
      </c>
      <c r="D32097" s="161">
        <v>466.78</v>
      </c>
    </row>
    <row r="32098" spans="3:4" ht="15" hidden="1" customHeight="1" x14ac:dyDescent="0.25">
      <c r="C32098" s="158" t="s">
        <v>546</v>
      </c>
      <c r="D32098" s="159">
        <v>766.2</v>
      </c>
    </row>
    <row r="32099" spans="3:4" ht="15" hidden="1" customHeight="1" x14ac:dyDescent="0.25">
      <c r="C32099" s="160" t="s">
        <v>546</v>
      </c>
      <c r="D32099" s="161">
        <v>325.98</v>
      </c>
    </row>
    <row r="32100" spans="3:4" ht="15" hidden="1" customHeight="1" x14ac:dyDescent="0.25">
      <c r="C32100" s="158" t="s">
        <v>544</v>
      </c>
      <c r="D32100" s="159">
        <v>115.01</v>
      </c>
    </row>
    <row r="32101" spans="3:4" ht="15" hidden="1" customHeight="1" x14ac:dyDescent="0.25">
      <c r="C32101" s="160" t="s">
        <v>309</v>
      </c>
      <c r="D32101" s="161">
        <v>550.15</v>
      </c>
    </row>
    <row r="32102" spans="3:4" ht="15" hidden="1" customHeight="1" x14ac:dyDescent="0.25">
      <c r="C32102" s="158" t="s">
        <v>308</v>
      </c>
      <c r="D32102" s="159">
        <v>193.9</v>
      </c>
    </row>
    <row r="32103" spans="3:4" ht="15" hidden="1" customHeight="1" x14ac:dyDescent="0.25">
      <c r="C32103" s="160" t="s">
        <v>547</v>
      </c>
      <c r="D32103" s="161">
        <v>257.58</v>
      </c>
    </row>
    <row r="32104" spans="3:4" ht="15" hidden="1" customHeight="1" x14ac:dyDescent="0.25">
      <c r="C32104" s="158" t="s">
        <v>542</v>
      </c>
      <c r="D32104" s="159">
        <v>1061.3499999999999</v>
      </c>
    </row>
    <row r="32105" spans="3:4" ht="15" hidden="1" customHeight="1" x14ac:dyDescent="0.25">
      <c r="C32105" s="160" t="s">
        <v>551</v>
      </c>
      <c r="D32105" s="161">
        <v>636.61</v>
      </c>
    </row>
    <row r="32106" spans="3:4" ht="15" hidden="1" customHeight="1" x14ac:dyDescent="0.25">
      <c r="C32106" s="158" t="s">
        <v>551</v>
      </c>
      <c r="D32106" s="159">
        <v>47.4</v>
      </c>
    </row>
    <row r="32107" spans="3:4" ht="15" hidden="1" customHeight="1" x14ac:dyDescent="0.25">
      <c r="C32107" s="160" t="s">
        <v>549</v>
      </c>
      <c r="D32107" s="161">
        <v>621.87</v>
      </c>
    </row>
    <row r="32108" spans="3:4" ht="15" hidden="1" customHeight="1" x14ac:dyDescent="0.25">
      <c r="C32108" s="158" t="s">
        <v>542</v>
      </c>
      <c r="D32108" s="159">
        <v>1288.6500000000001</v>
      </c>
    </row>
    <row r="32109" spans="3:4" ht="15" hidden="1" customHeight="1" x14ac:dyDescent="0.25">
      <c r="C32109" s="160" t="s">
        <v>539</v>
      </c>
      <c r="D32109" s="161">
        <v>901.75</v>
      </c>
    </row>
    <row r="32110" spans="3:4" ht="15" hidden="1" customHeight="1" x14ac:dyDescent="0.25">
      <c r="C32110" s="158" t="s">
        <v>544</v>
      </c>
      <c r="D32110" s="159">
        <v>669.57</v>
      </c>
    </row>
    <row r="32111" spans="3:4" ht="15" hidden="1" customHeight="1" x14ac:dyDescent="0.25">
      <c r="C32111" s="160" t="s">
        <v>556</v>
      </c>
      <c r="D32111" s="161">
        <v>551.99</v>
      </c>
    </row>
    <row r="32112" spans="3:4" ht="15" hidden="1" customHeight="1" x14ac:dyDescent="0.25">
      <c r="C32112" s="158" t="s">
        <v>557</v>
      </c>
      <c r="D32112" s="159">
        <v>1124.47</v>
      </c>
    </row>
    <row r="32113" spans="3:4" ht="15" hidden="1" customHeight="1" x14ac:dyDescent="0.25">
      <c r="C32113" s="160" t="s">
        <v>556</v>
      </c>
      <c r="D32113" s="161">
        <v>595.47</v>
      </c>
    </row>
    <row r="32114" spans="3:4" ht="15" hidden="1" customHeight="1" x14ac:dyDescent="0.25">
      <c r="C32114" s="158" t="s">
        <v>540</v>
      </c>
      <c r="D32114" s="159">
        <v>1186.0999999999999</v>
      </c>
    </row>
    <row r="32115" spans="3:4" ht="15" hidden="1" customHeight="1" x14ac:dyDescent="0.25">
      <c r="C32115" s="160" t="s">
        <v>552</v>
      </c>
      <c r="D32115" s="161">
        <v>452.33</v>
      </c>
    </row>
    <row r="32116" spans="3:4" ht="15" hidden="1" customHeight="1" x14ac:dyDescent="0.25">
      <c r="C32116" s="158" t="s">
        <v>308</v>
      </c>
      <c r="D32116" s="159">
        <v>1172.07</v>
      </c>
    </row>
    <row r="32117" spans="3:4" ht="15" hidden="1" customHeight="1" x14ac:dyDescent="0.25">
      <c r="C32117" s="160" t="s">
        <v>539</v>
      </c>
      <c r="D32117" s="161">
        <v>562.66</v>
      </c>
    </row>
    <row r="32118" spans="3:4" ht="15" hidden="1" customHeight="1" x14ac:dyDescent="0.25">
      <c r="C32118" s="158" t="s">
        <v>547</v>
      </c>
      <c r="D32118" s="159">
        <v>241.28</v>
      </c>
    </row>
    <row r="32119" spans="3:4" ht="15" hidden="1" customHeight="1" x14ac:dyDescent="0.25">
      <c r="C32119" s="160" t="s">
        <v>545</v>
      </c>
      <c r="D32119" s="161">
        <v>405.09</v>
      </c>
    </row>
    <row r="32120" spans="3:4" ht="15" hidden="1" customHeight="1" x14ac:dyDescent="0.25">
      <c r="C32120" s="158" t="s">
        <v>548</v>
      </c>
      <c r="D32120" s="159">
        <v>754.41</v>
      </c>
    </row>
    <row r="32121" spans="3:4" ht="15" hidden="1" customHeight="1" x14ac:dyDescent="0.25">
      <c r="C32121" s="160" t="s">
        <v>551</v>
      </c>
      <c r="D32121" s="161">
        <v>704.38</v>
      </c>
    </row>
    <row r="32122" spans="3:4" ht="15" hidden="1" customHeight="1" x14ac:dyDescent="0.25">
      <c r="C32122" s="158" t="s">
        <v>546</v>
      </c>
      <c r="D32122" s="159">
        <v>343</v>
      </c>
    </row>
    <row r="32123" spans="3:4" ht="15" hidden="1" customHeight="1" x14ac:dyDescent="0.25">
      <c r="C32123" s="160" t="s">
        <v>539</v>
      </c>
      <c r="D32123" s="161">
        <v>1153.75</v>
      </c>
    </row>
    <row r="32124" spans="3:4" ht="15" hidden="1" customHeight="1" x14ac:dyDescent="0.25">
      <c r="C32124" s="158" t="s">
        <v>549</v>
      </c>
      <c r="D32124" s="159">
        <v>228.63</v>
      </c>
    </row>
    <row r="32125" spans="3:4" ht="15" hidden="1" customHeight="1" x14ac:dyDescent="0.25">
      <c r="C32125" s="160" t="s">
        <v>549</v>
      </c>
      <c r="D32125" s="161">
        <v>968.97</v>
      </c>
    </row>
    <row r="32126" spans="3:4" ht="15" hidden="1" customHeight="1" x14ac:dyDescent="0.25">
      <c r="C32126" s="158" t="s">
        <v>549</v>
      </c>
      <c r="D32126" s="159">
        <v>566.63</v>
      </c>
    </row>
    <row r="32127" spans="3:4" ht="15" hidden="1" customHeight="1" x14ac:dyDescent="0.25">
      <c r="C32127" s="160" t="s">
        <v>544</v>
      </c>
      <c r="D32127" s="161">
        <v>214.4</v>
      </c>
    </row>
    <row r="32128" spans="3:4" ht="15" hidden="1" customHeight="1" x14ac:dyDescent="0.25">
      <c r="C32128" s="158" t="s">
        <v>554</v>
      </c>
      <c r="D32128" s="159">
        <v>519.01</v>
      </c>
    </row>
    <row r="32129" spans="3:4" ht="15" hidden="1" customHeight="1" x14ac:dyDescent="0.25">
      <c r="C32129" s="160" t="s">
        <v>312</v>
      </c>
      <c r="D32129" s="161">
        <v>589.95000000000005</v>
      </c>
    </row>
    <row r="32130" spans="3:4" ht="15" hidden="1" customHeight="1" x14ac:dyDescent="0.25">
      <c r="C32130" s="158" t="s">
        <v>542</v>
      </c>
      <c r="D32130" s="159">
        <v>811.29</v>
      </c>
    </row>
    <row r="32131" spans="3:4" ht="15" hidden="1" customHeight="1" x14ac:dyDescent="0.25">
      <c r="C32131" s="160" t="s">
        <v>551</v>
      </c>
      <c r="D32131" s="161">
        <v>429.6</v>
      </c>
    </row>
    <row r="32132" spans="3:4" ht="15" hidden="1" customHeight="1" x14ac:dyDescent="0.25">
      <c r="C32132" s="158" t="s">
        <v>548</v>
      </c>
      <c r="D32132" s="159">
        <v>205.6</v>
      </c>
    </row>
    <row r="32133" spans="3:4" ht="15" hidden="1" customHeight="1" x14ac:dyDescent="0.25">
      <c r="C32133" s="160" t="s">
        <v>546</v>
      </c>
      <c r="D32133" s="161">
        <v>355.27</v>
      </c>
    </row>
    <row r="32134" spans="3:4" ht="15" hidden="1" customHeight="1" x14ac:dyDescent="0.25">
      <c r="C32134" s="158" t="s">
        <v>547</v>
      </c>
      <c r="D32134" s="159">
        <v>1115.6099999999999</v>
      </c>
    </row>
    <row r="32135" spans="3:4" ht="15" hidden="1" customHeight="1" x14ac:dyDescent="0.25">
      <c r="C32135" s="160" t="s">
        <v>551</v>
      </c>
      <c r="D32135" s="161">
        <v>923.43</v>
      </c>
    </row>
    <row r="32136" spans="3:4" ht="15" hidden="1" customHeight="1" x14ac:dyDescent="0.25">
      <c r="C32136" s="158" t="s">
        <v>543</v>
      </c>
      <c r="D32136" s="159">
        <v>651.72</v>
      </c>
    </row>
    <row r="32137" spans="3:4" ht="15" hidden="1" customHeight="1" x14ac:dyDescent="0.25">
      <c r="C32137" s="160" t="s">
        <v>554</v>
      </c>
      <c r="D32137" s="161">
        <v>476.78</v>
      </c>
    </row>
    <row r="32138" spans="3:4" ht="15" hidden="1" customHeight="1" x14ac:dyDescent="0.25">
      <c r="C32138" s="158" t="s">
        <v>540</v>
      </c>
      <c r="D32138" s="159">
        <v>187.7</v>
      </c>
    </row>
    <row r="32139" spans="3:4" ht="15" hidden="1" customHeight="1" x14ac:dyDescent="0.25">
      <c r="C32139" s="160" t="s">
        <v>539</v>
      </c>
      <c r="D32139" s="161">
        <v>381.4</v>
      </c>
    </row>
    <row r="32140" spans="3:4" ht="15" hidden="1" customHeight="1" x14ac:dyDescent="0.25">
      <c r="C32140" s="158" t="s">
        <v>540</v>
      </c>
      <c r="D32140" s="159">
        <v>1138.3599999999999</v>
      </c>
    </row>
    <row r="32141" spans="3:4" ht="15" hidden="1" customHeight="1" x14ac:dyDescent="0.25">
      <c r="C32141" s="160" t="s">
        <v>542</v>
      </c>
      <c r="D32141" s="161">
        <v>484.28</v>
      </c>
    </row>
    <row r="32142" spans="3:4" ht="15" hidden="1" customHeight="1" x14ac:dyDescent="0.25">
      <c r="C32142" s="158" t="s">
        <v>555</v>
      </c>
      <c r="D32142" s="159">
        <v>55.09</v>
      </c>
    </row>
    <row r="32143" spans="3:4" ht="15" hidden="1" customHeight="1" x14ac:dyDescent="0.25">
      <c r="C32143" s="160" t="s">
        <v>544</v>
      </c>
      <c r="D32143" s="161">
        <v>65.75</v>
      </c>
    </row>
    <row r="32144" spans="3:4" ht="15" hidden="1" customHeight="1" x14ac:dyDescent="0.25">
      <c r="C32144" s="158" t="s">
        <v>551</v>
      </c>
      <c r="D32144" s="159">
        <v>628.86</v>
      </c>
    </row>
    <row r="32145" spans="3:4" ht="15" hidden="1" customHeight="1" x14ac:dyDescent="0.25">
      <c r="C32145" s="160" t="s">
        <v>551</v>
      </c>
      <c r="D32145" s="161">
        <v>821.09</v>
      </c>
    </row>
    <row r="32146" spans="3:4" ht="15" hidden="1" customHeight="1" x14ac:dyDescent="0.25">
      <c r="C32146" s="158" t="s">
        <v>543</v>
      </c>
      <c r="D32146" s="159">
        <v>1171.97</v>
      </c>
    </row>
    <row r="32147" spans="3:4" ht="15" hidden="1" customHeight="1" x14ac:dyDescent="0.25">
      <c r="C32147" s="160" t="s">
        <v>548</v>
      </c>
      <c r="D32147" s="161">
        <v>787.02</v>
      </c>
    </row>
    <row r="32148" spans="3:4" ht="15" hidden="1" customHeight="1" x14ac:dyDescent="0.25">
      <c r="C32148" s="158" t="s">
        <v>540</v>
      </c>
      <c r="D32148" s="159">
        <v>397.87</v>
      </c>
    </row>
    <row r="32149" spans="3:4" ht="15" hidden="1" customHeight="1" x14ac:dyDescent="0.25">
      <c r="C32149" s="160" t="s">
        <v>542</v>
      </c>
      <c r="D32149" s="161">
        <v>777.87</v>
      </c>
    </row>
    <row r="32150" spans="3:4" ht="15" hidden="1" customHeight="1" x14ac:dyDescent="0.25">
      <c r="C32150" s="158" t="s">
        <v>544</v>
      </c>
      <c r="D32150" s="159">
        <v>330.34</v>
      </c>
    </row>
    <row r="32151" spans="3:4" ht="15" hidden="1" customHeight="1" x14ac:dyDescent="0.25">
      <c r="C32151" s="160" t="s">
        <v>558</v>
      </c>
      <c r="D32151" s="161">
        <v>589.46</v>
      </c>
    </row>
    <row r="32152" spans="3:4" ht="15" hidden="1" customHeight="1" x14ac:dyDescent="0.25">
      <c r="C32152" s="158" t="s">
        <v>542</v>
      </c>
      <c r="D32152" s="159">
        <v>356.5</v>
      </c>
    </row>
    <row r="32153" spans="3:4" ht="15" hidden="1" customHeight="1" x14ac:dyDescent="0.25">
      <c r="C32153" s="160" t="s">
        <v>546</v>
      </c>
      <c r="D32153" s="161">
        <v>743.51</v>
      </c>
    </row>
    <row r="32154" spans="3:4" ht="15" hidden="1" customHeight="1" x14ac:dyDescent="0.25">
      <c r="C32154" s="158" t="s">
        <v>540</v>
      </c>
      <c r="D32154" s="159">
        <v>1057.9100000000001</v>
      </c>
    </row>
    <row r="32155" spans="3:4" ht="15" hidden="1" customHeight="1" x14ac:dyDescent="0.25">
      <c r="C32155" s="160" t="s">
        <v>552</v>
      </c>
      <c r="D32155" s="161">
        <v>761.3</v>
      </c>
    </row>
    <row r="32156" spans="3:4" ht="15" hidden="1" customHeight="1" x14ac:dyDescent="0.25">
      <c r="C32156" s="158" t="s">
        <v>545</v>
      </c>
      <c r="D32156" s="159">
        <v>1267.9100000000001</v>
      </c>
    </row>
    <row r="32157" spans="3:4" ht="15" hidden="1" customHeight="1" x14ac:dyDescent="0.25">
      <c r="C32157" s="160" t="s">
        <v>557</v>
      </c>
      <c r="D32157" s="161">
        <v>59.98</v>
      </c>
    </row>
    <row r="32158" spans="3:4" ht="15" hidden="1" customHeight="1" x14ac:dyDescent="0.25">
      <c r="C32158" s="158" t="s">
        <v>552</v>
      </c>
      <c r="D32158" s="159">
        <v>1246.3499999999999</v>
      </c>
    </row>
    <row r="32159" spans="3:4" ht="15" hidden="1" customHeight="1" x14ac:dyDescent="0.25">
      <c r="C32159" s="160" t="s">
        <v>555</v>
      </c>
      <c r="D32159" s="161">
        <v>183.99</v>
      </c>
    </row>
    <row r="32160" spans="3:4" ht="15" hidden="1" customHeight="1" x14ac:dyDescent="0.25">
      <c r="C32160" s="158" t="s">
        <v>542</v>
      </c>
      <c r="D32160" s="159">
        <v>1036.03</v>
      </c>
    </row>
    <row r="32161" spans="3:4" ht="15" hidden="1" customHeight="1" x14ac:dyDescent="0.25">
      <c r="C32161" s="160" t="s">
        <v>307</v>
      </c>
      <c r="D32161" s="161">
        <v>1113.32</v>
      </c>
    </row>
    <row r="32162" spans="3:4" ht="15" hidden="1" customHeight="1" x14ac:dyDescent="0.25">
      <c r="C32162" s="158" t="s">
        <v>312</v>
      </c>
      <c r="D32162" s="159">
        <v>462.35</v>
      </c>
    </row>
    <row r="32163" spans="3:4" ht="15" hidden="1" customHeight="1" x14ac:dyDescent="0.25">
      <c r="C32163" s="160" t="s">
        <v>541</v>
      </c>
      <c r="D32163" s="161">
        <v>1151.93</v>
      </c>
    </row>
    <row r="32164" spans="3:4" ht="15" hidden="1" customHeight="1" x14ac:dyDescent="0.25">
      <c r="C32164" s="158" t="s">
        <v>540</v>
      </c>
      <c r="D32164" s="159">
        <v>19.18</v>
      </c>
    </row>
    <row r="32165" spans="3:4" ht="15" hidden="1" customHeight="1" x14ac:dyDescent="0.25">
      <c r="C32165" s="160" t="s">
        <v>543</v>
      </c>
      <c r="D32165" s="161">
        <v>591.94000000000005</v>
      </c>
    </row>
    <row r="32166" spans="3:4" ht="15" hidden="1" customHeight="1" x14ac:dyDescent="0.25">
      <c r="C32166" s="158" t="s">
        <v>551</v>
      </c>
      <c r="D32166" s="159">
        <v>342.94</v>
      </c>
    </row>
    <row r="32167" spans="3:4" ht="15" hidden="1" customHeight="1" x14ac:dyDescent="0.25">
      <c r="C32167" s="160" t="s">
        <v>547</v>
      </c>
      <c r="D32167" s="161">
        <v>223.86</v>
      </c>
    </row>
    <row r="32168" spans="3:4" ht="15" hidden="1" customHeight="1" x14ac:dyDescent="0.25">
      <c r="C32168" s="158" t="s">
        <v>544</v>
      </c>
      <c r="D32168" s="159">
        <v>207.11</v>
      </c>
    </row>
    <row r="32169" spans="3:4" ht="15" hidden="1" customHeight="1" x14ac:dyDescent="0.25">
      <c r="C32169" s="160" t="s">
        <v>550</v>
      </c>
      <c r="D32169" s="161">
        <v>441.39</v>
      </c>
    </row>
    <row r="32170" spans="3:4" ht="15" hidden="1" customHeight="1" x14ac:dyDescent="0.25">
      <c r="C32170" s="158" t="s">
        <v>308</v>
      </c>
      <c r="D32170" s="159">
        <v>474.22</v>
      </c>
    </row>
    <row r="32171" spans="3:4" ht="15" hidden="1" customHeight="1" x14ac:dyDescent="0.25">
      <c r="C32171" s="160" t="s">
        <v>543</v>
      </c>
      <c r="D32171" s="161">
        <v>329.48</v>
      </c>
    </row>
    <row r="32172" spans="3:4" ht="15" hidden="1" customHeight="1" x14ac:dyDescent="0.25">
      <c r="C32172" s="158" t="s">
        <v>551</v>
      </c>
      <c r="D32172" s="159">
        <v>548.6</v>
      </c>
    </row>
    <row r="32173" spans="3:4" ht="15" hidden="1" customHeight="1" x14ac:dyDescent="0.25">
      <c r="C32173" s="160" t="s">
        <v>554</v>
      </c>
      <c r="D32173" s="161">
        <v>735.72</v>
      </c>
    </row>
    <row r="32174" spans="3:4" ht="15" hidden="1" customHeight="1" x14ac:dyDescent="0.25">
      <c r="C32174" s="158" t="s">
        <v>542</v>
      </c>
      <c r="D32174" s="159">
        <v>133.30000000000001</v>
      </c>
    </row>
    <row r="32175" spans="3:4" ht="15" hidden="1" customHeight="1" x14ac:dyDescent="0.25">
      <c r="C32175" s="160" t="s">
        <v>557</v>
      </c>
      <c r="D32175" s="161">
        <v>612.19000000000005</v>
      </c>
    </row>
    <row r="32176" spans="3:4" ht="15" hidden="1" customHeight="1" x14ac:dyDescent="0.25">
      <c r="C32176" s="158" t="s">
        <v>546</v>
      </c>
      <c r="D32176" s="159">
        <v>498.58</v>
      </c>
    </row>
    <row r="32177" spans="3:4" ht="15" hidden="1" customHeight="1" x14ac:dyDescent="0.25">
      <c r="C32177" s="160" t="s">
        <v>542</v>
      </c>
      <c r="D32177" s="161">
        <v>920.66</v>
      </c>
    </row>
    <row r="32178" spans="3:4" ht="15" hidden="1" customHeight="1" x14ac:dyDescent="0.25">
      <c r="C32178" s="158" t="s">
        <v>543</v>
      </c>
      <c r="D32178" s="159">
        <v>607.34</v>
      </c>
    </row>
    <row r="32179" spans="3:4" ht="15" hidden="1" customHeight="1" x14ac:dyDescent="0.25">
      <c r="C32179" s="160" t="s">
        <v>551</v>
      </c>
      <c r="D32179" s="161">
        <v>606.26</v>
      </c>
    </row>
    <row r="32180" spans="3:4" ht="15" hidden="1" customHeight="1" x14ac:dyDescent="0.25">
      <c r="C32180" s="158" t="s">
        <v>553</v>
      </c>
      <c r="D32180" s="159">
        <v>190.82</v>
      </c>
    </row>
    <row r="32181" spans="3:4" ht="15" hidden="1" customHeight="1" x14ac:dyDescent="0.25">
      <c r="C32181" s="160" t="s">
        <v>539</v>
      </c>
      <c r="D32181" s="161">
        <v>1075.6300000000001</v>
      </c>
    </row>
    <row r="32182" spans="3:4" ht="15" hidden="1" customHeight="1" x14ac:dyDescent="0.25">
      <c r="C32182" s="158" t="s">
        <v>539</v>
      </c>
      <c r="D32182" s="159">
        <v>470.65</v>
      </c>
    </row>
    <row r="32183" spans="3:4" ht="15" hidden="1" customHeight="1" x14ac:dyDescent="0.25">
      <c r="C32183" s="160" t="s">
        <v>546</v>
      </c>
      <c r="D32183" s="161">
        <v>985.43</v>
      </c>
    </row>
    <row r="32184" spans="3:4" ht="15" hidden="1" customHeight="1" x14ac:dyDescent="0.25">
      <c r="C32184" s="158" t="s">
        <v>556</v>
      </c>
      <c r="D32184" s="159">
        <v>465.73</v>
      </c>
    </row>
    <row r="32185" spans="3:4" ht="15" hidden="1" customHeight="1" x14ac:dyDescent="0.25">
      <c r="C32185" s="160" t="s">
        <v>307</v>
      </c>
      <c r="D32185" s="161">
        <v>963.93</v>
      </c>
    </row>
    <row r="32186" spans="3:4" ht="15" hidden="1" customHeight="1" x14ac:dyDescent="0.25">
      <c r="C32186" s="158" t="s">
        <v>546</v>
      </c>
      <c r="D32186" s="159">
        <v>362.3</v>
      </c>
    </row>
    <row r="32187" spans="3:4" ht="15" hidden="1" customHeight="1" x14ac:dyDescent="0.25">
      <c r="C32187" s="160" t="s">
        <v>547</v>
      </c>
      <c r="D32187" s="161">
        <v>511.18</v>
      </c>
    </row>
    <row r="32188" spans="3:4" ht="15" hidden="1" customHeight="1" x14ac:dyDescent="0.25">
      <c r="C32188" s="158" t="s">
        <v>545</v>
      </c>
      <c r="D32188" s="159">
        <v>321.25</v>
      </c>
    </row>
    <row r="32189" spans="3:4" ht="15" hidden="1" customHeight="1" x14ac:dyDescent="0.25">
      <c r="C32189" s="160" t="s">
        <v>551</v>
      </c>
      <c r="D32189" s="161">
        <v>1135.55</v>
      </c>
    </row>
    <row r="32190" spans="3:4" ht="15" hidden="1" customHeight="1" x14ac:dyDescent="0.25">
      <c r="C32190" s="158" t="s">
        <v>312</v>
      </c>
      <c r="D32190" s="159">
        <v>734.48</v>
      </c>
    </row>
    <row r="32191" spans="3:4" ht="15" hidden="1" customHeight="1" x14ac:dyDescent="0.25">
      <c r="C32191" s="160" t="s">
        <v>307</v>
      </c>
      <c r="D32191" s="161">
        <v>545.82000000000005</v>
      </c>
    </row>
    <row r="32192" spans="3:4" ht="15" hidden="1" customHeight="1" x14ac:dyDescent="0.25">
      <c r="C32192" s="158" t="s">
        <v>546</v>
      </c>
      <c r="D32192" s="159">
        <v>662.04</v>
      </c>
    </row>
    <row r="32193" spans="3:4" ht="15" hidden="1" customHeight="1" x14ac:dyDescent="0.25">
      <c r="C32193" s="160" t="s">
        <v>547</v>
      </c>
      <c r="D32193" s="161">
        <v>226.59</v>
      </c>
    </row>
    <row r="32194" spans="3:4" ht="15" hidden="1" customHeight="1" x14ac:dyDescent="0.25">
      <c r="C32194" s="158" t="s">
        <v>309</v>
      </c>
      <c r="D32194" s="159">
        <v>743.35</v>
      </c>
    </row>
    <row r="32195" spans="3:4" ht="15" hidden="1" customHeight="1" x14ac:dyDescent="0.25">
      <c r="C32195" s="160" t="s">
        <v>542</v>
      </c>
      <c r="D32195" s="161">
        <v>1113.3499999999999</v>
      </c>
    </row>
    <row r="32196" spans="3:4" ht="15" hidden="1" customHeight="1" x14ac:dyDescent="0.25">
      <c r="C32196" s="158" t="s">
        <v>540</v>
      </c>
      <c r="D32196" s="159">
        <v>100.9</v>
      </c>
    </row>
    <row r="32197" spans="3:4" ht="15" hidden="1" customHeight="1" x14ac:dyDescent="0.25">
      <c r="C32197" s="160" t="s">
        <v>546</v>
      </c>
      <c r="D32197" s="161">
        <v>474.89</v>
      </c>
    </row>
    <row r="32198" spans="3:4" ht="15" hidden="1" customHeight="1" x14ac:dyDescent="0.25">
      <c r="C32198" s="158" t="s">
        <v>557</v>
      </c>
      <c r="D32198" s="159">
        <v>869.98</v>
      </c>
    </row>
    <row r="32199" spans="3:4" ht="15" hidden="1" customHeight="1" x14ac:dyDescent="0.25">
      <c r="C32199" s="160" t="s">
        <v>312</v>
      </c>
      <c r="D32199" s="161">
        <v>1108.82</v>
      </c>
    </row>
    <row r="32200" spans="3:4" ht="15" hidden="1" customHeight="1" x14ac:dyDescent="0.25">
      <c r="C32200" s="158" t="s">
        <v>549</v>
      </c>
      <c r="D32200" s="159">
        <v>993.03</v>
      </c>
    </row>
    <row r="32201" spans="3:4" ht="15" hidden="1" customHeight="1" x14ac:dyDescent="0.25">
      <c r="C32201" s="160" t="s">
        <v>540</v>
      </c>
      <c r="D32201" s="161">
        <v>1201.3900000000001</v>
      </c>
    </row>
    <row r="32202" spans="3:4" ht="15" hidden="1" customHeight="1" x14ac:dyDescent="0.25">
      <c r="C32202" s="158" t="s">
        <v>542</v>
      </c>
      <c r="D32202" s="159">
        <v>810.48</v>
      </c>
    </row>
    <row r="32203" spans="3:4" ht="15" hidden="1" customHeight="1" x14ac:dyDescent="0.25">
      <c r="C32203" s="160" t="s">
        <v>551</v>
      </c>
      <c r="D32203" s="161">
        <v>1160.3</v>
      </c>
    </row>
    <row r="32204" spans="3:4" ht="15" hidden="1" customHeight="1" x14ac:dyDescent="0.25">
      <c r="C32204" s="158" t="s">
        <v>549</v>
      </c>
      <c r="D32204" s="159">
        <v>718.93</v>
      </c>
    </row>
    <row r="32205" spans="3:4" ht="15" hidden="1" customHeight="1" x14ac:dyDescent="0.25">
      <c r="C32205" s="160" t="s">
        <v>558</v>
      </c>
      <c r="D32205" s="161">
        <v>555.94000000000005</v>
      </c>
    </row>
    <row r="32206" spans="3:4" ht="15" hidden="1" customHeight="1" x14ac:dyDescent="0.25">
      <c r="C32206" s="158" t="s">
        <v>552</v>
      </c>
      <c r="D32206" s="159">
        <v>295.82</v>
      </c>
    </row>
    <row r="32207" spans="3:4" ht="15" hidden="1" customHeight="1" x14ac:dyDescent="0.25">
      <c r="C32207" s="160" t="s">
        <v>542</v>
      </c>
      <c r="D32207" s="161">
        <v>211.14</v>
      </c>
    </row>
    <row r="32208" spans="3:4" ht="15" hidden="1" customHeight="1" x14ac:dyDescent="0.25">
      <c r="C32208" s="158" t="s">
        <v>549</v>
      </c>
      <c r="D32208" s="159">
        <v>873.59</v>
      </c>
    </row>
    <row r="32209" spans="3:4" ht="15" hidden="1" customHeight="1" x14ac:dyDescent="0.25">
      <c r="C32209" s="160" t="s">
        <v>549</v>
      </c>
      <c r="D32209" s="161">
        <v>819.86</v>
      </c>
    </row>
    <row r="32210" spans="3:4" ht="15" hidden="1" customHeight="1" x14ac:dyDescent="0.25">
      <c r="C32210" s="158" t="s">
        <v>543</v>
      </c>
      <c r="D32210" s="159">
        <v>738.53</v>
      </c>
    </row>
    <row r="32211" spans="3:4" ht="15" hidden="1" customHeight="1" x14ac:dyDescent="0.25">
      <c r="C32211" s="160" t="s">
        <v>539</v>
      </c>
      <c r="D32211" s="161">
        <v>538.03</v>
      </c>
    </row>
    <row r="32212" spans="3:4" ht="15" hidden="1" customHeight="1" x14ac:dyDescent="0.25">
      <c r="C32212" s="158" t="s">
        <v>548</v>
      </c>
      <c r="D32212" s="159">
        <v>132.86000000000001</v>
      </c>
    </row>
    <row r="32213" spans="3:4" ht="15" hidden="1" customHeight="1" x14ac:dyDescent="0.25">
      <c r="C32213" s="160" t="s">
        <v>308</v>
      </c>
      <c r="D32213" s="161">
        <v>143.19999999999999</v>
      </c>
    </row>
    <row r="32214" spans="3:4" ht="15" hidden="1" customHeight="1" x14ac:dyDescent="0.25">
      <c r="C32214" s="158" t="s">
        <v>558</v>
      </c>
      <c r="D32214" s="159">
        <v>627.11</v>
      </c>
    </row>
    <row r="32215" spans="3:4" ht="15" hidden="1" customHeight="1" x14ac:dyDescent="0.25">
      <c r="C32215" s="160" t="s">
        <v>546</v>
      </c>
      <c r="D32215" s="161">
        <v>612.45000000000005</v>
      </c>
    </row>
    <row r="32216" spans="3:4" ht="15" hidden="1" customHeight="1" x14ac:dyDescent="0.25">
      <c r="C32216" s="158" t="s">
        <v>309</v>
      </c>
      <c r="D32216" s="159">
        <v>649.26</v>
      </c>
    </row>
    <row r="32217" spans="3:4" ht="15" hidden="1" customHeight="1" x14ac:dyDescent="0.25">
      <c r="C32217" s="160" t="s">
        <v>547</v>
      </c>
      <c r="D32217" s="161">
        <v>114.69</v>
      </c>
    </row>
    <row r="32218" spans="3:4" ht="15" hidden="1" customHeight="1" x14ac:dyDescent="0.25">
      <c r="C32218" s="158" t="s">
        <v>543</v>
      </c>
      <c r="D32218" s="159">
        <v>1205.21</v>
      </c>
    </row>
    <row r="32219" spans="3:4" ht="15" hidden="1" customHeight="1" x14ac:dyDescent="0.25">
      <c r="C32219" s="160" t="s">
        <v>308</v>
      </c>
      <c r="D32219" s="161">
        <v>623.07000000000005</v>
      </c>
    </row>
    <row r="32220" spans="3:4" ht="15" hidden="1" customHeight="1" x14ac:dyDescent="0.25">
      <c r="C32220" s="158" t="s">
        <v>552</v>
      </c>
      <c r="D32220" s="159">
        <v>428.89</v>
      </c>
    </row>
    <row r="32221" spans="3:4" ht="15" hidden="1" customHeight="1" x14ac:dyDescent="0.25">
      <c r="C32221" s="160" t="s">
        <v>308</v>
      </c>
      <c r="D32221" s="161">
        <v>528.59</v>
      </c>
    </row>
    <row r="32222" spans="3:4" ht="15" hidden="1" customHeight="1" x14ac:dyDescent="0.25">
      <c r="C32222" s="158" t="s">
        <v>543</v>
      </c>
      <c r="D32222" s="159">
        <v>88.74</v>
      </c>
    </row>
    <row r="32223" spans="3:4" ht="15" hidden="1" customHeight="1" x14ac:dyDescent="0.25">
      <c r="C32223" s="160" t="s">
        <v>307</v>
      </c>
      <c r="D32223" s="161">
        <v>882.69</v>
      </c>
    </row>
    <row r="32224" spans="3:4" ht="15" hidden="1" customHeight="1" x14ac:dyDescent="0.25">
      <c r="C32224" s="158" t="s">
        <v>541</v>
      </c>
      <c r="D32224" s="159">
        <v>615.14</v>
      </c>
    </row>
    <row r="32225" spans="3:4" ht="15" hidden="1" customHeight="1" x14ac:dyDescent="0.25">
      <c r="C32225" s="160" t="s">
        <v>553</v>
      </c>
      <c r="D32225" s="161">
        <v>590.17999999999995</v>
      </c>
    </row>
    <row r="32226" spans="3:4" ht="15" hidden="1" customHeight="1" x14ac:dyDescent="0.25">
      <c r="C32226" s="158" t="s">
        <v>549</v>
      </c>
      <c r="D32226" s="159">
        <v>731</v>
      </c>
    </row>
    <row r="32227" spans="3:4" ht="15" hidden="1" customHeight="1" x14ac:dyDescent="0.25">
      <c r="C32227" s="160" t="s">
        <v>547</v>
      </c>
      <c r="D32227" s="161">
        <v>405.44</v>
      </c>
    </row>
    <row r="32228" spans="3:4" ht="15" hidden="1" customHeight="1" x14ac:dyDescent="0.25">
      <c r="C32228" s="158" t="s">
        <v>551</v>
      </c>
      <c r="D32228" s="159">
        <v>648.32000000000005</v>
      </c>
    </row>
    <row r="32229" spans="3:4" ht="15" hidden="1" customHeight="1" x14ac:dyDescent="0.25">
      <c r="C32229" s="160" t="s">
        <v>546</v>
      </c>
      <c r="D32229" s="161">
        <v>683.98</v>
      </c>
    </row>
    <row r="32230" spans="3:4" ht="15" hidden="1" customHeight="1" x14ac:dyDescent="0.25">
      <c r="C32230" s="158" t="s">
        <v>545</v>
      </c>
      <c r="D32230" s="159">
        <v>196.02</v>
      </c>
    </row>
    <row r="32231" spans="3:4" ht="15" hidden="1" customHeight="1" x14ac:dyDescent="0.25">
      <c r="C32231" s="160" t="s">
        <v>552</v>
      </c>
      <c r="D32231" s="161">
        <v>1152.5899999999999</v>
      </c>
    </row>
    <row r="32232" spans="3:4" ht="15" hidden="1" customHeight="1" x14ac:dyDescent="0.25">
      <c r="C32232" s="158" t="s">
        <v>555</v>
      </c>
      <c r="D32232" s="159">
        <v>715.7</v>
      </c>
    </row>
    <row r="32233" spans="3:4" ht="15" hidden="1" customHeight="1" x14ac:dyDescent="0.25">
      <c r="C32233" s="160" t="s">
        <v>552</v>
      </c>
      <c r="D32233" s="161">
        <v>741.23</v>
      </c>
    </row>
    <row r="32234" spans="3:4" ht="15" hidden="1" customHeight="1" x14ac:dyDescent="0.25">
      <c r="C32234" s="158" t="s">
        <v>558</v>
      </c>
      <c r="D32234" s="159">
        <v>1107.03</v>
      </c>
    </row>
    <row r="32235" spans="3:4" ht="15" hidden="1" customHeight="1" x14ac:dyDescent="0.25">
      <c r="C32235" s="160" t="s">
        <v>307</v>
      </c>
      <c r="D32235" s="161">
        <v>1013.68</v>
      </c>
    </row>
    <row r="32236" spans="3:4" ht="15" hidden="1" customHeight="1" x14ac:dyDescent="0.25">
      <c r="C32236" s="158" t="s">
        <v>309</v>
      </c>
      <c r="D32236" s="159">
        <v>1074.5</v>
      </c>
    </row>
    <row r="32237" spans="3:4" ht="15" hidden="1" customHeight="1" x14ac:dyDescent="0.25">
      <c r="C32237" s="160" t="s">
        <v>548</v>
      </c>
      <c r="D32237" s="161">
        <v>643.78</v>
      </c>
    </row>
    <row r="32238" spans="3:4" ht="15" hidden="1" customHeight="1" x14ac:dyDescent="0.25">
      <c r="C32238" s="158" t="s">
        <v>552</v>
      </c>
      <c r="D32238" s="159">
        <v>916.11</v>
      </c>
    </row>
    <row r="32239" spans="3:4" ht="15" hidden="1" customHeight="1" x14ac:dyDescent="0.25">
      <c r="C32239" s="160" t="s">
        <v>312</v>
      </c>
      <c r="D32239" s="161">
        <v>1081.96</v>
      </c>
    </row>
    <row r="32240" spans="3:4" ht="15" hidden="1" customHeight="1" x14ac:dyDescent="0.25">
      <c r="C32240" s="158" t="s">
        <v>546</v>
      </c>
      <c r="D32240" s="159">
        <v>1135.68</v>
      </c>
    </row>
    <row r="32241" spans="3:4" ht="15" hidden="1" customHeight="1" x14ac:dyDescent="0.25">
      <c r="C32241" s="160" t="s">
        <v>307</v>
      </c>
      <c r="D32241" s="161">
        <v>536.13</v>
      </c>
    </row>
    <row r="32242" spans="3:4" ht="15" hidden="1" customHeight="1" x14ac:dyDescent="0.25">
      <c r="C32242" s="158" t="s">
        <v>552</v>
      </c>
      <c r="D32242" s="159">
        <v>148.32</v>
      </c>
    </row>
    <row r="32243" spans="3:4" ht="15" hidden="1" customHeight="1" x14ac:dyDescent="0.25">
      <c r="C32243" s="160" t="s">
        <v>547</v>
      </c>
      <c r="D32243" s="161">
        <v>403.33</v>
      </c>
    </row>
    <row r="32244" spans="3:4" ht="15" hidden="1" customHeight="1" x14ac:dyDescent="0.25">
      <c r="C32244" s="158" t="s">
        <v>549</v>
      </c>
      <c r="D32244" s="159">
        <v>426.29</v>
      </c>
    </row>
    <row r="32245" spans="3:4" ht="15" hidden="1" customHeight="1" x14ac:dyDescent="0.25">
      <c r="C32245" s="160" t="s">
        <v>551</v>
      </c>
      <c r="D32245" s="161">
        <v>665.81</v>
      </c>
    </row>
    <row r="32246" spans="3:4" ht="15" hidden="1" customHeight="1" x14ac:dyDescent="0.25">
      <c r="C32246" s="158" t="s">
        <v>539</v>
      </c>
      <c r="D32246" s="159">
        <v>566.97</v>
      </c>
    </row>
    <row r="32247" spans="3:4" ht="15" hidden="1" customHeight="1" x14ac:dyDescent="0.25">
      <c r="C32247" s="160" t="s">
        <v>543</v>
      </c>
      <c r="D32247" s="161">
        <v>564.28</v>
      </c>
    </row>
    <row r="32248" spans="3:4" ht="15" hidden="1" customHeight="1" x14ac:dyDescent="0.25">
      <c r="C32248" s="158" t="s">
        <v>544</v>
      </c>
      <c r="D32248" s="159">
        <v>482.79</v>
      </c>
    </row>
    <row r="32249" spans="3:4" ht="15" hidden="1" customHeight="1" x14ac:dyDescent="0.25">
      <c r="C32249" s="160" t="s">
        <v>542</v>
      </c>
      <c r="D32249" s="161">
        <v>391.9</v>
      </c>
    </row>
    <row r="32250" spans="3:4" ht="15" hidden="1" customHeight="1" x14ac:dyDescent="0.25">
      <c r="C32250" s="158" t="s">
        <v>549</v>
      </c>
      <c r="D32250" s="159">
        <v>351.76</v>
      </c>
    </row>
    <row r="32251" spans="3:4" ht="15" hidden="1" customHeight="1" x14ac:dyDescent="0.25">
      <c r="C32251" s="160" t="s">
        <v>539</v>
      </c>
      <c r="D32251" s="161">
        <v>535.67999999999995</v>
      </c>
    </row>
    <row r="32252" spans="3:4" ht="15" hidden="1" customHeight="1" x14ac:dyDescent="0.25">
      <c r="C32252" s="158" t="s">
        <v>553</v>
      </c>
      <c r="D32252" s="159">
        <v>348.76</v>
      </c>
    </row>
    <row r="32253" spans="3:4" ht="15" hidden="1" customHeight="1" x14ac:dyDescent="0.25">
      <c r="C32253" s="160" t="s">
        <v>557</v>
      </c>
      <c r="D32253" s="161">
        <v>446.41</v>
      </c>
    </row>
    <row r="32254" spans="3:4" ht="15" hidden="1" customHeight="1" x14ac:dyDescent="0.25">
      <c r="C32254" s="158" t="s">
        <v>555</v>
      </c>
      <c r="D32254" s="159">
        <v>783.03</v>
      </c>
    </row>
    <row r="32255" spans="3:4" ht="15" hidden="1" customHeight="1" x14ac:dyDescent="0.25">
      <c r="C32255" s="160" t="s">
        <v>309</v>
      </c>
      <c r="D32255" s="161">
        <v>174.71</v>
      </c>
    </row>
    <row r="32256" spans="3:4" ht="15" hidden="1" customHeight="1" x14ac:dyDescent="0.25">
      <c r="C32256" s="158" t="s">
        <v>552</v>
      </c>
      <c r="D32256" s="159">
        <v>1066.1600000000001</v>
      </c>
    </row>
    <row r="32257" spans="3:4" ht="15" hidden="1" customHeight="1" x14ac:dyDescent="0.25">
      <c r="C32257" s="160" t="s">
        <v>543</v>
      </c>
      <c r="D32257" s="161">
        <v>557.79999999999995</v>
      </c>
    </row>
    <row r="32258" spans="3:4" ht="15" hidden="1" customHeight="1" x14ac:dyDescent="0.25">
      <c r="C32258" s="158" t="s">
        <v>545</v>
      </c>
      <c r="D32258" s="159">
        <v>56.43</v>
      </c>
    </row>
    <row r="32259" spans="3:4" ht="15" hidden="1" customHeight="1" x14ac:dyDescent="0.25">
      <c r="C32259" s="160" t="s">
        <v>312</v>
      </c>
      <c r="D32259" s="161">
        <v>226.38</v>
      </c>
    </row>
    <row r="32260" spans="3:4" ht="15" hidden="1" customHeight="1" x14ac:dyDescent="0.25">
      <c r="C32260" s="158" t="s">
        <v>556</v>
      </c>
      <c r="D32260" s="159">
        <v>945.51</v>
      </c>
    </row>
    <row r="32261" spans="3:4" ht="15" hidden="1" customHeight="1" x14ac:dyDescent="0.25">
      <c r="C32261" s="160" t="s">
        <v>308</v>
      </c>
      <c r="D32261" s="161">
        <v>279.95</v>
      </c>
    </row>
    <row r="32262" spans="3:4" ht="15" hidden="1" customHeight="1" x14ac:dyDescent="0.25">
      <c r="C32262" s="158" t="s">
        <v>553</v>
      </c>
      <c r="D32262" s="159">
        <v>544.89</v>
      </c>
    </row>
    <row r="32263" spans="3:4" ht="15" hidden="1" customHeight="1" x14ac:dyDescent="0.25">
      <c r="C32263" s="160" t="s">
        <v>552</v>
      </c>
      <c r="D32263" s="161">
        <v>1232.69</v>
      </c>
    </row>
    <row r="32264" spans="3:4" ht="15" hidden="1" customHeight="1" x14ac:dyDescent="0.25">
      <c r="C32264" s="158" t="s">
        <v>309</v>
      </c>
      <c r="D32264" s="159">
        <v>1256.8599999999999</v>
      </c>
    </row>
    <row r="32265" spans="3:4" ht="15" hidden="1" customHeight="1" x14ac:dyDescent="0.25">
      <c r="C32265" s="160" t="s">
        <v>556</v>
      </c>
      <c r="D32265" s="161">
        <v>391.18</v>
      </c>
    </row>
    <row r="32266" spans="3:4" ht="15" hidden="1" customHeight="1" x14ac:dyDescent="0.25">
      <c r="C32266" s="158" t="s">
        <v>312</v>
      </c>
      <c r="D32266" s="159">
        <v>488.1</v>
      </c>
    </row>
    <row r="32267" spans="3:4" ht="15" hidden="1" customHeight="1" x14ac:dyDescent="0.25">
      <c r="C32267" s="160" t="s">
        <v>309</v>
      </c>
      <c r="D32267" s="161">
        <v>458.44</v>
      </c>
    </row>
    <row r="32268" spans="3:4" ht="15" hidden="1" customHeight="1" x14ac:dyDescent="0.25">
      <c r="C32268" s="158" t="s">
        <v>552</v>
      </c>
      <c r="D32268" s="159">
        <v>1193.55</v>
      </c>
    </row>
    <row r="32269" spans="3:4" ht="15" hidden="1" customHeight="1" x14ac:dyDescent="0.25">
      <c r="C32269" s="160" t="s">
        <v>554</v>
      </c>
      <c r="D32269" s="161">
        <v>183.15</v>
      </c>
    </row>
    <row r="32270" spans="3:4" ht="15" hidden="1" customHeight="1" x14ac:dyDescent="0.25">
      <c r="C32270" s="158" t="s">
        <v>546</v>
      </c>
      <c r="D32270" s="159">
        <v>963.9</v>
      </c>
    </row>
    <row r="32271" spans="3:4" ht="15" hidden="1" customHeight="1" x14ac:dyDescent="0.25">
      <c r="C32271" s="160" t="s">
        <v>307</v>
      </c>
      <c r="D32271" s="161">
        <v>1215</v>
      </c>
    </row>
    <row r="32272" spans="3:4" ht="15" hidden="1" customHeight="1" x14ac:dyDescent="0.25">
      <c r="C32272" s="158" t="s">
        <v>549</v>
      </c>
      <c r="D32272" s="159">
        <v>887.3</v>
      </c>
    </row>
    <row r="32273" spans="3:4" ht="15" hidden="1" customHeight="1" x14ac:dyDescent="0.25">
      <c r="C32273" s="160" t="s">
        <v>544</v>
      </c>
      <c r="D32273" s="161">
        <v>858.45</v>
      </c>
    </row>
    <row r="32274" spans="3:4" ht="15" hidden="1" customHeight="1" x14ac:dyDescent="0.25">
      <c r="C32274" s="158" t="s">
        <v>547</v>
      </c>
      <c r="D32274" s="159">
        <v>584.25</v>
      </c>
    </row>
    <row r="32275" spans="3:4" ht="15" hidden="1" customHeight="1" x14ac:dyDescent="0.25">
      <c r="C32275" s="160" t="s">
        <v>540</v>
      </c>
      <c r="D32275" s="161">
        <v>414.12</v>
      </c>
    </row>
    <row r="32276" spans="3:4" ht="15" hidden="1" customHeight="1" x14ac:dyDescent="0.25">
      <c r="C32276" s="158" t="s">
        <v>551</v>
      </c>
      <c r="D32276" s="159">
        <v>352.6</v>
      </c>
    </row>
    <row r="32277" spans="3:4" ht="15" hidden="1" customHeight="1" x14ac:dyDescent="0.25">
      <c r="C32277" s="160" t="s">
        <v>545</v>
      </c>
      <c r="D32277" s="161">
        <v>945.99</v>
      </c>
    </row>
    <row r="32278" spans="3:4" ht="15" hidden="1" customHeight="1" x14ac:dyDescent="0.25">
      <c r="C32278" s="158" t="s">
        <v>555</v>
      </c>
      <c r="D32278" s="159">
        <v>792.57</v>
      </c>
    </row>
    <row r="32279" spans="3:4" ht="15" hidden="1" customHeight="1" x14ac:dyDescent="0.25">
      <c r="C32279" s="160" t="s">
        <v>307</v>
      </c>
      <c r="D32279" s="161">
        <v>499.23</v>
      </c>
    </row>
    <row r="32280" spans="3:4" ht="15" hidden="1" customHeight="1" x14ac:dyDescent="0.25">
      <c r="C32280" s="158" t="s">
        <v>555</v>
      </c>
      <c r="D32280" s="159">
        <v>760.43</v>
      </c>
    </row>
    <row r="32281" spans="3:4" ht="15" hidden="1" customHeight="1" x14ac:dyDescent="0.25">
      <c r="C32281" s="160" t="s">
        <v>552</v>
      </c>
      <c r="D32281" s="161">
        <v>1251</v>
      </c>
    </row>
    <row r="32282" spans="3:4" ht="15" hidden="1" customHeight="1" x14ac:dyDescent="0.25">
      <c r="C32282" s="158" t="s">
        <v>540</v>
      </c>
      <c r="D32282" s="159">
        <v>1156.8699999999999</v>
      </c>
    </row>
    <row r="32283" spans="3:4" ht="15" hidden="1" customHeight="1" x14ac:dyDescent="0.25">
      <c r="C32283" s="160" t="s">
        <v>542</v>
      </c>
      <c r="D32283" s="161">
        <v>1138.25</v>
      </c>
    </row>
    <row r="32284" spans="3:4" ht="15" hidden="1" customHeight="1" x14ac:dyDescent="0.25">
      <c r="C32284" s="158" t="s">
        <v>539</v>
      </c>
      <c r="D32284" s="159">
        <v>555.85</v>
      </c>
    </row>
    <row r="32285" spans="3:4" ht="15" hidden="1" customHeight="1" x14ac:dyDescent="0.25">
      <c r="C32285" s="160" t="s">
        <v>551</v>
      </c>
      <c r="D32285" s="161">
        <v>795.6</v>
      </c>
    </row>
    <row r="32286" spans="3:4" ht="15" hidden="1" customHeight="1" x14ac:dyDescent="0.25">
      <c r="C32286" s="158" t="s">
        <v>309</v>
      </c>
      <c r="D32286" s="159">
        <v>1199.56</v>
      </c>
    </row>
    <row r="32287" spans="3:4" ht="15" hidden="1" customHeight="1" x14ac:dyDescent="0.25">
      <c r="C32287" s="160" t="s">
        <v>552</v>
      </c>
      <c r="D32287" s="161">
        <v>189.17</v>
      </c>
    </row>
    <row r="32288" spans="3:4" ht="15" hidden="1" customHeight="1" x14ac:dyDescent="0.25">
      <c r="C32288" s="158" t="s">
        <v>539</v>
      </c>
      <c r="D32288" s="159">
        <v>809.96</v>
      </c>
    </row>
    <row r="32289" spans="3:4" ht="15" hidden="1" customHeight="1" x14ac:dyDescent="0.25">
      <c r="C32289" s="160" t="s">
        <v>540</v>
      </c>
      <c r="D32289" s="161">
        <v>636.94000000000005</v>
      </c>
    </row>
    <row r="32290" spans="3:4" ht="15" hidden="1" customHeight="1" x14ac:dyDescent="0.25">
      <c r="C32290" s="158" t="s">
        <v>540</v>
      </c>
      <c r="D32290" s="159">
        <v>1170.83</v>
      </c>
    </row>
    <row r="32291" spans="3:4" ht="15" hidden="1" customHeight="1" x14ac:dyDescent="0.25">
      <c r="C32291" s="160" t="s">
        <v>546</v>
      </c>
      <c r="D32291" s="161">
        <v>517.53</v>
      </c>
    </row>
    <row r="32292" spans="3:4" ht="15" hidden="1" customHeight="1" x14ac:dyDescent="0.25">
      <c r="C32292" s="158" t="s">
        <v>549</v>
      </c>
      <c r="D32292" s="159">
        <v>288.82</v>
      </c>
    </row>
    <row r="32293" spans="3:4" ht="15" hidden="1" customHeight="1" x14ac:dyDescent="0.25">
      <c r="C32293" s="160" t="s">
        <v>308</v>
      </c>
      <c r="D32293" s="161">
        <v>525.69000000000005</v>
      </c>
    </row>
    <row r="32294" spans="3:4" ht="15" hidden="1" customHeight="1" x14ac:dyDescent="0.25">
      <c r="C32294" s="158" t="s">
        <v>309</v>
      </c>
      <c r="D32294" s="159">
        <v>701</v>
      </c>
    </row>
    <row r="32295" spans="3:4" ht="15" hidden="1" customHeight="1" x14ac:dyDescent="0.25">
      <c r="C32295" s="160" t="s">
        <v>545</v>
      </c>
      <c r="D32295" s="161">
        <v>829.97</v>
      </c>
    </row>
    <row r="32296" spans="3:4" ht="15" hidden="1" customHeight="1" x14ac:dyDescent="0.25">
      <c r="C32296" s="158" t="s">
        <v>543</v>
      </c>
      <c r="D32296" s="159">
        <v>660.72</v>
      </c>
    </row>
    <row r="32297" spans="3:4" ht="15" hidden="1" customHeight="1" x14ac:dyDescent="0.25">
      <c r="C32297" s="160" t="s">
        <v>550</v>
      </c>
      <c r="D32297" s="161">
        <v>1071.54</v>
      </c>
    </row>
    <row r="32298" spans="3:4" ht="15" hidden="1" customHeight="1" x14ac:dyDescent="0.25">
      <c r="C32298" s="158" t="s">
        <v>546</v>
      </c>
      <c r="D32298" s="159">
        <v>254.65</v>
      </c>
    </row>
    <row r="32299" spans="3:4" ht="15" hidden="1" customHeight="1" x14ac:dyDescent="0.25">
      <c r="C32299" s="160" t="s">
        <v>553</v>
      </c>
      <c r="D32299" s="161">
        <v>604.80999999999995</v>
      </c>
    </row>
    <row r="32300" spans="3:4" ht="15" hidden="1" customHeight="1" x14ac:dyDescent="0.25">
      <c r="C32300" s="158" t="s">
        <v>551</v>
      </c>
      <c r="D32300" s="159">
        <v>1260.08</v>
      </c>
    </row>
    <row r="32301" spans="3:4" ht="15" hidden="1" customHeight="1" x14ac:dyDescent="0.25">
      <c r="C32301" s="160" t="s">
        <v>549</v>
      </c>
      <c r="D32301" s="161">
        <v>478.03</v>
      </c>
    </row>
    <row r="32302" spans="3:4" ht="15" hidden="1" customHeight="1" x14ac:dyDescent="0.25">
      <c r="C32302" s="158" t="s">
        <v>553</v>
      </c>
      <c r="D32302" s="159">
        <v>992.41</v>
      </c>
    </row>
    <row r="32303" spans="3:4" ht="15" hidden="1" customHeight="1" x14ac:dyDescent="0.25">
      <c r="C32303" s="160" t="s">
        <v>547</v>
      </c>
      <c r="D32303" s="161">
        <v>1181.27</v>
      </c>
    </row>
    <row r="32304" spans="3:4" ht="15" hidden="1" customHeight="1" x14ac:dyDescent="0.25">
      <c r="C32304" s="158" t="s">
        <v>545</v>
      </c>
      <c r="D32304" s="159">
        <v>583.03</v>
      </c>
    </row>
    <row r="32305" spans="3:4" ht="15" hidden="1" customHeight="1" x14ac:dyDescent="0.25">
      <c r="C32305" s="160" t="s">
        <v>547</v>
      </c>
      <c r="D32305" s="161">
        <v>1171.6199999999999</v>
      </c>
    </row>
    <row r="32306" spans="3:4" ht="15" hidden="1" customHeight="1" x14ac:dyDescent="0.25">
      <c r="C32306" s="158" t="s">
        <v>554</v>
      </c>
      <c r="D32306" s="159">
        <v>752.08</v>
      </c>
    </row>
    <row r="32307" spans="3:4" ht="15" hidden="1" customHeight="1" x14ac:dyDescent="0.25">
      <c r="C32307" s="160" t="s">
        <v>546</v>
      </c>
      <c r="D32307" s="161">
        <v>1149.75</v>
      </c>
    </row>
    <row r="32308" spans="3:4" ht="15" hidden="1" customHeight="1" x14ac:dyDescent="0.25">
      <c r="C32308" s="158" t="s">
        <v>307</v>
      </c>
      <c r="D32308" s="159">
        <v>910.74</v>
      </c>
    </row>
    <row r="32309" spans="3:4" ht="15" hidden="1" customHeight="1" x14ac:dyDescent="0.25">
      <c r="C32309" s="160" t="s">
        <v>549</v>
      </c>
      <c r="D32309" s="161">
        <v>512.04999999999995</v>
      </c>
    </row>
    <row r="32310" spans="3:4" ht="15" hidden="1" customHeight="1" x14ac:dyDescent="0.25">
      <c r="C32310" s="158" t="s">
        <v>540</v>
      </c>
      <c r="D32310" s="159">
        <v>307.99</v>
      </c>
    </row>
    <row r="32311" spans="3:4" ht="15" hidden="1" customHeight="1" x14ac:dyDescent="0.25">
      <c r="C32311" s="160" t="s">
        <v>551</v>
      </c>
      <c r="D32311" s="161">
        <v>901.22</v>
      </c>
    </row>
    <row r="32312" spans="3:4" ht="15" hidden="1" customHeight="1" x14ac:dyDescent="0.25">
      <c r="C32312" s="158" t="s">
        <v>545</v>
      </c>
      <c r="D32312" s="159">
        <v>962.09</v>
      </c>
    </row>
    <row r="32313" spans="3:4" ht="15" hidden="1" customHeight="1" x14ac:dyDescent="0.25">
      <c r="C32313" s="160" t="s">
        <v>312</v>
      </c>
      <c r="D32313" s="161">
        <v>1177.83</v>
      </c>
    </row>
    <row r="32314" spans="3:4" ht="15" hidden="1" customHeight="1" x14ac:dyDescent="0.25">
      <c r="C32314" s="158" t="s">
        <v>554</v>
      </c>
      <c r="D32314" s="159">
        <v>1110.6099999999999</v>
      </c>
    </row>
    <row r="32315" spans="3:4" ht="15" hidden="1" customHeight="1" x14ac:dyDescent="0.25">
      <c r="C32315" s="160" t="s">
        <v>543</v>
      </c>
      <c r="D32315" s="161">
        <v>1279.23</v>
      </c>
    </row>
    <row r="32316" spans="3:4" ht="15" hidden="1" customHeight="1" x14ac:dyDescent="0.25">
      <c r="C32316" s="158" t="s">
        <v>539</v>
      </c>
      <c r="D32316" s="159">
        <v>750.13</v>
      </c>
    </row>
    <row r="32317" spans="3:4" ht="15" hidden="1" customHeight="1" x14ac:dyDescent="0.25">
      <c r="C32317" s="160" t="s">
        <v>548</v>
      </c>
      <c r="D32317" s="161">
        <v>732.49</v>
      </c>
    </row>
    <row r="32318" spans="3:4" ht="15" hidden="1" customHeight="1" x14ac:dyDescent="0.25">
      <c r="C32318" s="158" t="s">
        <v>545</v>
      </c>
      <c r="D32318" s="159">
        <v>670</v>
      </c>
    </row>
    <row r="32319" spans="3:4" ht="15" hidden="1" customHeight="1" x14ac:dyDescent="0.25">
      <c r="C32319" s="160" t="s">
        <v>309</v>
      </c>
      <c r="D32319" s="161">
        <v>1062.08</v>
      </c>
    </row>
    <row r="32320" spans="3:4" ht="15" hidden="1" customHeight="1" x14ac:dyDescent="0.25">
      <c r="C32320" s="158" t="s">
        <v>552</v>
      </c>
      <c r="D32320" s="159">
        <v>902.17</v>
      </c>
    </row>
    <row r="32321" spans="3:4" ht="15" hidden="1" customHeight="1" x14ac:dyDescent="0.25">
      <c r="C32321" s="160" t="s">
        <v>552</v>
      </c>
      <c r="D32321" s="161">
        <v>625.16999999999996</v>
      </c>
    </row>
    <row r="32322" spans="3:4" ht="15" hidden="1" customHeight="1" x14ac:dyDescent="0.25">
      <c r="C32322" s="158" t="s">
        <v>308</v>
      </c>
      <c r="D32322" s="159">
        <v>578.86</v>
      </c>
    </row>
    <row r="32323" spans="3:4" ht="15" hidden="1" customHeight="1" x14ac:dyDescent="0.25">
      <c r="C32323" s="160" t="s">
        <v>547</v>
      </c>
      <c r="D32323" s="161">
        <v>247.35</v>
      </c>
    </row>
    <row r="32324" spans="3:4" ht="15" hidden="1" customHeight="1" x14ac:dyDescent="0.25">
      <c r="C32324" s="158" t="s">
        <v>545</v>
      </c>
      <c r="D32324" s="159">
        <v>1059.58</v>
      </c>
    </row>
    <row r="32325" spans="3:4" ht="15" hidden="1" customHeight="1" x14ac:dyDescent="0.25">
      <c r="C32325" s="160" t="s">
        <v>557</v>
      </c>
      <c r="D32325" s="161">
        <v>455.24</v>
      </c>
    </row>
    <row r="32326" spans="3:4" ht="15" hidden="1" customHeight="1" x14ac:dyDescent="0.25">
      <c r="C32326" s="158" t="s">
        <v>553</v>
      </c>
      <c r="D32326" s="159">
        <v>1001.64</v>
      </c>
    </row>
    <row r="32327" spans="3:4" ht="15" hidden="1" customHeight="1" x14ac:dyDescent="0.25">
      <c r="C32327" s="160" t="s">
        <v>549</v>
      </c>
      <c r="D32327" s="161">
        <v>265.05</v>
      </c>
    </row>
    <row r="32328" spans="3:4" ht="15" hidden="1" customHeight="1" x14ac:dyDescent="0.25">
      <c r="C32328" s="158" t="s">
        <v>553</v>
      </c>
      <c r="D32328" s="159">
        <v>931.81</v>
      </c>
    </row>
    <row r="32329" spans="3:4" ht="15" hidden="1" customHeight="1" x14ac:dyDescent="0.25">
      <c r="C32329" s="160" t="s">
        <v>307</v>
      </c>
      <c r="D32329" s="161">
        <v>984.65</v>
      </c>
    </row>
    <row r="32330" spans="3:4" ht="15" hidden="1" customHeight="1" x14ac:dyDescent="0.25">
      <c r="C32330" s="158" t="s">
        <v>309</v>
      </c>
      <c r="D32330" s="159">
        <v>841.62</v>
      </c>
    </row>
    <row r="32331" spans="3:4" ht="15" hidden="1" customHeight="1" x14ac:dyDescent="0.25">
      <c r="C32331" s="160" t="s">
        <v>309</v>
      </c>
      <c r="D32331" s="161">
        <v>1190.45</v>
      </c>
    </row>
    <row r="32332" spans="3:4" ht="15" hidden="1" customHeight="1" x14ac:dyDescent="0.25">
      <c r="C32332" s="158" t="s">
        <v>308</v>
      </c>
      <c r="D32332" s="159">
        <v>633.91</v>
      </c>
    </row>
    <row r="32333" spans="3:4" ht="15" hidden="1" customHeight="1" x14ac:dyDescent="0.25">
      <c r="C32333" s="160" t="s">
        <v>312</v>
      </c>
      <c r="D32333" s="161">
        <v>585.91999999999996</v>
      </c>
    </row>
    <row r="32334" spans="3:4" ht="15" hidden="1" customHeight="1" x14ac:dyDescent="0.25">
      <c r="C32334" s="158" t="s">
        <v>555</v>
      </c>
      <c r="D32334" s="159">
        <v>818.56</v>
      </c>
    </row>
    <row r="32335" spans="3:4" ht="15" hidden="1" customHeight="1" x14ac:dyDescent="0.25">
      <c r="C32335" s="160" t="s">
        <v>553</v>
      </c>
      <c r="D32335" s="161">
        <v>623.79999999999995</v>
      </c>
    </row>
    <row r="32336" spans="3:4" ht="15" hidden="1" customHeight="1" x14ac:dyDescent="0.25">
      <c r="C32336" s="158" t="s">
        <v>549</v>
      </c>
      <c r="D32336" s="159">
        <v>636.91</v>
      </c>
    </row>
    <row r="32337" spans="3:4" ht="15" hidden="1" customHeight="1" x14ac:dyDescent="0.25">
      <c r="C32337" s="160" t="s">
        <v>547</v>
      </c>
      <c r="D32337" s="161">
        <v>643.98</v>
      </c>
    </row>
    <row r="32338" spans="3:4" ht="15" hidden="1" customHeight="1" x14ac:dyDescent="0.25">
      <c r="C32338" s="158" t="s">
        <v>551</v>
      </c>
      <c r="D32338" s="159">
        <v>19.579999999999998</v>
      </c>
    </row>
    <row r="32339" spans="3:4" ht="15" hidden="1" customHeight="1" x14ac:dyDescent="0.25">
      <c r="C32339" s="160" t="s">
        <v>551</v>
      </c>
      <c r="D32339" s="161">
        <v>231.26</v>
      </c>
    </row>
    <row r="32340" spans="3:4" ht="15" hidden="1" customHeight="1" x14ac:dyDescent="0.25">
      <c r="C32340" s="158" t="s">
        <v>542</v>
      </c>
      <c r="D32340" s="159">
        <v>701.39</v>
      </c>
    </row>
    <row r="32341" spans="3:4" ht="15" hidden="1" customHeight="1" x14ac:dyDescent="0.25">
      <c r="C32341" s="160" t="s">
        <v>548</v>
      </c>
      <c r="D32341" s="161">
        <v>329.1</v>
      </c>
    </row>
    <row r="32342" spans="3:4" ht="15" hidden="1" customHeight="1" x14ac:dyDescent="0.25">
      <c r="C32342" s="158" t="s">
        <v>307</v>
      </c>
      <c r="D32342" s="159">
        <v>912.12</v>
      </c>
    </row>
    <row r="32343" spans="3:4" ht="15" hidden="1" customHeight="1" x14ac:dyDescent="0.25">
      <c r="C32343" s="160" t="s">
        <v>547</v>
      </c>
      <c r="D32343" s="161">
        <v>411.37</v>
      </c>
    </row>
    <row r="32344" spans="3:4" ht="15" hidden="1" customHeight="1" x14ac:dyDescent="0.25">
      <c r="C32344" s="158" t="s">
        <v>539</v>
      </c>
      <c r="D32344" s="159">
        <v>410.75</v>
      </c>
    </row>
    <row r="32345" spans="3:4" ht="15" hidden="1" customHeight="1" x14ac:dyDescent="0.25">
      <c r="C32345" s="160" t="s">
        <v>547</v>
      </c>
      <c r="D32345" s="161">
        <v>617.66999999999996</v>
      </c>
    </row>
    <row r="32346" spans="3:4" ht="15" hidden="1" customHeight="1" x14ac:dyDescent="0.25">
      <c r="C32346" s="158" t="s">
        <v>308</v>
      </c>
      <c r="D32346" s="159">
        <v>783.09</v>
      </c>
    </row>
    <row r="32347" spans="3:4" ht="15" hidden="1" customHeight="1" x14ac:dyDescent="0.25">
      <c r="C32347" s="160" t="s">
        <v>542</v>
      </c>
      <c r="D32347" s="161">
        <v>851.2</v>
      </c>
    </row>
    <row r="32348" spans="3:4" ht="15" hidden="1" customHeight="1" x14ac:dyDescent="0.25">
      <c r="C32348" s="158" t="s">
        <v>548</v>
      </c>
      <c r="D32348" s="159">
        <v>710.68</v>
      </c>
    </row>
    <row r="32349" spans="3:4" ht="15" hidden="1" customHeight="1" x14ac:dyDescent="0.25">
      <c r="C32349" s="160" t="s">
        <v>542</v>
      </c>
      <c r="D32349" s="161">
        <v>10.57</v>
      </c>
    </row>
    <row r="32350" spans="3:4" ht="15" hidden="1" customHeight="1" x14ac:dyDescent="0.25">
      <c r="C32350" s="158" t="s">
        <v>544</v>
      </c>
      <c r="D32350" s="159">
        <v>1263.9000000000001</v>
      </c>
    </row>
    <row r="32351" spans="3:4" ht="15" hidden="1" customHeight="1" x14ac:dyDescent="0.25">
      <c r="C32351" s="160" t="s">
        <v>547</v>
      </c>
      <c r="D32351" s="161">
        <v>1028.54</v>
      </c>
    </row>
    <row r="32352" spans="3:4" ht="15" hidden="1" customHeight="1" x14ac:dyDescent="0.25">
      <c r="C32352" s="158" t="s">
        <v>551</v>
      </c>
      <c r="D32352" s="159">
        <v>1013.71</v>
      </c>
    </row>
    <row r="32353" spans="3:4" ht="15" hidden="1" customHeight="1" x14ac:dyDescent="0.25">
      <c r="C32353" s="160" t="s">
        <v>544</v>
      </c>
      <c r="D32353" s="161">
        <v>117.21</v>
      </c>
    </row>
    <row r="32354" spans="3:4" ht="15" hidden="1" customHeight="1" x14ac:dyDescent="0.25">
      <c r="C32354" s="158" t="s">
        <v>546</v>
      </c>
      <c r="D32354" s="159">
        <v>494.19</v>
      </c>
    </row>
    <row r="32355" spans="3:4" ht="15" hidden="1" customHeight="1" x14ac:dyDescent="0.25">
      <c r="C32355" s="160" t="s">
        <v>539</v>
      </c>
      <c r="D32355" s="161">
        <v>338.53</v>
      </c>
    </row>
    <row r="32356" spans="3:4" ht="15" hidden="1" customHeight="1" x14ac:dyDescent="0.25">
      <c r="C32356" s="158" t="s">
        <v>557</v>
      </c>
      <c r="D32356" s="159">
        <v>310.95999999999998</v>
      </c>
    </row>
    <row r="32357" spans="3:4" ht="15" hidden="1" customHeight="1" x14ac:dyDescent="0.25">
      <c r="C32357" s="160" t="s">
        <v>540</v>
      </c>
      <c r="D32357" s="161">
        <v>276.13</v>
      </c>
    </row>
    <row r="32358" spans="3:4" ht="15" hidden="1" customHeight="1" x14ac:dyDescent="0.25">
      <c r="C32358" s="158" t="s">
        <v>557</v>
      </c>
      <c r="D32358" s="159">
        <v>858.45</v>
      </c>
    </row>
    <row r="32359" spans="3:4" ht="15" hidden="1" customHeight="1" x14ac:dyDescent="0.25">
      <c r="C32359" s="160" t="s">
        <v>542</v>
      </c>
      <c r="D32359" s="161">
        <v>810.26</v>
      </c>
    </row>
    <row r="32360" spans="3:4" ht="15" hidden="1" customHeight="1" x14ac:dyDescent="0.25">
      <c r="C32360" s="158" t="s">
        <v>545</v>
      </c>
      <c r="D32360" s="159">
        <v>275.3</v>
      </c>
    </row>
    <row r="32361" spans="3:4" ht="15" hidden="1" customHeight="1" x14ac:dyDescent="0.25">
      <c r="C32361" s="160" t="s">
        <v>312</v>
      </c>
      <c r="D32361" s="161">
        <v>990.87</v>
      </c>
    </row>
    <row r="32362" spans="3:4" ht="15" hidden="1" customHeight="1" x14ac:dyDescent="0.25">
      <c r="C32362" s="158" t="s">
        <v>309</v>
      </c>
      <c r="D32362" s="159">
        <v>844.84</v>
      </c>
    </row>
    <row r="32363" spans="3:4" ht="15" hidden="1" customHeight="1" x14ac:dyDescent="0.25">
      <c r="C32363" s="160" t="s">
        <v>543</v>
      </c>
      <c r="D32363" s="161">
        <v>578.51</v>
      </c>
    </row>
    <row r="32364" spans="3:4" ht="15" hidden="1" customHeight="1" x14ac:dyDescent="0.25">
      <c r="C32364" s="158" t="s">
        <v>308</v>
      </c>
      <c r="D32364" s="159">
        <v>626.29</v>
      </c>
    </row>
    <row r="32365" spans="3:4" ht="15" hidden="1" customHeight="1" x14ac:dyDescent="0.25">
      <c r="C32365" s="160" t="s">
        <v>312</v>
      </c>
      <c r="D32365" s="161">
        <v>757.26</v>
      </c>
    </row>
    <row r="32366" spans="3:4" ht="15" hidden="1" customHeight="1" x14ac:dyDescent="0.25">
      <c r="C32366" s="158" t="s">
        <v>551</v>
      </c>
      <c r="D32366" s="159">
        <v>1292.1099999999999</v>
      </c>
    </row>
    <row r="32367" spans="3:4" ht="15" hidden="1" customHeight="1" x14ac:dyDescent="0.25">
      <c r="C32367" s="160" t="s">
        <v>548</v>
      </c>
      <c r="D32367" s="161">
        <v>331.44</v>
      </c>
    </row>
    <row r="32368" spans="3:4" ht="15" hidden="1" customHeight="1" x14ac:dyDescent="0.25">
      <c r="C32368" s="158" t="s">
        <v>308</v>
      </c>
      <c r="D32368" s="159">
        <v>792.95</v>
      </c>
    </row>
    <row r="32369" spans="3:4" ht="15" hidden="1" customHeight="1" x14ac:dyDescent="0.25">
      <c r="C32369" s="160" t="s">
        <v>308</v>
      </c>
      <c r="D32369" s="161">
        <v>728.85</v>
      </c>
    </row>
    <row r="32370" spans="3:4" ht="15" hidden="1" customHeight="1" x14ac:dyDescent="0.25">
      <c r="C32370" s="158" t="s">
        <v>539</v>
      </c>
      <c r="D32370" s="159">
        <v>552.16999999999996</v>
      </c>
    </row>
    <row r="32371" spans="3:4" ht="15" hidden="1" customHeight="1" x14ac:dyDescent="0.25">
      <c r="C32371" s="160" t="s">
        <v>546</v>
      </c>
      <c r="D32371" s="161">
        <v>1208.95</v>
      </c>
    </row>
    <row r="32372" spans="3:4" ht="15" hidden="1" customHeight="1" x14ac:dyDescent="0.25">
      <c r="C32372" s="158" t="s">
        <v>549</v>
      </c>
      <c r="D32372" s="159">
        <v>1201.5999999999999</v>
      </c>
    </row>
    <row r="32373" spans="3:4" ht="15" hidden="1" customHeight="1" x14ac:dyDescent="0.25">
      <c r="C32373" s="160" t="s">
        <v>539</v>
      </c>
      <c r="D32373" s="161">
        <v>954.83</v>
      </c>
    </row>
    <row r="32374" spans="3:4" ht="15" hidden="1" customHeight="1" x14ac:dyDescent="0.25">
      <c r="C32374" s="158" t="s">
        <v>308</v>
      </c>
      <c r="D32374" s="159">
        <v>1147.75</v>
      </c>
    </row>
    <row r="32375" spans="3:4" ht="15" hidden="1" customHeight="1" x14ac:dyDescent="0.25">
      <c r="C32375" s="160" t="s">
        <v>543</v>
      </c>
      <c r="D32375" s="161">
        <v>635.17999999999995</v>
      </c>
    </row>
    <row r="32376" spans="3:4" ht="15" hidden="1" customHeight="1" x14ac:dyDescent="0.25">
      <c r="C32376" s="158" t="s">
        <v>549</v>
      </c>
      <c r="D32376" s="159">
        <v>1087.23</v>
      </c>
    </row>
    <row r="32377" spans="3:4" ht="15" hidden="1" customHeight="1" x14ac:dyDescent="0.25">
      <c r="C32377" s="160" t="s">
        <v>553</v>
      </c>
      <c r="D32377" s="161">
        <v>909.07</v>
      </c>
    </row>
    <row r="32378" spans="3:4" ht="15" hidden="1" customHeight="1" x14ac:dyDescent="0.25">
      <c r="C32378" s="158" t="s">
        <v>307</v>
      </c>
      <c r="D32378" s="159">
        <v>638.16</v>
      </c>
    </row>
    <row r="32379" spans="3:4" ht="15" hidden="1" customHeight="1" x14ac:dyDescent="0.25">
      <c r="C32379" s="160" t="s">
        <v>543</v>
      </c>
      <c r="D32379" s="161">
        <v>1001.87</v>
      </c>
    </row>
    <row r="32380" spans="3:4" ht="15" hidden="1" customHeight="1" x14ac:dyDescent="0.25">
      <c r="C32380" s="158" t="s">
        <v>554</v>
      </c>
      <c r="D32380" s="159">
        <v>1262.6099999999999</v>
      </c>
    </row>
    <row r="32381" spans="3:4" ht="15" hidden="1" customHeight="1" x14ac:dyDescent="0.25">
      <c r="C32381" s="160" t="s">
        <v>309</v>
      </c>
      <c r="D32381" s="161">
        <v>548.66999999999996</v>
      </c>
    </row>
    <row r="32382" spans="3:4" ht="15" hidden="1" customHeight="1" x14ac:dyDescent="0.25">
      <c r="C32382" s="158" t="s">
        <v>547</v>
      </c>
      <c r="D32382" s="159">
        <v>13.61</v>
      </c>
    </row>
    <row r="32383" spans="3:4" ht="15" hidden="1" customHeight="1" x14ac:dyDescent="0.25">
      <c r="C32383" s="160" t="s">
        <v>547</v>
      </c>
      <c r="D32383" s="161">
        <v>535.61</v>
      </c>
    </row>
    <row r="32384" spans="3:4" ht="15" hidden="1" customHeight="1" x14ac:dyDescent="0.25">
      <c r="C32384" s="158" t="s">
        <v>548</v>
      </c>
      <c r="D32384" s="159">
        <v>651.64</v>
      </c>
    </row>
    <row r="32385" spans="3:4" ht="15" hidden="1" customHeight="1" x14ac:dyDescent="0.25">
      <c r="C32385" s="160" t="s">
        <v>543</v>
      </c>
      <c r="D32385" s="161">
        <v>729.5</v>
      </c>
    </row>
    <row r="32386" spans="3:4" ht="15" hidden="1" customHeight="1" x14ac:dyDescent="0.25">
      <c r="C32386" s="158" t="s">
        <v>552</v>
      </c>
      <c r="D32386" s="159">
        <v>649.92999999999995</v>
      </c>
    </row>
    <row r="32387" spans="3:4" ht="15" hidden="1" customHeight="1" x14ac:dyDescent="0.25">
      <c r="C32387" s="160" t="s">
        <v>548</v>
      </c>
      <c r="D32387" s="161">
        <v>366.76</v>
      </c>
    </row>
    <row r="32388" spans="3:4" ht="15" hidden="1" customHeight="1" x14ac:dyDescent="0.25">
      <c r="C32388" s="158" t="s">
        <v>541</v>
      </c>
      <c r="D32388" s="159">
        <v>928.48</v>
      </c>
    </row>
    <row r="32389" spans="3:4" ht="15" hidden="1" customHeight="1" x14ac:dyDescent="0.25">
      <c r="C32389" s="160" t="s">
        <v>557</v>
      </c>
      <c r="D32389" s="161">
        <v>1229.3599999999999</v>
      </c>
    </row>
    <row r="32390" spans="3:4" ht="15" hidden="1" customHeight="1" x14ac:dyDescent="0.25">
      <c r="C32390" s="158" t="s">
        <v>549</v>
      </c>
      <c r="D32390" s="159">
        <v>879.54</v>
      </c>
    </row>
    <row r="32391" spans="3:4" ht="15" hidden="1" customHeight="1" x14ac:dyDescent="0.25">
      <c r="C32391" s="160" t="s">
        <v>547</v>
      </c>
      <c r="D32391" s="161">
        <v>582.08000000000004</v>
      </c>
    </row>
    <row r="32392" spans="3:4" ht="15" hidden="1" customHeight="1" x14ac:dyDescent="0.25">
      <c r="C32392" s="158" t="s">
        <v>546</v>
      </c>
      <c r="D32392" s="159">
        <v>681.76</v>
      </c>
    </row>
    <row r="32393" spans="3:4" ht="15" hidden="1" customHeight="1" x14ac:dyDescent="0.25">
      <c r="C32393" s="160" t="s">
        <v>312</v>
      </c>
      <c r="D32393" s="161">
        <v>962.95</v>
      </c>
    </row>
    <row r="32394" spans="3:4" ht="15" hidden="1" customHeight="1" x14ac:dyDescent="0.25">
      <c r="C32394" s="158" t="s">
        <v>551</v>
      </c>
      <c r="D32394" s="159">
        <v>1008.44</v>
      </c>
    </row>
    <row r="32395" spans="3:4" ht="15" hidden="1" customHeight="1" x14ac:dyDescent="0.25">
      <c r="C32395" s="160" t="s">
        <v>542</v>
      </c>
      <c r="D32395" s="161">
        <v>818.04</v>
      </c>
    </row>
    <row r="32396" spans="3:4" ht="15" hidden="1" customHeight="1" x14ac:dyDescent="0.25">
      <c r="C32396" s="158" t="s">
        <v>309</v>
      </c>
      <c r="D32396" s="159">
        <v>480.39</v>
      </c>
    </row>
    <row r="32397" spans="3:4" ht="15" hidden="1" customHeight="1" x14ac:dyDescent="0.25">
      <c r="C32397" s="160" t="s">
        <v>540</v>
      </c>
      <c r="D32397" s="161">
        <v>880.35</v>
      </c>
    </row>
    <row r="32398" spans="3:4" ht="15" hidden="1" customHeight="1" x14ac:dyDescent="0.25">
      <c r="C32398" s="158" t="s">
        <v>308</v>
      </c>
      <c r="D32398" s="159">
        <v>1270.8900000000001</v>
      </c>
    </row>
    <row r="32399" spans="3:4" ht="15" hidden="1" customHeight="1" x14ac:dyDescent="0.25">
      <c r="C32399" s="160" t="s">
        <v>551</v>
      </c>
      <c r="D32399" s="161">
        <v>1294.28</v>
      </c>
    </row>
    <row r="32400" spans="3:4" ht="15" hidden="1" customHeight="1" x14ac:dyDescent="0.25">
      <c r="C32400" s="158" t="s">
        <v>544</v>
      </c>
      <c r="D32400" s="159">
        <v>734.11</v>
      </c>
    </row>
    <row r="32401" spans="3:4" ht="15" hidden="1" customHeight="1" x14ac:dyDescent="0.25">
      <c r="C32401" s="160" t="s">
        <v>312</v>
      </c>
      <c r="D32401" s="161">
        <v>1009.57</v>
      </c>
    </row>
    <row r="32402" spans="3:4" ht="15" hidden="1" customHeight="1" x14ac:dyDescent="0.25">
      <c r="C32402" s="158" t="s">
        <v>547</v>
      </c>
      <c r="D32402" s="159">
        <v>329.23</v>
      </c>
    </row>
    <row r="32403" spans="3:4" ht="15" hidden="1" customHeight="1" x14ac:dyDescent="0.25">
      <c r="C32403" s="160" t="s">
        <v>552</v>
      </c>
      <c r="D32403" s="161">
        <v>988.06</v>
      </c>
    </row>
    <row r="32404" spans="3:4" ht="15" hidden="1" customHeight="1" x14ac:dyDescent="0.25">
      <c r="C32404" s="158" t="s">
        <v>541</v>
      </c>
      <c r="D32404" s="159">
        <v>600.09</v>
      </c>
    </row>
    <row r="32405" spans="3:4" ht="15" hidden="1" customHeight="1" x14ac:dyDescent="0.25">
      <c r="C32405" s="160" t="s">
        <v>549</v>
      </c>
      <c r="D32405" s="161">
        <v>1064.93</v>
      </c>
    </row>
    <row r="32406" spans="3:4" ht="15" hidden="1" customHeight="1" x14ac:dyDescent="0.25">
      <c r="C32406" s="158" t="s">
        <v>307</v>
      </c>
      <c r="D32406" s="159">
        <v>1032.1099999999999</v>
      </c>
    </row>
    <row r="32407" spans="3:4" ht="15" hidden="1" customHeight="1" x14ac:dyDescent="0.25">
      <c r="C32407" s="160" t="s">
        <v>548</v>
      </c>
      <c r="D32407" s="161">
        <v>529.94000000000005</v>
      </c>
    </row>
    <row r="32408" spans="3:4" ht="15" hidden="1" customHeight="1" x14ac:dyDescent="0.25">
      <c r="C32408" s="158" t="s">
        <v>540</v>
      </c>
      <c r="D32408" s="159">
        <v>741.41</v>
      </c>
    </row>
    <row r="32409" spans="3:4" ht="15" hidden="1" customHeight="1" x14ac:dyDescent="0.25">
      <c r="C32409" s="160" t="s">
        <v>312</v>
      </c>
      <c r="D32409" s="161">
        <v>982.66</v>
      </c>
    </row>
    <row r="32410" spans="3:4" ht="15" hidden="1" customHeight="1" x14ac:dyDescent="0.25">
      <c r="C32410" s="158" t="s">
        <v>551</v>
      </c>
      <c r="D32410" s="159">
        <v>693.34</v>
      </c>
    </row>
    <row r="32411" spans="3:4" ht="15" hidden="1" customHeight="1" x14ac:dyDescent="0.25">
      <c r="C32411" s="160" t="s">
        <v>542</v>
      </c>
      <c r="D32411" s="161">
        <v>476.94</v>
      </c>
    </row>
    <row r="32412" spans="3:4" ht="15" hidden="1" customHeight="1" x14ac:dyDescent="0.25">
      <c r="C32412" s="158" t="s">
        <v>307</v>
      </c>
      <c r="D32412" s="159">
        <v>1150.06</v>
      </c>
    </row>
    <row r="32413" spans="3:4" ht="15" hidden="1" customHeight="1" x14ac:dyDescent="0.25">
      <c r="C32413" s="160" t="s">
        <v>543</v>
      </c>
      <c r="D32413" s="161">
        <v>674.92</v>
      </c>
    </row>
    <row r="32414" spans="3:4" ht="15" hidden="1" customHeight="1" x14ac:dyDescent="0.25">
      <c r="C32414" s="158" t="s">
        <v>309</v>
      </c>
      <c r="D32414" s="159">
        <v>191.49</v>
      </c>
    </row>
    <row r="32415" spans="3:4" ht="15" hidden="1" customHeight="1" x14ac:dyDescent="0.25">
      <c r="C32415" s="160" t="s">
        <v>549</v>
      </c>
      <c r="D32415" s="161">
        <v>573.51</v>
      </c>
    </row>
    <row r="32416" spans="3:4" ht="15" hidden="1" customHeight="1" x14ac:dyDescent="0.25">
      <c r="C32416" s="158" t="s">
        <v>540</v>
      </c>
      <c r="D32416" s="159">
        <v>1195.25</v>
      </c>
    </row>
    <row r="32417" spans="3:4" ht="15" hidden="1" customHeight="1" x14ac:dyDescent="0.25">
      <c r="C32417" s="160" t="s">
        <v>547</v>
      </c>
      <c r="D32417" s="161">
        <v>758.46</v>
      </c>
    </row>
    <row r="32418" spans="3:4" ht="15" hidden="1" customHeight="1" x14ac:dyDescent="0.25">
      <c r="C32418" s="158" t="s">
        <v>307</v>
      </c>
      <c r="D32418" s="159">
        <v>549.39</v>
      </c>
    </row>
    <row r="32419" spans="3:4" ht="15" hidden="1" customHeight="1" x14ac:dyDescent="0.25">
      <c r="C32419" s="160" t="s">
        <v>549</v>
      </c>
      <c r="D32419" s="161">
        <v>731.97</v>
      </c>
    </row>
    <row r="32420" spans="3:4" ht="15" hidden="1" customHeight="1" x14ac:dyDescent="0.25">
      <c r="C32420" s="158" t="s">
        <v>551</v>
      </c>
      <c r="D32420" s="159">
        <v>1063.8599999999999</v>
      </c>
    </row>
    <row r="32421" spans="3:4" ht="15" hidden="1" customHeight="1" x14ac:dyDescent="0.25">
      <c r="C32421" s="160" t="s">
        <v>307</v>
      </c>
      <c r="D32421" s="161">
        <v>1018.14</v>
      </c>
    </row>
    <row r="32422" spans="3:4" ht="15" hidden="1" customHeight="1" x14ac:dyDescent="0.25">
      <c r="C32422" s="158" t="s">
        <v>551</v>
      </c>
      <c r="D32422" s="159">
        <v>318.01</v>
      </c>
    </row>
    <row r="32423" spans="3:4" ht="15" hidden="1" customHeight="1" x14ac:dyDescent="0.25">
      <c r="C32423" s="160" t="s">
        <v>547</v>
      </c>
      <c r="D32423" s="161">
        <v>902.01</v>
      </c>
    </row>
    <row r="32424" spans="3:4" ht="15" hidden="1" customHeight="1" x14ac:dyDescent="0.25">
      <c r="C32424" s="158" t="s">
        <v>552</v>
      </c>
      <c r="D32424" s="159">
        <v>453.19</v>
      </c>
    </row>
    <row r="32425" spans="3:4" ht="15" hidden="1" customHeight="1" x14ac:dyDescent="0.25">
      <c r="C32425" s="160" t="s">
        <v>550</v>
      </c>
      <c r="D32425" s="161">
        <v>572.35</v>
      </c>
    </row>
    <row r="32426" spans="3:4" ht="15" hidden="1" customHeight="1" x14ac:dyDescent="0.25">
      <c r="C32426" s="158" t="s">
        <v>546</v>
      </c>
      <c r="D32426" s="159">
        <v>1200.68</v>
      </c>
    </row>
    <row r="32427" spans="3:4" ht="15" hidden="1" customHeight="1" x14ac:dyDescent="0.25">
      <c r="C32427" s="160" t="s">
        <v>545</v>
      </c>
      <c r="D32427" s="161">
        <v>1160.54</v>
      </c>
    </row>
    <row r="32428" spans="3:4" ht="15" hidden="1" customHeight="1" x14ac:dyDescent="0.25">
      <c r="C32428" s="158" t="s">
        <v>546</v>
      </c>
      <c r="D32428" s="159">
        <v>801.92</v>
      </c>
    </row>
    <row r="32429" spans="3:4" ht="15" hidden="1" customHeight="1" x14ac:dyDescent="0.25">
      <c r="C32429" s="160" t="s">
        <v>312</v>
      </c>
      <c r="D32429" s="161">
        <v>376.54</v>
      </c>
    </row>
    <row r="32430" spans="3:4" ht="15" hidden="1" customHeight="1" x14ac:dyDescent="0.25">
      <c r="C32430" s="158" t="s">
        <v>307</v>
      </c>
      <c r="D32430" s="159">
        <v>989</v>
      </c>
    </row>
    <row r="32431" spans="3:4" ht="15" hidden="1" customHeight="1" x14ac:dyDescent="0.25">
      <c r="C32431" s="160" t="s">
        <v>540</v>
      </c>
      <c r="D32431" s="161">
        <v>434.11</v>
      </c>
    </row>
    <row r="32432" spans="3:4" ht="15" hidden="1" customHeight="1" x14ac:dyDescent="0.25">
      <c r="C32432" s="158" t="s">
        <v>545</v>
      </c>
      <c r="D32432" s="159">
        <v>631.34</v>
      </c>
    </row>
    <row r="32433" spans="3:4" ht="15" hidden="1" customHeight="1" x14ac:dyDescent="0.25">
      <c r="C32433" s="160" t="s">
        <v>540</v>
      </c>
      <c r="D32433" s="161">
        <v>61.18</v>
      </c>
    </row>
    <row r="32434" spans="3:4" ht="15" hidden="1" customHeight="1" x14ac:dyDescent="0.25">
      <c r="C32434" s="158" t="s">
        <v>542</v>
      </c>
      <c r="D32434" s="159">
        <v>585.25</v>
      </c>
    </row>
    <row r="32435" spans="3:4" ht="15" hidden="1" customHeight="1" x14ac:dyDescent="0.25">
      <c r="C32435" s="160" t="s">
        <v>540</v>
      </c>
      <c r="D32435" s="161">
        <v>1255.4000000000001</v>
      </c>
    </row>
    <row r="32436" spans="3:4" ht="15" hidden="1" customHeight="1" x14ac:dyDescent="0.25">
      <c r="C32436" s="158" t="s">
        <v>545</v>
      </c>
      <c r="D32436" s="159">
        <v>255.13</v>
      </c>
    </row>
    <row r="32437" spans="3:4" ht="15" hidden="1" customHeight="1" x14ac:dyDescent="0.25">
      <c r="C32437" s="160" t="s">
        <v>312</v>
      </c>
      <c r="D32437" s="161">
        <v>835.91</v>
      </c>
    </row>
    <row r="32438" spans="3:4" ht="15" hidden="1" customHeight="1" x14ac:dyDescent="0.25">
      <c r="C32438" s="158" t="s">
        <v>540</v>
      </c>
      <c r="D32438" s="159">
        <v>453.23</v>
      </c>
    </row>
    <row r="32439" spans="3:4" ht="15" hidden="1" customHeight="1" x14ac:dyDescent="0.25">
      <c r="C32439" s="160" t="s">
        <v>307</v>
      </c>
      <c r="D32439" s="161">
        <v>542.80999999999995</v>
      </c>
    </row>
    <row r="32440" spans="3:4" ht="15" hidden="1" customHeight="1" x14ac:dyDescent="0.25">
      <c r="C32440" s="158" t="s">
        <v>551</v>
      </c>
      <c r="D32440" s="159">
        <v>386.85</v>
      </c>
    </row>
    <row r="32441" spans="3:4" ht="15" hidden="1" customHeight="1" x14ac:dyDescent="0.25">
      <c r="C32441" s="160" t="s">
        <v>556</v>
      </c>
      <c r="D32441" s="161">
        <v>377.39</v>
      </c>
    </row>
    <row r="32442" spans="3:4" ht="15" hidden="1" customHeight="1" x14ac:dyDescent="0.25">
      <c r="C32442" s="158" t="s">
        <v>546</v>
      </c>
      <c r="D32442" s="159">
        <v>72.150000000000006</v>
      </c>
    </row>
    <row r="32443" spans="3:4" ht="15" hidden="1" customHeight="1" x14ac:dyDescent="0.25">
      <c r="C32443" s="160" t="s">
        <v>540</v>
      </c>
      <c r="D32443" s="161">
        <v>312</v>
      </c>
    </row>
    <row r="32444" spans="3:4" ht="15" hidden="1" customHeight="1" x14ac:dyDescent="0.25">
      <c r="C32444" s="158" t="s">
        <v>541</v>
      </c>
      <c r="D32444" s="159">
        <v>694.29</v>
      </c>
    </row>
    <row r="32445" spans="3:4" ht="15" hidden="1" customHeight="1" x14ac:dyDescent="0.25">
      <c r="C32445" s="160" t="s">
        <v>542</v>
      </c>
      <c r="D32445" s="161">
        <v>22.43</v>
      </c>
    </row>
    <row r="32446" spans="3:4" ht="15" hidden="1" customHeight="1" x14ac:dyDescent="0.25">
      <c r="C32446" s="158" t="s">
        <v>547</v>
      </c>
      <c r="D32446" s="159">
        <v>430.65</v>
      </c>
    </row>
    <row r="32447" spans="3:4" ht="15" hidden="1" customHeight="1" x14ac:dyDescent="0.25">
      <c r="C32447" s="160" t="s">
        <v>309</v>
      </c>
      <c r="D32447" s="161">
        <v>246.53</v>
      </c>
    </row>
    <row r="32448" spans="3:4" ht="15" hidden="1" customHeight="1" x14ac:dyDescent="0.25">
      <c r="C32448" s="158" t="s">
        <v>549</v>
      </c>
      <c r="D32448" s="159">
        <v>742.05</v>
      </c>
    </row>
    <row r="32449" spans="3:4" ht="15" hidden="1" customHeight="1" x14ac:dyDescent="0.25">
      <c r="C32449" s="160" t="s">
        <v>307</v>
      </c>
      <c r="D32449" s="161">
        <v>1003.11</v>
      </c>
    </row>
    <row r="32450" spans="3:4" ht="15" hidden="1" customHeight="1" x14ac:dyDescent="0.25">
      <c r="C32450" s="158" t="s">
        <v>308</v>
      </c>
      <c r="D32450" s="159">
        <v>794.61</v>
      </c>
    </row>
    <row r="32451" spans="3:4" ht="15" hidden="1" customHeight="1" x14ac:dyDescent="0.25">
      <c r="C32451" s="160" t="s">
        <v>308</v>
      </c>
      <c r="D32451" s="161">
        <v>725.81</v>
      </c>
    </row>
    <row r="32452" spans="3:4" ht="15" hidden="1" customHeight="1" x14ac:dyDescent="0.25">
      <c r="C32452" s="158" t="s">
        <v>308</v>
      </c>
      <c r="D32452" s="159">
        <v>134.71</v>
      </c>
    </row>
    <row r="32453" spans="3:4" ht="15" hidden="1" customHeight="1" x14ac:dyDescent="0.25">
      <c r="C32453" s="160" t="s">
        <v>312</v>
      </c>
      <c r="D32453" s="161">
        <v>673.43</v>
      </c>
    </row>
    <row r="32454" spans="3:4" ht="15" hidden="1" customHeight="1" x14ac:dyDescent="0.25">
      <c r="C32454" s="158" t="s">
        <v>558</v>
      </c>
      <c r="D32454" s="159">
        <v>1220.3499999999999</v>
      </c>
    </row>
    <row r="32455" spans="3:4" ht="15" hidden="1" customHeight="1" x14ac:dyDescent="0.25">
      <c r="C32455" s="160" t="s">
        <v>546</v>
      </c>
      <c r="D32455" s="161">
        <v>923.81</v>
      </c>
    </row>
    <row r="32456" spans="3:4" ht="15" hidden="1" customHeight="1" x14ac:dyDescent="0.25">
      <c r="C32456" s="158" t="s">
        <v>539</v>
      </c>
      <c r="D32456" s="159">
        <v>866.55</v>
      </c>
    </row>
    <row r="32457" spans="3:4" ht="15" hidden="1" customHeight="1" x14ac:dyDescent="0.25">
      <c r="C32457" s="160" t="s">
        <v>307</v>
      </c>
      <c r="D32457" s="161">
        <v>422.83</v>
      </c>
    </row>
    <row r="32458" spans="3:4" ht="15" hidden="1" customHeight="1" x14ac:dyDescent="0.25">
      <c r="C32458" s="158" t="s">
        <v>307</v>
      </c>
      <c r="D32458" s="159">
        <v>980</v>
      </c>
    </row>
    <row r="32459" spans="3:4" ht="15" hidden="1" customHeight="1" x14ac:dyDescent="0.25">
      <c r="C32459" s="160" t="s">
        <v>554</v>
      </c>
      <c r="D32459" s="161">
        <v>609.91</v>
      </c>
    </row>
    <row r="32460" spans="3:4" ht="15" hidden="1" customHeight="1" x14ac:dyDescent="0.25">
      <c r="C32460" s="158" t="s">
        <v>308</v>
      </c>
      <c r="D32460" s="159">
        <v>399.58</v>
      </c>
    </row>
    <row r="32461" spans="3:4" ht="15" hidden="1" customHeight="1" x14ac:dyDescent="0.25">
      <c r="C32461" s="160" t="s">
        <v>308</v>
      </c>
      <c r="D32461" s="161">
        <v>1154.3800000000001</v>
      </c>
    </row>
    <row r="32462" spans="3:4" ht="15" hidden="1" customHeight="1" x14ac:dyDescent="0.25">
      <c r="C32462" s="158" t="s">
        <v>558</v>
      </c>
      <c r="D32462" s="159">
        <v>926.37</v>
      </c>
    </row>
    <row r="32463" spans="3:4" ht="15" hidden="1" customHeight="1" x14ac:dyDescent="0.25">
      <c r="C32463" s="160" t="s">
        <v>542</v>
      </c>
      <c r="D32463" s="161">
        <v>291.47000000000003</v>
      </c>
    </row>
    <row r="32464" spans="3:4" ht="15" hidden="1" customHeight="1" x14ac:dyDescent="0.25">
      <c r="C32464" s="158" t="s">
        <v>545</v>
      </c>
      <c r="D32464" s="159">
        <v>340.21</v>
      </c>
    </row>
    <row r="32465" spans="3:4" ht="15" hidden="1" customHeight="1" x14ac:dyDescent="0.25">
      <c r="C32465" s="160" t="s">
        <v>546</v>
      </c>
      <c r="D32465" s="161">
        <v>379.13</v>
      </c>
    </row>
    <row r="32466" spans="3:4" ht="15" hidden="1" customHeight="1" x14ac:dyDescent="0.25">
      <c r="C32466" s="158" t="s">
        <v>309</v>
      </c>
      <c r="D32466" s="159">
        <v>1172.0999999999999</v>
      </c>
    </row>
    <row r="32467" spans="3:4" ht="15" hidden="1" customHeight="1" x14ac:dyDescent="0.25">
      <c r="C32467" s="160" t="s">
        <v>549</v>
      </c>
      <c r="D32467" s="161">
        <v>521.14</v>
      </c>
    </row>
    <row r="32468" spans="3:4" ht="15" hidden="1" customHeight="1" x14ac:dyDescent="0.25">
      <c r="C32468" s="158" t="s">
        <v>307</v>
      </c>
      <c r="D32468" s="159">
        <v>1296.92</v>
      </c>
    </row>
    <row r="32469" spans="3:4" ht="15" hidden="1" customHeight="1" x14ac:dyDescent="0.25">
      <c r="C32469" s="160" t="s">
        <v>542</v>
      </c>
      <c r="D32469" s="161">
        <v>742.1</v>
      </c>
    </row>
    <row r="32470" spans="3:4" ht="15" hidden="1" customHeight="1" x14ac:dyDescent="0.25">
      <c r="C32470" s="158" t="s">
        <v>553</v>
      </c>
      <c r="D32470" s="159">
        <v>100.91</v>
      </c>
    </row>
    <row r="32471" spans="3:4" ht="15" hidden="1" customHeight="1" x14ac:dyDescent="0.25">
      <c r="C32471" s="160" t="s">
        <v>549</v>
      </c>
      <c r="D32471" s="161">
        <v>1028.8399999999999</v>
      </c>
    </row>
    <row r="32472" spans="3:4" ht="15" hidden="1" customHeight="1" x14ac:dyDescent="0.25">
      <c r="C32472" s="158" t="s">
        <v>549</v>
      </c>
      <c r="D32472" s="159">
        <v>772.64</v>
      </c>
    </row>
    <row r="32473" spans="3:4" ht="15" hidden="1" customHeight="1" x14ac:dyDescent="0.25">
      <c r="C32473" s="160" t="s">
        <v>541</v>
      </c>
      <c r="D32473" s="161">
        <v>1032.47</v>
      </c>
    </row>
    <row r="32474" spans="3:4" ht="15" hidden="1" customHeight="1" x14ac:dyDescent="0.25">
      <c r="C32474" s="158" t="s">
        <v>309</v>
      </c>
      <c r="D32474" s="159">
        <v>445.16</v>
      </c>
    </row>
    <row r="32475" spans="3:4" ht="15" hidden="1" customHeight="1" x14ac:dyDescent="0.25">
      <c r="C32475" s="160" t="s">
        <v>308</v>
      </c>
      <c r="D32475" s="161">
        <v>487.71</v>
      </c>
    </row>
    <row r="32476" spans="3:4" ht="15" hidden="1" customHeight="1" x14ac:dyDescent="0.25">
      <c r="C32476" s="158" t="s">
        <v>554</v>
      </c>
      <c r="D32476" s="159">
        <v>633.84</v>
      </c>
    </row>
    <row r="32477" spans="3:4" ht="15" hidden="1" customHeight="1" x14ac:dyDescent="0.25">
      <c r="C32477" s="160" t="s">
        <v>553</v>
      </c>
      <c r="D32477" s="161">
        <v>661.77</v>
      </c>
    </row>
    <row r="32478" spans="3:4" ht="15" hidden="1" customHeight="1" x14ac:dyDescent="0.25">
      <c r="C32478" s="158" t="s">
        <v>546</v>
      </c>
      <c r="D32478" s="159">
        <v>1181.93</v>
      </c>
    </row>
    <row r="32479" spans="3:4" ht="15" hidden="1" customHeight="1" x14ac:dyDescent="0.25">
      <c r="C32479" s="160" t="s">
        <v>308</v>
      </c>
      <c r="D32479" s="161">
        <v>477.69</v>
      </c>
    </row>
    <row r="32480" spans="3:4" ht="15" hidden="1" customHeight="1" x14ac:dyDescent="0.25">
      <c r="C32480" s="158" t="s">
        <v>551</v>
      </c>
      <c r="D32480" s="159">
        <v>1274.1500000000001</v>
      </c>
    </row>
    <row r="32481" spans="3:4" ht="15" hidden="1" customHeight="1" x14ac:dyDescent="0.25">
      <c r="C32481" s="160" t="s">
        <v>539</v>
      </c>
      <c r="D32481" s="161">
        <v>1263.92</v>
      </c>
    </row>
    <row r="32482" spans="3:4" ht="15" hidden="1" customHeight="1" x14ac:dyDescent="0.25">
      <c r="C32482" s="158" t="s">
        <v>558</v>
      </c>
      <c r="D32482" s="159">
        <v>965.78</v>
      </c>
    </row>
    <row r="32483" spans="3:4" ht="15" hidden="1" customHeight="1" x14ac:dyDescent="0.25">
      <c r="C32483" s="160" t="s">
        <v>553</v>
      </c>
      <c r="D32483" s="161">
        <v>47.92</v>
      </c>
    </row>
    <row r="32484" spans="3:4" ht="15" hidden="1" customHeight="1" x14ac:dyDescent="0.25">
      <c r="C32484" s="158" t="s">
        <v>545</v>
      </c>
      <c r="D32484" s="159">
        <v>419.36</v>
      </c>
    </row>
    <row r="32485" spans="3:4" ht="15" hidden="1" customHeight="1" x14ac:dyDescent="0.25">
      <c r="C32485" s="160" t="s">
        <v>546</v>
      </c>
      <c r="D32485" s="161">
        <v>198.66</v>
      </c>
    </row>
    <row r="32486" spans="3:4" ht="15" hidden="1" customHeight="1" x14ac:dyDescent="0.25">
      <c r="C32486" s="158" t="s">
        <v>549</v>
      </c>
      <c r="D32486" s="159">
        <v>581.14</v>
      </c>
    </row>
    <row r="32487" spans="3:4" ht="15" hidden="1" customHeight="1" x14ac:dyDescent="0.25">
      <c r="C32487" s="160" t="s">
        <v>546</v>
      </c>
      <c r="D32487" s="161">
        <v>301.11</v>
      </c>
    </row>
    <row r="32488" spans="3:4" ht="15" hidden="1" customHeight="1" x14ac:dyDescent="0.25">
      <c r="C32488" s="158" t="s">
        <v>542</v>
      </c>
      <c r="D32488" s="159">
        <v>825.6</v>
      </c>
    </row>
    <row r="32489" spans="3:4" ht="15" hidden="1" customHeight="1" x14ac:dyDescent="0.25">
      <c r="C32489" s="160" t="s">
        <v>309</v>
      </c>
      <c r="D32489" s="161">
        <v>189.84</v>
      </c>
    </row>
    <row r="32490" spans="3:4" ht="15" hidden="1" customHeight="1" x14ac:dyDescent="0.25">
      <c r="C32490" s="158" t="s">
        <v>307</v>
      </c>
      <c r="D32490" s="159">
        <v>767.07</v>
      </c>
    </row>
    <row r="32491" spans="3:4" ht="15" hidden="1" customHeight="1" x14ac:dyDescent="0.25">
      <c r="C32491" s="160" t="s">
        <v>552</v>
      </c>
      <c r="D32491" s="161">
        <v>1169.23</v>
      </c>
    </row>
    <row r="32492" spans="3:4" ht="15" hidden="1" customHeight="1" x14ac:dyDescent="0.25">
      <c r="C32492" s="158" t="s">
        <v>553</v>
      </c>
      <c r="D32492" s="159">
        <v>985.79</v>
      </c>
    </row>
    <row r="32493" spans="3:4" ht="15" hidden="1" customHeight="1" x14ac:dyDescent="0.25">
      <c r="C32493" s="160" t="s">
        <v>556</v>
      </c>
      <c r="D32493" s="161">
        <v>654.95000000000005</v>
      </c>
    </row>
    <row r="32494" spans="3:4" ht="15" hidden="1" customHeight="1" x14ac:dyDescent="0.25">
      <c r="C32494" s="158" t="s">
        <v>307</v>
      </c>
      <c r="D32494" s="159">
        <v>255.83</v>
      </c>
    </row>
    <row r="32495" spans="3:4" ht="15" hidden="1" customHeight="1" x14ac:dyDescent="0.25">
      <c r="C32495" s="160" t="s">
        <v>544</v>
      </c>
      <c r="D32495" s="161">
        <v>443.78</v>
      </c>
    </row>
    <row r="32496" spans="3:4" ht="15" hidden="1" customHeight="1" x14ac:dyDescent="0.25">
      <c r="C32496" s="158" t="s">
        <v>553</v>
      </c>
      <c r="D32496" s="159">
        <v>454.56</v>
      </c>
    </row>
    <row r="32497" spans="3:4" ht="15" hidden="1" customHeight="1" x14ac:dyDescent="0.25">
      <c r="C32497" s="160" t="s">
        <v>542</v>
      </c>
      <c r="D32497" s="161">
        <v>213.62</v>
      </c>
    </row>
    <row r="32498" spans="3:4" ht="15" hidden="1" customHeight="1" x14ac:dyDescent="0.25">
      <c r="C32498" s="158" t="s">
        <v>553</v>
      </c>
      <c r="D32498" s="159">
        <v>249.44</v>
      </c>
    </row>
    <row r="32499" spans="3:4" ht="15" hidden="1" customHeight="1" x14ac:dyDescent="0.25">
      <c r="C32499" s="160" t="s">
        <v>553</v>
      </c>
      <c r="D32499" s="161">
        <v>1253.72</v>
      </c>
    </row>
    <row r="32500" spans="3:4" ht="15" hidden="1" customHeight="1" x14ac:dyDescent="0.25">
      <c r="C32500" s="158" t="s">
        <v>309</v>
      </c>
      <c r="D32500" s="159">
        <v>147.28</v>
      </c>
    </row>
    <row r="32501" spans="3:4" ht="15" hidden="1" customHeight="1" x14ac:dyDescent="0.25">
      <c r="C32501" s="160" t="s">
        <v>309</v>
      </c>
      <c r="D32501" s="161">
        <v>67.66</v>
      </c>
    </row>
    <row r="32502" spans="3:4" ht="15" hidden="1" customHeight="1" x14ac:dyDescent="0.25">
      <c r="C32502" s="158" t="s">
        <v>307</v>
      </c>
      <c r="D32502" s="159">
        <v>1004.95</v>
      </c>
    </row>
    <row r="32503" spans="3:4" ht="15" hidden="1" customHeight="1" x14ac:dyDescent="0.25">
      <c r="C32503" s="160" t="s">
        <v>552</v>
      </c>
      <c r="D32503" s="161">
        <v>474.09</v>
      </c>
    </row>
    <row r="32504" spans="3:4" ht="15" hidden="1" customHeight="1" x14ac:dyDescent="0.25">
      <c r="C32504" s="158" t="s">
        <v>546</v>
      </c>
      <c r="D32504" s="159">
        <v>416.41</v>
      </c>
    </row>
    <row r="32505" spans="3:4" ht="15" hidden="1" customHeight="1" x14ac:dyDescent="0.25">
      <c r="C32505" s="160" t="s">
        <v>312</v>
      </c>
      <c r="D32505" s="161">
        <v>187.11</v>
      </c>
    </row>
    <row r="32506" spans="3:4" ht="15" hidden="1" customHeight="1" x14ac:dyDescent="0.25">
      <c r="C32506" s="158" t="s">
        <v>540</v>
      </c>
      <c r="D32506" s="159">
        <v>662.78</v>
      </c>
    </row>
    <row r="32507" spans="3:4" ht="15" hidden="1" customHeight="1" x14ac:dyDescent="0.25">
      <c r="C32507" s="160" t="s">
        <v>556</v>
      </c>
      <c r="D32507" s="161">
        <v>301.41000000000003</v>
      </c>
    </row>
    <row r="32508" spans="3:4" ht="15" hidden="1" customHeight="1" x14ac:dyDescent="0.25">
      <c r="C32508" s="158" t="s">
        <v>545</v>
      </c>
      <c r="D32508" s="159">
        <v>154.22999999999999</v>
      </c>
    </row>
    <row r="32509" spans="3:4" ht="15" hidden="1" customHeight="1" x14ac:dyDescent="0.25">
      <c r="C32509" s="160" t="s">
        <v>549</v>
      </c>
      <c r="D32509" s="161">
        <v>470.61</v>
      </c>
    </row>
    <row r="32510" spans="3:4" ht="15" hidden="1" customHeight="1" x14ac:dyDescent="0.25">
      <c r="C32510" s="158" t="s">
        <v>545</v>
      </c>
      <c r="D32510" s="159">
        <v>896.57</v>
      </c>
    </row>
    <row r="32511" spans="3:4" ht="15" hidden="1" customHeight="1" x14ac:dyDescent="0.25">
      <c r="C32511" s="160" t="s">
        <v>557</v>
      </c>
      <c r="D32511" s="161">
        <v>809.56</v>
      </c>
    </row>
    <row r="32512" spans="3:4" ht="15" hidden="1" customHeight="1" x14ac:dyDescent="0.25">
      <c r="C32512" s="158" t="s">
        <v>542</v>
      </c>
      <c r="D32512" s="159">
        <v>1045.32</v>
      </c>
    </row>
    <row r="32513" spans="3:4" ht="15" hidden="1" customHeight="1" x14ac:dyDescent="0.25">
      <c r="C32513" s="160" t="s">
        <v>553</v>
      </c>
      <c r="D32513" s="161">
        <v>1131.02</v>
      </c>
    </row>
    <row r="32514" spans="3:4" ht="15" hidden="1" customHeight="1" x14ac:dyDescent="0.25">
      <c r="C32514" s="158" t="s">
        <v>312</v>
      </c>
      <c r="D32514" s="159">
        <v>573.9</v>
      </c>
    </row>
    <row r="32515" spans="3:4" ht="15" hidden="1" customHeight="1" x14ac:dyDescent="0.25">
      <c r="C32515" s="160" t="s">
        <v>542</v>
      </c>
      <c r="D32515" s="161">
        <v>455.2</v>
      </c>
    </row>
    <row r="32516" spans="3:4" ht="15" hidden="1" customHeight="1" x14ac:dyDescent="0.25">
      <c r="C32516" s="158" t="s">
        <v>547</v>
      </c>
      <c r="D32516" s="159">
        <v>497.22</v>
      </c>
    </row>
    <row r="32517" spans="3:4" ht="15" hidden="1" customHeight="1" x14ac:dyDescent="0.25">
      <c r="C32517" s="160" t="s">
        <v>547</v>
      </c>
      <c r="D32517" s="161">
        <v>17.48</v>
      </c>
    </row>
    <row r="32518" spans="3:4" ht="15" hidden="1" customHeight="1" x14ac:dyDescent="0.25">
      <c r="C32518" s="158" t="s">
        <v>551</v>
      </c>
      <c r="D32518" s="159">
        <v>1264.06</v>
      </c>
    </row>
    <row r="32519" spans="3:4" ht="15" hidden="1" customHeight="1" x14ac:dyDescent="0.25">
      <c r="C32519" s="160" t="s">
        <v>308</v>
      </c>
      <c r="D32519" s="161">
        <v>943.07</v>
      </c>
    </row>
    <row r="32520" spans="3:4" ht="15" hidden="1" customHeight="1" x14ac:dyDescent="0.25">
      <c r="C32520" s="158" t="s">
        <v>307</v>
      </c>
      <c r="D32520" s="159">
        <v>38.07</v>
      </c>
    </row>
    <row r="32521" spans="3:4" ht="15" hidden="1" customHeight="1" x14ac:dyDescent="0.25">
      <c r="C32521" s="160" t="s">
        <v>312</v>
      </c>
      <c r="D32521" s="161">
        <v>358.95</v>
      </c>
    </row>
    <row r="32522" spans="3:4" ht="15" hidden="1" customHeight="1" x14ac:dyDescent="0.25">
      <c r="C32522" s="158" t="s">
        <v>553</v>
      </c>
      <c r="D32522" s="159">
        <v>869.23</v>
      </c>
    </row>
    <row r="32523" spans="3:4" ht="15" hidden="1" customHeight="1" x14ac:dyDescent="0.25">
      <c r="C32523" s="160" t="s">
        <v>555</v>
      </c>
      <c r="D32523" s="161">
        <v>833.37</v>
      </c>
    </row>
    <row r="32524" spans="3:4" ht="15" hidden="1" customHeight="1" x14ac:dyDescent="0.25">
      <c r="C32524" s="158" t="s">
        <v>548</v>
      </c>
      <c r="D32524" s="159">
        <v>640.74</v>
      </c>
    </row>
    <row r="32525" spans="3:4" ht="15" hidden="1" customHeight="1" x14ac:dyDescent="0.25">
      <c r="C32525" s="160" t="s">
        <v>540</v>
      </c>
      <c r="D32525" s="161">
        <v>1101.1500000000001</v>
      </c>
    </row>
    <row r="32526" spans="3:4" ht="15" hidden="1" customHeight="1" x14ac:dyDescent="0.25">
      <c r="C32526" s="158" t="s">
        <v>555</v>
      </c>
      <c r="D32526" s="159">
        <v>79.819999999999993</v>
      </c>
    </row>
    <row r="32527" spans="3:4" ht="15" hidden="1" customHeight="1" x14ac:dyDescent="0.25">
      <c r="C32527" s="160" t="s">
        <v>307</v>
      </c>
      <c r="D32527" s="161">
        <v>737.72</v>
      </c>
    </row>
    <row r="32528" spans="3:4" ht="15" hidden="1" customHeight="1" x14ac:dyDescent="0.25">
      <c r="C32528" s="158" t="s">
        <v>546</v>
      </c>
      <c r="D32528" s="159">
        <v>880.09</v>
      </c>
    </row>
    <row r="32529" spans="3:4" ht="15" hidden="1" customHeight="1" x14ac:dyDescent="0.25">
      <c r="C32529" s="160" t="s">
        <v>552</v>
      </c>
      <c r="D32529" s="161">
        <v>174.15</v>
      </c>
    </row>
    <row r="32530" spans="3:4" ht="15" hidden="1" customHeight="1" x14ac:dyDescent="0.25">
      <c r="C32530" s="158" t="s">
        <v>308</v>
      </c>
      <c r="D32530" s="159">
        <v>294.14999999999998</v>
      </c>
    </row>
    <row r="32531" spans="3:4" ht="15" hidden="1" customHeight="1" x14ac:dyDescent="0.25">
      <c r="C32531" s="160" t="s">
        <v>539</v>
      </c>
      <c r="D32531" s="161">
        <v>1196.28</v>
      </c>
    </row>
    <row r="32532" spans="3:4" ht="15" hidden="1" customHeight="1" x14ac:dyDescent="0.25">
      <c r="C32532" s="158" t="s">
        <v>549</v>
      </c>
      <c r="D32532" s="159">
        <v>75.72</v>
      </c>
    </row>
    <row r="32533" spans="3:4" ht="15" hidden="1" customHeight="1" x14ac:dyDescent="0.25">
      <c r="C32533" s="160" t="s">
        <v>551</v>
      </c>
      <c r="D32533" s="161">
        <v>775.62</v>
      </c>
    </row>
    <row r="32534" spans="3:4" ht="15" hidden="1" customHeight="1" x14ac:dyDescent="0.25">
      <c r="C32534" s="158" t="s">
        <v>540</v>
      </c>
      <c r="D32534" s="159">
        <v>417.4</v>
      </c>
    </row>
    <row r="32535" spans="3:4" ht="15" hidden="1" customHeight="1" x14ac:dyDescent="0.25">
      <c r="C32535" s="160" t="s">
        <v>553</v>
      </c>
      <c r="D32535" s="161">
        <v>603.41</v>
      </c>
    </row>
    <row r="32536" spans="3:4" ht="15" hidden="1" customHeight="1" x14ac:dyDescent="0.25">
      <c r="C32536" s="158" t="s">
        <v>312</v>
      </c>
      <c r="D32536" s="159">
        <v>667.82</v>
      </c>
    </row>
    <row r="32537" spans="3:4" ht="15" hidden="1" customHeight="1" x14ac:dyDescent="0.25">
      <c r="C32537" s="160" t="s">
        <v>542</v>
      </c>
      <c r="D32537" s="161">
        <v>99.12</v>
      </c>
    </row>
    <row r="32538" spans="3:4" ht="15" hidden="1" customHeight="1" x14ac:dyDescent="0.25">
      <c r="C32538" s="158" t="s">
        <v>552</v>
      </c>
      <c r="D32538" s="159">
        <v>424.43</v>
      </c>
    </row>
    <row r="32539" spans="3:4" ht="15" hidden="1" customHeight="1" x14ac:dyDescent="0.25">
      <c r="C32539" s="160" t="s">
        <v>552</v>
      </c>
      <c r="D32539" s="161">
        <v>793.11</v>
      </c>
    </row>
    <row r="32540" spans="3:4" ht="15" hidden="1" customHeight="1" x14ac:dyDescent="0.25">
      <c r="C32540" s="158" t="s">
        <v>543</v>
      </c>
      <c r="D32540" s="159">
        <v>494.8</v>
      </c>
    </row>
    <row r="32541" spans="3:4" ht="15" hidden="1" customHeight="1" x14ac:dyDescent="0.25">
      <c r="C32541" s="160" t="s">
        <v>546</v>
      </c>
      <c r="D32541" s="161">
        <v>1008.75</v>
      </c>
    </row>
    <row r="32542" spans="3:4" ht="15" hidden="1" customHeight="1" x14ac:dyDescent="0.25">
      <c r="C32542" s="158" t="s">
        <v>545</v>
      </c>
      <c r="D32542" s="159">
        <v>658.59</v>
      </c>
    </row>
    <row r="32543" spans="3:4" ht="15" hidden="1" customHeight="1" x14ac:dyDescent="0.25">
      <c r="C32543" s="160" t="s">
        <v>308</v>
      </c>
      <c r="D32543" s="161">
        <v>804.07</v>
      </c>
    </row>
    <row r="32544" spans="3:4" ht="15" hidden="1" customHeight="1" x14ac:dyDescent="0.25">
      <c r="C32544" s="158" t="s">
        <v>551</v>
      </c>
      <c r="D32544" s="159">
        <v>775.15</v>
      </c>
    </row>
    <row r="32545" spans="3:4" ht="15" hidden="1" customHeight="1" x14ac:dyDescent="0.25">
      <c r="C32545" s="160" t="s">
        <v>547</v>
      </c>
      <c r="D32545" s="161">
        <v>201.92</v>
      </c>
    </row>
    <row r="32546" spans="3:4" ht="15" hidden="1" customHeight="1" x14ac:dyDescent="0.25">
      <c r="C32546" s="158" t="s">
        <v>539</v>
      </c>
      <c r="D32546" s="159">
        <v>100.02</v>
      </c>
    </row>
    <row r="32547" spans="3:4" ht="15" hidden="1" customHeight="1" x14ac:dyDescent="0.25">
      <c r="C32547" s="160" t="s">
        <v>543</v>
      </c>
      <c r="D32547" s="161">
        <v>632.89</v>
      </c>
    </row>
    <row r="32548" spans="3:4" ht="15" hidden="1" customHeight="1" x14ac:dyDescent="0.25">
      <c r="C32548" s="158" t="s">
        <v>539</v>
      </c>
      <c r="D32548" s="159">
        <v>1074.26</v>
      </c>
    </row>
    <row r="32549" spans="3:4" ht="15" hidden="1" customHeight="1" x14ac:dyDescent="0.25">
      <c r="C32549" s="160" t="s">
        <v>549</v>
      </c>
      <c r="D32549" s="161">
        <v>1255.9100000000001</v>
      </c>
    </row>
    <row r="32550" spans="3:4" ht="15" hidden="1" customHeight="1" x14ac:dyDescent="0.25">
      <c r="C32550" s="158" t="s">
        <v>549</v>
      </c>
      <c r="D32550" s="159">
        <v>290.33999999999997</v>
      </c>
    </row>
    <row r="32551" spans="3:4" ht="15" hidden="1" customHeight="1" x14ac:dyDescent="0.25">
      <c r="C32551" s="160" t="s">
        <v>549</v>
      </c>
      <c r="D32551" s="161">
        <v>1007.54</v>
      </c>
    </row>
    <row r="32552" spans="3:4" ht="15" hidden="1" customHeight="1" x14ac:dyDescent="0.25">
      <c r="C32552" s="158" t="s">
        <v>555</v>
      </c>
      <c r="D32552" s="159">
        <v>906.02</v>
      </c>
    </row>
    <row r="32553" spans="3:4" ht="15" hidden="1" customHeight="1" x14ac:dyDescent="0.25">
      <c r="C32553" s="160" t="s">
        <v>307</v>
      </c>
      <c r="D32553" s="161">
        <v>71.53</v>
      </c>
    </row>
    <row r="32554" spans="3:4" ht="15" hidden="1" customHeight="1" x14ac:dyDescent="0.25">
      <c r="C32554" s="158" t="s">
        <v>543</v>
      </c>
      <c r="D32554" s="159">
        <v>582.71</v>
      </c>
    </row>
    <row r="32555" spans="3:4" ht="15" hidden="1" customHeight="1" x14ac:dyDescent="0.25">
      <c r="C32555" s="160" t="s">
        <v>545</v>
      </c>
      <c r="D32555" s="161">
        <v>37.31</v>
      </c>
    </row>
    <row r="32556" spans="3:4" ht="15" hidden="1" customHeight="1" x14ac:dyDescent="0.25">
      <c r="C32556" s="158" t="s">
        <v>540</v>
      </c>
      <c r="D32556" s="159">
        <v>586.87</v>
      </c>
    </row>
    <row r="32557" spans="3:4" ht="15" hidden="1" customHeight="1" x14ac:dyDescent="0.25">
      <c r="C32557" s="160" t="s">
        <v>558</v>
      </c>
      <c r="D32557" s="161">
        <v>120.64</v>
      </c>
    </row>
    <row r="32558" spans="3:4" ht="15" hidden="1" customHeight="1" x14ac:dyDescent="0.25">
      <c r="C32558" s="158" t="s">
        <v>558</v>
      </c>
      <c r="D32558" s="159">
        <v>415.91</v>
      </c>
    </row>
    <row r="32559" spans="3:4" ht="15" hidden="1" customHeight="1" x14ac:dyDescent="0.25">
      <c r="C32559" s="160" t="s">
        <v>546</v>
      </c>
      <c r="D32559" s="161">
        <v>881.33</v>
      </c>
    </row>
    <row r="32560" spans="3:4" ht="15" hidden="1" customHeight="1" x14ac:dyDescent="0.25">
      <c r="C32560" s="158" t="s">
        <v>543</v>
      </c>
      <c r="D32560" s="159">
        <v>517.58000000000004</v>
      </c>
    </row>
    <row r="32561" spans="3:4" ht="15" hidden="1" customHeight="1" x14ac:dyDescent="0.25">
      <c r="C32561" s="160" t="s">
        <v>312</v>
      </c>
      <c r="D32561" s="161">
        <v>966.72</v>
      </c>
    </row>
    <row r="32562" spans="3:4" ht="15" hidden="1" customHeight="1" x14ac:dyDescent="0.25">
      <c r="C32562" s="158" t="s">
        <v>546</v>
      </c>
      <c r="D32562" s="159">
        <v>606.37</v>
      </c>
    </row>
    <row r="32563" spans="3:4" ht="15" hidden="1" customHeight="1" x14ac:dyDescent="0.25">
      <c r="C32563" s="160" t="s">
        <v>549</v>
      </c>
      <c r="D32563" s="161">
        <v>723.06</v>
      </c>
    </row>
    <row r="32564" spans="3:4" ht="15" hidden="1" customHeight="1" x14ac:dyDescent="0.25">
      <c r="C32564" s="158" t="s">
        <v>309</v>
      </c>
      <c r="D32564" s="159">
        <v>525.03</v>
      </c>
    </row>
    <row r="32565" spans="3:4" ht="15" hidden="1" customHeight="1" x14ac:dyDescent="0.25">
      <c r="C32565" s="160" t="s">
        <v>548</v>
      </c>
      <c r="D32565" s="161">
        <v>1157.72</v>
      </c>
    </row>
    <row r="32566" spans="3:4" ht="15" hidden="1" customHeight="1" x14ac:dyDescent="0.25">
      <c r="C32566" s="158" t="s">
        <v>307</v>
      </c>
      <c r="D32566" s="159">
        <v>840.14</v>
      </c>
    </row>
    <row r="32567" spans="3:4" ht="15" hidden="1" customHeight="1" x14ac:dyDescent="0.25">
      <c r="C32567" s="160" t="s">
        <v>550</v>
      </c>
      <c r="D32567" s="161">
        <v>707.63</v>
      </c>
    </row>
    <row r="32568" spans="3:4" ht="15" hidden="1" customHeight="1" x14ac:dyDescent="0.25">
      <c r="C32568" s="158" t="s">
        <v>539</v>
      </c>
      <c r="D32568" s="159">
        <v>840.7</v>
      </c>
    </row>
    <row r="32569" spans="3:4" ht="15" hidden="1" customHeight="1" x14ac:dyDescent="0.25">
      <c r="C32569" s="160" t="s">
        <v>548</v>
      </c>
      <c r="D32569" s="161">
        <v>871.98</v>
      </c>
    </row>
    <row r="32570" spans="3:4" ht="15" hidden="1" customHeight="1" x14ac:dyDescent="0.25">
      <c r="C32570" s="158" t="s">
        <v>545</v>
      </c>
      <c r="D32570" s="159">
        <v>770.03</v>
      </c>
    </row>
    <row r="32571" spans="3:4" ht="15" hidden="1" customHeight="1" x14ac:dyDescent="0.25">
      <c r="C32571" s="160" t="s">
        <v>546</v>
      </c>
      <c r="D32571" s="161">
        <v>42.21</v>
      </c>
    </row>
    <row r="32572" spans="3:4" ht="15" hidden="1" customHeight="1" x14ac:dyDescent="0.25">
      <c r="C32572" s="158" t="s">
        <v>544</v>
      </c>
      <c r="D32572" s="159">
        <v>906.08</v>
      </c>
    </row>
    <row r="32573" spans="3:4" ht="15" hidden="1" customHeight="1" x14ac:dyDescent="0.25">
      <c r="C32573" s="160" t="s">
        <v>541</v>
      </c>
      <c r="D32573" s="161">
        <v>1170</v>
      </c>
    </row>
    <row r="32574" spans="3:4" ht="15" hidden="1" customHeight="1" x14ac:dyDescent="0.25">
      <c r="C32574" s="158" t="s">
        <v>558</v>
      </c>
      <c r="D32574" s="159">
        <v>295.36</v>
      </c>
    </row>
    <row r="32575" spans="3:4" ht="15" hidden="1" customHeight="1" x14ac:dyDescent="0.25">
      <c r="C32575" s="160" t="s">
        <v>539</v>
      </c>
      <c r="D32575" s="161">
        <v>669.56</v>
      </c>
    </row>
    <row r="32576" spans="3:4" ht="15" hidden="1" customHeight="1" x14ac:dyDescent="0.25">
      <c r="C32576" s="158" t="s">
        <v>549</v>
      </c>
      <c r="D32576" s="159">
        <v>603.33000000000004</v>
      </c>
    </row>
    <row r="32577" spans="3:4" ht="15" hidden="1" customHeight="1" x14ac:dyDescent="0.25">
      <c r="C32577" s="160" t="s">
        <v>539</v>
      </c>
      <c r="D32577" s="161">
        <v>1263.8499999999999</v>
      </c>
    </row>
    <row r="32578" spans="3:4" ht="15" hidden="1" customHeight="1" x14ac:dyDescent="0.25">
      <c r="C32578" s="158" t="s">
        <v>307</v>
      </c>
      <c r="D32578" s="159">
        <v>143.80000000000001</v>
      </c>
    </row>
    <row r="32579" spans="3:4" ht="15" hidden="1" customHeight="1" x14ac:dyDescent="0.25">
      <c r="C32579" s="160" t="s">
        <v>553</v>
      </c>
      <c r="D32579" s="161">
        <v>50.23</v>
      </c>
    </row>
    <row r="32580" spans="3:4" ht="15" hidden="1" customHeight="1" x14ac:dyDescent="0.25">
      <c r="C32580" s="158" t="s">
        <v>551</v>
      </c>
      <c r="D32580" s="159">
        <v>627.19000000000005</v>
      </c>
    </row>
    <row r="32581" spans="3:4" ht="15" hidden="1" customHeight="1" x14ac:dyDescent="0.25">
      <c r="C32581" s="160" t="s">
        <v>539</v>
      </c>
      <c r="D32581" s="161">
        <v>929.02</v>
      </c>
    </row>
    <row r="32582" spans="3:4" ht="15" hidden="1" customHeight="1" x14ac:dyDescent="0.25">
      <c r="C32582" s="158" t="s">
        <v>547</v>
      </c>
      <c r="D32582" s="159">
        <v>750.02</v>
      </c>
    </row>
    <row r="32583" spans="3:4" ht="15" hidden="1" customHeight="1" x14ac:dyDescent="0.25">
      <c r="C32583" s="160" t="s">
        <v>549</v>
      </c>
      <c r="D32583" s="161">
        <v>316.22000000000003</v>
      </c>
    </row>
    <row r="32584" spans="3:4" ht="15" hidden="1" customHeight="1" x14ac:dyDescent="0.25">
      <c r="C32584" s="158" t="s">
        <v>558</v>
      </c>
      <c r="D32584" s="159">
        <v>522.51</v>
      </c>
    </row>
    <row r="32585" spans="3:4" ht="15" hidden="1" customHeight="1" x14ac:dyDescent="0.25">
      <c r="C32585" s="160" t="s">
        <v>539</v>
      </c>
      <c r="D32585" s="161">
        <v>57.01</v>
      </c>
    </row>
    <row r="32586" spans="3:4" ht="15" hidden="1" customHeight="1" x14ac:dyDescent="0.25">
      <c r="C32586" s="158" t="s">
        <v>540</v>
      </c>
      <c r="D32586" s="159">
        <v>1190.53</v>
      </c>
    </row>
    <row r="32587" spans="3:4" ht="15" hidden="1" customHeight="1" x14ac:dyDescent="0.25">
      <c r="C32587" s="160" t="s">
        <v>540</v>
      </c>
      <c r="D32587" s="161">
        <v>18.12</v>
      </c>
    </row>
    <row r="32588" spans="3:4" ht="15" hidden="1" customHeight="1" x14ac:dyDescent="0.25">
      <c r="C32588" s="158" t="s">
        <v>545</v>
      </c>
      <c r="D32588" s="159">
        <v>512.44000000000005</v>
      </c>
    </row>
    <row r="32589" spans="3:4" ht="15" hidden="1" customHeight="1" x14ac:dyDescent="0.25">
      <c r="C32589" s="160" t="s">
        <v>312</v>
      </c>
      <c r="D32589" s="161">
        <v>605.79999999999995</v>
      </c>
    </row>
    <row r="32590" spans="3:4" ht="15" hidden="1" customHeight="1" x14ac:dyDescent="0.25">
      <c r="C32590" s="158" t="s">
        <v>551</v>
      </c>
      <c r="D32590" s="159">
        <v>612.58000000000004</v>
      </c>
    </row>
    <row r="32591" spans="3:4" ht="15" hidden="1" customHeight="1" x14ac:dyDescent="0.25">
      <c r="C32591" s="160" t="s">
        <v>543</v>
      </c>
      <c r="D32591" s="161">
        <v>914.81</v>
      </c>
    </row>
    <row r="32592" spans="3:4" ht="15" hidden="1" customHeight="1" x14ac:dyDescent="0.25">
      <c r="C32592" s="158" t="s">
        <v>539</v>
      </c>
      <c r="D32592" s="159">
        <v>298.05</v>
      </c>
    </row>
    <row r="32593" spans="3:4" ht="15" hidden="1" customHeight="1" x14ac:dyDescent="0.25">
      <c r="C32593" s="160" t="s">
        <v>551</v>
      </c>
      <c r="D32593" s="161">
        <v>68.47</v>
      </c>
    </row>
    <row r="32594" spans="3:4" ht="15" hidden="1" customHeight="1" x14ac:dyDescent="0.25">
      <c r="C32594" s="158" t="s">
        <v>543</v>
      </c>
      <c r="D32594" s="159">
        <v>697.27</v>
      </c>
    </row>
    <row r="32595" spans="3:4" ht="15" hidden="1" customHeight="1" x14ac:dyDescent="0.25">
      <c r="C32595" s="160" t="s">
        <v>550</v>
      </c>
      <c r="D32595" s="161">
        <v>872.48</v>
      </c>
    </row>
    <row r="32596" spans="3:4" ht="15" hidden="1" customHeight="1" x14ac:dyDescent="0.25">
      <c r="C32596" s="158" t="s">
        <v>309</v>
      </c>
      <c r="D32596" s="159">
        <v>507.98</v>
      </c>
    </row>
    <row r="32597" spans="3:4" ht="15" hidden="1" customHeight="1" x14ac:dyDescent="0.25">
      <c r="C32597" s="160" t="s">
        <v>545</v>
      </c>
      <c r="D32597" s="161">
        <v>586.42999999999995</v>
      </c>
    </row>
    <row r="32598" spans="3:4" ht="15" hidden="1" customHeight="1" x14ac:dyDescent="0.25">
      <c r="C32598" s="158" t="s">
        <v>547</v>
      </c>
      <c r="D32598" s="159">
        <v>568.41999999999996</v>
      </c>
    </row>
    <row r="32599" spans="3:4" ht="15" hidden="1" customHeight="1" x14ac:dyDescent="0.25">
      <c r="C32599" s="160" t="s">
        <v>544</v>
      </c>
      <c r="D32599" s="161">
        <v>68.739999999999995</v>
      </c>
    </row>
    <row r="32600" spans="3:4" ht="15" hidden="1" customHeight="1" x14ac:dyDescent="0.25">
      <c r="C32600" s="158" t="s">
        <v>309</v>
      </c>
      <c r="D32600" s="159">
        <v>533.53</v>
      </c>
    </row>
    <row r="32601" spans="3:4" ht="15" hidden="1" customHeight="1" x14ac:dyDescent="0.25">
      <c r="C32601" s="160" t="s">
        <v>545</v>
      </c>
      <c r="D32601" s="161">
        <v>1083.3399999999999</v>
      </c>
    </row>
    <row r="32602" spans="3:4" ht="15" hidden="1" customHeight="1" x14ac:dyDescent="0.25">
      <c r="C32602" s="158" t="s">
        <v>551</v>
      </c>
      <c r="D32602" s="159">
        <v>505.85</v>
      </c>
    </row>
    <row r="32603" spans="3:4" ht="15" hidden="1" customHeight="1" x14ac:dyDescent="0.25">
      <c r="C32603" s="160" t="s">
        <v>540</v>
      </c>
      <c r="D32603" s="161">
        <v>1077.26</v>
      </c>
    </row>
    <row r="32604" spans="3:4" ht="15" hidden="1" customHeight="1" x14ac:dyDescent="0.25">
      <c r="C32604" s="158" t="s">
        <v>540</v>
      </c>
      <c r="D32604" s="159">
        <v>547.04</v>
      </c>
    </row>
    <row r="32605" spans="3:4" ht="15" hidden="1" customHeight="1" x14ac:dyDescent="0.25">
      <c r="C32605" s="160" t="s">
        <v>554</v>
      </c>
      <c r="D32605" s="161">
        <v>743.2</v>
      </c>
    </row>
    <row r="32606" spans="3:4" ht="15" hidden="1" customHeight="1" x14ac:dyDescent="0.25">
      <c r="C32606" s="158" t="s">
        <v>309</v>
      </c>
      <c r="D32606" s="159">
        <v>198.88</v>
      </c>
    </row>
    <row r="32607" spans="3:4" ht="15" hidden="1" customHeight="1" x14ac:dyDescent="0.25">
      <c r="C32607" s="160" t="s">
        <v>307</v>
      </c>
      <c r="D32607" s="161">
        <v>722.83</v>
      </c>
    </row>
    <row r="32608" spans="3:4" ht="15" hidden="1" customHeight="1" x14ac:dyDescent="0.25">
      <c r="C32608" s="158" t="s">
        <v>542</v>
      </c>
      <c r="D32608" s="159">
        <v>897.79</v>
      </c>
    </row>
    <row r="32609" spans="3:4" ht="15" hidden="1" customHeight="1" x14ac:dyDescent="0.25">
      <c r="C32609" s="160" t="s">
        <v>547</v>
      </c>
      <c r="D32609" s="161">
        <v>1011.2</v>
      </c>
    </row>
    <row r="32610" spans="3:4" ht="15" hidden="1" customHeight="1" x14ac:dyDescent="0.25">
      <c r="C32610" s="158" t="s">
        <v>548</v>
      </c>
      <c r="D32610" s="159">
        <v>582.66999999999996</v>
      </c>
    </row>
    <row r="32611" spans="3:4" ht="15" hidden="1" customHeight="1" x14ac:dyDescent="0.25">
      <c r="C32611" s="160" t="s">
        <v>539</v>
      </c>
      <c r="D32611" s="161">
        <v>239.08</v>
      </c>
    </row>
    <row r="32612" spans="3:4" ht="15" hidden="1" customHeight="1" x14ac:dyDescent="0.25">
      <c r="C32612" s="158" t="s">
        <v>309</v>
      </c>
      <c r="D32612" s="159">
        <v>571</v>
      </c>
    </row>
    <row r="32613" spans="3:4" ht="15" hidden="1" customHeight="1" x14ac:dyDescent="0.25">
      <c r="C32613" s="160" t="s">
        <v>551</v>
      </c>
      <c r="D32613" s="161">
        <v>893.45</v>
      </c>
    </row>
    <row r="32614" spans="3:4" ht="15" hidden="1" customHeight="1" x14ac:dyDescent="0.25">
      <c r="C32614" s="158" t="s">
        <v>547</v>
      </c>
      <c r="D32614" s="159">
        <v>1179.54</v>
      </c>
    </row>
    <row r="32615" spans="3:4" ht="15" hidden="1" customHeight="1" x14ac:dyDescent="0.25">
      <c r="C32615" s="160" t="s">
        <v>553</v>
      </c>
      <c r="D32615" s="161">
        <v>624.45000000000005</v>
      </c>
    </row>
    <row r="32616" spans="3:4" ht="15" hidden="1" customHeight="1" x14ac:dyDescent="0.25">
      <c r="C32616" s="158" t="s">
        <v>312</v>
      </c>
      <c r="D32616" s="159">
        <v>958.87</v>
      </c>
    </row>
    <row r="32617" spans="3:4" ht="15" hidden="1" customHeight="1" x14ac:dyDescent="0.25">
      <c r="C32617" s="160" t="s">
        <v>312</v>
      </c>
      <c r="D32617" s="161">
        <v>619.08000000000004</v>
      </c>
    </row>
    <row r="32618" spans="3:4" ht="15" hidden="1" customHeight="1" x14ac:dyDescent="0.25">
      <c r="C32618" s="158" t="s">
        <v>307</v>
      </c>
      <c r="D32618" s="159">
        <v>1269.3900000000001</v>
      </c>
    </row>
    <row r="32619" spans="3:4" ht="15" hidden="1" customHeight="1" x14ac:dyDescent="0.25">
      <c r="C32619" s="160" t="s">
        <v>312</v>
      </c>
      <c r="D32619" s="161">
        <v>725.61</v>
      </c>
    </row>
    <row r="32620" spans="3:4" ht="15" hidden="1" customHeight="1" x14ac:dyDescent="0.25">
      <c r="C32620" s="158" t="s">
        <v>553</v>
      </c>
      <c r="D32620" s="159">
        <v>740.57</v>
      </c>
    </row>
    <row r="32621" spans="3:4" ht="15" hidden="1" customHeight="1" x14ac:dyDescent="0.25">
      <c r="C32621" s="160" t="s">
        <v>547</v>
      </c>
      <c r="D32621" s="161">
        <v>610.19000000000005</v>
      </c>
    </row>
    <row r="32622" spans="3:4" ht="15" hidden="1" customHeight="1" x14ac:dyDescent="0.25">
      <c r="C32622" s="158" t="s">
        <v>551</v>
      </c>
      <c r="D32622" s="159">
        <v>869.22</v>
      </c>
    </row>
    <row r="32623" spans="3:4" ht="15" hidden="1" customHeight="1" x14ac:dyDescent="0.25">
      <c r="C32623" s="160" t="s">
        <v>312</v>
      </c>
      <c r="D32623" s="161">
        <v>541.66999999999996</v>
      </c>
    </row>
    <row r="32624" spans="3:4" ht="15" hidden="1" customHeight="1" x14ac:dyDescent="0.25">
      <c r="C32624" s="158" t="s">
        <v>552</v>
      </c>
      <c r="D32624" s="159">
        <v>948.18</v>
      </c>
    </row>
    <row r="32625" spans="3:4" ht="15" hidden="1" customHeight="1" x14ac:dyDescent="0.25">
      <c r="C32625" s="160" t="s">
        <v>546</v>
      </c>
      <c r="D32625" s="161">
        <v>1113.3900000000001</v>
      </c>
    </row>
    <row r="32626" spans="3:4" ht="15" hidden="1" customHeight="1" x14ac:dyDescent="0.25">
      <c r="C32626" s="158" t="s">
        <v>558</v>
      </c>
      <c r="D32626" s="159">
        <v>948.52</v>
      </c>
    </row>
    <row r="32627" spans="3:4" ht="15" hidden="1" customHeight="1" x14ac:dyDescent="0.25">
      <c r="C32627" s="160" t="s">
        <v>309</v>
      </c>
      <c r="D32627" s="161">
        <v>105.61</v>
      </c>
    </row>
    <row r="32628" spans="3:4" ht="15" hidden="1" customHeight="1" x14ac:dyDescent="0.25">
      <c r="C32628" s="158" t="s">
        <v>553</v>
      </c>
      <c r="D32628" s="159">
        <v>194.33</v>
      </c>
    </row>
    <row r="32629" spans="3:4" ht="15" hidden="1" customHeight="1" x14ac:dyDescent="0.25">
      <c r="C32629" s="160" t="s">
        <v>309</v>
      </c>
      <c r="D32629" s="161">
        <v>384.87</v>
      </c>
    </row>
    <row r="32630" spans="3:4" ht="15" hidden="1" customHeight="1" x14ac:dyDescent="0.25">
      <c r="C32630" s="158" t="s">
        <v>550</v>
      </c>
      <c r="D32630" s="159">
        <v>938.61</v>
      </c>
    </row>
    <row r="32631" spans="3:4" ht="15" hidden="1" customHeight="1" x14ac:dyDescent="0.25">
      <c r="C32631" s="160" t="s">
        <v>544</v>
      </c>
      <c r="D32631" s="161">
        <v>509.97</v>
      </c>
    </row>
    <row r="32632" spans="3:4" ht="15" hidden="1" customHeight="1" x14ac:dyDescent="0.25">
      <c r="C32632" s="158" t="s">
        <v>543</v>
      </c>
      <c r="D32632" s="159">
        <v>552.75</v>
      </c>
    </row>
    <row r="32633" spans="3:4" ht="15" hidden="1" customHeight="1" x14ac:dyDescent="0.25">
      <c r="C32633" s="160" t="s">
        <v>552</v>
      </c>
      <c r="D32633" s="161">
        <v>1034.8699999999999</v>
      </c>
    </row>
    <row r="32634" spans="3:4" ht="15" hidden="1" customHeight="1" x14ac:dyDescent="0.25">
      <c r="C32634" s="158" t="s">
        <v>547</v>
      </c>
      <c r="D32634" s="159">
        <v>856.35</v>
      </c>
    </row>
    <row r="32635" spans="3:4" ht="15" hidden="1" customHeight="1" x14ac:dyDescent="0.25">
      <c r="C32635" s="160" t="s">
        <v>543</v>
      </c>
      <c r="D32635" s="161">
        <v>578.61</v>
      </c>
    </row>
    <row r="32636" spans="3:4" ht="15" hidden="1" customHeight="1" x14ac:dyDescent="0.25">
      <c r="C32636" s="158" t="s">
        <v>556</v>
      </c>
      <c r="D32636" s="159">
        <v>108.57</v>
      </c>
    </row>
    <row r="32637" spans="3:4" ht="15" hidden="1" customHeight="1" x14ac:dyDescent="0.25">
      <c r="C32637" s="160" t="s">
        <v>309</v>
      </c>
      <c r="D32637" s="161">
        <v>435.07</v>
      </c>
    </row>
    <row r="32638" spans="3:4" ht="15" hidden="1" customHeight="1" x14ac:dyDescent="0.25">
      <c r="C32638" s="158" t="s">
        <v>550</v>
      </c>
      <c r="D32638" s="159">
        <v>432.72</v>
      </c>
    </row>
    <row r="32639" spans="3:4" ht="15" hidden="1" customHeight="1" x14ac:dyDescent="0.25">
      <c r="C32639" s="160" t="s">
        <v>545</v>
      </c>
      <c r="D32639" s="161">
        <v>178.3</v>
      </c>
    </row>
    <row r="32640" spans="3:4" ht="15" hidden="1" customHeight="1" x14ac:dyDescent="0.25">
      <c r="C32640" s="158" t="s">
        <v>542</v>
      </c>
      <c r="D32640" s="159">
        <v>84.62</v>
      </c>
    </row>
    <row r="32641" spans="3:4" ht="15" hidden="1" customHeight="1" x14ac:dyDescent="0.25">
      <c r="C32641" s="160" t="s">
        <v>539</v>
      </c>
      <c r="D32641" s="161">
        <v>513.54</v>
      </c>
    </row>
    <row r="32642" spans="3:4" ht="15" hidden="1" customHeight="1" x14ac:dyDescent="0.25">
      <c r="C32642" s="158" t="s">
        <v>307</v>
      </c>
      <c r="D32642" s="159">
        <v>947.36</v>
      </c>
    </row>
    <row r="32643" spans="3:4" ht="15" hidden="1" customHeight="1" x14ac:dyDescent="0.25">
      <c r="C32643" s="160" t="s">
        <v>539</v>
      </c>
      <c r="D32643" s="161">
        <v>980.71</v>
      </c>
    </row>
    <row r="32644" spans="3:4" ht="15" hidden="1" customHeight="1" x14ac:dyDescent="0.25">
      <c r="C32644" s="158" t="s">
        <v>539</v>
      </c>
      <c r="D32644" s="159">
        <v>391.67</v>
      </c>
    </row>
    <row r="32645" spans="3:4" ht="15" hidden="1" customHeight="1" x14ac:dyDescent="0.25">
      <c r="C32645" s="160" t="s">
        <v>542</v>
      </c>
      <c r="D32645" s="161">
        <v>755.52</v>
      </c>
    </row>
    <row r="32646" spans="3:4" ht="15" hidden="1" customHeight="1" x14ac:dyDescent="0.25">
      <c r="C32646" s="158" t="s">
        <v>542</v>
      </c>
      <c r="D32646" s="159">
        <v>886.69</v>
      </c>
    </row>
    <row r="32647" spans="3:4" ht="15" hidden="1" customHeight="1" x14ac:dyDescent="0.25">
      <c r="C32647" s="160" t="s">
        <v>312</v>
      </c>
      <c r="D32647" s="161">
        <v>888.89</v>
      </c>
    </row>
    <row r="32648" spans="3:4" ht="15" hidden="1" customHeight="1" x14ac:dyDescent="0.25">
      <c r="C32648" s="158" t="s">
        <v>547</v>
      </c>
      <c r="D32648" s="159">
        <v>594.03</v>
      </c>
    </row>
    <row r="32649" spans="3:4" ht="15" hidden="1" customHeight="1" x14ac:dyDescent="0.25">
      <c r="C32649" s="160" t="s">
        <v>542</v>
      </c>
      <c r="D32649" s="161">
        <v>495.94</v>
      </c>
    </row>
    <row r="32650" spans="3:4" ht="15" hidden="1" customHeight="1" x14ac:dyDescent="0.25">
      <c r="C32650" s="158" t="s">
        <v>551</v>
      </c>
      <c r="D32650" s="159">
        <v>844.75</v>
      </c>
    </row>
    <row r="32651" spans="3:4" ht="15" hidden="1" customHeight="1" x14ac:dyDescent="0.25">
      <c r="C32651" s="160" t="s">
        <v>540</v>
      </c>
      <c r="D32651" s="161">
        <v>17.38</v>
      </c>
    </row>
    <row r="32652" spans="3:4" ht="15" hidden="1" customHeight="1" x14ac:dyDescent="0.25">
      <c r="C32652" s="158" t="s">
        <v>547</v>
      </c>
      <c r="D32652" s="159">
        <v>280.82</v>
      </c>
    </row>
    <row r="32653" spans="3:4" ht="15" hidden="1" customHeight="1" x14ac:dyDescent="0.25">
      <c r="C32653" s="160" t="s">
        <v>555</v>
      </c>
      <c r="D32653" s="161">
        <v>979.77</v>
      </c>
    </row>
    <row r="32654" spans="3:4" ht="15" hidden="1" customHeight="1" x14ac:dyDescent="0.25">
      <c r="C32654" s="158" t="s">
        <v>542</v>
      </c>
      <c r="D32654" s="159">
        <v>805.74</v>
      </c>
    </row>
    <row r="32655" spans="3:4" ht="15" hidden="1" customHeight="1" x14ac:dyDescent="0.25">
      <c r="C32655" s="160" t="s">
        <v>555</v>
      </c>
      <c r="D32655" s="161">
        <v>329.43</v>
      </c>
    </row>
    <row r="32656" spans="3:4" ht="15" hidden="1" customHeight="1" x14ac:dyDescent="0.25">
      <c r="C32656" s="158" t="s">
        <v>549</v>
      </c>
      <c r="D32656" s="159">
        <v>687.16</v>
      </c>
    </row>
    <row r="32657" spans="3:4" ht="15" hidden="1" customHeight="1" x14ac:dyDescent="0.25">
      <c r="C32657" s="160" t="s">
        <v>312</v>
      </c>
      <c r="D32657" s="161">
        <v>518.83000000000004</v>
      </c>
    </row>
    <row r="32658" spans="3:4" ht="15" hidden="1" customHeight="1" x14ac:dyDescent="0.25">
      <c r="C32658" s="158" t="s">
        <v>551</v>
      </c>
      <c r="D32658" s="159">
        <v>140.88</v>
      </c>
    </row>
    <row r="32659" spans="3:4" ht="15" hidden="1" customHeight="1" x14ac:dyDescent="0.25">
      <c r="C32659" s="160" t="s">
        <v>307</v>
      </c>
      <c r="D32659" s="161">
        <v>287.77</v>
      </c>
    </row>
    <row r="32660" spans="3:4" ht="15" hidden="1" customHeight="1" x14ac:dyDescent="0.25">
      <c r="C32660" s="158" t="s">
        <v>540</v>
      </c>
      <c r="D32660" s="159">
        <v>320.8</v>
      </c>
    </row>
    <row r="32661" spans="3:4" ht="15" hidden="1" customHeight="1" x14ac:dyDescent="0.25">
      <c r="C32661" s="160" t="s">
        <v>309</v>
      </c>
      <c r="D32661" s="161">
        <v>818.22</v>
      </c>
    </row>
    <row r="32662" spans="3:4" ht="15" hidden="1" customHeight="1" x14ac:dyDescent="0.25">
      <c r="C32662" s="158" t="s">
        <v>539</v>
      </c>
      <c r="D32662" s="159">
        <v>502.98</v>
      </c>
    </row>
    <row r="32663" spans="3:4" ht="15" hidden="1" customHeight="1" x14ac:dyDescent="0.25">
      <c r="C32663" s="160" t="s">
        <v>541</v>
      </c>
      <c r="D32663" s="161">
        <v>210.2</v>
      </c>
    </row>
    <row r="32664" spans="3:4" ht="15" hidden="1" customHeight="1" x14ac:dyDescent="0.25">
      <c r="C32664" s="158" t="s">
        <v>549</v>
      </c>
      <c r="D32664" s="159">
        <v>630.67999999999995</v>
      </c>
    </row>
    <row r="32665" spans="3:4" ht="15" hidden="1" customHeight="1" x14ac:dyDescent="0.25">
      <c r="C32665" s="160" t="s">
        <v>543</v>
      </c>
      <c r="D32665" s="161">
        <v>213.52</v>
      </c>
    </row>
    <row r="32666" spans="3:4" ht="15" hidden="1" customHeight="1" x14ac:dyDescent="0.25">
      <c r="C32666" s="158" t="s">
        <v>543</v>
      </c>
      <c r="D32666" s="159">
        <v>954.73</v>
      </c>
    </row>
    <row r="32667" spans="3:4" ht="15" hidden="1" customHeight="1" x14ac:dyDescent="0.25">
      <c r="C32667" s="160" t="s">
        <v>558</v>
      </c>
      <c r="D32667" s="161">
        <v>735</v>
      </c>
    </row>
    <row r="32668" spans="3:4" ht="15" hidden="1" customHeight="1" x14ac:dyDescent="0.25">
      <c r="C32668" s="158" t="s">
        <v>312</v>
      </c>
      <c r="D32668" s="159">
        <v>963.62</v>
      </c>
    </row>
    <row r="32669" spans="3:4" ht="15" hidden="1" customHeight="1" x14ac:dyDescent="0.25">
      <c r="C32669" s="160" t="s">
        <v>549</v>
      </c>
      <c r="D32669" s="161">
        <v>673.9</v>
      </c>
    </row>
    <row r="32670" spans="3:4" ht="15" hidden="1" customHeight="1" x14ac:dyDescent="0.25">
      <c r="C32670" s="158" t="s">
        <v>540</v>
      </c>
      <c r="D32670" s="159">
        <v>648.22</v>
      </c>
    </row>
    <row r="32671" spans="3:4" ht="15" hidden="1" customHeight="1" x14ac:dyDescent="0.25">
      <c r="C32671" s="160" t="s">
        <v>539</v>
      </c>
      <c r="D32671" s="161">
        <v>570.67999999999995</v>
      </c>
    </row>
    <row r="32672" spans="3:4" ht="15" hidden="1" customHeight="1" x14ac:dyDescent="0.25">
      <c r="C32672" s="158" t="s">
        <v>551</v>
      </c>
      <c r="D32672" s="159">
        <v>276.89</v>
      </c>
    </row>
    <row r="32673" spans="3:4" ht="15" hidden="1" customHeight="1" x14ac:dyDescent="0.25">
      <c r="C32673" s="160" t="s">
        <v>543</v>
      </c>
      <c r="D32673" s="161">
        <v>612.47</v>
      </c>
    </row>
    <row r="32674" spans="3:4" ht="15" hidden="1" customHeight="1" x14ac:dyDescent="0.25">
      <c r="C32674" s="158" t="s">
        <v>312</v>
      </c>
      <c r="D32674" s="159">
        <v>879.08</v>
      </c>
    </row>
    <row r="32675" spans="3:4" ht="15" hidden="1" customHeight="1" x14ac:dyDescent="0.25">
      <c r="C32675" s="160" t="s">
        <v>543</v>
      </c>
      <c r="D32675" s="161">
        <v>482.39</v>
      </c>
    </row>
    <row r="32676" spans="3:4" ht="15" hidden="1" customHeight="1" x14ac:dyDescent="0.25">
      <c r="C32676" s="158" t="s">
        <v>558</v>
      </c>
      <c r="D32676" s="159">
        <v>1075.7</v>
      </c>
    </row>
    <row r="32677" spans="3:4" ht="15" hidden="1" customHeight="1" x14ac:dyDescent="0.25">
      <c r="C32677" s="160" t="s">
        <v>539</v>
      </c>
      <c r="D32677" s="161">
        <v>741.46</v>
      </c>
    </row>
    <row r="32678" spans="3:4" ht="15" hidden="1" customHeight="1" x14ac:dyDescent="0.25">
      <c r="C32678" s="158" t="s">
        <v>540</v>
      </c>
      <c r="D32678" s="159">
        <v>422.79</v>
      </c>
    </row>
    <row r="32679" spans="3:4" ht="15" hidden="1" customHeight="1" x14ac:dyDescent="0.25">
      <c r="C32679" s="160" t="s">
        <v>547</v>
      </c>
      <c r="D32679" s="161">
        <v>419.49</v>
      </c>
    </row>
    <row r="32680" spans="3:4" ht="15" hidden="1" customHeight="1" x14ac:dyDescent="0.25">
      <c r="C32680" s="158" t="s">
        <v>309</v>
      </c>
      <c r="D32680" s="159">
        <v>1278.5</v>
      </c>
    </row>
    <row r="32681" spans="3:4" ht="15" hidden="1" customHeight="1" x14ac:dyDescent="0.25">
      <c r="C32681" s="160" t="s">
        <v>549</v>
      </c>
      <c r="D32681" s="161">
        <v>1087.73</v>
      </c>
    </row>
    <row r="32682" spans="3:4" ht="15" hidden="1" customHeight="1" x14ac:dyDescent="0.25">
      <c r="C32682" s="158" t="s">
        <v>543</v>
      </c>
      <c r="D32682" s="159">
        <v>802.1</v>
      </c>
    </row>
    <row r="32683" spans="3:4" ht="15" hidden="1" customHeight="1" x14ac:dyDescent="0.25">
      <c r="C32683" s="160" t="s">
        <v>312</v>
      </c>
      <c r="D32683" s="161">
        <v>935.22</v>
      </c>
    </row>
    <row r="32684" spans="3:4" ht="15" hidden="1" customHeight="1" x14ac:dyDescent="0.25">
      <c r="C32684" s="158" t="s">
        <v>555</v>
      </c>
      <c r="D32684" s="159">
        <v>1061.71</v>
      </c>
    </row>
    <row r="32685" spans="3:4" ht="15" hidden="1" customHeight="1" x14ac:dyDescent="0.25">
      <c r="C32685" s="160" t="s">
        <v>546</v>
      </c>
      <c r="D32685" s="161">
        <v>714.94</v>
      </c>
    </row>
    <row r="32686" spans="3:4" ht="15" hidden="1" customHeight="1" x14ac:dyDescent="0.25">
      <c r="C32686" s="158" t="s">
        <v>551</v>
      </c>
      <c r="D32686" s="159">
        <v>906.17</v>
      </c>
    </row>
    <row r="32687" spans="3:4" ht="15" hidden="1" customHeight="1" x14ac:dyDescent="0.25">
      <c r="C32687" s="160" t="s">
        <v>540</v>
      </c>
      <c r="D32687" s="161">
        <v>613.72</v>
      </c>
    </row>
    <row r="32688" spans="3:4" ht="15" hidden="1" customHeight="1" x14ac:dyDescent="0.25">
      <c r="C32688" s="158" t="s">
        <v>546</v>
      </c>
      <c r="D32688" s="159">
        <v>1223.68</v>
      </c>
    </row>
    <row r="32689" spans="3:4" ht="15" hidden="1" customHeight="1" x14ac:dyDescent="0.25">
      <c r="C32689" s="160" t="s">
        <v>543</v>
      </c>
      <c r="D32689" s="161">
        <v>373.72</v>
      </c>
    </row>
    <row r="32690" spans="3:4" ht="15" hidden="1" customHeight="1" x14ac:dyDescent="0.25">
      <c r="C32690" s="158" t="s">
        <v>545</v>
      </c>
      <c r="D32690" s="159">
        <v>701.4</v>
      </c>
    </row>
    <row r="32691" spans="3:4" ht="15" hidden="1" customHeight="1" x14ac:dyDescent="0.25">
      <c r="C32691" s="160" t="s">
        <v>541</v>
      </c>
      <c r="D32691" s="161">
        <v>990.97</v>
      </c>
    </row>
    <row r="32692" spans="3:4" ht="15" hidden="1" customHeight="1" x14ac:dyDescent="0.25">
      <c r="C32692" s="158" t="s">
        <v>552</v>
      </c>
      <c r="D32692" s="159">
        <v>735.95</v>
      </c>
    </row>
    <row r="32693" spans="3:4" ht="15" hidden="1" customHeight="1" x14ac:dyDescent="0.25">
      <c r="C32693" s="160" t="s">
        <v>542</v>
      </c>
      <c r="D32693" s="161">
        <v>1275.7</v>
      </c>
    </row>
    <row r="32694" spans="3:4" ht="15" hidden="1" customHeight="1" x14ac:dyDescent="0.25">
      <c r="C32694" s="158" t="s">
        <v>551</v>
      </c>
      <c r="D32694" s="159">
        <v>914.73</v>
      </c>
    </row>
    <row r="32695" spans="3:4" ht="15" hidden="1" customHeight="1" x14ac:dyDescent="0.25">
      <c r="C32695" s="160" t="s">
        <v>543</v>
      </c>
      <c r="D32695" s="161">
        <v>832.38</v>
      </c>
    </row>
    <row r="32696" spans="3:4" ht="15" hidden="1" customHeight="1" x14ac:dyDescent="0.25">
      <c r="C32696" s="158" t="s">
        <v>547</v>
      </c>
      <c r="D32696" s="159">
        <v>222.48</v>
      </c>
    </row>
    <row r="32697" spans="3:4" ht="15" hidden="1" customHeight="1" x14ac:dyDescent="0.25">
      <c r="C32697" s="160" t="s">
        <v>542</v>
      </c>
      <c r="D32697" s="161">
        <v>1070.43</v>
      </c>
    </row>
    <row r="32698" spans="3:4" ht="15" hidden="1" customHeight="1" x14ac:dyDescent="0.25">
      <c r="C32698" s="158" t="s">
        <v>539</v>
      </c>
      <c r="D32698" s="159">
        <v>445.82</v>
      </c>
    </row>
    <row r="32699" spans="3:4" ht="15" hidden="1" customHeight="1" x14ac:dyDescent="0.25">
      <c r="C32699" s="160" t="s">
        <v>542</v>
      </c>
      <c r="D32699" s="161">
        <v>346.74</v>
      </c>
    </row>
    <row r="32700" spans="3:4" ht="15" hidden="1" customHeight="1" x14ac:dyDescent="0.25">
      <c r="C32700" s="158" t="s">
        <v>308</v>
      </c>
      <c r="D32700" s="159">
        <v>105.53</v>
      </c>
    </row>
    <row r="32701" spans="3:4" ht="15" hidden="1" customHeight="1" x14ac:dyDescent="0.25">
      <c r="C32701" s="160" t="s">
        <v>545</v>
      </c>
      <c r="D32701" s="161">
        <v>513.41</v>
      </c>
    </row>
    <row r="32702" spans="3:4" ht="15" hidden="1" customHeight="1" x14ac:dyDescent="0.25">
      <c r="C32702" s="158" t="s">
        <v>312</v>
      </c>
      <c r="D32702" s="159">
        <v>338.82</v>
      </c>
    </row>
    <row r="32703" spans="3:4" ht="15" hidden="1" customHeight="1" x14ac:dyDescent="0.25">
      <c r="C32703" s="160" t="s">
        <v>551</v>
      </c>
      <c r="D32703" s="161">
        <v>863.86</v>
      </c>
    </row>
    <row r="32704" spans="3:4" ht="15" hidden="1" customHeight="1" x14ac:dyDescent="0.25">
      <c r="C32704" s="158" t="s">
        <v>546</v>
      </c>
      <c r="D32704" s="159">
        <v>461.03</v>
      </c>
    </row>
    <row r="32705" spans="3:4" ht="15" hidden="1" customHeight="1" x14ac:dyDescent="0.25">
      <c r="C32705" s="160" t="s">
        <v>540</v>
      </c>
      <c r="D32705" s="161">
        <v>780.39</v>
      </c>
    </row>
    <row r="32706" spans="3:4" ht="15" hidden="1" customHeight="1" x14ac:dyDescent="0.25">
      <c r="C32706" s="158" t="s">
        <v>551</v>
      </c>
      <c r="D32706" s="159">
        <v>829.08</v>
      </c>
    </row>
    <row r="32707" spans="3:4" ht="15" hidden="1" customHeight="1" x14ac:dyDescent="0.25">
      <c r="C32707" s="160" t="s">
        <v>542</v>
      </c>
      <c r="D32707" s="161">
        <v>1132.6199999999999</v>
      </c>
    </row>
    <row r="32708" spans="3:4" ht="15" hidden="1" customHeight="1" x14ac:dyDescent="0.25">
      <c r="C32708" s="158" t="s">
        <v>553</v>
      </c>
      <c r="D32708" s="159">
        <v>456.35</v>
      </c>
    </row>
    <row r="32709" spans="3:4" ht="15" hidden="1" customHeight="1" x14ac:dyDescent="0.25">
      <c r="C32709" s="160" t="s">
        <v>547</v>
      </c>
      <c r="D32709" s="161">
        <v>1047.5999999999999</v>
      </c>
    </row>
    <row r="32710" spans="3:4" ht="15" hidden="1" customHeight="1" x14ac:dyDescent="0.25">
      <c r="C32710" s="158" t="s">
        <v>541</v>
      </c>
      <c r="D32710" s="159">
        <v>152.1</v>
      </c>
    </row>
    <row r="32711" spans="3:4" ht="15" hidden="1" customHeight="1" x14ac:dyDescent="0.25">
      <c r="C32711" s="160" t="s">
        <v>548</v>
      </c>
      <c r="D32711" s="161">
        <v>181.64</v>
      </c>
    </row>
    <row r="32712" spans="3:4" ht="15" hidden="1" customHeight="1" x14ac:dyDescent="0.25">
      <c r="C32712" s="158" t="s">
        <v>557</v>
      </c>
      <c r="D32712" s="159">
        <v>183.44</v>
      </c>
    </row>
    <row r="32713" spans="3:4" ht="15" hidden="1" customHeight="1" x14ac:dyDescent="0.25">
      <c r="C32713" s="160" t="s">
        <v>553</v>
      </c>
      <c r="D32713" s="161">
        <v>787.33</v>
      </c>
    </row>
    <row r="32714" spans="3:4" ht="15" hidden="1" customHeight="1" x14ac:dyDescent="0.25">
      <c r="C32714" s="158" t="s">
        <v>312</v>
      </c>
      <c r="D32714" s="159">
        <v>193.74</v>
      </c>
    </row>
    <row r="32715" spans="3:4" ht="15" hidden="1" customHeight="1" x14ac:dyDescent="0.25">
      <c r="C32715" s="160" t="s">
        <v>543</v>
      </c>
      <c r="D32715" s="161">
        <v>624.36</v>
      </c>
    </row>
    <row r="32716" spans="3:4" ht="15" hidden="1" customHeight="1" x14ac:dyDescent="0.25">
      <c r="C32716" s="158" t="s">
        <v>550</v>
      </c>
      <c r="D32716" s="159">
        <v>166.63</v>
      </c>
    </row>
    <row r="32717" spans="3:4" ht="15" hidden="1" customHeight="1" x14ac:dyDescent="0.25">
      <c r="C32717" s="160" t="s">
        <v>312</v>
      </c>
      <c r="D32717" s="161">
        <v>393.36</v>
      </c>
    </row>
    <row r="32718" spans="3:4" ht="15" hidden="1" customHeight="1" x14ac:dyDescent="0.25">
      <c r="C32718" s="158" t="s">
        <v>307</v>
      </c>
      <c r="D32718" s="159">
        <v>722.18</v>
      </c>
    </row>
    <row r="32719" spans="3:4" ht="15" hidden="1" customHeight="1" x14ac:dyDescent="0.25">
      <c r="C32719" s="160" t="s">
        <v>552</v>
      </c>
      <c r="D32719" s="161">
        <v>1053.46</v>
      </c>
    </row>
    <row r="32720" spans="3:4" ht="15" hidden="1" customHeight="1" x14ac:dyDescent="0.25">
      <c r="C32720" s="158" t="s">
        <v>555</v>
      </c>
      <c r="D32720" s="159">
        <v>1260.71</v>
      </c>
    </row>
    <row r="32721" spans="3:4" ht="15" hidden="1" customHeight="1" x14ac:dyDescent="0.25">
      <c r="C32721" s="160" t="s">
        <v>553</v>
      </c>
      <c r="D32721" s="161">
        <v>478.76</v>
      </c>
    </row>
    <row r="32722" spans="3:4" ht="15" hidden="1" customHeight="1" x14ac:dyDescent="0.25">
      <c r="C32722" s="158" t="s">
        <v>307</v>
      </c>
      <c r="D32722" s="159">
        <v>926.27</v>
      </c>
    </row>
    <row r="32723" spans="3:4" ht="15" hidden="1" customHeight="1" x14ac:dyDescent="0.25">
      <c r="C32723" s="160" t="s">
        <v>549</v>
      </c>
      <c r="D32723" s="161">
        <v>517.66</v>
      </c>
    </row>
    <row r="32724" spans="3:4" ht="15" hidden="1" customHeight="1" x14ac:dyDescent="0.25">
      <c r="C32724" s="158" t="s">
        <v>548</v>
      </c>
      <c r="D32724" s="159">
        <v>99.73</v>
      </c>
    </row>
    <row r="32725" spans="3:4" ht="15" hidden="1" customHeight="1" x14ac:dyDescent="0.25">
      <c r="C32725" s="160" t="s">
        <v>553</v>
      </c>
      <c r="D32725" s="161">
        <v>770.12</v>
      </c>
    </row>
    <row r="32726" spans="3:4" ht="15" hidden="1" customHeight="1" x14ac:dyDescent="0.25">
      <c r="C32726" s="158" t="s">
        <v>553</v>
      </c>
      <c r="D32726" s="159">
        <v>137.9</v>
      </c>
    </row>
    <row r="32727" spans="3:4" ht="15" hidden="1" customHeight="1" x14ac:dyDescent="0.25">
      <c r="C32727" s="160" t="s">
        <v>550</v>
      </c>
      <c r="D32727" s="161">
        <v>583.33000000000004</v>
      </c>
    </row>
    <row r="32728" spans="3:4" ht="15" hidden="1" customHeight="1" x14ac:dyDescent="0.25">
      <c r="C32728" s="158" t="s">
        <v>309</v>
      </c>
      <c r="D32728" s="159">
        <v>332.44</v>
      </c>
    </row>
    <row r="32729" spans="3:4" ht="15" hidden="1" customHeight="1" x14ac:dyDescent="0.25">
      <c r="C32729" s="160" t="s">
        <v>539</v>
      </c>
      <c r="D32729" s="161">
        <v>106.93</v>
      </c>
    </row>
    <row r="32730" spans="3:4" ht="15" hidden="1" customHeight="1" x14ac:dyDescent="0.25">
      <c r="C32730" s="158" t="s">
        <v>543</v>
      </c>
      <c r="D32730" s="159">
        <v>439.34</v>
      </c>
    </row>
    <row r="32731" spans="3:4" ht="15" hidden="1" customHeight="1" x14ac:dyDescent="0.25">
      <c r="C32731" s="160" t="s">
        <v>547</v>
      </c>
      <c r="D32731" s="161">
        <v>414.9</v>
      </c>
    </row>
    <row r="32732" spans="3:4" ht="15" hidden="1" customHeight="1" x14ac:dyDescent="0.25">
      <c r="C32732" s="158" t="s">
        <v>548</v>
      </c>
      <c r="D32732" s="159">
        <v>676.1</v>
      </c>
    </row>
    <row r="32733" spans="3:4" ht="15" hidden="1" customHeight="1" x14ac:dyDescent="0.25">
      <c r="C32733" s="160" t="s">
        <v>549</v>
      </c>
      <c r="D32733" s="161">
        <v>838.45</v>
      </c>
    </row>
    <row r="32734" spans="3:4" ht="15" hidden="1" customHeight="1" x14ac:dyDescent="0.25">
      <c r="C32734" s="158" t="s">
        <v>553</v>
      </c>
      <c r="D32734" s="159">
        <v>527.82000000000005</v>
      </c>
    </row>
    <row r="32735" spans="3:4" ht="15" hidden="1" customHeight="1" x14ac:dyDescent="0.25">
      <c r="C32735" s="160" t="s">
        <v>312</v>
      </c>
      <c r="D32735" s="161">
        <v>328.17</v>
      </c>
    </row>
    <row r="32736" spans="3:4" ht="15" hidden="1" customHeight="1" x14ac:dyDescent="0.25">
      <c r="C32736" s="158" t="s">
        <v>542</v>
      </c>
      <c r="D32736" s="159">
        <v>228.51</v>
      </c>
    </row>
    <row r="32737" spans="3:4" ht="15" hidden="1" customHeight="1" x14ac:dyDescent="0.25">
      <c r="C32737" s="160" t="s">
        <v>553</v>
      </c>
      <c r="D32737" s="161">
        <v>395.57</v>
      </c>
    </row>
    <row r="32738" spans="3:4" ht="15" hidden="1" customHeight="1" x14ac:dyDescent="0.25">
      <c r="C32738" s="158" t="s">
        <v>542</v>
      </c>
      <c r="D32738" s="159">
        <v>888.62</v>
      </c>
    </row>
    <row r="32739" spans="3:4" ht="15" hidden="1" customHeight="1" x14ac:dyDescent="0.25">
      <c r="C32739" s="160" t="s">
        <v>545</v>
      </c>
      <c r="D32739" s="161">
        <v>331.14</v>
      </c>
    </row>
    <row r="32740" spans="3:4" ht="15" hidden="1" customHeight="1" x14ac:dyDescent="0.25">
      <c r="C32740" s="158" t="s">
        <v>312</v>
      </c>
      <c r="D32740" s="159">
        <v>44.9</v>
      </c>
    </row>
    <row r="32741" spans="3:4" ht="15" hidden="1" customHeight="1" x14ac:dyDescent="0.25">
      <c r="C32741" s="160" t="s">
        <v>546</v>
      </c>
      <c r="D32741" s="161">
        <v>467.79</v>
      </c>
    </row>
    <row r="32742" spans="3:4" ht="15" hidden="1" customHeight="1" x14ac:dyDescent="0.25">
      <c r="C32742" s="158" t="s">
        <v>308</v>
      </c>
      <c r="D32742" s="159">
        <v>282.5</v>
      </c>
    </row>
    <row r="32743" spans="3:4" ht="15" hidden="1" customHeight="1" x14ac:dyDescent="0.25">
      <c r="C32743" s="160" t="s">
        <v>552</v>
      </c>
      <c r="D32743" s="161">
        <v>998.3</v>
      </c>
    </row>
    <row r="32744" spans="3:4" ht="15" hidden="1" customHeight="1" x14ac:dyDescent="0.25">
      <c r="C32744" s="158" t="s">
        <v>539</v>
      </c>
      <c r="D32744" s="159">
        <v>1280.42</v>
      </c>
    </row>
    <row r="32745" spans="3:4" ht="15" hidden="1" customHeight="1" x14ac:dyDescent="0.25">
      <c r="C32745" s="160" t="s">
        <v>546</v>
      </c>
      <c r="D32745" s="161">
        <v>719.69</v>
      </c>
    </row>
    <row r="32746" spans="3:4" ht="15" hidden="1" customHeight="1" x14ac:dyDescent="0.25">
      <c r="C32746" s="158" t="s">
        <v>551</v>
      </c>
      <c r="D32746" s="159">
        <v>828.71</v>
      </c>
    </row>
    <row r="32747" spans="3:4" ht="15" hidden="1" customHeight="1" x14ac:dyDescent="0.25">
      <c r="C32747" s="160" t="s">
        <v>558</v>
      </c>
      <c r="D32747" s="161">
        <v>544.25</v>
      </c>
    </row>
    <row r="32748" spans="3:4" ht="15" hidden="1" customHeight="1" x14ac:dyDescent="0.25">
      <c r="C32748" s="158" t="s">
        <v>312</v>
      </c>
      <c r="D32748" s="159">
        <v>680.53</v>
      </c>
    </row>
    <row r="32749" spans="3:4" ht="15" hidden="1" customHeight="1" x14ac:dyDescent="0.25">
      <c r="C32749" s="160" t="s">
        <v>312</v>
      </c>
      <c r="D32749" s="161">
        <v>622.75</v>
      </c>
    </row>
    <row r="32750" spans="3:4" ht="15" hidden="1" customHeight="1" x14ac:dyDescent="0.25">
      <c r="C32750" s="158" t="s">
        <v>548</v>
      </c>
      <c r="D32750" s="159">
        <v>1204.05</v>
      </c>
    </row>
    <row r="32751" spans="3:4" ht="15" hidden="1" customHeight="1" x14ac:dyDescent="0.25">
      <c r="C32751" s="160" t="s">
        <v>309</v>
      </c>
      <c r="D32751" s="161">
        <v>633.92999999999995</v>
      </c>
    </row>
    <row r="32752" spans="3:4" ht="15" hidden="1" customHeight="1" x14ac:dyDescent="0.25">
      <c r="C32752" s="158" t="s">
        <v>545</v>
      </c>
      <c r="D32752" s="159">
        <v>134.4</v>
      </c>
    </row>
    <row r="32753" spans="3:4" ht="15" hidden="1" customHeight="1" x14ac:dyDescent="0.25">
      <c r="C32753" s="160" t="s">
        <v>555</v>
      </c>
      <c r="D32753" s="161">
        <v>730.27</v>
      </c>
    </row>
    <row r="32754" spans="3:4" ht="15" hidden="1" customHeight="1" x14ac:dyDescent="0.25">
      <c r="C32754" s="158" t="s">
        <v>548</v>
      </c>
      <c r="D32754" s="159">
        <v>638.04999999999995</v>
      </c>
    </row>
    <row r="32755" spans="3:4" ht="15" hidden="1" customHeight="1" x14ac:dyDescent="0.25">
      <c r="C32755" s="160" t="s">
        <v>307</v>
      </c>
      <c r="D32755" s="161">
        <v>557.05999999999995</v>
      </c>
    </row>
    <row r="32756" spans="3:4" ht="15" hidden="1" customHeight="1" x14ac:dyDescent="0.25">
      <c r="C32756" s="158" t="s">
        <v>542</v>
      </c>
      <c r="D32756" s="159">
        <v>1156.1600000000001</v>
      </c>
    </row>
    <row r="32757" spans="3:4" ht="15" hidden="1" customHeight="1" x14ac:dyDescent="0.25">
      <c r="C32757" s="160" t="s">
        <v>552</v>
      </c>
      <c r="D32757" s="161">
        <v>440.36</v>
      </c>
    </row>
    <row r="32758" spans="3:4" ht="15" hidden="1" customHeight="1" x14ac:dyDescent="0.25">
      <c r="C32758" s="158" t="s">
        <v>547</v>
      </c>
      <c r="D32758" s="159">
        <v>590.21</v>
      </c>
    </row>
    <row r="32759" spans="3:4" ht="15" hidden="1" customHeight="1" x14ac:dyDescent="0.25">
      <c r="C32759" s="160" t="s">
        <v>557</v>
      </c>
      <c r="D32759" s="161">
        <v>759.75</v>
      </c>
    </row>
    <row r="32760" spans="3:4" ht="15" hidden="1" customHeight="1" x14ac:dyDescent="0.25">
      <c r="C32760" s="158" t="s">
        <v>541</v>
      </c>
      <c r="D32760" s="159">
        <v>596.15</v>
      </c>
    </row>
    <row r="32761" spans="3:4" ht="15" hidden="1" customHeight="1" x14ac:dyDescent="0.25">
      <c r="C32761" s="160" t="s">
        <v>542</v>
      </c>
      <c r="D32761" s="161">
        <v>118.77</v>
      </c>
    </row>
    <row r="32762" spans="3:4" ht="15" hidden="1" customHeight="1" x14ac:dyDescent="0.25">
      <c r="C32762" s="158" t="s">
        <v>549</v>
      </c>
      <c r="D32762" s="159">
        <v>775.12</v>
      </c>
    </row>
    <row r="32763" spans="3:4" ht="15" hidden="1" customHeight="1" x14ac:dyDescent="0.25">
      <c r="C32763" s="160" t="s">
        <v>548</v>
      </c>
      <c r="D32763" s="161">
        <v>680.73</v>
      </c>
    </row>
    <row r="32764" spans="3:4" ht="15" hidden="1" customHeight="1" x14ac:dyDescent="0.25">
      <c r="C32764" s="158" t="s">
        <v>309</v>
      </c>
      <c r="D32764" s="159">
        <v>228.41</v>
      </c>
    </row>
    <row r="32765" spans="3:4" ht="15" hidden="1" customHeight="1" x14ac:dyDescent="0.25">
      <c r="C32765" s="160" t="s">
        <v>543</v>
      </c>
      <c r="D32765" s="161">
        <v>514.54</v>
      </c>
    </row>
    <row r="32766" spans="3:4" ht="15" hidden="1" customHeight="1" x14ac:dyDescent="0.25">
      <c r="C32766" s="158" t="s">
        <v>553</v>
      </c>
      <c r="D32766" s="159">
        <v>1232.8399999999999</v>
      </c>
    </row>
    <row r="32767" spans="3:4" ht="15" hidden="1" customHeight="1" x14ac:dyDescent="0.25">
      <c r="C32767" s="160" t="s">
        <v>551</v>
      </c>
      <c r="D32767" s="161">
        <v>387.13</v>
      </c>
    </row>
    <row r="32768" spans="3:4" ht="15" hidden="1" customHeight="1" x14ac:dyDescent="0.25">
      <c r="C32768" s="158" t="s">
        <v>543</v>
      </c>
      <c r="D32768" s="159">
        <v>406.55</v>
      </c>
    </row>
    <row r="32769" spans="3:4" ht="15" hidden="1" customHeight="1" x14ac:dyDescent="0.25">
      <c r="C32769" s="160" t="s">
        <v>309</v>
      </c>
      <c r="D32769" s="161">
        <v>124.33</v>
      </c>
    </row>
    <row r="32770" spans="3:4" ht="15" hidden="1" customHeight="1" x14ac:dyDescent="0.25">
      <c r="C32770" s="158" t="s">
        <v>547</v>
      </c>
      <c r="D32770" s="159">
        <v>627.72</v>
      </c>
    </row>
    <row r="32771" spans="3:4" ht="15" hidden="1" customHeight="1" x14ac:dyDescent="0.25">
      <c r="C32771" s="160" t="s">
        <v>548</v>
      </c>
      <c r="D32771" s="161">
        <v>278.43</v>
      </c>
    </row>
    <row r="32772" spans="3:4" ht="15" hidden="1" customHeight="1" x14ac:dyDescent="0.25">
      <c r="C32772" s="158" t="s">
        <v>551</v>
      </c>
      <c r="D32772" s="159">
        <v>914.06</v>
      </c>
    </row>
    <row r="32773" spans="3:4" ht="15" hidden="1" customHeight="1" x14ac:dyDescent="0.25">
      <c r="C32773" s="160" t="s">
        <v>555</v>
      </c>
      <c r="D32773" s="161">
        <v>1126.53</v>
      </c>
    </row>
    <row r="32774" spans="3:4" ht="15" hidden="1" customHeight="1" x14ac:dyDescent="0.25">
      <c r="C32774" s="158" t="s">
        <v>541</v>
      </c>
      <c r="D32774" s="159">
        <v>1122.54</v>
      </c>
    </row>
    <row r="32775" spans="3:4" ht="15" hidden="1" customHeight="1" x14ac:dyDescent="0.25">
      <c r="C32775" s="160" t="s">
        <v>539</v>
      </c>
      <c r="D32775" s="161">
        <v>542.16</v>
      </c>
    </row>
    <row r="32776" spans="3:4" ht="15" hidden="1" customHeight="1" x14ac:dyDescent="0.25">
      <c r="C32776" s="158" t="s">
        <v>549</v>
      </c>
      <c r="D32776" s="159">
        <v>208.25</v>
      </c>
    </row>
    <row r="32777" spans="3:4" ht="15" hidden="1" customHeight="1" x14ac:dyDescent="0.25">
      <c r="C32777" s="160" t="s">
        <v>308</v>
      </c>
      <c r="D32777" s="161">
        <v>259.83999999999997</v>
      </c>
    </row>
    <row r="32778" spans="3:4" ht="15" hidden="1" customHeight="1" x14ac:dyDescent="0.25">
      <c r="C32778" s="158" t="s">
        <v>541</v>
      </c>
      <c r="D32778" s="159">
        <v>1033.73</v>
      </c>
    </row>
    <row r="32779" spans="3:4" ht="15" hidden="1" customHeight="1" x14ac:dyDescent="0.25">
      <c r="C32779" s="160" t="s">
        <v>548</v>
      </c>
      <c r="D32779" s="161">
        <v>28.26</v>
      </c>
    </row>
    <row r="32780" spans="3:4" ht="15" hidden="1" customHeight="1" x14ac:dyDescent="0.25">
      <c r="C32780" s="158" t="s">
        <v>309</v>
      </c>
      <c r="D32780" s="159">
        <v>436.9</v>
      </c>
    </row>
    <row r="32781" spans="3:4" ht="15" hidden="1" customHeight="1" x14ac:dyDescent="0.25">
      <c r="C32781" s="160" t="s">
        <v>540</v>
      </c>
      <c r="D32781" s="161">
        <v>771.17</v>
      </c>
    </row>
    <row r="32782" spans="3:4" ht="15" hidden="1" customHeight="1" x14ac:dyDescent="0.25">
      <c r="C32782" s="158" t="s">
        <v>548</v>
      </c>
      <c r="D32782" s="159">
        <v>1189.42</v>
      </c>
    </row>
    <row r="32783" spans="3:4" ht="15" hidden="1" customHeight="1" x14ac:dyDescent="0.25">
      <c r="C32783" s="160" t="s">
        <v>546</v>
      </c>
      <c r="D32783" s="161">
        <v>513.70000000000005</v>
      </c>
    </row>
    <row r="32784" spans="3:4" ht="15" hidden="1" customHeight="1" x14ac:dyDescent="0.25">
      <c r="C32784" s="158" t="s">
        <v>547</v>
      </c>
      <c r="D32784" s="159">
        <v>1118.26</v>
      </c>
    </row>
    <row r="32785" spans="3:4" ht="15" hidden="1" customHeight="1" x14ac:dyDescent="0.25">
      <c r="C32785" s="160" t="s">
        <v>539</v>
      </c>
      <c r="D32785" s="161">
        <v>1058.28</v>
      </c>
    </row>
    <row r="32786" spans="3:4" ht="15" hidden="1" customHeight="1" x14ac:dyDescent="0.25">
      <c r="C32786" s="158" t="s">
        <v>552</v>
      </c>
      <c r="D32786" s="159">
        <v>60.13</v>
      </c>
    </row>
    <row r="32787" spans="3:4" ht="15" hidden="1" customHeight="1" x14ac:dyDescent="0.25">
      <c r="C32787" s="160" t="s">
        <v>549</v>
      </c>
      <c r="D32787" s="161">
        <v>767.5</v>
      </c>
    </row>
    <row r="32788" spans="3:4" ht="15" hidden="1" customHeight="1" x14ac:dyDescent="0.25">
      <c r="C32788" s="158" t="s">
        <v>307</v>
      </c>
      <c r="D32788" s="159">
        <v>1256.23</v>
      </c>
    </row>
    <row r="32789" spans="3:4" ht="15" hidden="1" customHeight="1" x14ac:dyDescent="0.25">
      <c r="C32789" s="160" t="s">
        <v>557</v>
      </c>
      <c r="D32789" s="161">
        <v>527.96</v>
      </c>
    </row>
    <row r="32790" spans="3:4" ht="15" hidden="1" customHeight="1" x14ac:dyDescent="0.25">
      <c r="C32790" s="158" t="s">
        <v>309</v>
      </c>
      <c r="D32790" s="159">
        <v>940.21</v>
      </c>
    </row>
    <row r="32791" spans="3:4" ht="15" hidden="1" customHeight="1" x14ac:dyDescent="0.25">
      <c r="C32791" s="160" t="s">
        <v>552</v>
      </c>
      <c r="D32791" s="161">
        <v>604.08000000000004</v>
      </c>
    </row>
    <row r="32792" spans="3:4" ht="15" hidden="1" customHeight="1" x14ac:dyDescent="0.25">
      <c r="C32792" s="158" t="s">
        <v>547</v>
      </c>
      <c r="D32792" s="159">
        <v>1156.7</v>
      </c>
    </row>
    <row r="32793" spans="3:4" ht="15" hidden="1" customHeight="1" x14ac:dyDescent="0.25">
      <c r="C32793" s="160" t="s">
        <v>545</v>
      </c>
      <c r="D32793" s="161">
        <v>857.22</v>
      </c>
    </row>
    <row r="32794" spans="3:4" ht="15" hidden="1" customHeight="1" x14ac:dyDescent="0.25">
      <c r="C32794" s="158" t="s">
        <v>556</v>
      </c>
      <c r="D32794" s="159">
        <v>148.28</v>
      </c>
    </row>
    <row r="32795" spans="3:4" ht="15" hidden="1" customHeight="1" x14ac:dyDescent="0.25">
      <c r="C32795" s="160" t="s">
        <v>545</v>
      </c>
      <c r="D32795" s="161">
        <v>439.16</v>
      </c>
    </row>
    <row r="32796" spans="3:4" ht="15" hidden="1" customHeight="1" x14ac:dyDescent="0.25">
      <c r="C32796" s="158" t="s">
        <v>545</v>
      </c>
      <c r="D32796" s="159">
        <v>577.99</v>
      </c>
    </row>
    <row r="32797" spans="3:4" ht="15" hidden="1" customHeight="1" x14ac:dyDescent="0.25">
      <c r="C32797" s="160" t="s">
        <v>547</v>
      </c>
      <c r="D32797" s="161">
        <v>640.59</v>
      </c>
    </row>
    <row r="32798" spans="3:4" ht="15" hidden="1" customHeight="1" x14ac:dyDescent="0.25">
      <c r="C32798" s="158" t="s">
        <v>308</v>
      </c>
      <c r="D32798" s="159">
        <v>828.47</v>
      </c>
    </row>
    <row r="32799" spans="3:4" ht="15" hidden="1" customHeight="1" x14ac:dyDescent="0.25">
      <c r="C32799" s="160" t="s">
        <v>545</v>
      </c>
      <c r="D32799" s="161">
        <v>215.07</v>
      </c>
    </row>
    <row r="32800" spans="3:4" ht="15" hidden="1" customHeight="1" x14ac:dyDescent="0.25">
      <c r="C32800" s="158" t="s">
        <v>546</v>
      </c>
      <c r="D32800" s="159">
        <v>734.45</v>
      </c>
    </row>
    <row r="32801" spans="3:4" ht="15" hidden="1" customHeight="1" x14ac:dyDescent="0.25">
      <c r="C32801" s="160" t="s">
        <v>308</v>
      </c>
      <c r="D32801" s="161">
        <v>595.4</v>
      </c>
    </row>
    <row r="32802" spans="3:4" ht="15" hidden="1" customHeight="1" x14ac:dyDescent="0.25">
      <c r="C32802" s="158" t="s">
        <v>551</v>
      </c>
      <c r="D32802" s="159">
        <v>521.59</v>
      </c>
    </row>
    <row r="32803" spans="3:4" ht="15" hidden="1" customHeight="1" x14ac:dyDescent="0.25">
      <c r="C32803" s="160" t="s">
        <v>541</v>
      </c>
      <c r="D32803" s="161">
        <v>118.27</v>
      </c>
    </row>
    <row r="32804" spans="3:4" ht="15" hidden="1" customHeight="1" x14ac:dyDescent="0.25">
      <c r="C32804" s="158" t="s">
        <v>540</v>
      </c>
      <c r="D32804" s="159">
        <v>730.34</v>
      </c>
    </row>
    <row r="32805" spans="3:4" ht="15" hidden="1" customHeight="1" x14ac:dyDescent="0.25">
      <c r="C32805" s="160" t="s">
        <v>540</v>
      </c>
      <c r="D32805" s="161">
        <v>336.47</v>
      </c>
    </row>
    <row r="32806" spans="3:4" ht="15" hidden="1" customHeight="1" x14ac:dyDescent="0.25">
      <c r="C32806" s="158" t="s">
        <v>308</v>
      </c>
      <c r="D32806" s="159">
        <v>194.24</v>
      </c>
    </row>
    <row r="32807" spans="3:4" ht="15" hidden="1" customHeight="1" x14ac:dyDescent="0.25">
      <c r="C32807" s="160" t="s">
        <v>552</v>
      </c>
      <c r="D32807" s="161">
        <v>982.23</v>
      </c>
    </row>
    <row r="32808" spans="3:4" ht="15" hidden="1" customHeight="1" x14ac:dyDescent="0.25">
      <c r="C32808" s="158" t="s">
        <v>543</v>
      </c>
      <c r="D32808" s="159">
        <v>344.04</v>
      </c>
    </row>
    <row r="32809" spans="3:4" ht="15" hidden="1" customHeight="1" x14ac:dyDescent="0.25">
      <c r="C32809" s="160" t="s">
        <v>546</v>
      </c>
      <c r="D32809" s="161">
        <v>142.96</v>
      </c>
    </row>
    <row r="32810" spans="3:4" ht="15" hidden="1" customHeight="1" x14ac:dyDescent="0.25">
      <c r="C32810" s="158" t="s">
        <v>543</v>
      </c>
      <c r="D32810" s="159">
        <v>241.1</v>
      </c>
    </row>
    <row r="32811" spans="3:4" ht="15" hidden="1" customHeight="1" x14ac:dyDescent="0.25">
      <c r="C32811" s="160" t="s">
        <v>552</v>
      </c>
      <c r="D32811" s="161">
        <v>1094.01</v>
      </c>
    </row>
    <row r="32812" spans="3:4" ht="15" hidden="1" customHeight="1" x14ac:dyDescent="0.25">
      <c r="C32812" s="158" t="s">
        <v>547</v>
      </c>
      <c r="D32812" s="159">
        <v>910.36</v>
      </c>
    </row>
    <row r="32813" spans="3:4" ht="15" hidden="1" customHeight="1" x14ac:dyDescent="0.25">
      <c r="C32813" s="160" t="s">
        <v>307</v>
      </c>
      <c r="D32813" s="161">
        <v>857.52</v>
      </c>
    </row>
    <row r="32814" spans="3:4" ht="15" hidden="1" customHeight="1" x14ac:dyDescent="0.25">
      <c r="C32814" s="158" t="s">
        <v>543</v>
      </c>
      <c r="D32814" s="159">
        <v>491.95</v>
      </c>
    </row>
    <row r="32815" spans="3:4" ht="15" hidden="1" customHeight="1" x14ac:dyDescent="0.25">
      <c r="C32815" s="160" t="s">
        <v>550</v>
      </c>
      <c r="D32815" s="161">
        <v>433.11</v>
      </c>
    </row>
    <row r="32816" spans="3:4" ht="15" hidden="1" customHeight="1" x14ac:dyDescent="0.25">
      <c r="C32816" s="158" t="s">
        <v>308</v>
      </c>
      <c r="D32816" s="159">
        <v>431.02</v>
      </c>
    </row>
    <row r="32817" spans="3:4" ht="15" hidden="1" customHeight="1" x14ac:dyDescent="0.25">
      <c r="C32817" s="160" t="s">
        <v>307</v>
      </c>
      <c r="D32817" s="161">
        <v>474.99</v>
      </c>
    </row>
    <row r="32818" spans="3:4" ht="15" hidden="1" customHeight="1" x14ac:dyDescent="0.25">
      <c r="C32818" s="158" t="s">
        <v>558</v>
      </c>
      <c r="D32818" s="159">
        <v>493.19</v>
      </c>
    </row>
    <row r="32819" spans="3:4" ht="15" hidden="1" customHeight="1" x14ac:dyDescent="0.25">
      <c r="C32819" s="160" t="s">
        <v>546</v>
      </c>
      <c r="D32819" s="161">
        <v>1135.47</v>
      </c>
    </row>
    <row r="32820" spans="3:4" ht="15" hidden="1" customHeight="1" x14ac:dyDescent="0.25">
      <c r="C32820" s="158" t="s">
        <v>309</v>
      </c>
      <c r="D32820" s="159">
        <v>242.33</v>
      </c>
    </row>
    <row r="32821" spans="3:4" ht="15" hidden="1" customHeight="1" x14ac:dyDescent="0.25">
      <c r="C32821" s="160" t="s">
        <v>555</v>
      </c>
      <c r="D32821" s="161">
        <v>187.59</v>
      </c>
    </row>
    <row r="32822" spans="3:4" ht="15" hidden="1" customHeight="1" x14ac:dyDescent="0.25">
      <c r="C32822" s="158" t="s">
        <v>541</v>
      </c>
      <c r="D32822" s="159">
        <v>384.98</v>
      </c>
    </row>
    <row r="32823" spans="3:4" ht="15" hidden="1" customHeight="1" x14ac:dyDescent="0.25">
      <c r="C32823" s="160" t="s">
        <v>545</v>
      </c>
      <c r="D32823" s="161">
        <v>1221</v>
      </c>
    </row>
    <row r="32824" spans="3:4" ht="15" hidden="1" customHeight="1" x14ac:dyDescent="0.25">
      <c r="C32824" s="158" t="s">
        <v>308</v>
      </c>
      <c r="D32824" s="159">
        <v>127.21</v>
      </c>
    </row>
    <row r="32825" spans="3:4" ht="15" hidden="1" customHeight="1" x14ac:dyDescent="0.25">
      <c r="C32825" s="160" t="s">
        <v>539</v>
      </c>
      <c r="D32825" s="161">
        <v>345.55</v>
      </c>
    </row>
    <row r="32826" spans="3:4" ht="15" hidden="1" customHeight="1" x14ac:dyDescent="0.25">
      <c r="C32826" s="158" t="s">
        <v>543</v>
      </c>
      <c r="D32826" s="159">
        <v>1106.3399999999999</v>
      </c>
    </row>
    <row r="32827" spans="3:4" ht="15" hidden="1" customHeight="1" x14ac:dyDescent="0.25">
      <c r="C32827" s="160" t="s">
        <v>539</v>
      </c>
      <c r="D32827" s="161">
        <v>90.49</v>
      </c>
    </row>
    <row r="32828" spans="3:4" ht="15" hidden="1" customHeight="1" x14ac:dyDescent="0.25">
      <c r="C32828" s="158" t="s">
        <v>550</v>
      </c>
      <c r="D32828" s="159">
        <v>1005.24</v>
      </c>
    </row>
    <row r="32829" spans="3:4" ht="15" hidden="1" customHeight="1" x14ac:dyDescent="0.25">
      <c r="C32829" s="160" t="s">
        <v>549</v>
      </c>
      <c r="D32829" s="161">
        <v>1293.92</v>
      </c>
    </row>
    <row r="32830" spans="3:4" ht="15" hidden="1" customHeight="1" x14ac:dyDescent="0.25">
      <c r="C32830" s="158" t="s">
        <v>552</v>
      </c>
      <c r="D32830" s="159">
        <v>167.37</v>
      </c>
    </row>
    <row r="32831" spans="3:4" ht="15" hidden="1" customHeight="1" x14ac:dyDescent="0.25">
      <c r="C32831" s="160" t="s">
        <v>309</v>
      </c>
      <c r="D32831" s="161">
        <v>764.54</v>
      </c>
    </row>
    <row r="32832" spans="3:4" ht="15" hidden="1" customHeight="1" x14ac:dyDescent="0.25">
      <c r="C32832" s="158" t="s">
        <v>549</v>
      </c>
      <c r="D32832" s="159">
        <v>658.08</v>
      </c>
    </row>
    <row r="32833" spans="3:4" ht="15" hidden="1" customHeight="1" x14ac:dyDescent="0.25">
      <c r="C32833" s="160" t="s">
        <v>307</v>
      </c>
      <c r="D32833" s="161">
        <v>1075.51</v>
      </c>
    </row>
    <row r="32834" spans="3:4" ht="15" hidden="1" customHeight="1" x14ac:dyDescent="0.25">
      <c r="C32834" s="158" t="s">
        <v>549</v>
      </c>
      <c r="D32834" s="159">
        <v>190.09</v>
      </c>
    </row>
    <row r="32835" spans="3:4" ht="15" hidden="1" customHeight="1" x14ac:dyDescent="0.25">
      <c r="C32835" s="160" t="s">
        <v>556</v>
      </c>
      <c r="D32835" s="161">
        <v>1215.6300000000001</v>
      </c>
    </row>
    <row r="32836" spans="3:4" ht="15" hidden="1" customHeight="1" x14ac:dyDescent="0.25">
      <c r="C32836" s="158" t="s">
        <v>308</v>
      </c>
      <c r="D32836" s="159">
        <v>569.89</v>
      </c>
    </row>
    <row r="32837" spans="3:4" ht="15" hidden="1" customHeight="1" x14ac:dyDescent="0.25">
      <c r="C32837" s="160" t="s">
        <v>549</v>
      </c>
      <c r="D32837" s="161">
        <v>659.75</v>
      </c>
    </row>
    <row r="32838" spans="3:4" ht="15" hidden="1" customHeight="1" x14ac:dyDescent="0.25">
      <c r="C32838" s="158" t="s">
        <v>554</v>
      </c>
      <c r="D32838" s="159">
        <v>843.56</v>
      </c>
    </row>
    <row r="32839" spans="3:4" ht="15" hidden="1" customHeight="1" x14ac:dyDescent="0.25">
      <c r="C32839" s="160" t="s">
        <v>309</v>
      </c>
      <c r="D32839" s="161">
        <v>201.44</v>
      </c>
    </row>
    <row r="32840" spans="3:4" ht="15" hidden="1" customHeight="1" x14ac:dyDescent="0.25">
      <c r="C32840" s="158" t="s">
        <v>554</v>
      </c>
      <c r="D32840" s="159">
        <v>589.79</v>
      </c>
    </row>
    <row r="32841" spans="3:4" ht="15" hidden="1" customHeight="1" x14ac:dyDescent="0.25">
      <c r="C32841" s="160" t="s">
        <v>309</v>
      </c>
      <c r="D32841" s="161">
        <v>826.75</v>
      </c>
    </row>
    <row r="32842" spans="3:4" ht="15" hidden="1" customHeight="1" x14ac:dyDescent="0.25">
      <c r="C32842" s="158" t="s">
        <v>550</v>
      </c>
      <c r="D32842" s="159">
        <v>589</v>
      </c>
    </row>
    <row r="32843" spans="3:4" ht="15" hidden="1" customHeight="1" x14ac:dyDescent="0.25">
      <c r="C32843" s="160" t="s">
        <v>546</v>
      </c>
      <c r="D32843" s="161">
        <v>618.45000000000005</v>
      </c>
    </row>
    <row r="32844" spans="3:4" ht="15" hidden="1" customHeight="1" x14ac:dyDescent="0.25">
      <c r="C32844" s="158" t="s">
        <v>539</v>
      </c>
      <c r="D32844" s="159">
        <v>484.27</v>
      </c>
    </row>
    <row r="32845" spans="3:4" ht="15" hidden="1" customHeight="1" x14ac:dyDescent="0.25">
      <c r="C32845" s="160" t="s">
        <v>553</v>
      </c>
      <c r="D32845" s="161">
        <v>767.62</v>
      </c>
    </row>
    <row r="32846" spans="3:4" ht="15" hidden="1" customHeight="1" x14ac:dyDescent="0.25">
      <c r="C32846" s="158" t="s">
        <v>307</v>
      </c>
      <c r="D32846" s="159">
        <v>1197.7</v>
      </c>
    </row>
    <row r="32847" spans="3:4" ht="15" hidden="1" customHeight="1" x14ac:dyDescent="0.25">
      <c r="C32847" s="160" t="s">
        <v>541</v>
      </c>
      <c r="D32847" s="161">
        <v>1148.05</v>
      </c>
    </row>
    <row r="32848" spans="3:4" ht="15" hidden="1" customHeight="1" x14ac:dyDescent="0.25">
      <c r="C32848" s="158" t="s">
        <v>543</v>
      </c>
      <c r="D32848" s="159">
        <v>249.11</v>
      </c>
    </row>
    <row r="32849" spans="3:4" ht="15" hidden="1" customHeight="1" x14ac:dyDescent="0.25">
      <c r="C32849" s="160" t="s">
        <v>309</v>
      </c>
      <c r="D32849" s="161">
        <v>1248.8800000000001</v>
      </c>
    </row>
    <row r="32850" spans="3:4" ht="15" hidden="1" customHeight="1" x14ac:dyDescent="0.25">
      <c r="C32850" s="158" t="s">
        <v>549</v>
      </c>
      <c r="D32850" s="159">
        <v>898.73</v>
      </c>
    </row>
    <row r="32851" spans="3:4" ht="15" hidden="1" customHeight="1" x14ac:dyDescent="0.25">
      <c r="C32851" s="160" t="s">
        <v>551</v>
      </c>
      <c r="D32851" s="161">
        <v>849.54</v>
      </c>
    </row>
    <row r="32852" spans="3:4" ht="15" hidden="1" customHeight="1" x14ac:dyDescent="0.25">
      <c r="C32852" s="158" t="s">
        <v>547</v>
      </c>
      <c r="D32852" s="159">
        <v>377.96</v>
      </c>
    </row>
    <row r="32853" spans="3:4" ht="15" hidden="1" customHeight="1" x14ac:dyDescent="0.25">
      <c r="C32853" s="160" t="s">
        <v>308</v>
      </c>
      <c r="D32853" s="161">
        <v>72.69</v>
      </c>
    </row>
    <row r="32854" spans="3:4" ht="15" hidden="1" customHeight="1" x14ac:dyDescent="0.25">
      <c r="C32854" s="158" t="s">
        <v>544</v>
      </c>
      <c r="D32854" s="159">
        <v>190.87</v>
      </c>
    </row>
    <row r="32855" spans="3:4" ht="15" hidden="1" customHeight="1" x14ac:dyDescent="0.25">
      <c r="C32855" s="160" t="s">
        <v>543</v>
      </c>
      <c r="D32855" s="161">
        <v>296.45</v>
      </c>
    </row>
    <row r="32856" spans="3:4" ht="15" hidden="1" customHeight="1" x14ac:dyDescent="0.25">
      <c r="C32856" s="158" t="s">
        <v>543</v>
      </c>
      <c r="D32856" s="159">
        <v>933.47</v>
      </c>
    </row>
    <row r="32857" spans="3:4" ht="15" hidden="1" customHeight="1" x14ac:dyDescent="0.25">
      <c r="C32857" s="160" t="s">
        <v>558</v>
      </c>
      <c r="D32857" s="161">
        <v>733.03</v>
      </c>
    </row>
    <row r="32858" spans="3:4" ht="15" hidden="1" customHeight="1" x14ac:dyDescent="0.25">
      <c r="C32858" s="158" t="s">
        <v>547</v>
      </c>
      <c r="D32858" s="159">
        <v>28.95</v>
      </c>
    </row>
    <row r="32859" spans="3:4" ht="15" hidden="1" customHeight="1" x14ac:dyDescent="0.25">
      <c r="C32859" s="160" t="s">
        <v>551</v>
      </c>
      <c r="D32859" s="161">
        <v>276.95</v>
      </c>
    </row>
    <row r="32860" spans="3:4" ht="15" hidden="1" customHeight="1" x14ac:dyDescent="0.25">
      <c r="C32860" s="158" t="s">
        <v>547</v>
      </c>
      <c r="D32860" s="159">
        <v>1091.8</v>
      </c>
    </row>
    <row r="32861" spans="3:4" ht="15" hidden="1" customHeight="1" x14ac:dyDescent="0.25">
      <c r="C32861" s="160" t="s">
        <v>549</v>
      </c>
      <c r="D32861" s="161">
        <v>560.92999999999995</v>
      </c>
    </row>
    <row r="32862" spans="3:4" ht="15" hidden="1" customHeight="1" x14ac:dyDescent="0.25">
      <c r="C32862" s="158" t="s">
        <v>545</v>
      </c>
      <c r="D32862" s="159">
        <v>292.82</v>
      </c>
    </row>
    <row r="32863" spans="3:4" ht="15" hidden="1" customHeight="1" x14ac:dyDescent="0.25">
      <c r="C32863" s="160" t="s">
        <v>551</v>
      </c>
      <c r="D32863" s="161">
        <v>1218.21</v>
      </c>
    </row>
    <row r="32864" spans="3:4" ht="15" hidden="1" customHeight="1" x14ac:dyDescent="0.25">
      <c r="C32864" s="158" t="s">
        <v>307</v>
      </c>
      <c r="D32864" s="159">
        <v>141.91999999999999</v>
      </c>
    </row>
    <row r="32865" spans="3:4" ht="15" hidden="1" customHeight="1" x14ac:dyDescent="0.25">
      <c r="C32865" s="160" t="s">
        <v>552</v>
      </c>
      <c r="D32865" s="161">
        <v>360.12</v>
      </c>
    </row>
    <row r="32866" spans="3:4" ht="15" hidden="1" customHeight="1" x14ac:dyDescent="0.25">
      <c r="C32866" s="158" t="s">
        <v>309</v>
      </c>
      <c r="D32866" s="159">
        <v>325.36</v>
      </c>
    </row>
    <row r="32867" spans="3:4" ht="15" hidden="1" customHeight="1" x14ac:dyDescent="0.25">
      <c r="C32867" s="160" t="s">
        <v>549</v>
      </c>
      <c r="D32867" s="161">
        <v>1156.96</v>
      </c>
    </row>
    <row r="32868" spans="3:4" ht="15" hidden="1" customHeight="1" x14ac:dyDescent="0.25">
      <c r="C32868" s="158" t="s">
        <v>546</v>
      </c>
      <c r="D32868" s="159">
        <v>286.16000000000003</v>
      </c>
    </row>
    <row r="32869" spans="3:4" ht="15" hidden="1" customHeight="1" x14ac:dyDescent="0.25">
      <c r="C32869" s="160" t="s">
        <v>309</v>
      </c>
      <c r="D32869" s="161">
        <v>508.47</v>
      </c>
    </row>
    <row r="32870" spans="3:4" ht="15" hidden="1" customHeight="1" x14ac:dyDescent="0.25">
      <c r="C32870" s="158" t="s">
        <v>547</v>
      </c>
      <c r="D32870" s="159">
        <v>745.55</v>
      </c>
    </row>
    <row r="32871" spans="3:4" ht="15" hidden="1" customHeight="1" x14ac:dyDescent="0.25">
      <c r="C32871" s="160" t="s">
        <v>547</v>
      </c>
      <c r="D32871" s="161">
        <v>1005.98</v>
      </c>
    </row>
    <row r="32872" spans="3:4" ht="15" hidden="1" customHeight="1" x14ac:dyDescent="0.25">
      <c r="C32872" s="158" t="s">
        <v>543</v>
      </c>
      <c r="D32872" s="159">
        <v>461.88</v>
      </c>
    </row>
    <row r="32873" spans="3:4" ht="15" hidden="1" customHeight="1" x14ac:dyDescent="0.25">
      <c r="C32873" s="160" t="s">
        <v>312</v>
      </c>
      <c r="D32873" s="161">
        <v>156.68</v>
      </c>
    </row>
    <row r="32874" spans="3:4" ht="15" hidden="1" customHeight="1" x14ac:dyDescent="0.25">
      <c r="C32874" s="158" t="s">
        <v>309</v>
      </c>
      <c r="D32874" s="159">
        <v>638.09</v>
      </c>
    </row>
    <row r="32875" spans="3:4" ht="15" hidden="1" customHeight="1" x14ac:dyDescent="0.25">
      <c r="C32875" s="160" t="s">
        <v>539</v>
      </c>
      <c r="D32875" s="161">
        <v>905.57</v>
      </c>
    </row>
    <row r="32876" spans="3:4" ht="15" hidden="1" customHeight="1" x14ac:dyDescent="0.25">
      <c r="C32876" s="158" t="s">
        <v>553</v>
      </c>
      <c r="D32876" s="159">
        <v>666.3</v>
      </c>
    </row>
    <row r="32877" spans="3:4" ht="15" hidden="1" customHeight="1" x14ac:dyDescent="0.25">
      <c r="C32877" s="160" t="s">
        <v>308</v>
      </c>
      <c r="D32877" s="161">
        <v>1187.93</v>
      </c>
    </row>
    <row r="32878" spans="3:4" ht="15" hidden="1" customHeight="1" x14ac:dyDescent="0.25">
      <c r="C32878" s="158" t="s">
        <v>312</v>
      </c>
      <c r="D32878" s="159">
        <v>458.84</v>
      </c>
    </row>
    <row r="32879" spans="3:4" ht="15" hidden="1" customHeight="1" x14ac:dyDescent="0.25">
      <c r="C32879" s="160" t="s">
        <v>552</v>
      </c>
      <c r="D32879" s="161">
        <v>902.57</v>
      </c>
    </row>
    <row r="32880" spans="3:4" ht="15" hidden="1" customHeight="1" x14ac:dyDescent="0.25">
      <c r="C32880" s="158" t="s">
        <v>558</v>
      </c>
      <c r="D32880" s="159">
        <v>380.34</v>
      </c>
    </row>
    <row r="32881" spans="3:4" ht="15" hidden="1" customHeight="1" x14ac:dyDescent="0.25">
      <c r="C32881" s="160" t="s">
        <v>540</v>
      </c>
      <c r="D32881" s="161">
        <v>891.62</v>
      </c>
    </row>
    <row r="32882" spans="3:4" ht="15" hidden="1" customHeight="1" x14ac:dyDescent="0.25">
      <c r="C32882" s="158" t="s">
        <v>558</v>
      </c>
      <c r="D32882" s="159">
        <v>699.59</v>
      </c>
    </row>
    <row r="32883" spans="3:4" ht="15" hidden="1" customHeight="1" x14ac:dyDescent="0.25">
      <c r="C32883" s="160" t="s">
        <v>540</v>
      </c>
      <c r="D32883" s="161">
        <v>192.64</v>
      </c>
    </row>
    <row r="32884" spans="3:4" ht="15" hidden="1" customHeight="1" x14ac:dyDescent="0.25">
      <c r="C32884" s="158" t="s">
        <v>308</v>
      </c>
      <c r="D32884" s="159">
        <v>990.08</v>
      </c>
    </row>
    <row r="32885" spans="3:4" ht="15" hidden="1" customHeight="1" x14ac:dyDescent="0.25">
      <c r="C32885" s="160" t="s">
        <v>312</v>
      </c>
      <c r="D32885" s="161">
        <v>1228.43</v>
      </c>
    </row>
    <row r="32886" spans="3:4" ht="15" hidden="1" customHeight="1" x14ac:dyDescent="0.25">
      <c r="C32886" s="158" t="s">
        <v>539</v>
      </c>
      <c r="D32886" s="159">
        <v>607.70000000000005</v>
      </c>
    </row>
    <row r="32887" spans="3:4" ht="15" hidden="1" customHeight="1" x14ac:dyDescent="0.25">
      <c r="C32887" s="160" t="s">
        <v>307</v>
      </c>
      <c r="D32887" s="161">
        <v>1227.93</v>
      </c>
    </row>
    <row r="32888" spans="3:4" ht="15" hidden="1" customHeight="1" x14ac:dyDescent="0.25">
      <c r="C32888" s="158" t="s">
        <v>312</v>
      </c>
      <c r="D32888" s="159">
        <v>1024.8</v>
      </c>
    </row>
    <row r="32889" spans="3:4" ht="15" hidden="1" customHeight="1" x14ac:dyDescent="0.25">
      <c r="C32889" s="160" t="s">
        <v>307</v>
      </c>
      <c r="D32889" s="161">
        <v>845.09</v>
      </c>
    </row>
    <row r="32890" spans="3:4" ht="15" hidden="1" customHeight="1" x14ac:dyDescent="0.25">
      <c r="C32890" s="158" t="s">
        <v>552</v>
      </c>
      <c r="D32890" s="159">
        <v>1279.52</v>
      </c>
    </row>
    <row r="32891" spans="3:4" ht="15" hidden="1" customHeight="1" x14ac:dyDescent="0.25">
      <c r="C32891" s="160" t="s">
        <v>312</v>
      </c>
      <c r="D32891" s="161">
        <v>832.24</v>
      </c>
    </row>
    <row r="32892" spans="3:4" ht="15" hidden="1" customHeight="1" x14ac:dyDescent="0.25">
      <c r="C32892" s="158" t="s">
        <v>542</v>
      </c>
      <c r="D32892" s="159">
        <v>288.08999999999997</v>
      </c>
    </row>
    <row r="32893" spans="3:4" ht="15" hidden="1" customHeight="1" x14ac:dyDescent="0.25">
      <c r="C32893" s="160" t="s">
        <v>312</v>
      </c>
      <c r="D32893" s="161">
        <v>349.2</v>
      </c>
    </row>
    <row r="32894" spans="3:4" ht="15" hidden="1" customHeight="1" x14ac:dyDescent="0.25">
      <c r="C32894" s="158" t="s">
        <v>557</v>
      </c>
      <c r="D32894" s="159">
        <v>193.56</v>
      </c>
    </row>
    <row r="32895" spans="3:4" ht="15" hidden="1" customHeight="1" x14ac:dyDescent="0.25">
      <c r="C32895" s="160" t="s">
        <v>547</v>
      </c>
      <c r="D32895" s="161">
        <v>756.02</v>
      </c>
    </row>
    <row r="32896" spans="3:4" ht="15" hidden="1" customHeight="1" x14ac:dyDescent="0.25">
      <c r="C32896" s="158" t="s">
        <v>543</v>
      </c>
      <c r="D32896" s="159">
        <v>852.07</v>
      </c>
    </row>
    <row r="32897" spans="3:4" ht="15" hidden="1" customHeight="1" x14ac:dyDescent="0.25">
      <c r="C32897" s="160" t="s">
        <v>558</v>
      </c>
      <c r="D32897" s="161">
        <v>642.29</v>
      </c>
    </row>
    <row r="32898" spans="3:4" ht="15" hidden="1" customHeight="1" x14ac:dyDescent="0.25">
      <c r="C32898" s="158" t="s">
        <v>312</v>
      </c>
      <c r="D32898" s="159">
        <v>1028.3499999999999</v>
      </c>
    </row>
    <row r="32899" spans="3:4" ht="15" hidden="1" customHeight="1" x14ac:dyDescent="0.25">
      <c r="C32899" s="160" t="s">
        <v>540</v>
      </c>
      <c r="D32899" s="161">
        <v>1146.3699999999999</v>
      </c>
    </row>
    <row r="32900" spans="3:4" ht="15" hidden="1" customHeight="1" x14ac:dyDescent="0.25">
      <c r="C32900" s="158" t="s">
        <v>554</v>
      </c>
      <c r="D32900" s="159">
        <v>645.82000000000005</v>
      </c>
    </row>
    <row r="32901" spans="3:4" ht="15" hidden="1" customHeight="1" x14ac:dyDescent="0.25">
      <c r="C32901" s="160" t="s">
        <v>548</v>
      </c>
      <c r="D32901" s="161">
        <v>25.32</v>
      </c>
    </row>
    <row r="32902" spans="3:4" ht="15" hidden="1" customHeight="1" x14ac:dyDescent="0.25">
      <c r="C32902" s="158" t="s">
        <v>545</v>
      </c>
      <c r="D32902" s="159">
        <v>1066.83</v>
      </c>
    </row>
    <row r="32903" spans="3:4" ht="15" hidden="1" customHeight="1" x14ac:dyDescent="0.25">
      <c r="C32903" s="160" t="s">
        <v>307</v>
      </c>
      <c r="D32903" s="161">
        <v>1071.79</v>
      </c>
    </row>
    <row r="32904" spans="3:4" ht="15" hidden="1" customHeight="1" x14ac:dyDescent="0.25">
      <c r="C32904" s="158" t="s">
        <v>539</v>
      </c>
      <c r="D32904" s="159">
        <v>639.69000000000005</v>
      </c>
    </row>
    <row r="32905" spans="3:4" ht="15" hidden="1" customHeight="1" x14ac:dyDescent="0.25">
      <c r="C32905" s="160" t="s">
        <v>542</v>
      </c>
      <c r="D32905" s="161">
        <v>150.30000000000001</v>
      </c>
    </row>
    <row r="32906" spans="3:4" ht="15" hidden="1" customHeight="1" x14ac:dyDescent="0.25">
      <c r="C32906" s="158" t="s">
        <v>552</v>
      </c>
      <c r="D32906" s="159">
        <v>165.66</v>
      </c>
    </row>
    <row r="32907" spans="3:4" ht="15" hidden="1" customHeight="1" x14ac:dyDescent="0.25">
      <c r="C32907" s="160" t="s">
        <v>307</v>
      </c>
      <c r="D32907" s="161">
        <v>936.69</v>
      </c>
    </row>
    <row r="32908" spans="3:4" ht="15" hidden="1" customHeight="1" x14ac:dyDescent="0.25">
      <c r="C32908" s="158" t="s">
        <v>551</v>
      </c>
      <c r="D32908" s="159">
        <v>899.17</v>
      </c>
    </row>
    <row r="32909" spans="3:4" ht="15" hidden="1" customHeight="1" x14ac:dyDescent="0.25">
      <c r="C32909" s="160" t="s">
        <v>549</v>
      </c>
      <c r="D32909" s="161">
        <v>302.77</v>
      </c>
    </row>
    <row r="32910" spans="3:4" ht="15" hidden="1" customHeight="1" x14ac:dyDescent="0.25">
      <c r="C32910" s="158" t="s">
        <v>558</v>
      </c>
      <c r="D32910" s="159">
        <v>901.1</v>
      </c>
    </row>
    <row r="32911" spans="3:4" ht="15" hidden="1" customHeight="1" x14ac:dyDescent="0.25">
      <c r="C32911" s="160" t="s">
        <v>307</v>
      </c>
      <c r="D32911" s="161">
        <v>457.25</v>
      </c>
    </row>
    <row r="32912" spans="3:4" ht="15" hidden="1" customHeight="1" x14ac:dyDescent="0.25">
      <c r="C32912" s="158" t="s">
        <v>549</v>
      </c>
      <c r="D32912" s="159">
        <v>969.8</v>
      </c>
    </row>
    <row r="32913" spans="3:4" ht="15" hidden="1" customHeight="1" x14ac:dyDescent="0.25">
      <c r="C32913" s="160" t="s">
        <v>309</v>
      </c>
      <c r="D32913" s="161">
        <v>538.80999999999995</v>
      </c>
    </row>
    <row r="32914" spans="3:4" ht="15" hidden="1" customHeight="1" x14ac:dyDescent="0.25">
      <c r="C32914" s="158" t="s">
        <v>554</v>
      </c>
      <c r="D32914" s="159">
        <v>827.62</v>
      </c>
    </row>
    <row r="32915" spans="3:4" ht="15" hidden="1" customHeight="1" x14ac:dyDescent="0.25">
      <c r="C32915" s="160" t="s">
        <v>553</v>
      </c>
      <c r="D32915" s="161">
        <v>759.79</v>
      </c>
    </row>
    <row r="32916" spans="3:4" ht="15" hidden="1" customHeight="1" x14ac:dyDescent="0.25">
      <c r="C32916" s="158" t="s">
        <v>539</v>
      </c>
      <c r="D32916" s="159">
        <v>604.22</v>
      </c>
    </row>
    <row r="32917" spans="3:4" ht="15" hidden="1" customHeight="1" x14ac:dyDescent="0.25">
      <c r="C32917" s="160" t="s">
        <v>540</v>
      </c>
      <c r="D32917" s="161">
        <v>953.66</v>
      </c>
    </row>
    <row r="32918" spans="3:4" ht="15" hidden="1" customHeight="1" x14ac:dyDescent="0.25">
      <c r="C32918" s="158" t="s">
        <v>557</v>
      </c>
      <c r="D32918" s="159">
        <v>490.44</v>
      </c>
    </row>
    <row r="32919" spans="3:4" ht="15" hidden="1" customHeight="1" x14ac:dyDescent="0.25">
      <c r="C32919" s="160" t="s">
        <v>545</v>
      </c>
      <c r="D32919" s="161">
        <v>710.45</v>
      </c>
    </row>
    <row r="32920" spans="3:4" ht="15" hidden="1" customHeight="1" x14ac:dyDescent="0.25">
      <c r="C32920" s="158" t="s">
        <v>542</v>
      </c>
      <c r="D32920" s="159">
        <v>1240.6300000000001</v>
      </c>
    </row>
    <row r="32921" spans="3:4" ht="15" hidden="1" customHeight="1" x14ac:dyDescent="0.25">
      <c r="C32921" s="160" t="s">
        <v>553</v>
      </c>
      <c r="D32921" s="161">
        <v>286.49</v>
      </c>
    </row>
    <row r="32922" spans="3:4" ht="15" hidden="1" customHeight="1" x14ac:dyDescent="0.25">
      <c r="C32922" s="158" t="s">
        <v>543</v>
      </c>
      <c r="D32922" s="159">
        <v>151.78</v>
      </c>
    </row>
    <row r="32923" spans="3:4" ht="15" hidden="1" customHeight="1" x14ac:dyDescent="0.25">
      <c r="C32923" s="160" t="s">
        <v>308</v>
      </c>
      <c r="D32923" s="161">
        <v>540.76</v>
      </c>
    </row>
    <row r="32924" spans="3:4" ht="15" hidden="1" customHeight="1" x14ac:dyDescent="0.25">
      <c r="C32924" s="158" t="s">
        <v>539</v>
      </c>
      <c r="D32924" s="159">
        <v>206.72</v>
      </c>
    </row>
    <row r="32925" spans="3:4" ht="15" hidden="1" customHeight="1" x14ac:dyDescent="0.25">
      <c r="C32925" s="160" t="s">
        <v>549</v>
      </c>
      <c r="D32925" s="161">
        <v>220.69</v>
      </c>
    </row>
    <row r="32926" spans="3:4" ht="15" hidden="1" customHeight="1" x14ac:dyDescent="0.25">
      <c r="C32926" s="158" t="s">
        <v>539</v>
      </c>
      <c r="D32926" s="159">
        <v>424.04</v>
      </c>
    </row>
    <row r="32927" spans="3:4" ht="15" hidden="1" customHeight="1" x14ac:dyDescent="0.25">
      <c r="C32927" s="160" t="s">
        <v>542</v>
      </c>
      <c r="D32927" s="161">
        <v>797.39</v>
      </c>
    </row>
    <row r="32928" spans="3:4" ht="15" hidden="1" customHeight="1" x14ac:dyDescent="0.25">
      <c r="C32928" s="158" t="s">
        <v>308</v>
      </c>
      <c r="D32928" s="159">
        <v>396.37</v>
      </c>
    </row>
    <row r="32929" spans="3:4" ht="15" hidden="1" customHeight="1" x14ac:dyDescent="0.25">
      <c r="C32929" s="160" t="s">
        <v>308</v>
      </c>
      <c r="D32929" s="161">
        <v>828.27</v>
      </c>
    </row>
    <row r="32930" spans="3:4" ht="15" hidden="1" customHeight="1" x14ac:dyDescent="0.25">
      <c r="C32930" s="158" t="s">
        <v>543</v>
      </c>
      <c r="D32930" s="159">
        <v>389.62</v>
      </c>
    </row>
    <row r="32931" spans="3:4" ht="15" hidden="1" customHeight="1" x14ac:dyDescent="0.25">
      <c r="C32931" s="160" t="s">
        <v>308</v>
      </c>
      <c r="D32931" s="161">
        <v>1028.43</v>
      </c>
    </row>
    <row r="32932" spans="3:4" ht="15" hidden="1" customHeight="1" x14ac:dyDescent="0.25">
      <c r="C32932" s="158" t="s">
        <v>552</v>
      </c>
      <c r="D32932" s="159">
        <v>952.98</v>
      </c>
    </row>
    <row r="32933" spans="3:4" ht="15" hidden="1" customHeight="1" x14ac:dyDescent="0.25">
      <c r="C32933" s="160" t="s">
        <v>549</v>
      </c>
      <c r="D32933" s="161">
        <v>559.54999999999995</v>
      </c>
    </row>
    <row r="32934" spans="3:4" ht="15" hidden="1" customHeight="1" x14ac:dyDescent="0.25">
      <c r="C32934" s="158" t="s">
        <v>553</v>
      </c>
      <c r="D32934" s="159">
        <v>1112.29</v>
      </c>
    </row>
    <row r="32935" spans="3:4" ht="15" hidden="1" customHeight="1" x14ac:dyDescent="0.25">
      <c r="C32935" s="160" t="s">
        <v>552</v>
      </c>
      <c r="D32935" s="161">
        <v>914.21</v>
      </c>
    </row>
    <row r="32936" spans="3:4" ht="15" hidden="1" customHeight="1" x14ac:dyDescent="0.25">
      <c r="C32936" s="158" t="s">
        <v>539</v>
      </c>
      <c r="D32936" s="159">
        <v>762.77</v>
      </c>
    </row>
    <row r="32937" spans="3:4" ht="15" hidden="1" customHeight="1" x14ac:dyDescent="0.25">
      <c r="C32937" s="160" t="s">
        <v>549</v>
      </c>
      <c r="D32937" s="161">
        <v>826.62</v>
      </c>
    </row>
    <row r="32938" spans="3:4" ht="15" hidden="1" customHeight="1" x14ac:dyDescent="0.25">
      <c r="C32938" s="158" t="s">
        <v>308</v>
      </c>
      <c r="D32938" s="159">
        <v>603.23</v>
      </c>
    </row>
    <row r="32939" spans="3:4" ht="15" hidden="1" customHeight="1" x14ac:dyDescent="0.25">
      <c r="C32939" s="160" t="s">
        <v>543</v>
      </c>
      <c r="D32939" s="161">
        <v>387.94</v>
      </c>
    </row>
    <row r="32940" spans="3:4" ht="15" hidden="1" customHeight="1" x14ac:dyDescent="0.25">
      <c r="C32940" s="158" t="s">
        <v>546</v>
      </c>
      <c r="D32940" s="159">
        <v>737.44</v>
      </c>
    </row>
    <row r="32941" spans="3:4" ht="15" hidden="1" customHeight="1" x14ac:dyDescent="0.25">
      <c r="C32941" s="160" t="s">
        <v>546</v>
      </c>
      <c r="D32941" s="161">
        <v>353.67</v>
      </c>
    </row>
    <row r="32942" spans="3:4" ht="15" hidden="1" customHeight="1" x14ac:dyDescent="0.25">
      <c r="C32942" s="158" t="s">
        <v>308</v>
      </c>
      <c r="D32942" s="159">
        <v>952.66</v>
      </c>
    </row>
    <row r="32943" spans="3:4" ht="15" hidden="1" customHeight="1" x14ac:dyDescent="0.25">
      <c r="C32943" s="160" t="s">
        <v>545</v>
      </c>
      <c r="D32943" s="161">
        <v>739</v>
      </c>
    </row>
    <row r="32944" spans="3:4" ht="15" hidden="1" customHeight="1" x14ac:dyDescent="0.25">
      <c r="C32944" s="158" t="s">
        <v>547</v>
      </c>
      <c r="D32944" s="159">
        <v>149.91999999999999</v>
      </c>
    </row>
    <row r="32945" spans="3:4" ht="15" hidden="1" customHeight="1" x14ac:dyDescent="0.25">
      <c r="C32945" s="160" t="s">
        <v>309</v>
      </c>
      <c r="D32945" s="161">
        <v>1173.96</v>
      </c>
    </row>
    <row r="32946" spans="3:4" ht="15" hidden="1" customHeight="1" x14ac:dyDescent="0.25">
      <c r="C32946" s="158" t="s">
        <v>543</v>
      </c>
      <c r="D32946" s="159">
        <v>193.53</v>
      </c>
    </row>
    <row r="32947" spans="3:4" ht="15" hidden="1" customHeight="1" x14ac:dyDescent="0.25">
      <c r="C32947" s="160" t="s">
        <v>308</v>
      </c>
      <c r="D32947" s="161">
        <v>541.04999999999995</v>
      </c>
    </row>
    <row r="32948" spans="3:4" ht="15" hidden="1" customHeight="1" x14ac:dyDescent="0.25">
      <c r="C32948" s="158" t="s">
        <v>540</v>
      </c>
      <c r="D32948" s="159">
        <v>553.59</v>
      </c>
    </row>
    <row r="32949" spans="3:4" ht="15" hidden="1" customHeight="1" x14ac:dyDescent="0.25">
      <c r="C32949" s="160" t="s">
        <v>552</v>
      </c>
      <c r="D32949" s="161">
        <v>301.10000000000002</v>
      </c>
    </row>
    <row r="32950" spans="3:4" ht="15" hidden="1" customHeight="1" x14ac:dyDescent="0.25">
      <c r="C32950" s="158" t="s">
        <v>307</v>
      </c>
      <c r="D32950" s="159">
        <v>596.61</v>
      </c>
    </row>
    <row r="32951" spans="3:4" ht="15" hidden="1" customHeight="1" x14ac:dyDescent="0.25">
      <c r="C32951" s="160" t="s">
        <v>539</v>
      </c>
      <c r="D32951" s="161">
        <v>1248.6199999999999</v>
      </c>
    </row>
    <row r="32952" spans="3:4" ht="15" hidden="1" customHeight="1" x14ac:dyDescent="0.25">
      <c r="C32952" s="158" t="s">
        <v>554</v>
      </c>
      <c r="D32952" s="159">
        <v>592.91999999999996</v>
      </c>
    </row>
    <row r="32953" spans="3:4" ht="15" hidden="1" customHeight="1" x14ac:dyDescent="0.25">
      <c r="C32953" s="160" t="s">
        <v>551</v>
      </c>
      <c r="D32953" s="161">
        <v>446.75</v>
      </c>
    </row>
    <row r="32954" spans="3:4" ht="15" hidden="1" customHeight="1" x14ac:dyDescent="0.25">
      <c r="C32954" s="158" t="s">
        <v>539</v>
      </c>
      <c r="D32954" s="159">
        <v>596.83000000000004</v>
      </c>
    </row>
    <row r="32955" spans="3:4" ht="15" hidden="1" customHeight="1" x14ac:dyDescent="0.25">
      <c r="C32955" s="160" t="s">
        <v>540</v>
      </c>
      <c r="D32955" s="161">
        <v>732.94</v>
      </c>
    </row>
    <row r="32956" spans="3:4" ht="15" hidden="1" customHeight="1" x14ac:dyDescent="0.25">
      <c r="C32956" s="158" t="s">
        <v>540</v>
      </c>
      <c r="D32956" s="159">
        <v>534.91</v>
      </c>
    </row>
    <row r="32957" spans="3:4" ht="15" hidden="1" customHeight="1" x14ac:dyDescent="0.25">
      <c r="C32957" s="160" t="s">
        <v>312</v>
      </c>
      <c r="D32957" s="161">
        <v>1156.1300000000001</v>
      </c>
    </row>
    <row r="32958" spans="3:4" ht="15" hidden="1" customHeight="1" x14ac:dyDescent="0.25">
      <c r="C32958" s="158" t="s">
        <v>307</v>
      </c>
      <c r="D32958" s="159">
        <v>944.42</v>
      </c>
    </row>
    <row r="32959" spans="3:4" ht="15" hidden="1" customHeight="1" x14ac:dyDescent="0.25">
      <c r="C32959" s="160" t="s">
        <v>548</v>
      </c>
      <c r="D32959" s="161">
        <v>864.92</v>
      </c>
    </row>
    <row r="32960" spans="3:4" ht="15" hidden="1" customHeight="1" x14ac:dyDescent="0.25">
      <c r="C32960" s="158" t="s">
        <v>547</v>
      </c>
      <c r="D32960" s="159">
        <v>378.37</v>
      </c>
    </row>
    <row r="32961" spans="3:4" ht="15" hidden="1" customHeight="1" x14ac:dyDescent="0.25">
      <c r="C32961" s="160" t="s">
        <v>308</v>
      </c>
      <c r="D32961" s="161">
        <v>1170.27</v>
      </c>
    </row>
    <row r="32962" spans="3:4" ht="15" hidden="1" customHeight="1" x14ac:dyDescent="0.25">
      <c r="C32962" s="158" t="s">
        <v>540</v>
      </c>
      <c r="D32962" s="159">
        <v>137.01</v>
      </c>
    </row>
    <row r="32963" spans="3:4" ht="15" hidden="1" customHeight="1" x14ac:dyDescent="0.25">
      <c r="C32963" s="160" t="s">
        <v>308</v>
      </c>
      <c r="D32963" s="161">
        <v>664.91</v>
      </c>
    </row>
    <row r="32964" spans="3:4" ht="15" hidden="1" customHeight="1" x14ac:dyDescent="0.25">
      <c r="C32964" s="158" t="s">
        <v>539</v>
      </c>
      <c r="D32964" s="159">
        <v>894.9</v>
      </c>
    </row>
    <row r="32965" spans="3:4" ht="15" hidden="1" customHeight="1" x14ac:dyDescent="0.25">
      <c r="C32965" s="160" t="s">
        <v>546</v>
      </c>
      <c r="D32965" s="161">
        <v>233.27</v>
      </c>
    </row>
    <row r="32966" spans="3:4" ht="15" hidden="1" customHeight="1" x14ac:dyDescent="0.25">
      <c r="C32966" s="158" t="s">
        <v>539</v>
      </c>
      <c r="D32966" s="159">
        <v>469.34</v>
      </c>
    </row>
    <row r="32967" spans="3:4" ht="15" hidden="1" customHeight="1" x14ac:dyDescent="0.25">
      <c r="C32967" s="160" t="s">
        <v>553</v>
      </c>
      <c r="D32967" s="161">
        <v>521.46</v>
      </c>
    </row>
    <row r="32968" spans="3:4" ht="15" hidden="1" customHeight="1" x14ac:dyDescent="0.25">
      <c r="C32968" s="158" t="s">
        <v>554</v>
      </c>
      <c r="D32968" s="159">
        <v>598.95000000000005</v>
      </c>
    </row>
    <row r="32969" spans="3:4" ht="15" hidden="1" customHeight="1" x14ac:dyDescent="0.25">
      <c r="C32969" s="160" t="s">
        <v>553</v>
      </c>
      <c r="D32969" s="161">
        <v>356.32</v>
      </c>
    </row>
    <row r="32970" spans="3:4" ht="15" hidden="1" customHeight="1" x14ac:dyDescent="0.25">
      <c r="C32970" s="158" t="s">
        <v>308</v>
      </c>
      <c r="D32970" s="159">
        <v>1077.7</v>
      </c>
    </row>
    <row r="32971" spans="3:4" ht="15" hidden="1" customHeight="1" x14ac:dyDescent="0.25">
      <c r="C32971" s="160" t="s">
        <v>549</v>
      </c>
      <c r="D32971" s="161">
        <v>380.33</v>
      </c>
    </row>
    <row r="32972" spans="3:4" ht="15" hidden="1" customHeight="1" x14ac:dyDescent="0.25">
      <c r="C32972" s="158" t="s">
        <v>309</v>
      </c>
      <c r="D32972" s="159">
        <v>685.05</v>
      </c>
    </row>
    <row r="32973" spans="3:4" ht="15" hidden="1" customHeight="1" x14ac:dyDescent="0.25">
      <c r="C32973" s="160" t="s">
        <v>541</v>
      </c>
      <c r="D32973" s="161">
        <v>611.41</v>
      </c>
    </row>
    <row r="32974" spans="3:4" ht="15" hidden="1" customHeight="1" x14ac:dyDescent="0.25">
      <c r="C32974" s="158" t="s">
        <v>541</v>
      </c>
      <c r="D32974" s="159">
        <v>773.8</v>
      </c>
    </row>
    <row r="32975" spans="3:4" ht="15" hidden="1" customHeight="1" x14ac:dyDescent="0.25">
      <c r="C32975" s="160" t="s">
        <v>544</v>
      </c>
      <c r="D32975" s="161">
        <v>1184.03</v>
      </c>
    </row>
    <row r="32976" spans="3:4" ht="15" hidden="1" customHeight="1" x14ac:dyDescent="0.25">
      <c r="C32976" s="158" t="s">
        <v>543</v>
      </c>
      <c r="D32976" s="159">
        <v>927.37</v>
      </c>
    </row>
    <row r="32977" spans="3:4" ht="15" hidden="1" customHeight="1" x14ac:dyDescent="0.25">
      <c r="C32977" s="160" t="s">
        <v>539</v>
      </c>
      <c r="D32977" s="161">
        <v>692.07</v>
      </c>
    </row>
    <row r="32978" spans="3:4" ht="15" hidden="1" customHeight="1" x14ac:dyDescent="0.25">
      <c r="C32978" s="158" t="s">
        <v>546</v>
      </c>
      <c r="D32978" s="159">
        <v>303.05</v>
      </c>
    </row>
    <row r="32979" spans="3:4" ht="15" hidden="1" customHeight="1" x14ac:dyDescent="0.25">
      <c r="C32979" s="160" t="s">
        <v>558</v>
      </c>
      <c r="D32979" s="161">
        <v>735.95</v>
      </c>
    </row>
    <row r="32980" spans="3:4" ht="15" hidden="1" customHeight="1" x14ac:dyDescent="0.25">
      <c r="C32980" s="158" t="s">
        <v>546</v>
      </c>
      <c r="D32980" s="159">
        <v>414.26</v>
      </c>
    </row>
    <row r="32981" spans="3:4" ht="15" hidden="1" customHeight="1" x14ac:dyDescent="0.25">
      <c r="C32981" s="160" t="s">
        <v>309</v>
      </c>
      <c r="D32981" s="161">
        <v>817.61</v>
      </c>
    </row>
    <row r="32982" spans="3:4" ht="15" hidden="1" customHeight="1" x14ac:dyDescent="0.25">
      <c r="C32982" s="158" t="s">
        <v>312</v>
      </c>
      <c r="D32982" s="159">
        <v>624.98</v>
      </c>
    </row>
    <row r="32983" spans="3:4" ht="15" hidden="1" customHeight="1" x14ac:dyDescent="0.25">
      <c r="C32983" s="160" t="s">
        <v>307</v>
      </c>
      <c r="D32983" s="161">
        <v>75.73</v>
      </c>
    </row>
    <row r="32984" spans="3:4" ht="15" hidden="1" customHeight="1" x14ac:dyDescent="0.25">
      <c r="C32984" s="158" t="s">
        <v>312</v>
      </c>
      <c r="D32984" s="159">
        <v>1098.06</v>
      </c>
    </row>
    <row r="32985" spans="3:4" ht="15" hidden="1" customHeight="1" x14ac:dyDescent="0.25">
      <c r="C32985" s="160" t="s">
        <v>553</v>
      </c>
      <c r="D32985" s="161">
        <v>1171.93</v>
      </c>
    </row>
    <row r="32986" spans="3:4" ht="15" hidden="1" customHeight="1" x14ac:dyDescent="0.25">
      <c r="C32986" s="158" t="s">
        <v>543</v>
      </c>
      <c r="D32986" s="159">
        <v>356.72</v>
      </c>
    </row>
    <row r="32987" spans="3:4" ht="15" hidden="1" customHeight="1" x14ac:dyDescent="0.25">
      <c r="C32987" s="160" t="s">
        <v>307</v>
      </c>
      <c r="D32987" s="161">
        <v>1070.53</v>
      </c>
    </row>
    <row r="32988" spans="3:4" ht="15" hidden="1" customHeight="1" x14ac:dyDescent="0.25">
      <c r="C32988" s="158" t="s">
        <v>547</v>
      </c>
      <c r="D32988" s="159">
        <v>506.29</v>
      </c>
    </row>
    <row r="32989" spans="3:4" ht="15" hidden="1" customHeight="1" x14ac:dyDescent="0.25">
      <c r="C32989" s="160" t="s">
        <v>539</v>
      </c>
      <c r="D32989" s="161">
        <v>1188.33</v>
      </c>
    </row>
    <row r="32990" spans="3:4" ht="15" hidden="1" customHeight="1" x14ac:dyDescent="0.25">
      <c r="C32990" s="158" t="s">
        <v>308</v>
      </c>
      <c r="D32990" s="159">
        <v>1064.46</v>
      </c>
    </row>
    <row r="32991" spans="3:4" ht="15" hidden="1" customHeight="1" x14ac:dyDescent="0.25">
      <c r="C32991" s="160" t="s">
        <v>546</v>
      </c>
      <c r="D32991" s="161">
        <v>973.34</v>
      </c>
    </row>
    <row r="32992" spans="3:4" ht="15" hidden="1" customHeight="1" x14ac:dyDescent="0.25">
      <c r="C32992" s="158" t="s">
        <v>553</v>
      </c>
      <c r="D32992" s="159">
        <v>504.16</v>
      </c>
    </row>
    <row r="32993" spans="3:4" ht="15" hidden="1" customHeight="1" x14ac:dyDescent="0.25">
      <c r="C32993" s="160" t="s">
        <v>554</v>
      </c>
      <c r="D32993" s="161">
        <v>493.98</v>
      </c>
    </row>
    <row r="32994" spans="3:4" ht="15" hidden="1" customHeight="1" x14ac:dyDescent="0.25">
      <c r="C32994" s="158" t="s">
        <v>308</v>
      </c>
      <c r="D32994" s="159">
        <v>107.83</v>
      </c>
    </row>
    <row r="32995" spans="3:4" ht="15" hidden="1" customHeight="1" x14ac:dyDescent="0.25">
      <c r="C32995" s="160" t="s">
        <v>309</v>
      </c>
      <c r="D32995" s="161">
        <v>162.38</v>
      </c>
    </row>
    <row r="32996" spans="3:4" ht="15" hidden="1" customHeight="1" x14ac:dyDescent="0.25">
      <c r="C32996" s="158" t="s">
        <v>309</v>
      </c>
      <c r="D32996" s="159">
        <v>740.81</v>
      </c>
    </row>
    <row r="32997" spans="3:4" ht="15" hidden="1" customHeight="1" x14ac:dyDescent="0.25">
      <c r="C32997" s="160" t="s">
        <v>309</v>
      </c>
      <c r="D32997" s="161">
        <v>813.94</v>
      </c>
    </row>
    <row r="32998" spans="3:4" ht="15" hidden="1" customHeight="1" x14ac:dyDescent="0.25">
      <c r="C32998" s="158" t="s">
        <v>550</v>
      </c>
      <c r="D32998" s="159">
        <v>294.89999999999998</v>
      </c>
    </row>
    <row r="32999" spans="3:4" ht="15" hidden="1" customHeight="1" x14ac:dyDescent="0.25">
      <c r="C32999" s="160" t="s">
        <v>548</v>
      </c>
      <c r="D32999" s="161">
        <v>651.98</v>
      </c>
    </row>
    <row r="33000" spans="3:4" ht="15" hidden="1" customHeight="1" x14ac:dyDescent="0.25">
      <c r="C33000" s="158" t="s">
        <v>309</v>
      </c>
      <c r="D33000" s="159">
        <v>317.52999999999997</v>
      </c>
    </row>
    <row r="33001" spans="3:4" ht="15" hidden="1" customHeight="1" x14ac:dyDescent="0.25">
      <c r="C33001" s="160" t="s">
        <v>308</v>
      </c>
      <c r="D33001" s="161">
        <v>514.46</v>
      </c>
    </row>
    <row r="33002" spans="3:4" ht="15" hidden="1" customHeight="1" x14ac:dyDescent="0.25">
      <c r="C33002" s="158" t="s">
        <v>552</v>
      </c>
      <c r="D33002" s="159">
        <v>789.37</v>
      </c>
    </row>
    <row r="33003" spans="3:4" ht="15" hidden="1" customHeight="1" x14ac:dyDescent="0.25">
      <c r="C33003" s="160" t="s">
        <v>549</v>
      </c>
      <c r="D33003" s="161">
        <v>1015.84</v>
      </c>
    </row>
    <row r="33004" spans="3:4" ht="15" hidden="1" customHeight="1" x14ac:dyDescent="0.25">
      <c r="C33004" s="158" t="s">
        <v>312</v>
      </c>
      <c r="D33004" s="159">
        <v>1201.6199999999999</v>
      </c>
    </row>
    <row r="33005" spans="3:4" ht="15" hidden="1" customHeight="1" x14ac:dyDescent="0.25">
      <c r="C33005" s="160" t="s">
        <v>543</v>
      </c>
      <c r="D33005" s="161">
        <v>365.6</v>
      </c>
    </row>
    <row r="33006" spans="3:4" ht="15" hidden="1" customHeight="1" x14ac:dyDescent="0.25">
      <c r="C33006" s="158" t="s">
        <v>549</v>
      </c>
      <c r="D33006" s="159">
        <v>657.23</v>
      </c>
    </row>
    <row r="33007" spans="3:4" ht="15" hidden="1" customHeight="1" x14ac:dyDescent="0.25">
      <c r="C33007" s="160" t="s">
        <v>547</v>
      </c>
      <c r="D33007" s="161">
        <v>270.52</v>
      </c>
    </row>
    <row r="33008" spans="3:4" ht="15" hidden="1" customHeight="1" x14ac:dyDescent="0.25">
      <c r="C33008" s="158" t="s">
        <v>540</v>
      </c>
      <c r="D33008" s="159">
        <v>568.85</v>
      </c>
    </row>
    <row r="33009" spans="3:4" ht="15" hidden="1" customHeight="1" x14ac:dyDescent="0.25">
      <c r="C33009" s="160" t="s">
        <v>550</v>
      </c>
      <c r="D33009" s="161">
        <v>681.7</v>
      </c>
    </row>
    <row r="33010" spans="3:4" ht="15" hidden="1" customHeight="1" x14ac:dyDescent="0.25">
      <c r="C33010" s="158" t="s">
        <v>309</v>
      </c>
      <c r="D33010" s="159">
        <v>321.97000000000003</v>
      </c>
    </row>
    <row r="33011" spans="3:4" ht="15" hidden="1" customHeight="1" x14ac:dyDescent="0.25">
      <c r="C33011" s="160" t="s">
        <v>554</v>
      </c>
      <c r="D33011" s="161">
        <v>502.57</v>
      </c>
    </row>
    <row r="33012" spans="3:4" ht="15" hidden="1" customHeight="1" x14ac:dyDescent="0.25">
      <c r="C33012" s="158" t="s">
        <v>548</v>
      </c>
      <c r="D33012" s="159">
        <v>410.26</v>
      </c>
    </row>
    <row r="33013" spans="3:4" ht="15" hidden="1" customHeight="1" x14ac:dyDescent="0.25">
      <c r="C33013" s="160" t="s">
        <v>553</v>
      </c>
      <c r="D33013" s="161">
        <v>568.70000000000005</v>
      </c>
    </row>
    <row r="33014" spans="3:4" ht="15" hidden="1" customHeight="1" x14ac:dyDescent="0.25">
      <c r="C33014" s="158" t="s">
        <v>545</v>
      </c>
      <c r="D33014" s="159">
        <v>701.88</v>
      </c>
    </row>
    <row r="33015" spans="3:4" ht="15" hidden="1" customHeight="1" x14ac:dyDescent="0.25">
      <c r="C33015" s="160" t="s">
        <v>309</v>
      </c>
      <c r="D33015" s="161">
        <v>666.75</v>
      </c>
    </row>
    <row r="33016" spans="3:4" ht="15" hidden="1" customHeight="1" x14ac:dyDescent="0.25">
      <c r="C33016" s="158" t="s">
        <v>546</v>
      </c>
      <c r="D33016" s="159">
        <v>1211.81</v>
      </c>
    </row>
    <row r="33017" spans="3:4" ht="15" hidden="1" customHeight="1" x14ac:dyDescent="0.25">
      <c r="C33017" s="160" t="s">
        <v>546</v>
      </c>
      <c r="D33017" s="161">
        <v>912.54</v>
      </c>
    </row>
    <row r="33018" spans="3:4" ht="15" hidden="1" customHeight="1" x14ac:dyDescent="0.25">
      <c r="C33018" s="158" t="s">
        <v>540</v>
      </c>
      <c r="D33018" s="159">
        <v>683.85</v>
      </c>
    </row>
    <row r="33019" spans="3:4" ht="15" hidden="1" customHeight="1" x14ac:dyDescent="0.25">
      <c r="C33019" s="160" t="s">
        <v>308</v>
      </c>
      <c r="D33019" s="161">
        <v>497.09</v>
      </c>
    </row>
    <row r="33020" spans="3:4" ht="15" hidden="1" customHeight="1" x14ac:dyDescent="0.25">
      <c r="C33020" s="158" t="s">
        <v>550</v>
      </c>
      <c r="D33020" s="159">
        <v>175.95</v>
      </c>
    </row>
    <row r="33021" spans="3:4" ht="15" hidden="1" customHeight="1" x14ac:dyDescent="0.25">
      <c r="C33021" s="160" t="s">
        <v>542</v>
      </c>
      <c r="D33021" s="161">
        <v>22.94</v>
      </c>
    </row>
    <row r="33022" spans="3:4" ht="15" hidden="1" customHeight="1" x14ac:dyDescent="0.25">
      <c r="C33022" s="158" t="s">
        <v>551</v>
      </c>
      <c r="D33022" s="159">
        <v>45.53</v>
      </c>
    </row>
    <row r="33023" spans="3:4" ht="15" hidden="1" customHeight="1" x14ac:dyDescent="0.25">
      <c r="C33023" s="160" t="s">
        <v>540</v>
      </c>
      <c r="D33023" s="161">
        <v>1202.6400000000001</v>
      </c>
    </row>
    <row r="33024" spans="3:4" ht="15" hidden="1" customHeight="1" x14ac:dyDescent="0.25">
      <c r="C33024" s="158" t="s">
        <v>551</v>
      </c>
      <c r="D33024" s="159">
        <v>209.75</v>
      </c>
    </row>
    <row r="33025" spans="3:4" ht="15" hidden="1" customHeight="1" x14ac:dyDescent="0.25">
      <c r="C33025" s="160" t="s">
        <v>542</v>
      </c>
      <c r="D33025" s="161">
        <v>526.07000000000005</v>
      </c>
    </row>
    <row r="33026" spans="3:4" ht="15" hidden="1" customHeight="1" x14ac:dyDescent="0.25">
      <c r="C33026" s="158" t="s">
        <v>548</v>
      </c>
      <c r="D33026" s="159">
        <v>365.71</v>
      </c>
    </row>
    <row r="33027" spans="3:4" ht="15" hidden="1" customHeight="1" x14ac:dyDescent="0.25">
      <c r="C33027" s="160" t="s">
        <v>553</v>
      </c>
      <c r="D33027" s="161">
        <v>839.45</v>
      </c>
    </row>
    <row r="33028" spans="3:4" ht="15" hidden="1" customHeight="1" x14ac:dyDescent="0.25">
      <c r="C33028" s="158" t="s">
        <v>549</v>
      </c>
      <c r="D33028" s="159">
        <v>593.1</v>
      </c>
    </row>
    <row r="33029" spans="3:4" ht="15" hidden="1" customHeight="1" x14ac:dyDescent="0.25">
      <c r="C33029" s="160" t="s">
        <v>558</v>
      </c>
      <c r="D33029" s="161">
        <v>986.57</v>
      </c>
    </row>
    <row r="33030" spans="3:4" ht="15" hidden="1" customHeight="1" x14ac:dyDescent="0.25">
      <c r="C33030" s="158" t="s">
        <v>555</v>
      </c>
      <c r="D33030" s="159">
        <v>320.39</v>
      </c>
    </row>
    <row r="33031" spans="3:4" ht="15" hidden="1" customHeight="1" x14ac:dyDescent="0.25">
      <c r="C33031" s="160" t="s">
        <v>309</v>
      </c>
      <c r="D33031" s="161">
        <v>454.87</v>
      </c>
    </row>
    <row r="33032" spans="3:4" ht="15" hidden="1" customHeight="1" x14ac:dyDescent="0.25">
      <c r="C33032" s="158" t="s">
        <v>540</v>
      </c>
      <c r="D33032" s="159">
        <v>579.57000000000005</v>
      </c>
    </row>
    <row r="33033" spans="3:4" ht="15" hidden="1" customHeight="1" x14ac:dyDescent="0.25">
      <c r="C33033" s="160" t="s">
        <v>547</v>
      </c>
      <c r="D33033" s="161">
        <v>743.4</v>
      </c>
    </row>
    <row r="33034" spans="3:4" ht="15" hidden="1" customHeight="1" x14ac:dyDescent="0.25">
      <c r="C33034" s="158" t="s">
        <v>540</v>
      </c>
      <c r="D33034" s="159">
        <v>96.61</v>
      </c>
    </row>
    <row r="33035" spans="3:4" ht="15" hidden="1" customHeight="1" x14ac:dyDescent="0.25">
      <c r="C33035" s="160" t="s">
        <v>312</v>
      </c>
      <c r="D33035" s="161">
        <v>621.79</v>
      </c>
    </row>
    <row r="33036" spans="3:4" ht="15" hidden="1" customHeight="1" x14ac:dyDescent="0.25">
      <c r="C33036" s="158" t="s">
        <v>557</v>
      </c>
      <c r="D33036" s="159">
        <v>89.41</v>
      </c>
    </row>
    <row r="33037" spans="3:4" ht="15" hidden="1" customHeight="1" x14ac:dyDescent="0.25">
      <c r="C33037" s="160" t="s">
        <v>308</v>
      </c>
      <c r="D33037" s="161">
        <v>1266.22</v>
      </c>
    </row>
    <row r="33038" spans="3:4" ht="15" hidden="1" customHeight="1" x14ac:dyDescent="0.25">
      <c r="C33038" s="158" t="s">
        <v>551</v>
      </c>
      <c r="D33038" s="159">
        <v>952.15</v>
      </c>
    </row>
    <row r="33039" spans="3:4" ht="15" hidden="1" customHeight="1" x14ac:dyDescent="0.25">
      <c r="C33039" s="160" t="s">
        <v>547</v>
      </c>
      <c r="D33039" s="161">
        <v>126.73</v>
      </c>
    </row>
    <row r="33040" spans="3:4" ht="15" hidden="1" customHeight="1" x14ac:dyDescent="0.25">
      <c r="C33040" s="158" t="s">
        <v>309</v>
      </c>
      <c r="D33040" s="159">
        <v>901.5</v>
      </c>
    </row>
    <row r="33041" spans="3:4" ht="15" hidden="1" customHeight="1" x14ac:dyDescent="0.25">
      <c r="C33041" s="160" t="s">
        <v>309</v>
      </c>
      <c r="D33041" s="161">
        <v>374.29</v>
      </c>
    </row>
    <row r="33042" spans="3:4" ht="15" hidden="1" customHeight="1" x14ac:dyDescent="0.25">
      <c r="C33042" s="158" t="s">
        <v>545</v>
      </c>
      <c r="D33042" s="159">
        <v>1045.03</v>
      </c>
    </row>
    <row r="33043" spans="3:4" ht="15" hidden="1" customHeight="1" x14ac:dyDescent="0.25">
      <c r="C33043" s="160" t="s">
        <v>550</v>
      </c>
      <c r="D33043" s="161">
        <v>72.33</v>
      </c>
    </row>
    <row r="33044" spans="3:4" ht="15" hidden="1" customHeight="1" x14ac:dyDescent="0.25">
      <c r="C33044" s="158" t="s">
        <v>545</v>
      </c>
      <c r="D33044" s="159">
        <v>500.16</v>
      </c>
    </row>
    <row r="33045" spans="3:4" ht="15" hidden="1" customHeight="1" x14ac:dyDescent="0.25">
      <c r="C33045" s="160" t="s">
        <v>308</v>
      </c>
      <c r="D33045" s="161">
        <v>746.34</v>
      </c>
    </row>
    <row r="33046" spans="3:4" ht="15" hidden="1" customHeight="1" x14ac:dyDescent="0.25">
      <c r="C33046" s="158" t="s">
        <v>546</v>
      </c>
      <c r="D33046" s="159">
        <v>520.64</v>
      </c>
    </row>
    <row r="33047" spans="3:4" ht="15" hidden="1" customHeight="1" x14ac:dyDescent="0.25">
      <c r="C33047" s="160" t="s">
        <v>553</v>
      </c>
      <c r="D33047" s="161">
        <v>509.55</v>
      </c>
    </row>
    <row r="33048" spans="3:4" ht="15" hidden="1" customHeight="1" x14ac:dyDescent="0.25">
      <c r="C33048" s="158" t="s">
        <v>540</v>
      </c>
      <c r="D33048" s="159">
        <v>415.72</v>
      </c>
    </row>
    <row r="33049" spans="3:4" ht="15" hidden="1" customHeight="1" x14ac:dyDescent="0.25">
      <c r="C33049" s="160" t="s">
        <v>556</v>
      </c>
      <c r="D33049" s="161">
        <v>492.78</v>
      </c>
    </row>
    <row r="33050" spans="3:4" ht="15" hidden="1" customHeight="1" x14ac:dyDescent="0.25">
      <c r="C33050" s="158" t="s">
        <v>549</v>
      </c>
      <c r="D33050" s="159">
        <v>441.61</v>
      </c>
    </row>
    <row r="33051" spans="3:4" ht="15" hidden="1" customHeight="1" x14ac:dyDescent="0.25">
      <c r="C33051" s="160" t="s">
        <v>545</v>
      </c>
      <c r="D33051" s="161">
        <v>687.48</v>
      </c>
    </row>
    <row r="33052" spans="3:4" ht="15" hidden="1" customHeight="1" x14ac:dyDescent="0.25">
      <c r="C33052" s="158" t="s">
        <v>546</v>
      </c>
      <c r="D33052" s="159">
        <v>42.3</v>
      </c>
    </row>
    <row r="33053" spans="3:4" ht="15" hidden="1" customHeight="1" x14ac:dyDescent="0.25">
      <c r="C33053" s="160" t="s">
        <v>549</v>
      </c>
      <c r="D33053" s="161">
        <v>672.72</v>
      </c>
    </row>
    <row r="33054" spans="3:4" ht="15" hidden="1" customHeight="1" x14ac:dyDescent="0.25">
      <c r="C33054" s="158" t="s">
        <v>545</v>
      </c>
      <c r="D33054" s="159">
        <v>984.74</v>
      </c>
    </row>
    <row r="33055" spans="3:4" ht="15" hidden="1" customHeight="1" x14ac:dyDescent="0.25">
      <c r="C33055" s="160" t="s">
        <v>551</v>
      </c>
      <c r="D33055" s="161">
        <v>1207.07</v>
      </c>
    </row>
    <row r="33056" spans="3:4" ht="15" hidden="1" customHeight="1" x14ac:dyDescent="0.25">
      <c r="C33056" s="158" t="s">
        <v>558</v>
      </c>
      <c r="D33056" s="159">
        <v>1254.3</v>
      </c>
    </row>
    <row r="33057" spans="3:4" ht="15" hidden="1" customHeight="1" x14ac:dyDescent="0.25">
      <c r="C33057" s="160" t="s">
        <v>556</v>
      </c>
      <c r="D33057" s="161">
        <v>842.61</v>
      </c>
    </row>
    <row r="33058" spans="3:4" ht="15" hidden="1" customHeight="1" x14ac:dyDescent="0.25">
      <c r="C33058" s="158" t="s">
        <v>545</v>
      </c>
      <c r="D33058" s="159">
        <v>813.57</v>
      </c>
    </row>
    <row r="33059" spans="3:4" ht="15" hidden="1" customHeight="1" x14ac:dyDescent="0.25">
      <c r="C33059" s="160" t="s">
        <v>542</v>
      </c>
      <c r="D33059" s="161">
        <v>559.51</v>
      </c>
    </row>
    <row r="33060" spans="3:4" ht="15" hidden="1" customHeight="1" x14ac:dyDescent="0.25">
      <c r="C33060" s="158" t="s">
        <v>307</v>
      </c>
      <c r="D33060" s="159">
        <v>365.08</v>
      </c>
    </row>
    <row r="33061" spans="3:4" ht="15" hidden="1" customHeight="1" x14ac:dyDescent="0.25">
      <c r="C33061" s="160" t="s">
        <v>555</v>
      </c>
      <c r="D33061" s="161">
        <v>1191.95</v>
      </c>
    </row>
    <row r="33062" spans="3:4" ht="15" hidden="1" customHeight="1" x14ac:dyDescent="0.25">
      <c r="C33062" s="158" t="s">
        <v>542</v>
      </c>
      <c r="D33062" s="159">
        <v>920</v>
      </c>
    </row>
    <row r="33063" spans="3:4" ht="15" hidden="1" customHeight="1" x14ac:dyDescent="0.25">
      <c r="C33063" s="160" t="s">
        <v>545</v>
      </c>
      <c r="D33063" s="161">
        <v>974.86</v>
      </c>
    </row>
    <row r="33064" spans="3:4" ht="15" hidden="1" customHeight="1" x14ac:dyDescent="0.25">
      <c r="C33064" s="158" t="s">
        <v>309</v>
      </c>
      <c r="D33064" s="159">
        <v>93.04</v>
      </c>
    </row>
    <row r="33065" spans="3:4" ht="15" hidden="1" customHeight="1" x14ac:dyDescent="0.25">
      <c r="C33065" s="160" t="s">
        <v>309</v>
      </c>
      <c r="D33065" s="161">
        <v>1278.8599999999999</v>
      </c>
    </row>
    <row r="33066" spans="3:4" ht="15" hidden="1" customHeight="1" x14ac:dyDescent="0.25">
      <c r="C33066" s="158" t="s">
        <v>543</v>
      </c>
      <c r="D33066" s="159">
        <v>149.30000000000001</v>
      </c>
    </row>
    <row r="33067" spans="3:4" ht="15" hidden="1" customHeight="1" x14ac:dyDescent="0.25">
      <c r="C33067" s="160" t="s">
        <v>307</v>
      </c>
      <c r="D33067" s="161">
        <v>595.71</v>
      </c>
    </row>
    <row r="33068" spans="3:4" ht="15" hidden="1" customHeight="1" x14ac:dyDescent="0.25">
      <c r="C33068" s="158" t="s">
        <v>543</v>
      </c>
      <c r="D33068" s="159">
        <v>1156.99</v>
      </c>
    </row>
    <row r="33069" spans="3:4" ht="15" hidden="1" customHeight="1" x14ac:dyDescent="0.25">
      <c r="C33069" s="160" t="s">
        <v>553</v>
      </c>
      <c r="D33069" s="161">
        <v>177.08</v>
      </c>
    </row>
    <row r="33070" spans="3:4" ht="15" hidden="1" customHeight="1" x14ac:dyDescent="0.25">
      <c r="C33070" s="158" t="s">
        <v>556</v>
      </c>
      <c r="D33070" s="159">
        <v>373.11</v>
      </c>
    </row>
    <row r="33071" spans="3:4" ht="15" hidden="1" customHeight="1" x14ac:dyDescent="0.25">
      <c r="C33071" s="160" t="s">
        <v>307</v>
      </c>
      <c r="D33071" s="161">
        <v>45.89</v>
      </c>
    </row>
    <row r="33072" spans="3:4" ht="15" hidden="1" customHeight="1" x14ac:dyDescent="0.25">
      <c r="C33072" s="158" t="s">
        <v>551</v>
      </c>
      <c r="D33072" s="159">
        <v>1014.4</v>
      </c>
    </row>
    <row r="33073" spans="3:4" ht="15" hidden="1" customHeight="1" x14ac:dyDescent="0.25">
      <c r="C33073" s="160" t="s">
        <v>545</v>
      </c>
      <c r="D33073" s="161">
        <v>1291.43</v>
      </c>
    </row>
    <row r="33074" spans="3:4" ht="15" hidden="1" customHeight="1" x14ac:dyDescent="0.25">
      <c r="C33074" s="158" t="s">
        <v>552</v>
      </c>
      <c r="D33074" s="159">
        <v>1161.32</v>
      </c>
    </row>
    <row r="33075" spans="3:4" ht="15" hidden="1" customHeight="1" x14ac:dyDescent="0.25">
      <c r="C33075" s="160" t="s">
        <v>312</v>
      </c>
      <c r="D33075" s="161">
        <v>251.82</v>
      </c>
    </row>
    <row r="33076" spans="3:4" ht="15" hidden="1" customHeight="1" x14ac:dyDescent="0.25">
      <c r="C33076" s="158" t="s">
        <v>557</v>
      </c>
      <c r="D33076" s="159">
        <v>675.52</v>
      </c>
    </row>
    <row r="33077" spans="3:4" ht="15" hidden="1" customHeight="1" x14ac:dyDescent="0.25">
      <c r="C33077" s="160" t="s">
        <v>552</v>
      </c>
      <c r="D33077" s="161">
        <v>488.22</v>
      </c>
    </row>
    <row r="33078" spans="3:4" ht="15" hidden="1" customHeight="1" x14ac:dyDescent="0.25">
      <c r="C33078" s="158" t="s">
        <v>547</v>
      </c>
      <c r="D33078" s="159">
        <v>515.16</v>
      </c>
    </row>
    <row r="33079" spans="3:4" ht="15" hidden="1" customHeight="1" x14ac:dyDescent="0.25">
      <c r="C33079" s="160" t="s">
        <v>552</v>
      </c>
      <c r="D33079" s="161">
        <v>837.5</v>
      </c>
    </row>
    <row r="33080" spans="3:4" ht="15" hidden="1" customHeight="1" x14ac:dyDescent="0.25">
      <c r="C33080" s="158" t="s">
        <v>552</v>
      </c>
      <c r="D33080" s="159">
        <v>953.94</v>
      </c>
    </row>
    <row r="33081" spans="3:4" ht="15" hidden="1" customHeight="1" x14ac:dyDescent="0.25">
      <c r="C33081" s="160" t="s">
        <v>539</v>
      </c>
      <c r="D33081" s="161">
        <v>910.46</v>
      </c>
    </row>
    <row r="33082" spans="3:4" ht="15" hidden="1" customHeight="1" x14ac:dyDescent="0.25">
      <c r="C33082" s="158" t="s">
        <v>312</v>
      </c>
      <c r="D33082" s="159">
        <v>135.26</v>
      </c>
    </row>
    <row r="33083" spans="3:4" ht="15" hidden="1" customHeight="1" x14ac:dyDescent="0.25">
      <c r="C33083" s="160" t="s">
        <v>308</v>
      </c>
      <c r="D33083" s="161">
        <v>1262.17</v>
      </c>
    </row>
    <row r="33084" spans="3:4" ht="15" hidden="1" customHeight="1" x14ac:dyDescent="0.25">
      <c r="C33084" s="158" t="s">
        <v>548</v>
      </c>
      <c r="D33084" s="159">
        <v>458.55</v>
      </c>
    </row>
    <row r="33085" spans="3:4" ht="15" hidden="1" customHeight="1" x14ac:dyDescent="0.25">
      <c r="C33085" s="160" t="s">
        <v>553</v>
      </c>
      <c r="D33085" s="161">
        <v>418.43</v>
      </c>
    </row>
    <row r="33086" spans="3:4" ht="15" hidden="1" customHeight="1" x14ac:dyDescent="0.25">
      <c r="C33086" s="158" t="s">
        <v>546</v>
      </c>
      <c r="D33086" s="159">
        <v>551.84</v>
      </c>
    </row>
    <row r="33087" spans="3:4" ht="15" hidden="1" customHeight="1" x14ac:dyDescent="0.25">
      <c r="C33087" s="160" t="s">
        <v>539</v>
      </c>
      <c r="D33087" s="161">
        <v>1031.67</v>
      </c>
    </row>
    <row r="33088" spans="3:4" ht="15" hidden="1" customHeight="1" x14ac:dyDescent="0.25">
      <c r="C33088" s="158" t="s">
        <v>545</v>
      </c>
      <c r="D33088" s="159">
        <v>776.64</v>
      </c>
    </row>
    <row r="33089" spans="3:4" ht="15" hidden="1" customHeight="1" x14ac:dyDescent="0.25">
      <c r="C33089" s="160" t="s">
        <v>551</v>
      </c>
      <c r="D33089" s="161">
        <v>302.5</v>
      </c>
    </row>
    <row r="33090" spans="3:4" ht="15" hidden="1" customHeight="1" x14ac:dyDescent="0.25">
      <c r="C33090" s="158" t="s">
        <v>541</v>
      </c>
      <c r="D33090" s="159">
        <v>354.61</v>
      </c>
    </row>
    <row r="33091" spans="3:4" ht="15" hidden="1" customHeight="1" x14ac:dyDescent="0.25">
      <c r="C33091" s="160" t="s">
        <v>543</v>
      </c>
      <c r="D33091" s="161">
        <v>327.75</v>
      </c>
    </row>
    <row r="33092" spans="3:4" ht="15" hidden="1" customHeight="1" x14ac:dyDescent="0.25">
      <c r="C33092" s="158" t="s">
        <v>542</v>
      </c>
      <c r="D33092" s="159">
        <v>734.79</v>
      </c>
    </row>
    <row r="33093" spans="3:4" ht="15" hidden="1" customHeight="1" x14ac:dyDescent="0.25">
      <c r="C33093" s="160" t="s">
        <v>553</v>
      </c>
      <c r="D33093" s="161">
        <v>146.94999999999999</v>
      </c>
    </row>
    <row r="33094" spans="3:4" ht="15" hidden="1" customHeight="1" x14ac:dyDescent="0.25">
      <c r="C33094" s="158" t="s">
        <v>558</v>
      </c>
      <c r="D33094" s="159">
        <v>83.88</v>
      </c>
    </row>
    <row r="33095" spans="3:4" ht="15" hidden="1" customHeight="1" x14ac:dyDescent="0.25">
      <c r="C33095" s="160" t="s">
        <v>540</v>
      </c>
      <c r="D33095" s="161">
        <v>81.709999999999994</v>
      </c>
    </row>
    <row r="33096" spans="3:4" ht="15" hidden="1" customHeight="1" x14ac:dyDescent="0.25">
      <c r="C33096" s="158" t="s">
        <v>549</v>
      </c>
      <c r="D33096" s="159">
        <v>1115.5</v>
      </c>
    </row>
    <row r="33097" spans="3:4" ht="15" hidden="1" customHeight="1" x14ac:dyDescent="0.25">
      <c r="C33097" s="160" t="s">
        <v>308</v>
      </c>
      <c r="D33097" s="161">
        <v>1021.75</v>
      </c>
    </row>
    <row r="33098" spans="3:4" ht="15" hidden="1" customHeight="1" x14ac:dyDescent="0.25">
      <c r="C33098" s="158" t="s">
        <v>540</v>
      </c>
      <c r="D33098" s="159">
        <v>458.72</v>
      </c>
    </row>
    <row r="33099" spans="3:4" ht="15" hidden="1" customHeight="1" x14ac:dyDescent="0.25">
      <c r="C33099" s="160" t="s">
        <v>545</v>
      </c>
      <c r="D33099" s="161">
        <v>322.39999999999998</v>
      </c>
    </row>
    <row r="33100" spans="3:4" ht="15" hidden="1" customHeight="1" x14ac:dyDescent="0.25">
      <c r="C33100" s="158" t="s">
        <v>551</v>
      </c>
      <c r="D33100" s="159">
        <v>326.64999999999998</v>
      </c>
    </row>
    <row r="33101" spans="3:4" ht="15" hidden="1" customHeight="1" x14ac:dyDescent="0.25">
      <c r="C33101" s="160" t="s">
        <v>545</v>
      </c>
      <c r="D33101" s="161">
        <v>669.43</v>
      </c>
    </row>
    <row r="33102" spans="3:4" ht="15" hidden="1" customHeight="1" x14ac:dyDescent="0.25">
      <c r="C33102" s="158" t="s">
        <v>539</v>
      </c>
      <c r="D33102" s="159">
        <v>856.79</v>
      </c>
    </row>
    <row r="33103" spans="3:4" ht="15" hidden="1" customHeight="1" x14ac:dyDescent="0.25">
      <c r="C33103" s="160" t="s">
        <v>541</v>
      </c>
      <c r="D33103" s="161">
        <v>646.01</v>
      </c>
    </row>
    <row r="33104" spans="3:4" ht="15" hidden="1" customHeight="1" x14ac:dyDescent="0.25">
      <c r="C33104" s="158" t="s">
        <v>539</v>
      </c>
      <c r="D33104" s="159">
        <v>499.75</v>
      </c>
    </row>
    <row r="33105" spans="3:4" ht="15" hidden="1" customHeight="1" x14ac:dyDescent="0.25">
      <c r="C33105" s="160" t="s">
        <v>557</v>
      </c>
      <c r="D33105" s="161">
        <v>542.09</v>
      </c>
    </row>
    <row r="33106" spans="3:4" ht="15" hidden="1" customHeight="1" x14ac:dyDescent="0.25">
      <c r="C33106" s="158" t="s">
        <v>540</v>
      </c>
      <c r="D33106" s="159">
        <v>947.94</v>
      </c>
    </row>
    <row r="33107" spans="3:4" ht="15" hidden="1" customHeight="1" x14ac:dyDescent="0.25">
      <c r="C33107" s="160" t="s">
        <v>541</v>
      </c>
      <c r="D33107" s="161">
        <v>311.61</v>
      </c>
    </row>
    <row r="33108" spans="3:4" ht="15" hidden="1" customHeight="1" x14ac:dyDescent="0.25">
      <c r="C33108" s="158" t="s">
        <v>547</v>
      </c>
      <c r="D33108" s="159">
        <v>884.9</v>
      </c>
    </row>
    <row r="33109" spans="3:4" ht="15" hidden="1" customHeight="1" x14ac:dyDescent="0.25">
      <c r="C33109" s="160" t="s">
        <v>540</v>
      </c>
      <c r="D33109" s="161">
        <v>131.22999999999999</v>
      </c>
    </row>
    <row r="33110" spans="3:4" ht="15" hidden="1" customHeight="1" x14ac:dyDescent="0.25">
      <c r="C33110" s="158" t="s">
        <v>543</v>
      </c>
      <c r="D33110" s="159">
        <v>582.41999999999996</v>
      </c>
    </row>
    <row r="33111" spans="3:4" ht="15" hidden="1" customHeight="1" x14ac:dyDescent="0.25">
      <c r="C33111" s="160" t="s">
        <v>554</v>
      </c>
      <c r="D33111" s="161">
        <v>564.83000000000004</v>
      </c>
    </row>
    <row r="33112" spans="3:4" ht="15" hidden="1" customHeight="1" x14ac:dyDescent="0.25">
      <c r="C33112" s="158" t="s">
        <v>556</v>
      </c>
      <c r="D33112" s="159">
        <v>790.84</v>
      </c>
    </row>
    <row r="33113" spans="3:4" ht="15" hidden="1" customHeight="1" x14ac:dyDescent="0.25">
      <c r="C33113" s="160" t="s">
        <v>308</v>
      </c>
      <c r="D33113" s="161">
        <v>443.43</v>
      </c>
    </row>
    <row r="33114" spans="3:4" ht="15" hidden="1" customHeight="1" x14ac:dyDescent="0.25">
      <c r="C33114" s="158" t="s">
        <v>309</v>
      </c>
      <c r="D33114" s="159">
        <v>65.680000000000007</v>
      </c>
    </row>
    <row r="33115" spans="3:4" ht="15" hidden="1" customHeight="1" x14ac:dyDescent="0.25">
      <c r="C33115" s="160" t="s">
        <v>553</v>
      </c>
      <c r="D33115" s="161">
        <v>1019.51</v>
      </c>
    </row>
    <row r="33116" spans="3:4" ht="15" hidden="1" customHeight="1" x14ac:dyDescent="0.25">
      <c r="C33116" s="158" t="s">
        <v>547</v>
      </c>
      <c r="D33116" s="159">
        <v>1050.23</v>
      </c>
    </row>
    <row r="33117" spans="3:4" ht="15" hidden="1" customHeight="1" x14ac:dyDescent="0.25">
      <c r="C33117" s="160" t="s">
        <v>312</v>
      </c>
      <c r="D33117" s="161">
        <v>652.27</v>
      </c>
    </row>
    <row r="33118" spans="3:4" ht="15" hidden="1" customHeight="1" x14ac:dyDescent="0.25">
      <c r="C33118" s="158" t="s">
        <v>309</v>
      </c>
      <c r="D33118" s="159">
        <v>646.04</v>
      </c>
    </row>
    <row r="33119" spans="3:4" ht="15" hidden="1" customHeight="1" x14ac:dyDescent="0.25">
      <c r="C33119" s="160" t="s">
        <v>547</v>
      </c>
      <c r="D33119" s="161">
        <v>1095.33</v>
      </c>
    </row>
    <row r="33120" spans="3:4" ht="15" hidden="1" customHeight="1" x14ac:dyDescent="0.25">
      <c r="C33120" s="158" t="s">
        <v>312</v>
      </c>
      <c r="D33120" s="159">
        <v>1068.3</v>
      </c>
    </row>
    <row r="33121" spans="3:4" ht="15" hidden="1" customHeight="1" x14ac:dyDescent="0.25">
      <c r="C33121" s="160" t="s">
        <v>312</v>
      </c>
      <c r="D33121" s="161">
        <v>734.56</v>
      </c>
    </row>
    <row r="33122" spans="3:4" ht="15" hidden="1" customHeight="1" x14ac:dyDescent="0.25">
      <c r="C33122" s="158" t="s">
        <v>554</v>
      </c>
      <c r="D33122" s="159">
        <v>688.36</v>
      </c>
    </row>
    <row r="33123" spans="3:4" ht="15" hidden="1" customHeight="1" x14ac:dyDescent="0.25">
      <c r="C33123" s="160" t="s">
        <v>540</v>
      </c>
      <c r="D33123" s="161">
        <v>937.09</v>
      </c>
    </row>
    <row r="33124" spans="3:4" ht="15" hidden="1" customHeight="1" x14ac:dyDescent="0.25">
      <c r="C33124" s="158" t="s">
        <v>542</v>
      </c>
      <c r="D33124" s="159">
        <v>507.84</v>
      </c>
    </row>
    <row r="33125" spans="3:4" ht="15" hidden="1" customHeight="1" x14ac:dyDescent="0.25">
      <c r="C33125" s="160" t="s">
        <v>540</v>
      </c>
      <c r="D33125" s="161">
        <v>63.8</v>
      </c>
    </row>
    <row r="33126" spans="3:4" ht="15" hidden="1" customHeight="1" x14ac:dyDescent="0.25">
      <c r="C33126" s="158" t="s">
        <v>554</v>
      </c>
      <c r="D33126" s="159">
        <v>577.15</v>
      </c>
    </row>
    <row r="33127" spans="3:4" ht="15" hidden="1" customHeight="1" x14ac:dyDescent="0.25">
      <c r="C33127" s="160" t="s">
        <v>541</v>
      </c>
      <c r="D33127" s="161">
        <v>408.04</v>
      </c>
    </row>
    <row r="33128" spans="3:4" ht="15" hidden="1" customHeight="1" x14ac:dyDescent="0.25">
      <c r="C33128" s="158" t="s">
        <v>540</v>
      </c>
      <c r="D33128" s="159">
        <v>852.31</v>
      </c>
    </row>
    <row r="33129" spans="3:4" ht="15" hidden="1" customHeight="1" x14ac:dyDescent="0.25">
      <c r="C33129" s="160" t="s">
        <v>546</v>
      </c>
      <c r="D33129" s="161">
        <v>647.67999999999995</v>
      </c>
    </row>
    <row r="33130" spans="3:4" ht="15" hidden="1" customHeight="1" x14ac:dyDescent="0.25">
      <c r="C33130" s="158" t="s">
        <v>308</v>
      </c>
      <c r="D33130" s="159">
        <v>969.47</v>
      </c>
    </row>
    <row r="33131" spans="3:4" ht="15" hidden="1" customHeight="1" x14ac:dyDescent="0.25">
      <c r="C33131" s="160" t="s">
        <v>542</v>
      </c>
      <c r="D33131" s="161">
        <v>655.38</v>
      </c>
    </row>
    <row r="33132" spans="3:4" ht="15" hidden="1" customHeight="1" x14ac:dyDescent="0.25">
      <c r="C33132" s="158" t="s">
        <v>307</v>
      </c>
      <c r="D33132" s="159">
        <v>438.77</v>
      </c>
    </row>
    <row r="33133" spans="3:4" ht="15" hidden="1" customHeight="1" x14ac:dyDescent="0.25">
      <c r="C33133" s="160" t="s">
        <v>539</v>
      </c>
      <c r="D33133" s="161">
        <v>362.99</v>
      </c>
    </row>
    <row r="33134" spans="3:4" ht="15" hidden="1" customHeight="1" x14ac:dyDescent="0.25">
      <c r="C33134" s="158" t="s">
        <v>307</v>
      </c>
      <c r="D33134" s="159">
        <v>824.18</v>
      </c>
    </row>
    <row r="33135" spans="3:4" ht="15" hidden="1" customHeight="1" x14ac:dyDescent="0.25">
      <c r="C33135" s="160" t="s">
        <v>545</v>
      </c>
      <c r="D33135" s="161">
        <v>841.57</v>
      </c>
    </row>
    <row r="33136" spans="3:4" ht="15" hidden="1" customHeight="1" x14ac:dyDescent="0.25">
      <c r="C33136" s="158" t="s">
        <v>549</v>
      </c>
      <c r="D33136" s="159">
        <v>678.65</v>
      </c>
    </row>
    <row r="33137" spans="3:4" ht="15" hidden="1" customHeight="1" x14ac:dyDescent="0.25">
      <c r="C33137" s="160" t="s">
        <v>307</v>
      </c>
      <c r="D33137" s="161">
        <v>404.65</v>
      </c>
    </row>
    <row r="33138" spans="3:4" ht="15" hidden="1" customHeight="1" x14ac:dyDescent="0.25">
      <c r="C33138" s="158" t="s">
        <v>550</v>
      </c>
      <c r="D33138" s="159">
        <v>768.2</v>
      </c>
    </row>
    <row r="33139" spans="3:4" ht="15" hidden="1" customHeight="1" x14ac:dyDescent="0.25">
      <c r="C33139" s="160" t="s">
        <v>552</v>
      </c>
      <c r="D33139" s="161">
        <v>1032.58</v>
      </c>
    </row>
    <row r="33140" spans="3:4" ht="15" hidden="1" customHeight="1" x14ac:dyDescent="0.25">
      <c r="C33140" s="158" t="s">
        <v>312</v>
      </c>
      <c r="D33140" s="159">
        <v>47.87</v>
      </c>
    </row>
    <row r="33141" spans="3:4" ht="15" hidden="1" customHeight="1" x14ac:dyDescent="0.25">
      <c r="C33141" s="160" t="s">
        <v>549</v>
      </c>
      <c r="D33141" s="161">
        <v>682.72</v>
      </c>
    </row>
    <row r="33142" spans="3:4" ht="15" hidden="1" customHeight="1" x14ac:dyDescent="0.25">
      <c r="C33142" s="158" t="s">
        <v>545</v>
      </c>
      <c r="D33142" s="159">
        <v>633.63</v>
      </c>
    </row>
    <row r="33143" spans="3:4" ht="15" hidden="1" customHeight="1" x14ac:dyDescent="0.25">
      <c r="C33143" s="160" t="s">
        <v>542</v>
      </c>
      <c r="D33143" s="161">
        <v>658.22</v>
      </c>
    </row>
    <row r="33144" spans="3:4" ht="15" hidden="1" customHeight="1" x14ac:dyDescent="0.25">
      <c r="C33144" s="158" t="s">
        <v>558</v>
      </c>
      <c r="D33144" s="159">
        <v>981.27</v>
      </c>
    </row>
    <row r="33145" spans="3:4" ht="15" hidden="1" customHeight="1" x14ac:dyDescent="0.25">
      <c r="C33145" s="160" t="s">
        <v>312</v>
      </c>
      <c r="D33145" s="161">
        <v>846.1</v>
      </c>
    </row>
    <row r="33146" spans="3:4" ht="15" hidden="1" customHeight="1" x14ac:dyDescent="0.25">
      <c r="C33146" s="158" t="s">
        <v>550</v>
      </c>
      <c r="D33146" s="159">
        <v>106.05</v>
      </c>
    </row>
    <row r="33147" spans="3:4" ht="15" hidden="1" customHeight="1" x14ac:dyDescent="0.25">
      <c r="C33147" s="160" t="s">
        <v>542</v>
      </c>
      <c r="D33147" s="161">
        <v>878.43</v>
      </c>
    </row>
    <row r="33148" spans="3:4" ht="15" hidden="1" customHeight="1" x14ac:dyDescent="0.25">
      <c r="C33148" s="158" t="s">
        <v>308</v>
      </c>
      <c r="D33148" s="159">
        <v>506.24</v>
      </c>
    </row>
    <row r="33149" spans="3:4" ht="15" hidden="1" customHeight="1" x14ac:dyDescent="0.25">
      <c r="C33149" s="160" t="s">
        <v>545</v>
      </c>
      <c r="D33149" s="161">
        <v>759.09</v>
      </c>
    </row>
    <row r="33150" spans="3:4" ht="15" hidden="1" customHeight="1" x14ac:dyDescent="0.25">
      <c r="C33150" s="158" t="s">
        <v>547</v>
      </c>
      <c r="D33150" s="159">
        <v>984.61</v>
      </c>
    </row>
    <row r="33151" spans="3:4" ht="15" hidden="1" customHeight="1" x14ac:dyDescent="0.25">
      <c r="C33151" s="160" t="s">
        <v>552</v>
      </c>
      <c r="D33151" s="161">
        <v>472.3</v>
      </c>
    </row>
    <row r="33152" spans="3:4" ht="15" hidden="1" customHeight="1" x14ac:dyDescent="0.25">
      <c r="C33152" s="158" t="s">
        <v>312</v>
      </c>
      <c r="D33152" s="159">
        <v>1232.56</v>
      </c>
    </row>
    <row r="33153" spans="3:4" ht="15" hidden="1" customHeight="1" x14ac:dyDescent="0.25">
      <c r="C33153" s="160" t="s">
        <v>309</v>
      </c>
      <c r="D33153" s="161">
        <v>576.57000000000005</v>
      </c>
    </row>
    <row r="33154" spans="3:4" ht="15" hidden="1" customHeight="1" x14ac:dyDescent="0.25">
      <c r="C33154" s="158" t="s">
        <v>312</v>
      </c>
      <c r="D33154" s="159">
        <v>968.57</v>
      </c>
    </row>
    <row r="33155" spans="3:4" ht="15" hidden="1" customHeight="1" x14ac:dyDescent="0.25">
      <c r="C33155" s="160" t="s">
        <v>312</v>
      </c>
      <c r="D33155" s="161">
        <v>993.8</v>
      </c>
    </row>
    <row r="33156" spans="3:4" ht="15" hidden="1" customHeight="1" x14ac:dyDescent="0.25">
      <c r="C33156" s="158" t="s">
        <v>308</v>
      </c>
      <c r="D33156" s="159">
        <v>1169.67</v>
      </c>
    </row>
    <row r="33157" spans="3:4" ht="15" hidden="1" customHeight="1" x14ac:dyDescent="0.25">
      <c r="C33157" s="160" t="s">
        <v>547</v>
      </c>
      <c r="D33157" s="161">
        <v>470.81</v>
      </c>
    </row>
    <row r="33158" spans="3:4" ht="15" hidden="1" customHeight="1" x14ac:dyDescent="0.25">
      <c r="C33158" s="158" t="s">
        <v>542</v>
      </c>
      <c r="D33158" s="159">
        <v>1197.6300000000001</v>
      </c>
    </row>
    <row r="33159" spans="3:4" ht="15" hidden="1" customHeight="1" x14ac:dyDescent="0.25">
      <c r="C33159" s="160" t="s">
        <v>545</v>
      </c>
      <c r="D33159" s="161">
        <v>1164.07</v>
      </c>
    </row>
    <row r="33160" spans="3:4" ht="15" hidden="1" customHeight="1" x14ac:dyDescent="0.25">
      <c r="C33160" s="158" t="s">
        <v>554</v>
      </c>
      <c r="D33160" s="159">
        <v>28.75</v>
      </c>
    </row>
    <row r="33161" spans="3:4" ht="15" hidden="1" customHeight="1" x14ac:dyDescent="0.25">
      <c r="C33161" s="160" t="s">
        <v>309</v>
      </c>
      <c r="D33161" s="161">
        <v>846.27</v>
      </c>
    </row>
    <row r="33162" spans="3:4" ht="15" hidden="1" customHeight="1" x14ac:dyDescent="0.25">
      <c r="C33162" s="158" t="s">
        <v>546</v>
      </c>
      <c r="D33162" s="159">
        <v>1129.82</v>
      </c>
    </row>
    <row r="33163" spans="3:4" ht="15" hidden="1" customHeight="1" x14ac:dyDescent="0.25">
      <c r="C33163" s="160" t="s">
        <v>548</v>
      </c>
      <c r="D33163" s="161">
        <v>16.510000000000002</v>
      </c>
    </row>
    <row r="33164" spans="3:4" ht="15" hidden="1" customHeight="1" x14ac:dyDescent="0.25">
      <c r="C33164" s="158" t="s">
        <v>542</v>
      </c>
      <c r="D33164" s="159">
        <v>533.23</v>
      </c>
    </row>
    <row r="33165" spans="3:4" ht="15" hidden="1" customHeight="1" x14ac:dyDescent="0.25">
      <c r="C33165" s="160" t="s">
        <v>546</v>
      </c>
      <c r="D33165" s="161">
        <v>299.94</v>
      </c>
    </row>
    <row r="33166" spans="3:4" ht="15" hidden="1" customHeight="1" x14ac:dyDescent="0.25">
      <c r="C33166" s="158" t="s">
        <v>548</v>
      </c>
      <c r="D33166" s="159">
        <v>190.98</v>
      </c>
    </row>
    <row r="33167" spans="3:4" ht="15" hidden="1" customHeight="1" x14ac:dyDescent="0.25">
      <c r="C33167" s="160" t="s">
        <v>555</v>
      </c>
      <c r="D33167" s="161">
        <v>932.68</v>
      </c>
    </row>
    <row r="33168" spans="3:4" ht="15" hidden="1" customHeight="1" x14ac:dyDescent="0.25">
      <c r="C33168" s="158" t="s">
        <v>312</v>
      </c>
      <c r="D33168" s="159">
        <v>217.76</v>
      </c>
    </row>
    <row r="33169" spans="3:4" ht="15" hidden="1" customHeight="1" x14ac:dyDescent="0.25">
      <c r="C33169" s="160" t="s">
        <v>312</v>
      </c>
      <c r="D33169" s="161">
        <v>364.98</v>
      </c>
    </row>
    <row r="33170" spans="3:4" ht="15" hidden="1" customHeight="1" x14ac:dyDescent="0.25">
      <c r="C33170" s="158" t="s">
        <v>546</v>
      </c>
      <c r="D33170" s="159">
        <v>601.37</v>
      </c>
    </row>
    <row r="33171" spans="3:4" ht="15" hidden="1" customHeight="1" x14ac:dyDescent="0.25">
      <c r="C33171" s="160" t="s">
        <v>546</v>
      </c>
      <c r="D33171" s="161">
        <v>214.06</v>
      </c>
    </row>
    <row r="33172" spans="3:4" ht="15" hidden="1" customHeight="1" x14ac:dyDescent="0.25">
      <c r="C33172" s="158" t="s">
        <v>546</v>
      </c>
      <c r="D33172" s="159">
        <v>176.67</v>
      </c>
    </row>
    <row r="33173" spans="3:4" ht="15" hidden="1" customHeight="1" x14ac:dyDescent="0.25">
      <c r="C33173" s="160" t="s">
        <v>543</v>
      </c>
      <c r="D33173" s="161">
        <v>1258.8800000000001</v>
      </c>
    </row>
    <row r="33174" spans="3:4" ht="15" hidden="1" customHeight="1" x14ac:dyDescent="0.25">
      <c r="C33174" s="158" t="s">
        <v>548</v>
      </c>
      <c r="D33174" s="159">
        <v>672.24</v>
      </c>
    </row>
    <row r="33175" spans="3:4" ht="15" hidden="1" customHeight="1" x14ac:dyDescent="0.25">
      <c r="C33175" s="160" t="s">
        <v>309</v>
      </c>
      <c r="D33175" s="161">
        <v>395.51</v>
      </c>
    </row>
    <row r="33176" spans="3:4" ht="15" hidden="1" customHeight="1" x14ac:dyDescent="0.25">
      <c r="C33176" s="158" t="s">
        <v>551</v>
      </c>
      <c r="D33176" s="159">
        <v>562.33000000000004</v>
      </c>
    </row>
    <row r="33177" spans="3:4" ht="15" hidden="1" customHeight="1" x14ac:dyDescent="0.25">
      <c r="C33177" s="160" t="s">
        <v>552</v>
      </c>
      <c r="D33177" s="161">
        <v>872.71</v>
      </c>
    </row>
    <row r="33178" spans="3:4" ht="15" hidden="1" customHeight="1" x14ac:dyDescent="0.25">
      <c r="C33178" s="158" t="s">
        <v>308</v>
      </c>
      <c r="D33178" s="159">
        <v>709.78</v>
      </c>
    </row>
    <row r="33179" spans="3:4" ht="15" hidden="1" customHeight="1" x14ac:dyDescent="0.25">
      <c r="C33179" s="160" t="s">
        <v>549</v>
      </c>
      <c r="D33179" s="161">
        <v>619.61</v>
      </c>
    </row>
    <row r="33180" spans="3:4" ht="15" hidden="1" customHeight="1" x14ac:dyDescent="0.25">
      <c r="C33180" s="158" t="s">
        <v>307</v>
      </c>
      <c r="D33180" s="159">
        <v>93.99</v>
      </c>
    </row>
    <row r="33181" spans="3:4" ht="15" hidden="1" customHeight="1" x14ac:dyDescent="0.25">
      <c r="C33181" s="160" t="s">
        <v>308</v>
      </c>
      <c r="D33181" s="161">
        <v>792</v>
      </c>
    </row>
    <row r="33182" spans="3:4" ht="15" hidden="1" customHeight="1" x14ac:dyDescent="0.25">
      <c r="C33182" s="158" t="s">
        <v>552</v>
      </c>
      <c r="D33182" s="159">
        <v>541.35</v>
      </c>
    </row>
    <row r="33183" spans="3:4" ht="15" hidden="1" customHeight="1" x14ac:dyDescent="0.25">
      <c r="C33183" s="160" t="s">
        <v>542</v>
      </c>
      <c r="D33183" s="161">
        <v>568.37</v>
      </c>
    </row>
    <row r="33184" spans="3:4" ht="15" hidden="1" customHeight="1" x14ac:dyDescent="0.25">
      <c r="C33184" s="158" t="s">
        <v>543</v>
      </c>
      <c r="D33184" s="159">
        <v>864.96</v>
      </c>
    </row>
    <row r="33185" spans="3:4" ht="15" hidden="1" customHeight="1" x14ac:dyDescent="0.25">
      <c r="C33185" s="160" t="s">
        <v>309</v>
      </c>
      <c r="D33185" s="161">
        <v>246.8</v>
      </c>
    </row>
    <row r="33186" spans="3:4" ht="15" hidden="1" customHeight="1" x14ac:dyDescent="0.25">
      <c r="C33186" s="158" t="s">
        <v>548</v>
      </c>
      <c r="D33186" s="159">
        <v>746.43</v>
      </c>
    </row>
    <row r="33187" spans="3:4" ht="15" hidden="1" customHeight="1" x14ac:dyDescent="0.25">
      <c r="C33187" s="160" t="s">
        <v>539</v>
      </c>
      <c r="D33187" s="161">
        <v>877.65</v>
      </c>
    </row>
    <row r="33188" spans="3:4" ht="15" hidden="1" customHeight="1" x14ac:dyDescent="0.25">
      <c r="C33188" s="158" t="s">
        <v>550</v>
      </c>
      <c r="D33188" s="159">
        <v>402.94</v>
      </c>
    </row>
    <row r="33189" spans="3:4" ht="15" hidden="1" customHeight="1" x14ac:dyDescent="0.25">
      <c r="C33189" s="160" t="s">
        <v>549</v>
      </c>
      <c r="D33189" s="161">
        <v>732.46</v>
      </c>
    </row>
    <row r="33190" spans="3:4" ht="15" hidden="1" customHeight="1" x14ac:dyDescent="0.25">
      <c r="C33190" s="158" t="s">
        <v>312</v>
      </c>
      <c r="D33190" s="159">
        <v>669.27</v>
      </c>
    </row>
    <row r="33191" spans="3:4" ht="15" hidden="1" customHeight="1" x14ac:dyDescent="0.25">
      <c r="C33191" s="160" t="s">
        <v>555</v>
      </c>
      <c r="D33191" s="161">
        <v>607.24</v>
      </c>
    </row>
    <row r="33192" spans="3:4" ht="15" hidden="1" customHeight="1" x14ac:dyDescent="0.25">
      <c r="C33192" s="158" t="s">
        <v>539</v>
      </c>
      <c r="D33192" s="159">
        <v>558.78</v>
      </c>
    </row>
    <row r="33193" spans="3:4" ht="15" hidden="1" customHeight="1" x14ac:dyDescent="0.25">
      <c r="C33193" s="160" t="s">
        <v>546</v>
      </c>
      <c r="D33193" s="161">
        <v>25.73</v>
      </c>
    </row>
    <row r="33194" spans="3:4" ht="15" hidden="1" customHeight="1" x14ac:dyDescent="0.25">
      <c r="C33194" s="158" t="s">
        <v>551</v>
      </c>
      <c r="D33194" s="159">
        <v>693.58</v>
      </c>
    </row>
    <row r="33195" spans="3:4" ht="15" hidden="1" customHeight="1" x14ac:dyDescent="0.25">
      <c r="C33195" s="160" t="s">
        <v>543</v>
      </c>
      <c r="D33195" s="161">
        <v>1138.1300000000001</v>
      </c>
    </row>
    <row r="33196" spans="3:4" ht="15" hidden="1" customHeight="1" x14ac:dyDescent="0.25">
      <c r="C33196" s="158" t="s">
        <v>550</v>
      </c>
      <c r="D33196" s="159">
        <v>259.92</v>
      </c>
    </row>
    <row r="33197" spans="3:4" ht="15" hidden="1" customHeight="1" x14ac:dyDescent="0.25">
      <c r="C33197" s="160" t="s">
        <v>309</v>
      </c>
      <c r="D33197" s="161">
        <v>583.35</v>
      </c>
    </row>
    <row r="33198" spans="3:4" ht="15" hidden="1" customHeight="1" x14ac:dyDescent="0.25">
      <c r="C33198" s="158" t="s">
        <v>551</v>
      </c>
      <c r="D33198" s="159">
        <v>712.97</v>
      </c>
    </row>
    <row r="33199" spans="3:4" ht="15" hidden="1" customHeight="1" x14ac:dyDescent="0.25">
      <c r="C33199" s="160" t="s">
        <v>307</v>
      </c>
      <c r="D33199" s="161">
        <v>1189.22</v>
      </c>
    </row>
    <row r="33200" spans="3:4" ht="15" hidden="1" customHeight="1" x14ac:dyDescent="0.25">
      <c r="C33200" s="158" t="s">
        <v>557</v>
      </c>
      <c r="D33200" s="159">
        <v>934.09</v>
      </c>
    </row>
    <row r="33201" spans="3:4" ht="15" hidden="1" customHeight="1" x14ac:dyDescent="0.25">
      <c r="C33201" s="160" t="s">
        <v>307</v>
      </c>
      <c r="D33201" s="161">
        <v>813.06</v>
      </c>
    </row>
    <row r="33202" spans="3:4" ht="15" hidden="1" customHeight="1" x14ac:dyDescent="0.25">
      <c r="C33202" s="158" t="s">
        <v>556</v>
      </c>
      <c r="D33202" s="159">
        <v>543.63</v>
      </c>
    </row>
    <row r="33203" spans="3:4" ht="15" hidden="1" customHeight="1" x14ac:dyDescent="0.25">
      <c r="C33203" s="160" t="s">
        <v>553</v>
      </c>
      <c r="D33203" s="161">
        <v>453.51</v>
      </c>
    </row>
    <row r="33204" spans="3:4" ht="15" hidden="1" customHeight="1" x14ac:dyDescent="0.25">
      <c r="C33204" s="158" t="s">
        <v>553</v>
      </c>
      <c r="D33204" s="159">
        <v>169.97</v>
      </c>
    </row>
    <row r="33205" spans="3:4" ht="15" hidden="1" customHeight="1" x14ac:dyDescent="0.25">
      <c r="C33205" s="160" t="s">
        <v>543</v>
      </c>
      <c r="D33205" s="161">
        <v>454.49</v>
      </c>
    </row>
    <row r="33206" spans="3:4" ht="15" hidden="1" customHeight="1" x14ac:dyDescent="0.25">
      <c r="C33206" s="158" t="s">
        <v>539</v>
      </c>
      <c r="D33206" s="159">
        <v>668.5</v>
      </c>
    </row>
    <row r="33207" spans="3:4" ht="15" hidden="1" customHeight="1" x14ac:dyDescent="0.25">
      <c r="C33207" s="160" t="s">
        <v>551</v>
      </c>
      <c r="D33207" s="161">
        <v>772</v>
      </c>
    </row>
    <row r="33208" spans="3:4" ht="15" hidden="1" customHeight="1" x14ac:dyDescent="0.25">
      <c r="C33208" s="158" t="s">
        <v>547</v>
      </c>
      <c r="D33208" s="159">
        <v>954.13</v>
      </c>
    </row>
    <row r="33209" spans="3:4" ht="15" hidden="1" customHeight="1" x14ac:dyDescent="0.25">
      <c r="C33209" s="160" t="s">
        <v>554</v>
      </c>
      <c r="D33209" s="161">
        <v>863.33</v>
      </c>
    </row>
    <row r="33210" spans="3:4" ht="15" hidden="1" customHeight="1" x14ac:dyDescent="0.25">
      <c r="C33210" s="158" t="s">
        <v>551</v>
      </c>
      <c r="D33210" s="159">
        <v>709.94</v>
      </c>
    </row>
    <row r="33211" spans="3:4" ht="15" hidden="1" customHeight="1" x14ac:dyDescent="0.25">
      <c r="C33211" s="160" t="s">
        <v>540</v>
      </c>
      <c r="D33211" s="161">
        <v>818.54</v>
      </c>
    </row>
    <row r="33212" spans="3:4" ht="15" hidden="1" customHeight="1" x14ac:dyDescent="0.25">
      <c r="C33212" s="158" t="s">
        <v>553</v>
      </c>
      <c r="D33212" s="159">
        <v>1264.4100000000001</v>
      </c>
    </row>
    <row r="33213" spans="3:4" ht="15" hidden="1" customHeight="1" x14ac:dyDescent="0.25">
      <c r="C33213" s="160" t="s">
        <v>540</v>
      </c>
      <c r="D33213" s="161">
        <v>791.83</v>
      </c>
    </row>
    <row r="33214" spans="3:4" ht="15" hidden="1" customHeight="1" x14ac:dyDescent="0.25">
      <c r="C33214" s="158" t="s">
        <v>546</v>
      </c>
      <c r="D33214" s="159">
        <v>768.41</v>
      </c>
    </row>
    <row r="33215" spans="3:4" ht="15" hidden="1" customHeight="1" x14ac:dyDescent="0.25">
      <c r="C33215" s="160" t="s">
        <v>307</v>
      </c>
      <c r="D33215" s="161">
        <v>265.45999999999998</v>
      </c>
    </row>
    <row r="33216" spans="3:4" ht="15" hidden="1" customHeight="1" x14ac:dyDescent="0.25">
      <c r="C33216" s="158" t="s">
        <v>543</v>
      </c>
      <c r="D33216" s="159">
        <v>280.48</v>
      </c>
    </row>
    <row r="33217" spans="3:4" ht="15" hidden="1" customHeight="1" x14ac:dyDescent="0.25">
      <c r="C33217" s="160" t="s">
        <v>552</v>
      </c>
      <c r="D33217" s="161">
        <v>526.72</v>
      </c>
    </row>
    <row r="33218" spans="3:4" ht="15" hidden="1" customHeight="1" x14ac:dyDescent="0.25">
      <c r="C33218" s="158" t="s">
        <v>545</v>
      </c>
      <c r="D33218" s="159">
        <v>1014.99</v>
      </c>
    </row>
    <row r="33219" spans="3:4" ht="15" hidden="1" customHeight="1" x14ac:dyDescent="0.25">
      <c r="C33219" s="160" t="s">
        <v>551</v>
      </c>
      <c r="D33219" s="161">
        <v>737.34</v>
      </c>
    </row>
    <row r="33220" spans="3:4" ht="15" hidden="1" customHeight="1" x14ac:dyDescent="0.25">
      <c r="C33220" s="158" t="s">
        <v>547</v>
      </c>
      <c r="D33220" s="159">
        <v>695.66</v>
      </c>
    </row>
    <row r="33221" spans="3:4" ht="15" hidden="1" customHeight="1" x14ac:dyDescent="0.25">
      <c r="C33221" s="160" t="s">
        <v>548</v>
      </c>
      <c r="D33221" s="161">
        <v>441.34</v>
      </c>
    </row>
    <row r="33222" spans="3:4" ht="15" hidden="1" customHeight="1" x14ac:dyDescent="0.25">
      <c r="C33222" s="158" t="s">
        <v>539</v>
      </c>
      <c r="D33222" s="159">
        <v>1007.53</v>
      </c>
    </row>
    <row r="33223" spans="3:4" ht="15" hidden="1" customHeight="1" x14ac:dyDescent="0.25">
      <c r="C33223" s="160" t="s">
        <v>308</v>
      </c>
      <c r="D33223" s="161">
        <v>372.09</v>
      </c>
    </row>
    <row r="33224" spans="3:4" ht="15" hidden="1" customHeight="1" x14ac:dyDescent="0.25">
      <c r="C33224" s="158" t="s">
        <v>544</v>
      </c>
      <c r="D33224" s="159">
        <v>489.94</v>
      </c>
    </row>
    <row r="33225" spans="3:4" ht="15" hidden="1" customHeight="1" x14ac:dyDescent="0.25">
      <c r="C33225" s="160" t="s">
        <v>544</v>
      </c>
      <c r="D33225" s="161">
        <v>194.64</v>
      </c>
    </row>
    <row r="33226" spans="3:4" ht="15" hidden="1" customHeight="1" x14ac:dyDescent="0.25">
      <c r="C33226" s="158" t="s">
        <v>312</v>
      </c>
      <c r="D33226" s="159">
        <v>527.45000000000005</v>
      </c>
    </row>
    <row r="33227" spans="3:4" ht="15" hidden="1" customHeight="1" x14ac:dyDescent="0.25">
      <c r="C33227" s="160" t="s">
        <v>542</v>
      </c>
      <c r="D33227" s="161">
        <v>1145.79</v>
      </c>
    </row>
    <row r="33228" spans="3:4" ht="15" hidden="1" customHeight="1" x14ac:dyDescent="0.25">
      <c r="C33228" s="158" t="s">
        <v>545</v>
      </c>
      <c r="D33228" s="159">
        <v>974.22</v>
      </c>
    </row>
    <row r="33229" spans="3:4" ht="15" hidden="1" customHeight="1" x14ac:dyDescent="0.25">
      <c r="C33229" s="160" t="s">
        <v>539</v>
      </c>
      <c r="D33229" s="161">
        <v>1216.9100000000001</v>
      </c>
    </row>
    <row r="33230" spans="3:4" ht="15" hidden="1" customHeight="1" x14ac:dyDescent="0.25">
      <c r="C33230" s="158" t="s">
        <v>547</v>
      </c>
      <c r="D33230" s="159">
        <v>614.45000000000005</v>
      </c>
    </row>
    <row r="33231" spans="3:4" ht="15" hidden="1" customHeight="1" x14ac:dyDescent="0.25">
      <c r="C33231" s="160" t="s">
        <v>551</v>
      </c>
      <c r="D33231" s="161">
        <v>47.51</v>
      </c>
    </row>
    <row r="33232" spans="3:4" ht="15" hidden="1" customHeight="1" x14ac:dyDescent="0.25">
      <c r="C33232" s="158" t="s">
        <v>552</v>
      </c>
      <c r="D33232" s="159">
        <v>691.58</v>
      </c>
    </row>
    <row r="33233" spans="3:4" ht="15" hidden="1" customHeight="1" x14ac:dyDescent="0.25">
      <c r="C33233" s="160" t="s">
        <v>540</v>
      </c>
      <c r="D33233" s="161">
        <v>729.42</v>
      </c>
    </row>
    <row r="33234" spans="3:4" ht="15" hidden="1" customHeight="1" x14ac:dyDescent="0.25">
      <c r="C33234" s="158" t="s">
        <v>540</v>
      </c>
      <c r="D33234" s="159">
        <v>476.3</v>
      </c>
    </row>
    <row r="33235" spans="3:4" ht="15" hidden="1" customHeight="1" x14ac:dyDescent="0.25">
      <c r="C33235" s="160" t="s">
        <v>309</v>
      </c>
      <c r="D33235" s="161">
        <v>163.78</v>
      </c>
    </row>
    <row r="33236" spans="3:4" ht="15" hidden="1" customHeight="1" x14ac:dyDescent="0.25">
      <c r="C33236" s="158" t="s">
        <v>542</v>
      </c>
      <c r="D33236" s="159">
        <v>734.36</v>
      </c>
    </row>
    <row r="33237" spans="3:4" ht="15" hidden="1" customHeight="1" x14ac:dyDescent="0.25">
      <c r="C33237" s="160" t="s">
        <v>550</v>
      </c>
      <c r="D33237" s="161">
        <v>140.16</v>
      </c>
    </row>
    <row r="33238" spans="3:4" ht="15" hidden="1" customHeight="1" x14ac:dyDescent="0.25">
      <c r="C33238" s="158" t="s">
        <v>557</v>
      </c>
      <c r="D33238" s="159">
        <v>44.15</v>
      </c>
    </row>
    <row r="33239" spans="3:4" ht="15" hidden="1" customHeight="1" x14ac:dyDescent="0.25">
      <c r="C33239" s="160" t="s">
        <v>542</v>
      </c>
      <c r="D33239" s="161">
        <v>751.42</v>
      </c>
    </row>
    <row r="33240" spans="3:4" ht="15" hidden="1" customHeight="1" x14ac:dyDescent="0.25">
      <c r="C33240" s="158" t="s">
        <v>547</v>
      </c>
      <c r="D33240" s="159">
        <v>804.74</v>
      </c>
    </row>
    <row r="33241" spans="3:4" ht="15" hidden="1" customHeight="1" x14ac:dyDescent="0.25">
      <c r="C33241" s="160" t="s">
        <v>551</v>
      </c>
      <c r="D33241" s="161">
        <v>730.24</v>
      </c>
    </row>
    <row r="33242" spans="3:4" ht="15" hidden="1" customHeight="1" x14ac:dyDescent="0.25">
      <c r="C33242" s="158" t="s">
        <v>549</v>
      </c>
      <c r="D33242" s="159">
        <v>662.32</v>
      </c>
    </row>
    <row r="33243" spans="3:4" ht="15" hidden="1" customHeight="1" x14ac:dyDescent="0.25">
      <c r="C33243" s="160" t="s">
        <v>554</v>
      </c>
      <c r="D33243" s="161">
        <v>1293.75</v>
      </c>
    </row>
    <row r="33244" spans="3:4" ht="15" hidden="1" customHeight="1" x14ac:dyDescent="0.25">
      <c r="C33244" s="158" t="s">
        <v>309</v>
      </c>
      <c r="D33244" s="159">
        <v>1283.1199999999999</v>
      </c>
    </row>
    <row r="33245" spans="3:4" ht="15" hidden="1" customHeight="1" x14ac:dyDescent="0.25">
      <c r="C33245" s="160" t="s">
        <v>309</v>
      </c>
      <c r="D33245" s="161">
        <v>1077.58</v>
      </c>
    </row>
    <row r="33246" spans="3:4" ht="15" hidden="1" customHeight="1" x14ac:dyDescent="0.25">
      <c r="C33246" s="158" t="s">
        <v>554</v>
      </c>
      <c r="D33246" s="159">
        <v>711.78</v>
      </c>
    </row>
    <row r="33247" spans="3:4" ht="15" hidden="1" customHeight="1" x14ac:dyDescent="0.25">
      <c r="C33247" s="160" t="s">
        <v>553</v>
      </c>
      <c r="D33247" s="161">
        <v>375.82</v>
      </c>
    </row>
    <row r="33248" spans="3:4" ht="15" hidden="1" customHeight="1" x14ac:dyDescent="0.25">
      <c r="C33248" s="158" t="s">
        <v>540</v>
      </c>
      <c r="D33248" s="159">
        <v>844.49</v>
      </c>
    </row>
    <row r="33249" spans="3:4" ht="15" hidden="1" customHeight="1" x14ac:dyDescent="0.25">
      <c r="C33249" s="160" t="s">
        <v>556</v>
      </c>
      <c r="D33249" s="161">
        <v>1175.3599999999999</v>
      </c>
    </row>
    <row r="33250" spans="3:4" ht="15" hidden="1" customHeight="1" x14ac:dyDescent="0.25">
      <c r="C33250" s="158" t="s">
        <v>557</v>
      </c>
      <c r="D33250" s="159">
        <v>894.17</v>
      </c>
    </row>
    <row r="33251" spans="3:4" ht="15" hidden="1" customHeight="1" x14ac:dyDescent="0.25">
      <c r="C33251" s="160" t="s">
        <v>543</v>
      </c>
      <c r="D33251" s="161">
        <v>422.2</v>
      </c>
    </row>
    <row r="33252" spans="3:4" ht="15" hidden="1" customHeight="1" x14ac:dyDescent="0.25">
      <c r="C33252" s="158" t="s">
        <v>541</v>
      </c>
      <c r="D33252" s="159">
        <v>123.76</v>
      </c>
    </row>
    <row r="33253" spans="3:4" ht="15" hidden="1" customHeight="1" x14ac:dyDescent="0.25">
      <c r="C33253" s="160" t="s">
        <v>551</v>
      </c>
      <c r="D33253" s="161">
        <v>93.15</v>
      </c>
    </row>
    <row r="33254" spans="3:4" ht="15" hidden="1" customHeight="1" x14ac:dyDescent="0.25">
      <c r="C33254" s="158" t="s">
        <v>307</v>
      </c>
      <c r="D33254" s="159">
        <v>618.53</v>
      </c>
    </row>
    <row r="33255" spans="3:4" ht="15" hidden="1" customHeight="1" x14ac:dyDescent="0.25">
      <c r="C33255" s="160" t="s">
        <v>546</v>
      </c>
      <c r="D33255" s="161">
        <v>1229.17</v>
      </c>
    </row>
    <row r="33256" spans="3:4" ht="15" hidden="1" customHeight="1" x14ac:dyDescent="0.25">
      <c r="C33256" s="158" t="s">
        <v>540</v>
      </c>
      <c r="D33256" s="159">
        <v>832.14</v>
      </c>
    </row>
    <row r="33257" spans="3:4" ht="15" hidden="1" customHeight="1" x14ac:dyDescent="0.25">
      <c r="C33257" s="160" t="s">
        <v>553</v>
      </c>
      <c r="D33257" s="161">
        <v>589.87</v>
      </c>
    </row>
    <row r="33258" spans="3:4" ht="15" hidden="1" customHeight="1" x14ac:dyDescent="0.25">
      <c r="C33258" s="158" t="s">
        <v>542</v>
      </c>
      <c r="D33258" s="159">
        <v>1137.05</v>
      </c>
    </row>
    <row r="33259" spans="3:4" ht="15" hidden="1" customHeight="1" x14ac:dyDescent="0.25">
      <c r="C33259" s="160" t="s">
        <v>547</v>
      </c>
      <c r="D33259" s="161">
        <v>499.53</v>
      </c>
    </row>
    <row r="33260" spans="3:4" ht="15" hidden="1" customHeight="1" x14ac:dyDescent="0.25">
      <c r="C33260" s="158" t="s">
        <v>540</v>
      </c>
      <c r="D33260" s="159">
        <v>596.65</v>
      </c>
    </row>
    <row r="33261" spans="3:4" ht="15" hidden="1" customHeight="1" x14ac:dyDescent="0.25">
      <c r="C33261" s="160" t="s">
        <v>552</v>
      </c>
      <c r="D33261" s="161">
        <v>1086.9100000000001</v>
      </c>
    </row>
    <row r="33262" spans="3:4" ht="15" hidden="1" customHeight="1" x14ac:dyDescent="0.25">
      <c r="C33262" s="158" t="s">
        <v>309</v>
      </c>
      <c r="D33262" s="159">
        <v>1082.98</v>
      </c>
    </row>
    <row r="33263" spans="3:4" ht="15" hidden="1" customHeight="1" x14ac:dyDescent="0.25">
      <c r="C33263" s="160" t="s">
        <v>552</v>
      </c>
      <c r="D33263" s="161">
        <v>868.71</v>
      </c>
    </row>
    <row r="33264" spans="3:4" ht="15" hidden="1" customHeight="1" x14ac:dyDescent="0.25">
      <c r="C33264" s="158" t="s">
        <v>551</v>
      </c>
      <c r="D33264" s="159">
        <v>846.47</v>
      </c>
    </row>
    <row r="33265" spans="3:4" ht="15" hidden="1" customHeight="1" x14ac:dyDescent="0.25">
      <c r="C33265" s="160" t="s">
        <v>552</v>
      </c>
      <c r="D33265" s="161">
        <v>527.34</v>
      </c>
    </row>
    <row r="33266" spans="3:4" ht="15" hidden="1" customHeight="1" x14ac:dyDescent="0.25">
      <c r="C33266" s="158" t="s">
        <v>312</v>
      </c>
      <c r="D33266" s="159">
        <v>448.57</v>
      </c>
    </row>
    <row r="33267" spans="3:4" ht="15" hidden="1" customHeight="1" x14ac:dyDescent="0.25">
      <c r="C33267" s="160" t="s">
        <v>552</v>
      </c>
      <c r="D33267" s="161">
        <v>265.01</v>
      </c>
    </row>
    <row r="33268" spans="3:4" ht="15" hidden="1" customHeight="1" x14ac:dyDescent="0.25">
      <c r="C33268" s="158" t="s">
        <v>545</v>
      </c>
      <c r="D33268" s="159">
        <v>750.03</v>
      </c>
    </row>
    <row r="33269" spans="3:4" ht="15" hidden="1" customHeight="1" x14ac:dyDescent="0.25">
      <c r="C33269" s="160" t="s">
        <v>546</v>
      </c>
      <c r="D33269" s="161">
        <v>349.11</v>
      </c>
    </row>
    <row r="33270" spans="3:4" ht="15" hidden="1" customHeight="1" x14ac:dyDescent="0.25">
      <c r="C33270" s="158" t="s">
        <v>553</v>
      </c>
      <c r="D33270" s="159">
        <v>162.05000000000001</v>
      </c>
    </row>
    <row r="33271" spans="3:4" ht="15" hidden="1" customHeight="1" x14ac:dyDescent="0.25">
      <c r="C33271" s="160" t="s">
        <v>547</v>
      </c>
      <c r="D33271" s="161">
        <v>450.01</v>
      </c>
    </row>
    <row r="33272" spans="3:4" ht="15" hidden="1" customHeight="1" x14ac:dyDescent="0.25">
      <c r="C33272" s="158" t="s">
        <v>541</v>
      </c>
      <c r="D33272" s="159">
        <v>724.97</v>
      </c>
    </row>
    <row r="33273" spans="3:4" ht="15" hidden="1" customHeight="1" x14ac:dyDescent="0.25">
      <c r="C33273" s="160" t="s">
        <v>312</v>
      </c>
      <c r="D33273" s="161">
        <v>1108.23</v>
      </c>
    </row>
    <row r="33274" spans="3:4" ht="15" hidden="1" customHeight="1" x14ac:dyDescent="0.25">
      <c r="C33274" s="158" t="s">
        <v>312</v>
      </c>
      <c r="D33274" s="159">
        <v>694.29</v>
      </c>
    </row>
    <row r="33275" spans="3:4" ht="15" hidden="1" customHeight="1" x14ac:dyDescent="0.25">
      <c r="C33275" s="160" t="s">
        <v>547</v>
      </c>
      <c r="D33275" s="161">
        <v>1044.9100000000001</v>
      </c>
    </row>
    <row r="33276" spans="3:4" ht="15" hidden="1" customHeight="1" x14ac:dyDescent="0.25">
      <c r="C33276" s="158" t="s">
        <v>558</v>
      </c>
      <c r="D33276" s="159">
        <v>710.8</v>
      </c>
    </row>
    <row r="33277" spans="3:4" ht="15" hidden="1" customHeight="1" x14ac:dyDescent="0.25">
      <c r="C33277" s="160" t="s">
        <v>551</v>
      </c>
      <c r="D33277" s="161">
        <v>917.53</v>
      </c>
    </row>
    <row r="33278" spans="3:4" ht="15" hidden="1" customHeight="1" x14ac:dyDescent="0.25">
      <c r="C33278" s="158" t="s">
        <v>539</v>
      </c>
      <c r="D33278" s="159">
        <v>236.73</v>
      </c>
    </row>
    <row r="33279" spans="3:4" ht="15" hidden="1" customHeight="1" x14ac:dyDescent="0.25">
      <c r="C33279" s="160" t="s">
        <v>309</v>
      </c>
      <c r="D33279" s="161">
        <v>138.63</v>
      </c>
    </row>
    <row r="33280" spans="3:4" ht="15" hidden="1" customHeight="1" x14ac:dyDescent="0.25">
      <c r="C33280" s="158" t="s">
        <v>546</v>
      </c>
      <c r="D33280" s="159">
        <v>774.9</v>
      </c>
    </row>
    <row r="33281" spans="3:4" ht="15" hidden="1" customHeight="1" x14ac:dyDescent="0.25">
      <c r="C33281" s="160" t="s">
        <v>545</v>
      </c>
      <c r="D33281" s="161">
        <v>1161.72</v>
      </c>
    </row>
    <row r="33282" spans="3:4" ht="15" hidden="1" customHeight="1" x14ac:dyDescent="0.25">
      <c r="C33282" s="158" t="s">
        <v>545</v>
      </c>
      <c r="D33282" s="159">
        <v>1132.26</v>
      </c>
    </row>
    <row r="33283" spans="3:4" ht="15" hidden="1" customHeight="1" x14ac:dyDescent="0.25">
      <c r="C33283" s="160" t="s">
        <v>552</v>
      </c>
      <c r="D33283" s="161">
        <v>1040.4000000000001</v>
      </c>
    </row>
    <row r="33284" spans="3:4" ht="15" hidden="1" customHeight="1" x14ac:dyDescent="0.25">
      <c r="C33284" s="158" t="s">
        <v>545</v>
      </c>
      <c r="D33284" s="159">
        <v>828.97</v>
      </c>
    </row>
    <row r="33285" spans="3:4" ht="15" hidden="1" customHeight="1" x14ac:dyDescent="0.25">
      <c r="C33285" s="160" t="s">
        <v>541</v>
      </c>
      <c r="D33285" s="161">
        <v>907.79</v>
      </c>
    </row>
    <row r="33286" spans="3:4" ht="15" hidden="1" customHeight="1" x14ac:dyDescent="0.25">
      <c r="C33286" s="158" t="s">
        <v>547</v>
      </c>
      <c r="D33286" s="159">
        <v>46.55</v>
      </c>
    </row>
    <row r="33287" spans="3:4" ht="15" hidden="1" customHeight="1" x14ac:dyDescent="0.25">
      <c r="C33287" s="160" t="s">
        <v>307</v>
      </c>
      <c r="D33287" s="161">
        <v>790.29</v>
      </c>
    </row>
    <row r="33288" spans="3:4" ht="15" hidden="1" customHeight="1" x14ac:dyDescent="0.25">
      <c r="C33288" s="158" t="s">
        <v>553</v>
      </c>
      <c r="D33288" s="159">
        <v>1277.8599999999999</v>
      </c>
    </row>
    <row r="33289" spans="3:4" ht="15" hidden="1" customHeight="1" x14ac:dyDescent="0.25">
      <c r="C33289" s="160" t="s">
        <v>539</v>
      </c>
      <c r="D33289" s="161">
        <v>225.85</v>
      </c>
    </row>
    <row r="33290" spans="3:4" ht="15" hidden="1" customHeight="1" x14ac:dyDescent="0.25">
      <c r="C33290" s="158" t="s">
        <v>552</v>
      </c>
      <c r="D33290" s="159">
        <v>701.97</v>
      </c>
    </row>
    <row r="33291" spans="3:4" ht="15" hidden="1" customHeight="1" x14ac:dyDescent="0.25">
      <c r="C33291" s="160" t="s">
        <v>545</v>
      </c>
      <c r="D33291" s="161">
        <v>276.57</v>
      </c>
    </row>
    <row r="33292" spans="3:4" ht="15" hidden="1" customHeight="1" x14ac:dyDescent="0.25">
      <c r="C33292" s="158" t="s">
        <v>542</v>
      </c>
      <c r="D33292" s="159">
        <v>978.11</v>
      </c>
    </row>
    <row r="33293" spans="3:4" ht="15" hidden="1" customHeight="1" x14ac:dyDescent="0.25">
      <c r="C33293" s="160" t="s">
        <v>544</v>
      </c>
      <c r="D33293" s="161">
        <v>671.91</v>
      </c>
    </row>
    <row r="33294" spans="3:4" ht="15" hidden="1" customHeight="1" x14ac:dyDescent="0.25">
      <c r="C33294" s="158" t="s">
        <v>549</v>
      </c>
      <c r="D33294" s="159">
        <v>557.83000000000004</v>
      </c>
    </row>
    <row r="33295" spans="3:4" ht="15" hidden="1" customHeight="1" x14ac:dyDescent="0.25">
      <c r="C33295" s="160" t="s">
        <v>543</v>
      </c>
      <c r="D33295" s="161">
        <v>981.85</v>
      </c>
    </row>
    <row r="33296" spans="3:4" ht="15" hidden="1" customHeight="1" x14ac:dyDescent="0.25">
      <c r="C33296" s="158" t="s">
        <v>541</v>
      </c>
      <c r="D33296" s="159">
        <v>657.67</v>
      </c>
    </row>
    <row r="33297" spans="3:4" ht="15" hidden="1" customHeight="1" x14ac:dyDescent="0.25">
      <c r="C33297" s="160" t="s">
        <v>551</v>
      </c>
      <c r="D33297" s="161">
        <v>175.55</v>
      </c>
    </row>
    <row r="33298" spans="3:4" ht="15" hidden="1" customHeight="1" x14ac:dyDescent="0.25">
      <c r="C33298" s="158" t="s">
        <v>542</v>
      </c>
      <c r="D33298" s="159">
        <v>1049.07</v>
      </c>
    </row>
    <row r="33299" spans="3:4" ht="15" hidden="1" customHeight="1" x14ac:dyDescent="0.25">
      <c r="C33299" s="160" t="s">
        <v>307</v>
      </c>
      <c r="D33299" s="161">
        <v>1138.5</v>
      </c>
    </row>
    <row r="33300" spans="3:4" ht="15" hidden="1" customHeight="1" x14ac:dyDescent="0.25">
      <c r="C33300" s="158" t="s">
        <v>556</v>
      </c>
      <c r="D33300" s="159">
        <v>458.34</v>
      </c>
    </row>
    <row r="33301" spans="3:4" ht="15" hidden="1" customHeight="1" x14ac:dyDescent="0.25">
      <c r="C33301" s="160" t="s">
        <v>543</v>
      </c>
      <c r="D33301" s="161">
        <v>551.84</v>
      </c>
    </row>
    <row r="33302" spans="3:4" ht="15" hidden="1" customHeight="1" x14ac:dyDescent="0.25">
      <c r="C33302" s="158" t="s">
        <v>539</v>
      </c>
      <c r="D33302" s="159">
        <v>501.06</v>
      </c>
    </row>
    <row r="33303" spans="3:4" ht="15" hidden="1" customHeight="1" x14ac:dyDescent="0.25">
      <c r="C33303" s="160" t="s">
        <v>552</v>
      </c>
      <c r="D33303" s="161">
        <v>1014.09</v>
      </c>
    </row>
    <row r="33304" spans="3:4" ht="15" hidden="1" customHeight="1" x14ac:dyDescent="0.25">
      <c r="C33304" s="158" t="s">
        <v>549</v>
      </c>
      <c r="D33304" s="159">
        <v>241.43</v>
      </c>
    </row>
    <row r="33305" spans="3:4" ht="15" hidden="1" customHeight="1" x14ac:dyDescent="0.25">
      <c r="C33305" s="160" t="s">
        <v>545</v>
      </c>
      <c r="D33305" s="161">
        <v>336.97</v>
      </c>
    </row>
    <row r="33306" spans="3:4" ht="15" hidden="1" customHeight="1" x14ac:dyDescent="0.25">
      <c r="C33306" s="158" t="s">
        <v>548</v>
      </c>
      <c r="D33306" s="159">
        <v>693.11</v>
      </c>
    </row>
    <row r="33307" spans="3:4" ht="15" hidden="1" customHeight="1" x14ac:dyDescent="0.25">
      <c r="C33307" s="160" t="s">
        <v>558</v>
      </c>
      <c r="D33307" s="161">
        <v>51.7</v>
      </c>
    </row>
    <row r="33308" spans="3:4" ht="15" hidden="1" customHeight="1" x14ac:dyDescent="0.25">
      <c r="C33308" s="158" t="s">
        <v>312</v>
      </c>
      <c r="D33308" s="159">
        <v>840.95</v>
      </c>
    </row>
    <row r="33309" spans="3:4" ht="15" hidden="1" customHeight="1" x14ac:dyDescent="0.25">
      <c r="C33309" s="160" t="s">
        <v>544</v>
      </c>
      <c r="D33309" s="161">
        <v>922.64</v>
      </c>
    </row>
    <row r="33310" spans="3:4" ht="15" hidden="1" customHeight="1" x14ac:dyDescent="0.25">
      <c r="C33310" s="158" t="s">
        <v>553</v>
      </c>
      <c r="D33310" s="159">
        <v>593.97</v>
      </c>
    </row>
    <row r="33311" spans="3:4" ht="15" hidden="1" customHeight="1" x14ac:dyDescent="0.25">
      <c r="C33311" s="160" t="s">
        <v>547</v>
      </c>
      <c r="D33311" s="161">
        <v>30.52</v>
      </c>
    </row>
    <row r="33312" spans="3:4" ht="15" hidden="1" customHeight="1" x14ac:dyDescent="0.25">
      <c r="C33312" s="158" t="s">
        <v>545</v>
      </c>
      <c r="D33312" s="159">
        <v>150.02000000000001</v>
      </c>
    </row>
    <row r="33313" spans="3:4" ht="15" hidden="1" customHeight="1" x14ac:dyDescent="0.25">
      <c r="C33313" s="160" t="s">
        <v>312</v>
      </c>
      <c r="D33313" s="161">
        <v>682.79</v>
      </c>
    </row>
    <row r="33314" spans="3:4" ht="15" hidden="1" customHeight="1" x14ac:dyDescent="0.25">
      <c r="C33314" s="158" t="s">
        <v>551</v>
      </c>
      <c r="D33314" s="159">
        <v>669.27</v>
      </c>
    </row>
    <row r="33315" spans="3:4" ht="15" hidden="1" customHeight="1" x14ac:dyDescent="0.25">
      <c r="C33315" s="160" t="s">
        <v>312</v>
      </c>
      <c r="D33315" s="161">
        <v>506.59</v>
      </c>
    </row>
    <row r="33316" spans="3:4" ht="15" hidden="1" customHeight="1" x14ac:dyDescent="0.25">
      <c r="C33316" s="158" t="s">
        <v>539</v>
      </c>
      <c r="D33316" s="159">
        <v>821.57</v>
      </c>
    </row>
    <row r="33317" spans="3:4" ht="15" hidden="1" customHeight="1" x14ac:dyDescent="0.25">
      <c r="C33317" s="160" t="s">
        <v>551</v>
      </c>
      <c r="D33317" s="161">
        <v>1105.49</v>
      </c>
    </row>
    <row r="33318" spans="3:4" ht="15" hidden="1" customHeight="1" x14ac:dyDescent="0.25">
      <c r="C33318" s="158" t="s">
        <v>541</v>
      </c>
      <c r="D33318" s="159">
        <v>785.63</v>
      </c>
    </row>
    <row r="33319" spans="3:4" ht="15" hidden="1" customHeight="1" x14ac:dyDescent="0.25">
      <c r="C33319" s="160" t="s">
        <v>549</v>
      </c>
      <c r="D33319" s="161">
        <v>284.05</v>
      </c>
    </row>
    <row r="33320" spans="3:4" ht="15" hidden="1" customHeight="1" x14ac:dyDescent="0.25">
      <c r="C33320" s="158" t="s">
        <v>551</v>
      </c>
      <c r="D33320" s="159">
        <v>97.34</v>
      </c>
    </row>
    <row r="33321" spans="3:4" ht="15" hidden="1" customHeight="1" x14ac:dyDescent="0.25">
      <c r="C33321" s="160" t="s">
        <v>548</v>
      </c>
      <c r="D33321" s="161">
        <v>1143.4100000000001</v>
      </c>
    </row>
    <row r="33322" spans="3:4" ht="15" hidden="1" customHeight="1" x14ac:dyDescent="0.25">
      <c r="C33322" s="158" t="s">
        <v>551</v>
      </c>
      <c r="D33322" s="159">
        <v>778.44</v>
      </c>
    </row>
    <row r="33323" spans="3:4" ht="15" hidden="1" customHeight="1" x14ac:dyDescent="0.25">
      <c r="C33323" s="160" t="s">
        <v>308</v>
      </c>
      <c r="D33323" s="161">
        <v>920.97</v>
      </c>
    </row>
    <row r="33324" spans="3:4" ht="15" hidden="1" customHeight="1" x14ac:dyDescent="0.25">
      <c r="C33324" s="158" t="s">
        <v>312</v>
      </c>
      <c r="D33324" s="159">
        <v>813.3</v>
      </c>
    </row>
    <row r="33325" spans="3:4" ht="15" hidden="1" customHeight="1" x14ac:dyDescent="0.25">
      <c r="C33325" s="160" t="s">
        <v>540</v>
      </c>
      <c r="D33325" s="161">
        <v>440.28</v>
      </c>
    </row>
    <row r="33326" spans="3:4" ht="15" hidden="1" customHeight="1" x14ac:dyDescent="0.25">
      <c r="C33326" s="158" t="s">
        <v>540</v>
      </c>
      <c r="D33326" s="159">
        <v>952.45</v>
      </c>
    </row>
    <row r="33327" spans="3:4" ht="15" hidden="1" customHeight="1" x14ac:dyDescent="0.25">
      <c r="C33327" s="160" t="s">
        <v>549</v>
      </c>
      <c r="D33327" s="161">
        <v>624.71</v>
      </c>
    </row>
    <row r="33328" spans="3:4" ht="15" hidden="1" customHeight="1" x14ac:dyDescent="0.25">
      <c r="C33328" s="158" t="s">
        <v>554</v>
      </c>
      <c r="D33328" s="159">
        <v>435.61</v>
      </c>
    </row>
    <row r="33329" spans="3:4" ht="15" hidden="1" customHeight="1" x14ac:dyDescent="0.25">
      <c r="C33329" s="160" t="s">
        <v>540</v>
      </c>
      <c r="D33329" s="161">
        <v>355.47</v>
      </c>
    </row>
    <row r="33330" spans="3:4" ht="15" hidden="1" customHeight="1" x14ac:dyDescent="0.25">
      <c r="C33330" s="158" t="s">
        <v>547</v>
      </c>
      <c r="D33330" s="159">
        <v>652.54999999999995</v>
      </c>
    </row>
    <row r="33331" spans="3:4" ht="15" hidden="1" customHeight="1" x14ac:dyDescent="0.25">
      <c r="C33331" s="160" t="s">
        <v>539</v>
      </c>
      <c r="D33331" s="161">
        <v>1003.99</v>
      </c>
    </row>
    <row r="33332" spans="3:4" ht="15" hidden="1" customHeight="1" x14ac:dyDescent="0.25">
      <c r="C33332" s="158" t="s">
        <v>547</v>
      </c>
      <c r="D33332" s="159">
        <v>1049.3900000000001</v>
      </c>
    </row>
    <row r="33333" spans="3:4" ht="15" hidden="1" customHeight="1" x14ac:dyDescent="0.25">
      <c r="C33333" s="160" t="s">
        <v>543</v>
      </c>
      <c r="D33333" s="161">
        <v>1006.41</v>
      </c>
    </row>
    <row r="33334" spans="3:4" ht="15" hidden="1" customHeight="1" x14ac:dyDescent="0.25">
      <c r="C33334" s="158" t="s">
        <v>558</v>
      </c>
      <c r="D33334" s="159">
        <v>654.01</v>
      </c>
    </row>
    <row r="33335" spans="3:4" ht="15" hidden="1" customHeight="1" x14ac:dyDescent="0.25">
      <c r="C33335" s="160" t="s">
        <v>309</v>
      </c>
      <c r="D33335" s="161">
        <v>540.19000000000005</v>
      </c>
    </row>
    <row r="33336" spans="3:4" ht="15" hidden="1" customHeight="1" x14ac:dyDescent="0.25">
      <c r="C33336" s="158" t="s">
        <v>308</v>
      </c>
      <c r="D33336" s="159">
        <v>718.05</v>
      </c>
    </row>
    <row r="33337" spans="3:4" ht="15" hidden="1" customHeight="1" x14ac:dyDescent="0.25">
      <c r="C33337" s="160" t="s">
        <v>307</v>
      </c>
      <c r="D33337" s="161">
        <v>900.73</v>
      </c>
    </row>
    <row r="33338" spans="3:4" ht="15" hidden="1" customHeight="1" x14ac:dyDescent="0.25">
      <c r="C33338" s="158" t="s">
        <v>547</v>
      </c>
      <c r="D33338" s="159">
        <v>631.72</v>
      </c>
    </row>
    <row r="33339" spans="3:4" ht="15" hidden="1" customHeight="1" x14ac:dyDescent="0.25">
      <c r="C33339" s="160" t="s">
        <v>312</v>
      </c>
      <c r="D33339" s="161">
        <v>778.25</v>
      </c>
    </row>
    <row r="33340" spans="3:4" ht="15" hidden="1" customHeight="1" x14ac:dyDescent="0.25">
      <c r="C33340" s="158" t="s">
        <v>543</v>
      </c>
      <c r="D33340" s="159">
        <v>1145.6300000000001</v>
      </c>
    </row>
    <row r="33341" spans="3:4" ht="15" hidden="1" customHeight="1" x14ac:dyDescent="0.25">
      <c r="C33341" s="160" t="s">
        <v>308</v>
      </c>
      <c r="D33341" s="161">
        <v>514.51</v>
      </c>
    </row>
    <row r="33342" spans="3:4" ht="15" hidden="1" customHeight="1" x14ac:dyDescent="0.25">
      <c r="C33342" s="158" t="s">
        <v>558</v>
      </c>
      <c r="D33342" s="159">
        <v>917.39</v>
      </c>
    </row>
    <row r="33343" spans="3:4" ht="15" hidden="1" customHeight="1" x14ac:dyDescent="0.25">
      <c r="C33343" s="160" t="s">
        <v>545</v>
      </c>
      <c r="D33343" s="161">
        <v>389.51</v>
      </c>
    </row>
    <row r="33344" spans="3:4" ht="15" hidden="1" customHeight="1" x14ac:dyDescent="0.25">
      <c r="C33344" s="158" t="s">
        <v>312</v>
      </c>
      <c r="D33344" s="159">
        <v>837.41</v>
      </c>
    </row>
    <row r="33345" spans="3:4" ht="15" hidden="1" customHeight="1" x14ac:dyDescent="0.25">
      <c r="C33345" s="160" t="s">
        <v>308</v>
      </c>
      <c r="D33345" s="161">
        <v>799.69</v>
      </c>
    </row>
    <row r="33346" spans="3:4" ht="15" hidden="1" customHeight="1" x14ac:dyDescent="0.25">
      <c r="C33346" s="158" t="s">
        <v>558</v>
      </c>
      <c r="D33346" s="159">
        <v>639.37</v>
      </c>
    </row>
    <row r="33347" spans="3:4" ht="15" hidden="1" customHeight="1" x14ac:dyDescent="0.25">
      <c r="C33347" s="160" t="s">
        <v>555</v>
      </c>
      <c r="D33347" s="161">
        <v>768.32</v>
      </c>
    </row>
    <row r="33348" spans="3:4" ht="15" hidden="1" customHeight="1" x14ac:dyDescent="0.25">
      <c r="C33348" s="158" t="s">
        <v>552</v>
      </c>
      <c r="D33348" s="159">
        <v>1055.96</v>
      </c>
    </row>
    <row r="33349" spans="3:4" ht="15" hidden="1" customHeight="1" x14ac:dyDescent="0.25">
      <c r="C33349" s="160" t="s">
        <v>539</v>
      </c>
      <c r="D33349" s="161">
        <v>337.79</v>
      </c>
    </row>
    <row r="33350" spans="3:4" ht="15" hidden="1" customHeight="1" x14ac:dyDescent="0.25">
      <c r="C33350" s="158" t="s">
        <v>550</v>
      </c>
      <c r="D33350" s="159">
        <v>184.94</v>
      </c>
    </row>
    <row r="33351" spans="3:4" ht="15" hidden="1" customHeight="1" x14ac:dyDescent="0.25">
      <c r="C33351" s="160" t="s">
        <v>553</v>
      </c>
      <c r="D33351" s="161">
        <v>1291.57</v>
      </c>
    </row>
    <row r="33352" spans="3:4" ht="15" hidden="1" customHeight="1" x14ac:dyDescent="0.25">
      <c r="C33352" s="158" t="s">
        <v>548</v>
      </c>
      <c r="D33352" s="159">
        <v>296.35000000000002</v>
      </c>
    </row>
    <row r="33353" spans="3:4" ht="15" hidden="1" customHeight="1" x14ac:dyDescent="0.25">
      <c r="C33353" s="160" t="s">
        <v>551</v>
      </c>
      <c r="D33353" s="161">
        <v>707.35</v>
      </c>
    </row>
    <row r="33354" spans="3:4" ht="15" hidden="1" customHeight="1" x14ac:dyDescent="0.25">
      <c r="C33354" s="158" t="s">
        <v>543</v>
      </c>
      <c r="D33354" s="159">
        <v>484.24</v>
      </c>
    </row>
    <row r="33355" spans="3:4" ht="15" hidden="1" customHeight="1" x14ac:dyDescent="0.25">
      <c r="C33355" s="160" t="s">
        <v>312</v>
      </c>
      <c r="D33355" s="161">
        <v>1128.77</v>
      </c>
    </row>
    <row r="33356" spans="3:4" ht="15" hidden="1" customHeight="1" x14ac:dyDescent="0.25">
      <c r="C33356" s="158" t="s">
        <v>548</v>
      </c>
      <c r="D33356" s="159">
        <v>400.76</v>
      </c>
    </row>
    <row r="33357" spans="3:4" ht="15" hidden="1" customHeight="1" x14ac:dyDescent="0.25">
      <c r="C33357" s="160" t="s">
        <v>309</v>
      </c>
      <c r="D33357" s="161">
        <v>159.36000000000001</v>
      </c>
    </row>
    <row r="33358" spans="3:4" ht="15" hidden="1" customHeight="1" x14ac:dyDescent="0.25">
      <c r="C33358" s="158" t="s">
        <v>309</v>
      </c>
      <c r="D33358" s="159">
        <v>513.92999999999995</v>
      </c>
    </row>
    <row r="33359" spans="3:4" ht="15" hidden="1" customHeight="1" x14ac:dyDescent="0.25">
      <c r="C33359" s="160" t="s">
        <v>555</v>
      </c>
      <c r="D33359" s="161">
        <v>614.64</v>
      </c>
    </row>
    <row r="33360" spans="3:4" ht="15" hidden="1" customHeight="1" x14ac:dyDescent="0.25">
      <c r="C33360" s="158" t="s">
        <v>309</v>
      </c>
      <c r="D33360" s="159">
        <v>307.49</v>
      </c>
    </row>
    <row r="33361" spans="3:4" ht="15" hidden="1" customHeight="1" x14ac:dyDescent="0.25">
      <c r="C33361" s="160" t="s">
        <v>546</v>
      </c>
      <c r="D33361" s="161">
        <v>969.89</v>
      </c>
    </row>
    <row r="33362" spans="3:4" ht="15" hidden="1" customHeight="1" x14ac:dyDescent="0.25">
      <c r="C33362" s="158" t="s">
        <v>312</v>
      </c>
      <c r="D33362" s="159">
        <v>1164.24</v>
      </c>
    </row>
    <row r="33363" spans="3:4" ht="15" hidden="1" customHeight="1" x14ac:dyDescent="0.25">
      <c r="C33363" s="160" t="s">
        <v>540</v>
      </c>
      <c r="D33363" s="161">
        <v>547.04</v>
      </c>
    </row>
    <row r="33364" spans="3:4" ht="15" hidden="1" customHeight="1" x14ac:dyDescent="0.25">
      <c r="C33364" s="158" t="s">
        <v>542</v>
      </c>
      <c r="D33364" s="159">
        <v>673.49</v>
      </c>
    </row>
    <row r="33365" spans="3:4" ht="15" hidden="1" customHeight="1" x14ac:dyDescent="0.25">
      <c r="C33365" s="160" t="s">
        <v>553</v>
      </c>
      <c r="D33365" s="161">
        <v>431.08</v>
      </c>
    </row>
    <row r="33366" spans="3:4" ht="15" hidden="1" customHeight="1" x14ac:dyDescent="0.25">
      <c r="C33366" s="158" t="s">
        <v>549</v>
      </c>
      <c r="D33366" s="159">
        <v>428.56</v>
      </c>
    </row>
    <row r="33367" spans="3:4" ht="15" hidden="1" customHeight="1" x14ac:dyDescent="0.25">
      <c r="C33367" s="160" t="s">
        <v>540</v>
      </c>
      <c r="D33367" s="161">
        <v>559.4</v>
      </c>
    </row>
    <row r="33368" spans="3:4" ht="15" hidden="1" customHeight="1" x14ac:dyDescent="0.25">
      <c r="C33368" s="158" t="s">
        <v>549</v>
      </c>
      <c r="D33368" s="159">
        <v>433.5</v>
      </c>
    </row>
    <row r="33369" spans="3:4" ht="15" hidden="1" customHeight="1" x14ac:dyDescent="0.25">
      <c r="C33369" s="160" t="s">
        <v>552</v>
      </c>
      <c r="D33369" s="161">
        <v>1080.03</v>
      </c>
    </row>
    <row r="33370" spans="3:4" ht="15" hidden="1" customHeight="1" x14ac:dyDescent="0.25">
      <c r="C33370" s="158" t="s">
        <v>540</v>
      </c>
      <c r="D33370" s="159">
        <v>813.86</v>
      </c>
    </row>
    <row r="33371" spans="3:4" ht="15" hidden="1" customHeight="1" x14ac:dyDescent="0.25">
      <c r="C33371" s="160" t="s">
        <v>309</v>
      </c>
      <c r="D33371" s="161">
        <v>714.03</v>
      </c>
    </row>
    <row r="33372" spans="3:4" ht="15" hidden="1" customHeight="1" x14ac:dyDescent="0.25">
      <c r="C33372" s="158" t="s">
        <v>542</v>
      </c>
      <c r="D33372" s="159">
        <v>795.86</v>
      </c>
    </row>
    <row r="33373" spans="3:4" ht="15" hidden="1" customHeight="1" x14ac:dyDescent="0.25">
      <c r="C33373" s="160" t="s">
        <v>551</v>
      </c>
      <c r="D33373" s="161">
        <v>881.48</v>
      </c>
    </row>
    <row r="33374" spans="3:4" ht="15" hidden="1" customHeight="1" x14ac:dyDescent="0.25">
      <c r="C33374" s="158" t="s">
        <v>539</v>
      </c>
      <c r="D33374" s="159">
        <v>1138.53</v>
      </c>
    </row>
    <row r="33375" spans="3:4" ht="15" hidden="1" customHeight="1" x14ac:dyDescent="0.25">
      <c r="C33375" s="160" t="s">
        <v>309</v>
      </c>
      <c r="D33375" s="161">
        <v>24.95</v>
      </c>
    </row>
    <row r="33376" spans="3:4" ht="15" hidden="1" customHeight="1" x14ac:dyDescent="0.25">
      <c r="C33376" s="158" t="s">
        <v>554</v>
      </c>
      <c r="D33376" s="159">
        <v>704.92</v>
      </c>
    </row>
    <row r="33377" spans="3:4" ht="15" hidden="1" customHeight="1" x14ac:dyDescent="0.25">
      <c r="C33377" s="160" t="s">
        <v>540</v>
      </c>
      <c r="D33377" s="161">
        <v>756.23</v>
      </c>
    </row>
    <row r="33378" spans="3:4" ht="15" hidden="1" customHeight="1" x14ac:dyDescent="0.25">
      <c r="C33378" s="158" t="s">
        <v>557</v>
      </c>
      <c r="D33378" s="159">
        <v>887.2</v>
      </c>
    </row>
    <row r="33379" spans="3:4" ht="15" hidden="1" customHeight="1" x14ac:dyDescent="0.25">
      <c r="C33379" s="160" t="s">
        <v>546</v>
      </c>
      <c r="D33379" s="161">
        <v>85.36</v>
      </c>
    </row>
    <row r="33380" spans="3:4" ht="15" hidden="1" customHeight="1" x14ac:dyDescent="0.25">
      <c r="C33380" s="158" t="s">
        <v>540</v>
      </c>
      <c r="D33380" s="159">
        <v>56.12</v>
      </c>
    </row>
    <row r="33381" spans="3:4" ht="15" hidden="1" customHeight="1" x14ac:dyDescent="0.25">
      <c r="C33381" s="160" t="s">
        <v>548</v>
      </c>
      <c r="D33381" s="161">
        <v>349.8</v>
      </c>
    </row>
    <row r="33382" spans="3:4" ht="15" hidden="1" customHeight="1" x14ac:dyDescent="0.25">
      <c r="C33382" s="158" t="s">
        <v>543</v>
      </c>
      <c r="D33382" s="159">
        <v>12.67</v>
      </c>
    </row>
    <row r="33383" spans="3:4" ht="15" hidden="1" customHeight="1" x14ac:dyDescent="0.25">
      <c r="C33383" s="160" t="s">
        <v>552</v>
      </c>
      <c r="D33383" s="161">
        <v>498.11</v>
      </c>
    </row>
    <row r="33384" spans="3:4" ht="15" hidden="1" customHeight="1" x14ac:dyDescent="0.25">
      <c r="C33384" s="158" t="s">
        <v>307</v>
      </c>
      <c r="D33384" s="159">
        <v>483.63</v>
      </c>
    </row>
    <row r="33385" spans="3:4" ht="15" hidden="1" customHeight="1" x14ac:dyDescent="0.25">
      <c r="C33385" s="160" t="s">
        <v>307</v>
      </c>
      <c r="D33385" s="161">
        <v>593.07000000000005</v>
      </c>
    </row>
    <row r="33386" spans="3:4" ht="15" hidden="1" customHeight="1" x14ac:dyDescent="0.25">
      <c r="C33386" s="158" t="s">
        <v>545</v>
      </c>
      <c r="D33386" s="159">
        <v>786.02</v>
      </c>
    </row>
    <row r="33387" spans="3:4" ht="15" hidden="1" customHeight="1" x14ac:dyDescent="0.25">
      <c r="C33387" s="160" t="s">
        <v>549</v>
      </c>
      <c r="D33387" s="161">
        <v>169.75</v>
      </c>
    </row>
    <row r="33388" spans="3:4" ht="15" hidden="1" customHeight="1" x14ac:dyDescent="0.25">
      <c r="C33388" s="158" t="s">
        <v>553</v>
      </c>
      <c r="D33388" s="159">
        <v>1272.97</v>
      </c>
    </row>
    <row r="33389" spans="3:4" ht="15" hidden="1" customHeight="1" x14ac:dyDescent="0.25">
      <c r="C33389" s="160" t="s">
        <v>545</v>
      </c>
      <c r="D33389" s="161">
        <v>646.32000000000005</v>
      </c>
    </row>
    <row r="33390" spans="3:4" ht="15" hidden="1" customHeight="1" x14ac:dyDescent="0.25">
      <c r="C33390" s="158" t="s">
        <v>309</v>
      </c>
      <c r="D33390" s="159">
        <v>1193.5999999999999</v>
      </c>
    </row>
    <row r="33391" spans="3:4" ht="15" hidden="1" customHeight="1" x14ac:dyDescent="0.25">
      <c r="C33391" s="160" t="s">
        <v>549</v>
      </c>
      <c r="D33391" s="161">
        <v>1112.8599999999999</v>
      </c>
    </row>
    <row r="33392" spans="3:4" ht="15" hidden="1" customHeight="1" x14ac:dyDescent="0.25">
      <c r="C33392" s="158" t="s">
        <v>556</v>
      </c>
      <c r="D33392" s="159">
        <v>919.39</v>
      </c>
    </row>
    <row r="33393" spans="3:4" ht="15" hidden="1" customHeight="1" x14ac:dyDescent="0.25">
      <c r="C33393" s="160" t="s">
        <v>551</v>
      </c>
      <c r="D33393" s="161">
        <v>230.73</v>
      </c>
    </row>
    <row r="33394" spans="3:4" ht="15" hidden="1" customHeight="1" x14ac:dyDescent="0.25">
      <c r="C33394" s="158" t="s">
        <v>547</v>
      </c>
      <c r="D33394" s="159">
        <v>407.7</v>
      </c>
    </row>
    <row r="33395" spans="3:4" ht="15" hidden="1" customHeight="1" x14ac:dyDescent="0.25">
      <c r="C33395" s="160" t="s">
        <v>552</v>
      </c>
      <c r="D33395" s="161">
        <v>160.31</v>
      </c>
    </row>
    <row r="33396" spans="3:4" ht="15" hidden="1" customHeight="1" x14ac:dyDescent="0.25">
      <c r="C33396" s="158" t="s">
        <v>542</v>
      </c>
      <c r="D33396" s="159">
        <v>257.33</v>
      </c>
    </row>
    <row r="33397" spans="3:4" ht="15" hidden="1" customHeight="1" x14ac:dyDescent="0.25">
      <c r="C33397" s="160" t="s">
        <v>539</v>
      </c>
      <c r="D33397" s="161">
        <v>730.73</v>
      </c>
    </row>
    <row r="33398" spans="3:4" ht="15" hidden="1" customHeight="1" x14ac:dyDescent="0.25">
      <c r="C33398" s="158" t="s">
        <v>543</v>
      </c>
      <c r="D33398" s="159">
        <v>1232.45</v>
      </c>
    </row>
    <row r="33399" spans="3:4" ht="15" hidden="1" customHeight="1" x14ac:dyDescent="0.25">
      <c r="C33399" s="160" t="s">
        <v>547</v>
      </c>
      <c r="D33399" s="161">
        <v>1201.76</v>
      </c>
    </row>
    <row r="33400" spans="3:4" ht="15" hidden="1" customHeight="1" x14ac:dyDescent="0.25">
      <c r="C33400" s="158" t="s">
        <v>542</v>
      </c>
      <c r="D33400" s="159">
        <v>477.19</v>
      </c>
    </row>
    <row r="33401" spans="3:4" ht="15" hidden="1" customHeight="1" x14ac:dyDescent="0.25">
      <c r="C33401" s="160" t="s">
        <v>554</v>
      </c>
      <c r="D33401" s="161">
        <v>186.16</v>
      </c>
    </row>
    <row r="33402" spans="3:4" ht="15" hidden="1" customHeight="1" x14ac:dyDescent="0.25">
      <c r="C33402" s="158" t="s">
        <v>549</v>
      </c>
      <c r="D33402" s="159">
        <v>801.21</v>
      </c>
    </row>
    <row r="33403" spans="3:4" ht="15" hidden="1" customHeight="1" x14ac:dyDescent="0.25">
      <c r="C33403" s="160" t="s">
        <v>548</v>
      </c>
      <c r="D33403" s="161">
        <v>335.75</v>
      </c>
    </row>
    <row r="33404" spans="3:4" ht="15" hidden="1" customHeight="1" x14ac:dyDescent="0.25">
      <c r="C33404" s="158" t="s">
        <v>308</v>
      </c>
      <c r="D33404" s="159">
        <v>970.82</v>
      </c>
    </row>
    <row r="33405" spans="3:4" ht="15" hidden="1" customHeight="1" x14ac:dyDescent="0.25">
      <c r="C33405" s="160" t="s">
        <v>551</v>
      </c>
      <c r="D33405" s="161">
        <v>16.62</v>
      </c>
    </row>
    <row r="33406" spans="3:4" ht="15" hidden="1" customHeight="1" x14ac:dyDescent="0.25">
      <c r="C33406" s="158" t="s">
        <v>542</v>
      </c>
      <c r="D33406" s="159">
        <v>689.16</v>
      </c>
    </row>
    <row r="33407" spans="3:4" ht="15" hidden="1" customHeight="1" x14ac:dyDescent="0.25">
      <c r="C33407" s="160" t="s">
        <v>550</v>
      </c>
      <c r="D33407" s="161">
        <v>653.5</v>
      </c>
    </row>
    <row r="33408" spans="3:4" ht="15" hidden="1" customHeight="1" x14ac:dyDescent="0.25">
      <c r="C33408" s="158" t="s">
        <v>553</v>
      </c>
      <c r="D33408" s="159">
        <v>672.74</v>
      </c>
    </row>
    <row r="33409" spans="3:4" ht="15" hidden="1" customHeight="1" x14ac:dyDescent="0.25">
      <c r="C33409" s="160" t="s">
        <v>557</v>
      </c>
      <c r="D33409" s="161">
        <v>629.44000000000005</v>
      </c>
    </row>
    <row r="33410" spans="3:4" ht="15" hidden="1" customHeight="1" x14ac:dyDescent="0.25">
      <c r="C33410" s="158" t="s">
        <v>552</v>
      </c>
      <c r="D33410" s="159">
        <v>555.49</v>
      </c>
    </row>
    <row r="33411" spans="3:4" ht="15" hidden="1" customHeight="1" x14ac:dyDescent="0.25">
      <c r="C33411" s="160" t="s">
        <v>550</v>
      </c>
      <c r="D33411" s="161">
        <v>657.46</v>
      </c>
    </row>
    <row r="33412" spans="3:4" ht="15" hidden="1" customHeight="1" x14ac:dyDescent="0.25">
      <c r="C33412" s="158" t="s">
        <v>543</v>
      </c>
      <c r="D33412" s="159">
        <v>1030.6199999999999</v>
      </c>
    </row>
    <row r="33413" spans="3:4" ht="15" hidden="1" customHeight="1" x14ac:dyDescent="0.25">
      <c r="C33413" s="160" t="s">
        <v>549</v>
      </c>
      <c r="D33413" s="161">
        <v>1067.48</v>
      </c>
    </row>
    <row r="33414" spans="3:4" ht="15" hidden="1" customHeight="1" x14ac:dyDescent="0.25">
      <c r="C33414" s="158" t="s">
        <v>555</v>
      </c>
      <c r="D33414" s="159">
        <v>629.24</v>
      </c>
    </row>
    <row r="33415" spans="3:4" ht="15" hidden="1" customHeight="1" x14ac:dyDescent="0.25">
      <c r="C33415" s="160" t="s">
        <v>539</v>
      </c>
      <c r="D33415" s="161">
        <v>675.83</v>
      </c>
    </row>
    <row r="33416" spans="3:4" ht="15" hidden="1" customHeight="1" x14ac:dyDescent="0.25">
      <c r="C33416" s="158" t="s">
        <v>540</v>
      </c>
      <c r="D33416" s="159">
        <v>1236.3399999999999</v>
      </c>
    </row>
    <row r="33417" spans="3:4" ht="15" hidden="1" customHeight="1" x14ac:dyDescent="0.25">
      <c r="C33417" s="160" t="s">
        <v>551</v>
      </c>
      <c r="D33417" s="161">
        <v>776.95</v>
      </c>
    </row>
    <row r="33418" spans="3:4" ht="15" hidden="1" customHeight="1" x14ac:dyDescent="0.25">
      <c r="C33418" s="158" t="s">
        <v>542</v>
      </c>
      <c r="D33418" s="159">
        <v>222.8</v>
      </c>
    </row>
    <row r="33419" spans="3:4" ht="15" hidden="1" customHeight="1" x14ac:dyDescent="0.25">
      <c r="C33419" s="160" t="s">
        <v>312</v>
      </c>
      <c r="D33419" s="161">
        <v>591.83000000000004</v>
      </c>
    </row>
    <row r="33420" spans="3:4" ht="15" hidden="1" customHeight="1" x14ac:dyDescent="0.25">
      <c r="C33420" s="158" t="s">
        <v>307</v>
      </c>
      <c r="D33420" s="159">
        <v>772.61</v>
      </c>
    </row>
    <row r="33421" spans="3:4" ht="15" hidden="1" customHeight="1" x14ac:dyDescent="0.25">
      <c r="C33421" s="160" t="s">
        <v>542</v>
      </c>
      <c r="D33421" s="161">
        <v>829.65</v>
      </c>
    </row>
    <row r="33422" spans="3:4" ht="15" hidden="1" customHeight="1" x14ac:dyDescent="0.25">
      <c r="C33422" s="158" t="s">
        <v>308</v>
      </c>
      <c r="D33422" s="159">
        <v>716.64</v>
      </c>
    </row>
    <row r="33423" spans="3:4" ht="15" hidden="1" customHeight="1" x14ac:dyDescent="0.25">
      <c r="C33423" s="160" t="s">
        <v>543</v>
      </c>
      <c r="D33423" s="161">
        <v>916.2</v>
      </c>
    </row>
    <row r="33424" spans="3:4" ht="15" hidden="1" customHeight="1" x14ac:dyDescent="0.25">
      <c r="C33424" s="158" t="s">
        <v>540</v>
      </c>
      <c r="D33424" s="159">
        <v>137.66</v>
      </c>
    </row>
    <row r="33425" spans="3:4" ht="15" hidden="1" customHeight="1" x14ac:dyDescent="0.25">
      <c r="C33425" s="160" t="s">
        <v>557</v>
      </c>
      <c r="D33425" s="161">
        <v>50.86</v>
      </c>
    </row>
    <row r="33426" spans="3:4" ht="15" hidden="1" customHeight="1" x14ac:dyDescent="0.25">
      <c r="C33426" s="158" t="s">
        <v>549</v>
      </c>
      <c r="D33426" s="159">
        <v>1141.0999999999999</v>
      </c>
    </row>
    <row r="33427" spans="3:4" ht="15" hidden="1" customHeight="1" x14ac:dyDescent="0.25">
      <c r="C33427" s="160" t="s">
        <v>547</v>
      </c>
      <c r="D33427" s="161">
        <v>166.08</v>
      </c>
    </row>
    <row r="33428" spans="3:4" ht="15" hidden="1" customHeight="1" x14ac:dyDescent="0.25">
      <c r="C33428" s="158" t="s">
        <v>546</v>
      </c>
      <c r="D33428" s="159">
        <v>1233.82</v>
      </c>
    </row>
    <row r="33429" spans="3:4" ht="15" hidden="1" customHeight="1" x14ac:dyDescent="0.25">
      <c r="C33429" s="160" t="s">
        <v>551</v>
      </c>
      <c r="D33429" s="161">
        <v>1012.92</v>
      </c>
    </row>
    <row r="33430" spans="3:4" ht="15" hidden="1" customHeight="1" x14ac:dyDescent="0.25">
      <c r="C33430" s="158" t="s">
        <v>312</v>
      </c>
      <c r="D33430" s="159">
        <v>1073.03</v>
      </c>
    </row>
    <row r="33431" spans="3:4" ht="15" hidden="1" customHeight="1" x14ac:dyDescent="0.25">
      <c r="C33431" s="160" t="s">
        <v>312</v>
      </c>
      <c r="D33431" s="161">
        <v>836.81</v>
      </c>
    </row>
    <row r="33432" spans="3:4" ht="15" hidden="1" customHeight="1" x14ac:dyDescent="0.25">
      <c r="C33432" s="158" t="s">
        <v>553</v>
      </c>
      <c r="D33432" s="159">
        <v>296.86</v>
      </c>
    </row>
    <row r="33433" spans="3:4" ht="15" hidden="1" customHeight="1" x14ac:dyDescent="0.25">
      <c r="C33433" s="160" t="s">
        <v>555</v>
      </c>
      <c r="D33433" s="161">
        <v>380.69</v>
      </c>
    </row>
    <row r="33434" spans="3:4" ht="15" hidden="1" customHeight="1" x14ac:dyDescent="0.25">
      <c r="C33434" s="158" t="s">
        <v>541</v>
      </c>
      <c r="D33434" s="159">
        <v>566.46</v>
      </c>
    </row>
    <row r="33435" spans="3:4" ht="15" hidden="1" customHeight="1" x14ac:dyDescent="0.25">
      <c r="C33435" s="160" t="s">
        <v>312</v>
      </c>
      <c r="D33435" s="161">
        <v>749.18</v>
      </c>
    </row>
    <row r="33436" spans="3:4" ht="15" hidden="1" customHeight="1" x14ac:dyDescent="0.25">
      <c r="C33436" s="158" t="s">
        <v>539</v>
      </c>
      <c r="D33436" s="159">
        <v>1292.06</v>
      </c>
    </row>
    <row r="33437" spans="3:4" ht="15" hidden="1" customHeight="1" x14ac:dyDescent="0.25">
      <c r="C33437" s="160" t="s">
        <v>543</v>
      </c>
      <c r="D33437" s="161">
        <v>514.84</v>
      </c>
    </row>
    <row r="33438" spans="3:4" ht="15" hidden="1" customHeight="1" x14ac:dyDescent="0.25">
      <c r="C33438" s="158" t="s">
        <v>546</v>
      </c>
      <c r="D33438" s="159">
        <v>1012.33</v>
      </c>
    </row>
    <row r="33439" spans="3:4" ht="15" hidden="1" customHeight="1" x14ac:dyDescent="0.25">
      <c r="C33439" s="160" t="s">
        <v>542</v>
      </c>
      <c r="D33439" s="161">
        <v>1249.1400000000001</v>
      </c>
    </row>
    <row r="33440" spans="3:4" ht="15" hidden="1" customHeight="1" x14ac:dyDescent="0.25">
      <c r="C33440" s="158" t="s">
        <v>549</v>
      </c>
      <c r="D33440" s="159">
        <v>1241.43</v>
      </c>
    </row>
    <row r="33441" spans="3:4" ht="15" hidden="1" customHeight="1" x14ac:dyDescent="0.25">
      <c r="C33441" s="160" t="s">
        <v>542</v>
      </c>
      <c r="D33441" s="161">
        <v>656.17</v>
      </c>
    </row>
    <row r="33442" spans="3:4" ht="15" hidden="1" customHeight="1" x14ac:dyDescent="0.25">
      <c r="C33442" s="158" t="s">
        <v>552</v>
      </c>
      <c r="D33442" s="159">
        <v>750.34</v>
      </c>
    </row>
    <row r="33443" spans="3:4" ht="15" hidden="1" customHeight="1" x14ac:dyDescent="0.25">
      <c r="C33443" s="160" t="s">
        <v>539</v>
      </c>
      <c r="D33443" s="161">
        <v>515.9</v>
      </c>
    </row>
    <row r="33444" spans="3:4" ht="15" hidden="1" customHeight="1" x14ac:dyDescent="0.25">
      <c r="C33444" s="158" t="s">
        <v>542</v>
      </c>
      <c r="D33444" s="159">
        <v>680.28</v>
      </c>
    </row>
    <row r="33445" spans="3:4" ht="15" hidden="1" customHeight="1" x14ac:dyDescent="0.25">
      <c r="C33445" s="160" t="s">
        <v>308</v>
      </c>
      <c r="D33445" s="161">
        <v>1250.69</v>
      </c>
    </row>
    <row r="33446" spans="3:4" ht="15" hidden="1" customHeight="1" x14ac:dyDescent="0.25">
      <c r="C33446" s="158" t="s">
        <v>553</v>
      </c>
      <c r="D33446" s="159">
        <v>242.5</v>
      </c>
    </row>
    <row r="33447" spans="3:4" ht="15" hidden="1" customHeight="1" x14ac:dyDescent="0.25">
      <c r="C33447" s="160" t="s">
        <v>556</v>
      </c>
      <c r="D33447" s="161">
        <v>969.1</v>
      </c>
    </row>
    <row r="33448" spans="3:4" ht="15" hidden="1" customHeight="1" x14ac:dyDescent="0.25">
      <c r="C33448" s="158" t="s">
        <v>309</v>
      </c>
      <c r="D33448" s="159">
        <v>497.43</v>
      </c>
    </row>
    <row r="33449" spans="3:4" ht="15" hidden="1" customHeight="1" x14ac:dyDescent="0.25">
      <c r="C33449" s="160" t="s">
        <v>545</v>
      </c>
      <c r="D33449" s="161">
        <v>444.09</v>
      </c>
    </row>
    <row r="33450" spans="3:4" ht="15" hidden="1" customHeight="1" x14ac:dyDescent="0.25">
      <c r="C33450" s="158" t="s">
        <v>549</v>
      </c>
      <c r="D33450" s="159">
        <v>1284.56</v>
      </c>
    </row>
    <row r="33451" spans="3:4" ht="15" hidden="1" customHeight="1" x14ac:dyDescent="0.25">
      <c r="C33451" s="160" t="s">
        <v>539</v>
      </c>
      <c r="D33451" s="161">
        <v>398.76</v>
      </c>
    </row>
    <row r="33452" spans="3:4" ht="15" hidden="1" customHeight="1" x14ac:dyDescent="0.25">
      <c r="C33452" s="158" t="s">
        <v>549</v>
      </c>
      <c r="D33452" s="159">
        <v>230.38</v>
      </c>
    </row>
    <row r="33453" spans="3:4" ht="15" hidden="1" customHeight="1" x14ac:dyDescent="0.25">
      <c r="C33453" s="160" t="s">
        <v>308</v>
      </c>
      <c r="D33453" s="161">
        <v>64.41</v>
      </c>
    </row>
    <row r="33454" spans="3:4" ht="15" hidden="1" customHeight="1" x14ac:dyDescent="0.25">
      <c r="C33454" s="158" t="s">
        <v>543</v>
      </c>
      <c r="D33454" s="159">
        <v>1270.31</v>
      </c>
    </row>
    <row r="33455" spans="3:4" ht="15" hidden="1" customHeight="1" x14ac:dyDescent="0.25">
      <c r="C33455" s="160" t="s">
        <v>308</v>
      </c>
      <c r="D33455" s="161">
        <v>835.08</v>
      </c>
    </row>
    <row r="33456" spans="3:4" ht="15" hidden="1" customHeight="1" x14ac:dyDescent="0.25">
      <c r="C33456" s="158" t="s">
        <v>549</v>
      </c>
      <c r="D33456" s="159">
        <v>1163.45</v>
      </c>
    </row>
    <row r="33457" spans="3:4" ht="15" hidden="1" customHeight="1" x14ac:dyDescent="0.25">
      <c r="C33457" s="160" t="s">
        <v>553</v>
      </c>
      <c r="D33457" s="161">
        <v>934.58</v>
      </c>
    </row>
    <row r="33458" spans="3:4" ht="15" hidden="1" customHeight="1" x14ac:dyDescent="0.25">
      <c r="C33458" s="158" t="s">
        <v>552</v>
      </c>
      <c r="D33458" s="159">
        <v>958.82</v>
      </c>
    </row>
    <row r="33459" spans="3:4" ht="15" hidden="1" customHeight="1" x14ac:dyDescent="0.25">
      <c r="C33459" s="160" t="s">
        <v>542</v>
      </c>
      <c r="D33459" s="161">
        <v>872.9</v>
      </c>
    </row>
    <row r="33460" spans="3:4" ht="15" hidden="1" customHeight="1" x14ac:dyDescent="0.25">
      <c r="C33460" s="158" t="s">
        <v>543</v>
      </c>
      <c r="D33460" s="159">
        <v>332.58</v>
      </c>
    </row>
    <row r="33461" spans="3:4" ht="15" hidden="1" customHeight="1" x14ac:dyDescent="0.25">
      <c r="C33461" s="160" t="s">
        <v>540</v>
      </c>
      <c r="D33461" s="161">
        <v>131.15</v>
      </c>
    </row>
    <row r="33462" spans="3:4" ht="15" hidden="1" customHeight="1" x14ac:dyDescent="0.25">
      <c r="C33462" s="158" t="s">
        <v>550</v>
      </c>
      <c r="D33462" s="159">
        <v>641.62</v>
      </c>
    </row>
    <row r="33463" spans="3:4" ht="15" hidden="1" customHeight="1" x14ac:dyDescent="0.25">
      <c r="C33463" s="160" t="s">
        <v>553</v>
      </c>
      <c r="D33463" s="161">
        <v>1289.55</v>
      </c>
    </row>
    <row r="33464" spans="3:4" ht="15" hidden="1" customHeight="1" x14ac:dyDescent="0.25">
      <c r="C33464" s="158" t="s">
        <v>552</v>
      </c>
      <c r="D33464" s="159">
        <v>1270.1600000000001</v>
      </c>
    </row>
    <row r="33465" spans="3:4" ht="15" hidden="1" customHeight="1" x14ac:dyDescent="0.25">
      <c r="C33465" s="160" t="s">
        <v>307</v>
      </c>
      <c r="D33465" s="161">
        <v>738</v>
      </c>
    </row>
    <row r="33466" spans="3:4" ht="15" hidden="1" customHeight="1" x14ac:dyDescent="0.25">
      <c r="C33466" s="158" t="s">
        <v>312</v>
      </c>
      <c r="D33466" s="159">
        <v>886.22</v>
      </c>
    </row>
    <row r="33467" spans="3:4" ht="15" hidden="1" customHeight="1" x14ac:dyDescent="0.25">
      <c r="C33467" s="160" t="s">
        <v>545</v>
      </c>
      <c r="D33467" s="161">
        <v>496.96</v>
      </c>
    </row>
    <row r="33468" spans="3:4" ht="15" hidden="1" customHeight="1" x14ac:dyDescent="0.25">
      <c r="C33468" s="158" t="s">
        <v>557</v>
      </c>
      <c r="D33468" s="159">
        <v>666.17</v>
      </c>
    </row>
    <row r="33469" spans="3:4" ht="15" hidden="1" customHeight="1" x14ac:dyDescent="0.25">
      <c r="C33469" s="160" t="s">
        <v>547</v>
      </c>
      <c r="D33469" s="161">
        <v>1229.26</v>
      </c>
    </row>
    <row r="33470" spans="3:4" ht="15" hidden="1" customHeight="1" x14ac:dyDescent="0.25">
      <c r="C33470" s="158" t="s">
        <v>309</v>
      </c>
      <c r="D33470" s="159">
        <v>1126.8900000000001</v>
      </c>
    </row>
    <row r="33471" spans="3:4" ht="15" hidden="1" customHeight="1" x14ac:dyDescent="0.25">
      <c r="C33471" s="160" t="s">
        <v>551</v>
      </c>
      <c r="D33471" s="161">
        <v>1060.47</v>
      </c>
    </row>
    <row r="33472" spans="3:4" ht="15" hidden="1" customHeight="1" x14ac:dyDescent="0.25">
      <c r="C33472" s="158" t="s">
        <v>550</v>
      </c>
      <c r="D33472" s="159">
        <v>236.08</v>
      </c>
    </row>
    <row r="33473" spans="3:4" ht="15" hidden="1" customHeight="1" x14ac:dyDescent="0.25">
      <c r="C33473" s="160" t="s">
        <v>312</v>
      </c>
      <c r="D33473" s="161">
        <v>851.65</v>
      </c>
    </row>
    <row r="33474" spans="3:4" ht="15" hidden="1" customHeight="1" x14ac:dyDescent="0.25">
      <c r="C33474" s="158" t="s">
        <v>540</v>
      </c>
      <c r="D33474" s="159">
        <v>814.85</v>
      </c>
    </row>
    <row r="33475" spans="3:4" ht="15" hidden="1" customHeight="1" x14ac:dyDescent="0.25">
      <c r="C33475" s="160" t="s">
        <v>551</v>
      </c>
      <c r="D33475" s="161">
        <v>670.11</v>
      </c>
    </row>
    <row r="33476" spans="3:4" ht="15" hidden="1" customHeight="1" x14ac:dyDescent="0.25">
      <c r="C33476" s="158" t="s">
        <v>547</v>
      </c>
      <c r="D33476" s="159">
        <v>559.95000000000005</v>
      </c>
    </row>
    <row r="33477" spans="3:4" ht="15" hidden="1" customHeight="1" x14ac:dyDescent="0.25">
      <c r="C33477" s="160" t="s">
        <v>553</v>
      </c>
      <c r="D33477" s="161">
        <v>328.55</v>
      </c>
    </row>
    <row r="33478" spans="3:4" ht="15" hidden="1" customHeight="1" x14ac:dyDescent="0.25">
      <c r="C33478" s="158" t="s">
        <v>547</v>
      </c>
      <c r="D33478" s="159">
        <v>695.64</v>
      </c>
    </row>
    <row r="33479" spans="3:4" ht="15" hidden="1" customHeight="1" x14ac:dyDescent="0.25">
      <c r="C33479" s="160" t="s">
        <v>542</v>
      </c>
      <c r="D33479" s="161">
        <v>1208.5999999999999</v>
      </c>
    </row>
    <row r="33480" spans="3:4" ht="15" hidden="1" customHeight="1" x14ac:dyDescent="0.25">
      <c r="C33480" s="158" t="s">
        <v>309</v>
      </c>
      <c r="D33480" s="159">
        <v>796.97</v>
      </c>
    </row>
    <row r="33481" spans="3:4" ht="15" hidden="1" customHeight="1" x14ac:dyDescent="0.25">
      <c r="C33481" s="160" t="s">
        <v>312</v>
      </c>
      <c r="D33481" s="161">
        <v>830.22</v>
      </c>
    </row>
    <row r="33482" spans="3:4" ht="15" hidden="1" customHeight="1" x14ac:dyDescent="0.25">
      <c r="C33482" s="158" t="s">
        <v>539</v>
      </c>
      <c r="D33482" s="159">
        <v>890.26</v>
      </c>
    </row>
    <row r="33483" spans="3:4" ht="15" hidden="1" customHeight="1" x14ac:dyDescent="0.25">
      <c r="C33483" s="160" t="s">
        <v>549</v>
      </c>
      <c r="D33483" s="161">
        <v>588.29999999999995</v>
      </c>
    </row>
    <row r="33484" spans="3:4" ht="15" hidden="1" customHeight="1" x14ac:dyDescent="0.25">
      <c r="C33484" s="158" t="s">
        <v>551</v>
      </c>
      <c r="D33484" s="159">
        <v>1001.28</v>
      </c>
    </row>
    <row r="33485" spans="3:4" ht="15" hidden="1" customHeight="1" x14ac:dyDescent="0.25">
      <c r="C33485" s="160" t="s">
        <v>309</v>
      </c>
      <c r="D33485" s="161">
        <v>945.72</v>
      </c>
    </row>
    <row r="33486" spans="3:4" ht="15" hidden="1" customHeight="1" x14ac:dyDescent="0.25">
      <c r="C33486" s="158" t="s">
        <v>545</v>
      </c>
      <c r="D33486" s="159">
        <v>907.78</v>
      </c>
    </row>
    <row r="33487" spans="3:4" ht="15" hidden="1" customHeight="1" x14ac:dyDescent="0.25">
      <c r="C33487" s="160" t="s">
        <v>307</v>
      </c>
      <c r="D33487" s="161">
        <v>682.53</v>
      </c>
    </row>
    <row r="33488" spans="3:4" ht="15" hidden="1" customHeight="1" x14ac:dyDescent="0.25">
      <c r="C33488" s="158" t="s">
        <v>540</v>
      </c>
      <c r="D33488" s="159">
        <v>234.02</v>
      </c>
    </row>
    <row r="33489" spans="3:4" ht="15" hidden="1" customHeight="1" x14ac:dyDescent="0.25">
      <c r="C33489" s="160" t="s">
        <v>557</v>
      </c>
      <c r="D33489" s="161">
        <v>73.75</v>
      </c>
    </row>
    <row r="33490" spans="3:4" ht="15" hidden="1" customHeight="1" x14ac:dyDescent="0.25">
      <c r="C33490" s="158" t="s">
        <v>539</v>
      </c>
      <c r="D33490" s="159">
        <v>912.93</v>
      </c>
    </row>
    <row r="33491" spans="3:4" ht="15" hidden="1" customHeight="1" x14ac:dyDescent="0.25">
      <c r="C33491" s="160" t="s">
        <v>552</v>
      </c>
      <c r="D33491" s="161">
        <v>643.79</v>
      </c>
    </row>
    <row r="33492" spans="3:4" ht="15" hidden="1" customHeight="1" x14ac:dyDescent="0.25">
      <c r="C33492" s="158" t="s">
        <v>557</v>
      </c>
      <c r="D33492" s="159">
        <v>734.27</v>
      </c>
    </row>
    <row r="33493" spans="3:4" ht="15" hidden="1" customHeight="1" x14ac:dyDescent="0.25">
      <c r="C33493" s="160" t="s">
        <v>547</v>
      </c>
      <c r="D33493" s="161">
        <v>685.9</v>
      </c>
    </row>
    <row r="33494" spans="3:4" ht="15" hidden="1" customHeight="1" x14ac:dyDescent="0.25">
      <c r="C33494" s="158" t="s">
        <v>547</v>
      </c>
      <c r="D33494" s="159">
        <v>127.88</v>
      </c>
    </row>
    <row r="33495" spans="3:4" ht="15" hidden="1" customHeight="1" x14ac:dyDescent="0.25">
      <c r="C33495" s="160" t="s">
        <v>546</v>
      </c>
      <c r="D33495" s="161">
        <v>347.3</v>
      </c>
    </row>
    <row r="33496" spans="3:4" ht="15" hidden="1" customHeight="1" x14ac:dyDescent="0.25">
      <c r="C33496" s="158" t="s">
        <v>547</v>
      </c>
      <c r="D33496" s="159">
        <v>419.05</v>
      </c>
    </row>
    <row r="33497" spans="3:4" ht="15" hidden="1" customHeight="1" x14ac:dyDescent="0.25">
      <c r="C33497" s="160" t="s">
        <v>549</v>
      </c>
      <c r="D33497" s="161">
        <v>1262.2</v>
      </c>
    </row>
    <row r="33498" spans="3:4" ht="15" hidden="1" customHeight="1" x14ac:dyDescent="0.25">
      <c r="C33498" s="158" t="s">
        <v>539</v>
      </c>
      <c r="D33498" s="159">
        <v>750.95</v>
      </c>
    </row>
    <row r="33499" spans="3:4" ht="15" hidden="1" customHeight="1" x14ac:dyDescent="0.25">
      <c r="C33499" s="160" t="s">
        <v>551</v>
      </c>
      <c r="D33499" s="161">
        <v>480.22</v>
      </c>
    </row>
    <row r="33500" spans="3:4" ht="15" hidden="1" customHeight="1" x14ac:dyDescent="0.25">
      <c r="C33500" s="158" t="s">
        <v>309</v>
      </c>
      <c r="D33500" s="159">
        <v>620.37</v>
      </c>
    </row>
    <row r="33501" spans="3:4" ht="15" hidden="1" customHeight="1" x14ac:dyDescent="0.25">
      <c r="C33501" s="160" t="s">
        <v>547</v>
      </c>
      <c r="D33501" s="161">
        <v>621.25</v>
      </c>
    </row>
    <row r="33502" spans="3:4" ht="15" hidden="1" customHeight="1" x14ac:dyDescent="0.25">
      <c r="C33502" s="158" t="s">
        <v>549</v>
      </c>
      <c r="D33502" s="159">
        <v>460.42</v>
      </c>
    </row>
    <row r="33503" spans="3:4" ht="15" hidden="1" customHeight="1" x14ac:dyDescent="0.25">
      <c r="C33503" s="160" t="s">
        <v>551</v>
      </c>
      <c r="D33503" s="161">
        <v>708.08</v>
      </c>
    </row>
    <row r="33504" spans="3:4" ht="15" hidden="1" customHeight="1" x14ac:dyDescent="0.25">
      <c r="C33504" s="158" t="s">
        <v>557</v>
      </c>
      <c r="D33504" s="159">
        <v>688.84</v>
      </c>
    </row>
    <row r="33505" spans="3:4" ht="15" hidden="1" customHeight="1" x14ac:dyDescent="0.25">
      <c r="C33505" s="160" t="s">
        <v>555</v>
      </c>
      <c r="D33505" s="161">
        <v>69.510000000000005</v>
      </c>
    </row>
    <row r="33506" spans="3:4" ht="15" hidden="1" customHeight="1" x14ac:dyDescent="0.25">
      <c r="C33506" s="158" t="s">
        <v>547</v>
      </c>
      <c r="D33506" s="159">
        <v>1112.8499999999999</v>
      </c>
    </row>
    <row r="33507" spans="3:4" ht="15" hidden="1" customHeight="1" x14ac:dyDescent="0.25">
      <c r="C33507" s="160" t="s">
        <v>545</v>
      </c>
      <c r="D33507" s="161">
        <v>797.62</v>
      </c>
    </row>
    <row r="33508" spans="3:4" ht="15" hidden="1" customHeight="1" x14ac:dyDescent="0.25">
      <c r="C33508" s="158" t="s">
        <v>557</v>
      </c>
      <c r="D33508" s="159">
        <v>543.9</v>
      </c>
    </row>
    <row r="33509" spans="3:4" ht="15" hidden="1" customHeight="1" x14ac:dyDescent="0.25">
      <c r="C33509" s="160" t="s">
        <v>545</v>
      </c>
      <c r="D33509" s="161">
        <v>1099.0899999999999</v>
      </c>
    </row>
    <row r="33510" spans="3:4" ht="15" hidden="1" customHeight="1" x14ac:dyDescent="0.25">
      <c r="C33510" s="158" t="s">
        <v>541</v>
      </c>
      <c r="D33510" s="159">
        <v>852.38</v>
      </c>
    </row>
    <row r="33511" spans="3:4" ht="15" hidden="1" customHeight="1" x14ac:dyDescent="0.25">
      <c r="C33511" s="160" t="s">
        <v>551</v>
      </c>
      <c r="D33511" s="161">
        <v>599.64</v>
      </c>
    </row>
    <row r="33512" spans="3:4" ht="15" hidden="1" customHeight="1" x14ac:dyDescent="0.25">
      <c r="C33512" s="158" t="s">
        <v>545</v>
      </c>
      <c r="D33512" s="159">
        <v>1085.54</v>
      </c>
    </row>
    <row r="33513" spans="3:4" ht="15" hidden="1" customHeight="1" x14ac:dyDescent="0.25">
      <c r="C33513" s="160" t="s">
        <v>553</v>
      </c>
      <c r="D33513" s="161">
        <v>860.25</v>
      </c>
    </row>
    <row r="33514" spans="3:4" ht="15" hidden="1" customHeight="1" x14ac:dyDescent="0.25">
      <c r="C33514" s="158" t="s">
        <v>558</v>
      </c>
      <c r="D33514" s="159">
        <v>70.22</v>
      </c>
    </row>
    <row r="33515" spans="3:4" ht="15" hidden="1" customHeight="1" x14ac:dyDescent="0.25">
      <c r="C33515" s="160" t="s">
        <v>551</v>
      </c>
      <c r="D33515" s="161">
        <v>298.27</v>
      </c>
    </row>
    <row r="33516" spans="3:4" ht="15" hidden="1" customHeight="1" x14ac:dyDescent="0.25">
      <c r="C33516" s="158" t="s">
        <v>550</v>
      </c>
      <c r="D33516" s="159">
        <v>404.36</v>
      </c>
    </row>
    <row r="33517" spans="3:4" ht="15" hidden="1" customHeight="1" x14ac:dyDescent="0.25">
      <c r="C33517" s="160" t="s">
        <v>546</v>
      </c>
      <c r="D33517" s="161">
        <v>219.85</v>
      </c>
    </row>
    <row r="33518" spans="3:4" ht="15" hidden="1" customHeight="1" x14ac:dyDescent="0.25">
      <c r="C33518" s="158" t="s">
        <v>539</v>
      </c>
      <c r="D33518" s="159">
        <v>451.76</v>
      </c>
    </row>
    <row r="33519" spans="3:4" ht="15" hidden="1" customHeight="1" x14ac:dyDescent="0.25">
      <c r="C33519" s="160" t="s">
        <v>548</v>
      </c>
      <c r="D33519" s="161">
        <v>1146.06</v>
      </c>
    </row>
    <row r="33520" spans="3:4" ht="15" hidden="1" customHeight="1" x14ac:dyDescent="0.25">
      <c r="C33520" s="158" t="s">
        <v>547</v>
      </c>
      <c r="D33520" s="159">
        <v>446.43</v>
      </c>
    </row>
    <row r="33521" spans="3:4" ht="15" hidden="1" customHeight="1" x14ac:dyDescent="0.25">
      <c r="C33521" s="160" t="s">
        <v>552</v>
      </c>
      <c r="D33521" s="161">
        <v>99.05</v>
      </c>
    </row>
    <row r="33522" spans="3:4" ht="15" hidden="1" customHeight="1" x14ac:dyDescent="0.25">
      <c r="C33522" s="158" t="s">
        <v>552</v>
      </c>
      <c r="D33522" s="159">
        <v>951.39</v>
      </c>
    </row>
    <row r="33523" spans="3:4" ht="15" hidden="1" customHeight="1" x14ac:dyDescent="0.25">
      <c r="C33523" s="160" t="s">
        <v>543</v>
      </c>
      <c r="D33523" s="161">
        <v>497.65</v>
      </c>
    </row>
    <row r="33524" spans="3:4" ht="15" hidden="1" customHeight="1" x14ac:dyDescent="0.25">
      <c r="C33524" s="158" t="s">
        <v>551</v>
      </c>
      <c r="D33524" s="159">
        <v>409.28</v>
      </c>
    </row>
    <row r="33525" spans="3:4" ht="15" hidden="1" customHeight="1" x14ac:dyDescent="0.25">
      <c r="C33525" s="160" t="s">
        <v>545</v>
      </c>
      <c r="D33525" s="161">
        <v>133.22999999999999</v>
      </c>
    </row>
    <row r="33526" spans="3:4" ht="15" hidden="1" customHeight="1" x14ac:dyDescent="0.25">
      <c r="C33526" s="158" t="s">
        <v>546</v>
      </c>
      <c r="D33526" s="159">
        <v>851.08</v>
      </c>
    </row>
    <row r="33527" spans="3:4" ht="15" hidden="1" customHeight="1" x14ac:dyDescent="0.25">
      <c r="C33527" s="160" t="s">
        <v>539</v>
      </c>
      <c r="D33527" s="161">
        <v>1087.52</v>
      </c>
    </row>
    <row r="33528" spans="3:4" ht="15" hidden="1" customHeight="1" x14ac:dyDescent="0.25">
      <c r="C33528" s="158" t="s">
        <v>308</v>
      </c>
      <c r="D33528" s="159">
        <v>521.15</v>
      </c>
    </row>
    <row r="33529" spans="3:4" ht="15" hidden="1" customHeight="1" x14ac:dyDescent="0.25">
      <c r="C33529" s="160" t="s">
        <v>542</v>
      </c>
      <c r="D33529" s="161">
        <v>880.1</v>
      </c>
    </row>
    <row r="33530" spans="3:4" ht="15" hidden="1" customHeight="1" x14ac:dyDescent="0.25">
      <c r="C33530" s="158" t="s">
        <v>547</v>
      </c>
      <c r="D33530" s="159">
        <v>1026.49</v>
      </c>
    </row>
    <row r="33531" spans="3:4" ht="15" hidden="1" customHeight="1" x14ac:dyDescent="0.25">
      <c r="C33531" s="160" t="s">
        <v>551</v>
      </c>
      <c r="D33531" s="161">
        <v>1022.24</v>
      </c>
    </row>
    <row r="33532" spans="3:4" ht="15" hidden="1" customHeight="1" x14ac:dyDescent="0.25">
      <c r="C33532" s="158" t="s">
        <v>558</v>
      </c>
      <c r="D33532" s="159">
        <v>1056.53</v>
      </c>
    </row>
    <row r="33533" spans="3:4" ht="15" hidden="1" customHeight="1" x14ac:dyDescent="0.25">
      <c r="C33533" s="160" t="s">
        <v>550</v>
      </c>
      <c r="D33533" s="161">
        <v>636.67999999999995</v>
      </c>
    </row>
    <row r="33534" spans="3:4" ht="15" hidden="1" customHeight="1" x14ac:dyDescent="0.25">
      <c r="C33534" s="158" t="s">
        <v>547</v>
      </c>
      <c r="D33534" s="159">
        <v>496.48</v>
      </c>
    </row>
    <row r="33535" spans="3:4" ht="15" hidden="1" customHeight="1" x14ac:dyDescent="0.25">
      <c r="C33535" s="160" t="s">
        <v>551</v>
      </c>
      <c r="D33535" s="161">
        <v>899.64</v>
      </c>
    </row>
    <row r="33536" spans="3:4" ht="15" hidden="1" customHeight="1" x14ac:dyDescent="0.25">
      <c r="C33536" s="158" t="s">
        <v>554</v>
      </c>
      <c r="D33536" s="159">
        <v>428.63</v>
      </c>
    </row>
    <row r="33537" spans="3:4" ht="15" hidden="1" customHeight="1" x14ac:dyDescent="0.25">
      <c r="C33537" s="160" t="s">
        <v>312</v>
      </c>
      <c r="D33537" s="161">
        <v>459.16</v>
      </c>
    </row>
    <row r="33538" spans="3:4" ht="15" hidden="1" customHeight="1" x14ac:dyDescent="0.25">
      <c r="C33538" s="158" t="s">
        <v>545</v>
      </c>
      <c r="D33538" s="159">
        <v>1014.72</v>
      </c>
    </row>
    <row r="33539" spans="3:4" ht="15" hidden="1" customHeight="1" x14ac:dyDescent="0.25">
      <c r="C33539" s="160" t="s">
        <v>309</v>
      </c>
      <c r="D33539" s="161">
        <v>521.66</v>
      </c>
    </row>
    <row r="33540" spans="3:4" ht="15" hidden="1" customHeight="1" x14ac:dyDescent="0.25">
      <c r="C33540" s="158" t="s">
        <v>552</v>
      </c>
      <c r="D33540" s="159">
        <v>848.89</v>
      </c>
    </row>
    <row r="33541" spans="3:4" ht="15" hidden="1" customHeight="1" x14ac:dyDescent="0.25">
      <c r="C33541" s="160" t="s">
        <v>551</v>
      </c>
      <c r="D33541" s="161">
        <v>1051.0899999999999</v>
      </c>
    </row>
    <row r="33542" spans="3:4" ht="15" hidden="1" customHeight="1" x14ac:dyDescent="0.25">
      <c r="C33542" s="158" t="s">
        <v>549</v>
      </c>
      <c r="D33542" s="159">
        <v>283.22000000000003</v>
      </c>
    </row>
    <row r="33543" spans="3:4" ht="15" hidden="1" customHeight="1" x14ac:dyDescent="0.25">
      <c r="C33543" s="160" t="s">
        <v>309</v>
      </c>
      <c r="D33543" s="161">
        <v>626.20000000000005</v>
      </c>
    </row>
    <row r="33544" spans="3:4" ht="15" hidden="1" customHeight="1" x14ac:dyDescent="0.25">
      <c r="C33544" s="158" t="s">
        <v>542</v>
      </c>
      <c r="D33544" s="159">
        <v>224.58</v>
      </c>
    </row>
    <row r="33545" spans="3:4" ht="15" hidden="1" customHeight="1" x14ac:dyDescent="0.25">
      <c r="C33545" s="160" t="s">
        <v>540</v>
      </c>
      <c r="D33545" s="161">
        <v>689.22</v>
      </c>
    </row>
    <row r="33546" spans="3:4" ht="15" hidden="1" customHeight="1" x14ac:dyDescent="0.25">
      <c r="C33546" s="158" t="s">
        <v>541</v>
      </c>
      <c r="D33546" s="159">
        <v>788.41</v>
      </c>
    </row>
    <row r="33547" spans="3:4" ht="15" hidden="1" customHeight="1" x14ac:dyDescent="0.25">
      <c r="C33547" s="160" t="s">
        <v>550</v>
      </c>
      <c r="D33547" s="161">
        <v>144.93</v>
      </c>
    </row>
    <row r="33548" spans="3:4" ht="15" hidden="1" customHeight="1" x14ac:dyDescent="0.25">
      <c r="C33548" s="158" t="s">
        <v>552</v>
      </c>
      <c r="D33548" s="159">
        <v>94.37</v>
      </c>
    </row>
    <row r="33549" spans="3:4" ht="15" hidden="1" customHeight="1" x14ac:dyDescent="0.25">
      <c r="C33549" s="160" t="s">
        <v>307</v>
      </c>
      <c r="D33549" s="161">
        <v>205.52</v>
      </c>
    </row>
    <row r="33550" spans="3:4" ht="15" hidden="1" customHeight="1" x14ac:dyDescent="0.25">
      <c r="C33550" s="158" t="s">
        <v>545</v>
      </c>
      <c r="D33550" s="159">
        <v>142.5</v>
      </c>
    </row>
    <row r="33551" spans="3:4" ht="15" hidden="1" customHeight="1" x14ac:dyDescent="0.25">
      <c r="C33551" s="160" t="s">
        <v>308</v>
      </c>
      <c r="D33551" s="161">
        <v>309.87</v>
      </c>
    </row>
    <row r="33552" spans="3:4" ht="15" hidden="1" customHeight="1" x14ac:dyDescent="0.25">
      <c r="C33552" s="158" t="s">
        <v>312</v>
      </c>
      <c r="D33552" s="159">
        <v>360.4</v>
      </c>
    </row>
    <row r="33553" spans="3:4" ht="15" hidden="1" customHeight="1" x14ac:dyDescent="0.25">
      <c r="C33553" s="160" t="s">
        <v>308</v>
      </c>
      <c r="D33553" s="161">
        <v>1124.1600000000001</v>
      </c>
    </row>
    <row r="33554" spans="3:4" ht="15" hidden="1" customHeight="1" x14ac:dyDescent="0.25">
      <c r="C33554" s="158" t="s">
        <v>551</v>
      </c>
      <c r="D33554" s="159">
        <v>960.32</v>
      </c>
    </row>
    <row r="33555" spans="3:4" ht="15" hidden="1" customHeight="1" x14ac:dyDescent="0.25">
      <c r="C33555" s="160" t="s">
        <v>542</v>
      </c>
      <c r="D33555" s="161">
        <v>106.59</v>
      </c>
    </row>
    <row r="33556" spans="3:4" ht="15" hidden="1" customHeight="1" x14ac:dyDescent="0.25">
      <c r="C33556" s="158" t="s">
        <v>539</v>
      </c>
      <c r="D33556" s="159">
        <v>860.9</v>
      </c>
    </row>
    <row r="33557" spans="3:4" ht="15" hidden="1" customHeight="1" x14ac:dyDescent="0.25">
      <c r="C33557" s="160" t="s">
        <v>557</v>
      </c>
      <c r="D33557" s="161">
        <v>1261.07</v>
      </c>
    </row>
    <row r="33558" spans="3:4" ht="15" hidden="1" customHeight="1" x14ac:dyDescent="0.25">
      <c r="C33558" s="158" t="s">
        <v>543</v>
      </c>
      <c r="D33558" s="159">
        <v>455.23</v>
      </c>
    </row>
    <row r="33559" spans="3:4" ht="15" hidden="1" customHeight="1" x14ac:dyDescent="0.25">
      <c r="C33559" s="160" t="s">
        <v>308</v>
      </c>
      <c r="D33559" s="161">
        <v>908.92</v>
      </c>
    </row>
    <row r="33560" spans="3:4" ht="15" hidden="1" customHeight="1" x14ac:dyDescent="0.25">
      <c r="C33560" s="158" t="s">
        <v>549</v>
      </c>
      <c r="D33560" s="159">
        <v>848.3</v>
      </c>
    </row>
    <row r="33561" spans="3:4" ht="15" hidden="1" customHeight="1" x14ac:dyDescent="0.25">
      <c r="C33561" s="160" t="s">
        <v>549</v>
      </c>
      <c r="D33561" s="161">
        <v>510.78</v>
      </c>
    </row>
    <row r="33562" spans="3:4" ht="15" hidden="1" customHeight="1" x14ac:dyDescent="0.25">
      <c r="C33562" s="158" t="s">
        <v>545</v>
      </c>
      <c r="D33562" s="159">
        <v>583.67999999999995</v>
      </c>
    </row>
    <row r="33563" spans="3:4" ht="15" hidden="1" customHeight="1" x14ac:dyDescent="0.25">
      <c r="C33563" s="160" t="s">
        <v>307</v>
      </c>
      <c r="D33563" s="161">
        <v>31.07</v>
      </c>
    </row>
    <row r="33564" spans="3:4" ht="15" hidden="1" customHeight="1" x14ac:dyDescent="0.25">
      <c r="C33564" s="158" t="s">
        <v>549</v>
      </c>
      <c r="D33564" s="159">
        <v>582.25</v>
      </c>
    </row>
    <row r="33565" spans="3:4" ht="15" hidden="1" customHeight="1" x14ac:dyDescent="0.25">
      <c r="C33565" s="160" t="s">
        <v>545</v>
      </c>
      <c r="D33565" s="161">
        <v>131.88</v>
      </c>
    </row>
    <row r="33566" spans="3:4" ht="15" hidden="1" customHeight="1" x14ac:dyDescent="0.25">
      <c r="C33566" s="158" t="s">
        <v>547</v>
      </c>
      <c r="D33566" s="159">
        <v>1256.76</v>
      </c>
    </row>
    <row r="33567" spans="3:4" ht="15" hidden="1" customHeight="1" x14ac:dyDescent="0.25">
      <c r="C33567" s="160" t="s">
        <v>545</v>
      </c>
      <c r="D33567" s="161">
        <v>805.34</v>
      </c>
    </row>
    <row r="33568" spans="3:4" ht="15" hidden="1" customHeight="1" x14ac:dyDescent="0.25">
      <c r="C33568" s="158" t="s">
        <v>551</v>
      </c>
      <c r="D33568" s="159">
        <v>57.07</v>
      </c>
    </row>
    <row r="33569" spans="3:4" ht="15" hidden="1" customHeight="1" x14ac:dyDescent="0.25">
      <c r="C33569" s="160" t="s">
        <v>307</v>
      </c>
      <c r="D33569" s="161">
        <v>1018.84</v>
      </c>
    </row>
    <row r="33570" spans="3:4" ht="15" hidden="1" customHeight="1" x14ac:dyDescent="0.25">
      <c r="C33570" s="158" t="s">
        <v>545</v>
      </c>
      <c r="D33570" s="159">
        <v>904.4</v>
      </c>
    </row>
    <row r="33571" spans="3:4" ht="15" hidden="1" customHeight="1" x14ac:dyDescent="0.25">
      <c r="C33571" s="160" t="s">
        <v>540</v>
      </c>
      <c r="D33571" s="161">
        <v>520.86</v>
      </c>
    </row>
    <row r="33572" spans="3:4" ht="15" hidden="1" customHeight="1" x14ac:dyDescent="0.25">
      <c r="C33572" s="158" t="s">
        <v>308</v>
      </c>
      <c r="D33572" s="159">
        <v>903.51</v>
      </c>
    </row>
    <row r="33573" spans="3:4" ht="15" hidden="1" customHeight="1" x14ac:dyDescent="0.25">
      <c r="C33573" s="160" t="s">
        <v>550</v>
      </c>
      <c r="D33573" s="161">
        <v>380.12</v>
      </c>
    </row>
    <row r="33574" spans="3:4" ht="15" hidden="1" customHeight="1" x14ac:dyDescent="0.25">
      <c r="C33574" s="158" t="s">
        <v>308</v>
      </c>
      <c r="D33574" s="159">
        <v>322.48</v>
      </c>
    </row>
    <row r="33575" spans="3:4" ht="15" hidden="1" customHeight="1" x14ac:dyDescent="0.25">
      <c r="C33575" s="160" t="s">
        <v>549</v>
      </c>
      <c r="D33575" s="161">
        <v>342.04</v>
      </c>
    </row>
    <row r="33576" spans="3:4" ht="15" hidden="1" customHeight="1" x14ac:dyDescent="0.25">
      <c r="C33576" s="158" t="s">
        <v>308</v>
      </c>
      <c r="D33576" s="159">
        <v>718.5</v>
      </c>
    </row>
    <row r="33577" spans="3:4" ht="15" hidden="1" customHeight="1" x14ac:dyDescent="0.25">
      <c r="C33577" s="160" t="s">
        <v>554</v>
      </c>
      <c r="D33577" s="161">
        <v>787.49</v>
      </c>
    </row>
    <row r="33578" spans="3:4" ht="15" hidden="1" customHeight="1" x14ac:dyDescent="0.25">
      <c r="C33578" s="158" t="s">
        <v>540</v>
      </c>
      <c r="D33578" s="159">
        <v>500.49</v>
      </c>
    </row>
    <row r="33579" spans="3:4" ht="15" hidden="1" customHeight="1" x14ac:dyDescent="0.25">
      <c r="C33579" s="160" t="s">
        <v>552</v>
      </c>
      <c r="D33579" s="161">
        <v>462.76</v>
      </c>
    </row>
    <row r="33580" spans="3:4" ht="15" hidden="1" customHeight="1" x14ac:dyDescent="0.25">
      <c r="C33580" s="158" t="s">
        <v>309</v>
      </c>
      <c r="D33580" s="159">
        <v>609.76</v>
      </c>
    </row>
    <row r="33581" spans="3:4" ht="15" hidden="1" customHeight="1" x14ac:dyDescent="0.25">
      <c r="C33581" s="160" t="s">
        <v>308</v>
      </c>
      <c r="D33581" s="161">
        <v>1183.96</v>
      </c>
    </row>
    <row r="33582" spans="3:4" ht="15" hidden="1" customHeight="1" x14ac:dyDescent="0.25">
      <c r="C33582" s="158" t="s">
        <v>550</v>
      </c>
      <c r="D33582" s="159">
        <v>1036.6500000000001</v>
      </c>
    </row>
    <row r="33583" spans="3:4" ht="15" hidden="1" customHeight="1" x14ac:dyDescent="0.25">
      <c r="C33583" s="160" t="s">
        <v>307</v>
      </c>
      <c r="D33583" s="161">
        <v>703.38</v>
      </c>
    </row>
    <row r="33584" spans="3:4" ht="15" hidden="1" customHeight="1" x14ac:dyDescent="0.25">
      <c r="C33584" s="158" t="s">
        <v>547</v>
      </c>
      <c r="D33584" s="159">
        <v>652.57000000000005</v>
      </c>
    </row>
    <row r="33585" spans="3:4" ht="15" hidden="1" customHeight="1" x14ac:dyDescent="0.25">
      <c r="C33585" s="160" t="s">
        <v>312</v>
      </c>
      <c r="D33585" s="161">
        <v>215.42</v>
      </c>
    </row>
    <row r="33586" spans="3:4" ht="15" hidden="1" customHeight="1" x14ac:dyDescent="0.25">
      <c r="C33586" s="158" t="s">
        <v>553</v>
      </c>
      <c r="D33586" s="159">
        <v>36.57</v>
      </c>
    </row>
    <row r="33587" spans="3:4" ht="15" hidden="1" customHeight="1" x14ac:dyDescent="0.25">
      <c r="C33587" s="160" t="s">
        <v>556</v>
      </c>
      <c r="D33587" s="161">
        <v>833.87</v>
      </c>
    </row>
    <row r="33588" spans="3:4" ht="15" hidden="1" customHeight="1" x14ac:dyDescent="0.25">
      <c r="C33588" s="158" t="s">
        <v>547</v>
      </c>
      <c r="D33588" s="159">
        <v>547.78</v>
      </c>
    </row>
    <row r="33589" spans="3:4" ht="15" hidden="1" customHeight="1" x14ac:dyDescent="0.25">
      <c r="C33589" s="160" t="s">
        <v>307</v>
      </c>
      <c r="D33589" s="161">
        <v>726.72</v>
      </c>
    </row>
    <row r="33590" spans="3:4" ht="15" hidden="1" customHeight="1" x14ac:dyDescent="0.25">
      <c r="C33590" s="158" t="s">
        <v>539</v>
      </c>
      <c r="D33590" s="159">
        <v>532.44000000000005</v>
      </c>
    </row>
    <row r="33591" spans="3:4" ht="15" hidden="1" customHeight="1" x14ac:dyDescent="0.25">
      <c r="C33591" s="160" t="s">
        <v>543</v>
      </c>
      <c r="D33591" s="161">
        <v>346.06</v>
      </c>
    </row>
    <row r="33592" spans="3:4" ht="15" hidden="1" customHeight="1" x14ac:dyDescent="0.25">
      <c r="C33592" s="158" t="s">
        <v>552</v>
      </c>
      <c r="D33592" s="159">
        <v>452.55</v>
      </c>
    </row>
    <row r="33593" spans="3:4" ht="15" hidden="1" customHeight="1" x14ac:dyDescent="0.25">
      <c r="C33593" s="160" t="s">
        <v>545</v>
      </c>
      <c r="D33593" s="161">
        <v>458.46</v>
      </c>
    </row>
    <row r="33594" spans="3:4" ht="15" hidden="1" customHeight="1" x14ac:dyDescent="0.25">
      <c r="C33594" s="158" t="s">
        <v>312</v>
      </c>
      <c r="D33594" s="159">
        <v>717.71</v>
      </c>
    </row>
    <row r="33595" spans="3:4" ht="15" hidden="1" customHeight="1" x14ac:dyDescent="0.25">
      <c r="C33595" s="160" t="s">
        <v>307</v>
      </c>
      <c r="D33595" s="161">
        <v>1019.7</v>
      </c>
    </row>
    <row r="33596" spans="3:4" ht="15" hidden="1" customHeight="1" x14ac:dyDescent="0.25">
      <c r="C33596" s="158" t="s">
        <v>308</v>
      </c>
      <c r="D33596" s="159">
        <v>50.89</v>
      </c>
    </row>
    <row r="33597" spans="3:4" ht="15" hidden="1" customHeight="1" x14ac:dyDescent="0.25">
      <c r="C33597" s="160" t="s">
        <v>546</v>
      </c>
      <c r="D33597" s="161">
        <v>13.36</v>
      </c>
    </row>
    <row r="33598" spans="3:4" ht="15" hidden="1" customHeight="1" x14ac:dyDescent="0.25">
      <c r="C33598" s="158" t="s">
        <v>551</v>
      </c>
      <c r="D33598" s="159">
        <v>748.44</v>
      </c>
    </row>
    <row r="33599" spans="3:4" ht="15" hidden="1" customHeight="1" x14ac:dyDescent="0.25">
      <c r="C33599" s="160" t="s">
        <v>552</v>
      </c>
      <c r="D33599" s="161">
        <v>730.24</v>
      </c>
    </row>
    <row r="33600" spans="3:4" ht="15" hidden="1" customHeight="1" x14ac:dyDescent="0.25">
      <c r="C33600" s="158" t="s">
        <v>542</v>
      </c>
      <c r="D33600" s="159">
        <v>539.99</v>
      </c>
    </row>
    <row r="33601" spans="3:4" ht="15" hidden="1" customHeight="1" x14ac:dyDescent="0.25">
      <c r="C33601" s="160" t="s">
        <v>547</v>
      </c>
      <c r="D33601" s="161">
        <v>123.69</v>
      </c>
    </row>
    <row r="33602" spans="3:4" ht="15" hidden="1" customHeight="1" x14ac:dyDescent="0.25">
      <c r="C33602" s="158" t="s">
        <v>553</v>
      </c>
      <c r="D33602" s="159">
        <v>473.61</v>
      </c>
    </row>
    <row r="33603" spans="3:4" ht="15" hidden="1" customHeight="1" x14ac:dyDescent="0.25">
      <c r="C33603" s="160" t="s">
        <v>546</v>
      </c>
      <c r="D33603" s="161">
        <v>459.7</v>
      </c>
    </row>
    <row r="33604" spans="3:4" ht="15" hidden="1" customHeight="1" x14ac:dyDescent="0.25">
      <c r="C33604" s="158" t="s">
        <v>547</v>
      </c>
      <c r="D33604" s="159">
        <v>1226.3</v>
      </c>
    </row>
    <row r="33605" spans="3:4" ht="15" hidden="1" customHeight="1" x14ac:dyDescent="0.25">
      <c r="C33605" s="160" t="s">
        <v>547</v>
      </c>
      <c r="D33605" s="161">
        <v>866.34</v>
      </c>
    </row>
    <row r="33606" spans="3:4" ht="15" hidden="1" customHeight="1" x14ac:dyDescent="0.25">
      <c r="C33606" s="158" t="s">
        <v>539</v>
      </c>
      <c r="D33606" s="159">
        <v>703.85</v>
      </c>
    </row>
    <row r="33607" spans="3:4" ht="15" hidden="1" customHeight="1" x14ac:dyDescent="0.25">
      <c r="C33607" s="160" t="s">
        <v>548</v>
      </c>
      <c r="D33607" s="161">
        <v>581.11</v>
      </c>
    </row>
    <row r="33608" spans="3:4" ht="15" hidden="1" customHeight="1" x14ac:dyDescent="0.25">
      <c r="C33608" s="158" t="s">
        <v>543</v>
      </c>
      <c r="D33608" s="159">
        <v>620.66999999999996</v>
      </c>
    </row>
    <row r="33609" spans="3:4" ht="15" hidden="1" customHeight="1" x14ac:dyDescent="0.25">
      <c r="C33609" s="160" t="s">
        <v>551</v>
      </c>
      <c r="D33609" s="161">
        <v>910.46</v>
      </c>
    </row>
    <row r="33610" spans="3:4" ht="15" hidden="1" customHeight="1" x14ac:dyDescent="0.25">
      <c r="C33610" s="158" t="s">
        <v>539</v>
      </c>
      <c r="D33610" s="159">
        <v>599.89</v>
      </c>
    </row>
    <row r="33611" spans="3:4" ht="15" hidden="1" customHeight="1" x14ac:dyDescent="0.25">
      <c r="C33611" s="160" t="s">
        <v>553</v>
      </c>
      <c r="D33611" s="161">
        <v>665.27</v>
      </c>
    </row>
    <row r="33612" spans="3:4" ht="15" hidden="1" customHeight="1" x14ac:dyDescent="0.25">
      <c r="C33612" s="158" t="s">
        <v>308</v>
      </c>
      <c r="D33612" s="159">
        <v>646.05999999999995</v>
      </c>
    </row>
    <row r="33613" spans="3:4" ht="15" hidden="1" customHeight="1" x14ac:dyDescent="0.25">
      <c r="C33613" s="160" t="s">
        <v>309</v>
      </c>
      <c r="D33613" s="161">
        <v>679.28</v>
      </c>
    </row>
    <row r="33614" spans="3:4" ht="15" hidden="1" customHeight="1" x14ac:dyDescent="0.25">
      <c r="C33614" s="158" t="s">
        <v>539</v>
      </c>
      <c r="D33614" s="159">
        <v>533.82000000000005</v>
      </c>
    </row>
    <row r="33615" spans="3:4" ht="15" hidden="1" customHeight="1" x14ac:dyDescent="0.25">
      <c r="C33615" s="160" t="s">
        <v>549</v>
      </c>
      <c r="D33615" s="161">
        <v>693.02</v>
      </c>
    </row>
    <row r="33616" spans="3:4" ht="15" hidden="1" customHeight="1" x14ac:dyDescent="0.25">
      <c r="C33616" s="158" t="s">
        <v>543</v>
      </c>
      <c r="D33616" s="159">
        <v>985.66</v>
      </c>
    </row>
    <row r="33617" spans="3:4" ht="15" hidden="1" customHeight="1" x14ac:dyDescent="0.25">
      <c r="C33617" s="160" t="s">
        <v>307</v>
      </c>
      <c r="D33617" s="161">
        <v>896.35</v>
      </c>
    </row>
    <row r="33618" spans="3:4" ht="15" hidden="1" customHeight="1" x14ac:dyDescent="0.25">
      <c r="C33618" s="158" t="s">
        <v>542</v>
      </c>
      <c r="D33618" s="159">
        <v>503.98</v>
      </c>
    </row>
    <row r="33619" spans="3:4" ht="15" hidden="1" customHeight="1" x14ac:dyDescent="0.25">
      <c r="C33619" s="160" t="s">
        <v>312</v>
      </c>
      <c r="D33619" s="161">
        <v>760.73</v>
      </c>
    </row>
    <row r="33620" spans="3:4" ht="15" hidden="1" customHeight="1" x14ac:dyDescent="0.25">
      <c r="C33620" s="158" t="s">
        <v>546</v>
      </c>
      <c r="D33620" s="159">
        <v>182.64</v>
      </c>
    </row>
    <row r="33621" spans="3:4" ht="15" hidden="1" customHeight="1" x14ac:dyDescent="0.25">
      <c r="C33621" s="160" t="s">
        <v>312</v>
      </c>
      <c r="D33621" s="161">
        <v>404.15</v>
      </c>
    </row>
    <row r="33622" spans="3:4" ht="15" hidden="1" customHeight="1" x14ac:dyDescent="0.25">
      <c r="C33622" s="158" t="s">
        <v>549</v>
      </c>
      <c r="D33622" s="159">
        <v>921.5</v>
      </c>
    </row>
    <row r="33623" spans="3:4" ht="15" hidden="1" customHeight="1" x14ac:dyDescent="0.25">
      <c r="C33623" s="160" t="s">
        <v>545</v>
      </c>
      <c r="D33623" s="161">
        <v>1209.8800000000001</v>
      </c>
    </row>
    <row r="33624" spans="3:4" ht="15" hidden="1" customHeight="1" x14ac:dyDescent="0.25">
      <c r="C33624" s="158" t="s">
        <v>553</v>
      </c>
      <c r="D33624" s="159">
        <v>110.74</v>
      </c>
    </row>
    <row r="33625" spans="3:4" ht="15" hidden="1" customHeight="1" x14ac:dyDescent="0.25">
      <c r="C33625" s="160" t="s">
        <v>555</v>
      </c>
      <c r="D33625" s="161">
        <v>604.07000000000005</v>
      </c>
    </row>
    <row r="33626" spans="3:4" ht="15" hidden="1" customHeight="1" x14ac:dyDescent="0.25">
      <c r="C33626" s="158" t="s">
        <v>307</v>
      </c>
      <c r="D33626" s="159">
        <v>580.65</v>
      </c>
    </row>
    <row r="33627" spans="3:4" ht="15" hidden="1" customHeight="1" x14ac:dyDescent="0.25">
      <c r="C33627" s="160" t="s">
        <v>555</v>
      </c>
      <c r="D33627" s="161">
        <v>1208.67</v>
      </c>
    </row>
    <row r="33628" spans="3:4" ht="15" hidden="1" customHeight="1" x14ac:dyDescent="0.25">
      <c r="C33628" s="158" t="s">
        <v>540</v>
      </c>
      <c r="D33628" s="159">
        <v>336.35</v>
      </c>
    </row>
    <row r="33629" spans="3:4" ht="15" hidden="1" customHeight="1" x14ac:dyDescent="0.25">
      <c r="C33629" s="160" t="s">
        <v>540</v>
      </c>
      <c r="D33629" s="161">
        <v>707.65</v>
      </c>
    </row>
    <row r="33630" spans="3:4" ht="15" hidden="1" customHeight="1" x14ac:dyDescent="0.25">
      <c r="C33630" s="158" t="s">
        <v>545</v>
      </c>
      <c r="D33630" s="159">
        <v>221.03</v>
      </c>
    </row>
    <row r="33631" spans="3:4" ht="15" hidden="1" customHeight="1" x14ac:dyDescent="0.25">
      <c r="C33631" s="160" t="s">
        <v>555</v>
      </c>
      <c r="D33631" s="161">
        <v>428.48</v>
      </c>
    </row>
    <row r="33632" spans="3:4" ht="15" hidden="1" customHeight="1" x14ac:dyDescent="0.25">
      <c r="C33632" s="158" t="s">
        <v>558</v>
      </c>
      <c r="D33632" s="159">
        <v>526.03</v>
      </c>
    </row>
    <row r="33633" spans="3:4" ht="15" hidden="1" customHeight="1" x14ac:dyDescent="0.25">
      <c r="C33633" s="160" t="s">
        <v>540</v>
      </c>
      <c r="D33633" s="161">
        <v>556.97</v>
      </c>
    </row>
    <row r="33634" spans="3:4" ht="15" hidden="1" customHeight="1" x14ac:dyDescent="0.25">
      <c r="C33634" s="158" t="s">
        <v>546</v>
      </c>
      <c r="D33634" s="159">
        <v>677.34</v>
      </c>
    </row>
    <row r="33635" spans="3:4" ht="15" hidden="1" customHeight="1" x14ac:dyDescent="0.25">
      <c r="C33635" s="160" t="s">
        <v>552</v>
      </c>
      <c r="D33635" s="161">
        <v>1060.9100000000001</v>
      </c>
    </row>
    <row r="33636" spans="3:4" ht="15" hidden="1" customHeight="1" x14ac:dyDescent="0.25">
      <c r="C33636" s="158" t="s">
        <v>542</v>
      </c>
      <c r="D33636" s="159">
        <v>488.86</v>
      </c>
    </row>
    <row r="33637" spans="3:4" ht="15" hidden="1" customHeight="1" x14ac:dyDescent="0.25">
      <c r="C33637" s="160" t="s">
        <v>543</v>
      </c>
      <c r="D33637" s="161">
        <v>179.31</v>
      </c>
    </row>
    <row r="33638" spans="3:4" ht="15" hidden="1" customHeight="1" x14ac:dyDescent="0.25">
      <c r="C33638" s="158" t="s">
        <v>307</v>
      </c>
      <c r="D33638" s="159">
        <v>966.96</v>
      </c>
    </row>
    <row r="33639" spans="3:4" ht="15" hidden="1" customHeight="1" x14ac:dyDescent="0.25">
      <c r="C33639" s="160" t="s">
        <v>552</v>
      </c>
      <c r="D33639" s="161">
        <v>336.06</v>
      </c>
    </row>
    <row r="33640" spans="3:4" ht="15" hidden="1" customHeight="1" x14ac:dyDescent="0.25">
      <c r="C33640" s="158" t="s">
        <v>539</v>
      </c>
      <c r="D33640" s="159">
        <v>477.09</v>
      </c>
    </row>
    <row r="33641" spans="3:4" ht="15" hidden="1" customHeight="1" x14ac:dyDescent="0.25">
      <c r="C33641" s="160" t="s">
        <v>540</v>
      </c>
      <c r="D33641" s="161">
        <v>469.32</v>
      </c>
    </row>
    <row r="33642" spans="3:4" ht="15" hidden="1" customHeight="1" x14ac:dyDescent="0.25">
      <c r="C33642" s="158" t="s">
        <v>308</v>
      </c>
      <c r="D33642" s="159">
        <v>619.24</v>
      </c>
    </row>
    <row r="33643" spans="3:4" ht="15" hidden="1" customHeight="1" x14ac:dyDescent="0.25">
      <c r="C33643" s="160" t="s">
        <v>553</v>
      </c>
      <c r="D33643" s="161">
        <v>871.23</v>
      </c>
    </row>
    <row r="33644" spans="3:4" ht="15" hidden="1" customHeight="1" x14ac:dyDescent="0.25">
      <c r="C33644" s="158" t="s">
        <v>546</v>
      </c>
      <c r="D33644" s="159">
        <v>529.13</v>
      </c>
    </row>
    <row r="33645" spans="3:4" ht="15" hidden="1" customHeight="1" x14ac:dyDescent="0.25">
      <c r="C33645" s="160" t="s">
        <v>540</v>
      </c>
      <c r="D33645" s="161">
        <v>814.37</v>
      </c>
    </row>
    <row r="33646" spans="3:4" ht="15" hidden="1" customHeight="1" x14ac:dyDescent="0.25">
      <c r="C33646" s="158" t="s">
        <v>542</v>
      </c>
      <c r="D33646" s="159">
        <v>801.94</v>
      </c>
    </row>
    <row r="33647" spans="3:4" ht="15" hidden="1" customHeight="1" x14ac:dyDescent="0.25">
      <c r="C33647" s="160" t="s">
        <v>552</v>
      </c>
      <c r="D33647" s="161">
        <v>1066.83</v>
      </c>
    </row>
    <row r="33648" spans="3:4" ht="15" hidden="1" customHeight="1" x14ac:dyDescent="0.25">
      <c r="C33648" s="158" t="s">
        <v>553</v>
      </c>
      <c r="D33648" s="159">
        <v>1169.82</v>
      </c>
    </row>
    <row r="33649" spans="3:4" ht="15" hidden="1" customHeight="1" x14ac:dyDescent="0.25">
      <c r="C33649" s="160" t="s">
        <v>307</v>
      </c>
      <c r="D33649" s="161">
        <v>65.39</v>
      </c>
    </row>
    <row r="33650" spans="3:4" ht="15" hidden="1" customHeight="1" x14ac:dyDescent="0.25">
      <c r="C33650" s="158" t="s">
        <v>308</v>
      </c>
      <c r="D33650" s="159">
        <v>1115.79</v>
      </c>
    </row>
    <row r="33651" spans="3:4" ht="15" hidden="1" customHeight="1" x14ac:dyDescent="0.25">
      <c r="C33651" s="160" t="s">
        <v>540</v>
      </c>
      <c r="D33651" s="161">
        <v>537.66</v>
      </c>
    </row>
    <row r="33652" spans="3:4" ht="15" hidden="1" customHeight="1" x14ac:dyDescent="0.25">
      <c r="C33652" s="158" t="s">
        <v>553</v>
      </c>
      <c r="D33652" s="159">
        <v>830.52</v>
      </c>
    </row>
    <row r="33653" spans="3:4" ht="15" hidden="1" customHeight="1" x14ac:dyDescent="0.25">
      <c r="C33653" s="160" t="s">
        <v>543</v>
      </c>
      <c r="D33653" s="161">
        <v>750.56</v>
      </c>
    </row>
    <row r="33654" spans="3:4" ht="15" hidden="1" customHeight="1" x14ac:dyDescent="0.25">
      <c r="C33654" s="158" t="s">
        <v>542</v>
      </c>
      <c r="D33654" s="159">
        <v>1250.54</v>
      </c>
    </row>
    <row r="33655" spans="3:4" ht="15" hidden="1" customHeight="1" x14ac:dyDescent="0.25">
      <c r="C33655" s="160" t="s">
        <v>552</v>
      </c>
      <c r="D33655" s="161">
        <v>670.71</v>
      </c>
    </row>
    <row r="33656" spans="3:4" ht="15" hidden="1" customHeight="1" x14ac:dyDescent="0.25">
      <c r="C33656" s="158" t="s">
        <v>539</v>
      </c>
      <c r="D33656" s="159">
        <v>1278.53</v>
      </c>
    </row>
    <row r="33657" spans="3:4" ht="15" hidden="1" customHeight="1" x14ac:dyDescent="0.25">
      <c r="C33657" s="160" t="s">
        <v>312</v>
      </c>
      <c r="D33657" s="161">
        <v>842.43</v>
      </c>
    </row>
    <row r="33658" spans="3:4" ht="15" hidden="1" customHeight="1" x14ac:dyDescent="0.25">
      <c r="C33658" s="158" t="s">
        <v>546</v>
      </c>
      <c r="D33658" s="159">
        <v>600.29999999999995</v>
      </c>
    </row>
    <row r="33659" spans="3:4" ht="15" hidden="1" customHeight="1" x14ac:dyDescent="0.25">
      <c r="C33659" s="160" t="s">
        <v>540</v>
      </c>
      <c r="D33659" s="161">
        <v>588.76</v>
      </c>
    </row>
    <row r="33660" spans="3:4" ht="15" hidden="1" customHeight="1" x14ac:dyDescent="0.25">
      <c r="C33660" s="158" t="s">
        <v>312</v>
      </c>
      <c r="D33660" s="159">
        <v>716.48</v>
      </c>
    </row>
    <row r="33661" spans="3:4" ht="15" hidden="1" customHeight="1" x14ac:dyDescent="0.25">
      <c r="C33661" s="160" t="s">
        <v>551</v>
      </c>
      <c r="D33661" s="161">
        <v>628.29</v>
      </c>
    </row>
    <row r="33662" spans="3:4" ht="15" hidden="1" customHeight="1" x14ac:dyDescent="0.25">
      <c r="C33662" s="158" t="s">
        <v>553</v>
      </c>
      <c r="D33662" s="159">
        <v>118.89</v>
      </c>
    </row>
    <row r="33663" spans="3:4" ht="15" hidden="1" customHeight="1" x14ac:dyDescent="0.25">
      <c r="C33663" s="160" t="s">
        <v>547</v>
      </c>
      <c r="D33663" s="161">
        <v>455.55</v>
      </c>
    </row>
    <row r="33664" spans="3:4" ht="15" hidden="1" customHeight="1" x14ac:dyDescent="0.25">
      <c r="C33664" s="158" t="s">
        <v>554</v>
      </c>
      <c r="D33664" s="159">
        <v>424.57</v>
      </c>
    </row>
    <row r="33665" spans="3:4" ht="15" hidden="1" customHeight="1" x14ac:dyDescent="0.25">
      <c r="C33665" s="160" t="s">
        <v>551</v>
      </c>
      <c r="D33665" s="161">
        <v>1032.75</v>
      </c>
    </row>
    <row r="33666" spans="3:4" ht="15" hidden="1" customHeight="1" x14ac:dyDescent="0.25">
      <c r="C33666" s="158" t="s">
        <v>312</v>
      </c>
      <c r="D33666" s="159">
        <v>849.07</v>
      </c>
    </row>
    <row r="33667" spans="3:4" ht="15" hidden="1" customHeight="1" x14ac:dyDescent="0.25">
      <c r="C33667" s="160" t="s">
        <v>541</v>
      </c>
      <c r="D33667" s="161">
        <v>96.76</v>
      </c>
    </row>
    <row r="33668" spans="3:4" ht="15" hidden="1" customHeight="1" x14ac:dyDescent="0.25">
      <c r="C33668" s="158" t="s">
        <v>557</v>
      </c>
      <c r="D33668" s="159">
        <v>695.53</v>
      </c>
    </row>
    <row r="33669" spans="3:4" ht="15" hidden="1" customHeight="1" x14ac:dyDescent="0.25">
      <c r="C33669" s="160" t="s">
        <v>540</v>
      </c>
      <c r="D33669" s="161">
        <v>299.92</v>
      </c>
    </row>
    <row r="33670" spans="3:4" ht="15" hidden="1" customHeight="1" x14ac:dyDescent="0.25">
      <c r="C33670" s="158" t="s">
        <v>552</v>
      </c>
      <c r="D33670" s="159">
        <v>320.57</v>
      </c>
    </row>
    <row r="33671" spans="3:4" ht="15" hidden="1" customHeight="1" x14ac:dyDescent="0.25">
      <c r="C33671" s="160" t="s">
        <v>551</v>
      </c>
      <c r="D33671" s="161">
        <v>291.22000000000003</v>
      </c>
    </row>
    <row r="33672" spans="3:4" ht="15" hidden="1" customHeight="1" x14ac:dyDescent="0.25">
      <c r="C33672" s="158" t="s">
        <v>545</v>
      </c>
      <c r="D33672" s="159">
        <v>106.24</v>
      </c>
    </row>
    <row r="33673" spans="3:4" ht="15" hidden="1" customHeight="1" x14ac:dyDescent="0.25">
      <c r="C33673" s="160" t="s">
        <v>553</v>
      </c>
      <c r="D33673" s="161">
        <v>41.26</v>
      </c>
    </row>
    <row r="33674" spans="3:4" ht="15" hidden="1" customHeight="1" x14ac:dyDescent="0.25">
      <c r="C33674" s="158" t="s">
        <v>549</v>
      </c>
      <c r="D33674" s="159">
        <v>467.32</v>
      </c>
    </row>
    <row r="33675" spans="3:4" ht="15" hidden="1" customHeight="1" x14ac:dyDescent="0.25">
      <c r="C33675" s="160" t="s">
        <v>551</v>
      </c>
      <c r="D33675" s="161">
        <v>235.8</v>
      </c>
    </row>
    <row r="33676" spans="3:4" ht="15" hidden="1" customHeight="1" x14ac:dyDescent="0.25">
      <c r="C33676" s="158" t="s">
        <v>547</v>
      </c>
      <c r="D33676" s="159">
        <v>1041.81</v>
      </c>
    </row>
    <row r="33677" spans="3:4" ht="15" hidden="1" customHeight="1" x14ac:dyDescent="0.25">
      <c r="C33677" s="160" t="s">
        <v>307</v>
      </c>
      <c r="D33677" s="161">
        <v>228.54</v>
      </c>
    </row>
    <row r="33678" spans="3:4" ht="15" hidden="1" customHeight="1" x14ac:dyDescent="0.25">
      <c r="C33678" s="158" t="s">
        <v>549</v>
      </c>
      <c r="D33678" s="159">
        <v>887.02</v>
      </c>
    </row>
    <row r="33679" spans="3:4" ht="15" hidden="1" customHeight="1" x14ac:dyDescent="0.25">
      <c r="C33679" s="160" t="s">
        <v>312</v>
      </c>
      <c r="D33679" s="161">
        <v>511.67</v>
      </c>
    </row>
    <row r="33680" spans="3:4" ht="15" hidden="1" customHeight="1" x14ac:dyDescent="0.25">
      <c r="C33680" s="158" t="s">
        <v>547</v>
      </c>
      <c r="D33680" s="159">
        <v>892.5</v>
      </c>
    </row>
    <row r="33681" spans="3:4" ht="15" hidden="1" customHeight="1" x14ac:dyDescent="0.25">
      <c r="C33681" s="160" t="s">
        <v>553</v>
      </c>
      <c r="D33681" s="161">
        <v>493.03</v>
      </c>
    </row>
    <row r="33682" spans="3:4" ht="15" hidden="1" customHeight="1" x14ac:dyDescent="0.25">
      <c r="C33682" s="158" t="s">
        <v>543</v>
      </c>
      <c r="D33682" s="159">
        <v>285.25</v>
      </c>
    </row>
    <row r="33683" spans="3:4" ht="15" hidden="1" customHeight="1" x14ac:dyDescent="0.25">
      <c r="C33683" s="160" t="s">
        <v>546</v>
      </c>
      <c r="D33683" s="161">
        <v>615.77</v>
      </c>
    </row>
    <row r="33684" spans="3:4" ht="15" hidden="1" customHeight="1" x14ac:dyDescent="0.25">
      <c r="C33684" s="158" t="s">
        <v>543</v>
      </c>
      <c r="D33684" s="159">
        <v>652.14</v>
      </c>
    </row>
    <row r="33685" spans="3:4" ht="15" hidden="1" customHeight="1" x14ac:dyDescent="0.25">
      <c r="C33685" s="160" t="s">
        <v>555</v>
      </c>
      <c r="D33685" s="161">
        <v>965.72</v>
      </c>
    </row>
    <row r="33686" spans="3:4" ht="15" hidden="1" customHeight="1" x14ac:dyDescent="0.25">
      <c r="C33686" s="158" t="s">
        <v>546</v>
      </c>
      <c r="D33686" s="159">
        <v>319.61</v>
      </c>
    </row>
    <row r="33687" spans="3:4" ht="15" hidden="1" customHeight="1" x14ac:dyDescent="0.25">
      <c r="C33687" s="160" t="s">
        <v>543</v>
      </c>
      <c r="D33687" s="161">
        <v>78.27</v>
      </c>
    </row>
    <row r="33688" spans="3:4" ht="15" hidden="1" customHeight="1" x14ac:dyDescent="0.25">
      <c r="C33688" s="158" t="s">
        <v>552</v>
      </c>
      <c r="D33688" s="159">
        <v>255.02</v>
      </c>
    </row>
    <row r="33689" spans="3:4" ht="15" hidden="1" customHeight="1" x14ac:dyDescent="0.25">
      <c r="C33689" s="160" t="s">
        <v>539</v>
      </c>
      <c r="D33689" s="161">
        <v>439.5</v>
      </c>
    </row>
    <row r="33690" spans="3:4" ht="15" hidden="1" customHeight="1" x14ac:dyDescent="0.25">
      <c r="C33690" s="158" t="s">
        <v>543</v>
      </c>
      <c r="D33690" s="159">
        <v>366.87</v>
      </c>
    </row>
    <row r="33691" spans="3:4" ht="15" hidden="1" customHeight="1" x14ac:dyDescent="0.25">
      <c r="C33691" s="160" t="s">
        <v>543</v>
      </c>
      <c r="D33691" s="161">
        <v>910.08</v>
      </c>
    </row>
    <row r="33692" spans="3:4" ht="15" hidden="1" customHeight="1" x14ac:dyDescent="0.25">
      <c r="C33692" s="158" t="s">
        <v>549</v>
      </c>
      <c r="D33692" s="159">
        <v>404.79</v>
      </c>
    </row>
    <row r="33693" spans="3:4" ht="15" hidden="1" customHeight="1" x14ac:dyDescent="0.25">
      <c r="C33693" s="160" t="s">
        <v>546</v>
      </c>
      <c r="D33693" s="161">
        <v>1041.1199999999999</v>
      </c>
    </row>
    <row r="33694" spans="3:4" ht="15" hidden="1" customHeight="1" x14ac:dyDescent="0.25">
      <c r="C33694" s="158" t="s">
        <v>543</v>
      </c>
      <c r="D33694" s="159">
        <v>619.04999999999995</v>
      </c>
    </row>
    <row r="33695" spans="3:4" ht="15" hidden="1" customHeight="1" x14ac:dyDescent="0.25">
      <c r="C33695" s="160" t="s">
        <v>549</v>
      </c>
      <c r="D33695" s="161">
        <v>70.97</v>
      </c>
    </row>
    <row r="33696" spans="3:4" ht="15" hidden="1" customHeight="1" x14ac:dyDescent="0.25">
      <c r="C33696" s="158" t="s">
        <v>551</v>
      </c>
      <c r="D33696" s="159">
        <v>1148.1099999999999</v>
      </c>
    </row>
    <row r="33697" spans="3:4" ht="15" hidden="1" customHeight="1" x14ac:dyDescent="0.25">
      <c r="C33697" s="160" t="s">
        <v>542</v>
      </c>
      <c r="D33697" s="161">
        <v>742.29</v>
      </c>
    </row>
    <row r="33698" spans="3:4" ht="15" hidden="1" customHeight="1" x14ac:dyDescent="0.25">
      <c r="C33698" s="158" t="s">
        <v>552</v>
      </c>
      <c r="D33698" s="159">
        <v>433.62</v>
      </c>
    </row>
    <row r="33699" spans="3:4" ht="15" hidden="1" customHeight="1" x14ac:dyDescent="0.25">
      <c r="C33699" s="160" t="s">
        <v>541</v>
      </c>
      <c r="D33699" s="161">
        <v>1127.97</v>
      </c>
    </row>
    <row r="33700" spans="3:4" ht="15" hidden="1" customHeight="1" x14ac:dyDescent="0.25">
      <c r="C33700" s="158" t="s">
        <v>540</v>
      </c>
      <c r="D33700" s="159">
        <v>700.67</v>
      </c>
    </row>
    <row r="33701" spans="3:4" ht="15" hidden="1" customHeight="1" x14ac:dyDescent="0.25">
      <c r="C33701" s="160" t="s">
        <v>546</v>
      </c>
      <c r="D33701" s="161">
        <v>554.17999999999995</v>
      </c>
    </row>
    <row r="33702" spans="3:4" ht="15" hidden="1" customHeight="1" x14ac:dyDescent="0.25">
      <c r="C33702" s="158" t="s">
        <v>552</v>
      </c>
      <c r="D33702" s="159">
        <v>197.94</v>
      </c>
    </row>
    <row r="33703" spans="3:4" ht="15" hidden="1" customHeight="1" x14ac:dyDescent="0.25">
      <c r="C33703" s="160" t="s">
        <v>543</v>
      </c>
      <c r="D33703" s="161">
        <v>107.56</v>
      </c>
    </row>
    <row r="33704" spans="3:4" ht="15" hidden="1" customHeight="1" x14ac:dyDescent="0.25">
      <c r="C33704" s="158" t="s">
        <v>558</v>
      </c>
      <c r="D33704" s="159">
        <v>152.86000000000001</v>
      </c>
    </row>
    <row r="33705" spans="3:4" ht="15" hidden="1" customHeight="1" x14ac:dyDescent="0.25">
      <c r="C33705" s="160" t="s">
        <v>553</v>
      </c>
      <c r="D33705" s="161">
        <v>1144.8699999999999</v>
      </c>
    </row>
    <row r="33706" spans="3:4" ht="15" hidden="1" customHeight="1" x14ac:dyDescent="0.25">
      <c r="C33706" s="158" t="s">
        <v>539</v>
      </c>
      <c r="D33706" s="159">
        <v>507.91</v>
      </c>
    </row>
    <row r="33707" spans="3:4" ht="15" hidden="1" customHeight="1" x14ac:dyDescent="0.25">
      <c r="C33707" s="160" t="s">
        <v>312</v>
      </c>
      <c r="D33707" s="161">
        <v>1153.43</v>
      </c>
    </row>
    <row r="33708" spans="3:4" ht="15" hidden="1" customHeight="1" x14ac:dyDescent="0.25">
      <c r="C33708" s="158" t="s">
        <v>308</v>
      </c>
      <c r="D33708" s="159">
        <v>212.28</v>
      </c>
    </row>
    <row r="33709" spans="3:4" ht="15" hidden="1" customHeight="1" x14ac:dyDescent="0.25">
      <c r="C33709" s="160" t="s">
        <v>545</v>
      </c>
      <c r="D33709" s="161">
        <v>989.7</v>
      </c>
    </row>
    <row r="33710" spans="3:4" ht="15" hidden="1" customHeight="1" x14ac:dyDescent="0.25">
      <c r="C33710" s="158" t="s">
        <v>551</v>
      </c>
      <c r="D33710" s="159">
        <v>737.15</v>
      </c>
    </row>
    <row r="33711" spans="3:4" ht="15" hidden="1" customHeight="1" x14ac:dyDescent="0.25">
      <c r="C33711" s="160" t="s">
        <v>543</v>
      </c>
      <c r="D33711" s="161">
        <v>810.61</v>
      </c>
    </row>
    <row r="33712" spans="3:4" ht="15" hidden="1" customHeight="1" x14ac:dyDescent="0.25">
      <c r="C33712" s="158" t="s">
        <v>312</v>
      </c>
      <c r="D33712" s="159">
        <v>693.64</v>
      </c>
    </row>
    <row r="33713" spans="3:4" ht="15" hidden="1" customHeight="1" x14ac:dyDescent="0.25">
      <c r="C33713" s="160" t="s">
        <v>553</v>
      </c>
      <c r="D33713" s="161">
        <v>589.33000000000004</v>
      </c>
    </row>
    <row r="33714" spans="3:4" ht="15" hidden="1" customHeight="1" x14ac:dyDescent="0.25">
      <c r="C33714" s="158" t="s">
        <v>539</v>
      </c>
      <c r="D33714" s="159">
        <v>485.68</v>
      </c>
    </row>
    <row r="33715" spans="3:4" ht="15" hidden="1" customHeight="1" x14ac:dyDescent="0.25">
      <c r="C33715" s="160" t="s">
        <v>552</v>
      </c>
      <c r="D33715" s="161">
        <v>594.58000000000004</v>
      </c>
    </row>
    <row r="33716" spans="3:4" ht="15" hidden="1" customHeight="1" x14ac:dyDescent="0.25">
      <c r="C33716" s="158" t="s">
        <v>545</v>
      </c>
      <c r="D33716" s="159">
        <v>889.01</v>
      </c>
    </row>
    <row r="33717" spans="3:4" ht="15" hidden="1" customHeight="1" x14ac:dyDescent="0.25">
      <c r="C33717" s="160" t="s">
        <v>551</v>
      </c>
      <c r="D33717" s="161">
        <v>126.55</v>
      </c>
    </row>
    <row r="33718" spans="3:4" ht="15" hidden="1" customHeight="1" x14ac:dyDescent="0.25">
      <c r="C33718" s="158" t="s">
        <v>309</v>
      </c>
      <c r="D33718" s="159">
        <v>826.62</v>
      </c>
    </row>
    <row r="33719" spans="3:4" ht="15" hidden="1" customHeight="1" x14ac:dyDescent="0.25">
      <c r="C33719" s="160" t="s">
        <v>543</v>
      </c>
      <c r="D33719" s="161">
        <v>677.72</v>
      </c>
    </row>
    <row r="33720" spans="3:4" ht="15" hidden="1" customHeight="1" x14ac:dyDescent="0.25">
      <c r="C33720" s="158" t="s">
        <v>307</v>
      </c>
      <c r="D33720" s="159">
        <v>985.47</v>
      </c>
    </row>
    <row r="33721" spans="3:4" ht="15" hidden="1" customHeight="1" x14ac:dyDescent="0.25">
      <c r="C33721" s="160" t="s">
        <v>550</v>
      </c>
      <c r="D33721" s="161">
        <v>763.99</v>
      </c>
    </row>
    <row r="33722" spans="3:4" ht="15" hidden="1" customHeight="1" x14ac:dyDescent="0.25">
      <c r="C33722" s="158" t="s">
        <v>550</v>
      </c>
      <c r="D33722" s="159">
        <v>1263.48</v>
      </c>
    </row>
    <row r="33723" spans="3:4" ht="15" hidden="1" customHeight="1" x14ac:dyDescent="0.25">
      <c r="C33723" s="160" t="s">
        <v>543</v>
      </c>
      <c r="D33723" s="161">
        <v>992.75</v>
      </c>
    </row>
    <row r="33724" spans="3:4" ht="15" hidden="1" customHeight="1" x14ac:dyDescent="0.25">
      <c r="C33724" s="158" t="s">
        <v>542</v>
      </c>
      <c r="D33724" s="159">
        <v>1037.95</v>
      </c>
    </row>
    <row r="33725" spans="3:4" ht="15" hidden="1" customHeight="1" x14ac:dyDescent="0.25">
      <c r="C33725" s="160" t="s">
        <v>541</v>
      </c>
      <c r="D33725" s="161">
        <v>745.06</v>
      </c>
    </row>
    <row r="33726" spans="3:4" ht="15" hidden="1" customHeight="1" x14ac:dyDescent="0.25">
      <c r="C33726" s="158" t="s">
        <v>539</v>
      </c>
      <c r="D33726" s="159">
        <v>658.46</v>
      </c>
    </row>
    <row r="33727" spans="3:4" ht="15" hidden="1" customHeight="1" x14ac:dyDescent="0.25">
      <c r="C33727" s="160" t="s">
        <v>540</v>
      </c>
      <c r="D33727" s="161">
        <v>650.6</v>
      </c>
    </row>
    <row r="33728" spans="3:4" ht="15" hidden="1" customHeight="1" x14ac:dyDescent="0.25">
      <c r="C33728" s="158" t="s">
        <v>546</v>
      </c>
      <c r="D33728" s="159">
        <v>1289.19</v>
      </c>
    </row>
    <row r="33729" spans="3:4" ht="15" hidden="1" customHeight="1" x14ac:dyDescent="0.25">
      <c r="C33729" s="160" t="s">
        <v>312</v>
      </c>
      <c r="D33729" s="161">
        <v>902.99</v>
      </c>
    </row>
    <row r="33730" spans="3:4" ht="15" hidden="1" customHeight="1" x14ac:dyDescent="0.25">
      <c r="C33730" s="158" t="s">
        <v>556</v>
      </c>
      <c r="D33730" s="159">
        <v>1169.55</v>
      </c>
    </row>
    <row r="33731" spans="3:4" ht="15" hidden="1" customHeight="1" x14ac:dyDescent="0.25">
      <c r="C33731" s="160" t="s">
        <v>540</v>
      </c>
      <c r="D33731" s="161">
        <v>693.01</v>
      </c>
    </row>
    <row r="33732" spans="3:4" ht="15" hidden="1" customHeight="1" x14ac:dyDescent="0.25">
      <c r="C33732" s="158" t="s">
        <v>540</v>
      </c>
      <c r="D33732" s="159">
        <v>586.35</v>
      </c>
    </row>
    <row r="33733" spans="3:4" ht="15" hidden="1" customHeight="1" x14ac:dyDescent="0.25">
      <c r="C33733" s="160" t="s">
        <v>540</v>
      </c>
      <c r="D33733" s="161">
        <v>795.61</v>
      </c>
    </row>
    <row r="33734" spans="3:4" ht="15" hidden="1" customHeight="1" x14ac:dyDescent="0.25">
      <c r="C33734" s="158" t="s">
        <v>540</v>
      </c>
      <c r="D33734" s="159">
        <v>77.38</v>
      </c>
    </row>
    <row r="33735" spans="3:4" ht="15" hidden="1" customHeight="1" x14ac:dyDescent="0.25">
      <c r="C33735" s="160" t="s">
        <v>312</v>
      </c>
      <c r="D33735" s="161">
        <v>20.18</v>
      </c>
    </row>
    <row r="33736" spans="3:4" ht="15" hidden="1" customHeight="1" x14ac:dyDescent="0.25">
      <c r="C33736" s="158" t="s">
        <v>556</v>
      </c>
      <c r="D33736" s="159">
        <v>840.54</v>
      </c>
    </row>
    <row r="33737" spans="3:4" ht="15" hidden="1" customHeight="1" x14ac:dyDescent="0.25">
      <c r="C33737" s="160" t="s">
        <v>545</v>
      </c>
      <c r="D33737" s="161">
        <v>158.9</v>
      </c>
    </row>
    <row r="33738" spans="3:4" ht="15" hidden="1" customHeight="1" x14ac:dyDescent="0.25">
      <c r="C33738" s="158" t="s">
        <v>539</v>
      </c>
      <c r="D33738" s="159">
        <v>1043.49</v>
      </c>
    </row>
    <row r="33739" spans="3:4" ht="15" hidden="1" customHeight="1" x14ac:dyDescent="0.25">
      <c r="C33739" s="160" t="s">
        <v>552</v>
      </c>
      <c r="D33739" s="161">
        <v>448.01</v>
      </c>
    </row>
    <row r="33740" spans="3:4" ht="15" hidden="1" customHeight="1" x14ac:dyDescent="0.25">
      <c r="C33740" s="158" t="s">
        <v>309</v>
      </c>
      <c r="D33740" s="159">
        <v>433.05</v>
      </c>
    </row>
    <row r="33741" spans="3:4" ht="15" hidden="1" customHeight="1" x14ac:dyDescent="0.25">
      <c r="C33741" s="160" t="s">
        <v>552</v>
      </c>
      <c r="D33741" s="161">
        <v>296.63</v>
      </c>
    </row>
    <row r="33742" spans="3:4" ht="15" hidden="1" customHeight="1" x14ac:dyDescent="0.25">
      <c r="C33742" s="158" t="s">
        <v>546</v>
      </c>
      <c r="D33742" s="159">
        <v>806.92</v>
      </c>
    </row>
    <row r="33743" spans="3:4" ht="15" hidden="1" customHeight="1" x14ac:dyDescent="0.25">
      <c r="C33743" s="160" t="s">
        <v>308</v>
      </c>
      <c r="D33743" s="161">
        <v>1285.04</v>
      </c>
    </row>
    <row r="33744" spans="3:4" ht="15" hidden="1" customHeight="1" x14ac:dyDescent="0.25">
      <c r="C33744" s="158" t="s">
        <v>552</v>
      </c>
      <c r="D33744" s="159">
        <v>102.38</v>
      </c>
    </row>
    <row r="33745" spans="3:4" ht="15" hidden="1" customHeight="1" x14ac:dyDescent="0.25">
      <c r="C33745" s="160" t="s">
        <v>541</v>
      </c>
      <c r="D33745" s="161">
        <v>1298.96</v>
      </c>
    </row>
    <row r="33746" spans="3:4" ht="15" hidden="1" customHeight="1" x14ac:dyDescent="0.25">
      <c r="C33746" s="158" t="s">
        <v>548</v>
      </c>
      <c r="D33746" s="159">
        <v>23.46</v>
      </c>
    </row>
    <row r="33747" spans="3:4" ht="15" hidden="1" customHeight="1" x14ac:dyDescent="0.25">
      <c r="C33747" s="160" t="s">
        <v>545</v>
      </c>
      <c r="D33747" s="161">
        <v>1204.58</v>
      </c>
    </row>
    <row r="33748" spans="3:4" ht="15" hidden="1" customHeight="1" x14ac:dyDescent="0.25">
      <c r="C33748" s="158" t="s">
        <v>545</v>
      </c>
      <c r="D33748" s="159">
        <v>944.7</v>
      </c>
    </row>
    <row r="33749" spans="3:4" ht="15" hidden="1" customHeight="1" x14ac:dyDescent="0.25">
      <c r="C33749" s="160" t="s">
        <v>553</v>
      </c>
      <c r="D33749" s="161">
        <v>693.53</v>
      </c>
    </row>
    <row r="33750" spans="3:4" ht="15" hidden="1" customHeight="1" x14ac:dyDescent="0.25">
      <c r="C33750" s="158" t="s">
        <v>312</v>
      </c>
      <c r="D33750" s="159">
        <v>876.88</v>
      </c>
    </row>
    <row r="33751" spans="3:4" ht="15" hidden="1" customHeight="1" x14ac:dyDescent="0.25">
      <c r="C33751" s="160" t="s">
        <v>548</v>
      </c>
      <c r="D33751" s="161">
        <v>680.66</v>
      </c>
    </row>
    <row r="33752" spans="3:4" ht="15" hidden="1" customHeight="1" x14ac:dyDescent="0.25">
      <c r="C33752" s="158" t="s">
        <v>540</v>
      </c>
      <c r="D33752" s="159">
        <v>789.28</v>
      </c>
    </row>
    <row r="33753" spans="3:4" ht="15" hidden="1" customHeight="1" x14ac:dyDescent="0.25">
      <c r="C33753" s="160" t="s">
        <v>548</v>
      </c>
      <c r="D33753" s="161">
        <v>608.39</v>
      </c>
    </row>
    <row r="33754" spans="3:4" ht="15" hidden="1" customHeight="1" x14ac:dyDescent="0.25">
      <c r="C33754" s="158" t="s">
        <v>540</v>
      </c>
      <c r="D33754" s="159">
        <v>95.03</v>
      </c>
    </row>
    <row r="33755" spans="3:4" ht="15" hidden="1" customHeight="1" x14ac:dyDescent="0.25">
      <c r="C33755" s="160" t="s">
        <v>549</v>
      </c>
      <c r="D33755" s="161">
        <v>520.69000000000005</v>
      </c>
    </row>
    <row r="33756" spans="3:4" ht="15" hidden="1" customHeight="1" x14ac:dyDescent="0.25">
      <c r="C33756" s="158" t="s">
        <v>546</v>
      </c>
      <c r="D33756" s="159">
        <v>1178.72</v>
      </c>
    </row>
    <row r="33757" spans="3:4" ht="15" hidden="1" customHeight="1" x14ac:dyDescent="0.25">
      <c r="C33757" s="160" t="s">
        <v>545</v>
      </c>
      <c r="D33757" s="161">
        <v>790.41</v>
      </c>
    </row>
    <row r="33758" spans="3:4" ht="15" hidden="1" customHeight="1" x14ac:dyDescent="0.25">
      <c r="C33758" s="158" t="s">
        <v>551</v>
      </c>
      <c r="D33758" s="159">
        <v>774.18</v>
      </c>
    </row>
    <row r="33759" spans="3:4" ht="15" hidden="1" customHeight="1" x14ac:dyDescent="0.25">
      <c r="C33759" s="160" t="s">
        <v>312</v>
      </c>
      <c r="D33759" s="161">
        <v>1115.27</v>
      </c>
    </row>
    <row r="33760" spans="3:4" ht="15" hidden="1" customHeight="1" x14ac:dyDescent="0.25">
      <c r="C33760" s="158" t="s">
        <v>544</v>
      </c>
      <c r="D33760" s="159">
        <v>696.71</v>
      </c>
    </row>
    <row r="33761" spans="3:4" ht="15" hidden="1" customHeight="1" x14ac:dyDescent="0.25">
      <c r="C33761" s="160" t="s">
        <v>549</v>
      </c>
      <c r="D33761" s="161">
        <v>597.23</v>
      </c>
    </row>
    <row r="33762" spans="3:4" ht="15" hidden="1" customHeight="1" x14ac:dyDescent="0.25">
      <c r="C33762" s="158" t="s">
        <v>553</v>
      </c>
      <c r="D33762" s="159">
        <v>411.93</v>
      </c>
    </row>
    <row r="33763" spans="3:4" ht="15" hidden="1" customHeight="1" x14ac:dyDescent="0.25">
      <c r="C33763" s="160" t="s">
        <v>308</v>
      </c>
      <c r="D33763" s="161">
        <v>1225.82</v>
      </c>
    </row>
    <row r="33764" spans="3:4" ht="15" hidden="1" customHeight="1" x14ac:dyDescent="0.25">
      <c r="C33764" s="158" t="s">
        <v>312</v>
      </c>
      <c r="D33764" s="159">
        <v>575.05999999999995</v>
      </c>
    </row>
    <row r="33765" spans="3:4" ht="15" hidden="1" customHeight="1" x14ac:dyDescent="0.25">
      <c r="C33765" s="160" t="s">
        <v>547</v>
      </c>
      <c r="D33765" s="161">
        <v>17.260000000000002</v>
      </c>
    </row>
    <row r="33766" spans="3:4" ht="15" hidden="1" customHeight="1" x14ac:dyDescent="0.25">
      <c r="C33766" s="158" t="s">
        <v>552</v>
      </c>
      <c r="D33766" s="159">
        <v>636.41999999999996</v>
      </c>
    </row>
    <row r="33767" spans="3:4" ht="15" hidden="1" customHeight="1" x14ac:dyDescent="0.25">
      <c r="C33767" s="160" t="s">
        <v>312</v>
      </c>
      <c r="D33767" s="161">
        <v>698.1</v>
      </c>
    </row>
    <row r="33768" spans="3:4" ht="15" hidden="1" customHeight="1" x14ac:dyDescent="0.25">
      <c r="C33768" s="158" t="s">
        <v>553</v>
      </c>
      <c r="D33768" s="159">
        <v>533.1</v>
      </c>
    </row>
    <row r="33769" spans="3:4" ht="15" hidden="1" customHeight="1" x14ac:dyDescent="0.25">
      <c r="C33769" s="160" t="s">
        <v>312</v>
      </c>
      <c r="D33769" s="161">
        <v>907.64</v>
      </c>
    </row>
    <row r="33770" spans="3:4" ht="15" hidden="1" customHeight="1" x14ac:dyDescent="0.25">
      <c r="C33770" s="158" t="s">
        <v>549</v>
      </c>
      <c r="D33770" s="159">
        <v>1207.1199999999999</v>
      </c>
    </row>
    <row r="33771" spans="3:4" ht="15" hidden="1" customHeight="1" x14ac:dyDescent="0.25">
      <c r="C33771" s="160" t="s">
        <v>312</v>
      </c>
      <c r="D33771" s="161">
        <v>851.69</v>
      </c>
    </row>
    <row r="33772" spans="3:4" ht="15" hidden="1" customHeight="1" x14ac:dyDescent="0.25">
      <c r="C33772" s="158" t="s">
        <v>553</v>
      </c>
      <c r="D33772" s="159">
        <v>72.150000000000006</v>
      </c>
    </row>
    <row r="33773" spans="3:4" ht="15" hidden="1" customHeight="1" x14ac:dyDescent="0.25">
      <c r="C33773" s="160" t="s">
        <v>546</v>
      </c>
      <c r="D33773" s="161">
        <v>206.85</v>
      </c>
    </row>
    <row r="33774" spans="3:4" ht="15" hidden="1" customHeight="1" x14ac:dyDescent="0.25">
      <c r="C33774" s="158" t="s">
        <v>309</v>
      </c>
      <c r="D33774" s="159">
        <v>900.43</v>
      </c>
    </row>
    <row r="33775" spans="3:4" ht="15" hidden="1" customHeight="1" x14ac:dyDescent="0.25">
      <c r="C33775" s="160" t="s">
        <v>542</v>
      </c>
      <c r="D33775" s="161">
        <v>1507.98</v>
      </c>
    </row>
    <row r="33776" spans="3:4" ht="15" hidden="1" customHeight="1" x14ac:dyDescent="0.25">
      <c r="C33776" s="158" t="s">
        <v>554</v>
      </c>
      <c r="D33776" s="159">
        <v>841.94</v>
      </c>
    </row>
    <row r="33777" spans="3:4" ht="15" hidden="1" customHeight="1" x14ac:dyDescent="0.25">
      <c r="C33777" s="160" t="s">
        <v>312</v>
      </c>
      <c r="D33777" s="161">
        <v>1135.26</v>
      </c>
    </row>
    <row r="33778" spans="3:4" ht="15" hidden="1" customHeight="1" x14ac:dyDescent="0.25">
      <c r="C33778" s="158" t="s">
        <v>308</v>
      </c>
      <c r="D33778" s="159">
        <v>566.22</v>
      </c>
    </row>
    <row r="33779" spans="3:4" ht="15" hidden="1" customHeight="1" x14ac:dyDescent="0.25">
      <c r="C33779" s="160" t="s">
        <v>542</v>
      </c>
      <c r="D33779" s="161">
        <v>752.34</v>
      </c>
    </row>
    <row r="33780" spans="3:4" ht="15" hidden="1" customHeight="1" x14ac:dyDescent="0.25">
      <c r="C33780" s="158" t="s">
        <v>552</v>
      </c>
      <c r="D33780" s="159">
        <v>607</v>
      </c>
    </row>
    <row r="33781" spans="3:4" ht="15" hidden="1" customHeight="1" x14ac:dyDescent="0.25">
      <c r="C33781" s="160" t="s">
        <v>547</v>
      </c>
      <c r="D33781" s="161">
        <v>969.43</v>
      </c>
    </row>
    <row r="33782" spans="3:4" ht="15" hidden="1" customHeight="1" x14ac:dyDescent="0.25">
      <c r="C33782" s="158" t="s">
        <v>539</v>
      </c>
      <c r="D33782" s="159">
        <v>1174.53</v>
      </c>
    </row>
    <row r="33783" spans="3:4" ht="15" hidden="1" customHeight="1" x14ac:dyDescent="0.25">
      <c r="C33783" s="160" t="s">
        <v>542</v>
      </c>
      <c r="D33783" s="161">
        <v>633.38</v>
      </c>
    </row>
    <row r="33784" spans="3:4" ht="15" hidden="1" customHeight="1" x14ac:dyDescent="0.25">
      <c r="C33784" s="158" t="s">
        <v>542</v>
      </c>
      <c r="D33784" s="159">
        <v>738.14</v>
      </c>
    </row>
    <row r="33785" spans="3:4" ht="15" hidden="1" customHeight="1" x14ac:dyDescent="0.25">
      <c r="C33785" s="160" t="s">
        <v>548</v>
      </c>
      <c r="D33785" s="161">
        <v>142.76</v>
      </c>
    </row>
    <row r="33786" spans="3:4" ht="15" hidden="1" customHeight="1" x14ac:dyDescent="0.25">
      <c r="C33786" s="158" t="s">
        <v>557</v>
      </c>
      <c r="D33786" s="159">
        <v>1215.9000000000001</v>
      </c>
    </row>
    <row r="33787" spans="3:4" ht="15" hidden="1" customHeight="1" x14ac:dyDescent="0.25">
      <c r="C33787" s="160" t="s">
        <v>549</v>
      </c>
      <c r="D33787" s="161">
        <v>1072.52</v>
      </c>
    </row>
    <row r="33788" spans="3:4" ht="15" hidden="1" customHeight="1" x14ac:dyDescent="0.25">
      <c r="C33788" s="158" t="s">
        <v>547</v>
      </c>
      <c r="D33788" s="159">
        <v>772.16</v>
      </c>
    </row>
    <row r="33789" spans="3:4" ht="15" hidden="1" customHeight="1" x14ac:dyDescent="0.25">
      <c r="C33789" s="160" t="s">
        <v>553</v>
      </c>
      <c r="D33789" s="161">
        <v>1163.76</v>
      </c>
    </row>
    <row r="33790" spans="3:4" ht="15" hidden="1" customHeight="1" x14ac:dyDescent="0.25">
      <c r="C33790" s="158" t="s">
        <v>542</v>
      </c>
      <c r="D33790" s="159">
        <v>1089.8699999999999</v>
      </c>
    </row>
    <row r="33791" spans="3:4" ht="15" hidden="1" customHeight="1" x14ac:dyDescent="0.25">
      <c r="C33791" s="160" t="s">
        <v>547</v>
      </c>
      <c r="D33791" s="161">
        <v>543.30999999999995</v>
      </c>
    </row>
    <row r="33792" spans="3:4" ht="15" hidden="1" customHeight="1" x14ac:dyDescent="0.25">
      <c r="C33792" s="158" t="s">
        <v>549</v>
      </c>
      <c r="D33792" s="159">
        <v>521.19000000000005</v>
      </c>
    </row>
    <row r="33793" spans="3:4" ht="15" hidden="1" customHeight="1" x14ac:dyDescent="0.25">
      <c r="C33793" s="160" t="s">
        <v>553</v>
      </c>
      <c r="D33793" s="161">
        <v>368.67</v>
      </c>
    </row>
    <row r="33794" spans="3:4" ht="15" hidden="1" customHeight="1" x14ac:dyDescent="0.25">
      <c r="C33794" s="158" t="s">
        <v>554</v>
      </c>
      <c r="D33794" s="159">
        <v>130.06</v>
      </c>
    </row>
    <row r="33795" spans="3:4" ht="15" hidden="1" customHeight="1" x14ac:dyDescent="0.25">
      <c r="C33795" s="160" t="s">
        <v>544</v>
      </c>
      <c r="D33795" s="161">
        <v>461.19</v>
      </c>
    </row>
    <row r="33796" spans="3:4" ht="15" hidden="1" customHeight="1" x14ac:dyDescent="0.25">
      <c r="C33796" s="158" t="s">
        <v>307</v>
      </c>
      <c r="D33796" s="159">
        <v>611.17999999999995</v>
      </c>
    </row>
    <row r="33797" spans="3:4" ht="15" hidden="1" customHeight="1" x14ac:dyDescent="0.25">
      <c r="C33797" s="160" t="s">
        <v>550</v>
      </c>
      <c r="D33797" s="161">
        <v>314.31</v>
      </c>
    </row>
    <row r="33798" spans="3:4" ht="15" hidden="1" customHeight="1" x14ac:dyDescent="0.25">
      <c r="C33798" s="158" t="s">
        <v>544</v>
      </c>
      <c r="D33798" s="159">
        <v>1136.83</v>
      </c>
    </row>
    <row r="33799" spans="3:4" ht="15" hidden="1" customHeight="1" x14ac:dyDescent="0.25">
      <c r="C33799" s="160" t="s">
        <v>540</v>
      </c>
      <c r="D33799" s="161">
        <v>418.44</v>
      </c>
    </row>
    <row r="33800" spans="3:4" ht="15" hidden="1" customHeight="1" x14ac:dyDescent="0.25">
      <c r="C33800" s="158" t="s">
        <v>308</v>
      </c>
      <c r="D33800" s="159">
        <v>157.16</v>
      </c>
    </row>
    <row r="33801" spans="3:4" ht="15" hidden="1" customHeight="1" x14ac:dyDescent="0.25">
      <c r="C33801" s="160" t="s">
        <v>553</v>
      </c>
      <c r="D33801" s="161">
        <v>239.18</v>
      </c>
    </row>
    <row r="33802" spans="3:4" ht="15" hidden="1" customHeight="1" x14ac:dyDescent="0.25">
      <c r="C33802" s="158" t="s">
        <v>546</v>
      </c>
      <c r="D33802" s="159">
        <v>552.78</v>
      </c>
    </row>
    <row r="33803" spans="3:4" ht="15" hidden="1" customHeight="1" x14ac:dyDescent="0.25">
      <c r="C33803" s="160" t="s">
        <v>549</v>
      </c>
      <c r="D33803" s="161">
        <v>504.76</v>
      </c>
    </row>
    <row r="33804" spans="3:4" ht="15" hidden="1" customHeight="1" x14ac:dyDescent="0.25">
      <c r="C33804" s="158" t="s">
        <v>554</v>
      </c>
      <c r="D33804" s="159">
        <v>548.66</v>
      </c>
    </row>
    <row r="33805" spans="3:4" ht="15" hidden="1" customHeight="1" x14ac:dyDescent="0.25">
      <c r="C33805" s="160" t="s">
        <v>545</v>
      </c>
      <c r="D33805" s="161">
        <v>873.77</v>
      </c>
    </row>
    <row r="33806" spans="3:4" ht="15" hidden="1" customHeight="1" x14ac:dyDescent="0.25">
      <c r="C33806" s="158" t="s">
        <v>546</v>
      </c>
      <c r="D33806" s="159">
        <v>949.93</v>
      </c>
    </row>
    <row r="33807" spans="3:4" ht="15" hidden="1" customHeight="1" x14ac:dyDescent="0.25">
      <c r="C33807" s="160" t="s">
        <v>542</v>
      </c>
      <c r="D33807" s="161">
        <v>630.61</v>
      </c>
    </row>
    <row r="33808" spans="3:4" ht="15" hidden="1" customHeight="1" x14ac:dyDescent="0.25">
      <c r="C33808" s="158" t="s">
        <v>548</v>
      </c>
      <c r="D33808" s="159">
        <v>454.39</v>
      </c>
    </row>
    <row r="33809" spans="3:4" ht="15" hidden="1" customHeight="1" x14ac:dyDescent="0.25">
      <c r="C33809" s="160" t="s">
        <v>312</v>
      </c>
      <c r="D33809" s="161">
        <v>307.81</v>
      </c>
    </row>
    <row r="33810" spans="3:4" ht="15" hidden="1" customHeight="1" x14ac:dyDescent="0.25">
      <c r="C33810" s="158" t="s">
        <v>552</v>
      </c>
      <c r="D33810" s="159">
        <v>275.95</v>
      </c>
    </row>
    <row r="33811" spans="3:4" ht="15" hidden="1" customHeight="1" x14ac:dyDescent="0.25">
      <c r="C33811" s="160" t="s">
        <v>558</v>
      </c>
      <c r="D33811" s="161">
        <v>410.43</v>
      </c>
    </row>
    <row r="33812" spans="3:4" ht="15" hidden="1" customHeight="1" x14ac:dyDescent="0.25">
      <c r="C33812" s="158" t="s">
        <v>312</v>
      </c>
      <c r="D33812" s="159">
        <v>641.88</v>
      </c>
    </row>
    <row r="33813" spans="3:4" ht="15" hidden="1" customHeight="1" x14ac:dyDescent="0.25">
      <c r="C33813" s="160" t="s">
        <v>552</v>
      </c>
      <c r="D33813" s="161">
        <v>1001.48</v>
      </c>
    </row>
    <row r="33814" spans="3:4" ht="15" hidden="1" customHeight="1" x14ac:dyDescent="0.25">
      <c r="C33814" s="158" t="s">
        <v>553</v>
      </c>
      <c r="D33814" s="159">
        <v>619.69000000000005</v>
      </c>
    </row>
    <row r="33815" spans="3:4" ht="15" hidden="1" customHeight="1" x14ac:dyDescent="0.25">
      <c r="C33815" s="160" t="s">
        <v>542</v>
      </c>
      <c r="D33815" s="161">
        <v>458.3</v>
      </c>
    </row>
    <row r="33816" spans="3:4" ht="15" hidden="1" customHeight="1" x14ac:dyDescent="0.25">
      <c r="C33816" s="158" t="s">
        <v>558</v>
      </c>
      <c r="D33816" s="159">
        <v>1121.28</v>
      </c>
    </row>
    <row r="33817" spans="3:4" ht="15" hidden="1" customHeight="1" x14ac:dyDescent="0.25">
      <c r="C33817" s="160" t="s">
        <v>307</v>
      </c>
      <c r="D33817" s="161">
        <v>1136.28</v>
      </c>
    </row>
    <row r="33818" spans="3:4" ht="15" hidden="1" customHeight="1" x14ac:dyDescent="0.25">
      <c r="C33818" s="158" t="s">
        <v>540</v>
      </c>
      <c r="D33818" s="159">
        <v>398.75</v>
      </c>
    </row>
    <row r="33819" spans="3:4" ht="15" hidden="1" customHeight="1" x14ac:dyDescent="0.25">
      <c r="C33819" s="160" t="s">
        <v>556</v>
      </c>
      <c r="D33819" s="161">
        <v>268.87</v>
      </c>
    </row>
    <row r="33820" spans="3:4" ht="15" hidden="1" customHeight="1" x14ac:dyDescent="0.25">
      <c r="C33820" s="158" t="s">
        <v>312</v>
      </c>
      <c r="D33820" s="159">
        <v>943.77</v>
      </c>
    </row>
    <row r="33821" spans="3:4" ht="15" hidden="1" customHeight="1" x14ac:dyDescent="0.25">
      <c r="C33821" s="160" t="s">
        <v>547</v>
      </c>
      <c r="D33821" s="161">
        <v>886.54</v>
      </c>
    </row>
    <row r="33822" spans="3:4" ht="15" hidden="1" customHeight="1" x14ac:dyDescent="0.25">
      <c r="C33822" s="158" t="s">
        <v>552</v>
      </c>
      <c r="D33822" s="159">
        <v>544.97</v>
      </c>
    </row>
    <row r="33823" spans="3:4" ht="15" hidden="1" customHeight="1" x14ac:dyDescent="0.25">
      <c r="C33823" s="160" t="s">
        <v>545</v>
      </c>
      <c r="D33823" s="161">
        <v>280.92</v>
      </c>
    </row>
    <row r="33824" spans="3:4" ht="15" hidden="1" customHeight="1" x14ac:dyDescent="0.25">
      <c r="C33824" s="158" t="s">
        <v>543</v>
      </c>
      <c r="D33824" s="159">
        <v>1298.22</v>
      </c>
    </row>
    <row r="33825" spans="3:4" ht="15" hidden="1" customHeight="1" x14ac:dyDescent="0.25">
      <c r="C33825" s="160" t="s">
        <v>544</v>
      </c>
      <c r="D33825" s="161">
        <v>645.35</v>
      </c>
    </row>
    <row r="33826" spans="3:4" ht="15" hidden="1" customHeight="1" x14ac:dyDescent="0.25">
      <c r="C33826" s="158" t="s">
        <v>540</v>
      </c>
      <c r="D33826" s="159">
        <v>364.19</v>
      </c>
    </row>
    <row r="33827" spans="3:4" ht="15" hidden="1" customHeight="1" x14ac:dyDescent="0.25">
      <c r="C33827" s="160" t="s">
        <v>545</v>
      </c>
      <c r="D33827" s="161">
        <v>966.49</v>
      </c>
    </row>
    <row r="33828" spans="3:4" ht="15" hidden="1" customHeight="1" x14ac:dyDescent="0.25">
      <c r="C33828" s="158" t="s">
        <v>542</v>
      </c>
      <c r="D33828" s="159">
        <v>1195.73</v>
      </c>
    </row>
    <row r="33829" spans="3:4" ht="15" hidden="1" customHeight="1" x14ac:dyDescent="0.25">
      <c r="C33829" s="160" t="s">
        <v>546</v>
      </c>
      <c r="D33829" s="161">
        <v>280.63</v>
      </c>
    </row>
    <row r="33830" spans="3:4" ht="15" hidden="1" customHeight="1" x14ac:dyDescent="0.25">
      <c r="C33830" s="158" t="s">
        <v>543</v>
      </c>
      <c r="D33830" s="159">
        <v>815.27</v>
      </c>
    </row>
    <row r="33831" spans="3:4" ht="15" hidden="1" customHeight="1" x14ac:dyDescent="0.25">
      <c r="C33831" s="160" t="s">
        <v>546</v>
      </c>
      <c r="D33831" s="161">
        <v>1061.17</v>
      </c>
    </row>
    <row r="33832" spans="3:4" ht="15" hidden="1" customHeight="1" x14ac:dyDescent="0.25">
      <c r="C33832" s="158" t="s">
        <v>552</v>
      </c>
      <c r="D33832" s="159">
        <v>476.27</v>
      </c>
    </row>
    <row r="33833" spans="3:4" ht="15" hidden="1" customHeight="1" x14ac:dyDescent="0.25">
      <c r="C33833" s="160" t="s">
        <v>543</v>
      </c>
      <c r="D33833" s="161">
        <v>202.66</v>
      </c>
    </row>
    <row r="33834" spans="3:4" ht="15" hidden="1" customHeight="1" x14ac:dyDescent="0.25">
      <c r="C33834" s="158" t="s">
        <v>308</v>
      </c>
      <c r="D33834" s="159">
        <v>662.55</v>
      </c>
    </row>
    <row r="33835" spans="3:4" ht="15" hidden="1" customHeight="1" x14ac:dyDescent="0.25">
      <c r="C33835" s="160" t="s">
        <v>546</v>
      </c>
      <c r="D33835" s="161">
        <v>230.92</v>
      </c>
    </row>
    <row r="33836" spans="3:4" ht="15" hidden="1" customHeight="1" x14ac:dyDescent="0.25">
      <c r="C33836" s="158" t="s">
        <v>308</v>
      </c>
      <c r="D33836" s="159">
        <v>633.74</v>
      </c>
    </row>
    <row r="33837" spans="3:4" ht="15" hidden="1" customHeight="1" x14ac:dyDescent="0.25">
      <c r="C33837" s="160" t="s">
        <v>312</v>
      </c>
      <c r="D33837" s="161">
        <v>580.41999999999996</v>
      </c>
    </row>
    <row r="33838" spans="3:4" ht="15" hidden="1" customHeight="1" x14ac:dyDescent="0.25">
      <c r="C33838" s="158" t="s">
        <v>553</v>
      </c>
      <c r="D33838" s="159">
        <v>840.12</v>
      </c>
    </row>
    <row r="33839" spans="3:4" ht="15" hidden="1" customHeight="1" x14ac:dyDescent="0.25">
      <c r="C33839" s="160" t="s">
        <v>309</v>
      </c>
      <c r="D33839" s="161">
        <v>391.73</v>
      </c>
    </row>
    <row r="33840" spans="3:4" ht="15" hidden="1" customHeight="1" x14ac:dyDescent="0.25">
      <c r="C33840" s="158" t="s">
        <v>542</v>
      </c>
      <c r="D33840" s="159">
        <v>994.02</v>
      </c>
    </row>
    <row r="33841" spans="3:4" ht="15" hidden="1" customHeight="1" x14ac:dyDescent="0.25">
      <c r="C33841" s="160" t="s">
        <v>541</v>
      </c>
      <c r="D33841" s="161">
        <v>628.4</v>
      </c>
    </row>
    <row r="33842" spans="3:4" ht="15" hidden="1" customHeight="1" x14ac:dyDescent="0.25">
      <c r="C33842" s="158" t="s">
        <v>556</v>
      </c>
      <c r="D33842" s="159">
        <v>1065.1300000000001</v>
      </c>
    </row>
    <row r="33843" spans="3:4" ht="15" hidden="1" customHeight="1" x14ac:dyDescent="0.25">
      <c r="C33843" s="160" t="s">
        <v>543</v>
      </c>
      <c r="D33843" s="161">
        <v>1007.66</v>
      </c>
    </row>
    <row r="33844" spans="3:4" ht="15" hidden="1" customHeight="1" x14ac:dyDescent="0.25">
      <c r="C33844" s="158" t="s">
        <v>545</v>
      </c>
      <c r="D33844" s="159">
        <v>811.74</v>
      </c>
    </row>
    <row r="33845" spans="3:4" ht="15" hidden="1" customHeight="1" x14ac:dyDescent="0.25">
      <c r="C33845" s="160" t="s">
        <v>556</v>
      </c>
      <c r="D33845" s="161">
        <v>1020.83</v>
      </c>
    </row>
    <row r="33846" spans="3:4" ht="15" hidden="1" customHeight="1" x14ac:dyDescent="0.25">
      <c r="C33846" s="158" t="s">
        <v>308</v>
      </c>
      <c r="D33846" s="159">
        <v>1249.58</v>
      </c>
    </row>
    <row r="33847" spans="3:4" ht="15" hidden="1" customHeight="1" x14ac:dyDescent="0.25">
      <c r="C33847" s="160" t="s">
        <v>307</v>
      </c>
      <c r="D33847" s="161">
        <v>579.54999999999995</v>
      </c>
    </row>
    <row r="33848" spans="3:4" ht="15" hidden="1" customHeight="1" x14ac:dyDescent="0.25">
      <c r="C33848" s="158" t="s">
        <v>309</v>
      </c>
      <c r="D33848" s="159">
        <v>700.16</v>
      </c>
    </row>
    <row r="33849" spans="3:4" ht="15" hidden="1" customHeight="1" x14ac:dyDescent="0.25">
      <c r="C33849" s="160" t="s">
        <v>309</v>
      </c>
      <c r="D33849" s="161">
        <v>531.98</v>
      </c>
    </row>
    <row r="33850" spans="3:4" ht="15" hidden="1" customHeight="1" x14ac:dyDescent="0.25">
      <c r="C33850" s="158" t="s">
        <v>546</v>
      </c>
      <c r="D33850" s="159">
        <v>183.41</v>
      </c>
    </row>
    <row r="33851" spans="3:4" ht="15" hidden="1" customHeight="1" x14ac:dyDescent="0.25">
      <c r="C33851" s="160" t="s">
        <v>312</v>
      </c>
      <c r="D33851" s="161">
        <v>1053.81</v>
      </c>
    </row>
    <row r="33852" spans="3:4" ht="15" hidden="1" customHeight="1" x14ac:dyDescent="0.25">
      <c r="C33852" s="158" t="s">
        <v>542</v>
      </c>
      <c r="D33852" s="159">
        <v>952.74</v>
      </c>
    </row>
    <row r="33853" spans="3:4" ht="15" hidden="1" customHeight="1" x14ac:dyDescent="0.25">
      <c r="C33853" s="160" t="s">
        <v>309</v>
      </c>
      <c r="D33853" s="161">
        <v>694.12</v>
      </c>
    </row>
    <row r="33854" spans="3:4" ht="15" hidden="1" customHeight="1" x14ac:dyDescent="0.25">
      <c r="C33854" s="158" t="s">
        <v>553</v>
      </c>
      <c r="D33854" s="159">
        <v>900.71</v>
      </c>
    </row>
    <row r="33855" spans="3:4" ht="15" hidden="1" customHeight="1" x14ac:dyDescent="0.25">
      <c r="C33855" s="160" t="s">
        <v>548</v>
      </c>
      <c r="D33855" s="161">
        <v>310.08</v>
      </c>
    </row>
    <row r="33856" spans="3:4" ht="15" hidden="1" customHeight="1" x14ac:dyDescent="0.25">
      <c r="C33856" s="158" t="s">
        <v>308</v>
      </c>
      <c r="D33856" s="159">
        <v>551.91</v>
      </c>
    </row>
    <row r="33857" spans="3:4" ht="15" hidden="1" customHeight="1" x14ac:dyDescent="0.25">
      <c r="C33857" s="160" t="s">
        <v>547</v>
      </c>
      <c r="D33857" s="161">
        <v>511.48</v>
      </c>
    </row>
    <row r="33858" spans="3:4" ht="15" hidden="1" customHeight="1" x14ac:dyDescent="0.25">
      <c r="C33858" s="158" t="s">
        <v>545</v>
      </c>
      <c r="D33858" s="159">
        <v>895.23</v>
      </c>
    </row>
    <row r="33859" spans="3:4" ht="15" hidden="1" customHeight="1" x14ac:dyDescent="0.25">
      <c r="C33859" s="160" t="s">
        <v>544</v>
      </c>
      <c r="D33859" s="161">
        <v>403.73</v>
      </c>
    </row>
    <row r="33860" spans="3:4" ht="15" hidden="1" customHeight="1" x14ac:dyDescent="0.25">
      <c r="C33860" s="158" t="s">
        <v>545</v>
      </c>
      <c r="D33860" s="159">
        <v>713.66</v>
      </c>
    </row>
    <row r="33861" spans="3:4" ht="15" hidden="1" customHeight="1" x14ac:dyDescent="0.25">
      <c r="C33861" s="160" t="s">
        <v>550</v>
      </c>
      <c r="D33861" s="161">
        <v>594.41</v>
      </c>
    </row>
    <row r="33862" spans="3:4" ht="15" hidden="1" customHeight="1" x14ac:dyDescent="0.25">
      <c r="C33862" s="158" t="s">
        <v>307</v>
      </c>
      <c r="D33862" s="159">
        <v>862.36</v>
      </c>
    </row>
    <row r="33863" spans="3:4" ht="15" hidden="1" customHeight="1" x14ac:dyDescent="0.25">
      <c r="C33863" s="160" t="s">
        <v>309</v>
      </c>
      <c r="D33863" s="161">
        <v>168.5</v>
      </c>
    </row>
    <row r="33864" spans="3:4" ht="15" hidden="1" customHeight="1" x14ac:dyDescent="0.25">
      <c r="C33864" s="158" t="s">
        <v>307</v>
      </c>
      <c r="D33864" s="159">
        <v>1019.39</v>
      </c>
    </row>
    <row r="33865" spans="3:4" ht="15" hidden="1" customHeight="1" x14ac:dyDescent="0.25">
      <c r="C33865" s="160" t="s">
        <v>312</v>
      </c>
      <c r="D33865" s="161">
        <v>859.81</v>
      </c>
    </row>
    <row r="33866" spans="3:4" ht="15" hidden="1" customHeight="1" x14ac:dyDescent="0.25">
      <c r="C33866" s="158" t="s">
        <v>307</v>
      </c>
      <c r="D33866" s="159">
        <v>1126.9000000000001</v>
      </c>
    </row>
    <row r="33867" spans="3:4" ht="15" hidden="1" customHeight="1" x14ac:dyDescent="0.25">
      <c r="C33867" s="160" t="s">
        <v>541</v>
      </c>
      <c r="D33867" s="161">
        <v>228.09</v>
      </c>
    </row>
    <row r="33868" spans="3:4" ht="15" hidden="1" customHeight="1" x14ac:dyDescent="0.25">
      <c r="C33868" s="158" t="s">
        <v>551</v>
      </c>
      <c r="D33868" s="159">
        <v>472.67</v>
      </c>
    </row>
    <row r="33869" spans="3:4" ht="15" hidden="1" customHeight="1" x14ac:dyDescent="0.25">
      <c r="C33869" s="160" t="s">
        <v>545</v>
      </c>
      <c r="D33869" s="161">
        <v>596.27</v>
      </c>
    </row>
    <row r="33870" spans="3:4" ht="15" hidden="1" customHeight="1" x14ac:dyDescent="0.25">
      <c r="C33870" s="158" t="s">
        <v>540</v>
      </c>
      <c r="D33870" s="159">
        <v>275.45</v>
      </c>
    </row>
    <row r="33871" spans="3:4" ht="15" hidden="1" customHeight="1" x14ac:dyDescent="0.25">
      <c r="C33871" s="160" t="s">
        <v>549</v>
      </c>
      <c r="D33871" s="161">
        <v>659.71</v>
      </c>
    </row>
    <row r="33872" spans="3:4" ht="15" hidden="1" customHeight="1" x14ac:dyDescent="0.25">
      <c r="C33872" s="158" t="s">
        <v>547</v>
      </c>
      <c r="D33872" s="159">
        <v>1050.1600000000001</v>
      </c>
    </row>
    <row r="33873" spans="3:4" ht="15" hidden="1" customHeight="1" x14ac:dyDescent="0.25">
      <c r="C33873" s="160" t="s">
        <v>307</v>
      </c>
      <c r="D33873" s="161">
        <v>563.63</v>
      </c>
    </row>
    <row r="33874" spans="3:4" ht="15" hidden="1" customHeight="1" x14ac:dyDescent="0.25">
      <c r="C33874" s="158" t="s">
        <v>556</v>
      </c>
      <c r="D33874" s="159">
        <v>665.54</v>
      </c>
    </row>
    <row r="33875" spans="3:4" ht="15" hidden="1" customHeight="1" x14ac:dyDescent="0.25">
      <c r="C33875" s="160" t="s">
        <v>549</v>
      </c>
      <c r="D33875" s="161">
        <v>634.17999999999995</v>
      </c>
    </row>
    <row r="33876" spans="3:4" ht="15" hidden="1" customHeight="1" x14ac:dyDescent="0.25">
      <c r="C33876" s="158" t="s">
        <v>551</v>
      </c>
      <c r="D33876" s="159">
        <v>988.7</v>
      </c>
    </row>
    <row r="33877" spans="3:4" ht="15" hidden="1" customHeight="1" x14ac:dyDescent="0.25">
      <c r="C33877" s="160" t="s">
        <v>312</v>
      </c>
      <c r="D33877" s="161">
        <v>946</v>
      </c>
    </row>
    <row r="33878" spans="3:4" ht="15" hidden="1" customHeight="1" x14ac:dyDescent="0.25">
      <c r="C33878" s="158" t="s">
        <v>309</v>
      </c>
      <c r="D33878" s="159">
        <v>23.62</v>
      </c>
    </row>
    <row r="33879" spans="3:4" ht="15" hidden="1" customHeight="1" x14ac:dyDescent="0.25">
      <c r="C33879" s="160" t="s">
        <v>552</v>
      </c>
      <c r="D33879" s="161">
        <v>276.69</v>
      </c>
    </row>
    <row r="33880" spans="3:4" ht="15" hidden="1" customHeight="1" x14ac:dyDescent="0.25">
      <c r="C33880" s="158" t="s">
        <v>552</v>
      </c>
      <c r="D33880" s="159">
        <v>329.39</v>
      </c>
    </row>
    <row r="33881" spans="3:4" ht="15" hidden="1" customHeight="1" x14ac:dyDescent="0.25">
      <c r="C33881" s="160" t="s">
        <v>552</v>
      </c>
      <c r="D33881" s="161">
        <v>145.44999999999999</v>
      </c>
    </row>
    <row r="33882" spans="3:4" ht="15" hidden="1" customHeight="1" x14ac:dyDescent="0.25">
      <c r="C33882" s="158" t="s">
        <v>545</v>
      </c>
      <c r="D33882" s="159">
        <v>445.9</v>
      </c>
    </row>
    <row r="33883" spans="3:4" ht="15" hidden="1" customHeight="1" x14ac:dyDescent="0.25">
      <c r="C33883" s="160" t="s">
        <v>312</v>
      </c>
      <c r="D33883" s="161">
        <v>848.21</v>
      </c>
    </row>
    <row r="33884" spans="3:4" ht="15" hidden="1" customHeight="1" x14ac:dyDescent="0.25">
      <c r="C33884" s="158" t="s">
        <v>555</v>
      </c>
      <c r="D33884" s="159">
        <v>923.56</v>
      </c>
    </row>
    <row r="33885" spans="3:4" ht="15" hidden="1" customHeight="1" x14ac:dyDescent="0.25">
      <c r="C33885" s="160" t="s">
        <v>549</v>
      </c>
      <c r="D33885" s="161">
        <v>521.14</v>
      </c>
    </row>
    <row r="33886" spans="3:4" ht="15" hidden="1" customHeight="1" x14ac:dyDescent="0.25">
      <c r="C33886" s="158" t="s">
        <v>545</v>
      </c>
      <c r="D33886" s="159">
        <v>1021.71</v>
      </c>
    </row>
    <row r="33887" spans="3:4" ht="15" hidden="1" customHeight="1" x14ac:dyDescent="0.25">
      <c r="C33887" s="160" t="s">
        <v>546</v>
      </c>
      <c r="D33887" s="161">
        <v>393.62</v>
      </c>
    </row>
    <row r="33888" spans="3:4" ht="15" hidden="1" customHeight="1" x14ac:dyDescent="0.25">
      <c r="C33888" s="158" t="s">
        <v>555</v>
      </c>
      <c r="D33888" s="159">
        <v>71.77</v>
      </c>
    </row>
    <row r="33889" spans="3:4" ht="15" hidden="1" customHeight="1" x14ac:dyDescent="0.25">
      <c r="C33889" s="160" t="s">
        <v>548</v>
      </c>
      <c r="D33889" s="161">
        <v>199.46</v>
      </c>
    </row>
    <row r="33890" spans="3:4" ht="15" hidden="1" customHeight="1" x14ac:dyDescent="0.25">
      <c r="C33890" s="158" t="s">
        <v>552</v>
      </c>
      <c r="D33890" s="159">
        <v>228.54</v>
      </c>
    </row>
    <row r="33891" spans="3:4" ht="15" hidden="1" customHeight="1" x14ac:dyDescent="0.25">
      <c r="C33891" s="160" t="s">
        <v>312</v>
      </c>
      <c r="D33891" s="161">
        <v>1018.37</v>
      </c>
    </row>
    <row r="33892" spans="3:4" ht="15" hidden="1" customHeight="1" x14ac:dyDescent="0.25">
      <c r="C33892" s="158" t="s">
        <v>544</v>
      </c>
      <c r="D33892" s="159">
        <v>84.73</v>
      </c>
    </row>
    <row r="33893" spans="3:4" ht="15" hidden="1" customHeight="1" x14ac:dyDescent="0.25">
      <c r="C33893" s="160" t="s">
        <v>546</v>
      </c>
      <c r="D33893" s="161">
        <v>545.35</v>
      </c>
    </row>
    <row r="33894" spans="3:4" ht="15" hidden="1" customHeight="1" x14ac:dyDescent="0.25">
      <c r="C33894" s="158" t="s">
        <v>540</v>
      </c>
      <c r="D33894" s="159">
        <v>635.20000000000005</v>
      </c>
    </row>
    <row r="33895" spans="3:4" ht="15" hidden="1" customHeight="1" x14ac:dyDescent="0.25">
      <c r="C33895" s="160" t="s">
        <v>542</v>
      </c>
      <c r="D33895" s="161">
        <v>18.25</v>
      </c>
    </row>
    <row r="33896" spans="3:4" ht="15" hidden="1" customHeight="1" x14ac:dyDescent="0.25">
      <c r="C33896" s="158" t="s">
        <v>542</v>
      </c>
      <c r="D33896" s="159">
        <v>1289.17</v>
      </c>
    </row>
    <row r="33897" spans="3:4" ht="15" hidden="1" customHeight="1" x14ac:dyDescent="0.25">
      <c r="C33897" s="160" t="s">
        <v>543</v>
      </c>
      <c r="D33897" s="161">
        <v>277.89</v>
      </c>
    </row>
    <row r="33898" spans="3:4" ht="15" hidden="1" customHeight="1" x14ac:dyDescent="0.25">
      <c r="C33898" s="158" t="s">
        <v>548</v>
      </c>
      <c r="D33898" s="159">
        <v>668.15</v>
      </c>
    </row>
    <row r="33899" spans="3:4" ht="15" hidden="1" customHeight="1" x14ac:dyDescent="0.25">
      <c r="C33899" s="160" t="s">
        <v>553</v>
      </c>
      <c r="D33899" s="161">
        <v>365.54</v>
      </c>
    </row>
    <row r="33900" spans="3:4" ht="15" hidden="1" customHeight="1" x14ac:dyDescent="0.25">
      <c r="C33900" s="158" t="s">
        <v>309</v>
      </c>
      <c r="D33900" s="159">
        <v>455.19</v>
      </c>
    </row>
    <row r="33901" spans="3:4" ht="15" hidden="1" customHeight="1" x14ac:dyDescent="0.25">
      <c r="C33901" s="160" t="s">
        <v>542</v>
      </c>
      <c r="D33901" s="161">
        <v>1007.15</v>
      </c>
    </row>
    <row r="33902" spans="3:4" ht="15" hidden="1" customHeight="1" x14ac:dyDescent="0.25">
      <c r="C33902" s="158" t="s">
        <v>552</v>
      </c>
      <c r="D33902" s="159">
        <v>717.28</v>
      </c>
    </row>
    <row r="33903" spans="3:4" ht="15" hidden="1" customHeight="1" x14ac:dyDescent="0.25">
      <c r="C33903" s="160" t="s">
        <v>543</v>
      </c>
      <c r="D33903" s="161">
        <v>431.8</v>
      </c>
    </row>
    <row r="33904" spans="3:4" ht="15" hidden="1" customHeight="1" x14ac:dyDescent="0.25">
      <c r="C33904" s="158" t="s">
        <v>540</v>
      </c>
      <c r="D33904" s="159">
        <v>706.82</v>
      </c>
    </row>
    <row r="33905" spans="3:4" ht="15" hidden="1" customHeight="1" x14ac:dyDescent="0.25">
      <c r="C33905" s="160" t="s">
        <v>557</v>
      </c>
      <c r="D33905" s="161">
        <v>668.78</v>
      </c>
    </row>
    <row r="33906" spans="3:4" ht="15" hidden="1" customHeight="1" x14ac:dyDescent="0.25">
      <c r="C33906" s="158" t="s">
        <v>540</v>
      </c>
      <c r="D33906" s="159">
        <v>540.23</v>
      </c>
    </row>
    <row r="33907" spans="3:4" ht="15" hidden="1" customHeight="1" x14ac:dyDescent="0.25">
      <c r="C33907" s="160" t="s">
        <v>309</v>
      </c>
      <c r="D33907" s="161">
        <v>562.41999999999996</v>
      </c>
    </row>
    <row r="33908" spans="3:4" ht="15" hidden="1" customHeight="1" x14ac:dyDescent="0.25">
      <c r="C33908" s="158" t="s">
        <v>551</v>
      </c>
      <c r="D33908" s="159">
        <v>696.27</v>
      </c>
    </row>
    <row r="33909" spans="3:4" ht="15" hidden="1" customHeight="1" x14ac:dyDescent="0.25">
      <c r="C33909" s="160" t="s">
        <v>556</v>
      </c>
      <c r="D33909" s="161">
        <v>549.94000000000005</v>
      </c>
    </row>
    <row r="33910" spans="3:4" ht="15" hidden="1" customHeight="1" x14ac:dyDescent="0.25">
      <c r="C33910" s="158" t="s">
        <v>540</v>
      </c>
      <c r="D33910" s="159">
        <v>568.59</v>
      </c>
    </row>
    <row r="33911" spans="3:4" ht="15" hidden="1" customHeight="1" x14ac:dyDescent="0.25">
      <c r="C33911" s="160" t="s">
        <v>542</v>
      </c>
      <c r="D33911" s="161">
        <v>813.99</v>
      </c>
    </row>
    <row r="33912" spans="3:4" ht="15" hidden="1" customHeight="1" x14ac:dyDescent="0.25">
      <c r="C33912" s="158" t="s">
        <v>545</v>
      </c>
      <c r="D33912" s="159">
        <v>1111.5</v>
      </c>
    </row>
    <row r="33913" spans="3:4" ht="15" hidden="1" customHeight="1" x14ac:dyDescent="0.25">
      <c r="C33913" s="160" t="s">
        <v>539</v>
      </c>
      <c r="D33913" s="161">
        <v>701.56</v>
      </c>
    </row>
    <row r="33914" spans="3:4" ht="15" hidden="1" customHeight="1" x14ac:dyDescent="0.25">
      <c r="C33914" s="158" t="s">
        <v>547</v>
      </c>
      <c r="D33914" s="159">
        <v>696.27</v>
      </c>
    </row>
    <row r="33915" spans="3:4" ht="15" hidden="1" customHeight="1" x14ac:dyDescent="0.25">
      <c r="C33915" s="160" t="s">
        <v>545</v>
      </c>
      <c r="D33915" s="161">
        <v>983.67</v>
      </c>
    </row>
    <row r="33916" spans="3:4" ht="15" hidden="1" customHeight="1" x14ac:dyDescent="0.25">
      <c r="C33916" s="158" t="s">
        <v>545</v>
      </c>
      <c r="D33916" s="159">
        <v>540.66</v>
      </c>
    </row>
    <row r="33917" spans="3:4" ht="15" hidden="1" customHeight="1" x14ac:dyDescent="0.25">
      <c r="C33917" s="160" t="s">
        <v>547</v>
      </c>
      <c r="D33917" s="161">
        <v>938.51</v>
      </c>
    </row>
    <row r="33918" spans="3:4" ht="15" hidden="1" customHeight="1" x14ac:dyDescent="0.25">
      <c r="C33918" s="158" t="s">
        <v>308</v>
      </c>
      <c r="D33918" s="159">
        <v>561.62</v>
      </c>
    </row>
    <row r="33919" spans="3:4" ht="15" hidden="1" customHeight="1" x14ac:dyDescent="0.25">
      <c r="C33919" s="160" t="s">
        <v>307</v>
      </c>
      <c r="D33919" s="161">
        <v>261.11</v>
      </c>
    </row>
    <row r="33920" spans="3:4" ht="15" hidden="1" customHeight="1" x14ac:dyDescent="0.25">
      <c r="C33920" s="158" t="s">
        <v>309</v>
      </c>
      <c r="D33920" s="159">
        <v>876.11</v>
      </c>
    </row>
    <row r="33921" spans="3:4" ht="15" hidden="1" customHeight="1" x14ac:dyDescent="0.25">
      <c r="C33921" s="160" t="s">
        <v>312</v>
      </c>
      <c r="D33921" s="161">
        <v>1278.6300000000001</v>
      </c>
    </row>
    <row r="33922" spans="3:4" ht="15" hidden="1" customHeight="1" x14ac:dyDescent="0.25">
      <c r="C33922" s="158" t="s">
        <v>545</v>
      </c>
      <c r="D33922" s="159">
        <v>1188.9000000000001</v>
      </c>
    </row>
    <row r="33923" spans="3:4" ht="15" hidden="1" customHeight="1" x14ac:dyDescent="0.25">
      <c r="C33923" s="160" t="s">
        <v>546</v>
      </c>
      <c r="D33923" s="161">
        <v>749</v>
      </c>
    </row>
    <row r="33924" spans="3:4" ht="15" hidden="1" customHeight="1" x14ac:dyDescent="0.25">
      <c r="C33924" s="158" t="s">
        <v>553</v>
      </c>
      <c r="D33924" s="159">
        <v>172.45</v>
      </c>
    </row>
    <row r="33925" spans="3:4" ht="15" hidden="1" customHeight="1" x14ac:dyDescent="0.25">
      <c r="C33925" s="160" t="s">
        <v>540</v>
      </c>
      <c r="D33925" s="161">
        <v>659.17</v>
      </c>
    </row>
    <row r="33926" spans="3:4" ht="15" hidden="1" customHeight="1" x14ac:dyDescent="0.25">
      <c r="C33926" s="158" t="s">
        <v>553</v>
      </c>
      <c r="D33926" s="159">
        <v>163.03</v>
      </c>
    </row>
    <row r="33927" spans="3:4" ht="15" hidden="1" customHeight="1" x14ac:dyDescent="0.25">
      <c r="C33927" s="160" t="s">
        <v>309</v>
      </c>
      <c r="D33927" s="161">
        <v>109.27</v>
      </c>
    </row>
    <row r="33928" spans="3:4" ht="15" hidden="1" customHeight="1" x14ac:dyDescent="0.25">
      <c r="C33928" s="158" t="s">
        <v>545</v>
      </c>
      <c r="D33928" s="159">
        <v>964.5</v>
      </c>
    </row>
    <row r="33929" spans="3:4" ht="15" hidden="1" customHeight="1" x14ac:dyDescent="0.25">
      <c r="C33929" s="160" t="s">
        <v>557</v>
      </c>
      <c r="D33929" s="161">
        <v>447.38</v>
      </c>
    </row>
    <row r="33930" spans="3:4" ht="15" hidden="1" customHeight="1" x14ac:dyDescent="0.25">
      <c r="C33930" s="158" t="s">
        <v>558</v>
      </c>
      <c r="D33930" s="159">
        <v>1054.17</v>
      </c>
    </row>
    <row r="33931" spans="3:4" ht="15" hidden="1" customHeight="1" x14ac:dyDescent="0.25">
      <c r="C33931" s="160" t="s">
        <v>555</v>
      </c>
      <c r="D33931" s="161">
        <v>784.54</v>
      </c>
    </row>
    <row r="33932" spans="3:4" ht="15" hidden="1" customHeight="1" x14ac:dyDescent="0.25">
      <c r="C33932" s="158" t="s">
        <v>553</v>
      </c>
      <c r="D33932" s="159">
        <v>715.04</v>
      </c>
    </row>
    <row r="33933" spans="3:4" ht="15" hidden="1" customHeight="1" x14ac:dyDescent="0.25">
      <c r="C33933" s="160" t="s">
        <v>551</v>
      </c>
      <c r="D33933" s="161">
        <v>953.57</v>
      </c>
    </row>
    <row r="33934" spans="3:4" ht="15" hidden="1" customHeight="1" x14ac:dyDescent="0.25">
      <c r="C33934" s="158" t="s">
        <v>308</v>
      </c>
      <c r="D33934" s="159">
        <v>772.95</v>
      </c>
    </row>
    <row r="33935" spans="3:4" ht="15" hidden="1" customHeight="1" x14ac:dyDescent="0.25">
      <c r="C33935" s="160" t="s">
        <v>549</v>
      </c>
      <c r="D33935" s="161">
        <v>495.73</v>
      </c>
    </row>
    <row r="33936" spans="3:4" ht="15" hidden="1" customHeight="1" x14ac:dyDescent="0.25">
      <c r="C33936" s="158" t="s">
        <v>547</v>
      </c>
      <c r="D33936" s="159">
        <v>897.46</v>
      </c>
    </row>
    <row r="33937" spans="3:4" ht="15" hidden="1" customHeight="1" x14ac:dyDescent="0.25">
      <c r="C33937" s="160" t="s">
        <v>307</v>
      </c>
      <c r="D33937" s="161">
        <v>20.11</v>
      </c>
    </row>
    <row r="33938" spans="3:4" ht="15" hidden="1" customHeight="1" x14ac:dyDescent="0.25">
      <c r="C33938" s="158" t="s">
        <v>556</v>
      </c>
      <c r="D33938" s="159">
        <v>188.36</v>
      </c>
    </row>
    <row r="33939" spans="3:4" ht="15" hidden="1" customHeight="1" x14ac:dyDescent="0.25">
      <c r="C33939" s="160" t="s">
        <v>540</v>
      </c>
      <c r="D33939" s="161">
        <v>647</v>
      </c>
    </row>
    <row r="33940" spans="3:4" ht="15" hidden="1" customHeight="1" x14ac:dyDescent="0.25">
      <c r="C33940" s="158" t="s">
        <v>551</v>
      </c>
      <c r="D33940" s="159">
        <v>626.44000000000005</v>
      </c>
    </row>
    <row r="33941" spans="3:4" ht="15" hidden="1" customHeight="1" x14ac:dyDescent="0.25">
      <c r="C33941" s="160" t="s">
        <v>553</v>
      </c>
      <c r="D33941" s="161">
        <v>469.65</v>
      </c>
    </row>
    <row r="33942" spans="3:4" ht="15" hidden="1" customHeight="1" x14ac:dyDescent="0.25">
      <c r="C33942" s="158" t="s">
        <v>307</v>
      </c>
      <c r="D33942" s="159">
        <v>1286.6300000000001</v>
      </c>
    </row>
    <row r="33943" spans="3:4" ht="15" hidden="1" customHeight="1" x14ac:dyDescent="0.25">
      <c r="C33943" s="160" t="s">
        <v>556</v>
      </c>
      <c r="D33943" s="161">
        <v>1287.95</v>
      </c>
    </row>
    <row r="33944" spans="3:4" ht="15" hidden="1" customHeight="1" x14ac:dyDescent="0.25">
      <c r="C33944" s="158" t="s">
        <v>542</v>
      </c>
      <c r="D33944" s="159">
        <v>24.35</v>
      </c>
    </row>
    <row r="33945" spans="3:4" ht="15" hidden="1" customHeight="1" x14ac:dyDescent="0.25">
      <c r="C33945" s="160" t="s">
        <v>551</v>
      </c>
      <c r="D33945" s="161">
        <v>1007.14</v>
      </c>
    </row>
    <row r="33946" spans="3:4" ht="15" hidden="1" customHeight="1" x14ac:dyDescent="0.25">
      <c r="C33946" s="158" t="s">
        <v>551</v>
      </c>
      <c r="D33946" s="159">
        <v>850.92</v>
      </c>
    </row>
    <row r="33947" spans="3:4" ht="15" hidden="1" customHeight="1" x14ac:dyDescent="0.25">
      <c r="C33947" s="160" t="s">
        <v>545</v>
      </c>
      <c r="D33947" s="161">
        <v>700.36</v>
      </c>
    </row>
    <row r="33948" spans="3:4" ht="15" hidden="1" customHeight="1" x14ac:dyDescent="0.25">
      <c r="C33948" s="158" t="s">
        <v>550</v>
      </c>
      <c r="D33948" s="159">
        <v>327.02999999999997</v>
      </c>
    </row>
    <row r="33949" spans="3:4" ht="15" hidden="1" customHeight="1" x14ac:dyDescent="0.25">
      <c r="C33949" s="160" t="s">
        <v>544</v>
      </c>
      <c r="D33949" s="161">
        <v>371.53</v>
      </c>
    </row>
    <row r="33950" spans="3:4" ht="15" hidden="1" customHeight="1" x14ac:dyDescent="0.25">
      <c r="C33950" s="158" t="s">
        <v>547</v>
      </c>
      <c r="D33950" s="159">
        <v>791.35</v>
      </c>
    </row>
    <row r="33951" spans="3:4" ht="15" hidden="1" customHeight="1" x14ac:dyDescent="0.25">
      <c r="C33951" s="160" t="s">
        <v>544</v>
      </c>
      <c r="D33951" s="161">
        <v>77</v>
      </c>
    </row>
    <row r="33952" spans="3:4" ht="15" hidden="1" customHeight="1" x14ac:dyDescent="0.25">
      <c r="C33952" s="158" t="s">
        <v>555</v>
      </c>
      <c r="D33952" s="159">
        <v>779.31</v>
      </c>
    </row>
    <row r="33953" spans="3:4" ht="15" hidden="1" customHeight="1" x14ac:dyDescent="0.25">
      <c r="C33953" s="160" t="s">
        <v>550</v>
      </c>
      <c r="D33953" s="161">
        <v>516.01</v>
      </c>
    </row>
    <row r="33954" spans="3:4" ht="15" hidden="1" customHeight="1" x14ac:dyDescent="0.25">
      <c r="C33954" s="158" t="s">
        <v>546</v>
      </c>
      <c r="D33954" s="159">
        <v>412.28</v>
      </c>
    </row>
    <row r="33955" spans="3:4" ht="15" hidden="1" customHeight="1" x14ac:dyDescent="0.25">
      <c r="C33955" s="160" t="s">
        <v>551</v>
      </c>
      <c r="D33955" s="161">
        <v>230.66</v>
      </c>
    </row>
    <row r="33956" spans="3:4" ht="15" hidden="1" customHeight="1" x14ac:dyDescent="0.25">
      <c r="C33956" s="158" t="s">
        <v>551</v>
      </c>
      <c r="D33956" s="159">
        <v>884.08</v>
      </c>
    </row>
    <row r="33957" spans="3:4" ht="15" hidden="1" customHeight="1" x14ac:dyDescent="0.25">
      <c r="C33957" s="160" t="s">
        <v>546</v>
      </c>
      <c r="D33957" s="161">
        <v>289.33</v>
      </c>
    </row>
    <row r="33958" spans="3:4" ht="15" hidden="1" customHeight="1" x14ac:dyDescent="0.25">
      <c r="C33958" s="158" t="s">
        <v>308</v>
      </c>
      <c r="D33958" s="159">
        <v>913.1</v>
      </c>
    </row>
    <row r="33959" spans="3:4" ht="15" hidden="1" customHeight="1" x14ac:dyDescent="0.25">
      <c r="C33959" s="160" t="s">
        <v>558</v>
      </c>
      <c r="D33959" s="161">
        <v>1122.77</v>
      </c>
    </row>
    <row r="33960" spans="3:4" ht="15" hidden="1" customHeight="1" x14ac:dyDescent="0.25">
      <c r="C33960" s="158" t="s">
        <v>539</v>
      </c>
      <c r="D33960" s="159">
        <v>858.21</v>
      </c>
    </row>
    <row r="33961" spans="3:4" ht="15" hidden="1" customHeight="1" x14ac:dyDescent="0.25">
      <c r="C33961" s="160" t="s">
        <v>543</v>
      </c>
      <c r="D33961" s="161">
        <v>460.48</v>
      </c>
    </row>
    <row r="33962" spans="3:4" ht="15" hidden="1" customHeight="1" x14ac:dyDescent="0.25">
      <c r="C33962" s="158" t="s">
        <v>553</v>
      </c>
      <c r="D33962" s="159">
        <v>728.05</v>
      </c>
    </row>
    <row r="33963" spans="3:4" ht="15" hidden="1" customHeight="1" x14ac:dyDescent="0.25">
      <c r="C33963" s="160" t="s">
        <v>543</v>
      </c>
      <c r="D33963" s="161">
        <v>1130.42</v>
      </c>
    </row>
    <row r="33964" spans="3:4" ht="15" hidden="1" customHeight="1" x14ac:dyDescent="0.25">
      <c r="C33964" s="158" t="s">
        <v>543</v>
      </c>
      <c r="D33964" s="159">
        <v>1180.24</v>
      </c>
    </row>
    <row r="33965" spans="3:4" ht="15" hidden="1" customHeight="1" x14ac:dyDescent="0.25">
      <c r="C33965" s="160" t="s">
        <v>542</v>
      </c>
      <c r="D33965" s="161">
        <v>1012.49</v>
      </c>
    </row>
    <row r="33966" spans="3:4" ht="15" hidden="1" customHeight="1" x14ac:dyDescent="0.25">
      <c r="C33966" s="158" t="s">
        <v>546</v>
      </c>
      <c r="D33966" s="159">
        <v>979.89</v>
      </c>
    </row>
    <row r="33967" spans="3:4" ht="15" hidden="1" customHeight="1" x14ac:dyDescent="0.25">
      <c r="C33967" s="160" t="s">
        <v>558</v>
      </c>
      <c r="D33967" s="161">
        <v>186.86</v>
      </c>
    </row>
    <row r="33968" spans="3:4" ht="15" hidden="1" customHeight="1" x14ac:dyDescent="0.25">
      <c r="C33968" s="158" t="s">
        <v>540</v>
      </c>
      <c r="D33968" s="159">
        <v>818.7</v>
      </c>
    </row>
    <row r="33969" spans="3:4" ht="15" hidden="1" customHeight="1" x14ac:dyDescent="0.25">
      <c r="C33969" s="160" t="s">
        <v>547</v>
      </c>
      <c r="D33969" s="161">
        <v>278.52999999999997</v>
      </c>
    </row>
    <row r="33970" spans="3:4" ht="15" hidden="1" customHeight="1" x14ac:dyDescent="0.25">
      <c r="C33970" s="158" t="s">
        <v>550</v>
      </c>
      <c r="D33970" s="159">
        <v>454.65</v>
      </c>
    </row>
    <row r="33971" spans="3:4" ht="15" hidden="1" customHeight="1" x14ac:dyDescent="0.25">
      <c r="C33971" s="160" t="s">
        <v>312</v>
      </c>
      <c r="D33971" s="161">
        <v>674.79</v>
      </c>
    </row>
    <row r="33972" spans="3:4" ht="15" hidden="1" customHeight="1" x14ac:dyDescent="0.25">
      <c r="C33972" s="158" t="s">
        <v>307</v>
      </c>
      <c r="D33972" s="159">
        <v>593.27</v>
      </c>
    </row>
    <row r="33973" spans="3:4" ht="15" hidden="1" customHeight="1" x14ac:dyDescent="0.25">
      <c r="C33973" s="160" t="s">
        <v>553</v>
      </c>
      <c r="D33973" s="161">
        <v>289.32</v>
      </c>
    </row>
    <row r="33974" spans="3:4" ht="15" hidden="1" customHeight="1" x14ac:dyDescent="0.25">
      <c r="C33974" s="158" t="s">
        <v>546</v>
      </c>
      <c r="D33974" s="159">
        <v>761.87</v>
      </c>
    </row>
    <row r="33975" spans="3:4" ht="15" hidden="1" customHeight="1" x14ac:dyDescent="0.25">
      <c r="C33975" s="160" t="s">
        <v>551</v>
      </c>
      <c r="D33975" s="161">
        <v>19.34</v>
      </c>
    </row>
    <row r="33976" spans="3:4" ht="15" hidden="1" customHeight="1" x14ac:dyDescent="0.25">
      <c r="C33976" s="158" t="s">
        <v>557</v>
      </c>
      <c r="D33976" s="159">
        <v>697.27</v>
      </c>
    </row>
    <row r="33977" spans="3:4" ht="15" hidden="1" customHeight="1" x14ac:dyDescent="0.25">
      <c r="C33977" s="160" t="s">
        <v>545</v>
      </c>
      <c r="D33977" s="161">
        <v>294.7</v>
      </c>
    </row>
    <row r="33978" spans="3:4" ht="15" hidden="1" customHeight="1" x14ac:dyDescent="0.25">
      <c r="C33978" s="158" t="s">
        <v>549</v>
      </c>
      <c r="D33978" s="159">
        <v>622.79999999999995</v>
      </c>
    </row>
    <row r="33979" spans="3:4" ht="15" hidden="1" customHeight="1" x14ac:dyDescent="0.25">
      <c r="C33979" s="160" t="s">
        <v>549</v>
      </c>
      <c r="D33979" s="161">
        <v>1293.1099999999999</v>
      </c>
    </row>
    <row r="33980" spans="3:4" ht="15" hidden="1" customHeight="1" x14ac:dyDescent="0.25">
      <c r="C33980" s="158" t="s">
        <v>546</v>
      </c>
      <c r="D33980" s="159">
        <v>1005.38</v>
      </c>
    </row>
    <row r="33981" spans="3:4" ht="15" hidden="1" customHeight="1" x14ac:dyDescent="0.25">
      <c r="C33981" s="160" t="s">
        <v>542</v>
      </c>
      <c r="D33981" s="161">
        <v>765.28</v>
      </c>
    </row>
    <row r="33982" spans="3:4" ht="15" hidden="1" customHeight="1" x14ac:dyDescent="0.25">
      <c r="C33982" s="158" t="s">
        <v>312</v>
      </c>
      <c r="D33982" s="159">
        <v>579.11</v>
      </c>
    </row>
    <row r="33983" spans="3:4" ht="15" hidden="1" customHeight="1" x14ac:dyDescent="0.25">
      <c r="C33983" s="160" t="s">
        <v>556</v>
      </c>
      <c r="D33983" s="161">
        <v>1194.0899999999999</v>
      </c>
    </row>
    <row r="33984" spans="3:4" ht="15" hidden="1" customHeight="1" x14ac:dyDescent="0.25">
      <c r="C33984" s="158" t="s">
        <v>547</v>
      </c>
      <c r="D33984" s="159">
        <v>544.72</v>
      </c>
    </row>
    <row r="33985" spans="3:4" ht="15" hidden="1" customHeight="1" x14ac:dyDescent="0.25">
      <c r="C33985" s="160" t="s">
        <v>542</v>
      </c>
      <c r="D33985" s="161">
        <v>407.1</v>
      </c>
    </row>
    <row r="33986" spans="3:4" ht="15" hidden="1" customHeight="1" x14ac:dyDescent="0.25">
      <c r="C33986" s="158" t="s">
        <v>546</v>
      </c>
      <c r="D33986" s="159">
        <v>746.36</v>
      </c>
    </row>
    <row r="33987" spans="3:4" ht="15" hidden="1" customHeight="1" x14ac:dyDescent="0.25">
      <c r="C33987" s="160" t="s">
        <v>549</v>
      </c>
      <c r="D33987" s="161">
        <v>54.61</v>
      </c>
    </row>
    <row r="33988" spans="3:4" ht="15" hidden="1" customHeight="1" x14ac:dyDescent="0.25">
      <c r="C33988" s="158" t="s">
        <v>543</v>
      </c>
      <c r="D33988" s="159">
        <v>226.35</v>
      </c>
    </row>
    <row r="33989" spans="3:4" ht="15" hidden="1" customHeight="1" x14ac:dyDescent="0.25">
      <c r="C33989" s="160" t="s">
        <v>556</v>
      </c>
      <c r="D33989" s="161">
        <v>227.97</v>
      </c>
    </row>
    <row r="33990" spans="3:4" ht="15" hidden="1" customHeight="1" x14ac:dyDescent="0.25">
      <c r="C33990" s="158" t="s">
        <v>542</v>
      </c>
      <c r="D33990" s="159">
        <v>722.84</v>
      </c>
    </row>
    <row r="33991" spans="3:4" ht="15" hidden="1" customHeight="1" x14ac:dyDescent="0.25">
      <c r="C33991" s="160" t="s">
        <v>542</v>
      </c>
      <c r="D33991" s="161">
        <v>893.34</v>
      </c>
    </row>
    <row r="33992" spans="3:4" ht="15" hidden="1" customHeight="1" x14ac:dyDescent="0.25">
      <c r="C33992" s="158" t="s">
        <v>543</v>
      </c>
      <c r="D33992" s="159">
        <v>344.72</v>
      </c>
    </row>
    <row r="33993" spans="3:4" ht="15" hidden="1" customHeight="1" x14ac:dyDescent="0.25">
      <c r="C33993" s="160" t="s">
        <v>552</v>
      </c>
      <c r="D33993" s="161">
        <v>1032.53</v>
      </c>
    </row>
    <row r="33994" spans="3:4" ht="15" hidden="1" customHeight="1" x14ac:dyDescent="0.25">
      <c r="C33994" s="158" t="s">
        <v>542</v>
      </c>
      <c r="D33994" s="159">
        <v>530.44000000000005</v>
      </c>
    </row>
    <row r="33995" spans="3:4" ht="15" hidden="1" customHeight="1" x14ac:dyDescent="0.25">
      <c r="C33995" s="160" t="s">
        <v>307</v>
      </c>
      <c r="D33995" s="161">
        <v>699</v>
      </c>
    </row>
    <row r="33996" spans="3:4" ht="15" hidden="1" customHeight="1" x14ac:dyDescent="0.25">
      <c r="C33996" s="158" t="s">
        <v>552</v>
      </c>
      <c r="D33996" s="159">
        <v>326.69</v>
      </c>
    </row>
    <row r="33997" spans="3:4" ht="15" hidden="1" customHeight="1" x14ac:dyDescent="0.25">
      <c r="C33997" s="160" t="s">
        <v>541</v>
      </c>
      <c r="D33997" s="161">
        <v>259.33999999999997</v>
      </c>
    </row>
    <row r="33998" spans="3:4" ht="15" hidden="1" customHeight="1" x14ac:dyDescent="0.25">
      <c r="C33998" s="158" t="s">
        <v>545</v>
      </c>
      <c r="D33998" s="159">
        <v>311.91000000000003</v>
      </c>
    </row>
    <row r="33999" spans="3:4" ht="15" hidden="1" customHeight="1" x14ac:dyDescent="0.25">
      <c r="C33999" s="160" t="s">
        <v>545</v>
      </c>
      <c r="D33999" s="161">
        <v>509.44</v>
      </c>
    </row>
    <row r="34000" spans="3:4" ht="15" hidden="1" customHeight="1" x14ac:dyDescent="0.25">
      <c r="C34000" s="158" t="s">
        <v>543</v>
      </c>
      <c r="D34000" s="159">
        <v>1216.31</v>
      </c>
    </row>
    <row r="34001" spans="3:4" ht="15" hidden="1" customHeight="1" x14ac:dyDescent="0.25">
      <c r="C34001" s="160" t="s">
        <v>541</v>
      </c>
      <c r="D34001" s="161">
        <v>370.96</v>
      </c>
    </row>
    <row r="34002" spans="3:4" ht="15" hidden="1" customHeight="1" x14ac:dyDescent="0.25">
      <c r="C34002" s="158" t="s">
        <v>557</v>
      </c>
      <c r="D34002" s="159">
        <v>724.72</v>
      </c>
    </row>
    <row r="34003" spans="3:4" ht="15" hidden="1" customHeight="1" x14ac:dyDescent="0.25">
      <c r="C34003" s="160" t="s">
        <v>545</v>
      </c>
      <c r="D34003" s="161">
        <v>876.31</v>
      </c>
    </row>
    <row r="34004" spans="3:4" ht="15" hidden="1" customHeight="1" x14ac:dyDescent="0.25">
      <c r="C34004" s="158" t="s">
        <v>539</v>
      </c>
      <c r="D34004" s="159">
        <v>40.97</v>
      </c>
    </row>
    <row r="34005" spans="3:4" ht="15" hidden="1" customHeight="1" x14ac:dyDescent="0.25">
      <c r="C34005" s="160" t="s">
        <v>539</v>
      </c>
      <c r="D34005" s="161">
        <v>535.94000000000005</v>
      </c>
    </row>
    <row r="34006" spans="3:4" ht="15" hidden="1" customHeight="1" x14ac:dyDescent="0.25">
      <c r="C34006" s="158" t="s">
        <v>555</v>
      </c>
      <c r="D34006" s="159">
        <v>946.01</v>
      </c>
    </row>
    <row r="34007" spans="3:4" ht="15" hidden="1" customHeight="1" x14ac:dyDescent="0.25">
      <c r="C34007" s="160" t="s">
        <v>542</v>
      </c>
      <c r="D34007" s="161">
        <v>13.51</v>
      </c>
    </row>
    <row r="34008" spans="3:4" ht="15" hidden="1" customHeight="1" x14ac:dyDescent="0.25">
      <c r="C34008" s="158" t="s">
        <v>539</v>
      </c>
      <c r="D34008" s="159">
        <v>410.34</v>
      </c>
    </row>
    <row r="34009" spans="3:4" ht="15" hidden="1" customHeight="1" x14ac:dyDescent="0.25">
      <c r="C34009" s="160" t="s">
        <v>550</v>
      </c>
      <c r="D34009" s="161">
        <v>37.54</v>
      </c>
    </row>
    <row r="34010" spans="3:4" ht="15" hidden="1" customHeight="1" x14ac:dyDescent="0.25">
      <c r="C34010" s="158" t="s">
        <v>543</v>
      </c>
      <c r="D34010" s="159">
        <v>130.88999999999999</v>
      </c>
    </row>
    <row r="34011" spans="3:4" ht="15" hidden="1" customHeight="1" x14ac:dyDescent="0.25">
      <c r="C34011" s="160" t="s">
        <v>541</v>
      </c>
      <c r="D34011" s="161">
        <v>589.05999999999995</v>
      </c>
    </row>
    <row r="34012" spans="3:4" ht="15" hidden="1" customHeight="1" x14ac:dyDescent="0.25">
      <c r="C34012" s="158" t="s">
        <v>309</v>
      </c>
      <c r="D34012" s="159">
        <v>368.63</v>
      </c>
    </row>
    <row r="34013" spans="3:4" ht="15" hidden="1" customHeight="1" x14ac:dyDescent="0.25">
      <c r="C34013" s="160" t="s">
        <v>548</v>
      </c>
      <c r="D34013" s="161">
        <v>686.38</v>
      </c>
    </row>
    <row r="34014" spans="3:4" ht="15" hidden="1" customHeight="1" x14ac:dyDescent="0.25">
      <c r="C34014" s="158" t="s">
        <v>558</v>
      </c>
      <c r="D34014" s="159">
        <v>523.16999999999996</v>
      </c>
    </row>
    <row r="34015" spans="3:4" ht="15" hidden="1" customHeight="1" x14ac:dyDescent="0.25">
      <c r="C34015" s="160" t="s">
        <v>307</v>
      </c>
      <c r="D34015" s="161">
        <v>71.03</v>
      </c>
    </row>
    <row r="34016" spans="3:4" ht="15" hidden="1" customHeight="1" x14ac:dyDescent="0.25">
      <c r="C34016" s="158" t="s">
        <v>543</v>
      </c>
      <c r="D34016" s="159">
        <v>573.37</v>
      </c>
    </row>
    <row r="34017" spans="3:4" ht="15" hidden="1" customHeight="1" x14ac:dyDescent="0.25">
      <c r="C34017" s="160" t="s">
        <v>542</v>
      </c>
      <c r="D34017" s="161">
        <v>1010.06</v>
      </c>
    </row>
    <row r="34018" spans="3:4" ht="15" hidden="1" customHeight="1" x14ac:dyDescent="0.25">
      <c r="C34018" s="158" t="s">
        <v>551</v>
      </c>
      <c r="D34018" s="159">
        <v>341.23</v>
      </c>
    </row>
    <row r="34019" spans="3:4" ht="15" hidden="1" customHeight="1" x14ac:dyDescent="0.25">
      <c r="C34019" s="160" t="s">
        <v>552</v>
      </c>
      <c r="D34019" s="161">
        <v>736.27</v>
      </c>
    </row>
    <row r="34020" spans="3:4" ht="15" hidden="1" customHeight="1" x14ac:dyDescent="0.25">
      <c r="C34020" s="158" t="s">
        <v>539</v>
      </c>
      <c r="D34020" s="159">
        <v>686.11</v>
      </c>
    </row>
    <row r="34021" spans="3:4" ht="15" hidden="1" customHeight="1" x14ac:dyDescent="0.25">
      <c r="C34021" s="160" t="s">
        <v>547</v>
      </c>
      <c r="D34021" s="161">
        <v>857.23</v>
      </c>
    </row>
    <row r="34022" spans="3:4" ht="15" hidden="1" customHeight="1" x14ac:dyDescent="0.25">
      <c r="C34022" s="158" t="s">
        <v>540</v>
      </c>
      <c r="D34022" s="159">
        <v>894.15</v>
      </c>
    </row>
    <row r="34023" spans="3:4" ht="15" hidden="1" customHeight="1" x14ac:dyDescent="0.25">
      <c r="C34023" s="160" t="s">
        <v>555</v>
      </c>
      <c r="D34023" s="161">
        <v>794.56</v>
      </c>
    </row>
    <row r="34024" spans="3:4" ht="15" hidden="1" customHeight="1" x14ac:dyDescent="0.25">
      <c r="C34024" s="158" t="s">
        <v>307</v>
      </c>
      <c r="D34024" s="159">
        <v>531.19000000000005</v>
      </c>
    </row>
    <row r="34025" spans="3:4" ht="15" hidden="1" customHeight="1" x14ac:dyDescent="0.25">
      <c r="C34025" s="160" t="s">
        <v>547</v>
      </c>
      <c r="D34025" s="161">
        <v>1054.94</v>
      </c>
    </row>
    <row r="34026" spans="3:4" ht="15" hidden="1" customHeight="1" x14ac:dyDescent="0.25">
      <c r="C34026" s="158" t="s">
        <v>309</v>
      </c>
      <c r="D34026" s="159">
        <v>323.25</v>
      </c>
    </row>
    <row r="34027" spans="3:4" ht="15" hidden="1" customHeight="1" x14ac:dyDescent="0.25">
      <c r="C34027" s="160" t="s">
        <v>545</v>
      </c>
      <c r="D34027" s="161">
        <v>1087</v>
      </c>
    </row>
    <row r="34028" spans="3:4" ht="15" hidden="1" customHeight="1" x14ac:dyDescent="0.25">
      <c r="C34028" s="158" t="s">
        <v>312</v>
      </c>
      <c r="D34028" s="159">
        <v>129.66999999999999</v>
      </c>
    </row>
    <row r="34029" spans="3:4" ht="15" hidden="1" customHeight="1" x14ac:dyDescent="0.25">
      <c r="C34029" s="160" t="s">
        <v>540</v>
      </c>
      <c r="D34029" s="161">
        <v>358.45</v>
      </c>
    </row>
    <row r="34030" spans="3:4" ht="15" hidden="1" customHeight="1" x14ac:dyDescent="0.25">
      <c r="C34030" s="158" t="s">
        <v>543</v>
      </c>
      <c r="D34030" s="159">
        <v>412.86</v>
      </c>
    </row>
    <row r="34031" spans="3:4" ht="15" hidden="1" customHeight="1" x14ac:dyDescent="0.25">
      <c r="C34031" s="160" t="s">
        <v>539</v>
      </c>
      <c r="D34031" s="161">
        <v>929.32</v>
      </c>
    </row>
    <row r="34032" spans="3:4" ht="15" hidden="1" customHeight="1" x14ac:dyDescent="0.25">
      <c r="C34032" s="158" t="s">
        <v>547</v>
      </c>
      <c r="D34032" s="159">
        <v>993.96</v>
      </c>
    </row>
    <row r="34033" spans="3:4" ht="15" hidden="1" customHeight="1" x14ac:dyDescent="0.25">
      <c r="C34033" s="160" t="s">
        <v>540</v>
      </c>
      <c r="D34033" s="161">
        <v>424.91</v>
      </c>
    </row>
    <row r="34034" spans="3:4" ht="15" hidden="1" customHeight="1" x14ac:dyDescent="0.25">
      <c r="C34034" s="158" t="s">
        <v>539</v>
      </c>
      <c r="D34034" s="159">
        <v>725.75</v>
      </c>
    </row>
    <row r="34035" spans="3:4" ht="15" hidden="1" customHeight="1" x14ac:dyDescent="0.25">
      <c r="C34035" s="160" t="s">
        <v>549</v>
      </c>
      <c r="D34035" s="161">
        <v>95.58</v>
      </c>
    </row>
    <row r="34036" spans="3:4" ht="15" hidden="1" customHeight="1" x14ac:dyDescent="0.25">
      <c r="C34036" s="158" t="s">
        <v>549</v>
      </c>
      <c r="D34036" s="159">
        <v>106.04</v>
      </c>
    </row>
    <row r="34037" spans="3:4" ht="15" hidden="1" customHeight="1" x14ac:dyDescent="0.25">
      <c r="C34037" s="160" t="s">
        <v>556</v>
      </c>
      <c r="D34037" s="161">
        <v>394.94</v>
      </c>
    </row>
    <row r="34038" spans="3:4" ht="15" hidden="1" customHeight="1" x14ac:dyDescent="0.25">
      <c r="C34038" s="158" t="s">
        <v>557</v>
      </c>
      <c r="D34038" s="159">
        <v>328.68</v>
      </c>
    </row>
    <row r="34039" spans="3:4" ht="15" hidden="1" customHeight="1" x14ac:dyDescent="0.25">
      <c r="C34039" s="160" t="s">
        <v>551</v>
      </c>
      <c r="D34039" s="161">
        <v>954.36</v>
      </c>
    </row>
    <row r="34040" spans="3:4" ht="15" hidden="1" customHeight="1" x14ac:dyDescent="0.25">
      <c r="C34040" s="158" t="s">
        <v>539</v>
      </c>
      <c r="D34040" s="159">
        <v>441.09</v>
      </c>
    </row>
    <row r="34041" spans="3:4" ht="15" hidden="1" customHeight="1" x14ac:dyDescent="0.25">
      <c r="C34041" s="160" t="s">
        <v>546</v>
      </c>
      <c r="D34041" s="161">
        <v>1040.07</v>
      </c>
    </row>
    <row r="34042" spans="3:4" ht="15" hidden="1" customHeight="1" x14ac:dyDescent="0.25">
      <c r="C34042" s="158" t="s">
        <v>307</v>
      </c>
      <c r="D34042" s="159">
        <v>735.59</v>
      </c>
    </row>
    <row r="34043" spans="3:4" ht="15" hidden="1" customHeight="1" x14ac:dyDescent="0.25">
      <c r="C34043" s="160" t="s">
        <v>309</v>
      </c>
      <c r="D34043" s="161">
        <v>393.44</v>
      </c>
    </row>
    <row r="34044" spans="3:4" ht="15" hidden="1" customHeight="1" x14ac:dyDescent="0.25">
      <c r="C34044" s="158" t="s">
        <v>309</v>
      </c>
      <c r="D34044" s="159">
        <v>13.52</v>
      </c>
    </row>
    <row r="34045" spans="3:4" ht="15" hidden="1" customHeight="1" x14ac:dyDescent="0.25">
      <c r="C34045" s="160" t="s">
        <v>543</v>
      </c>
      <c r="D34045" s="161">
        <v>276.14999999999998</v>
      </c>
    </row>
    <row r="34046" spans="3:4" ht="15" hidden="1" customHeight="1" x14ac:dyDescent="0.25">
      <c r="C34046" s="158" t="s">
        <v>554</v>
      </c>
      <c r="D34046" s="159">
        <v>794.37</v>
      </c>
    </row>
    <row r="34047" spans="3:4" ht="15" hidden="1" customHeight="1" x14ac:dyDescent="0.25">
      <c r="C34047" s="160" t="s">
        <v>551</v>
      </c>
      <c r="D34047" s="161">
        <v>953.08</v>
      </c>
    </row>
    <row r="34048" spans="3:4" ht="15" hidden="1" customHeight="1" x14ac:dyDescent="0.25">
      <c r="C34048" s="158" t="s">
        <v>552</v>
      </c>
      <c r="D34048" s="159">
        <v>11.81</v>
      </c>
    </row>
    <row r="34049" spans="3:4" ht="15" hidden="1" customHeight="1" x14ac:dyDescent="0.25">
      <c r="C34049" s="160" t="s">
        <v>557</v>
      </c>
      <c r="D34049" s="161">
        <v>353.9</v>
      </c>
    </row>
    <row r="34050" spans="3:4" ht="15" hidden="1" customHeight="1" x14ac:dyDescent="0.25">
      <c r="C34050" s="158" t="s">
        <v>542</v>
      </c>
      <c r="D34050" s="159">
        <v>559.65</v>
      </c>
    </row>
    <row r="34051" spans="3:4" ht="15" hidden="1" customHeight="1" x14ac:dyDescent="0.25">
      <c r="C34051" s="160" t="s">
        <v>543</v>
      </c>
      <c r="D34051" s="161">
        <v>320.83999999999997</v>
      </c>
    </row>
    <row r="34052" spans="3:4" ht="15" hidden="1" customHeight="1" x14ac:dyDescent="0.25">
      <c r="C34052" s="158" t="s">
        <v>554</v>
      </c>
      <c r="D34052" s="159">
        <v>422.26</v>
      </c>
    </row>
    <row r="34053" spans="3:4" ht="15" hidden="1" customHeight="1" x14ac:dyDescent="0.25">
      <c r="C34053" s="160" t="s">
        <v>543</v>
      </c>
      <c r="D34053" s="161">
        <v>669.45</v>
      </c>
    </row>
    <row r="34054" spans="3:4" ht="15" hidden="1" customHeight="1" x14ac:dyDescent="0.25">
      <c r="C34054" s="158" t="s">
        <v>549</v>
      </c>
      <c r="D34054" s="159">
        <v>655.09</v>
      </c>
    </row>
    <row r="34055" spans="3:4" ht="15" hidden="1" customHeight="1" x14ac:dyDescent="0.25">
      <c r="C34055" s="160" t="s">
        <v>545</v>
      </c>
      <c r="D34055" s="161">
        <v>844.69</v>
      </c>
    </row>
    <row r="34056" spans="3:4" ht="15" hidden="1" customHeight="1" x14ac:dyDescent="0.25">
      <c r="C34056" s="158" t="s">
        <v>551</v>
      </c>
      <c r="D34056" s="159">
        <v>1133.24</v>
      </c>
    </row>
    <row r="34057" spans="3:4" ht="15" hidden="1" customHeight="1" x14ac:dyDescent="0.25">
      <c r="C34057" s="160" t="s">
        <v>308</v>
      </c>
      <c r="D34057" s="161">
        <v>828.08</v>
      </c>
    </row>
    <row r="34058" spans="3:4" ht="15" hidden="1" customHeight="1" x14ac:dyDescent="0.25">
      <c r="C34058" s="158" t="s">
        <v>308</v>
      </c>
      <c r="D34058" s="159">
        <v>308.5</v>
      </c>
    </row>
    <row r="34059" spans="3:4" ht="15" hidden="1" customHeight="1" x14ac:dyDescent="0.25">
      <c r="C34059" s="160" t="s">
        <v>307</v>
      </c>
      <c r="D34059" s="161">
        <v>630.08000000000004</v>
      </c>
    </row>
    <row r="34060" spans="3:4" ht="15" hidden="1" customHeight="1" x14ac:dyDescent="0.25">
      <c r="C34060" s="158" t="s">
        <v>546</v>
      </c>
      <c r="D34060" s="159">
        <v>532.02</v>
      </c>
    </row>
    <row r="34061" spans="3:4" ht="15" hidden="1" customHeight="1" x14ac:dyDescent="0.25">
      <c r="C34061" s="160" t="s">
        <v>549</v>
      </c>
      <c r="D34061" s="161">
        <v>773.08</v>
      </c>
    </row>
    <row r="34062" spans="3:4" ht="15" hidden="1" customHeight="1" x14ac:dyDescent="0.25">
      <c r="C34062" s="158" t="s">
        <v>543</v>
      </c>
      <c r="D34062" s="159">
        <v>324.52</v>
      </c>
    </row>
    <row r="34063" spans="3:4" ht="15" hidden="1" customHeight="1" x14ac:dyDescent="0.25">
      <c r="C34063" s="160" t="s">
        <v>543</v>
      </c>
      <c r="D34063" s="161">
        <v>319.17</v>
      </c>
    </row>
    <row r="34064" spans="3:4" ht="15" hidden="1" customHeight="1" x14ac:dyDescent="0.25">
      <c r="C34064" s="158" t="s">
        <v>556</v>
      </c>
      <c r="D34064" s="159">
        <v>1104.3</v>
      </c>
    </row>
    <row r="34065" spans="3:4" ht="15" hidden="1" customHeight="1" x14ac:dyDescent="0.25">
      <c r="C34065" s="160" t="s">
        <v>546</v>
      </c>
      <c r="D34065" s="161">
        <v>725.72</v>
      </c>
    </row>
    <row r="34066" spans="3:4" ht="15" hidden="1" customHeight="1" x14ac:dyDescent="0.25">
      <c r="C34066" s="158" t="s">
        <v>542</v>
      </c>
      <c r="D34066" s="159">
        <v>1205.8699999999999</v>
      </c>
    </row>
    <row r="34067" spans="3:4" ht="15" hidden="1" customHeight="1" x14ac:dyDescent="0.25">
      <c r="C34067" s="160" t="s">
        <v>550</v>
      </c>
      <c r="D34067" s="161">
        <v>1208.1300000000001</v>
      </c>
    </row>
    <row r="34068" spans="3:4" ht="15" hidden="1" customHeight="1" x14ac:dyDescent="0.25">
      <c r="C34068" s="158" t="s">
        <v>547</v>
      </c>
      <c r="D34068" s="159">
        <v>62.93</v>
      </c>
    </row>
    <row r="34069" spans="3:4" ht="15" hidden="1" customHeight="1" x14ac:dyDescent="0.25">
      <c r="C34069" s="160" t="s">
        <v>307</v>
      </c>
      <c r="D34069" s="161">
        <v>970.93</v>
      </c>
    </row>
    <row r="34070" spans="3:4" ht="15" hidden="1" customHeight="1" x14ac:dyDescent="0.25">
      <c r="C34070" s="158" t="s">
        <v>308</v>
      </c>
      <c r="D34070" s="159">
        <v>451.24</v>
      </c>
    </row>
    <row r="34071" spans="3:4" ht="15" hidden="1" customHeight="1" x14ac:dyDescent="0.25">
      <c r="C34071" s="160" t="s">
        <v>558</v>
      </c>
      <c r="D34071" s="161">
        <v>489.62</v>
      </c>
    </row>
    <row r="34072" spans="3:4" ht="15" hidden="1" customHeight="1" x14ac:dyDescent="0.25">
      <c r="C34072" s="158" t="s">
        <v>540</v>
      </c>
      <c r="D34072" s="159">
        <v>98.75</v>
      </c>
    </row>
    <row r="34073" spans="3:4" ht="15" hidden="1" customHeight="1" x14ac:dyDescent="0.25">
      <c r="C34073" s="160" t="s">
        <v>308</v>
      </c>
      <c r="D34073" s="161">
        <v>776.22</v>
      </c>
    </row>
    <row r="34074" spans="3:4" ht="15" hidden="1" customHeight="1" x14ac:dyDescent="0.25">
      <c r="C34074" s="158" t="s">
        <v>539</v>
      </c>
      <c r="D34074" s="159">
        <v>798.76</v>
      </c>
    </row>
    <row r="34075" spans="3:4" ht="15" hidden="1" customHeight="1" x14ac:dyDescent="0.25">
      <c r="C34075" s="160" t="s">
        <v>309</v>
      </c>
      <c r="D34075" s="161">
        <v>460.95</v>
      </c>
    </row>
    <row r="34076" spans="3:4" ht="15" hidden="1" customHeight="1" x14ac:dyDescent="0.25">
      <c r="C34076" s="158" t="s">
        <v>553</v>
      </c>
      <c r="D34076" s="159">
        <v>457.08</v>
      </c>
    </row>
    <row r="34077" spans="3:4" ht="15" hidden="1" customHeight="1" x14ac:dyDescent="0.25">
      <c r="C34077" s="160" t="s">
        <v>547</v>
      </c>
      <c r="D34077" s="161">
        <v>1054.52</v>
      </c>
    </row>
    <row r="34078" spans="3:4" ht="15" hidden="1" customHeight="1" x14ac:dyDescent="0.25">
      <c r="C34078" s="158" t="s">
        <v>543</v>
      </c>
      <c r="D34078" s="159">
        <v>724.4</v>
      </c>
    </row>
    <row r="34079" spans="3:4" ht="15" hidden="1" customHeight="1" x14ac:dyDescent="0.25">
      <c r="C34079" s="160" t="s">
        <v>543</v>
      </c>
      <c r="D34079" s="161">
        <v>812.36</v>
      </c>
    </row>
    <row r="34080" spans="3:4" ht="15" hidden="1" customHeight="1" x14ac:dyDescent="0.25">
      <c r="C34080" s="158" t="s">
        <v>542</v>
      </c>
      <c r="D34080" s="159">
        <v>502.2</v>
      </c>
    </row>
    <row r="34081" spans="3:4" ht="15" hidden="1" customHeight="1" x14ac:dyDescent="0.25">
      <c r="C34081" s="160" t="s">
        <v>308</v>
      </c>
      <c r="D34081" s="161">
        <v>514.92999999999995</v>
      </c>
    </row>
    <row r="34082" spans="3:4" ht="15" hidden="1" customHeight="1" x14ac:dyDescent="0.25">
      <c r="C34082" s="158" t="s">
        <v>553</v>
      </c>
      <c r="D34082" s="159">
        <v>734.34</v>
      </c>
    </row>
    <row r="34083" spans="3:4" ht="15" hidden="1" customHeight="1" x14ac:dyDescent="0.25">
      <c r="C34083" s="160" t="s">
        <v>539</v>
      </c>
      <c r="D34083" s="161">
        <v>548.41999999999996</v>
      </c>
    </row>
    <row r="34084" spans="3:4" ht="15" hidden="1" customHeight="1" x14ac:dyDescent="0.25">
      <c r="C34084" s="158" t="s">
        <v>545</v>
      </c>
      <c r="D34084" s="159">
        <v>47.98</v>
      </c>
    </row>
    <row r="34085" spans="3:4" ht="15" hidden="1" customHeight="1" x14ac:dyDescent="0.25">
      <c r="C34085" s="160" t="s">
        <v>312</v>
      </c>
      <c r="D34085" s="161">
        <v>51.15</v>
      </c>
    </row>
    <row r="34086" spans="3:4" ht="15" hidden="1" customHeight="1" x14ac:dyDescent="0.25">
      <c r="C34086" s="158" t="s">
        <v>543</v>
      </c>
      <c r="D34086" s="159">
        <v>1242.68</v>
      </c>
    </row>
    <row r="34087" spans="3:4" ht="15" hidden="1" customHeight="1" x14ac:dyDescent="0.25">
      <c r="C34087" s="160" t="s">
        <v>550</v>
      </c>
      <c r="D34087" s="161">
        <v>1223.26</v>
      </c>
    </row>
    <row r="34088" spans="3:4" ht="15" hidden="1" customHeight="1" x14ac:dyDescent="0.25">
      <c r="C34088" s="158" t="s">
        <v>554</v>
      </c>
      <c r="D34088" s="159">
        <v>742.92</v>
      </c>
    </row>
    <row r="34089" spans="3:4" ht="15" hidden="1" customHeight="1" x14ac:dyDescent="0.25">
      <c r="C34089" s="160" t="s">
        <v>558</v>
      </c>
      <c r="D34089" s="161">
        <v>231.67</v>
      </c>
    </row>
    <row r="34090" spans="3:4" ht="15" hidden="1" customHeight="1" x14ac:dyDescent="0.25">
      <c r="C34090" s="158" t="s">
        <v>540</v>
      </c>
      <c r="D34090" s="159">
        <v>39.119999999999997</v>
      </c>
    </row>
    <row r="34091" spans="3:4" ht="15" hidden="1" customHeight="1" x14ac:dyDescent="0.25">
      <c r="C34091" s="160" t="s">
        <v>543</v>
      </c>
      <c r="D34091" s="161">
        <v>377.8</v>
      </c>
    </row>
    <row r="34092" spans="3:4" ht="15" hidden="1" customHeight="1" x14ac:dyDescent="0.25">
      <c r="C34092" s="158" t="s">
        <v>544</v>
      </c>
      <c r="D34092" s="159">
        <v>181.73</v>
      </c>
    </row>
    <row r="34093" spans="3:4" ht="15" hidden="1" customHeight="1" x14ac:dyDescent="0.25">
      <c r="C34093" s="160" t="s">
        <v>309</v>
      </c>
      <c r="D34093" s="161">
        <v>178.76</v>
      </c>
    </row>
    <row r="34094" spans="3:4" ht="15" hidden="1" customHeight="1" x14ac:dyDescent="0.25">
      <c r="C34094" s="158" t="s">
        <v>543</v>
      </c>
      <c r="D34094" s="159">
        <v>555.66</v>
      </c>
    </row>
    <row r="34095" spans="3:4" ht="15" hidden="1" customHeight="1" x14ac:dyDescent="0.25">
      <c r="C34095" s="160" t="s">
        <v>543</v>
      </c>
      <c r="D34095" s="161">
        <v>56.87</v>
      </c>
    </row>
    <row r="34096" spans="3:4" ht="15" hidden="1" customHeight="1" x14ac:dyDescent="0.25">
      <c r="C34096" s="158" t="s">
        <v>543</v>
      </c>
      <c r="D34096" s="159">
        <v>850.88</v>
      </c>
    </row>
    <row r="34097" spans="3:4" ht="15" hidden="1" customHeight="1" x14ac:dyDescent="0.25">
      <c r="C34097" s="160" t="s">
        <v>543</v>
      </c>
      <c r="D34097" s="161">
        <v>501.77</v>
      </c>
    </row>
    <row r="34098" spans="3:4" ht="15" hidden="1" customHeight="1" x14ac:dyDescent="0.25">
      <c r="C34098" s="158" t="s">
        <v>309</v>
      </c>
      <c r="D34098" s="159">
        <v>15.2</v>
      </c>
    </row>
    <row r="34099" spans="3:4" ht="15" hidden="1" customHeight="1" x14ac:dyDescent="0.25">
      <c r="C34099" s="160" t="s">
        <v>550</v>
      </c>
      <c r="D34099" s="161">
        <v>353.03</v>
      </c>
    </row>
    <row r="34100" spans="3:4" ht="15" hidden="1" customHeight="1" x14ac:dyDescent="0.25">
      <c r="C34100" s="158" t="s">
        <v>548</v>
      </c>
      <c r="D34100" s="159">
        <v>376.15</v>
      </c>
    </row>
    <row r="34101" spans="3:4" ht="15" hidden="1" customHeight="1" x14ac:dyDescent="0.25">
      <c r="C34101" s="160" t="s">
        <v>553</v>
      </c>
      <c r="D34101" s="161">
        <v>93.26</v>
      </c>
    </row>
    <row r="34102" spans="3:4" ht="15" hidden="1" customHeight="1" x14ac:dyDescent="0.25">
      <c r="C34102" s="158" t="s">
        <v>539</v>
      </c>
      <c r="D34102" s="159">
        <v>417.29</v>
      </c>
    </row>
    <row r="34103" spans="3:4" ht="15" hidden="1" customHeight="1" x14ac:dyDescent="0.25">
      <c r="C34103" s="160" t="s">
        <v>556</v>
      </c>
      <c r="D34103" s="161">
        <v>378.1</v>
      </c>
    </row>
    <row r="34104" spans="3:4" ht="15" hidden="1" customHeight="1" x14ac:dyDescent="0.25">
      <c r="C34104" s="158" t="s">
        <v>543</v>
      </c>
      <c r="D34104" s="159">
        <v>1115.8</v>
      </c>
    </row>
    <row r="34105" spans="3:4" ht="15" hidden="1" customHeight="1" x14ac:dyDescent="0.25">
      <c r="C34105" s="160" t="s">
        <v>312</v>
      </c>
      <c r="D34105" s="161">
        <v>824.1</v>
      </c>
    </row>
    <row r="34106" spans="3:4" ht="15" hidden="1" customHeight="1" x14ac:dyDescent="0.25">
      <c r="C34106" s="158" t="s">
        <v>551</v>
      </c>
      <c r="D34106" s="159">
        <v>201.83</v>
      </c>
    </row>
    <row r="34107" spans="3:4" ht="15" hidden="1" customHeight="1" x14ac:dyDescent="0.25">
      <c r="C34107" s="160" t="s">
        <v>308</v>
      </c>
      <c r="D34107" s="161">
        <v>814.49</v>
      </c>
    </row>
    <row r="34108" spans="3:4" ht="15" hidden="1" customHeight="1" x14ac:dyDescent="0.25">
      <c r="C34108" s="158" t="s">
        <v>550</v>
      </c>
      <c r="D34108" s="159">
        <v>114.56</v>
      </c>
    </row>
    <row r="34109" spans="3:4" ht="15" hidden="1" customHeight="1" x14ac:dyDescent="0.25">
      <c r="C34109" s="160" t="s">
        <v>312</v>
      </c>
      <c r="D34109" s="161">
        <v>769.73</v>
      </c>
    </row>
    <row r="34110" spans="3:4" ht="15" hidden="1" customHeight="1" x14ac:dyDescent="0.25">
      <c r="C34110" s="158" t="s">
        <v>547</v>
      </c>
      <c r="D34110" s="159">
        <v>530.42999999999995</v>
      </c>
    </row>
    <row r="34111" spans="3:4" ht="15" hidden="1" customHeight="1" x14ac:dyDescent="0.25">
      <c r="C34111" s="160" t="s">
        <v>540</v>
      </c>
      <c r="D34111" s="161">
        <v>748.64</v>
      </c>
    </row>
    <row r="34112" spans="3:4" ht="15" hidden="1" customHeight="1" x14ac:dyDescent="0.25">
      <c r="C34112" s="158" t="s">
        <v>553</v>
      </c>
      <c r="D34112" s="159">
        <v>203.41</v>
      </c>
    </row>
    <row r="34113" spans="3:4" ht="15" hidden="1" customHeight="1" x14ac:dyDescent="0.25">
      <c r="C34113" s="160" t="s">
        <v>312</v>
      </c>
      <c r="D34113" s="161">
        <v>785.87</v>
      </c>
    </row>
    <row r="34114" spans="3:4" ht="15" hidden="1" customHeight="1" x14ac:dyDescent="0.25">
      <c r="C34114" s="158" t="s">
        <v>308</v>
      </c>
      <c r="D34114" s="159">
        <v>217.63</v>
      </c>
    </row>
    <row r="34115" spans="3:4" ht="15" hidden="1" customHeight="1" x14ac:dyDescent="0.25">
      <c r="C34115" s="160" t="s">
        <v>544</v>
      </c>
      <c r="D34115" s="161">
        <v>861.04</v>
      </c>
    </row>
    <row r="34116" spans="3:4" ht="15" hidden="1" customHeight="1" x14ac:dyDescent="0.25">
      <c r="C34116" s="158" t="s">
        <v>309</v>
      </c>
      <c r="D34116" s="159">
        <v>507.12</v>
      </c>
    </row>
    <row r="34117" spans="3:4" ht="15" hidden="1" customHeight="1" x14ac:dyDescent="0.25">
      <c r="C34117" s="160" t="s">
        <v>307</v>
      </c>
      <c r="D34117" s="161">
        <v>121.59</v>
      </c>
    </row>
    <row r="34118" spans="3:4" ht="15" hidden="1" customHeight="1" x14ac:dyDescent="0.25">
      <c r="C34118" s="158" t="s">
        <v>544</v>
      </c>
      <c r="D34118" s="159">
        <v>637.75</v>
      </c>
    </row>
    <row r="34119" spans="3:4" ht="15" hidden="1" customHeight="1" x14ac:dyDescent="0.25">
      <c r="C34119" s="160" t="s">
        <v>549</v>
      </c>
      <c r="D34119" s="161">
        <v>475.82</v>
      </c>
    </row>
    <row r="34120" spans="3:4" ht="15" hidden="1" customHeight="1" x14ac:dyDescent="0.25">
      <c r="C34120" s="158" t="s">
        <v>543</v>
      </c>
      <c r="D34120" s="159">
        <v>888.39</v>
      </c>
    </row>
    <row r="34121" spans="3:4" ht="15" hidden="1" customHeight="1" x14ac:dyDescent="0.25">
      <c r="C34121" s="160" t="s">
        <v>547</v>
      </c>
      <c r="D34121" s="161">
        <v>513.67999999999995</v>
      </c>
    </row>
    <row r="34122" spans="3:4" ht="15" hidden="1" customHeight="1" x14ac:dyDescent="0.25">
      <c r="C34122" s="158" t="s">
        <v>544</v>
      </c>
      <c r="D34122" s="159">
        <v>640.49</v>
      </c>
    </row>
    <row r="34123" spans="3:4" ht="15" hidden="1" customHeight="1" x14ac:dyDescent="0.25">
      <c r="C34123" s="160" t="s">
        <v>544</v>
      </c>
      <c r="D34123" s="161">
        <v>444.12</v>
      </c>
    </row>
    <row r="34124" spans="3:4" ht="15" hidden="1" customHeight="1" x14ac:dyDescent="0.25">
      <c r="C34124" s="158" t="s">
        <v>539</v>
      </c>
      <c r="D34124" s="159">
        <v>1051.3</v>
      </c>
    </row>
    <row r="34125" spans="3:4" ht="15" hidden="1" customHeight="1" x14ac:dyDescent="0.25">
      <c r="C34125" s="160" t="s">
        <v>552</v>
      </c>
      <c r="D34125" s="161">
        <v>1053.8599999999999</v>
      </c>
    </row>
    <row r="34126" spans="3:4" ht="15" hidden="1" customHeight="1" x14ac:dyDescent="0.25">
      <c r="C34126" s="158" t="s">
        <v>312</v>
      </c>
      <c r="D34126" s="159">
        <v>1272.3800000000001</v>
      </c>
    </row>
    <row r="34127" spans="3:4" ht="15" hidden="1" customHeight="1" x14ac:dyDescent="0.25">
      <c r="C34127" s="160" t="s">
        <v>552</v>
      </c>
      <c r="D34127" s="161">
        <v>1256.83</v>
      </c>
    </row>
    <row r="34128" spans="3:4" ht="15" hidden="1" customHeight="1" x14ac:dyDescent="0.25">
      <c r="C34128" s="158" t="s">
        <v>556</v>
      </c>
      <c r="D34128" s="159">
        <v>478.47</v>
      </c>
    </row>
    <row r="34129" spans="3:4" ht="15" hidden="1" customHeight="1" x14ac:dyDescent="0.25">
      <c r="C34129" s="160" t="s">
        <v>553</v>
      </c>
      <c r="D34129" s="161">
        <v>322.37</v>
      </c>
    </row>
    <row r="34130" spans="3:4" ht="15" hidden="1" customHeight="1" x14ac:dyDescent="0.25">
      <c r="C34130" s="158" t="s">
        <v>542</v>
      </c>
      <c r="D34130" s="159">
        <v>1224.3</v>
      </c>
    </row>
    <row r="34131" spans="3:4" ht="15" hidden="1" customHeight="1" x14ac:dyDescent="0.25">
      <c r="C34131" s="160" t="s">
        <v>309</v>
      </c>
      <c r="D34131" s="161">
        <v>994.3</v>
      </c>
    </row>
    <row r="34132" spans="3:4" ht="15" hidden="1" customHeight="1" x14ac:dyDescent="0.25">
      <c r="C34132" s="158" t="s">
        <v>554</v>
      </c>
      <c r="D34132" s="159">
        <v>1055.69</v>
      </c>
    </row>
    <row r="34133" spans="3:4" ht="15" hidden="1" customHeight="1" x14ac:dyDescent="0.25">
      <c r="C34133" s="160" t="s">
        <v>552</v>
      </c>
      <c r="D34133" s="161">
        <v>882.12</v>
      </c>
    </row>
    <row r="34134" spans="3:4" ht="15" hidden="1" customHeight="1" x14ac:dyDescent="0.25">
      <c r="C34134" s="158" t="s">
        <v>543</v>
      </c>
      <c r="D34134" s="159">
        <v>1025.9000000000001</v>
      </c>
    </row>
    <row r="34135" spans="3:4" ht="15" hidden="1" customHeight="1" x14ac:dyDescent="0.25">
      <c r="C34135" s="160" t="s">
        <v>307</v>
      </c>
      <c r="D34135" s="161">
        <v>1068.1199999999999</v>
      </c>
    </row>
    <row r="34136" spans="3:4" ht="15" hidden="1" customHeight="1" x14ac:dyDescent="0.25">
      <c r="C34136" s="158" t="s">
        <v>545</v>
      </c>
      <c r="D34136" s="159">
        <v>177.83</v>
      </c>
    </row>
    <row r="34137" spans="3:4" ht="15" hidden="1" customHeight="1" x14ac:dyDescent="0.25">
      <c r="C34137" s="160" t="s">
        <v>546</v>
      </c>
      <c r="D34137" s="161">
        <v>1140.3699999999999</v>
      </c>
    </row>
    <row r="34138" spans="3:4" ht="15" hidden="1" customHeight="1" x14ac:dyDescent="0.25">
      <c r="C34138" s="158" t="s">
        <v>543</v>
      </c>
      <c r="D34138" s="159">
        <v>630.70000000000005</v>
      </c>
    </row>
    <row r="34139" spans="3:4" ht="15" hidden="1" customHeight="1" x14ac:dyDescent="0.25">
      <c r="C34139" s="160" t="s">
        <v>552</v>
      </c>
      <c r="D34139" s="161">
        <v>511.23</v>
      </c>
    </row>
    <row r="34140" spans="3:4" ht="15" hidden="1" customHeight="1" x14ac:dyDescent="0.25">
      <c r="C34140" s="158" t="s">
        <v>552</v>
      </c>
      <c r="D34140" s="159">
        <v>608.04</v>
      </c>
    </row>
    <row r="34141" spans="3:4" ht="15" hidden="1" customHeight="1" x14ac:dyDescent="0.25">
      <c r="C34141" s="160" t="s">
        <v>552</v>
      </c>
      <c r="D34141" s="161">
        <v>703.54</v>
      </c>
    </row>
    <row r="34142" spans="3:4" ht="15" hidden="1" customHeight="1" x14ac:dyDescent="0.25">
      <c r="C34142" s="158" t="s">
        <v>542</v>
      </c>
      <c r="D34142" s="159">
        <v>1297.96</v>
      </c>
    </row>
    <row r="34143" spans="3:4" ht="15" hidden="1" customHeight="1" x14ac:dyDescent="0.25">
      <c r="C34143" s="160" t="s">
        <v>312</v>
      </c>
      <c r="D34143" s="161">
        <v>694.23</v>
      </c>
    </row>
    <row r="34144" spans="3:4" ht="15" hidden="1" customHeight="1" x14ac:dyDescent="0.25">
      <c r="C34144" s="158" t="s">
        <v>540</v>
      </c>
      <c r="D34144" s="159">
        <v>324.81</v>
      </c>
    </row>
    <row r="34145" spans="3:4" ht="15" hidden="1" customHeight="1" x14ac:dyDescent="0.25">
      <c r="C34145" s="160" t="s">
        <v>547</v>
      </c>
      <c r="D34145" s="161">
        <v>496.64</v>
      </c>
    </row>
    <row r="34146" spans="3:4" ht="15" hidden="1" customHeight="1" x14ac:dyDescent="0.25">
      <c r="C34146" s="158" t="s">
        <v>552</v>
      </c>
      <c r="D34146" s="159">
        <v>420.68</v>
      </c>
    </row>
    <row r="34147" spans="3:4" ht="15" hidden="1" customHeight="1" x14ac:dyDescent="0.25">
      <c r="C34147" s="160" t="s">
        <v>312</v>
      </c>
      <c r="D34147" s="161">
        <v>1077.98</v>
      </c>
    </row>
    <row r="34148" spans="3:4" ht="15" hidden="1" customHeight="1" x14ac:dyDescent="0.25">
      <c r="C34148" s="158" t="s">
        <v>309</v>
      </c>
      <c r="D34148" s="159">
        <v>945.29</v>
      </c>
    </row>
    <row r="34149" spans="3:4" ht="15" hidden="1" customHeight="1" x14ac:dyDescent="0.25">
      <c r="C34149" s="160" t="s">
        <v>545</v>
      </c>
      <c r="D34149" s="161">
        <v>750.29</v>
      </c>
    </row>
    <row r="34150" spans="3:4" ht="15" hidden="1" customHeight="1" x14ac:dyDescent="0.25">
      <c r="C34150" s="158" t="s">
        <v>307</v>
      </c>
      <c r="D34150" s="159">
        <v>1250.8800000000001</v>
      </c>
    </row>
    <row r="34151" spans="3:4" ht="15" hidden="1" customHeight="1" x14ac:dyDescent="0.25">
      <c r="C34151" s="160" t="s">
        <v>543</v>
      </c>
      <c r="D34151" s="161">
        <v>1173.99</v>
      </c>
    </row>
    <row r="34152" spans="3:4" ht="15" hidden="1" customHeight="1" x14ac:dyDescent="0.25">
      <c r="C34152" s="158" t="s">
        <v>309</v>
      </c>
      <c r="D34152" s="159">
        <v>955.72</v>
      </c>
    </row>
    <row r="34153" spans="3:4" ht="15" hidden="1" customHeight="1" x14ac:dyDescent="0.25">
      <c r="C34153" s="160" t="s">
        <v>540</v>
      </c>
      <c r="D34153" s="161">
        <v>710.23</v>
      </c>
    </row>
    <row r="34154" spans="3:4" ht="15" hidden="1" customHeight="1" x14ac:dyDescent="0.25">
      <c r="C34154" s="158" t="s">
        <v>545</v>
      </c>
      <c r="D34154" s="159">
        <v>1087.8599999999999</v>
      </c>
    </row>
    <row r="34155" spans="3:4" ht="15" hidden="1" customHeight="1" x14ac:dyDescent="0.25">
      <c r="C34155" s="160" t="s">
        <v>554</v>
      </c>
      <c r="D34155" s="161">
        <v>598.79999999999995</v>
      </c>
    </row>
    <row r="34156" spans="3:4" ht="15" hidden="1" customHeight="1" x14ac:dyDescent="0.25">
      <c r="C34156" s="158" t="s">
        <v>552</v>
      </c>
      <c r="D34156" s="159">
        <v>582.35</v>
      </c>
    </row>
    <row r="34157" spans="3:4" ht="15" hidden="1" customHeight="1" x14ac:dyDescent="0.25">
      <c r="C34157" s="160" t="s">
        <v>308</v>
      </c>
      <c r="D34157" s="161">
        <v>437.94</v>
      </c>
    </row>
    <row r="34158" spans="3:4" ht="15" hidden="1" customHeight="1" x14ac:dyDescent="0.25">
      <c r="C34158" s="158" t="s">
        <v>551</v>
      </c>
      <c r="D34158" s="159">
        <v>105.56</v>
      </c>
    </row>
    <row r="34159" spans="3:4" ht="15" hidden="1" customHeight="1" x14ac:dyDescent="0.25">
      <c r="C34159" s="160" t="s">
        <v>541</v>
      </c>
      <c r="D34159" s="161">
        <v>988.31</v>
      </c>
    </row>
    <row r="34160" spans="3:4" ht="15" hidden="1" customHeight="1" x14ac:dyDescent="0.25">
      <c r="C34160" s="158" t="s">
        <v>308</v>
      </c>
      <c r="D34160" s="159">
        <v>677.69</v>
      </c>
    </row>
    <row r="34161" spans="3:4" ht="15" hidden="1" customHeight="1" x14ac:dyDescent="0.25">
      <c r="C34161" s="160" t="s">
        <v>542</v>
      </c>
      <c r="D34161" s="161">
        <v>952.01</v>
      </c>
    </row>
    <row r="34162" spans="3:4" ht="15" hidden="1" customHeight="1" x14ac:dyDescent="0.25">
      <c r="C34162" s="158" t="s">
        <v>557</v>
      </c>
      <c r="D34162" s="159">
        <v>23.57</v>
      </c>
    </row>
    <row r="34163" spans="3:4" ht="15" hidden="1" customHeight="1" x14ac:dyDescent="0.25">
      <c r="C34163" s="160" t="s">
        <v>550</v>
      </c>
      <c r="D34163" s="161">
        <v>349.63</v>
      </c>
    </row>
    <row r="34164" spans="3:4" ht="15" hidden="1" customHeight="1" x14ac:dyDescent="0.25">
      <c r="C34164" s="158" t="s">
        <v>308</v>
      </c>
      <c r="D34164" s="159">
        <v>567.15</v>
      </c>
    </row>
    <row r="34165" spans="3:4" ht="15" hidden="1" customHeight="1" x14ac:dyDescent="0.25">
      <c r="C34165" s="160" t="s">
        <v>556</v>
      </c>
      <c r="D34165" s="161">
        <v>622.65</v>
      </c>
    </row>
    <row r="34166" spans="3:4" ht="15" hidden="1" customHeight="1" x14ac:dyDescent="0.25">
      <c r="C34166" s="158" t="s">
        <v>543</v>
      </c>
      <c r="D34166" s="159">
        <v>371.08</v>
      </c>
    </row>
    <row r="34167" spans="3:4" ht="15" hidden="1" customHeight="1" x14ac:dyDescent="0.25">
      <c r="C34167" s="160" t="s">
        <v>541</v>
      </c>
      <c r="D34167" s="161">
        <v>1275.51</v>
      </c>
    </row>
    <row r="34168" spans="3:4" ht="15" hidden="1" customHeight="1" x14ac:dyDescent="0.25">
      <c r="C34168" s="158" t="s">
        <v>309</v>
      </c>
      <c r="D34168" s="159">
        <v>844.99</v>
      </c>
    </row>
    <row r="34169" spans="3:4" ht="15" hidden="1" customHeight="1" x14ac:dyDescent="0.25">
      <c r="C34169" s="160" t="s">
        <v>543</v>
      </c>
      <c r="D34169" s="161">
        <v>488.12</v>
      </c>
    </row>
    <row r="34170" spans="3:4" ht="15" hidden="1" customHeight="1" x14ac:dyDescent="0.25">
      <c r="C34170" s="158" t="s">
        <v>551</v>
      </c>
      <c r="D34170" s="159">
        <v>1078.3499999999999</v>
      </c>
    </row>
    <row r="34171" spans="3:4" ht="15" hidden="1" customHeight="1" x14ac:dyDescent="0.25">
      <c r="C34171" s="160" t="s">
        <v>547</v>
      </c>
      <c r="D34171" s="161">
        <v>780.3</v>
      </c>
    </row>
    <row r="34172" spans="3:4" ht="15" hidden="1" customHeight="1" x14ac:dyDescent="0.25">
      <c r="C34172" s="158" t="s">
        <v>549</v>
      </c>
      <c r="D34172" s="159">
        <v>664.6</v>
      </c>
    </row>
    <row r="34173" spans="3:4" ht="15" hidden="1" customHeight="1" x14ac:dyDescent="0.25">
      <c r="C34173" s="160" t="s">
        <v>307</v>
      </c>
      <c r="D34173" s="161">
        <v>717.68</v>
      </c>
    </row>
    <row r="34174" spans="3:4" ht="15" hidden="1" customHeight="1" x14ac:dyDescent="0.25">
      <c r="C34174" s="158" t="s">
        <v>553</v>
      </c>
      <c r="D34174" s="159">
        <v>959.92</v>
      </c>
    </row>
    <row r="34175" spans="3:4" ht="15" hidden="1" customHeight="1" x14ac:dyDescent="0.25">
      <c r="C34175" s="160" t="s">
        <v>312</v>
      </c>
      <c r="D34175" s="161">
        <v>410.55</v>
      </c>
    </row>
    <row r="34176" spans="3:4" ht="15" hidden="1" customHeight="1" x14ac:dyDescent="0.25">
      <c r="C34176" s="158" t="s">
        <v>556</v>
      </c>
      <c r="D34176" s="159">
        <v>475.37</v>
      </c>
    </row>
    <row r="34177" spans="3:4" ht="15" hidden="1" customHeight="1" x14ac:dyDescent="0.25">
      <c r="C34177" s="160" t="s">
        <v>545</v>
      </c>
      <c r="D34177" s="161">
        <v>625.07000000000005</v>
      </c>
    </row>
    <row r="34178" spans="3:4" ht="15" hidden="1" customHeight="1" x14ac:dyDescent="0.25">
      <c r="C34178" s="158" t="s">
        <v>552</v>
      </c>
      <c r="D34178" s="159">
        <v>1152.0999999999999</v>
      </c>
    </row>
    <row r="34179" spans="3:4" ht="15" hidden="1" customHeight="1" x14ac:dyDescent="0.25">
      <c r="C34179" s="160" t="s">
        <v>308</v>
      </c>
      <c r="D34179" s="161">
        <v>574.04999999999995</v>
      </c>
    </row>
    <row r="34180" spans="3:4" ht="15" hidden="1" customHeight="1" x14ac:dyDescent="0.25">
      <c r="C34180" s="158" t="s">
        <v>540</v>
      </c>
      <c r="D34180" s="159">
        <v>633.09</v>
      </c>
    </row>
    <row r="34181" spans="3:4" ht="15" hidden="1" customHeight="1" x14ac:dyDescent="0.25">
      <c r="C34181" s="160" t="s">
        <v>542</v>
      </c>
      <c r="D34181" s="161">
        <v>488.01</v>
      </c>
    </row>
    <row r="34182" spans="3:4" ht="15" hidden="1" customHeight="1" x14ac:dyDescent="0.25">
      <c r="C34182" s="158" t="s">
        <v>549</v>
      </c>
      <c r="D34182" s="159">
        <v>1024.9000000000001</v>
      </c>
    </row>
    <row r="34183" spans="3:4" ht="15" hidden="1" customHeight="1" x14ac:dyDescent="0.25">
      <c r="C34183" s="160" t="s">
        <v>546</v>
      </c>
      <c r="D34183" s="161">
        <v>445.86</v>
      </c>
    </row>
    <row r="34184" spans="3:4" ht="15" hidden="1" customHeight="1" x14ac:dyDescent="0.25">
      <c r="C34184" s="158" t="s">
        <v>543</v>
      </c>
      <c r="D34184" s="159">
        <v>45.28</v>
      </c>
    </row>
    <row r="34185" spans="3:4" ht="15" hidden="1" customHeight="1" x14ac:dyDescent="0.25">
      <c r="C34185" s="160" t="s">
        <v>542</v>
      </c>
      <c r="D34185" s="161">
        <v>824.18</v>
      </c>
    </row>
    <row r="34186" spans="3:4" ht="15" hidden="1" customHeight="1" x14ac:dyDescent="0.25">
      <c r="C34186" s="158" t="s">
        <v>309</v>
      </c>
      <c r="D34186" s="159">
        <v>618.64</v>
      </c>
    </row>
    <row r="34187" spans="3:4" ht="15" hidden="1" customHeight="1" x14ac:dyDescent="0.25">
      <c r="C34187" s="160" t="s">
        <v>551</v>
      </c>
      <c r="D34187" s="161">
        <v>322.43</v>
      </c>
    </row>
    <row r="34188" spans="3:4" ht="15" hidden="1" customHeight="1" x14ac:dyDescent="0.25">
      <c r="C34188" s="158" t="s">
        <v>557</v>
      </c>
      <c r="D34188" s="159">
        <v>358.71</v>
      </c>
    </row>
    <row r="34189" spans="3:4" ht="15" hidden="1" customHeight="1" x14ac:dyDescent="0.25">
      <c r="C34189" s="160" t="s">
        <v>557</v>
      </c>
      <c r="D34189" s="161">
        <v>829.11</v>
      </c>
    </row>
    <row r="34190" spans="3:4" ht="15" hidden="1" customHeight="1" x14ac:dyDescent="0.25">
      <c r="C34190" s="158" t="s">
        <v>539</v>
      </c>
      <c r="D34190" s="159">
        <v>542.41</v>
      </c>
    </row>
    <row r="34191" spans="3:4" ht="15" hidden="1" customHeight="1" x14ac:dyDescent="0.25">
      <c r="C34191" s="160" t="s">
        <v>540</v>
      </c>
      <c r="D34191" s="161">
        <v>1285.33</v>
      </c>
    </row>
    <row r="34192" spans="3:4" ht="15" hidden="1" customHeight="1" x14ac:dyDescent="0.25">
      <c r="C34192" s="158" t="s">
        <v>540</v>
      </c>
      <c r="D34192" s="159">
        <v>400.2</v>
      </c>
    </row>
    <row r="34193" spans="3:4" ht="15" hidden="1" customHeight="1" x14ac:dyDescent="0.25">
      <c r="C34193" s="160" t="s">
        <v>539</v>
      </c>
      <c r="D34193" s="161">
        <v>394.96</v>
      </c>
    </row>
    <row r="34194" spans="3:4" ht="15" hidden="1" customHeight="1" x14ac:dyDescent="0.25">
      <c r="C34194" s="158" t="s">
        <v>555</v>
      </c>
      <c r="D34194" s="159">
        <v>390.54</v>
      </c>
    </row>
    <row r="34195" spans="3:4" ht="15" hidden="1" customHeight="1" x14ac:dyDescent="0.25">
      <c r="C34195" s="160" t="s">
        <v>557</v>
      </c>
      <c r="D34195" s="161">
        <v>71.25</v>
      </c>
    </row>
    <row r="34196" spans="3:4" ht="15" hidden="1" customHeight="1" x14ac:dyDescent="0.25">
      <c r="C34196" s="158" t="s">
        <v>308</v>
      </c>
      <c r="D34196" s="159">
        <v>334.53</v>
      </c>
    </row>
    <row r="34197" spans="3:4" ht="15" hidden="1" customHeight="1" x14ac:dyDescent="0.25">
      <c r="C34197" s="160" t="s">
        <v>307</v>
      </c>
      <c r="D34197" s="161">
        <v>1013.5</v>
      </c>
    </row>
    <row r="34198" spans="3:4" ht="15" hidden="1" customHeight="1" x14ac:dyDescent="0.25">
      <c r="C34198" s="158" t="s">
        <v>551</v>
      </c>
      <c r="D34198" s="159">
        <v>809.17</v>
      </c>
    </row>
    <row r="34199" spans="3:4" ht="15" hidden="1" customHeight="1" x14ac:dyDescent="0.25">
      <c r="C34199" s="160" t="s">
        <v>539</v>
      </c>
      <c r="D34199" s="161">
        <v>470.42</v>
      </c>
    </row>
    <row r="34200" spans="3:4" ht="15" hidden="1" customHeight="1" x14ac:dyDescent="0.25">
      <c r="C34200" s="158" t="s">
        <v>551</v>
      </c>
      <c r="D34200" s="159">
        <v>918.2</v>
      </c>
    </row>
    <row r="34201" spans="3:4" ht="15" hidden="1" customHeight="1" x14ac:dyDescent="0.25">
      <c r="C34201" s="160" t="s">
        <v>543</v>
      </c>
      <c r="D34201" s="161">
        <v>199.32</v>
      </c>
    </row>
    <row r="34202" spans="3:4" ht="15" hidden="1" customHeight="1" x14ac:dyDescent="0.25">
      <c r="C34202" s="158" t="s">
        <v>548</v>
      </c>
      <c r="D34202" s="159">
        <v>438.45</v>
      </c>
    </row>
    <row r="34203" spans="3:4" ht="15" hidden="1" customHeight="1" x14ac:dyDescent="0.25">
      <c r="C34203" s="160" t="s">
        <v>540</v>
      </c>
      <c r="D34203" s="161">
        <v>1059.46</v>
      </c>
    </row>
    <row r="34204" spans="3:4" ht="15" hidden="1" customHeight="1" x14ac:dyDescent="0.25">
      <c r="C34204" s="158" t="s">
        <v>546</v>
      </c>
      <c r="D34204" s="159">
        <v>939.82</v>
      </c>
    </row>
    <row r="34205" spans="3:4" ht="15" hidden="1" customHeight="1" x14ac:dyDescent="0.25">
      <c r="C34205" s="160" t="s">
        <v>553</v>
      </c>
      <c r="D34205" s="161">
        <v>308.55</v>
      </c>
    </row>
    <row r="34206" spans="3:4" ht="15" hidden="1" customHeight="1" x14ac:dyDescent="0.25">
      <c r="C34206" s="158" t="s">
        <v>550</v>
      </c>
      <c r="D34206" s="159">
        <v>681.72</v>
      </c>
    </row>
    <row r="34207" spans="3:4" ht="15" hidden="1" customHeight="1" x14ac:dyDescent="0.25">
      <c r="C34207" s="160" t="s">
        <v>546</v>
      </c>
      <c r="D34207" s="161">
        <v>1043.44</v>
      </c>
    </row>
    <row r="34208" spans="3:4" ht="15" hidden="1" customHeight="1" x14ac:dyDescent="0.25">
      <c r="C34208" s="158" t="s">
        <v>309</v>
      </c>
      <c r="D34208" s="159">
        <v>1256.22</v>
      </c>
    </row>
    <row r="34209" spans="3:4" ht="15" hidden="1" customHeight="1" x14ac:dyDescent="0.25">
      <c r="C34209" s="160" t="s">
        <v>307</v>
      </c>
      <c r="D34209" s="161">
        <v>842.74</v>
      </c>
    </row>
    <row r="34210" spans="3:4" ht="15" hidden="1" customHeight="1" x14ac:dyDescent="0.25">
      <c r="C34210" s="158" t="s">
        <v>552</v>
      </c>
      <c r="D34210" s="159">
        <v>691.21</v>
      </c>
    </row>
    <row r="34211" spans="3:4" ht="15" hidden="1" customHeight="1" x14ac:dyDescent="0.25">
      <c r="C34211" s="160" t="s">
        <v>543</v>
      </c>
      <c r="D34211" s="161">
        <v>640.64</v>
      </c>
    </row>
    <row r="34212" spans="3:4" ht="15" hidden="1" customHeight="1" x14ac:dyDescent="0.25">
      <c r="C34212" s="158" t="s">
        <v>549</v>
      </c>
      <c r="D34212" s="159">
        <v>711.57</v>
      </c>
    </row>
    <row r="34213" spans="3:4" ht="15" hidden="1" customHeight="1" x14ac:dyDescent="0.25">
      <c r="C34213" s="160" t="s">
        <v>309</v>
      </c>
      <c r="D34213" s="161">
        <v>1209.3599999999999</v>
      </c>
    </row>
    <row r="34214" spans="3:4" ht="15" hidden="1" customHeight="1" x14ac:dyDescent="0.25">
      <c r="C34214" s="158" t="s">
        <v>540</v>
      </c>
      <c r="D34214" s="159">
        <v>127.17</v>
      </c>
    </row>
    <row r="34215" spans="3:4" ht="15" hidden="1" customHeight="1" x14ac:dyDescent="0.25">
      <c r="C34215" s="160" t="s">
        <v>553</v>
      </c>
      <c r="D34215" s="161">
        <v>616.57000000000005</v>
      </c>
    </row>
    <row r="34216" spans="3:4" ht="15" hidden="1" customHeight="1" x14ac:dyDescent="0.25">
      <c r="C34216" s="158" t="s">
        <v>309</v>
      </c>
      <c r="D34216" s="159">
        <v>1253.23</v>
      </c>
    </row>
    <row r="34217" spans="3:4" ht="15" hidden="1" customHeight="1" x14ac:dyDescent="0.25">
      <c r="C34217" s="160" t="s">
        <v>557</v>
      </c>
      <c r="D34217" s="161">
        <v>680.16</v>
      </c>
    </row>
    <row r="34218" spans="3:4" ht="15" hidden="1" customHeight="1" x14ac:dyDescent="0.25">
      <c r="C34218" s="158" t="s">
        <v>543</v>
      </c>
      <c r="D34218" s="159">
        <v>629.63</v>
      </c>
    </row>
    <row r="34219" spans="3:4" ht="15" hidden="1" customHeight="1" x14ac:dyDescent="0.25">
      <c r="C34219" s="160" t="s">
        <v>543</v>
      </c>
      <c r="D34219" s="161">
        <v>567.70000000000005</v>
      </c>
    </row>
    <row r="34220" spans="3:4" ht="15" hidden="1" customHeight="1" x14ac:dyDescent="0.25">
      <c r="C34220" s="158" t="s">
        <v>312</v>
      </c>
      <c r="D34220" s="159">
        <v>223.54</v>
      </c>
    </row>
    <row r="34221" spans="3:4" ht="15" hidden="1" customHeight="1" x14ac:dyDescent="0.25">
      <c r="C34221" s="160" t="s">
        <v>307</v>
      </c>
      <c r="D34221" s="161">
        <v>371.38</v>
      </c>
    </row>
    <row r="34222" spans="3:4" ht="15" hidden="1" customHeight="1" x14ac:dyDescent="0.25">
      <c r="C34222" s="158" t="s">
        <v>542</v>
      </c>
      <c r="D34222" s="159">
        <v>180.3</v>
      </c>
    </row>
    <row r="34223" spans="3:4" ht="15" hidden="1" customHeight="1" x14ac:dyDescent="0.25">
      <c r="C34223" s="160" t="s">
        <v>542</v>
      </c>
      <c r="D34223" s="161">
        <v>754.5</v>
      </c>
    </row>
    <row r="34224" spans="3:4" ht="15" hidden="1" customHeight="1" x14ac:dyDescent="0.25">
      <c r="C34224" s="158" t="s">
        <v>549</v>
      </c>
      <c r="D34224" s="159">
        <v>594.22</v>
      </c>
    </row>
    <row r="34225" spans="3:4" ht="15" hidden="1" customHeight="1" x14ac:dyDescent="0.25">
      <c r="C34225" s="160" t="s">
        <v>558</v>
      </c>
      <c r="D34225" s="161">
        <v>535.21</v>
      </c>
    </row>
    <row r="34226" spans="3:4" ht="15" hidden="1" customHeight="1" x14ac:dyDescent="0.25">
      <c r="C34226" s="158" t="s">
        <v>555</v>
      </c>
      <c r="D34226" s="159">
        <v>403.49</v>
      </c>
    </row>
    <row r="34227" spans="3:4" ht="15" hidden="1" customHeight="1" x14ac:dyDescent="0.25">
      <c r="C34227" s="160" t="s">
        <v>546</v>
      </c>
      <c r="D34227" s="161">
        <v>198.48</v>
      </c>
    </row>
    <row r="34228" spans="3:4" ht="15" hidden="1" customHeight="1" x14ac:dyDescent="0.25">
      <c r="C34228" s="158" t="s">
        <v>308</v>
      </c>
      <c r="D34228" s="159">
        <v>655.20000000000005</v>
      </c>
    </row>
    <row r="34229" spans="3:4" ht="15" hidden="1" customHeight="1" x14ac:dyDescent="0.25">
      <c r="C34229" s="160" t="s">
        <v>308</v>
      </c>
      <c r="D34229" s="161">
        <v>1091.1600000000001</v>
      </c>
    </row>
    <row r="34230" spans="3:4" ht="15" hidden="1" customHeight="1" x14ac:dyDescent="0.25">
      <c r="C34230" s="158" t="s">
        <v>546</v>
      </c>
      <c r="D34230" s="159">
        <v>413.29</v>
      </c>
    </row>
    <row r="34231" spans="3:4" ht="15" hidden="1" customHeight="1" x14ac:dyDescent="0.25">
      <c r="C34231" s="160" t="s">
        <v>309</v>
      </c>
      <c r="D34231" s="161">
        <v>997.28</v>
      </c>
    </row>
    <row r="34232" spans="3:4" ht="15" hidden="1" customHeight="1" x14ac:dyDescent="0.25">
      <c r="C34232" s="158" t="s">
        <v>549</v>
      </c>
      <c r="D34232" s="159">
        <v>857.99</v>
      </c>
    </row>
    <row r="34233" spans="3:4" ht="15" hidden="1" customHeight="1" x14ac:dyDescent="0.25">
      <c r="C34233" s="160" t="s">
        <v>312</v>
      </c>
      <c r="D34233" s="161">
        <v>762.68</v>
      </c>
    </row>
    <row r="34234" spans="3:4" ht="15" hidden="1" customHeight="1" x14ac:dyDescent="0.25">
      <c r="C34234" s="158" t="s">
        <v>558</v>
      </c>
      <c r="D34234" s="159">
        <v>880.6</v>
      </c>
    </row>
    <row r="34235" spans="3:4" ht="15" hidden="1" customHeight="1" x14ac:dyDescent="0.25">
      <c r="C34235" s="160" t="s">
        <v>542</v>
      </c>
      <c r="D34235" s="161">
        <v>915.68</v>
      </c>
    </row>
    <row r="34236" spans="3:4" ht="15" hidden="1" customHeight="1" x14ac:dyDescent="0.25">
      <c r="C34236" s="158" t="s">
        <v>547</v>
      </c>
      <c r="D34236" s="159">
        <v>1151.42</v>
      </c>
    </row>
    <row r="34237" spans="3:4" ht="15" hidden="1" customHeight="1" x14ac:dyDescent="0.25">
      <c r="C34237" s="160" t="s">
        <v>308</v>
      </c>
      <c r="D34237" s="161">
        <v>384.06</v>
      </c>
    </row>
    <row r="34238" spans="3:4" ht="15" hidden="1" customHeight="1" x14ac:dyDescent="0.25">
      <c r="C34238" s="158" t="s">
        <v>541</v>
      </c>
      <c r="D34238" s="159">
        <v>1098.56</v>
      </c>
    </row>
    <row r="34239" spans="3:4" ht="15" hidden="1" customHeight="1" x14ac:dyDescent="0.25">
      <c r="C34239" s="160" t="s">
        <v>312</v>
      </c>
      <c r="D34239" s="161">
        <v>1272.78</v>
      </c>
    </row>
    <row r="34240" spans="3:4" ht="15" hidden="1" customHeight="1" x14ac:dyDescent="0.25">
      <c r="C34240" s="158" t="s">
        <v>558</v>
      </c>
      <c r="D34240" s="159">
        <v>441.92</v>
      </c>
    </row>
    <row r="34241" spans="3:4" ht="15" hidden="1" customHeight="1" x14ac:dyDescent="0.25">
      <c r="C34241" s="160" t="s">
        <v>539</v>
      </c>
      <c r="D34241" s="161">
        <v>463.68</v>
      </c>
    </row>
    <row r="34242" spans="3:4" ht="15" hidden="1" customHeight="1" x14ac:dyDescent="0.25">
      <c r="C34242" s="158" t="s">
        <v>309</v>
      </c>
      <c r="D34242" s="159">
        <v>585.66999999999996</v>
      </c>
    </row>
    <row r="34243" spans="3:4" ht="15" hidden="1" customHeight="1" x14ac:dyDescent="0.25">
      <c r="C34243" s="160" t="s">
        <v>309</v>
      </c>
      <c r="D34243" s="161">
        <v>733.79</v>
      </c>
    </row>
    <row r="34244" spans="3:4" ht="15" hidden="1" customHeight="1" x14ac:dyDescent="0.25">
      <c r="C34244" s="158" t="s">
        <v>553</v>
      </c>
      <c r="D34244" s="159">
        <v>750.75</v>
      </c>
    </row>
    <row r="34245" spans="3:4" ht="15" hidden="1" customHeight="1" x14ac:dyDescent="0.25">
      <c r="C34245" s="160" t="s">
        <v>307</v>
      </c>
      <c r="D34245" s="161">
        <v>756.85</v>
      </c>
    </row>
    <row r="34246" spans="3:4" ht="15" hidden="1" customHeight="1" x14ac:dyDescent="0.25">
      <c r="C34246" s="158" t="s">
        <v>551</v>
      </c>
      <c r="D34246" s="159">
        <v>1268.6099999999999</v>
      </c>
    </row>
    <row r="34247" spans="3:4" ht="15" hidden="1" customHeight="1" x14ac:dyDescent="0.25">
      <c r="C34247" s="160" t="s">
        <v>549</v>
      </c>
      <c r="D34247" s="161">
        <v>176.67</v>
      </c>
    </row>
    <row r="34248" spans="3:4" ht="15" hidden="1" customHeight="1" x14ac:dyDescent="0.25">
      <c r="C34248" s="158" t="s">
        <v>307</v>
      </c>
      <c r="D34248" s="159">
        <v>412.1</v>
      </c>
    </row>
    <row r="34249" spans="3:4" ht="15" hidden="1" customHeight="1" x14ac:dyDescent="0.25">
      <c r="C34249" s="160" t="s">
        <v>542</v>
      </c>
      <c r="D34249" s="161">
        <v>927.8</v>
      </c>
    </row>
    <row r="34250" spans="3:4" ht="15" hidden="1" customHeight="1" x14ac:dyDescent="0.25">
      <c r="C34250" s="158" t="s">
        <v>308</v>
      </c>
      <c r="D34250" s="159">
        <v>598.98</v>
      </c>
    </row>
    <row r="34251" spans="3:4" ht="15" hidden="1" customHeight="1" x14ac:dyDescent="0.25">
      <c r="C34251" s="160" t="s">
        <v>552</v>
      </c>
      <c r="D34251" s="161">
        <v>1195.43</v>
      </c>
    </row>
    <row r="34252" spans="3:4" ht="15" hidden="1" customHeight="1" x14ac:dyDescent="0.25">
      <c r="C34252" s="158" t="s">
        <v>551</v>
      </c>
      <c r="D34252" s="159">
        <v>616.35</v>
      </c>
    </row>
    <row r="34253" spans="3:4" ht="15" hidden="1" customHeight="1" x14ac:dyDescent="0.25">
      <c r="C34253" s="160" t="s">
        <v>309</v>
      </c>
      <c r="D34253" s="161">
        <v>74.2</v>
      </c>
    </row>
    <row r="34254" spans="3:4" ht="15" hidden="1" customHeight="1" x14ac:dyDescent="0.25">
      <c r="C34254" s="158" t="s">
        <v>558</v>
      </c>
      <c r="D34254" s="159">
        <v>390.8</v>
      </c>
    </row>
    <row r="34255" spans="3:4" ht="15" hidden="1" customHeight="1" x14ac:dyDescent="0.25">
      <c r="C34255" s="160" t="s">
        <v>542</v>
      </c>
      <c r="D34255" s="161">
        <v>769.13</v>
      </c>
    </row>
    <row r="34256" spans="3:4" ht="15" hidden="1" customHeight="1" x14ac:dyDescent="0.25">
      <c r="C34256" s="158" t="s">
        <v>543</v>
      </c>
      <c r="D34256" s="159">
        <v>1067.53</v>
      </c>
    </row>
    <row r="34257" spans="3:4" ht="15" hidden="1" customHeight="1" x14ac:dyDescent="0.25">
      <c r="C34257" s="160" t="s">
        <v>558</v>
      </c>
      <c r="D34257" s="161">
        <v>875.98</v>
      </c>
    </row>
    <row r="34258" spans="3:4" ht="15" hidden="1" customHeight="1" x14ac:dyDescent="0.25">
      <c r="C34258" s="158" t="s">
        <v>545</v>
      </c>
      <c r="D34258" s="159">
        <v>542.52</v>
      </c>
    </row>
    <row r="34259" spans="3:4" ht="15" hidden="1" customHeight="1" x14ac:dyDescent="0.25">
      <c r="C34259" s="160" t="s">
        <v>558</v>
      </c>
      <c r="D34259" s="161">
        <v>26.25</v>
      </c>
    </row>
    <row r="34260" spans="3:4" ht="15" hidden="1" customHeight="1" x14ac:dyDescent="0.25">
      <c r="C34260" s="158" t="s">
        <v>543</v>
      </c>
      <c r="D34260" s="159">
        <v>257.06</v>
      </c>
    </row>
    <row r="34261" spans="3:4" ht="15" hidden="1" customHeight="1" x14ac:dyDescent="0.25">
      <c r="C34261" s="160" t="s">
        <v>546</v>
      </c>
      <c r="D34261" s="161">
        <v>774.03</v>
      </c>
    </row>
    <row r="34262" spans="3:4" ht="15" hidden="1" customHeight="1" x14ac:dyDescent="0.25">
      <c r="C34262" s="158" t="s">
        <v>550</v>
      </c>
      <c r="D34262" s="159">
        <v>1232.44</v>
      </c>
    </row>
    <row r="34263" spans="3:4" ht="15" hidden="1" customHeight="1" x14ac:dyDescent="0.25">
      <c r="C34263" s="160" t="s">
        <v>547</v>
      </c>
      <c r="D34263" s="161">
        <v>437.01</v>
      </c>
    </row>
    <row r="34264" spans="3:4" ht="15" hidden="1" customHeight="1" x14ac:dyDescent="0.25">
      <c r="C34264" s="158" t="s">
        <v>541</v>
      </c>
      <c r="D34264" s="159">
        <v>397.17</v>
      </c>
    </row>
    <row r="34265" spans="3:4" ht="15" hidden="1" customHeight="1" x14ac:dyDescent="0.25">
      <c r="C34265" s="160" t="s">
        <v>307</v>
      </c>
      <c r="D34265" s="161">
        <v>464.26</v>
      </c>
    </row>
    <row r="34266" spans="3:4" ht="15" hidden="1" customHeight="1" x14ac:dyDescent="0.25">
      <c r="C34266" s="158" t="s">
        <v>551</v>
      </c>
      <c r="D34266" s="159">
        <v>745.69</v>
      </c>
    </row>
    <row r="34267" spans="3:4" ht="15" hidden="1" customHeight="1" x14ac:dyDescent="0.25">
      <c r="C34267" s="160" t="s">
        <v>552</v>
      </c>
      <c r="D34267" s="161">
        <v>630.13</v>
      </c>
    </row>
    <row r="34268" spans="3:4" ht="15" hidden="1" customHeight="1" x14ac:dyDescent="0.25">
      <c r="C34268" s="158" t="s">
        <v>542</v>
      </c>
      <c r="D34268" s="159">
        <v>845.7</v>
      </c>
    </row>
    <row r="34269" spans="3:4" ht="15" hidden="1" customHeight="1" x14ac:dyDescent="0.25">
      <c r="C34269" s="160" t="s">
        <v>544</v>
      </c>
      <c r="D34269" s="161">
        <v>495.93</v>
      </c>
    </row>
    <row r="34270" spans="3:4" ht="15" hidden="1" customHeight="1" x14ac:dyDescent="0.25">
      <c r="C34270" s="158" t="s">
        <v>547</v>
      </c>
      <c r="D34270" s="159">
        <v>177.93</v>
      </c>
    </row>
    <row r="34271" spans="3:4" ht="15" hidden="1" customHeight="1" x14ac:dyDescent="0.25">
      <c r="C34271" s="160" t="s">
        <v>539</v>
      </c>
      <c r="D34271" s="161">
        <v>659.85</v>
      </c>
    </row>
    <row r="34272" spans="3:4" ht="15" hidden="1" customHeight="1" x14ac:dyDescent="0.25">
      <c r="C34272" s="158" t="s">
        <v>307</v>
      </c>
      <c r="D34272" s="159">
        <v>783.53</v>
      </c>
    </row>
    <row r="34273" spans="3:4" ht="15" hidden="1" customHeight="1" x14ac:dyDescent="0.25">
      <c r="C34273" s="160" t="s">
        <v>539</v>
      </c>
      <c r="D34273" s="161">
        <v>897.21</v>
      </c>
    </row>
    <row r="34274" spans="3:4" ht="15" hidden="1" customHeight="1" x14ac:dyDescent="0.25">
      <c r="C34274" s="158" t="s">
        <v>540</v>
      </c>
      <c r="D34274" s="159">
        <v>1045.1400000000001</v>
      </c>
    </row>
    <row r="34275" spans="3:4" ht="15" hidden="1" customHeight="1" x14ac:dyDescent="0.25">
      <c r="C34275" s="160" t="s">
        <v>552</v>
      </c>
      <c r="D34275" s="161">
        <v>1008.67</v>
      </c>
    </row>
    <row r="34276" spans="3:4" ht="15" hidden="1" customHeight="1" x14ac:dyDescent="0.25">
      <c r="C34276" s="158" t="s">
        <v>556</v>
      </c>
      <c r="D34276" s="159">
        <v>545.99</v>
      </c>
    </row>
    <row r="34277" spans="3:4" ht="15" hidden="1" customHeight="1" x14ac:dyDescent="0.25">
      <c r="C34277" s="160" t="s">
        <v>549</v>
      </c>
      <c r="D34277" s="161">
        <v>1111.07</v>
      </c>
    </row>
    <row r="34278" spans="3:4" ht="15" hidden="1" customHeight="1" x14ac:dyDescent="0.25">
      <c r="C34278" s="158" t="s">
        <v>549</v>
      </c>
      <c r="D34278" s="159">
        <v>496.37</v>
      </c>
    </row>
    <row r="34279" spans="3:4" ht="15" hidden="1" customHeight="1" x14ac:dyDescent="0.25">
      <c r="C34279" s="160" t="s">
        <v>309</v>
      </c>
      <c r="D34279" s="161">
        <v>355.47</v>
      </c>
    </row>
    <row r="34280" spans="3:4" ht="15" hidden="1" customHeight="1" x14ac:dyDescent="0.25">
      <c r="C34280" s="158" t="s">
        <v>309</v>
      </c>
      <c r="D34280" s="159">
        <v>747.69</v>
      </c>
    </row>
    <row r="34281" spans="3:4" ht="15" hidden="1" customHeight="1" x14ac:dyDescent="0.25">
      <c r="C34281" s="160" t="s">
        <v>540</v>
      </c>
      <c r="D34281" s="161">
        <v>227.72</v>
      </c>
    </row>
    <row r="34282" spans="3:4" ht="15" hidden="1" customHeight="1" x14ac:dyDescent="0.25">
      <c r="C34282" s="158" t="s">
        <v>308</v>
      </c>
      <c r="D34282" s="159">
        <v>372.94</v>
      </c>
    </row>
    <row r="34283" spans="3:4" ht="15" hidden="1" customHeight="1" x14ac:dyDescent="0.25">
      <c r="C34283" s="160" t="s">
        <v>307</v>
      </c>
      <c r="D34283" s="161">
        <v>1227.81</v>
      </c>
    </row>
    <row r="34284" spans="3:4" ht="15" hidden="1" customHeight="1" x14ac:dyDescent="0.25">
      <c r="C34284" s="158" t="s">
        <v>540</v>
      </c>
      <c r="D34284" s="159">
        <v>577.51</v>
      </c>
    </row>
    <row r="34285" spans="3:4" ht="15" hidden="1" customHeight="1" x14ac:dyDescent="0.25">
      <c r="C34285" s="160" t="s">
        <v>540</v>
      </c>
      <c r="D34285" s="161">
        <v>640.22</v>
      </c>
    </row>
    <row r="34286" spans="3:4" ht="15" hidden="1" customHeight="1" x14ac:dyDescent="0.25">
      <c r="C34286" s="158" t="s">
        <v>545</v>
      </c>
      <c r="D34286" s="159">
        <v>139.59</v>
      </c>
    </row>
    <row r="34287" spans="3:4" ht="15" hidden="1" customHeight="1" x14ac:dyDescent="0.25">
      <c r="C34287" s="160" t="s">
        <v>544</v>
      </c>
      <c r="D34287" s="161">
        <v>967.6</v>
      </c>
    </row>
    <row r="34288" spans="3:4" ht="15" hidden="1" customHeight="1" x14ac:dyDescent="0.25">
      <c r="C34288" s="158" t="s">
        <v>557</v>
      </c>
      <c r="D34288" s="159">
        <v>67.81</v>
      </c>
    </row>
    <row r="34289" spans="3:4" ht="15" hidden="1" customHeight="1" x14ac:dyDescent="0.25">
      <c r="C34289" s="160" t="s">
        <v>308</v>
      </c>
      <c r="D34289" s="161">
        <v>573.79999999999995</v>
      </c>
    </row>
    <row r="34290" spans="3:4" ht="15" hidden="1" customHeight="1" x14ac:dyDescent="0.25">
      <c r="C34290" s="158" t="s">
        <v>543</v>
      </c>
      <c r="D34290" s="159">
        <v>976.51</v>
      </c>
    </row>
    <row r="34291" spans="3:4" ht="15" hidden="1" customHeight="1" x14ac:dyDescent="0.25">
      <c r="C34291" s="160" t="s">
        <v>547</v>
      </c>
      <c r="D34291" s="161">
        <v>102.47</v>
      </c>
    </row>
    <row r="34292" spans="3:4" ht="15" hidden="1" customHeight="1" x14ac:dyDescent="0.25">
      <c r="C34292" s="158" t="s">
        <v>552</v>
      </c>
      <c r="D34292" s="159">
        <v>432.49</v>
      </c>
    </row>
    <row r="34293" spans="3:4" ht="15" hidden="1" customHeight="1" x14ac:dyDescent="0.25">
      <c r="C34293" s="160" t="s">
        <v>541</v>
      </c>
      <c r="D34293" s="161">
        <v>19.579999999999998</v>
      </c>
    </row>
    <row r="34294" spans="3:4" ht="15" hidden="1" customHeight="1" x14ac:dyDescent="0.25">
      <c r="C34294" s="158" t="s">
        <v>552</v>
      </c>
      <c r="D34294" s="159">
        <v>595.34</v>
      </c>
    </row>
    <row r="34295" spans="3:4" ht="15" hidden="1" customHeight="1" x14ac:dyDescent="0.25">
      <c r="C34295" s="160" t="s">
        <v>552</v>
      </c>
      <c r="D34295" s="161">
        <v>482.15</v>
      </c>
    </row>
    <row r="34296" spans="3:4" ht="15" hidden="1" customHeight="1" x14ac:dyDescent="0.25">
      <c r="C34296" s="158" t="s">
        <v>307</v>
      </c>
      <c r="D34296" s="159">
        <v>930.25</v>
      </c>
    </row>
    <row r="34297" spans="3:4" ht="15" hidden="1" customHeight="1" x14ac:dyDescent="0.25">
      <c r="C34297" s="160" t="s">
        <v>552</v>
      </c>
      <c r="D34297" s="161">
        <v>454.43</v>
      </c>
    </row>
    <row r="34298" spans="3:4" ht="15" hidden="1" customHeight="1" x14ac:dyDescent="0.25">
      <c r="C34298" s="158" t="s">
        <v>547</v>
      </c>
      <c r="D34298" s="159">
        <v>1100.3599999999999</v>
      </c>
    </row>
    <row r="34299" spans="3:4" ht="15" hidden="1" customHeight="1" x14ac:dyDescent="0.25">
      <c r="C34299" s="160" t="s">
        <v>545</v>
      </c>
      <c r="D34299" s="161">
        <v>983.93</v>
      </c>
    </row>
    <row r="34300" spans="3:4" ht="15" hidden="1" customHeight="1" x14ac:dyDescent="0.25">
      <c r="C34300" s="158" t="s">
        <v>312</v>
      </c>
      <c r="D34300" s="159">
        <v>118.91</v>
      </c>
    </row>
    <row r="34301" spans="3:4" ht="15" hidden="1" customHeight="1" x14ac:dyDescent="0.25">
      <c r="C34301" s="160" t="s">
        <v>558</v>
      </c>
      <c r="D34301" s="161">
        <v>668.62</v>
      </c>
    </row>
    <row r="34302" spans="3:4" ht="15" hidden="1" customHeight="1" x14ac:dyDescent="0.25">
      <c r="C34302" s="158" t="s">
        <v>312</v>
      </c>
      <c r="D34302" s="159">
        <v>1223.42</v>
      </c>
    </row>
    <row r="34303" spans="3:4" ht="15" hidden="1" customHeight="1" x14ac:dyDescent="0.25">
      <c r="C34303" s="160" t="s">
        <v>552</v>
      </c>
      <c r="D34303" s="161">
        <v>1216.5</v>
      </c>
    </row>
    <row r="34304" spans="3:4" ht="15" hidden="1" customHeight="1" x14ac:dyDescent="0.25">
      <c r="C34304" s="158" t="s">
        <v>541</v>
      </c>
      <c r="D34304" s="159">
        <v>520.07000000000005</v>
      </c>
    </row>
    <row r="34305" spans="3:4" ht="15" hidden="1" customHeight="1" x14ac:dyDescent="0.25">
      <c r="C34305" s="160" t="s">
        <v>551</v>
      </c>
      <c r="D34305" s="161">
        <v>947.82</v>
      </c>
    </row>
    <row r="34306" spans="3:4" ht="15" hidden="1" customHeight="1" x14ac:dyDescent="0.25">
      <c r="C34306" s="158" t="s">
        <v>539</v>
      </c>
      <c r="D34306" s="159">
        <v>408.52</v>
      </c>
    </row>
    <row r="34307" spans="3:4" ht="15" hidden="1" customHeight="1" x14ac:dyDescent="0.25">
      <c r="C34307" s="160" t="s">
        <v>554</v>
      </c>
      <c r="D34307" s="161">
        <v>734.7</v>
      </c>
    </row>
    <row r="34308" spans="3:4" ht="15" hidden="1" customHeight="1" x14ac:dyDescent="0.25">
      <c r="C34308" s="158" t="s">
        <v>557</v>
      </c>
      <c r="D34308" s="159">
        <v>708.49</v>
      </c>
    </row>
    <row r="34309" spans="3:4" ht="15" hidden="1" customHeight="1" x14ac:dyDescent="0.25">
      <c r="C34309" s="160" t="s">
        <v>543</v>
      </c>
      <c r="D34309" s="161">
        <v>1205.45</v>
      </c>
    </row>
    <row r="34310" spans="3:4" ht="15" hidden="1" customHeight="1" x14ac:dyDescent="0.25">
      <c r="C34310" s="158" t="s">
        <v>542</v>
      </c>
      <c r="D34310" s="159">
        <v>775.97</v>
      </c>
    </row>
    <row r="34311" spans="3:4" ht="15" hidden="1" customHeight="1" x14ac:dyDescent="0.25">
      <c r="C34311" s="160" t="s">
        <v>308</v>
      </c>
      <c r="D34311" s="161">
        <v>139.97</v>
      </c>
    </row>
    <row r="34312" spans="3:4" ht="15" hidden="1" customHeight="1" x14ac:dyDescent="0.25">
      <c r="C34312" s="158" t="s">
        <v>308</v>
      </c>
      <c r="D34312" s="159">
        <v>544.44000000000005</v>
      </c>
    </row>
    <row r="34313" spans="3:4" ht="15" hidden="1" customHeight="1" x14ac:dyDescent="0.25">
      <c r="C34313" s="160" t="s">
        <v>307</v>
      </c>
      <c r="D34313" s="161">
        <v>165.14</v>
      </c>
    </row>
    <row r="34314" spans="3:4" ht="15" hidden="1" customHeight="1" x14ac:dyDescent="0.25">
      <c r="C34314" s="158" t="s">
        <v>546</v>
      </c>
      <c r="D34314" s="159">
        <v>947.32</v>
      </c>
    </row>
    <row r="34315" spans="3:4" ht="15" hidden="1" customHeight="1" x14ac:dyDescent="0.25">
      <c r="C34315" s="160" t="s">
        <v>544</v>
      </c>
      <c r="D34315" s="161">
        <v>969.8</v>
      </c>
    </row>
    <row r="34316" spans="3:4" ht="15" hidden="1" customHeight="1" x14ac:dyDescent="0.25">
      <c r="C34316" s="158" t="s">
        <v>545</v>
      </c>
      <c r="D34316" s="159">
        <v>1037.5</v>
      </c>
    </row>
    <row r="34317" spans="3:4" ht="15" hidden="1" customHeight="1" x14ac:dyDescent="0.25">
      <c r="C34317" s="160" t="s">
        <v>308</v>
      </c>
      <c r="D34317" s="161">
        <v>241.72</v>
      </c>
    </row>
    <row r="34318" spans="3:4" ht="15" hidden="1" customHeight="1" x14ac:dyDescent="0.25">
      <c r="C34318" s="158" t="s">
        <v>309</v>
      </c>
      <c r="D34318" s="159">
        <v>981.54</v>
      </c>
    </row>
    <row r="34319" spans="3:4" ht="15" hidden="1" customHeight="1" x14ac:dyDescent="0.25">
      <c r="C34319" s="160" t="s">
        <v>543</v>
      </c>
      <c r="D34319" s="161">
        <v>257.60000000000002</v>
      </c>
    </row>
    <row r="34320" spans="3:4" ht="15" hidden="1" customHeight="1" x14ac:dyDescent="0.25">
      <c r="C34320" s="158" t="s">
        <v>309</v>
      </c>
      <c r="D34320" s="159">
        <v>570.79</v>
      </c>
    </row>
    <row r="34321" spans="3:4" ht="15" hidden="1" customHeight="1" x14ac:dyDescent="0.25">
      <c r="C34321" s="160" t="s">
        <v>308</v>
      </c>
      <c r="D34321" s="161">
        <v>1222.42</v>
      </c>
    </row>
    <row r="34322" spans="3:4" ht="15" hidden="1" customHeight="1" x14ac:dyDescent="0.25">
      <c r="C34322" s="158" t="s">
        <v>551</v>
      </c>
      <c r="D34322" s="159">
        <v>220.95</v>
      </c>
    </row>
    <row r="34323" spans="3:4" ht="15" hidden="1" customHeight="1" x14ac:dyDescent="0.25">
      <c r="C34323" s="160" t="s">
        <v>545</v>
      </c>
      <c r="D34323" s="161">
        <v>587.82000000000005</v>
      </c>
    </row>
    <row r="34324" spans="3:4" ht="15" hidden="1" customHeight="1" x14ac:dyDescent="0.25">
      <c r="C34324" s="158" t="s">
        <v>557</v>
      </c>
      <c r="D34324" s="159">
        <v>425.39</v>
      </c>
    </row>
    <row r="34325" spans="3:4" ht="15" hidden="1" customHeight="1" x14ac:dyDescent="0.25">
      <c r="C34325" s="160" t="s">
        <v>308</v>
      </c>
      <c r="D34325" s="161">
        <v>476.75</v>
      </c>
    </row>
    <row r="34326" spans="3:4" ht="15" hidden="1" customHeight="1" x14ac:dyDescent="0.25">
      <c r="C34326" s="158" t="s">
        <v>547</v>
      </c>
      <c r="D34326" s="159">
        <v>485.79</v>
      </c>
    </row>
    <row r="34327" spans="3:4" ht="15" hidden="1" customHeight="1" x14ac:dyDescent="0.25">
      <c r="C34327" s="160" t="s">
        <v>549</v>
      </c>
      <c r="D34327" s="161">
        <v>880.87</v>
      </c>
    </row>
    <row r="34328" spans="3:4" ht="15" hidden="1" customHeight="1" x14ac:dyDescent="0.25">
      <c r="C34328" s="158" t="s">
        <v>549</v>
      </c>
      <c r="D34328" s="159">
        <v>340.55</v>
      </c>
    </row>
    <row r="34329" spans="3:4" ht="15" hidden="1" customHeight="1" x14ac:dyDescent="0.25">
      <c r="C34329" s="160" t="s">
        <v>557</v>
      </c>
      <c r="D34329" s="161">
        <v>507.66</v>
      </c>
    </row>
    <row r="34330" spans="3:4" ht="15" hidden="1" customHeight="1" x14ac:dyDescent="0.25">
      <c r="C34330" s="158" t="s">
        <v>552</v>
      </c>
      <c r="D34330" s="159">
        <v>267.52</v>
      </c>
    </row>
    <row r="34331" spans="3:4" ht="15" hidden="1" customHeight="1" x14ac:dyDescent="0.25">
      <c r="C34331" s="160" t="s">
        <v>307</v>
      </c>
      <c r="D34331" s="161">
        <v>760.39</v>
      </c>
    </row>
    <row r="34332" spans="3:4" ht="15" hidden="1" customHeight="1" x14ac:dyDescent="0.25">
      <c r="C34332" s="158" t="s">
        <v>543</v>
      </c>
      <c r="D34332" s="159">
        <v>467.56</v>
      </c>
    </row>
    <row r="34333" spans="3:4" ht="15" hidden="1" customHeight="1" x14ac:dyDescent="0.25">
      <c r="C34333" s="160" t="s">
        <v>539</v>
      </c>
      <c r="D34333" s="161">
        <v>590.38</v>
      </c>
    </row>
    <row r="34334" spans="3:4" ht="15" hidden="1" customHeight="1" x14ac:dyDescent="0.25">
      <c r="C34334" s="158" t="s">
        <v>307</v>
      </c>
      <c r="D34334" s="159">
        <v>469.37</v>
      </c>
    </row>
    <row r="34335" spans="3:4" ht="15" hidden="1" customHeight="1" x14ac:dyDescent="0.25">
      <c r="C34335" s="160" t="s">
        <v>547</v>
      </c>
      <c r="D34335" s="161">
        <v>561.79999999999995</v>
      </c>
    </row>
    <row r="34336" spans="3:4" ht="15" hidden="1" customHeight="1" x14ac:dyDescent="0.25">
      <c r="C34336" s="158" t="s">
        <v>543</v>
      </c>
      <c r="D34336" s="159">
        <v>914.24</v>
      </c>
    </row>
    <row r="34337" spans="3:4" ht="15" hidden="1" customHeight="1" x14ac:dyDescent="0.25">
      <c r="C34337" s="160" t="s">
        <v>551</v>
      </c>
      <c r="D34337" s="161">
        <v>586.92999999999995</v>
      </c>
    </row>
    <row r="34338" spans="3:4" ht="15" hidden="1" customHeight="1" x14ac:dyDescent="0.25">
      <c r="C34338" s="158" t="s">
        <v>548</v>
      </c>
      <c r="D34338" s="159">
        <v>440.08</v>
      </c>
    </row>
    <row r="34339" spans="3:4" ht="15" hidden="1" customHeight="1" x14ac:dyDescent="0.25">
      <c r="C34339" s="160" t="s">
        <v>550</v>
      </c>
      <c r="D34339" s="161">
        <v>266.93</v>
      </c>
    </row>
    <row r="34340" spans="3:4" ht="15" hidden="1" customHeight="1" x14ac:dyDescent="0.25">
      <c r="C34340" s="158" t="s">
        <v>556</v>
      </c>
      <c r="D34340" s="159">
        <v>345.41</v>
      </c>
    </row>
    <row r="34341" spans="3:4" ht="15" hidden="1" customHeight="1" x14ac:dyDescent="0.25">
      <c r="C34341" s="160" t="s">
        <v>545</v>
      </c>
      <c r="D34341" s="161">
        <v>1170.98</v>
      </c>
    </row>
    <row r="34342" spans="3:4" ht="15" hidden="1" customHeight="1" x14ac:dyDescent="0.25">
      <c r="C34342" s="158" t="s">
        <v>540</v>
      </c>
      <c r="D34342" s="159">
        <v>502.7</v>
      </c>
    </row>
    <row r="34343" spans="3:4" ht="15" hidden="1" customHeight="1" x14ac:dyDescent="0.25">
      <c r="C34343" s="160" t="s">
        <v>552</v>
      </c>
      <c r="D34343" s="161">
        <v>708.22</v>
      </c>
    </row>
    <row r="34344" spans="3:4" ht="15" hidden="1" customHeight="1" x14ac:dyDescent="0.25">
      <c r="C34344" s="158" t="s">
        <v>539</v>
      </c>
      <c r="D34344" s="159">
        <v>342.28</v>
      </c>
    </row>
    <row r="34345" spans="3:4" ht="15" hidden="1" customHeight="1" x14ac:dyDescent="0.25">
      <c r="C34345" s="160" t="s">
        <v>547</v>
      </c>
      <c r="D34345" s="161">
        <v>803.92</v>
      </c>
    </row>
    <row r="34346" spans="3:4" ht="15" hidden="1" customHeight="1" x14ac:dyDescent="0.25">
      <c r="C34346" s="158" t="s">
        <v>544</v>
      </c>
      <c r="D34346" s="159">
        <v>87.12</v>
      </c>
    </row>
    <row r="34347" spans="3:4" ht="15" hidden="1" customHeight="1" x14ac:dyDescent="0.25">
      <c r="C34347" s="160" t="s">
        <v>543</v>
      </c>
      <c r="D34347" s="161">
        <v>356.22</v>
      </c>
    </row>
    <row r="34348" spans="3:4" ht="15" hidden="1" customHeight="1" x14ac:dyDescent="0.25">
      <c r="C34348" s="158" t="s">
        <v>543</v>
      </c>
      <c r="D34348" s="159">
        <v>1162.76</v>
      </c>
    </row>
    <row r="34349" spans="3:4" ht="15" hidden="1" customHeight="1" x14ac:dyDescent="0.25">
      <c r="C34349" s="160" t="s">
        <v>551</v>
      </c>
      <c r="D34349" s="161">
        <v>853.54</v>
      </c>
    </row>
    <row r="34350" spans="3:4" ht="15" hidden="1" customHeight="1" x14ac:dyDescent="0.25">
      <c r="C34350" s="158" t="s">
        <v>545</v>
      </c>
      <c r="D34350" s="159">
        <v>962.63</v>
      </c>
    </row>
    <row r="34351" spans="3:4" ht="15" hidden="1" customHeight="1" x14ac:dyDescent="0.25">
      <c r="C34351" s="160" t="s">
        <v>558</v>
      </c>
      <c r="D34351" s="161">
        <v>477.16</v>
      </c>
    </row>
    <row r="34352" spans="3:4" ht="15" hidden="1" customHeight="1" x14ac:dyDescent="0.25">
      <c r="C34352" s="158" t="s">
        <v>553</v>
      </c>
      <c r="D34352" s="159">
        <v>98.73</v>
      </c>
    </row>
    <row r="34353" spans="3:4" ht="15" hidden="1" customHeight="1" x14ac:dyDescent="0.25">
      <c r="C34353" s="160" t="s">
        <v>551</v>
      </c>
      <c r="D34353" s="161">
        <v>584.52</v>
      </c>
    </row>
    <row r="34354" spans="3:4" ht="15" hidden="1" customHeight="1" x14ac:dyDescent="0.25">
      <c r="C34354" s="158" t="s">
        <v>551</v>
      </c>
      <c r="D34354" s="159">
        <v>620.67999999999995</v>
      </c>
    </row>
    <row r="34355" spans="3:4" ht="15" hidden="1" customHeight="1" x14ac:dyDescent="0.25">
      <c r="C34355" s="160" t="s">
        <v>308</v>
      </c>
      <c r="D34355" s="161">
        <v>1160.51</v>
      </c>
    </row>
    <row r="34356" spans="3:4" ht="15" hidden="1" customHeight="1" x14ac:dyDescent="0.25">
      <c r="C34356" s="158" t="s">
        <v>542</v>
      </c>
      <c r="D34356" s="159">
        <v>62.26</v>
      </c>
    </row>
    <row r="34357" spans="3:4" ht="15" hidden="1" customHeight="1" x14ac:dyDescent="0.25">
      <c r="C34357" s="160" t="s">
        <v>549</v>
      </c>
      <c r="D34357" s="161">
        <v>470.18</v>
      </c>
    </row>
    <row r="34358" spans="3:4" ht="15" hidden="1" customHeight="1" x14ac:dyDescent="0.25">
      <c r="C34358" s="158" t="s">
        <v>307</v>
      </c>
      <c r="D34358" s="159">
        <v>518.05999999999995</v>
      </c>
    </row>
    <row r="34359" spans="3:4" ht="15" hidden="1" customHeight="1" x14ac:dyDescent="0.25">
      <c r="C34359" s="160" t="s">
        <v>547</v>
      </c>
      <c r="D34359" s="161">
        <v>1064.52</v>
      </c>
    </row>
    <row r="34360" spans="3:4" ht="15" hidden="1" customHeight="1" x14ac:dyDescent="0.25">
      <c r="C34360" s="158" t="s">
        <v>554</v>
      </c>
      <c r="D34360" s="159">
        <v>591.47</v>
      </c>
    </row>
    <row r="34361" spans="3:4" ht="15" hidden="1" customHeight="1" x14ac:dyDescent="0.25">
      <c r="C34361" s="160" t="s">
        <v>309</v>
      </c>
      <c r="D34361" s="161">
        <v>625.01</v>
      </c>
    </row>
    <row r="34362" spans="3:4" ht="15" hidden="1" customHeight="1" x14ac:dyDescent="0.25">
      <c r="C34362" s="158" t="s">
        <v>545</v>
      </c>
      <c r="D34362" s="159">
        <v>571.75</v>
      </c>
    </row>
    <row r="34363" spans="3:4" ht="15" hidden="1" customHeight="1" x14ac:dyDescent="0.25">
      <c r="C34363" s="160" t="s">
        <v>547</v>
      </c>
      <c r="D34363" s="161">
        <v>504.34</v>
      </c>
    </row>
    <row r="34364" spans="3:4" ht="15" hidden="1" customHeight="1" x14ac:dyDescent="0.25">
      <c r="C34364" s="158" t="s">
        <v>552</v>
      </c>
      <c r="D34364" s="159">
        <v>43.65</v>
      </c>
    </row>
    <row r="34365" spans="3:4" ht="15" hidden="1" customHeight="1" x14ac:dyDescent="0.25">
      <c r="C34365" s="160" t="s">
        <v>551</v>
      </c>
      <c r="D34365" s="161">
        <v>635</v>
      </c>
    </row>
    <row r="34366" spans="3:4" ht="15" hidden="1" customHeight="1" x14ac:dyDescent="0.25">
      <c r="C34366" s="158" t="s">
        <v>557</v>
      </c>
      <c r="D34366" s="159">
        <v>594.16999999999996</v>
      </c>
    </row>
    <row r="34367" spans="3:4" ht="15" hidden="1" customHeight="1" x14ac:dyDescent="0.25">
      <c r="C34367" s="160" t="s">
        <v>545</v>
      </c>
      <c r="D34367" s="161">
        <v>767.72</v>
      </c>
    </row>
    <row r="34368" spans="3:4" ht="15" hidden="1" customHeight="1" x14ac:dyDescent="0.25">
      <c r="C34368" s="158" t="s">
        <v>545</v>
      </c>
      <c r="D34368" s="159">
        <v>621.54</v>
      </c>
    </row>
    <row r="34369" spans="3:4" ht="15" hidden="1" customHeight="1" x14ac:dyDescent="0.25">
      <c r="C34369" s="160" t="s">
        <v>539</v>
      </c>
      <c r="D34369" s="161">
        <v>639.80999999999995</v>
      </c>
    </row>
    <row r="34370" spans="3:4" ht="15" hidden="1" customHeight="1" x14ac:dyDescent="0.25">
      <c r="C34370" s="158" t="s">
        <v>549</v>
      </c>
      <c r="D34370" s="159">
        <v>172.31</v>
      </c>
    </row>
    <row r="34371" spans="3:4" ht="15" hidden="1" customHeight="1" x14ac:dyDescent="0.25">
      <c r="C34371" s="160" t="s">
        <v>553</v>
      </c>
      <c r="D34371" s="161">
        <v>851.74</v>
      </c>
    </row>
    <row r="34372" spans="3:4" ht="15" hidden="1" customHeight="1" x14ac:dyDescent="0.25">
      <c r="C34372" s="158" t="s">
        <v>542</v>
      </c>
      <c r="D34372" s="159">
        <v>380.91</v>
      </c>
    </row>
    <row r="34373" spans="3:4" ht="15" hidden="1" customHeight="1" x14ac:dyDescent="0.25">
      <c r="C34373" s="160" t="s">
        <v>547</v>
      </c>
      <c r="D34373" s="161">
        <v>1045.5</v>
      </c>
    </row>
    <row r="34374" spans="3:4" ht="15" hidden="1" customHeight="1" x14ac:dyDescent="0.25">
      <c r="C34374" s="158" t="s">
        <v>543</v>
      </c>
      <c r="D34374" s="159">
        <v>791.54</v>
      </c>
    </row>
    <row r="34375" spans="3:4" ht="15" hidden="1" customHeight="1" x14ac:dyDescent="0.25">
      <c r="C34375" s="160" t="s">
        <v>558</v>
      </c>
      <c r="D34375" s="161">
        <v>1161.95</v>
      </c>
    </row>
    <row r="34376" spans="3:4" ht="15" hidden="1" customHeight="1" x14ac:dyDescent="0.25">
      <c r="C34376" s="158" t="s">
        <v>549</v>
      </c>
      <c r="D34376" s="159">
        <v>421.9</v>
      </c>
    </row>
    <row r="34377" spans="3:4" ht="15" hidden="1" customHeight="1" x14ac:dyDescent="0.25">
      <c r="C34377" s="160" t="s">
        <v>307</v>
      </c>
      <c r="D34377" s="161">
        <v>1150.8800000000001</v>
      </c>
    </row>
    <row r="34378" spans="3:4" ht="15" hidden="1" customHeight="1" x14ac:dyDescent="0.25">
      <c r="C34378" s="158" t="s">
        <v>542</v>
      </c>
      <c r="D34378" s="159">
        <v>815.84</v>
      </c>
    </row>
    <row r="34379" spans="3:4" ht="15" hidden="1" customHeight="1" x14ac:dyDescent="0.25">
      <c r="C34379" s="160" t="s">
        <v>543</v>
      </c>
      <c r="D34379" s="161">
        <v>283.95999999999998</v>
      </c>
    </row>
    <row r="34380" spans="3:4" ht="15" hidden="1" customHeight="1" x14ac:dyDescent="0.25">
      <c r="C34380" s="158" t="s">
        <v>558</v>
      </c>
      <c r="D34380" s="159">
        <v>1071.03</v>
      </c>
    </row>
    <row r="34381" spans="3:4" ht="15" hidden="1" customHeight="1" x14ac:dyDescent="0.25">
      <c r="C34381" s="160" t="s">
        <v>543</v>
      </c>
      <c r="D34381" s="161">
        <v>173.08</v>
      </c>
    </row>
    <row r="34382" spans="3:4" ht="15" hidden="1" customHeight="1" x14ac:dyDescent="0.25">
      <c r="C34382" s="158" t="s">
        <v>554</v>
      </c>
      <c r="D34382" s="159">
        <v>87.7</v>
      </c>
    </row>
    <row r="34383" spans="3:4" ht="15" hidden="1" customHeight="1" x14ac:dyDescent="0.25">
      <c r="C34383" s="160" t="s">
        <v>552</v>
      </c>
      <c r="D34383" s="161">
        <v>789.86</v>
      </c>
    </row>
    <row r="34384" spans="3:4" ht="15" hidden="1" customHeight="1" x14ac:dyDescent="0.25">
      <c r="C34384" s="158" t="s">
        <v>309</v>
      </c>
      <c r="D34384" s="159">
        <v>1229.1199999999999</v>
      </c>
    </row>
    <row r="34385" spans="3:4" ht="15" hidden="1" customHeight="1" x14ac:dyDescent="0.25">
      <c r="C34385" s="160" t="s">
        <v>308</v>
      </c>
      <c r="D34385" s="161">
        <v>563.72</v>
      </c>
    </row>
    <row r="34386" spans="3:4" ht="15" hidden="1" customHeight="1" x14ac:dyDescent="0.25">
      <c r="C34386" s="158" t="s">
        <v>550</v>
      </c>
      <c r="D34386" s="159">
        <v>535.57000000000005</v>
      </c>
    </row>
    <row r="34387" spans="3:4" ht="15" hidden="1" customHeight="1" x14ac:dyDescent="0.25">
      <c r="C34387" s="160" t="s">
        <v>546</v>
      </c>
      <c r="D34387" s="161">
        <v>1099.68</v>
      </c>
    </row>
    <row r="34388" spans="3:4" ht="15" hidden="1" customHeight="1" x14ac:dyDescent="0.25">
      <c r="C34388" s="158" t="s">
        <v>551</v>
      </c>
      <c r="D34388" s="159">
        <v>462.39</v>
      </c>
    </row>
    <row r="34389" spans="3:4" ht="15" hidden="1" customHeight="1" x14ac:dyDescent="0.25">
      <c r="C34389" s="160" t="s">
        <v>556</v>
      </c>
      <c r="D34389" s="161">
        <v>365.51</v>
      </c>
    </row>
    <row r="34390" spans="3:4" ht="15" hidden="1" customHeight="1" x14ac:dyDescent="0.25">
      <c r="C34390" s="158" t="s">
        <v>542</v>
      </c>
      <c r="D34390" s="159">
        <v>974.87</v>
      </c>
    </row>
    <row r="34391" spans="3:4" ht="15" hidden="1" customHeight="1" x14ac:dyDescent="0.25">
      <c r="C34391" s="160" t="s">
        <v>308</v>
      </c>
      <c r="D34391" s="161">
        <v>237.42</v>
      </c>
    </row>
    <row r="34392" spans="3:4" ht="15" hidden="1" customHeight="1" x14ac:dyDescent="0.25">
      <c r="C34392" s="158" t="s">
        <v>551</v>
      </c>
      <c r="D34392" s="159">
        <v>1142.49</v>
      </c>
    </row>
    <row r="34393" spans="3:4" ht="15" hidden="1" customHeight="1" x14ac:dyDescent="0.25">
      <c r="C34393" s="160" t="s">
        <v>540</v>
      </c>
      <c r="D34393" s="161">
        <v>539.85</v>
      </c>
    </row>
    <row r="34394" spans="3:4" ht="15" hidden="1" customHeight="1" x14ac:dyDescent="0.25">
      <c r="C34394" s="158" t="s">
        <v>552</v>
      </c>
      <c r="D34394" s="159">
        <v>1076.8499999999999</v>
      </c>
    </row>
    <row r="34395" spans="3:4" ht="15" hidden="1" customHeight="1" x14ac:dyDescent="0.25">
      <c r="C34395" s="160" t="s">
        <v>309</v>
      </c>
      <c r="D34395" s="161">
        <v>802.41</v>
      </c>
    </row>
    <row r="34396" spans="3:4" ht="15" hidden="1" customHeight="1" x14ac:dyDescent="0.25">
      <c r="C34396" s="158" t="s">
        <v>549</v>
      </c>
      <c r="D34396" s="159">
        <v>610.19000000000005</v>
      </c>
    </row>
    <row r="34397" spans="3:4" ht="15" hidden="1" customHeight="1" x14ac:dyDescent="0.25">
      <c r="C34397" s="160" t="s">
        <v>551</v>
      </c>
      <c r="D34397" s="161">
        <v>866.64</v>
      </c>
    </row>
    <row r="34398" spans="3:4" ht="15" hidden="1" customHeight="1" x14ac:dyDescent="0.25">
      <c r="C34398" s="158" t="s">
        <v>547</v>
      </c>
      <c r="D34398" s="159">
        <v>1004.36</v>
      </c>
    </row>
    <row r="34399" spans="3:4" ht="15" hidden="1" customHeight="1" x14ac:dyDescent="0.25">
      <c r="C34399" s="160" t="s">
        <v>308</v>
      </c>
      <c r="D34399" s="161">
        <v>755.69</v>
      </c>
    </row>
    <row r="34400" spans="3:4" ht="15" hidden="1" customHeight="1" x14ac:dyDescent="0.25">
      <c r="C34400" s="158" t="s">
        <v>544</v>
      </c>
      <c r="D34400" s="159">
        <v>473.82</v>
      </c>
    </row>
    <row r="34401" spans="3:4" ht="15" hidden="1" customHeight="1" x14ac:dyDescent="0.25">
      <c r="C34401" s="160" t="s">
        <v>542</v>
      </c>
      <c r="D34401" s="161">
        <v>589.41</v>
      </c>
    </row>
    <row r="34402" spans="3:4" ht="15" hidden="1" customHeight="1" x14ac:dyDescent="0.25">
      <c r="C34402" s="158" t="s">
        <v>308</v>
      </c>
      <c r="D34402" s="159">
        <v>656.8</v>
      </c>
    </row>
    <row r="34403" spans="3:4" ht="15" hidden="1" customHeight="1" x14ac:dyDescent="0.25">
      <c r="C34403" s="160" t="s">
        <v>545</v>
      </c>
      <c r="D34403" s="161">
        <v>574.39</v>
      </c>
    </row>
    <row r="34404" spans="3:4" ht="15" hidden="1" customHeight="1" x14ac:dyDescent="0.25">
      <c r="C34404" s="158" t="s">
        <v>309</v>
      </c>
      <c r="D34404" s="159">
        <v>345.61</v>
      </c>
    </row>
    <row r="34405" spans="3:4" ht="15" hidden="1" customHeight="1" x14ac:dyDescent="0.25">
      <c r="C34405" s="160" t="s">
        <v>547</v>
      </c>
      <c r="D34405" s="161">
        <v>868.73</v>
      </c>
    </row>
    <row r="34406" spans="3:4" ht="15" hidden="1" customHeight="1" x14ac:dyDescent="0.25">
      <c r="C34406" s="158" t="s">
        <v>539</v>
      </c>
      <c r="D34406" s="159">
        <v>643.69000000000005</v>
      </c>
    </row>
    <row r="34407" spans="3:4" ht="15" hidden="1" customHeight="1" x14ac:dyDescent="0.25">
      <c r="C34407" s="160" t="s">
        <v>546</v>
      </c>
      <c r="D34407" s="161">
        <v>1242.04</v>
      </c>
    </row>
    <row r="34408" spans="3:4" ht="15" hidden="1" customHeight="1" x14ac:dyDescent="0.25">
      <c r="C34408" s="158" t="s">
        <v>307</v>
      </c>
      <c r="D34408" s="159">
        <v>982.84</v>
      </c>
    </row>
    <row r="34409" spans="3:4" ht="15" hidden="1" customHeight="1" x14ac:dyDescent="0.25">
      <c r="C34409" s="160" t="s">
        <v>552</v>
      </c>
      <c r="D34409" s="161">
        <v>658.48</v>
      </c>
    </row>
    <row r="34410" spans="3:4" ht="15" hidden="1" customHeight="1" x14ac:dyDescent="0.25">
      <c r="C34410" s="158" t="s">
        <v>543</v>
      </c>
      <c r="D34410" s="159">
        <v>456.27</v>
      </c>
    </row>
    <row r="34411" spans="3:4" ht="15" hidden="1" customHeight="1" x14ac:dyDescent="0.25">
      <c r="C34411" s="160" t="s">
        <v>551</v>
      </c>
      <c r="D34411" s="161">
        <v>540.9</v>
      </c>
    </row>
    <row r="34412" spans="3:4" ht="15" hidden="1" customHeight="1" x14ac:dyDescent="0.25">
      <c r="C34412" s="158" t="s">
        <v>539</v>
      </c>
      <c r="D34412" s="159">
        <v>308.52999999999997</v>
      </c>
    </row>
    <row r="34413" spans="3:4" ht="15" hidden="1" customHeight="1" x14ac:dyDescent="0.25">
      <c r="C34413" s="160" t="s">
        <v>554</v>
      </c>
      <c r="D34413" s="161">
        <v>338.83</v>
      </c>
    </row>
    <row r="34414" spans="3:4" ht="15" hidden="1" customHeight="1" x14ac:dyDescent="0.25">
      <c r="C34414" s="158" t="s">
        <v>553</v>
      </c>
      <c r="D34414" s="159">
        <v>578.64</v>
      </c>
    </row>
    <row r="34415" spans="3:4" ht="15" hidden="1" customHeight="1" x14ac:dyDescent="0.25">
      <c r="C34415" s="160" t="s">
        <v>552</v>
      </c>
      <c r="D34415" s="161">
        <v>449.24</v>
      </c>
    </row>
    <row r="34416" spans="3:4" ht="15" hidden="1" customHeight="1" x14ac:dyDescent="0.25">
      <c r="C34416" s="158" t="s">
        <v>540</v>
      </c>
      <c r="D34416" s="159">
        <v>792.09</v>
      </c>
    </row>
    <row r="34417" spans="3:4" ht="15" hidden="1" customHeight="1" x14ac:dyDescent="0.25">
      <c r="C34417" s="160" t="s">
        <v>539</v>
      </c>
      <c r="D34417" s="161">
        <v>1003.9</v>
      </c>
    </row>
    <row r="34418" spans="3:4" ht="15" hidden="1" customHeight="1" x14ac:dyDescent="0.25">
      <c r="C34418" s="158" t="s">
        <v>309</v>
      </c>
      <c r="D34418" s="159">
        <v>514.69000000000005</v>
      </c>
    </row>
    <row r="34419" spans="3:4" ht="15" hidden="1" customHeight="1" x14ac:dyDescent="0.25">
      <c r="C34419" s="160" t="s">
        <v>556</v>
      </c>
      <c r="D34419" s="161">
        <v>92.51</v>
      </c>
    </row>
    <row r="34420" spans="3:4" ht="15" hidden="1" customHeight="1" x14ac:dyDescent="0.25">
      <c r="C34420" s="158" t="s">
        <v>551</v>
      </c>
      <c r="D34420" s="159">
        <v>138.86000000000001</v>
      </c>
    </row>
    <row r="34421" spans="3:4" ht="15" hidden="1" customHeight="1" x14ac:dyDescent="0.25">
      <c r="C34421" s="160" t="s">
        <v>312</v>
      </c>
      <c r="D34421" s="161">
        <v>1156.7</v>
      </c>
    </row>
    <row r="34422" spans="3:4" ht="15" hidden="1" customHeight="1" x14ac:dyDescent="0.25">
      <c r="C34422" s="158" t="s">
        <v>553</v>
      </c>
      <c r="D34422" s="159">
        <v>764.14</v>
      </c>
    </row>
    <row r="34423" spans="3:4" ht="15" hidden="1" customHeight="1" x14ac:dyDescent="0.25">
      <c r="C34423" s="160" t="s">
        <v>539</v>
      </c>
      <c r="D34423" s="161">
        <v>457.93</v>
      </c>
    </row>
    <row r="34424" spans="3:4" ht="15" hidden="1" customHeight="1" x14ac:dyDescent="0.25">
      <c r="C34424" s="158" t="s">
        <v>307</v>
      </c>
      <c r="D34424" s="159">
        <v>233.07</v>
      </c>
    </row>
    <row r="34425" spans="3:4" ht="15" hidden="1" customHeight="1" x14ac:dyDescent="0.25">
      <c r="C34425" s="160" t="s">
        <v>553</v>
      </c>
      <c r="D34425" s="161">
        <v>1242.68</v>
      </c>
    </row>
    <row r="34426" spans="3:4" ht="15" hidden="1" customHeight="1" x14ac:dyDescent="0.25">
      <c r="C34426" s="158" t="s">
        <v>543</v>
      </c>
      <c r="D34426" s="159">
        <v>452.99</v>
      </c>
    </row>
    <row r="34427" spans="3:4" ht="15" hidden="1" customHeight="1" x14ac:dyDescent="0.25">
      <c r="C34427" s="160" t="s">
        <v>542</v>
      </c>
      <c r="D34427" s="161">
        <v>956.69</v>
      </c>
    </row>
    <row r="34428" spans="3:4" ht="15" hidden="1" customHeight="1" x14ac:dyDescent="0.25">
      <c r="C34428" s="158" t="s">
        <v>309</v>
      </c>
      <c r="D34428" s="159">
        <v>1003.8</v>
      </c>
    </row>
    <row r="34429" spans="3:4" ht="15" hidden="1" customHeight="1" x14ac:dyDescent="0.25">
      <c r="C34429" s="160" t="s">
        <v>548</v>
      </c>
      <c r="D34429" s="161">
        <v>98.37</v>
      </c>
    </row>
    <row r="34430" spans="3:4" ht="15" hidden="1" customHeight="1" x14ac:dyDescent="0.25">
      <c r="C34430" s="158" t="s">
        <v>551</v>
      </c>
      <c r="D34430" s="159">
        <v>1116.76</v>
      </c>
    </row>
    <row r="34431" spans="3:4" ht="15" hidden="1" customHeight="1" x14ac:dyDescent="0.25">
      <c r="C34431" s="160" t="s">
        <v>545</v>
      </c>
      <c r="D34431" s="161">
        <v>741.89</v>
      </c>
    </row>
    <row r="34432" spans="3:4" ht="15" hidden="1" customHeight="1" x14ac:dyDescent="0.25">
      <c r="C34432" s="158" t="s">
        <v>552</v>
      </c>
      <c r="D34432" s="159">
        <v>139.88</v>
      </c>
    </row>
    <row r="34433" spans="3:4" ht="15" hidden="1" customHeight="1" x14ac:dyDescent="0.25">
      <c r="C34433" s="160" t="s">
        <v>307</v>
      </c>
      <c r="D34433" s="161">
        <v>141.68</v>
      </c>
    </row>
    <row r="34434" spans="3:4" ht="15" hidden="1" customHeight="1" x14ac:dyDescent="0.25">
      <c r="C34434" s="158" t="s">
        <v>543</v>
      </c>
      <c r="D34434" s="159">
        <v>604.62</v>
      </c>
    </row>
    <row r="34435" spans="3:4" ht="15" hidden="1" customHeight="1" x14ac:dyDescent="0.25">
      <c r="C34435" s="160" t="s">
        <v>539</v>
      </c>
      <c r="D34435" s="161">
        <v>910.43</v>
      </c>
    </row>
    <row r="34436" spans="3:4" ht="15" hidden="1" customHeight="1" x14ac:dyDescent="0.25">
      <c r="C34436" s="158" t="s">
        <v>540</v>
      </c>
      <c r="D34436" s="159">
        <v>1268.48</v>
      </c>
    </row>
    <row r="34437" spans="3:4" ht="15" hidden="1" customHeight="1" x14ac:dyDescent="0.25">
      <c r="C34437" s="160" t="s">
        <v>558</v>
      </c>
      <c r="D34437" s="161">
        <v>612.05999999999995</v>
      </c>
    </row>
    <row r="34438" spans="3:4" ht="15" hidden="1" customHeight="1" x14ac:dyDescent="0.25">
      <c r="C34438" s="158" t="s">
        <v>308</v>
      </c>
      <c r="D34438" s="159">
        <v>510.09</v>
      </c>
    </row>
    <row r="34439" spans="3:4" ht="15" hidden="1" customHeight="1" x14ac:dyDescent="0.25">
      <c r="C34439" s="160" t="s">
        <v>545</v>
      </c>
      <c r="D34439" s="161">
        <v>952.02</v>
      </c>
    </row>
    <row r="34440" spans="3:4" ht="15" hidden="1" customHeight="1" x14ac:dyDescent="0.25">
      <c r="C34440" s="158" t="s">
        <v>542</v>
      </c>
      <c r="D34440" s="159">
        <v>130.94</v>
      </c>
    </row>
    <row r="34441" spans="3:4" ht="15" hidden="1" customHeight="1" x14ac:dyDescent="0.25">
      <c r="C34441" s="160" t="s">
        <v>539</v>
      </c>
      <c r="D34441" s="161">
        <v>877.99</v>
      </c>
    </row>
    <row r="34442" spans="3:4" ht="15" hidden="1" customHeight="1" x14ac:dyDescent="0.25">
      <c r="C34442" s="158" t="s">
        <v>312</v>
      </c>
      <c r="D34442" s="159">
        <v>939.94</v>
      </c>
    </row>
    <row r="34443" spans="3:4" ht="15" hidden="1" customHeight="1" x14ac:dyDescent="0.25">
      <c r="C34443" s="160" t="s">
        <v>557</v>
      </c>
      <c r="D34443" s="161">
        <v>844.03</v>
      </c>
    </row>
    <row r="34444" spans="3:4" ht="15" hidden="1" customHeight="1" x14ac:dyDescent="0.25">
      <c r="C34444" s="158" t="s">
        <v>307</v>
      </c>
      <c r="D34444" s="159">
        <v>573.23</v>
      </c>
    </row>
    <row r="34445" spans="3:4" ht="15" hidden="1" customHeight="1" x14ac:dyDescent="0.25">
      <c r="C34445" s="160" t="s">
        <v>543</v>
      </c>
      <c r="D34445" s="161">
        <v>1065.1600000000001</v>
      </c>
    </row>
    <row r="34446" spans="3:4" ht="15" hidden="1" customHeight="1" x14ac:dyDescent="0.25">
      <c r="C34446" s="158" t="s">
        <v>540</v>
      </c>
      <c r="D34446" s="159">
        <v>672.78</v>
      </c>
    </row>
    <row r="34447" spans="3:4" ht="15" hidden="1" customHeight="1" x14ac:dyDescent="0.25">
      <c r="C34447" s="160" t="s">
        <v>552</v>
      </c>
      <c r="D34447" s="161">
        <v>1169.94</v>
      </c>
    </row>
    <row r="34448" spans="3:4" ht="15" hidden="1" customHeight="1" x14ac:dyDescent="0.25">
      <c r="C34448" s="158" t="s">
        <v>542</v>
      </c>
      <c r="D34448" s="159">
        <v>1053.67</v>
      </c>
    </row>
    <row r="34449" spans="3:4" ht="15" hidden="1" customHeight="1" x14ac:dyDescent="0.25">
      <c r="C34449" s="160" t="s">
        <v>547</v>
      </c>
      <c r="D34449" s="161">
        <v>1003.9</v>
      </c>
    </row>
    <row r="34450" spans="3:4" ht="15" hidden="1" customHeight="1" x14ac:dyDescent="0.25">
      <c r="C34450" s="158" t="s">
        <v>549</v>
      </c>
      <c r="D34450" s="159">
        <v>1186.0899999999999</v>
      </c>
    </row>
    <row r="34451" spans="3:4" ht="15" hidden="1" customHeight="1" x14ac:dyDescent="0.25">
      <c r="C34451" s="160" t="s">
        <v>540</v>
      </c>
      <c r="D34451" s="161">
        <v>206.61</v>
      </c>
    </row>
    <row r="34452" spans="3:4" ht="15" hidden="1" customHeight="1" x14ac:dyDescent="0.25">
      <c r="C34452" s="158" t="s">
        <v>540</v>
      </c>
      <c r="D34452" s="159">
        <v>560.79999999999995</v>
      </c>
    </row>
    <row r="34453" spans="3:4" ht="15" hidden="1" customHeight="1" x14ac:dyDescent="0.25">
      <c r="C34453" s="160" t="s">
        <v>543</v>
      </c>
      <c r="D34453" s="161">
        <v>412.78</v>
      </c>
    </row>
    <row r="34454" spans="3:4" ht="15" hidden="1" customHeight="1" x14ac:dyDescent="0.25">
      <c r="C34454" s="158" t="s">
        <v>554</v>
      </c>
      <c r="D34454" s="159">
        <v>137.38999999999999</v>
      </c>
    </row>
    <row r="34455" spans="3:4" ht="15" hidden="1" customHeight="1" x14ac:dyDescent="0.25">
      <c r="C34455" s="160" t="s">
        <v>308</v>
      </c>
      <c r="D34455" s="161">
        <v>409.47</v>
      </c>
    </row>
    <row r="34456" spans="3:4" ht="15" hidden="1" customHeight="1" x14ac:dyDescent="0.25">
      <c r="C34456" s="158" t="s">
        <v>542</v>
      </c>
      <c r="D34456" s="159">
        <v>714.19</v>
      </c>
    </row>
    <row r="34457" spans="3:4" ht="15" hidden="1" customHeight="1" x14ac:dyDescent="0.25">
      <c r="C34457" s="160" t="s">
        <v>547</v>
      </c>
      <c r="D34457" s="161">
        <v>488.81</v>
      </c>
    </row>
    <row r="34458" spans="3:4" ht="15" hidden="1" customHeight="1" x14ac:dyDescent="0.25">
      <c r="C34458" s="158" t="s">
        <v>540</v>
      </c>
      <c r="D34458" s="159">
        <v>401.37</v>
      </c>
    </row>
    <row r="34459" spans="3:4" ht="15" hidden="1" customHeight="1" x14ac:dyDescent="0.25">
      <c r="C34459" s="160" t="s">
        <v>546</v>
      </c>
      <c r="D34459" s="161">
        <v>122.9</v>
      </c>
    </row>
    <row r="34460" spans="3:4" ht="15" hidden="1" customHeight="1" x14ac:dyDescent="0.25">
      <c r="C34460" s="158" t="s">
        <v>553</v>
      </c>
      <c r="D34460" s="159">
        <v>799.24</v>
      </c>
    </row>
    <row r="34461" spans="3:4" ht="15" hidden="1" customHeight="1" x14ac:dyDescent="0.25">
      <c r="C34461" s="160" t="s">
        <v>309</v>
      </c>
      <c r="D34461" s="161">
        <v>790.9</v>
      </c>
    </row>
    <row r="34462" spans="3:4" ht="15" hidden="1" customHeight="1" x14ac:dyDescent="0.25">
      <c r="C34462" s="158" t="s">
        <v>543</v>
      </c>
      <c r="D34462" s="159">
        <v>587.37</v>
      </c>
    </row>
    <row r="34463" spans="3:4" ht="15" hidden="1" customHeight="1" x14ac:dyDescent="0.25">
      <c r="C34463" s="160" t="s">
        <v>556</v>
      </c>
      <c r="D34463" s="161">
        <v>946.38</v>
      </c>
    </row>
    <row r="34464" spans="3:4" ht="15" hidden="1" customHeight="1" x14ac:dyDescent="0.25">
      <c r="C34464" s="158" t="s">
        <v>553</v>
      </c>
      <c r="D34464" s="159">
        <v>325.79000000000002</v>
      </c>
    </row>
    <row r="34465" spans="3:4" ht="15" hidden="1" customHeight="1" x14ac:dyDescent="0.25">
      <c r="C34465" s="160" t="s">
        <v>543</v>
      </c>
      <c r="D34465" s="161">
        <v>500.94</v>
      </c>
    </row>
    <row r="34466" spans="3:4" ht="15" hidden="1" customHeight="1" x14ac:dyDescent="0.25">
      <c r="C34466" s="158" t="s">
        <v>547</v>
      </c>
      <c r="D34466" s="159">
        <v>627.44000000000005</v>
      </c>
    </row>
    <row r="34467" spans="3:4" ht="15" hidden="1" customHeight="1" x14ac:dyDescent="0.25">
      <c r="C34467" s="160" t="s">
        <v>309</v>
      </c>
      <c r="D34467" s="161">
        <v>707.34</v>
      </c>
    </row>
    <row r="34468" spans="3:4" ht="15" hidden="1" customHeight="1" x14ac:dyDescent="0.25">
      <c r="C34468" s="158" t="s">
        <v>545</v>
      </c>
      <c r="D34468" s="159">
        <v>342.08</v>
      </c>
    </row>
    <row r="34469" spans="3:4" ht="15" hidden="1" customHeight="1" x14ac:dyDescent="0.25">
      <c r="C34469" s="160" t="s">
        <v>550</v>
      </c>
      <c r="D34469" s="161">
        <v>689.01</v>
      </c>
    </row>
    <row r="34470" spans="3:4" ht="15" hidden="1" customHeight="1" x14ac:dyDescent="0.25">
      <c r="C34470" s="158" t="s">
        <v>541</v>
      </c>
      <c r="D34470" s="159">
        <v>580.28</v>
      </c>
    </row>
    <row r="34471" spans="3:4" ht="15" hidden="1" customHeight="1" x14ac:dyDescent="0.25">
      <c r="C34471" s="160" t="s">
        <v>539</v>
      </c>
      <c r="D34471" s="161">
        <v>326.67</v>
      </c>
    </row>
    <row r="34472" spans="3:4" ht="15" hidden="1" customHeight="1" x14ac:dyDescent="0.25">
      <c r="C34472" s="158" t="s">
        <v>555</v>
      </c>
      <c r="D34472" s="159">
        <v>279.32</v>
      </c>
    </row>
    <row r="34473" spans="3:4" ht="15" hidden="1" customHeight="1" x14ac:dyDescent="0.25">
      <c r="C34473" s="160" t="s">
        <v>549</v>
      </c>
      <c r="D34473" s="161">
        <v>402.05</v>
      </c>
    </row>
    <row r="34474" spans="3:4" ht="15" hidden="1" customHeight="1" x14ac:dyDescent="0.25">
      <c r="C34474" s="158" t="s">
        <v>539</v>
      </c>
      <c r="D34474" s="159">
        <v>546.05999999999995</v>
      </c>
    </row>
    <row r="34475" spans="3:4" ht="15" hidden="1" customHeight="1" x14ac:dyDescent="0.25">
      <c r="C34475" s="160" t="s">
        <v>543</v>
      </c>
      <c r="D34475" s="161">
        <v>609.79999999999995</v>
      </c>
    </row>
    <row r="34476" spans="3:4" ht="15" hidden="1" customHeight="1" x14ac:dyDescent="0.25">
      <c r="C34476" s="158" t="s">
        <v>540</v>
      </c>
      <c r="D34476" s="159">
        <v>822.3</v>
      </c>
    </row>
    <row r="34477" spans="3:4" ht="15" hidden="1" customHeight="1" x14ac:dyDescent="0.25">
      <c r="C34477" s="160" t="s">
        <v>308</v>
      </c>
      <c r="D34477" s="161">
        <v>472.59</v>
      </c>
    </row>
    <row r="34478" spans="3:4" ht="15" hidden="1" customHeight="1" x14ac:dyDescent="0.25">
      <c r="C34478" s="158" t="s">
        <v>539</v>
      </c>
      <c r="D34478" s="159">
        <v>891.64</v>
      </c>
    </row>
    <row r="34479" spans="3:4" ht="15" hidden="1" customHeight="1" x14ac:dyDescent="0.25">
      <c r="C34479" s="160" t="s">
        <v>543</v>
      </c>
      <c r="D34479" s="161">
        <v>497.31</v>
      </c>
    </row>
    <row r="34480" spans="3:4" ht="15" hidden="1" customHeight="1" x14ac:dyDescent="0.25">
      <c r="C34480" s="158" t="s">
        <v>554</v>
      </c>
      <c r="D34480" s="159">
        <v>260.24</v>
      </c>
    </row>
    <row r="34481" spans="3:4" ht="15" hidden="1" customHeight="1" x14ac:dyDescent="0.25">
      <c r="C34481" s="160" t="s">
        <v>552</v>
      </c>
      <c r="D34481" s="161">
        <v>583.66999999999996</v>
      </c>
    </row>
    <row r="34482" spans="3:4" ht="15" hidden="1" customHeight="1" x14ac:dyDescent="0.25">
      <c r="C34482" s="158" t="s">
        <v>551</v>
      </c>
      <c r="D34482" s="159">
        <v>56.67</v>
      </c>
    </row>
    <row r="34483" spans="3:4" ht="15" hidden="1" customHeight="1" x14ac:dyDescent="0.25">
      <c r="C34483" s="160" t="s">
        <v>312</v>
      </c>
      <c r="D34483" s="161">
        <v>49.35</v>
      </c>
    </row>
    <row r="34484" spans="3:4" ht="15" hidden="1" customHeight="1" x14ac:dyDescent="0.25">
      <c r="C34484" s="158" t="s">
        <v>308</v>
      </c>
      <c r="D34484" s="159">
        <v>1002.71</v>
      </c>
    </row>
    <row r="34485" spans="3:4" ht="15" hidden="1" customHeight="1" x14ac:dyDescent="0.25">
      <c r="C34485" s="160" t="s">
        <v>547</v>
      </c>
      <c r="D34485" s="161">
        <v>1037.1600000000001</v>
      </c>
    </row>
    <row r="34486" spans="3:4" ht="15" hidden="1" customHeight="1" x14ac:dyDescent="0.25">
      <c r="C34486" s="158" t="s">
        <v>309</v>
      </c>
      <c r="D34486" s="159">
        <v>657.75</v>
      </c>
    </row>
    <row r="34487" spans="3:4" ht="15" hidden="1" customHeight="1" x14ac:dyDescent="0.25">
      <c r="C34487" s="160" t="s">
        <v>555</v>
      </c>
      <c r="D34487" s="161">
        <v>1030.23</v>
      </c>
    </row>
    <row r="34488" spans="3:4" ht="15" hidden="1" customHeight="1" x14ac:dyDescent="0.25">
      <c r="C34488" s="158" t="s">
        <v>309</v>
      </c>
      <c r="D34488" s="159">
        <v>421.32</v>
      </c>
    </row>
    <row r="34489" spans="3:4" ht="15" hidden="1" customHeight="1" x14ac:dyDescent="0.25">
      <c r="C34489" s="160" t="s">
        <v>550</v>
      </c>
      <c r="D34489" s="161">
        <v>879.61</v>
      </c>
    </row>
    <row r="34490" spans="3:4" ht="15" hidden="1" customHeight="1" x14ac:dyDescent="0.25">
      <c r="C34490" s="158" t="s">
        <v>549</v>
      </c>
      <c r="D34490" s="159">
        <v>442.21</v>
      </c>
    </row>
    <row r="34491" spans="3:4" ht="15" hidden="1" customHeight="1" x14ac:dyDescent="0.25">
      <c r="C34491" s="160" t="s">
        <v>554</v>
      </c>
      <c r="D34491" s="161">
        <v>1249.51</v>
      </c>
    </row>
    <row r="34492" spans="3:4" ht="15" hidden="1" customHeight="1" x14ac:dyDescent="0.25">
      <c r="C34492" s="158" t="s">
        <v>553</v>
      </c>
      <c r="D34492" s="159">
        <v>504.56</v>
      </c>
    </row>
    <row r="34493" spans="3:4" ht="15" hidden="1" customHeight="1" x14ac:dyDescent="0.25">
      <c r="C34493" s="160" t="s">
        <v>543</v>
      </c>
      <c r="D34493" s="161">
        <v>21.27</v>
      </c>
    </row>
    <row r="34494" spans="3:4" ht="15" hidden="1" customHeight="1" x14ac:dyDescent="0.25">
      <c r="C34494" s="158" t="s">
        <v>551</v>
      </c>
      <c r="D34494" s="159">
        <v>737.46</v>
      </c>
    </row>
    <row r="34495" spans="3:4" ht="15" hidden="1" customHeight="1" x14ac:dyDescent="0.25">
      <c r="C34495" s="160" t="s">
        <v>545</v>
      </c>
      <c r="D34495" s="161">
        <v>918.52</v>
      </c>
    </row>
    <row r="34496" spans="3:4" ht="15" hidden="1" customHeight="1" x14ac:dyDescent="0.25">
      <c r="C34496" s="158" t="s">
        <v>552</v>
      </c>
      <c r="D34496" s="159">
        <v>390.08</v>
      </c>
    </row>
    <row r="34497" spans="3:4" ht="15" hidden="1" customHeight="1" x14ac:dyDescent="0.25">
      <c r="C34497" s="160" t="s">
        <v>542</v>
      </c>
      <c r="D34497" s="161">
        <v>1278.43</v>
      </c>
    </row>
    <row r="34498" spans="3:4" ht="15" hidden="1" customHeight="1" x14ac:dyDescent="0.25">
      <c r="C34498" s="158" t="s">
        <v>557</v>
      </c>
      <c r="D34498" s="159">
        <v>1188.6600000000001</v>
      </c>
    </row>
    <row r="34499" spans="3:4" ht="15" hidden="1" customHeight="1" x14ac:dyDescent="0.25">
      <c r="C34499" s="160" t="s">
        <v>555</v>
      </c>
      <c r="D34499" s="161">
        <v>305.77999999999997</v>
      </c>
    </row>
    <row r="34500" spans="3:4" ht="15" hidden="1" customHeight="1" x14ac:dyDescent="0.25">
      <c r="C34500" s="158" t="s">
        <v>307</v>
      </c>
      <c r="D34500" s="159">
        <v>699.45</v>
      </c>
    </row>
    <row r="34501" spans="3:4" ht="15" hidden="1" customHeight="1" x14ac:dyDescent="0.25">
      <c r="C34501" s="160" t="s">
        <v>539</v>
      </c>
      <c r="D34501" s="161">
        <v>561.11</v>
      </c>
    </row>
    <row r="34502" spans="3:4" ht="15" hidden="1" customHeight="1" x14ac:dyDescent="0.25">
      <c r="C34502" s="158" t="s">
        <v>547</v>
      </c>
      <c r="D34502" s="159">
        <v>551.25</v>
      </c>
    </row>
    <row r="34503" spans="3:4" ht="15" hidden="1" customHeight="1" x14ac:dyDescent="0.25">
      <c r="C34503" s="160" t="s">
        <v>542</v>
      </c>
      <c r="D34503" s="161">
        <v>918.83</v>
      </c>
    </row>
    <row r="34504" spans="3:4" ht="15" hidden="1" customHeight="1" x14ac:dyDescent="0.25">
      <c r="C34504" s="158" t="s">
        <v>539</v>
      </c>
      <c r="D34504" s="159">
        <v>778.88</v>
      </c>
    </row>
    <row r="34505" spans="3:4" ht="15" hidden="1" customHeight="1" x14ac:dyDescent="0.25">
      <c r="C34505" s="160" t="s">
        <v>540</v>
      </c>
      <c r="D34505" s="161">
        <v>705.9</v>
      </c>
    </row>
    <row r="34506" spans="3:4" ht="15" hidden="1" customHeight="1" x14ac:dyDescent="0.25">
      <c r="C34506" s="158" t="s">
        <v>543</v>
      </c>
      <c r="D34506" s="159">
        <v>1044.45</v>
      </c>
    </row>
    <row r="34507" spans="3:4" ht="15" hidden="1" customHeight="1" x14ac:dyDescent="0.25">
      <c r="C34507" s="160" t="s">
        <v>308</v>
      </c>
      <c r="D34507" s="161">
        <v>474.47</v>
      </c>
    </row>
    <row r="34508" spans="3:4" ht="15" hidden="1" customHeight="1" x14ac:dyDescent="0.25">
      <c r="C34508" s="158" t="s">
        <v>540</v>
      </c>
      <c r="D34508" s="159">
        <v>428.7</v>
      </c>
    </row>
    <row r="34509" spans="3:4" ht="15" hidden="1" customHeight="1" x14ac:dyDescent="0.25">
      <c r="C34509" s="160" t="s">
        <v>543</v>
      </c>
      <c r="D34509" s="161">
        <v>796.08</v>
      </c>
    </row>
    <row r="34510" spans="3:4" ht="15" hidden="1" customHeight="1" x14ac:dyDescent="0.25">
      <c r="C34510" s="158" t="s">
        <v>312</v>
      </c>
      <c r="D34510" s="159">
        <v>830.32</v>
      </c>
    </row>
    <row r="34511" spans="3:4" ht="15" hidden="1" customHeight="1" x14ac:dyDescent="0.25">
      <c r="C34511" s="160" t="s">
        <v>307</v>
      </c>
      <c r="D34511" s="161">
        <v>742.81</v>
      </c>
    </row>
    <row r="34512" spans="3:4" ht="15" hidden="1" customHeight="1" x14ac:dyDescent="0.25">
      <c r="C34512" s="158" t="s">
        <v>553</v>
      </c>
      <c r="D34512" s="159">
        <v>284.52999999999997</v>
      </c>
    </row>
    <row r="34513" spans="3:4" ht="15" hidden="1" customHeight="1" x14ac:dyDescent="0.25">
      <c r="C34513" s="160" t="s">
        <v>552</v>
      </c>
      <c r="D34513" s="161">
        <v>234.68</v>
      </c>
    </row>
    <row r="34514" spans="3:4" ht="15" hidden="1" customHeight="1" x14ac:dyDescent="0.25">
      <c r="C34514" s="158" t="s">
        <v>308</v>
      </c>
      <c r="D34514" s="159">
        <v>644.65</v>
      </c>
    </row>
    <row r="34515" spans="3:4" ht="15" hidden="1" customHeight="1" x14ac:dyDescent="0.25">
      <c r="C34515" s="160" t="s">
        <v>540</v>
      </c>
      <c r="D34515" s="161">
        <v>237.84</v>
      </c>
    </row>
    <row r="34516" spans="3:4" ht="15" hidden="1" customHeight="1" x14ac:dyDescent="0.25">
      <c r="C34516" s="158" t="s">
        <v>309</v>
      </c>
      <c r="D34516" s="159">
        <v>1204.52</v>
      </c>
    </row>
    <row r="34517" spans="3:4" ht="15" hidden="1" customHeight="1" x14ac:dyDescent="0.25">
      <c r="C34517" s="160" t="s">
        <v>558</v>
      </c>
      <c r="D34517" s="161">
        <v>642.24</v>
      </c>
    </row>
    <row r="34518" spans="3:4" ht="15" hidden="1" customHeight="1" x14ac:dyDescent="0.25">
      <c r="C34518" s="158" t="s">
        <v>549</v>
      </c>
      <c r="D34518" s="159">
        <v>654.02</v>
      </c>
    </row>
    <row r="34519" spans="3:4" ht="15" hidden="1" customHeight="1" x14ac:dyDescent="0.25">
      <c r="C34519" s="160" t="s">
        <v>555</v>
      </c>
      <c r="D34519" s="161">
        <v>858.2</v>
      </c>
    </row>
    <row r="34520" spans="3:4" ht="15" hidden="1" customHeight="1" x14ac:dyDescent="0.25">
      <c r="C34520" s="158" t="s">
        <v>550</v>
      </c>
      <c r="D34520" s="159">
        <v>880.02</v>
      </c>
    </row>
    <row r="34521" spans="3:4" ht="15" hidden="1" customHeight="1" x14ac:dyDescent="0.25">
      <c r="C34521" s="160" t="s">
        <v>554</v>
      </c>
      <c r="D34521" s="161">
        <v>603.6</v>
      </c>
    </row>
    <row r="34522" spans="3:4" ht="15" hidden="1" customHeight="1" x14ac:dyDescent="0.25">
      <c r="C34522" s="158" t="s">
        <v>552</v>
      </c>
      <c r="D34522" s="159">
        <v>616.16</v>
      </c>
    </row>
    <row r="34523" spans="3:4" ht="15" hidden="1" customHeight="1" x14ac:dyDescent="0.25">
      <c r="C34523" s="160" t="s">
        <v>307</v>
      </c>
      <c r="D34523" s="161">
        <v>771.82</v>
      </c>
    </row>
    <row r="34524" spans="3:4" ht="15" hidden="1" customHeight="1" x14ac:dyDescent="0.25">
      <c r="C34524" s="158" t="s">
        <v>541</v>
      </c>
      <c r="D34524" s="159">
        <v>84.26</v>
      </c>
    </row>
    <row r="34525" spans="3:4" ht="15" hidden="1" customHeight="1" x14ac:dyDescent="0.25">
      <c r="C34525" s="160" t="s">
        <v>540</v>
      </c>
      <c r="D34525" s="161">
        <v>552.6</v>
      </c>
    </row>
    <row r="34526" spans="3:4" ht="15" hidden="1" customHeight="1" x14ac:dyDescent="0.25">
      <c r="C34526" s="158" t="s">
        <v>308</v>
      </c>
      <c r="D34526" s="159">
        <v>1074.1300000000001</v>
      </c>
    </row>
    <row r="34527" spans="3:4" ht="15" hidden="1" customHeight="1" x14ac:dyDescent="0.25">
      <c r="C34527" s="160" t="s">
        <v>307</v>
      </c>
      <c r="D34527" s="161">
        <v>881.25</v>
      </c>
    </row>
    <row r="34528" spans="3:4" ht="15" hidden="1" customHeight="1" x14ac:dyDescent="0.25">
      <c r="C34528" s="158" t="s">
        <v>542</v>
      </c>
      <c r="D34528" s="159">
        <v>1210.95</v>
      </c>
    </row>
    <row r="34529" spans="3:4" ht="15" hidden="1" customHeight="1" x14ac:dyDescent="0.25">
      <c r="C34529" s="160" t="s">
        <v>543</v>
      </c>
      <c r="D34529" s="161">
        <v>473.66</v>
      </c>
    </row>
    <row r="34530" spans="3:4" ht="15" hidden="1" customHeight="1" x14ac:dyDescent="0.25">
      <c r="C34530" s="158" t="s">
        <v>552</v>
      </c>
      <c r="D34530" s="159">
        <v>749.66</v>
      </c>
    </row>
    <row r="34531" spans="3:4" ht="15" hidden="1" customHeight="1" x14ac:dyDescent="0.25">
      <c r="C34531" s="160" t="s">
        <v>540</v>
      </c>
      <c r="D34531" s="161">
        <v>669.66</v>
      </c>
    </row>
    <row r="34532" spans="3:4" ht="15" hidden="1" customHeight="1" x14ac:dyDescent="0.25">
      <c r="C34532" s="158" t="s">
        <v>312</v>
      </c>
      <c r="D34532" s="159">
        <v>690.48</v>
      </c>
    </row>
    <row r="34533" spans="3:4" ht="15" hidden="1" customHeight="1" x14ac:dyDescent="0.25">
      <c r="C34533" s="160" t="s">
        <v>557</v>
      </c>
      <c r="D34533" s="161">
        <v>247.02</v>
      </c>
    </row>
    <row r="34534" spans="3:4" ht="15" hidden="1" customHeight="1" x14ac:dyDescent="0.25">
      <c r="C34534" s="158" t="s">
        <v>549</v>
      </c>
      <c r="D34534" s="159">
        <v>590.49</v>
      </c>
    </row>
    <row r="34535" spans="3:4" ht="15" hidden="1" customHeight="1" x14ac:dyDescent="0.25">
      <c r="C34535" s="160" t="s">
        <v>557</v>
      </c>
      <c r="D34535" s="161">
        <v>338.57</v>
      </c>
    </row>
    <row r="34536" spans="3:4" ht="15" hidden="1" customHeight="1" x14ac:dyDescent="0.25">
      <c r="C34536" s="158" t="s">
        <v>551</v>
      </c>
      <c r="D34536" s="159">
        <v>643.4</v>
      </c>
    </row>
    <row r="34537" spans="3:4" ht="15" hidden="1" customHeight="1" x14ac:dyDescent="0.25">
      <c r="C34537" s="160" t="s">
        <v>552</v>
      </c>
      <c r="D34537" s="161">
        <v>641.01</v>
      </c>
    </row>
    <row r="34538" spans="3:4" ht="15" hidden="1" customHeight="1" x14ac:dyDescent="0.25">
      <c r="C34538" s="158" t="s">
        <v>551</v>
      </c>
      <c r="D34538" s="159">
        <v>814.01</v>
      </c>
    </row>
    <row r="34539" spans="3:4" ht="15" hidden="1" customHeight="1" x14ac:dyDescent="0.25">
      <c r="C34539" s="160" t="s">
        <v>557</v>
      </c>
      <c r="D34539" s="161">
        <v>789.33</v>
      </c>
    </row>
    <row r="34540" spans="3:4" ht="15" hidden="1" customHeight="1" x14ac:dyDescent="0.25">
      <c r="C34540" s="158" t="s">
        <v>309</v>
      </c>
      <c r="D34540" s="159">
        <v>542.46</v>
      </c>
    </row>
    <row r="34541" spans="3:4" ht="15" hidden="1" customHeight="1" x14ac:dyDescent="0.25">
      <c r="C34541" s="160" t="s">
        <v>545</v>
      </c>
      <c r="D34541" s="161">
        <v>799.09</v>
      </c>
    </row>
    <row r="34542" spans="3:4" ht="15" hidden="1" customHeight="1" x14ac:dyDescent="0.25">
      <c r="C34542" s="158" t="s">
        <v>554</v>
      </c>
      <c r="D34542" s="159">
        <v>1217.3800000000001</v>
      </c>
    </row>
    <row r="34543" spans="3:4" ht="15" hidden="1" customHeight="1" x14ac:dyDescent="0.25">
      <c r="C34543" s="160" t="s">
        <v>546</v>
      </c>
      <c r="D34543" s="161">
        <v>540.62</v>
      </c>
    </row>
    <row r="34544" spans="3:4" ht="15" hidden="1" customHeight="1" x14ac:dyDescent="0.25">
      <c r="C34544" s="158" t="s">
        <v>554</v>
      </c>
      <c r="D34544" s="159">
        <v>401.46</v>
      </c>
    </row>
    <row r="34545" spans="3:4" ht="15" hidden="1" customHeight="1" x14ac:dyDescent="0.25">
      <c r="C34545" s="160" t="s">
        <v>541</v>
      </c>
      <c r="D34545" s="161">
        <v>1151.3699999999999</v>
      </c>
    </row>
    <row r="34546" spans="3:4" ht="15" hidden="1" customHeight="1" x14ac:dyDescent="0.25">
      <c r="C34546" s="158" t="s">
        <v>543</v>
      </c>
      <c r="D34546" s="159">
        <v>88.65</v>
      </c>
    </row>
    <row r="34547" spans="3:4" ht="15" hidden="1" customHeight="1" x14ac:dyDescent="0.25">
      <c r="C34547" s="160" t="s">
        <v>557</v>
      </c>
      <c r="D34547" s="161">
        <v>370.73</v>
      </c>
    </row>
    <row r="34548" spans="3:4" ht="15" hidden="1" customHeight="1" x14ac:dyDescent="0.25">
      <c r="C34548" s="158" t="s">
        <v>555</v>
      </c>
      <c r="D34548" s="159">
        <v>326.63</v>
      </c>
    </row>
    <row r="34549" spans="3:4" ht="15" hidden="1" customHeight="1" x14ac:dyDescent="0.25">
      <c r="C34549" s="160" t="s">
        <v>549</v>
      </c>
      <c r="D34549" s="161">
        <v>593.05999999999995</v>
      </c>
    </row>
    <row r="34550" spans="3:4" ht="15" hidden="1" customHeight="1" x14ac:dyDescent="0.25">
      <c r="C34550" s="158" t="s">
        <v>542</v>
      </c>
      <c r="D34550" s="159">
        <v>931.51</v>
      </c>
    </row>
    <row r="34551" spans="3:4" ht="15" hidden="1" customHeight="1" x14ac:dyDescent="0.25">
      <c r="C34551" s="160" t="s">
        <v>550</v>
      </c>
      <c r="D34551" s="161">
        <v>473.12</v>
      </c>
    </row>
    <row r="34552" spans="3:4" ht="15" hidden="1" customHeight="1" x14ac:dyDescent="0.25">
      <c r="C34552" s="158" t="s">
        <v>540</v>
      </c>
      <c r="D34552" s="159">
        <v>560.80999999999995</v>
      </c>
    </row>
    <row r="34553" spans="3:4" ht="15" hidden="1" customHeight="1" x14ac:dyDescent="0.25">
      <c r="C34553" s="160" t="s">
        <v>543</v>
      </c>
      <c r="D34553" s="161">
        <v>262.81</v>
      </c>
    </row>
    <row r="34554" spans="3:4" ht="15" hidden="1" customHeight="1" x14ac:dyDescent="0.25">
      <c r="C34554" s="158" t="s">
        <v>307</v>
      </c>
      <c r="D34554" s="159">
        <v>1222.44</v>
      </c>
    </row>
    <row r="34555" spans="3:4" ht="15" hidden="1" customHeight="1" x14ac:dyDescent="0.25">
      <c r="C34555" s="160" t="s">
        <v>309</v>
      </c>
      <c r="D34555" s="161">
        <v>397.39</v>
      </c>
    </row>
    <row r="34556" spans="3:4" ht="15" hidden="1" customHeight="1" x14ac:dyDescent="0.25">
      <c r="C34556" s="158" t="s">
        <v>540</v>
      </c>
      <c r="D34556" s="159">
        <v>385.34</v>
      </c>
    </row>
    <row r="34557" spans="3:4" ht="15" hidden="1" customHeight="1" x14ac:dyDescent="0.25">
      <c r="C34557" s="160" t="s">
        <v>309</v>
      </c>
      <c r="D34557" s="161">
        <v>499.73</v>
      </c>
    </row>
    <row r="34558" spans="3:4" ht="15" hidden="1" customHeight="1" x14ac:dyDescent="0.25">
      <c r="C34558" s="158" t="s">
        <v>309</v>
      </c>
      <c r="D34558" s="159">
        <v>208.77</v>
      </c>
    </row>
    <row r="34559" spans="3:4" ht="15" hidden="1" customHeight="1" x14ac:dyDescent="0.25">
      <c r="C34559" s="160" t="s">
        <v>308</v>
      </c>
      <c r="D34559" s="161">
        <v>487.03</v>
      </c>
    </row>
    <row r="34560" spans="3:4" ht="15" hidden="1" customHeight="1" x14ac:dyDescent="0.25">
      <c r="C34560" s="158" t="s">
        <v>546</v>
      </c>
      <c r="D34560" s="159">
        <v>865.69</v>
      </c>
    </row>
    <row r="34561" spans="3:4" ht="15" hidden="1" customHeight="1" x14ac:dyDescent="0.25">
      <c r="C34561" s="160" t="s">
        <v>308</v>
      </c>
      <c r="D34561" s="161">
        <v>726.4</v>
      </c>
    </row>
    <row r="34562" spans="3:4" ht="15" hidden="1" customHeight="1" x14ac:dyDescent="0.25">
      <c r="C34562" s="158" t="s">
        <v>557</v>
      </c>
      <c r="D34562" s="159">
        <v>1123.3499999999999</v>
      </c>
    </row>
    <row r="34563" spans="3:4" ht="15" hidden="1" customHeight="1" x14ac:dyDescent="0.25">
      <c r="C34563" s="160" t="s">
        <v>550</v>
      </c>
      <c r="D34563" s="161">
        <v>136.27000000000001</v>
      </c>
    </row>
    <row r="34564" spans="3:4" ht="15" hidden="1" customHeight="1" x14ac:dyDescent="0.25">
      <c r="C34564" s="158" t="s">
        <v>312</v>
      </c>
      <c r="D34564" s="159">
        <v>669.58</v>
      </c>
    </row>
    <row r="34565" spans="3:4" ht="15" hidden="1" customHeight="1" x14ac:dyDescent="0.25">
      <c r="C34565" s="160" t="s">
        <v>539</v>
      </c>
      <c r="D34565" s="161">
        <v>1207.75</v>
      </c>
    </row>
    <row r="34566" spans="3:4" ht="15" hidden="1" customHeight="1" x14ac:dyDescent="0.25">
      <c r="C34566" s="158" t="s">
        <v>549</v>
      </c>
      <c r="D34566" s="159">
        <v>146.62</v>
      </c>
    </row>
    <row r="34567" spans="3:4" ht="15" hidden="1" customHeight="1" x14ac:dyDescent="0.25">
      <c r="C34567" s="160" t="s">
        <v>539</v>
      </c>
      <c r="D34567" s="161">
        <v>477.43</v>
      </c>
    </row>
    <row r="34568" spans="3:4" ht="15" hidden="1" customHeight="1" x14ac:dyDescent="0.25">
      <c r="C34568" s="158" t="s">
        <v>553</v>
      </c>
      <c r="D34568" s="159">
        <v>1231.57</v>
      </c>
    </row>
    <row r="34569" spans="3:4" ht="15" hidden="1" customHeight="1" x14ac:dyDescent="0.25">
      <c r="C34569" s="160" t="s">
        <v>554</v>
      </c>
      <c r="D34569" s="161">
        <v>708.62</v>
      </c>
    </row>
    <row r="34570" spans="3:4" ht="15" hidden="1" customHeight="1" x14ac:dyDescent="0.25">
      <c r="C34570" s="158" t="s">
        <v>541</v>
      </c>
      <c r="D34570" s="159">
        <v>323.33999999999997</v>
      </c>
    </row>
    <row r="34571" spans="3:4" ht="15" hidden="1" customHeight="1" x14ac:dyDescent="0.25">
      <c r="C34571" s="160" t="s">
        <v>543</v>
      </c>
      <c r="D34571" s="161">
        <v>1140.82</v>
      </c>
    </row>
    <row r="34572" spans="3:4" ht="15" hidden="1" customHeight="1" x14ac:dyDescent="0.25">
      <c r="C34572" s="158" t="s">
        <v>541</v>
      </c>
      <c r="D34572" s="159">
        <v>819.23</v>
      </c>
    </row>
    <row r="34573" spans="3:4" ht="15" hidden="1" customHeight="1" x14ac:dyDescent="0.25">
      <c r="C34573" s="160" t="s">
        <v>540</v>
      </c>
      <c r="D34573" s="161">
        <v>105.18</v>
      </c>
    </row>
    <row r="34574" spans="3:4" ht="15" hidden="1" customHeight="1" x14ac:dyDescent="0.25">
      <c r="C34574" s="158" t="s">
        <v>546</v>
      </c>
      <c r="D34574" s="159">
        <v>147.06</v>
      </c>
    </row>
    <row r="34575" spans="3:4" ht="15" hidden="1" customHeight="1" x14ac:dyDescent="0.25">
      <c r="C34575" s="160" t="s">
        <v>307</v>
      </c>
      <c r="D34575" s="161">
        <v>732.12</v>
      </c>
    </row>
    <row r="34576" spans="3:4" ht="15" hidden="1" customHeight="1" x14ac:dyDescent="0.25">
      <c r="C34576" s="158" t="s">
        <v>548</v>
      </c>
      <c r="D34576" s="159">
        <v>1159.68</v>
      </c>
    </row>
    <row r="34577" spans="3:4" ht="15" hidden="1" customHeight="1" x14ac:dyDescent="0.25">
      <c r="C34577" s="160" t="s">
        <v>309</v>
      </c>
      <c r="D34577" s="161">
        <v>646.42999999999995</v>
      </c>
    </row>
    <row r="34578" spans="3:4" ht="15" hidden="1" customHeight="1" x14ac:dyDescent="0.25">
      <c r="C34578" s="158" t="s">
        <v>539</v>
      </c>
      <c r="D34578" s="159">
        <v>559.33000000000004</v>
      </c>
    </row>
    <row r="34579" spans="3:4" ht="15" hidden="1" customHeight="1" x14ac:dyDescent="0.25">
      <c r="C34579" s="160" t="s">
        <v>539</v>
      </c>
      <c r="D34579" s="161">
        <v>580.58000000000004</v>
      </c>
    </row>
    <row r="34580" spans="3:4" ht="15" hidden="1" customHeight="1" x14ac:dyDescent="0.25">
      <c r="C34580" s="158" t="s">
        <v>552</v>
      </c>
      <c r="D34580" s="159">
        <v>1264.51</v>
      </c>
    </row>
    <row r="34581" spans="3:4" ht="15" hidden="1" customHeight="1" x14ac:dyDescent="0.25">
      <c r="C34581" s="160" t="s">
        <v>546</v>
      </c>
      <c r="D34581" s="161">
        <v>1009.44</v>
      </c>
    </row>
    <row r="34582" spans="3:4" ht="15" hidden="1" customHeight="1" x14ac:dyDescent="0.25">
      <c r="C34582" s="158" t="s">
        <v>552</v>
      </c>
      <c r="D34582" s="159">
        <v>363.6</v>
      </c>
    </row>
    <row r="34583" spans="3:4" ht="15" hidden="1" customHeight="1" x14ac:dyDescent="0.25">
      <c r="C34583" s="160" t="s">
        <v>539</v>
      </c>
      <c r="D34583" s="161">
        <v>131.44</v>
      </c>
    </row>
    <row r="34584" spans="3:4" ht="15" hidden="1" customHeight="1" x14ac:dyDescent="0.25">
      <c r="C34584" s="158" t="s">
        <v>307</v>
      </c>
      <c r="D34584" s="159">
        <v>1270.01</v>
      </c>
    </row>
    <row r="34585" spans="3:4" ht="15" hidden="1" customHeight="1" x14ac:dyDescent="0.25">
      <c r="C34585" s="160" t="s">
        <v>551</v>
      </c>
      <c r="D34585" s="161">
        <v>1231.57</v>
      </c>
    </row>
    <row r="34586" spans="3:4" ht="15" hidden="1" customHeight="1" x14ac:dyDescent="0.25">
      <c r="C34586" s="158" t="s">
        <v>547</v>
      </c>
      <c r="D34586" s="159">
        <v>548.72</v>
      </c>
    </row>
    <row r="34587" spans="3:4" ht="15" hidden="1" customHeight="1" x14ac:dyDescent="0.25">
      <c r="C34587" s="160" t="s">
        <v>539</v>
      </c>
      <c r="D34587" s="161">
        <v>641.78</v>
      </c>
    </row>
    <row r="34588" spans="3:4" ht="15" hidden="1" customHeight="1" x14ac:dyDescent="0.25">
      <c r="C34588" s="158" t="s">
        <v>309</v>
      </c>
      <c r="D34588" s="159">
        <v>739.44</v>
      </c>
    </row>
    <row r="34589" spans="3:4" ht="15" hidden="1" customHeight="1" x14ac:dyDescent="0.25">
      <c r="C34589" s="160" t="s">
        <v>547</v>
      </c>
      <c r="D34589" s="161">
        <v>1110.74</v>
      </c>
    </row>
    <row r="34590" spans="3:4" ht="15" hidden="1" customHeight="1" x14ac:dyDescent="0.25">
      <c r="C34590" s="158" t="s">
        <v>307</v>
      </c>
      <c r="D34590" s="159">
        <v>918.98</v>
      </c>
    </row>
    <row r="34591" spans="3:4" ht="15" hidden="1" customHeight="1" x14ac:dyDescent="0.25">
      <c r="C34591" s="160" t="s">
        <v>307</v>
      </c>
      <c r="D34591" s="161">
        <v>297.74</v>
      </c>
    </row>
    <row r="34592" spans="3:4" ht="15" hidden="1" customHeight="1" x14ac:dyDescent="0.25">
      <c r="C34592" s="158" t="s">
        <v>545</v>
      </c>
      <c r="D34592" s="159">
        <v>973.66</v>
      </c>
    </row>
    <row r="34593" spans="3:4" ht="15" hidden="1" customHeight="1" x14ac:dyDescent="0.25">
      <c r="C34593" s="160" t="s">
        <v>558</v>
      </c>
      <c r="D34593" s="161">
        <v>623.70000000000005</v>
      </c>
    </row>
    <row r="34594" spans="3:4" ht="15" hidden="1" customHeight="1" x14ac:dyDescent="0.25">
      <c r="C34594" s="158" t="s">
        <v>308</v>
      </c>
      <c r="D34594" s="159">
        <v>274.91000000000003</v>
      </c>
    </row>
    <row r="34595" spans="3:4" ht="15" hidden="1" customHeight="1" x14ac:dyDescent="0.25">
      <c r="C34595" s="160" t="s">
        <v>544</v>
      </c>
      <c r="D34595" s="161">
        <v>1254.8599999999999</v>
      </c>
    </row>
    <row r="34596" spans="3:4" ht="15" hidden="1" customHeight="1" x14ac:dyDescent="0.25">
      <c r="C34596" s="158" t="s">
        <v>547</v>
      </c>
      <c r="D34596" s="159">
        <v>475.27</v>
      </c>
    </row>
    <row r="34597" spans="3:4" ht="15" hidden="1" customHeight="1" x14ac:dyDescent="0.25">
      <c r="C34597" s="160" t="s">
        <v>544</v>
      </c>
      <c r="D34597" s="161">
        <v>987.52</v>
      </c>
    </row>
    <row r="34598" spans="3:4" ht="15" hidden="1" customHeight="1" x14ac:dyDescent="0.25">
      <c r="C34598" s="158" t="s">
        <v>308</v>
      </c>
      <c r="D34598" s="159">
        <v>1258.44</v>
      </c>
    </row>
    <row r="34599" spans="3:4" ht="15" hidden="1" customHeight="1" x14ac:dyDescent="0.25">
      <c r="C34599" s="160" t="s">
        <v>558</v>
      </c>
      <c r="D34599" s="161">
        <v>855.61</v>
      </c>
    </row>
    <row r="34600" spans="3:4" ht="15" hidden="1" customHeight="1" x14ac:dyDescent="0.25">
      <c r="C34600" s="158" t="s">
        <v>312</v>
      </c>
      <c r="D34600" s="159">
        <v>872.88</v>
      </c>
    </row>
    <row r="34601" spans="3:4" ht="15" hidden="1" customHeight="1" x14ac:dyDescent="0.25">
      <c r="C34601" s="160" t="s">
        <v>307</v>
      </c>
      <c r="D34601" s="161">
        <v>332.65</v>
      </c>
    </row>
    <row r="34602" spans="3:4" ht="15" hidden="1" customHeight="1" x14ac:dyDescent="0.25">
      <c r="C34602" s="158" t="s">
        <v>308</v>
      </c>
      <c r="D34602" s="159">
        <v>1294.4000000000001</v>
      </c>
    </row>
    <row r="34603" spans="3:4" ht="15" hidden="1" customHeight="1" x14ac:dyDescent="0.25">
      <c r="C34603" s="160" t="s">
        <v>539</v>
      </c>
      <c r="D34603" s="161">
        <v>1026.79</v>
      </c>
    </row>
    <row r="34604" spans="3:4" ht="15" hidden="1" customHeight="1" x14ac:dyDescent="0.25">
      <c r="C34604" s="158" t="s">
        <v>309</v>
      </c>
      <c r="D34604" s="159">
        <v>853.61</v>
      </c>
    </row>
    <row r="34605" spans="3:4" ht="15" hidden="1" customHeight="1" x14ac:dyDescent="0.25">
      <c r="C34605" s="160" t="s">
        <v>544</v>
      </c>
      <c r="D34605" s="161">
        <v>571.54</v>
      </c>
    </row>
    <row r="34606" spans="3:4" ht="15" hidden="1" customHeight="1" x14ac:dyDescent="0.25">
      <c r="C34606" s="158" t="s">
        <v>539</v>
      </c>
      <c r="D34606" s="159">
        <v>1162.9100000000001</v>
      </c>
    </row>
    <row r="34607" spans="3:4" ht="15" hidden="1" customHeight="1" x14ac:dyDescent="0.25">
      <c r="C34607" s="160" t="s">
        <v>546</v>
      </c>
      <c r="D34607" s="161">
        <v>337.21</v>
      </c>
    </row>
    <row r="34608" spans="3:4" ht="15" hidden="1" customHeight="1" x14ac:dyDescent="0.25">
      <c r="C34608" s="158" t="s">
        <v>546</v>
      </c>
      <c r="D34608" s="159">
        <v>581.13</v>
      </c>
    </row>
    <row r="34609" spans="3:4" ht="15" hidden="1" customHeight="1" x14ac:dyDescent="0.25">
      <c r="C34609" s="160" t="s">
        <v>545</v>
      </c>
      <c r="D34609" s="161">
        <v>383.58</v>
      </c>
    </row>
    <row r="34610" spans="3:4" ht="15" hidden="1" customHeight="1" x14ac:dyDescent="0.25">
      <c r="C34610" s="158" t="s">
        <v>546</v>
      </c>
      <c r="D34610" s="159">
        <v>551.16999999999996</v>
      </c>
    </row>
    <row r="34611" spans="3:4" ht="15" hidden="1" customHeight="1" x14ac:dyDescent="0.25">
      <c r="C34611" s="160" t="s">
        <v>551</v>
      </c>
      <c r="D34611" s="161">
        <v>167.24</v>
      </c>
    </row>
    <row r="34612" spans="3:4" ht="15" hidden="1" customHeight="1" x14ac:dyDescent="0.25">
      <c r="C34612" s="158" t="s">
        <v>554</v>
      </c>
      <c r="D34612" s="159">
        <v>688.09</v>
      </c>
    </row>
    <row r="34613" spans="3:4" ht="15" hidden="1" customHeight="1" x14ac:dyDescent="0.25">
      <c r="C34613" s="160" t="s">
        <v>312</v>
      </c>
      <c r="D34613" s="161">
        <v>915.4</v>
      </c>
    </row>
    <row r="34614" spans="3:4" ht="15" hidden="1" customHeight="1" x14ac:dyDescent="0.25">
      <c r="C34614" s="158" t="s">
        <v>309</v>
      </c>
      <c r="D34614" s="159">
        <v>483.32</v>
      </c>
    </row>
    <row r="34615" spans="3:4" ht="15" hidden="1" customHeight="1" x14ac:dyDescent="0.25">
      <c r="C34615" s="160" t="s">
        <v>551</v>
      </c>
      <c r="D34615" s="161">
        <v>1090.28</v>
      </c>
    </row>
    <row r="34616" spans="3:4" ht="15" hidden="1" customHeight="1" x14ac:dyDescent="0.25">
      <c r="C34616" s="158" t="s">
        <v>312</v>
      </c>
      <c r="D34616" s="159">
        <v>1130.56</v>
      </c>
    </row>
    <row r="34617" spans="3:4" ht="15" hidden="1" customHeight="1" x14ac:dyDescent="0.25">
      <c r="C34617" s="160" t="s">
        <v>312</v>
      </c>
      <c r="D34617" s="161">
        <v>54.58</v>
      </c>
    </row>
    <row r="34618" spans="3:4" ht="15" hidden="1" customHeight="1" x14ac:dyDescent="0.25">
      <c r="C34618" s="158" t="s">
        <v>556</v>
      </c>
      <c r="D34618" s="159">
        <v>147.01</v>
      </c>
    </row>
    <row r="34619" spans="3:4" ht="15" hidden="1" customHeight="1" x14ac:dyDescent="0.25">
      <c r="C34619" s="160" t="s">
        <v>309</v>
      </c>
      <c r="D34619" s="161">
        <v>405.41</v>
      </c>
    </row>
    <row r="34620" spans="3:4" ht="15" hidden="1" customHeight="1" x14ac:dyDescent="0.25">
      <c r="C34620" s="158" t="s">
        <v>543</v>
      </c>
      <c r="D34620" s="159">
        <v>393.27</v>
      </c>
    </row>
    <row r="34621" spans="3:4" ht="15" hidden="1" customHeight="1" x14ac:dyDescent="0.25">
      <c r="C34621" s="160" t="s">
        <v>542</v>
      </c>
      <c r="D34621" s="161">
        <v>726.07</v>
      </c>
    </row>
    <row r="34622" spans="3:4" ht="15" hidden="1" customHeight="1" x14ac:dyDescent="0.25">
      <c r="C34622" s="158" t="s">
        <v>547</v>
      </c>
      <c r="D34622" s="159">
        <v>993.72</v>
      </c>
    </row>
    <row r="34623" spans="3:4" ht="15" hidden="1" customHeight="1" x14ac:dyDescent="0.25">
      <c r="C34623" s="160" t="s">
        <v>312</v>
      </c>
      <c r="D34623" s="161">
        <v>942.63</v>
      </c>
    </row>
    <row r="34624" spans="3:4" ht="15" hidden="1" customHeight="1" x14ac:dyDescent="0.25">
      <c r="C34624" s="158" t="s">
        <v>553</v>
      </c>
      <c r="D34624" s="159">
        <v>825.86</v>
      </c>
    </row>
    <row r="34625" spans="3:4" ht="15" hidden="1" customHeight="1" x14ac:dyDescent="0.25">
      <c r="C34625" s="160" t="s">
        <v>545</v>
      </c>
      <c r="D34625" s="161">
        <v>558.91</v>
      </c>
    </row>
    <row r="34626" spans="3:4" ht="15" hidden="1" customHeight="1" x14ac:dyDescent="0.25">
      <c r="C34626" s="158" t="s">
        <v>549</v>
      </c>
      <c r="D34626" s="159">
        <v>178.88</v>
      </c>
    </row>
    <row r="34627" spans="3:4" ht="15" hidden="1" customHeight="1" x14ac:dyDescent="0.25">
      <c r="C34627" s="160" t="s">
        <v>544</v>
      </c>
      <c r="D34627" s="161">
        <v>251.3</v>
      </c>
    </row>
    <row r="34628" spans="3:4" ht="15" hidden="1" customHeight="1" x14ac:dyDescent="0.25">
      <c r="C34628" s="158" t="s">
        <v>546</v>
      </c>
      <c r="D34628" s="159">
        <v>532.83000000000004</v>
      </c>
    </row>
    <row r="34629" spans="3:4" ht="15" hidden="1" customHeight="1" x14ac:dyDescent="0.25">
      <c r="C34629" s="160" t="s">
        <v>547</v>
      </c>
      <c r="D34629" s="161">
        <v>459.41</v>
      </c>
    </row>
    <row r="34630" spans="3:4" ht="15" hidden="1" customHeight="1" x14ac:dyDescent="0.25">
      <c r="C34630" s="158" t="s">
        <v>543</v>
      </c>
      <c r="D34630" s="159">
        <v>548.16999999999996</v>
      </c>
    </row>
    <row r="34631" spans="3:4" ht="15" hidden="1" customHeight="1" x14ac:dyDescent="0.25">
      <c r="C34631" s="160" t="s">
        <v>547</v>
      </c>
      <c r="D34631" s="161">
        <v>379.1</v>
      </c>
    </row>
    <row r="34632" spans="3:4" ht="15" hidden="1" customHeight="1" x14ac:dyDescent="0.25">
      <c r="C34632" s="158" t="s">
        <v>555</v>
      </c>
      <c r="D34632" s="159">
        <v>461.42</v>
      </c>
    </row>
    <row r="34633" spans="3:4" ht="15" hidden="1" customHeight="1" x14ac:dyDescent="0.25">
      <c r="C34633" s="160" t="s">
        <v>553</v>
      </c>
      <c r="D34633" s="161">
        <v>601.79</v>
      </c>
    </row>
    <row r="34634" spans="3:4" ht="15" hidden="1" customHeight="1" x14ac:dyDescent="0.25">
      <c r="C34634" s="158" t="s">
        <v>555</v>
      </c>
      <c r="D34634" s="159">
        <v>388.22</v>
      </c>
    </row>
    <row r="34635" spans="3:4" ht="15" hidden="1" customHeight="1" x14ac:dyDescent="0.25">
      <c r="C34635" s="160" t="s">
        <v>542</v>
      </c>
      <c r="D34635" s="161">
        <v>877.38</v>
      </c>
    </row>
    <row r="34636" spans="3:4" ht="15" hidden="1" customHeight="1" x14ac:dyDescent="0.25">
      <c r="C34636" s="158" t="s">
        <v>553</v>
      </c>
      <c r="D34636" s="159">
        <v>560.84</v>
      </c>
    </row>
    <row r="34637" spans="3:4" ht="15" hidden="1" customHeight="1" x14ac:dyDescent="0.25">
      <c r="C34637" s="160" t="s">
        <v>541</v>
      </c>
      <c r="D34637" s="161">
        <v>688.68</v>
      </c>
    </row>
    <row r="34638" spans="3:4" ht="15" hidden="1" customHeight="1" x14ac:dyDescent="0.25">
      <c r="C34638" s="158" t="s">
        <v>540</v>
      </c>
      <c r="D34638" s="159">
        <v>525.54</v>
      </c>
    </row>
    <row r="34639" spans="3:4" ht="15" hidden="1" customHeight="1" x14ac:dyDescent="0.25">
      <c r="C34639" s="160" t="s">
        <v>549</v>
      </c>
      <c r="D34639" s="161">
        <v>168.66</v>
      </c>
    </row>
    <row r="34640" spans="3:4" ht="15" hidden="1" customHeight="1" x14ac:dyDescent="0.25">
      <c r="C34640" s="158" t="s">
        <v>312</v>
      </c>
      <c r="D34640" s="159">
        <v>789.55</v>
      </c>
    </row>
    <row r="34641" spans="3:4" ht="15" hidden="1" customHeight="1" x14ac:dyDescent="0.25">
      <c r="C34641" s="160" t="s">
        <v>546</v>
      </c>
      <c r="D34641" s="161">
        <v>967.16</v>
      </c>
    </row>
    <row r="34642" spans="3:4" ht="15" hidden="1" customHeight="1" x14ac:dyDescent="0.25">
      <c r="C34642" s="158" t="s">
        <v>309</v>
      </c>
      <c r="D34642" s="159">
        <v>754.97</v>
      </c>
    </row>
    <row r="34643" spans="3:4" ht="15" hidden="1" customHeight="1" x14ac:dyDescent="0.25">
      <c r="C34643" s="160" t="s">
        <v>308</v>
      </c>
      <c r="D34643" s="161">
        <v>420.79</v>
      </c>
    </row>
    <row r="34644" spans="3:4" ht="15" hidden="1" customHeight="1" x14ac:dyDescent="0.25">
      <c r="C34644" s="158" t="s">
        <v>540</v>
      </c>
      <c r="D34644" s="159">
        <v>133.66999999999999</v>
      </c>
    </row>
    <row r="34645" spans="3:4" ht="15" hidden="1" customHeight="1" x14ac:dyDescent="0.25">
      <c r="C34645" s="160" t="s">
        <v>553</v>
      </c>
      <c r="D34645" s="161">
        <v>113.24</v>
      </c>
    </row>
    <row r="34646" spans="3:4" ht="15" hidden="1" customHeight="1" x14ac:dyDescent="0.25">
      <c r="C34646" s="158" t="s">
        <v>539</v>
      </c>
      <c r="D34646" s="159">
        <v>1157.95</v>
      </c>
    </row>
    <row r="34647" spans="3:4" ht="15" hidden="1" customHeight="1" x14ac:dyDescent="0.25">
      <c r="C34647" s="160" t="s">
        <v>551</v>
      </c>
      <c r="D34647" s="161">
        <v>61.08</v>
      </c>
    </row>
    <row r="34648" spans="3:4" ht="15" hidden="1" customHeight="1" x14ac:dyDescent="0.25">
      <c r="C34648" s="158" t="s">
        <v>543</v>
      </c>
      <c r="D34648" s="159">
        <v>1266.43</v>
      </c>
    </row>
    <row r="34649" spans="3:4" ht="15" hidden="1" customHeight="1" x14ac:dyDescent="0.25">
      <c r="C34649" s="160" t="s">
        <v>312</v>
      </c>
      <c r="D34649" s="161">
        <v>1123.0899999999999</v>
      </c>
    </row>
    <row r="34650" spans="3:4" ht="15" hidden="1" customHeight="1" x14ac:dyDescent="0.25">
      <c r="C34650" s="158" t="s">
        <v>312</v>
      </c>
      <c r="D34650" s="159">
        <v>783.14</v>
      </c>
    </row>
    <row r="34651" spans="3:4" ht="15" hidden="1" customHeight="1" x14ac:dyDescent="0.25">
      <c r="C34651" s="160" t="s">
        <v>307</v>
      </c>
      <c r="D34651" s="161">
        <v>337.6</v>
      </c>
    </row>
    <row r="34652" spans="3:4" ht="15" hidden="1" customHeight="1" x14ac:dyDescent="0.25">
      <c r="C34652" s="158" t="s">
        <v>553</v>
      </c>
      <c r="D34652" s="159">
        <v>697.99</v>
      </c>
    </row>
    <row r="34653" spans="3:4" ht="15" hidden="1" customHeight="1" x14ac:dyDescent="0.25">
      <c r="C34653" s="160" t="s">
        <v>549</v>
      </c>
      <c r="D34653" s="161">
        <v>514.29</v>
      </c>
    </row>
    <row r="34654" spans="3:4" ht="15" hidden="1" customHeight="1" x14ac:dyDescent="0.25">
      <c r="C34654" s="158" t="s">
        <v>309</v>
      </c>
      <c r="D34654" s="159">
        <v>1098.24</v>
      </c>
    </row>
    <row r="34655" spans="3:4" ht="15" hidden="1" customHeight="1" x14ac:dyDescent="0.25">
      <c r="C34655" s="160" t="s">
        <v>309</v>
      </c>
      <c r="D34655" s="161">
        <v>297.19</v>
      </c>
    </row>
    <row r="34656" spans="3:4" ht="15" hidden="1" customHeight="1" x14ac:dyDescent="0.25">
      <c r="C34656" s="158" t="s">
        <v>543</v>
      </c>
      <c r="D34656" s="159">
        <v>501.13</v>
      </c>
    </row>
    <row r="34657" spans="3:4" ht="15" hidden="1" customHeight="1" x14ac:dyDescent="0.25">
      <c r="C34657" s="160" t="s">
        <v>551</v>
      </c>
      <c r="D34657" s="161">
        <v>151.08000000000001</v>
      </c>
    </row>
    <row r="34658" spans="3:4" ht="15" hidden="1" customHeight="1" x14ac:dyDescent="0.25">
      <c r="C34658" s="158" t="s">
        <v>552</v>
      </c>
      <c r="D34658" s="159">
        <v>928.54</v>
      </c>
    </row>
    <row r="34659" spans="3:4" ht="15" hidden="1" customHeight="1" x14ac:dyDescent="0.25">
      <c r="C34659" s="160" t="s">
        <v>546</v>
      </c>
      <c r="D34659" s="161">
        <v>213.47</v>
      </c>
    </row>
    <row r="34660" spans="3:4" ht="15" hidden="1" customHeight="1" x14ac:dyDescent="0.25">
      <c r="C34660" s="158" t="s">
        <v>557</v>
      </c>
      <c r="D34660" s="159">
        <v>360.76</v>
      </c>
    </row>
    <row r="34661" spans="3:4" ht="15" hidden="1" customHeight="1" x14ac:dyDescent="0.25">
      <c r="C34661" s="160" t="s">
        <v>309</v>
      </c>
      <c r="D34661" s="161">
        <v>462.39</v>
      </c>
    </row>
    <row r="34662" spans="3:4" ht="15" hidden="1" customHeight="1" x14ac:dyDescent="0.25">
      <c r="C34662" s="158" t="s">
        <v>542</v>
      </c>
      <c r="D34662" s="159">
        <v>1064.77</v>
      </c>
    </row>
    <row r="34663" spans="3:4" ht="15" hidden="1" customHeight="1" x14ac:dyDescent="0.25">
      <c r="C34663" s="160" t="s">
        <v>557</v>
      </c>
      <c r="D34663" s="161">
        <v>499.65</v>
      </c>
    </row>
    <row r="34664" spans="3:4" ht="15" hidden="1" customHeight="1" x14ac:dyDescent="0.25">
      <c r="C34664" s="158" t="s">
        <v>307</v>
      </c>
      <c r="D34664" s="159">
        <v>803.48</v>
      </c>
    </row>
    <row r="34665" spans="3:4" ht="15" hidden="1" customHeight="1" x14ac:dyDescent="0.25">
      <c r="C34665" s="160" t="s">
        <v>549</v>
      </c>
      <c r="D34665" s="161">
        <v>333.85</v>
      </c>
    </row>
    <row r="34666" spans="3:4" ht="15" hidden="1" customHeight="1" x14ac:dyDescent="0.25">
      <c r="C34666" s="158" t="s">
        <v>546</v>
      </c>
      <c r="D34666" s="159">
        <v>131.31</v>
      </c>
    </row>
    <row r="34667" spans="3:4" ht="15" hidden="1" customHeight="1" x14ac:dyDescent="0.25">
      <c r="C34667" s="160" t="s">
        <v>307</v>
      </c>
      <c r="D34667" s="161">
        <v>33.08</v>
      </c>
    </row>
    <row r="34668" spans="3:4" ht="15" hidden="1" customHeight="1" x14ac:dyDescent="0.25">
      <c r="C34668" s="158" t="s">
        <v>543</v>
      </c>
      <c r="D34668" s="159">
        <v>531.49</v>
      </c>
    </row>
    <row r="34669" spans="3:4" ht="15" hidden="1" customHeight="1" x14ac:dyDescent="0.25">
      <c r="C34669" s="160" t="s">
        <v>309</v>
      </c>
      <c r="D34669" s="161">
        <v>695.57</v>
      </c>
    </row>
    <row r="34670" spans="3:4" ht="15" hidden="1" customHeight="1" x14ac:dyDescent="0.25">
      <c r="C34670" s="158" t="s">
        <v>555</v>
      </c>
      <c r="D34670" s="159">
        <v>646.36</v>
      </c>
    </row>
    <row r="34671" spans="3:4" ht="15" hidden="1" customHeight="1" x14ac:dyDescent="0.25">
      <c r="C34671" s="160" t="s">
        <v>540</v>
      </c>
      <c r="D34671" s="161">
        <v>411.36</v>
      </c>
    </row>
    <row r="34672" spans="3:4" ht="15" hidden="1" customHeight="1" x14ac:dyDescent="0.25">
      <c r="C34672" s="158" t="s">
        <v>542</v>
      </c>
      <c r="D34672" s="159">
        <v>744.32</v>
      </c>
    </row>
    <row r="34673" spans="3:4" ht="15" hidden="1" customHeight="1" x14ac:dyDescent="0.25">
      <c r="C34673" s="160" t="s">
        <v>551</v>
      </c>
      <c r="D34673" s="161">
        <v>493.59</v>
      </c>
    </row>
    <row r="34674" spans="3:4" ht="15" hidden="1" customHeight="1" x14ac:dyDescent="0.25">
      <c r="C34674" s="158" t="s">
        <v>549</v>
      </c>
      <c r="D34674" s="159">
        <v>1250.78</v>
      </c>
    </row>
    <row r="34675" spans="3:4" ht="15" hidden="1" customHeight="1" x14ac:dyDescent="0.25">
      <c r="C34675" s="160" t="s">
        <v>543</v>
      </c>
      <c r="D34675" s="161">
        <v>1147.23</v>
      </c>
    </row>
    <row r="34676" spans="3:4" ht="15" hidden="1" customHeight="1" x14ac:dyDescent="0.25">
      <c r="C34676" s="158" t="s">
        <v>552</v>
      </c>
      <c r="D34676" s="159">
        <v>918.81</v>
      </c>
    </row>
    <row r="34677" spans="3:4" ht="15" hidden="1" customHeight="1" x14ac:dyDescent="0.25">
      <c r="C34677" s="160" t="s">
        <v>543</v>
      </c>
      <c r="D34677" s="161">
        <v>84.23</v>
      </c>
    </row>
    <row r="34678" spans="3:4" ht="15" hidden="1" customHeight="1" x14ac:dyDescent="0.25">
      <c r="C34678" s="158" t="s">
        <v>549</v>
      </c>
      <c r="D34678" s="159">
        <v>1002.72</v>
      </c>
    </row>
    <row r="34679" spans="3:4" ht="15" hidden="1" customHeight="1" x14ac:dyDescent="0.25">
      <c r="C34679" s="160" t="s">
        <v>547</v>
      </c>
      <c r="D34679" s="161">
        <v>649.32000000000005</v>
      </c>
    </row>
    <row r="34680" spans="3:4" ht="15" hidden="1" customHeight="1" x14ac:dyDescent="0.25">
      <c r="C34680" s="158" t="s">
        <v>556</v>
      </c>
      <c r="D34680" s="159">
        <v>1256.1600000000001</v>
      </c>
    </row>
    <row r="34681" spans="3:4" ht="15" hidden="1" customHeight="1" x14ac:dyDescent="0.25">
      <c r="C34681" s="160" t="s">
        <v>309</v>
      </c>
      <c r="D34681" s="161">
        <v>1025.56</v>
      </c>
    </row>
    <row r="34682" spans="3:4" ht="15" hidden="1" customHeight="1" x14ac:dyDescent="0.25">
      <c r="C34682" s="158" t="s">
        <v>539</v>
      </c>
      <c r="D34682" s="159">
        <v>593.96</v>
      </c>
    </row>
    <row r="34683" spans="3:4" ht="15" hidden="1" customHeight="1" x14ac:dyDescent="0.25">
      <c r="C34683" s="160" t="s">
        <v>550</v>
      </c>
      <c r="D34683" s="161">
        <v>88.81</v>
      </c>
    </row>
    <row r="34684" spans="3:4" ht="15" hidden="1" customHeight="1" x14ac:dyDescent="0.25">
      <c r="C34684" s="158" t="s">
        <v>552</v>
      </c>
      <c r="D34684" s="159">
        <v>672.95</v>
      </c>
    </row>
    <row r="34685" spans="3:4" ht="15" hidden="1" customHeight="1" x14ac:dyDescent="0.25">
      <c r="C34685" s="160" t="s">
        <v>308</v>
      </c>
      <c r="D34685" s="161">
        <v>242.42</v>
      </c>
    </row>
    <row r="34686" spans="3:4" ht="15" hidden="1" customHeight="1" x14ac:dyDescent="0.25">
      <c r="C34686" s="158" t="s">
        <v>309</v>
      </c>
      <c r="D34686" s="159">
        <v>1161.5</v>
      </c>
    </row>
    <row r="34687" spans="3:4" ht="15" hidden="1" customHeight="1" x14ac:dyDescent="0.25">
      <c r="C34687" s="160" t="s">
        <v>551</v>
      </c>
      <c r="D34687" s="161">
        <v>641.51</v>
      </c>
    </row>
    <row r="34688" spans="3:4" ht="15" hidden="1" customHeight="1" x14ac:dyDescent="0.25">
      <c r="C34688" s="158" t="s">
        <v>312</v>
      </c>
      <c r="D34688" s="159">
        <v>264.52999999999997</v>
      </c>
    </row>
    <row r="34689" spans="3:4" ht="15" hidden="1" customHeight="1" x14ac:dyDescent="0.25">
      <c r="C34689" s="160" t="s">
        <v>552</v>
      </c>
      <c r="D34689" s="161">
        <v>1226.5</v>
      </c>
    </row>
    <row r="34690" spans="3:4" ht="15" hidden="1" customHeight="1" x14ac:dyDescent="0.25">
      <c r="C34690" s="158" t="s">
        <v>543</v>
      </c>
      <c r="D34690" s="159">
        <v>366.32</v>
      </c>
    </row>
    <row r="34691" spans="3:4" ht="15" hidden="1" customHeight="1" x14ac:dyDescent="0.25">
      <c r="C34691" s="160" t="s">
        <v>553</v>
      </c>
      <c r="D34691" s="161">
        <v>342.95</v>
      </c>
    </row>
    <row r="34692" spans="3:4" ht="15" hidden="1" customHeight="1" x14ac:dyDescent="0.25">
      <c r="C34692" s="158" t="s">
        <v>542</v>
      </c>
      <c r="D34692" s="159">
        <v>1049.1199999999999</v>
      </c>
    </row>
    <row r="34693" spans="3:4" ht="15" hidden="1" customHeight="1" x14ac:dyDescent="0.25">
      <c r="C34693" s="160" t="s">
        <v>540</v>
      </c>
      <c r="D34693" s="161">
        <v>487.68</v>
      </c>
    </row>
    <row r="34694" spans="3:4" ht="15" hidden="1" customHeight="1" x14ac:dyDescent="0.25">
      <c r="C34694" s="158" t="s">
        <v>308</v>
      </c>
      <c r="D34694" s="159">
        <v>509.7</v>
      </c>
    </row>
    <row r="34695" spans="3:4" ht="15" hidden="1" customHeight="1" x14ac:dyDescent="0.25">
      <c r="C34695" s="160" t="s">
        <v>548</v>
      </c>
      <c r="D34695" s="161">
        <v>316.47000000000003</v>
      </c>
    </row>
    <row r="34696" spans="3:4" ht="15" hidden="1" customHeight="1" x14ac:dyDescent="0.25">
      <c r="C34696" s="158" t="s">
        <v>546</v>
      </c>
      <c r="D34696" s="159">
        <v>655.1</v>
      </c>
    </row>
    <row r="34697" spans="3:4" ht="15" hidden="1" customHeight="1" x14ac:dyDescent="0.25">
      <c r="C34697" s="160" t="s">
        <v>546</v>
      </c>
      <c r="D34697" s="161">
        <v>248.57</v>
      </c>
    </row>
    <row r="34698" spans="3:4" ht="15" hidden="1" customHeight="1" x14ac:dyDescent="0.25">
      <c r="C34698" s="158" t="s">
        <v>545</v>
      </c>
      <c r="D34698" s="159">
        <v>23.11</v>
      </c>
    </row>
    <row r="34699" spans="3:4" ht="15" hidden="1" customHeight="1" x14ac:dyDescent="0.25">
      <c r="C34699" s="160" t="s">
        <v>546</v>
      </c>
      <c r="D34699" s="161">
        <v>978.66</v>
      </c>
    </row>
    <row r="34700" spans="3:4" ht="15" hidden="1" customHeight="1" x14ac:dyDescent="0.25">
      <c r="C34700" s="158" t="s">
        <v>543</v>
      </c>
      <c r="D34700" s="159">
        <v>843.59</v>
      </c>
    </row>
    <row r="34701" spans="3:4" ht="15" hidden="1" customHeight="1" x14ac:dyDescent="0.25">
      <c r="C34701" s="160" t="s">
        <v>552</v>
      </c>
      <c r="D34701" s="161">
        <v>1010.15</v>
      </c>
    </row>
    <row r="34702" spans="3:4" ht="15" hidden="1" customHeight="1" x14ac:dyDescent="0.25">
      <c r="C34702" s="158" t="s">
        <v>558</v>
      </c>
      <c r="D34702" s="159">
        <v>629.05999999999995</v>
      </c>
    </row>
    <row r="34703" spans="3:4" ht="15" hidden="1" customHeight="1" x14ac:dyDescent="0.25">
      <c r="C34703" s="160" t="s">
        <v>543</v>
      </c>
      <c r="D34703" s="161">
        <v>401.85</v>
      </c>
    </row>
    <row r="34704" spans="3:4" ht="15" hidden="1" customHeight="1" x14ac:dyDescent="0.25">
      <c r="C34704" s="158" t="s">
        <v>549</v>
      </c>
      <c r="D34704" s="159">
        <v>964.13</v>
      </c>
    </row>
    <row r="34705" spans="3:4" ht="15" hidden="1" customHeight="1" x14ac:dyDescent="0.25">
      <c r="C34705" s="160" t="s">
        <v>308</v>
      </c>
      <c r="D34705" s="161">
        <v>154.71</v>
      </c>
    </row>
    <row r="34706" spans="3:4" ht="15" hidden="1" customHeight="1" x14ac:dyDescent="0.25">
      <c r="C34706" s="158" t="s">
        <v>543</v>
      </c>
      <c r="D34706" s="159">
        <v>43.99</v>
      </c>
    </row>
    <row r="34707" spans="3:4" ht="15" hidden="1" customHeight="1" x14ac:dyDescent="0.25">
      <c r="C34707" s="160" t="s">
        <v>542</v>
      </c>
      <c r="D34707" s="161">
        <v>47.42</v>
      </c>
    </row>
    <row r="34708" spans="3:4" ht="15" hidden="1" customHeight="1" x14ac:dyDescent="0.25">
      <c r="C34708" s="158" t="s">
        <v>557</v>
      </c>
      <c r="D34708" s="159">
        <v>1078.9100000000001</v>
      </c>
    </row>
    <row r="34709" spans="3:4" ht="15" hidden="1" customHeight="1" x14ac:dyDescent="0.25">
      <c r="C34709" s="160" t="s">
        <v>547</v>
      </c>
      <c r="D34709" s="161">
        <v>595.14</v>
      </c>
    </row>
    <row r="34710" spans="3:4" ht="15" hidden="1" customHeight="1" x14ac:dyDescent="0.25">
      <c r="C34710" s="158" t="s">
        <v>549</v>
      </c>
      <c r="D34710" s="159">
        <v>837.48</v>
      </c>
    </row>
    <row r="34711" spans="3:4" ht="15" hidden="1" customHeight="1" x14ac:dyDescent="0.25">
      <c r="C34711" s="160" t="s">
        <v>548</v>
      </c>
      <c r="D34711" s="161">
        <v>692.52</v>
      </c>
    </row>
    <row r="34712" spans="3:4" ht="15" hidden="1" customHeight="1" x14ac:dyDescent="0.25">
      <c r="C34712" s="158" t="s">
        <v>548</v>
      </c>
      <c r="D34712" s="159">
        <v>390.37</v>
      </c>
    </row>
    <row r="34713" spans="3:4" ht="15" hidden="1" customHeight="1" x14ac:dyDescent="0.25">
      <c r="C34713" s="160" t="s">
        <v>542</v>
      </c>
      <c r="D34713" s="161">
        <v>137.16</v>
      </c>
    </row>
    <row r="34714" spans="3:4" ht="15" hidden="1" customHeight="1" x14ac:dyDescent="0.25">
      <c r="C34714" s="158" t="s">
        <v>540</v>
      </c>
      <c r="D34714" s="159">
        <v>701.93</v>
      </c>
    </row>
    <row r="34715" spans="3:4" ht="15" hidden="1" customHeight="1" x14ac:dyDescent="0.25">
      <c r="C34715" s="160" t="s">
        <v>549</v>
      </c>
      <c r="D34715" s="161">
        <v>720.87</v>
      </c>
    </row>
    <row r="34716" spans="3:4" ht="15" hidden="1" customHeight="1" x14ac:dyDescent="0.25">
      <c r="C34716" s="158" t="s">
        <v>539</v>
      </c>
      <c r="D34716" s="159">
        <v>1249.69</v>
      </c>
    </row>
    <row r="34717" spans="3:4" ht="15" hidden="1" customHeight="1" x14ac:dyDescent="0.25">
      <c r="C34717" s="160" t="s">
        <v>546</v>
      </c>
      <c r="D34717" s="161">
        <v>405.99</v>
      </c>
    </row>
    <row r="34718" spans="3:4" ht="15" hidden="1" customHeight="1" x14ac:dyDescent="0.25">
      <c r="C34718" s="158" t="s">
        <v>550</v>
      </c>
      <c r="D34718" s="159">
        <v>1269.42</v>
      </c>
    </row>
    <row r="34719" spans="3:4" ht="15" hidden="1" customHeight="1" x14ac:dyDescent="0.25">
      <c r="C34719" s="160" t="s">
        <v>549</v>
      </c>
      <c r="D34719" s="161">
        <v>482.59</v>
      </c>
    </row>
    <row r="34720" spans="3:4" ht="15" hidden="1" customHeight="1" x14ac:dyDescent="0.25">
      <c r="C34720" s="158" t="s">
        <v>546</v>
      </c>
      <c r="D34720" s="159">
        <v>1125.95</v>
      </c>
    </row>
    <row r="34721" spans="3:4" ht="15" hidden="1" customHeight="1" x14ac:dyDescent="0.25">
      <c r="C34721" s="160" t="s">
        <v>308</v>
      </c>
      <c r="D34721" s="161">
        <v>1291.1400000000001</v>
      </c>
    </row>
    <row r="34722" spans="3:4" ht="15" hidden="1" customHeight="1" x14ac:dyDescent="0.25">
      <c r="C34722" s="158" t="s">
        <v>539</v>
      </c>
      <c r="D34722" s="159">
        <v>750.3</v>
      </c>
    </row>
    <row r="34723" spans="3:4" ht="15" hidden="1" customHeight="1" x14ac:dyDescent="0.25">
      <c r="C34723" s="160" t="s">
        <v>309</v>
      </c>
      <c r="D34723" s="161">
        <v>603.14</v>
      </c>
    </row>
    <row r="34724" spans="3:4" ht="15" hidden="1" customHeight="1" x14ac:dyDescent="0.25">
      <c r="C34724" s="158" t="s">
        <v>547</v>
      </c>
      <c r="D34724" s="159">
        <v>1007.48</v>
      </c>
    </row>
    <row r="34725" spans="3:4" ht="15" hidden="1" customHeight="1" x14ac:dyDescent="0.25">
      <c r="C34725" s="160" t="s">
        <v>555</v>
      </c>
      <c r="D34725" s="161">
        <v>373.9</v>
      </c>
    </row>
    <row r="34726" spans="3:4" ht="15" hidden="1" customHeight="1" x14ac:dyDescent="0.25">
      <c r="C34726" s="158" t="s">
        <v>545</v>
      </c>
      <c r="D34726" s="159">
        <v>933.56</v>
      </c>
    </row>
    <row r="34727" spans="3:4" ht="15" hidden="1" customHeight="1" x14ac:dyDescent="0.25">
      <c r="C34727" s="160" t="s">
        <v>312</v>
      </c>
      <c r="D34727" s="161">
        <v>409.94</v>
      </c>
    </row>
    <row r="34728" spans="3:4" ht="15" hidden="1" customHeight="1" x14ac:dyDescent="0.25">
      <c r="C34728" s="158" t="s">
        <v>307</v>
      </c>
      <c r="D34728" s="159">
        <v>1131.02</v>
      </c>
    </row>
    <row r="34729" spans="3:4" ht="15" hidden="1" customHeight="1" x14ac:dyDescent="0.25">
      <c r="C34729" s="160" t="s">
        <v>312</v>
      </c>
      <c r="D34729" s="161">
        <v>957.23</v>
      </c>
    </row>
    <row r="34730" spans="3:4" ht="15" hidden="1" customHeight="1" x14ac:dyDescent="0.25">
      <c r="C34730" s="158" t="s">
        <v>550</v>
      </c>
      <c r="D34730" s="159">
        <v>376.96</v>
      </c>
    </row>
    <row r="34731" spans="3:4" ht="15" hidden="1" customHeight="1" x14ac:dyDescent="0.25">
      <c r="C34731" s="160" t="s">
        <v>549</v>
      </c>
      <c r="D34731" s="161">
        <v>220.65</v>
      </c>
    </row>
    <row r="34732" spans="3:4" ht="15" hidden="1" customHeight="1" x14ac:dyDescent="0.25">
      <c r="C34732" s="158" t="s">
        <v>553</v>
      </c>
      <c r="D34732" s="159">
        <v>1247.01</v>
      </c>
    </row>
    <row r="34733" spans="3:4" ht="15" hidden="1" customHeight="1" x14ac:dyDescent="0.25">
      <c r="C34733" s="160" t="s">
        <v>558</v>
      </c>
      <c r="D34733" s="161">
        <v>455.8</v>
      </c>
    </row>
    <row r="34734" spans="3:4" ht="15" hidden="1" customHeight="1" x14ac:dyDescent="0.25">
      <c r="C34734" s="158" t="s">
        <v>543</v>
      </c>
      <c r="D34734" s="159">
        <v>195.32</v>
      </c>
    </row>
    <row r="34735" spans="3:4" ht="15" hidden="1" customHeight="1" x14ac:dyDescent="0.25">
      <c r="C34735" s="160" t="s">
        <v>308</v>
      </c>
      <c r="D34735" s="161">
        <v>290.64</v>
      </c>
    </row>
    <row r="34736" spans="3:4" ht="15" hidden="1" customHeight="1" x14ac:dyDescent="0.25">
      <c r="C34736" s="158" t="s">
        <v>555</v>
      </c>
      <c r="D34736" s="159">
        <v>1010.85</v>
      </c>
    </row>
    <row r="34737" spans="3:4" ht="15" hidden="1" customHeight="1" x14ac:dyDescent="0.25">
      <c r="C34737" s="160" t="s">
        <v>550</v>
      </c>
      <c r="D34737" s="161">
        <v>935.81</v>
      </c>
    </row>
    <row r="34738" spans="3:4" ht="15" hidden="1" customHeight="1" x14ac:dyDescent="0.25">
      <c r="C34738" s="158" t="s">
        <v>544</v>
      </c>
      <c r="D34738" s="159">
        <v>471.02</v>
      </c>
    </row>
    <row r="34739" spans="3:4" ht="15" hidden="1" customHeight="1" x14ac:dyDescent="0.25">
      <c r="C34739" s="160" t="s">
        <v>539</v>
      </c>
      <c r="D34739" s="161">
        <v>1051.6199999999999</v>
      </c>
    </row>
    <row r="34740" spans="3:4" ht="15" hidden="1" customHeight="1" x14ac:dyDescent="0.25">
      <c r="C34740" s="158" t="s">
        <v>556</v>
      </c>
      <c r="D34740" s="159">
        <v>515.19000000000005</v>
      </c>
    </row>
    <row r="34741" spans="3:4" ht="15" hidden="1" customHeight="1" x14ac:dyDescent="0.25">
      <c r="C34741" s="160" t="s">
        <v>549</v>
      </c>
      <c r="D34741" s="161">
        <v>514.77</v>
      </c>
    </row>
    <row r="34742" spans="3:4" ht="15" hidden="1" customHeight="1" x14ac:dyDescent="0.25">
      <c r="C34742" s="158" t="s">
        <v>557</v>
      </c>
      <c r="D34742" s="159">
        <v>1271.47</v>
      </c>
    </row>
    <row r="34743" spans="3:4" ht="15" hidden="1" customHeight="1" x14ac:dyDescent="0.25">
      <c r="C34743" s="160" t="s">
        <v>547</v>
      </c>
      <c r="D34743" s="161">
        <v>427.34</v>
      </c>
    </row>
    <row r="34744" spans="3:4" ht="15" hidden="1" customHeight="1" x14ac:dyDescent="0.25">
      <c r="C34744" s="158" t="s">
        <v>553</v>
      </c>
      <c r="D34744" s="159">
        <v>1274.81</v>
      </c>
    </row>
    <row r="34745" spans="3:4" ht="15" hidden="1" customHeight="1" x14ac:dyDescent="0.25">
      <c r="C34745" s="160" t="s">
        <v>553</v>
      </c>
      <c r="D34745" s="161">
        <v>390.8</v>
      </c>
    </row>
    <row r="34746" spans="3:4" ht="15" hidden="1" customHeight="1" x14ac:dyDescent="0.25">
      <c r="C34746" s="158" t="s">
        <v>542</v>
      </c>
      <c r="D34746" s="159">
        <v>106.4</v>
      </c>
    </row>
    <row r="34747" spans="3:4" ht="15" hidden="1" customHeight="1" x14ac:dyDescent="0.25">
      <c r="C34747" s="160" t="s">
        <v>308</v>
      </c>
      <c r="D34747" s="161">
        <v>1083.02</v>
      </c>
    </row>
    <row r="34748" spans="3:4" ht="15" hidden="1" customHeight="1" x14ac:dyDescent="0.25">
      <c r="C34748" s="158" t="s">
        <v>308</v>
      </c>
      <c r="D34748" s="159">
        <v>851.46</v>
      </c>
    </row>
    <row r="34749" spans="3:4" ht="15" hidden="1" customHeight="1" x14ac:dyDescent="0.25">
      <c r="C34749" s="160" t="s">
        <v>312</v>
      </c>
      <c r="D34749" s="161">
        <v>1211.92</v>
      </c>
    </row>
    <row r="34750" spans="3:4" ht="15" hidden="1" customHeight="1" x14ac:dyDescent="0.25">
      <c r="C34750" s="158" t="s">
        <v>555</v>
      </c>
      <c r="D34750" s="159">
        <v>1123.81</v>
      </c>
    </row>
    <row r="34751" spans="3:4" ht="15" hidden="1" customHeight="1" x14ac:dyDescent="0.25">
      <c r="C34751" s="160" t="s">
        <v>542</v>
      </c>
      <c r="D34751" s="161">
        <v>1253.93</v>
      </c>
    </row>
    <row r="34752" spans="3:4" ht="15" hidden="1" customHeight="1" x14ac:dyDescent="0.25">
      <c r="C34752" s="158" t="s">
        <v>549</v>
      </c>
      <c r="D34752" s="159">
        <v>321.89999999999998</v>
      </c>
    </row>
    <row r="34753" spans="3:4" ht="15" hidden="1" customHeight="1" x14ac:dyDescent="0.25">
      <c r="C34753" s="160" t="s">
        <v>539</v>
      </c>
      <c r="D34753" s="161">
        <v>696.9</v>
      </c>
    </row>
    <row r="34754" spans="3:4" ht="15" hidden="1" customHeight="1" x14ac:dyDescent="0.25">
      <c r="C34754" s="158" t="s">
        <v>307</v>
      </c>
      <c r="D34754" s="159">
        <v>706.88</v>
      </c>
    </row>
    <row r="34755" spans="3:4" ht="15" hidden="1" customHeight="1" x14ac:dyDescent="0.25">
      <c r="C34755" s="160" t="s">
        <v>307</v>
      </c>
      <c r="D34755" s="161">
        <v>1075.78</v>
      </c>
    </row>
    <row r="34756" spans="3:4" ht="15" hidden="1" customHeight="1" x14ac:dyDescent="0.25">
      <c r="C34756" s="158" t="s">
        <v>308</v>
      </c>
      <c r="D34756" s="159">
        <v>356.17</v>
      </c>
    </row>
    <row r="34757" spans="3:4" ht="15" hidden="1" customHeight="1" x14ac:dyDescent="0.25">
      <c r="C34757" s="160" t="s">
        <v>312</v>
      </c>
      <c r="D34757" s="161">
        <v>510.23</v>
      </c>
    </row>
    <row r="34758" spans="3:4" ht="15" hidden="1" customHeight="1" x14ac:dyDescent="0.25">
      <c r="C34758" s="158" t="s">
        <v>545</v>
      </c>
      <c r="D34758" s="159">
        <v>31.52</v>
      </c>
    </row>
    <row r="34759" spans="3:4" ht="15" hidden="1" customHeight="1" x14ac:dyDescent="0.25">
      <c r="C34759" s="160" t="s">
        <v>542</v>
      </c>
      <c r="D34759" s="161">
        <v>922.2</v>
      </c>
    </row>
    <row r="34760" spans="3:4" ht="15" hidden="1" customHeight="1" x14ac:dyDescent="0.25">
      <c r="C34760" s="158" t="s">
        <v>312</v>
      </c>
      <c r="D34760" s="159">
        <v>412.81</v>
      </c>
    </row>
    <row r="34761" spans="3:4" ht="15" hidden="1" customHeight="1" x14ac:dyDescent="0.25">
      <c r="C34761" s="160" t="s">
        <v>551</v>
      </c>
      <c r="D34761" s="161">
        <v>1030.57</v>
      </c>
    </row>
    <row r="34762" spans="3:4" ht="15" hidden="1" customHeight="1" x14ac:dyDescent="0.25">
      <c r="C34762" s="158" t="s">
        <v>545</v>
      </c>
      <c r="D34762" s="159">
        <v>985.7</v>
      </c>
    </row>
    <row r="34763" spans="3:4" ht="15" hidden="1" customHeight="1" x14ac:dyDescent="0.25">
      <c r="C34763" s="160" t="s">
        <v>555</v>
      </c>
      <c r="D34763" s="161">
        <v>110.4</v>
      </c>
    </row>
    <row r="34764" spans="3:4" ht="15" hidden="1" customHeight="1" x14ac:dyDescent="0.25">
      <c r="C34764" s="158" t="s">
        <v>546</v>
      </c>
      <c r="D34764" s="159">
        <v>246.18</v>
      </c>
    </row>
    <row r="34765" spans="3:4" ht="15" hidden="1" customHeight="1" x14ac:dyDescent="0.25">
      <c r="C34765" s="160" t="s">
        <v>549</v>
      </c>
      <c r="D34765" s="161">
        <v>444.91</v>
      </c>
    </row>
    <row r="34766" spans="3:4" ht="15" hidden="1" customHeight="1" x14ac:dyDescent="0.25">
      <c r="C34766" s="158" t="s">
        <v>308</v>
      </c>
      <c r="D34766" s="159">
        <v>343.44</v>
      </c>
    </row>
    <row r="34767" spans="3:4" ht="15" hidden="1" customHeight="1" x14ac:dyDescent="0.25">
      <c r="C34767" s="160" t="s">
        <v>551</v>
      </c>
      <c r="D34767" s="161">
        <v>1050.94</v>
      </c>
    </row>
    <row r="34768" spans="3:4" ht="15" hidden="1" customHeight="1" x14ac:dyDescent="0.25">
      <c r="C34768" s="158" t="s">
        <v>553</v>
      </c>
      <c r="D34768" s="159">
        <v>428.59</v>
      </c>
    </row>
    <row r="34769" spans="3:4" ht="15" hidden="1" customHeight="1" x14ac:dyDescent="0.25">
      <c r="C34769" s="160" t="s">
        <v>542</v>
      </c>
      <c r="D34769" s="161">
        <v>557.02</v>
      </c>
    </row>
    <row r="34770" spans="3:4" ht="15" hidden="1" customHeight="1" x14ac:dyDescent="0.25">
      <c r="C34770" s="158" t="s">
        <v>548</v>
      </c>
      <c r="D34770" s="159">
        <v>98.22</v>
      </c>
    </row>
    <row r="34771" spans="3:4" ht="15" hidden="1" customHeight="1" x14ac:dyDescent="0.25">
      <c r="C34771" s="160" t="s">
        <v>548</v>
      </c>
      <c r="D34771" s="161">
        <v>619.85</v>
      </c>
    </row>
    <row r="34772" spans="3:4" ht="15" hidden="1" customHeight="1" x14ac:dyDescent="0.25">
      <c r="C34772" s="158" t="s">
        <v>546</v>
      </c>
      <c r="D34772" s="159">
        <v>630.14</v>
      </c>
    </row>
    <row r="34773" spans="3:4" ht="15" hidden="1" customHeight="1" x14ac:dyDescent="0.25">
      <c r="C34773" s="160" t="s">
        <v>540</v>
      </c>
      <c r="D34773" s="161">
        <v>175.48</v>
      </c>
    </row>
    <row r="34774" spans="3:4" ht="15" hidden="1" customHeight="1" x14ac:dyDescent="0.25">
      <c r="C34774" s="158" t="s">
        <v>549</v>
      </c>
      <c r="D34774" s="159">
        <v>854.13</v>
      </c>
    </row>
    <row r="34775" spans="3:4" ht="15" hidden="1" customHeight="1" x14ac:dyDescent="0.25">
      <c r="C34775" s="160" t="s">
        <v>552</v>
      </c>
      <c r="D34775" s="161">
        <v>549.49</v>
      </c>
    </row>
    <row r="34776" spans="3:4" ht="15" hidden="1" customHeight="1" x14ac:dyDescent="0.25">
      <c r="C34776" s="158" t="s">
        <v>552</v>
      </c>
      <c r="D34776" s="159">
        <v>429.16</v>
      </c>
    </row>
    <row r="34777" spans="3:4" ht="15" hidden="1" customHeight="1" x14ac:dyDescent="0.25">
      <c r="C34777" s="160" t="s">
        <v>547</v>
      </c>
      <c r="D34777" s="161">
        <v>1104.2</v>
      </c>
    </row>
    <row r="34778" spans="3:4" ht="15" hidden="1" customHeight="1" x14ac:dyDescent="0.25">
      <c r="C34778" s="158" t="s">
        <v>540</v>
      </c>
      <c r="D34778" s="159">
        <v>143.94999999999999</v>
      </c>
    </row>
    <row r="34779" spans="3:4" ht="15" hidden="1" customHeight="1" x14ac:dyDescent="0.25">
      <c r="C34779" s="160" t="s">
        <v>545</v>
      </c>
      <c r="D34779" s="161">
        <v>880.16</v>
      </c>
    </row>
    <row r="34780" spans="3:4" ht="15" hidden="1" customHeight="1" x14ac:dyDescent="0.25">
      <c r="C34780" s="158" t="s">
        <v>551</v>
      </c>
      <c r="D34780" s="159">
        <v>493.29</v>
      </c>
    </row>
    <row r="34781" spans="3:4" ht="15" hidden="1" customHeight="1" x14ac:dyDescent="0.25">
      <c r="C34781" s="160" t="s">
        <v>543</v>
      </c>
      <c r="D34781" s="161">
        <v>775.58</v>
      </c>
    </row>
    <row r="34782" spans="3:4" ht="15" hidden="1" customHeight="1" x14ac:dyDescent="0.25">
      <c r="C34782" s="158" t="s">
        <v>552</v>
      </c>
      <c r="D34782" s="159">
        <v>1190.71</v>
      </c>
    </row>
    <row r="34783" spans="3:4" ht="15" hidden="1" customHeight="1" x14ac:dyDescent="0.25">
      <c r="C34783" s="160" t="s">
        <v>542</v>
      </c>
      <c r="D34783" s="161">
        <v>214.54</v>
      </c>
    </row>
    <row r="34784" spans="3:4" ht="15" hidden="1" customHeight="1" x14ac:dyDescent="0.25">
      <c r="C34784" s="158" t="s">
        <v>545</v>
      </c>
      <c r="D34784" s="159">
        <v>658.01</v>
      </c>
    </row>
    <row r="34785" spans="3:4" ht="15" hidden="1" customHeight="1" x14ac:dyDescent="0.25">
      <c r="C34785" s="160" t="s">
        <v>308</v>
      </c>
      <c r="D34785" s="161">
        <v>226.71</v>
      </c>
    </row>
    <row r="34786" spans="3:4" ht="15" hidden="1" customHeight="1" x14ac:dyDescent="0.25">
      <c r="C34786" s="158" t="s">
        <v>553</v>
      </c>
      <c r="D34786" s="159">
        <v>410.6</v>
      </c>
    </row>
    <row r="34787" spans="3:4" ht="15" hidden="1" customHeight="1" x14ac:dyDescent="0.25">
      <c r="C34787" s="160" t="s">
        <v>551</v>
      </c>
      <c r="D34787" s="161">
        <v>198.65</v>
      </c>
    </row>
    <row r="34788" spans="3:4" ht="15" hidden="1" customHeight="1" x14ac:dyDescent="0.25">
      <c r="C34788" s="158" t="s">
        <v>540</v>
      </c>
      <c r="D34788" s="159">
        <v>595.54</v>
      </c>
    </row>
    <row r="34789" spans="3:4" ht="15" hidden="1" customHeight="1" x14ac:dyDescent="0.25">
      <c r="C34789" s="160" t="s">
        <v>556</v>
      </c>
      <c r="D34789" s="161">
        <v>1092.6099999999999</v>
      </c>
    </row>
    <row r="34790" spans="3:4" ht="15" hidden="1" customHeight="1" x14ac:dyDescent="0.25">
      <c r="C34790" s="158" t="s">
        <v>308</v>
      </c>
      <c r="D34790" s="159">
        <v>810.96</v>
      </c>
    </row>
    <row r="34791" spans="3:4" ht="15" hidden="1" customHeight="1" x14ac:dyDescent="0.25">
      <c r="C34791" s="160" t="s">
        <v>549</v>
      </c>
      <c r="D34791" s="161">
        <v>539.95000000000005</v>
      </c>
    </row>
    <row r="34792" spans="3:4" ht="15" hidden="1" customHeight="1" x14ac:dyDescent="0.25">
      <c r="C34792" s="158" t="s">
        <v>554</v>
      </c>
      <c r="D34792" s="159">
        <v>260.07</v>
      </c>
    </row>
    <row r="34793" spans="3:4" ht="15" hidden="1" customHeight="1" x14ac:dyDescent="0.25">
      <c r="C34793" s="160" t="s">
        <v>308</v>
      </c>
      <c r="D34793" s="161">
        <v>951.59</v>
      </c>
    </row>
    <row r="34794" spans="3:4" ht="15" hidden="1" customHeight="1" x14ac:dyDescent="0.25">
      <c r="C34794" s="158" t="s">
        <v>546</v>
      </c>
      <c r="D34794" s="159">
        <v>691.57</v>
      </c>
    </row>
    <row r="34795" spans="3:4" ht="15" hidden="1" customHeight="1" x14ac:dyDescent="0.25">
      <c r="C34795" s="160" t="s">
        <v>543</v>
      </c>
      <c r="D34795" s="161">
        <v>301.42</v>
      </c>
    </row>
    <row r="34796" spans="3:4" ht="15" hidden="1" customHeight="1" x14ac:dyDescent="0.25">
      <c r="C34796" s="158" t="s">
        <v>540</v>
      </c>
      <c r="D34796" s="159">
        <v>441.1</v>
      </c>
    </row>
    <row r="34797" spans="3:4" ht="15" hidden="1" customHeight="1" x14ac:dyDescent="0.25">
      <c r="C34797" s="160" t="s">
        <v>545</v>
      </c>
      <c r="D34797" s="161">
        <v>1172.18</v>
      </c>
    </row>
    <row r="34798" spans="3:4" ht="15" hidden="1" customHeight="1" x14ac:dyDescent="0.25">
      <c r="C34798" s="158" t="s">
        <v>556</v>
      </c>
      <c r="D34798" s="159">
        <v>371.42</v>
      </c>
    </row>
    <row r="34799" spans="3:4" ht="15" hidden="1" customHeight="1" x14ac:dyDescent="0.25">
      <c r="C34799" s="160" t="s">
        <v>549</v>
      </c>
      <c r="D34799" s="161">
        <v>1117.6500000000001</v>
      </c>
    </row>
    <row r="34800" spans="3:4" ht="15" hidden="1" customHeight="1" x14ac:dyDescent="0.25">
      <c r="C34800" s="158" t="s">
        <v>543</v>
      </c>
      <c r="D34800" s="159">
        <v>72.19</v>
      </c>
    </row>
    <row r="34801" spans="3:4" ht="15" hidden="1" customHeight="1" x14ac:dyDescent="0.25">
      <c r="C34801" s="160" t="s">
        <v>545</v>
      </c>
      <c r="D34801" s="161">
        <v>308.60000000000002</v>
      </c>
    </row>
    <row r="34802" spans="3:4" ht="15" hidden="1" customHeight="1" x14ac:dyDescent="0.25">
      <c r="C34802" s="158" t="s">
        <v>539</v>
      </c>
      <c r="D34802" s="159">
        <v>789.12</v>
      </c>
    </row>
    <row r="34803" spans="3:4" ht="15" hidden="1" customHeight="1" x14ac:dyDescent="0.25">
      <c r="C34803" s="160" t="s">
        <v>547</v>
      </c>
      <c r="D34803" s="161">
        <v>642.39</v>
      </c>
    </row>
    <row r="34804" spans="3:4" ht="15" hidden="1" customHeight="1" x14ac:dyDescent="0.25">
      <c r="C34804" s="158" t="s">
        <v>550</v>
      </c>
      <c r="D34804" s="159">
        <v>405.18</v>
      </c>
    </row>
    <row r="34805" spans="3:4" ht="15" hidden="1" customHeight="1" x14ac:dyDescent="0.25">
      <c r="C34805" s="160" t="s">
        <v>545</v>
      </c>
      <c r="D34805" s="161">
        <v>1022.08</v>
      </c>
    </row>
    <row r="34806" spans="3:4" ht="15" hidden="1" customHeight="1" x14ac:dyDescent="0.25">
      <c r="C34806" s="158" t="s">
        <v>308</v>
      </c>
      <c r="D34806" s="159">
        <v>791.38</v>
      </c>
    </row>
    <row r="34807" spans="3:4" ht="15" hidden="1" customHeight="1" x14ac:dyDescent="0.25">
      <c r="C34807" s="160" t="s">
        <v>309</v>
      </c>
      <c r="D34807" s="161">
        <v>1015.67</v>
      </c>
    </row>
    <row r="34808" spans="3:4" ht="15" hidden="1" customHeight="1" x14ac:dyDescent="0.25">
      <c r="C34808" s="158" t="s">
        <v>545</v>
      </c>
      <c r="D34808" s="159">
        <v>803.51</v>
      </c>
    </row>
    <row r="34809" spans="3:4" ht="15" hidden="1" customHeight="1" x14ac:dyDescent="0.25">
      <c r="C34809" s="160" t="s">
        <v>543</v>
      </c>
      <c r="D34809" s="161">
        <v>982.2</v>
      </c>
    </row>
    <row r="34810" spans="3:4" ht="15" hidden="1" customHeight="1" x14ac:dyDescent="0.25">
      <c r="C34810" s="158" t="s">
        <v>543</v>
      </c>
      <c r="D34810" s="159">
        <v>391.69</v>
      </c>
    </row>
    <row r="34811" spans="3:4" ht="15" hidden="1" customHeight="1" x14ac:dyDescent="0.25">
      <c r="C34811" s="160" t="s">
        <v>308</v>
      </c>
      <c r="D34811" s="161">
        <v>590.47</v>
      </c>
    </row>
    <row r="34812" spans="3:4" ht="15" hidden="1" customHeight="1" x14ac:dyDescent="0.25">
      <c r="C34812" s="158" t="s">
        <v>542</v>
      </c>
      <c r="D34812" s="159">
        <v>516.94000000000005</v>
      </c>
    </row>
    <row r="34813" spans="3:4" ht="15" hidden="1" customHeight="1" x14ac:dyDescent="0.25">
      <c r="C34813" s="160" t="s">
        <v>543</v>
      </c>
      <c r="D34813" s="161">
        <v>466.46</v>
      </c>
    </row>
    <row r="34814" spans="3:4" ht="15" hidden="1" customHeight="1" x14ac:dyDescent="0.25">
      <c r="C34814" s="158" t="s">
        <v>549</v>
      </c>
      <c r="D34814" s="159">
        <v>72.84</v>
      </c>
    </row>
    <row r="34815" spans="3:4" ht="15" hidden="1" customHeight="1" x14ac:dyDescent="0.25">
      <c r="C34815" s="160" t="s">
        <v>309</v>
      </c>
      <c r="D34815" s="161">
        <v>770.79</v>
      </c>
    </row>
    <row r="34816" spans="3:4" ht="15" hidden="1" customHeight="1" x14ac:dyDescent="0.25">
      <c r="C34816" s="158" t="s">
        <v>539</v>
      </c>
      <c r="D34816" s="159">
        <v>351.8</v>
      </c>
    </row>
    <row r="34817" spans="3:4" ht="15" hidden="1" customHeight="1" x14ac:dyDescent="0.25">
      <c r="C34817" s="160" t="s">
        <v>545</v>
      </c>
      <c r="D34817" s="161">
        <v>658.17</v>
      </c>
    </row>
    <row r="34818" spans="3:4" ht="15" hidden="1" customHeight="1" x14ac:dyDescent="0.25">
      <c r="C34818" s="158" t="s">
        <v>312</v>
      </c>
      <c r="D34818" s="159">
        <v>438.88</v>
      </c>
    </row>
    <row r="34819" spans="3:4" ht="15" hidden="1" customHeight="1" x14ac:dyDescent="0.25">
      <c r="C34819" s="160" t="s">
        <v>551</v>
      </c>
      <c r="D34819" s="161">
        <v>1106.01</v>
      </c>
    </row>
    <row r="34820" spans="3:4" ht="15" hidden="1" customHeight="1" x14ac:dyDescent="0.25">
      <c r="C34820" s="158" t="s">
        <v>553</v>
      </c>
      <c r="D34820" s="159">
        <v>713.28</v>
      </c>
    </row>
    <row r="34821" spans="3:4" ht="15" hidden="1" customHeight="1" x14ac:dyDescent="0.25">
      <c r="C34821" s="160" t="s">
        <v>312</v>
      </c>
      <c r="D34821" s="161">
        <v>1016.04</v>
      </c>
    </row>
    <row r="34822" spans="3:4" ht="15" hidden="1" customHeight="1" x14ac:dyDescent="0.25">
      <c r="C34822" s="158" t="s">
        <v>551</v>
      </c>
      <c r="D34822" s="159">
        <v>518.82000000000005</v>
      </c>
    </row>
    <row r="34823" spans="3:4" ht="15" hidden="1" customHeight="1" x14ac:dyDescent="0.25">
      <c r="C34823" s="160" t="s">
        <v>547</v>
      </c>
      <c r="D34823" s="161">
        <v>25.7</v>
      </c>
    </row>
    <row r="34824" spans="3:4" ht="15" hidden="1" customHeight="1" x14ac:dyDescent="0.25">
      <c r="C34824" s="158" t="s">
        <v>546</v>
      </c>
      <c r="D34824" s="159">
        <v>1136.82</v>
      </c>
    </row>
    <row r="34825" spans="3:4" ht="15" hidden="1" customHeight="1" x14ac:dyDescent="0.25">
      <c r="C34825" s="160" t="s">
        <v>309</v>
      </c>
      <c r="D34825" s="161">
        <v>570.51</v>
      </c>
    </row>
    <row r="34826" spans="3:4" ht="15" hidden="1" customHeight="1" x14ac:dyDescent="0.25">
      <c r="C34826" s="158" t="s">
        <v>551</v>
      </c>
      <c r="D34826" s="159">
        <v>820.08</v>
      </c>
    </row>
    <row r="34827" spans="3:4" ht="15" hidden="1" customHeight="1" x14ac:dyDescent="0.25">
      <c r="C34827" s="160" t="s">
        <v>540</v>
      </c>
      <c r="D34827" s="161">
        <v>1159.22</v>
      </c>
    </row>
    <row r="34828" spans="3:4" ht="15" hidden="1" customHeight="1" x14ac:dyDescent="0.25">
      <c r="C34828" s="158" t="s">
        <v>552</v>
      </c>
      <c r="D34828" s="159">
        <v>241.08</v>
      </c>
    </row>
    <row r="34829" spans="3:4" ht="15" hidden="1" customHeight="1" x14ac:dyDescent="0.25">
      <c r="C34829" s="160" t="s">
        <v>543</v>
      </c>
      <c r="D34829" s="161">
        <v>646.54</v>
      </c>
    </row>
    <row r="34830" spans="3:4" ht="15" hidden="1" customHeight="1" x14ac:dyDescent="0.25">
      <c r="C34830" s="158" t="s">
        <v>557</v>
      </c>
      <c r="D34830" s="159">
        <v>324.07</v>
      </c>
    </row>
    <row r="34831" spans="3:4" ht="15" hidden="1" customHeight="1" x14ac:dyDescent="0.25">
      <c r="C34831" s="160" t="s">
        <v>557</v>
      </c>
      <c r="D34831" s="161">
        <v>733.99</v>
      </c>
    </row>
    <row r="34832" spans="3:4" ht="15" hidden="1" customHeight="1" x14ac:dyDescent="0.25">
      <c r="C34832" s="158" t="s">
        <v>555</v>
      </c>
      <c r="D34832" s="159">
        <v>724.22</v>
      </c>
    </row>
    <row r="34833" spans="3:4" ht="15" hidden="1" customHeight="1" x14ac:dyDescent="0.25">
      <c r="C34833" s="160" t="s">
        <v>544</v>
      </c>
      <c r="D34833" s="161">
        <v>910.35</v>
      </c>
    </row>
    <row r="34834" spans="3:4" ht="15" hidden="1" customHeight="1" x14ac:dyDescent="0.25">
      <c r="C34834" s="158" t="s">
        <v>546</v>
      </c>
      <c r="D34834" s="159">
        <v>1053.9000000000001</v>
      </c>
    </row>
    <row r="34835" spans="3:4" ht="15" hidden="1" customHeight="1" x14ac:dyDescent="0.25">
      <c r="C34835" s="160" t="s">
        <v>540</v>
      </c>
      <c r="D34835" s="161">
        <v>429.97</v>
      </c>
    </row>
    <row r="34836" spans="3:4" ht="15" hidden="1" customHeight="1" x14ac:dyDescent="0.25">
      <c r="C34836" s="158" t="s">
        <v>546</v>
      </c>
      <c r="D34836" s="159">
        <v>623.02</v>
      </c>
    </row>
    <row r="34837" spans="3:4" ht="15" hidden="1" customHeight="1" x14ac:dyDescent="0.25">
      <c r="C34837" s="160" t="s">
        <v>545</v>
      </c>
      <c r="D34837" s="161">
        <v>895.5</v>
      </c>
    </row>
    <row r="34838" spans="3:4" ht="15" hidden="1" customHeight="1" x14ac:dyDescent="0.25">
      <c r="C34838" s="158" t="s">
        <v>543</v>
      </c>
      <c r="D34838" s="159">
        <v>1112.1300000000001</v>
      </c>
    </row>
    <row r="34839" spans="3:4" ht="15" hidden="1" customHeight="1" x14ac:dyDescent="0.25">
      <c r="C34839" s="160" t="s">
        <v>551</v>
      </c>
      <c r="D34839" s="161">
        <v>1104.51</v>
      </c>
    </row>
    <row r="34840" spans="3:4" ht="15" hidden="1" customHeight="1" x14ac:dyDescent="0.25">
      <c r="C34840" s="158" t="s">
        <v>549</v>
      </c>
      <c r="D34840" s="159">
        <v>743.49</v>
      </c>
    </row>
    <row r="34841" spans="3:4" ht="15" hidden="1" customHeight="1" x14ac:dyDescent="0.25">
      <c r="C34841" s="160" t="s">
        <v>549</v>
      </c>
      <c r="D34841" s="161">
        <v>213.4</v>
      </c>
    </row>
    <row r="34842" spans="3:4" ht="15" hidden="1" customHeight="1" x14ac:dyDescent="0.25">
      <c r="C34842" s="158" t="s">
        <v>547</v>
      </c>
      <c r="D34842" s="159">
        <v>935.76</v>
      </c>
    </row>
    <row r="34843" spans="3:4" ht="15" hidden="1" customHeight="1" x14ac:dyDescent="0.25">
      <c r="C34843" s="160" t="s">
        <v>551</v>
      </c>
      <c r="D34843" s="161">
        <v>1110.79</v>
      </c>
    </row>
    <row r="34844" spans="3:4" ht="15" hidden="1" customHeight="1" x14ac:dyDescent="0.25">
      <c r="C34844" s="158" t="s">
        <v>312</v>
      </c>
      <c r="D34844" s="159">
        <v>114.08</v>
      </c>
    </row>
    <row r="34845" spans="3:4" ht="15" hidden="1" customHeight="1" x14ac:dyDescent="0.25">
      <c r="C34845" s="160" t="s">
        <v>554</v>
      </c>
      <c r="D34845" s="161">
        <v>186.11</v>
      </c>
    </row>
    <row r="34846" spans="3:4" ht="15" hidden="1" customHeight="1" x14ac:dyDescent="0.25">
      <c r="C34846" s="158" t="s">
        <v>551</v>
      </c>
      <c r="D34846" s="159">
        <v>846.86</v>
      </c>
    </row>
    <row r="34847" spans="3:4" ht="15" hidden="1" customHeight="1" x14ac:dyDescent="0.25">
      <c r="C34847" s="160" t="s">
        <v>539</v>
      </c>
      <c r="D34847" s="161">
        <v>162.28</v>
      </c>
    </row>
    <row r="34848" spans="3:4" ht="15" hidden="1" customHeight="1" x14ac:dyDescent="0.25">
      <c r="C34848" s="158" t="s">
        <v>541</v>
      </c>
      <c r="D34848" s="159">
        <v>30.84</v>
      </c>
    </row>
    <row r="34849" spans="3:4" ht="15" hidden="1" customHeight="1" x14ac:dyDescent="0.25">
      <c r="C34849" s="160" t="s">
        <v>553</v>
      </c>
      <c r="D34849" s="161">
        <v>1095.9100000000001</v>
      </c>
    </row>
    <row r="34850" spans="3:4" ht="15" hidden="1" customHeight="1" x14ac:dyDescent="0.25">
      <c r="C34850" s="158" t="s">
        <v>548</v>
      </c>
      <c r="D34850" s="159">
        <v>916.83</v>
      </c>
    </row>
    <row r="34851" spans="3:4" ht="15" hidden="1" customHeight="1" x14ac:dyDescent="0.25">
      <c r="C34851" s="160" t="s">
        <v>546</v>
      </c>
      <c r="D34851" s="161">
        <v>610.32000000000005</v>
      </c>
    </row>
    <row r="34852" spans="3:4" ht="15" hidden="1" customHeight="1" x14ac:dyDescent="0.25">
      <c r="C34852" s="158" t="s">
        <v>544</v>
      </c>
      <c r="D34852" s="159">
        <v>534.39</v>
      </c>
    </row>
    <row r="34853" spans="3:4" ht="15" hidden="1" customHeight="1" x14ac:dyDescent="0.25">
      <c r="C34853" s="160" t="s">
        <v>558</v>
      </c>
      <c r="D34853" s="161">
        <v>880.7</v>
      </c>
    </row>
    <row r="34854" spans="3:4" ht="15" hidden="1" customHeight="1" x14ac:dyDescent="0.25">
      <c r="C34854" s="158" t="s">
        <v>551</v>
      </c>
      <c r="D34854" s="159">
        <v>448.22</v>
      </c>
    </row>
    <row r="34855" spans="3:4" ht="15" hidden="1" customHeight="1" x14ac:dyDescent="0.25">
      <c r="C34855" s="160" t="s">
        <v>547</v>
      </c>
      <c r="D34855" s="161">
        <v>482.28</v>
      </c>
    </row>
    <row r="34856" spans="3:4" ht="15" hidden="1" customHeight="1" x14ac:dyDescent="0.25">
      <c r="C34856" s="158" t="s">
        <v>546</v>
      </c>
      <c r="D34856" s="159">
        <v>786.02</v>
      </c>
    </row>
    <row r="34857" spans="3:4" ht="15" hidden="1" customHeight="1" x14ac:dyDescent="0.25">
      <c r="C34857" s="160" t="s">
        <v>543</v>
      </c>
      <c r="D34857" s="161">
        <v>544.76</v>
      </c>
    </row>
    <row r="34858" spans="3:4" ht="15" hidden="1" customHeight="1" x14ac:dyDescent="0.25">
      <c r="C34858" s="158" t="s">
        <v>548</v>
      </c>
      <c r="D34858" s="159">
        <v>1216.6400000000001</v>
      </c>
    </row>
    <row r="34859" spans="3:4" ht="15" hidden="1" customHeight="1" x14ac:dyDescent="0.25">
      <c r="C34859" s="160" t="s">
        <v>550</v>
      </c>
      <c r="D34859" s="161">
        <v>988.09</v>
      </c>
    </row>
    <row r="34860" spans="3:4" ht="15" hidden="1" customHeight="1" x14ac:dyDescent="0.25">
      <c r="C34860" s="158" t="s">
        <v>553</v>
      </c>
      <c r="D34860" s="159">
        <v>122.21</v>
      </c>
    </row>
    <row r="34861" spans="3:4" ht="15" hidden="1" customHeight="1" x14ac:dyDescent="0.25">
      <c r="C34861" s="160" t="s">
        <v>307</v>
      </c>
      <c r="D34861" s="161">
        <v>221.78</v>
      </c>
    </row>
    <row r="34862" spans="3:4" ht="15" hidden="1" customHeight="1" x14ac:dyDescent="0.25">
      <c r="C34862" s="158" t="s">
        <v>557</v>
      </c>
      <c r="D34862" s="159">
        <v>40.159999999999997</v>
      </c>
    </row>
    <row r="34863" spans="3:4" ht="15" hidden="1" customHeight="1" x14ac:dyDescent="0.25">
      <c r="C34863" s="160" t="s">
        <v>544</v>
      </c>
      <c r="D34863" s="161">
        <v>176.01</v>
      </c>
    </row>
    <row r="34864" spans="3:4" ht="15" hidden="1" customHeight="1" x14ac:dyDescent="0.25">
      <c r="C34864" s="158" t="s">
        <v>308</v>
      </c>
      <c r="D34864" s="159">
        <v>780.81</v>
      </c>
    </row>
    <row r="34865" spans="3:4" ht="15" hidden="1" customHeight="1" x14ac:dyDescent="0.25">
      <c r="C34865" s="160" t="s">
        <v>546</v>
      </c>
      <c r="D34865" s="161">
        <v>581.94000000000005</v>
      </c>
    </row>
    <row r="34866" spans="3:4" ht="15" hidden="1" customHeight="1" x14ac:dyDescent="0.25">
      <c r="C34866" s="158" t="s">
        <v>312</v>
      </c>
      <c r="D34866" s="159">
        <v>912.12</v>
      </c>
    </row>
    <row r="34867" spans="3:4" ht="15" hidden="1" customHeight="1" x14ac:dyDescent="0.25">
      <c r="C34867" s="160" t="s">
        <v>543</v>
      </c>
      <c r="D34867" s="161">
        <v>676.67</v>
      </c>
    </row>
    <row r="34868" spans="3:4" ht="15" hidden="1" customHeight="1" x14ac:dyDescent="0.25">
      <c r="C34868" s="158" t="s">
        <v>308</v>
      </c>
      <c r="D34868" s="159">
        <v>474.56</v>
      </c>
    </row>
    <row r="34869" spans="3:4" ht="15" hidden="1" customHeight="1" x14ac:dyDescent="0.25">
      <c r="C34869" s="160" t="s">
        <v>541</v>
      </c>
      <c r="D34869" s="161">
        <v>164.29</v>
      </c>
    </row>
    <row r="34870" spans="3:4" ht="15" hidden="1" customHeight="1" x14ac:dyDescent="0.25">
      <c r="C34870" s="158" t="s">
        <v>543</v>
      </c>
      <c r="D34870" s="159">
        <v>105.13</v>
      </c>
    </row>
    <row r="34871" spans="3:4" ht="15" hidden="1" customHeight="1" x14ac:dyDescent="0.25">
      <c r="C34871" s="160" t="s">
        <v>541</v>
      </c>
      <c r="D34871" s="161">
        <v>781.18</v>
      </c>
    </row>
    <row r="34872" spans="3:4" ht="15" hidden="1" customHeight="1" x14ac:dyDescent="0.25">
      <c r="C34872" s="158" t="s">
        <v>544</v>
      </c>
      <c r="D34872" s="159">
        <v>345.47</v>
      </c>
    </row>
    <row r="34873" spans="3:4" ht="15" hidden="1" customHeight="1" x14ac:dyDescent="0.25">
      <c r="C34873" s="160" t="s">
        <v>543</v>
      </c>
      <c r="D34873" s="161">
        <v>743.07</v>
      </c>
    </row>
    <row r="34874" spans="3:4" ht="15" hidden="1" customHeight="1" x14ac:dyDescent="0.25">
      <c r="C34874" s="158" t="s">
        <v>549</v>
      </c>
      <c r="D34874" s="159">
        <v>534.66999999999996</v>
      </c>
    </row>
    <row r="34875" spans="3:4" ht="15" hidden="1" customHeight="1" x14ac:dyDescent="0.25">
      <c r="C34875" s="160" t="s">
        <v>551</v>
      </c>
      <c r="D34875" s="161">
        <v>332.51</v>
      </c>
    </row>
    <row r="34876" spans="3:4" ht="15" hidden="1" customHeight="1" x14ac:dyDescent="0.25">
      <c r="C34876" s="158" t="s">
        <v>554</v>
      </c>
      <c r="D34876" s="159">
        <v>61.58</v>
      </c>
    </row>
    <row r="34877" spans="3:4" ht="15" hidden="1" customHeight="1" x14ac:dyDescent="0.25">
      <c r="C34877" s="160" t="s">
        <v>555</v>
      </c>
      <c r="D34877" s="161">
        <v>701.81</v>
      </c>
    </row>
    <row r="34878" spans="3:4" ht="15" hidden="1" customHeight="1" x14ac:dyDescent="0.25">
      <c r="C34878" s="158" t="s">
        <v>554</v>
      </c>
      <c r="D34878" s="159">
        <v>1108.45</v>
      </c>
    </row>
    <row r="34879" spans="3:4" ht="15" hidden="1" customHeight="1" x14ac:dyDescent="0.25">
      <c r="C34879" s="160" t="s">
        <v>312</v>
      </c>
      <c r="D34879" s="161">
        <v>617.01</v>
      </c>
    </row>
    <row r="34880" spans="3:4" ht="15" hidden="1" customHeight="1" x14ac:dyDescent="0.25">
      <c r="C34880" s="158" t="s">
        <v>553</v>
      </c>
      <c r="D34880" s="159">
        <v>1076.6099999999999</v>
      </c>
    </row>
    <row r="34881" spans="3:4" ht="15" hidden="1" customHeight="1" x14ac:dyDescent="0.25">
      <c r="C34881" s="160" t="s">
        <v>555</v>
      </c>
      <c r="D34881" s="161">
        <v>657.29</v>
      </c>
    </row>
    <row r="34882" spans="3:4" ht="15" hidden="1" customHeight="1" x14ac:dyDescent="0.25">
      <c r="C34882" s="158" t="s">
        <v>550</v>
      </c>
      <c r="D34882" s="159">
        <v>294.61</v>
      </c>
    </row>
    <row r="34883" spans="3:4" ht="15" hidden="1" customHeight="1" x14ac:dyDescent="0.25">
      <c r="C34883" s="160" t="s">
        <v>309</v>
      </c>
      <c r="D34883" s="161">
        <v>594.64</v>
      </c>
    </row>
    <row r="34884" spans="3:4" ht="15" hidden="1" customHeight="1" x14ac:dyDescent="0.25">
      <c r="C34884" s="158" t="s">
        <v>548</v>
      </c>
      <c r="D34884" s="159">
        <v>227.6</v>
      </c>
    </row>
    <row r="34885" spans="3:4" ht="15" hidden="1" customHeight="1" x14ac:dyDescent="0.25">
      <c r="C34885" s="160" t="s">
        <v>558</v>
      </c>
      <c r="D34885" s="161">
        <v>243.61</v>
      </c>
    </row>
    <row r="34886" spans="3:4" ht="15" hidden="1" customHeight="1" x14ac:dyDescent="0.25">
      <c r="C34886" s="158" t="s">
        <v>553</v>
      </c>
      <c r="D34886" s="159">
        <v>184.15</v>
      </c>
    </row>
    <row r="34887" spans="3:4" ht="15" hidden="1" customHeight="1" x14ac:dyDescent="0.25">
      <c r="C34887" s="160" t="s">
        <v>542</v>
      </c>
      <c r="D34887" s="161">
        <v>1267.95</v>
      </c>
    </row>
    <row r="34888" spans="3:4" ht="15" hidden="1" customHeight="1" x14ac:dyDescent="0.25">
      <c r="C34888" s="158" t="s">
        <v>539</v>
      </c>
      <c r="D34888" s="159">
        <v>287.87</v>
      </c>
    </row>
    <row r="34889" spans="3:4" ht="15" hidden="1" customHeight="1" x14ac:dyDescent="0.25">
      <c r="C34889" s="160" t="s">
        <v>548</v>
      </c>
      <c r="D34889" s="161">
        <v>772.62</v>
      </c>
    </row>
    <row r="34890" spans="3:4" ht="15" hidden="1" customHeight="1" x14ac:dyDescent="0.25">
      <c r="C34890" s="158" t="s">
        <v>553</v>
      </c>
      <c r="D34890" s="159">
        <v>136.46</v>
      </c>
    </row>
    <row r="34891" spans="3:4" ht="15" hidden="1" customHeight="1" x14ac:dyDescent="0.25">
      <c r="C34891" s="160" t="s">
        <v>553</v>
      </c>
      <c r="D34891" s="161">
        <v>173.84</v>
      </c>
    </row>
    <row r="34892" spans="3:4" ht="15" hidden="1" customHeight="1" x14ac:dyDescent="0.25">
      <c r="C34892" s="158" t="s">
        <v>541</v>
      </c>
      <c r="D34892" s="159">
        <v>491.41</v>
      </c>
    </row>
    <row r="34893" spans="3:4" ht="15" hidden="1" customHeight="1" x14ac:dyDescent="0.25">
      <c r="C34893" s="160" t="s">
        <v>552</v>
      </c>
      <c r="D34893" s="161">
        <v>836.44</v>
      </c>
    </row>
    <row r="34894" spans="3:4" ht="15" hidden="1" customHeight="1" x14ac:dyDescent="0.25">
      <c r="C34894" s="158" t="s">
        <v>309</v>
      </c>
      <c r="D34894" s="159">
        <v>1123.46</v>
      </c>
    </row>
    <row r="34895" spans="3:4" ht="15" hidden="1" customHeight="1" x14ac:dyDescent="0.25">
      <c r="C34895" s="160" t="s">
        <v>312</v>
      </c>
      <c r="D34895" s="161">
        <v>1017.82</v>
      </c>
    </row>
    <row r="34896" spans="3:4" ht="15" hidden="1" customHeight="1" x14ac:dyDescent="0.25">
      <c r="C34896" s="158" t="s">
        <v>307</v>
      </c>
      <c r="D34896" s="159">
        <v>393.69</v>
      </c>
    </row>
    <row r="34897" spans="3:4" ht="15" hidden="1" customHeight="1" x14ac:dyDescent="0.25">
      <c r="C34897" s="160" t="s">
        <v>558</v>
      </c>
      <c r="D34897" s="161">
        <v>455.72</v>
      </c>
    </row>
    <row r="34898" spans="3:4" ht="15" hidden="1" customHeight="1" x14ac:dyDescent="0.25">
      <c r="C34898" s="158" t="s">
        <v>543</v>
      </c>
      <c r="D34898" s="159">
        <v>867.29</v>
      </c>
    </row>
    <row r="34899" spans="3:4" ht="15" hidden="1" customHeight="1" x14ac:dyDescent="0.25">
      <c r="C34899" s="160" t="s">
        <v>541</v>
      </c>
      <c r="D34899" s="161">
        <v>767.11</v>
      </c>
    </row>
    <row r="34900" spans="3:4" ht="15" hidden="1" customHeight="1" x14ac:dyDescent="0.25">
      <c r="C34900" s="158" t="s">
        <v>558</v>
      </c>
      <c r="D34900" s="159">
        <v>591.98</v>
      </c>
    </row>
    <row r="34901" spans="3:4" ht="15" hidden="1" customHeight="1" x14ac:dyDescent="0.25">
      <c r="C34901" s="160" t="s">
        <v>542</v>
      </c>
      <c r="D34901" s="161">
        <v>1162.57</v>
      </c>
    </row>
    <row r="34902" spans="3:4" ht="15" hidden="1" customHeight="1" x14ac:dyDescent="0.25">
      <c r="C34902" s="158" t="s">
        <v>552</v>
      </c>
      <c r="D34902" s="159">
        <v>417.84</v>
      </c>
    </row>
    <row r="34903" spans="3:4" ht="15" hidden="1" customHeight="1" x14ac:dyDescent="0.25">
      <c r="C34903" s="160" t="s">
        <v>540</v>
      </c>
      <c r="D34903" s="161">
        <v>254.34</v>
      </c>
    </row>
    <row r="34904" spans="3:4" ht="15" hidden="1" customHeight="1" x14ac:dyDescent="0.25">
      <c r="C34904" s="158" t="s">
        <v>539</v>
      </c>
      <c r="D34904" s="159">
        <v>813.48</v>
      </c>
    </row>
    <row r="34905" spans="3:4" ht="15" hidden="1" customHeight="1" x14ac:dyDescent="0.25">
      <c r="C34905" s="160" t="s">
        <v>552</v>
      </c>
      <c r="D34905" s="161">
        <v>677.58</v>
      </c>
    </row>
    <row r="34906" spans="3:4" ht="15" hidden="1" customHeight="1" x14ac:dyDescent="0.25">
      <c r="C34906" s="158" t="s">
        <v>542</v>
      </c>
      <c r="D34906" s="159">
        <v>956.38</v>
      </c>
    </row>
    <row r="34907" spans="3:4" ht="15" hidden="1" customHeight="1" x14ac:dyDescent="0.25">
      <c r="C34907" s="160" t="s">
        <v>543</v>
      </c>
      <c r="D34907" s="161">
        <v>520.54</v>
      </c>
    </row>
    <row r="34908" spans="3:4" ht="15" hidden="1" customHeight="1" x14ac:dyDescent="0.25">
      <c r="C34908" s="158" t="s">
        <v>309</v>
      </c>
      <c r="D34908" s="159">
        <v>344.16</v>
      </c>
    </row>
    <row r="34909" spans="3:4" ht="15" hidden="1" customHeight="1" x14ac:dyDescent="0.25">
      <c r="C34909" s="160" t="s">
        <v>539</v>
      </c>
      <c r="D34909" s="161">
        <v>294.06</v>
      </c>
    </row>
    <row r="34910" spans="3:4" ht="15" hidden="1" customHeight="1" x14ac:dyDescent="0.25">
      <c r="C34910" s="158" t="s">
        <v>546</v>
      </c>
      <c r="D34910" s="159">
        <v>908.54</v>
      </c>
    </row>
    <row r="34911" spans="3:4" ht="15" hidden="1" customHeight="1" x14ac:dyDescent="0.25">
      <c r="C34911" s="160" t="s">
        <v>547</v>
      </c>
      <c r="D34911" s="161">
        <v>583.38</v>
      </c>
    </row>
    <row r="34912" spans="3:4" ht="15" hidden="1" customHeight="1" x14ac:dyDescent="0.25">
      <c r="C34912" s="158" t="s">
        <v>539</v>
      </c>
      <c r="D34912" s="159">
        <v>391.85</v>
      </c>
    </row>
    <row r="34913" spans="3:4" ht="15" hidden="1" customHeight="1" x14ac:dyDescent="0.25">
      <c r="C34913" s="160" t="s">
        <v>553</v>
      </c>
      <c r="D34913" s="161">
        <v>141.38999999999999</v>
      </c>
    </row>
    <row r="34914" spans="3:4" ht="15" hidden="1" customHeight="1" x14ac:dyDescent="0.25">
      <c r="C34914" s="158" t="s">
        <v>555</v>
      </c>
      <c r="D34914" s="159">
        <v>1221.94</v>
      </c>
    </row>
    <row r="34915" spans="3:4" ht="15" hidden="1" customHeight="1" x14ac:dyDescent="0.25">
      <c r="C34915" s="160" t="s">
        <v>546</v>
      </c>
      <c r="D34915" s="161">
        <v>1148.54</v>
      </c>
    </row>
    <row r="34916" spans="3:4" ht="15" hidden="1" customHeight="1" x14ac:dyDescent="0.25">
      <c r="C34916" s="158" t="s">
        <v>551</v>
      </c>
      <c r="D34916" s="159">
        <v>901.79</v>
      </c>
    </row>
    <row r="34917" spans="3:4" ht="15" hidden="1" customHeight="1" x14ac:dyDescent="0.25">
      <c r="C34917" s="160" t="s">
        <v>307</v>
      </c>
      <c r="D34917" s="161">
        <v>641.38</v>
      </c>
    </row>
    <row r="34918" spans="3:4" ht="15" hidden="1" customHeight="1" x14ac:dyDescent="0.25">
      <c r="C34918" s="158" t="s">
        <v>542</v>
      </c>
      <c r="D34918" s="159">
        <v>842.71</v>
      </c>
    </row>
    <row r="34919" spans="3:4" ht="15" hidden="1" customHeight="1" x14ac:dyDescent="0.25">
      <c r="C34919" s="160" t="s">
        <v>551</v>
      </c>
      <c r="D34919" s="161">
        <v>817.96</v>
      </c>
    </row>
    <row r="34920" spans="3:4" ht="15" hidden="1" customHeight="1" x14ac:dyDescent="0.25">
      <c r="C34920" s="158" t="s">
        <v>552</v>
      </c>
      <c r="D34920" s="159">
        <v>730.67</v>
      </c>
    </row>
    <row r="34921" spans="3:4" ht="15" hidden="1" customHeight="1" x14ac:dyDescent="0.25">
      <c r="C34921" s="160" t="s">
        <v>308</v>
      </c>
      <c r="D34921" s="161">
        <v>1035.3699999999999</v>
      </c>
    </row>
    <row r="34922" spans="3:4" ht="15" hidden="1" customHeight="1" x14ac:dyDescent="0.25">
      <c r="C34922" s="158" t="s">
        <v>548</v>
      </c>
      <c r="D34922" s="159">
        <v>582.24</v>
      </c>
    </row>
    <row r="34923" spans="3:4" ht="15" hidden="1" customHeight="1" x14ac:dyDescent="0.25">
      <c r="C34923" s="160" t="s">
        <v>547</v>
      </c>
      <c r="D34923" s="161">
        <v>636.03</v>
      </c>
    </row>
    <row r="34924" spans="3:4" ht="15" hidden="1" customHeight="1" x14ac:dyDescent="0.25">
      <c r="C34924" s="158" t="s">
        <v>546</v>
      </c>
      <c r="D34924" s="159">
        <v>316.89999999999998</v>
      </c>
    </row>
    <row r="34925" spans="3:4" ht="15" hidden="1" customHeight="1" x14ac:dyDescent="0.25">
      <c r="C34925" s="160" t="s">
        <v>555</v>
      </c>
      <c r="D34925" s="161">
        <v>88.54</v>
      </c>
    </row>
    <row r="34926" spans="3:4" ht="15" hidden="1" customHeight="1" x14ac:dyDescent="0.25">
      <c r="C34926" s="158" t="s">
        <v>551</v>
      </c>
      <c r="D34926" s="159">
        <v>276.22000000000003</v>
      </c>
    </row>
    <row r="34927" spans="3:4" ht="15" hidden="1" customHeight="1" x14ac:dyDescent="0.25">
      <c r="C34927" s="160" t="s">
        <v>547</v>
      </c>
      <c r="D34927" s="161">
        <v>1111.95</v>
      </c>
    </row>
    <row r="34928" spans="3:4" ht="15" hidden="1" customHeight="1" x14ac:dyDescent="0.25">
      <c r="C34928" s="158" t="s">
        <v>552</v>
      </c>
      <c r="D34928" s="159">
        <v>457.73</v>
      </c>
    </row>
    <row r="34929" spans="3:4" ht="15" hidden="1" customHeight="1" x14ac:dyDescent="0.25">
      <c r="C34929" s="160" t="s">
        <v>549</v>
      </c>
      <c r="D34929" s="161">
        <v>403.79</v>
      </c>
    </row>
    <row r="34930" spans="3:4" ht="15" hidden="1" customHeight="1" x14ac:dyDescent="0.25">
      <c r="C34930" s="158" t="s">
        <v>541</v>
      </c>
      <c r="D34930" s="159">
        <v>894.44</v>
      </c>
    </row>
    <row r="34931" spans="3:4" ht="15" hidden="1" customHeight="1" x14ac:dyDescent="0.25">
      <c r="C34931" s="160" t="s">
        <v>552</v>
      </c>
      <c r="D34931" s="161">
        <v>607.96</v>
      </c>
    </row>
    <row r="34932" spans="3:4" ht="15" hidden="1" customHeight="1" x14ac:dyDescent="0.25">
      <c r="C34932" s="158" t="s">
        <v>312</v>
      </c>
      <c r="D34932" s="159">
        <v>564.59</v>
      </c>
    </row>
    <row r="34933" spans="3:4" ht="15" hidden="1" customHeight="1" x14ac:dyDescent="0.25">
      <c r="C34933" s="160" t="s">
        <v>547</v>
      </c>
      <c r="D34933" s="161">
        <v>565.69000000000005</v>
      </c>
    </row>
    <row r="34934" spans="3:4" ht="15" hidden="1" customHeight="1" x14ac:dyDescent="0.25">
      <c r="C34934" s="158" t="s">
        <v>558</v>
      </c>
      <c r="D34934" s="159">
        <v>986.34</v>
      </c>
    </row>
    <row r="34935" spans="3:4" ht="15" hidden="1" customHeight="1" x14ac:dyDescent="0.25">
      <c r="C34935" s="160" t="s">
        <v>544</v>
      </c>
      <c r="D34935" s="161">
        <v>767.87</v>
      </c>
    </row>
    <row r="34936" spans="3:4" ht="15" hidden="1" customHeight="1" x14ac:dyDescent="0.25">
      <c r="C34936" s="158" t="s">
        <v>547</v>
      </c>
      <c r="D34936" s="159">
        <v>687</v>
      </c>
    </row>
    <row r="34937" spans="3:4" ht="15" hidden="1" customHeight="1" x14ac:dyDescent="0.25">
      <c r="C34937" s="160" t="s">
        <v>546</v>
      </c>
      <c r="D34937" s="161">
        <v>665.73</v>
      </c>
    </row>
    <row r="34938" spans="3:4" ht="15" hidden="1" customHeight="1" x14ac:dyDescent="0.25">
      <c r="C34938" s="158" t="s">
        <v>307</v>
      </c>
      <c r="D34938" s="159">
        <v>406.53</v>
      </c>
    </row>
    <row r="34939" spans="3:4" ht="15" hidden="1" customHeight="1" x14ac:dyDescent="0.25">
      <c r="C34939" s="160" t="s">
        <v>547</v>
      </c>
      <c r="D34939" s="161">
        <v>327.35000000000002</v>
      </c>
    </row>
    <row r="34940" spans="3:4" ht="15" hidden="1" customHeight="1" x14ac:dyDescent="0.25">
      <c r="C34940" s="158" t="s">
        <v>308</v>
      </c>
      <c r="D34940" s="159">
        <v>877.05</v>
      </c>
    </row>
    <row r="34941" spans="3:4" ht="15" hidden="1" customHeight="1" x14ac:dyDescent="0.25">
      <c r="C34941" s="160" t="s">
        <v>543</v>
      </c>
      <c r="D34941" s="161">
        <v>1176.3699999999999</v>
      </c>
    </row>
    <row r="34942" spans="3:4" ht="15" hidden="1" customHeight="1" x14ac:dyDescent="0.25">
      <c r="C34942" s="158" t="s">
        <v>551</v>
      </c>
      <c r="D34942" s="159">
        <v>806.82</v>
      </c>
    </row>
    <row r="34943" spans="3:4" ht="15" hidden="1" customHeight="1" x14ac:dyDescent="0.25">
      <c r="C34943" s="160" t="s">
        <v>540</v>
      </c>
      <c r="D34943" s="161">
        <v>455.41</v>
      </c>
    </row>
    <row r="34944" spans="3:4" ht="15" hidden="1" customHeight="1" x14ac:dyDescent="0.25">
      <c r="C34944" s="158" t="s">
        <v>539</v>
      </c>
      <c r="D34944" s="159">
        <v>941.15</v>
      </c>
    </row>
    <row r="34945" spans="3:4" ht="15" hidden="1" customHeight="1" x14ac:dyDescent="0.25">
      <c r="C34945" s="160" t="s">
        <v>541</v>
      </c>
      <c r="D34945" s="161">
        <v>31.59</v>
      </c>
    </row>
    <row r="34946" spans="3:4" ht="15" hidden="1" customHeight="1" x14ac:dyDescent="0.25">
      <c r="C34946" s="158" t="s">
        <v>548</v>
      </c>
      <c r="D34946" s="159">
        <v>83.8</v>
      </c>
    </row>
    <row r="34947" spans="3:4" ht="15" hidden="1" customHeight="1" x14ac:dyDescent="0.25">
      <c r="C34947" s="160" t="s">
        <v>539</v>
      </c>
      <c r="D34947" s="161">
        <v>1160.54</v>
      </c>
    </row>
    <row r="34948" spans="3:4" ht="15" hidden="1" customHeight="1" x14ac:dyDescent="0.25">
      <c r="C34948" s="158" t="s">
        <v>542</v>
      </c>
      <c r="D34948" s="159">
        <v>359.68</v>
      </c>
    </row>
    <row r="34949" spans="3:4" ht="15" hidden="1" customHeight="1" x14ac:dyDescent="0.25">
      <c r="C34949" s="160" t="s">
        <v>540</v>
      </c>
      <c r="D34949" s="161">
        <v>784.53</v>
      </c>
    </row>
    <row r="34950" spans="3:4" ht="15" hidden="1" customHeight="1" x14ac:dyDescent="0.25">
      <c r="C34950" s="158" t="s">
        <v>547</v>
      </c>
      <c r="D34950" s="159">
        <v>861.19</v>
      </c>
    </row>
    <row r="34951" spans="3:4" ht="15" hidden="1" customHeight="1" x14ac:dyDescent="0.25">
      <c r="C34951" s="160" t="s">
        <v>548</v>
      </c>
      <c r="D34951" s="161">
        <v>578.88</v>
      </c>
    </row>
    <row r="34952" spans="3:4" ht="15" hidden="1" customHeight="1" x14ac:dyDescent="0.25">
      <c r="C34952" s="158" t="s">
        <v>549</v>
      </c>
      <c r="D34952" s="159">
        <v>202.44</v>
      </c>
    </row>
    <row r="34953" spans="3:4" ht="15" hidden="1" customHeight="1" x14ac:dyDescent="0.25">
      <c r="C34953" s="160" t="s">
        <v>543</v>
      </c>
      <c r="D34953" s="161">
        <v>1083.24</v>
      </c>
    </row>
    <row r="34954" spans="3:4" ht="15" hidden="1" customHeight="1" x14ac:dyDescent="0.25">
      <c r="C34954" s="158" t="s">
        <v>543</v>
      </c>
      <c r="D34954" s="159">
        <v>269.08</v>
      </c>
    </row>
    <row r="34955" spans="3:4" ht="15" hidden="1" customHeight="1" x14ac:dyDescent="0.25">
      <c r="C34955" s="160" t="s">
        <v>546</v>
      </c>
      <c r="D34955" s="161">
        <v>641.29</v>
      </c>
    </row>
    <row r="34956" spans="3:4" ht="15" hidden="1" customHeight="1" x14ac:dyDescent="0.25">
      <c r="C34956" s="158" t="s">
        <v>551</v>
      </c>
      <c r="D34956" s="159">
        <v>625.96</v>
      </c>
    </row>
    <row r="34957" spans="3:4" ht="15" hidden="1" customHeight="1" x14ac:dyDescent="0.25">
      <c r="C34957" s="160" t="s">
        <v>539</v>
      </c>
      <c r="D34957" s="161">
        <v>593.24</v>
      </c>
    </row>
    <row r="34958" spans="3:4" ht="15" hidden="1" customHeight="1" x14ac:dyDescent="0.25">
      <c r="C34958" s="158" t="s">
        <v>556</v>
      </c>
      <c r="D34958" s="159">
        <v>98.1</v>
      </c>
    </row>
    <row r="34959" spans="3:4" ht="15" hidden="1" customHeight="1" x14ac:dyDescent="0.25">
      <c r="C34959" s="160" t="s">
        <v>307</v>
      </c>
      <c r="D34959" s="161">
        <v>90.65</v>
      </c>
    </row>
    <row r="34960" spans="3:4" ht="15" hidden="1" customHeight="1" x14ac:dyDescent="0.25">
      <c r="C34960" s="158" t="s">
        <v>556</v>
      </c>
      <c r="D34960" s="159">
        <v>172.68</v>
      </c>
    </row>
    <row r="34961" spans="3:4" ht="15" hidden="1" customHeight="1" x14ac:dyDescent="0.25">
      <c r="C34961" s="160" t="s">
        <v>539</v>
      </c>
      <c r="D34961" s="161">
        <v>764.49</v>
      </c>
    </row>
    <row r="34962" spans="3:4" ht="15" hidden="1" customHeight="1" x14ac:dyDescent="0.25">
      <c r="C34962" s="158" t="s">
        <v>544</v>
      </c>
      <c r="D34962" s="159">
        <v>1226.18</v>
      </c>
    </row>
    <row r="34963" spans="3:4" ht="15" hidden="1" customHeight="1" x14ac:dyDescent="0.25">
      <c r="C34963" s="160" t="s">
        <v>540</v>
      </c>
      <c r="D34963" s="161">
        <v>174.43</v>
      </c>
    </row>
    <row r="34964" spans="3:4" ht="15" hidden="1" customHeight="1" x14ac:dyDescent="0.25">
      <c r="C34964" s="158" t="s">
        <v>558</v>
      </c>
      <c r="D34964" s="159">
        <v>365.17</v>
      </c>
    </row>
    <row r="34965" spans="3:4" ht="15" hidden="1" customHeight="1" x14ac:dyDescent="0.25">
      <c r="C34965" s="160" t="s">
        <v>307</v>
      </c>
      <c r="D34965" s="161">
        <v>498.94</v>
      </c>
    </row>
    <row r="34966" spans="3:4" ht="15" hidden="1" customHeight="1" x14ac:dyDescent="0.25">
      <c r="C34966" s="158" t="s">
        <v>539</v>
      </c>
      <c r="D34966" s="159">
        <v>515.62</v>
      </c>
    </row>
    <row r="34967" spans="3:4" ht="15" hidden="1" customHeight="1" x14ac:dyDescent="0.25">
      <c r="C34967" s="160" t="s">
        <v>545</v>
      </c>
      <c r="D34967" s="161">
        <v>253.69</v>
      </c>
    </row>
    <row r="34968" spans="3:4" ht="15" hidden="1" customHeight="1" x14ac:dyDescent="0.25">
      <c r="C34968" s="158" t="s">
        <v>543</v>
      </c>
      <c r="D34968" s="159">
        <v>412.32</v>
      </c>
    </row>
    <row r="34969" spans="3:4" ht="15" hidden="1" customHeight="1" x14ac:dyDescent="0.25">
      <c r="C34969" s="160" t="s">
        <v>312</v>
      </c>
      <c r="D34969" s="161">
        <v>753.43</v>
      </c>
    </row>
    <row r="34970" spans="3:4" ht="15" hidden="1" customHeight="1" x14ac:dyDescent="0.25">
      <c r="C34970" s="158" t="s">
        <v>551</v>
      </c>
      <c r="D34970" s="159">
        <v>1243.45</v>
      </c>
    </row>
    <row r="34971" spans="3:4" ht="15" hidden="1" customHeight="1" x14ac:dyDescent="0.25">
      <c r="C34971" s="160" t="s">
        <v>542</v>
      </c>
      <c r="D34971" s="161">
        <v>788.59</v>
      </c>
    </row>
    <row r="34972" spans="3:4" ht="15" hidden="1" customHeight="1" x14ac:dyDescent="0.25">
      <c r="C34972" s="158" t="s">
        <v>546</v>
      </c>
      <c r="D34972" s="159">
        <v>764.41</v>
      </c>
    </row>
    <row r="34973" spans="3:4" ht="15" hidden="1" customHeight="1" x14ac:dyDescent="0.25">
      <c r="C34973" s="160" t="s">
        <v>542</v>
      </c>
      <c r="D34973" s="161">
        <v>285.74</v>
      </c>
    </row>
    <row r="34974" spans="3:4" ht="15" hidden="1" customHeight="1" x14ac:dyDescent="0.25">
      <c r="C34974" s="158" t="s">
        <v>547</v>
      </c>
      <c r="D34974" s="159">
        <v>503.05</v>
      </c>
    </row>
    <row r="34975" spans="3:4" ht="15" hidden="1" customHeight="1" x14ac:dyDescent="0.25">
      <c r="C34975" s="160" t="s">
        <v>309</v>
      </c>
      <c r="D34975" s="161">
        <v>306.25</v>
      </c>
    </row>
    <row r="34976" spans="3:4" ht="15" hidden="1" customHeight="1" x14ac:dyDescent="0.25">
      <c r="C34976" s="158" t="s">
        <v>543</v>
      </c>
      <c r="D34976" s="159">
        <v>546.96</v>
      </c>
    </row>
    <row r="34977" spans="3:4" ht="15" hidden="1" customHeight="1" x14ac:dyDescent="0.25">
      <c r="C34977" s="160" t="s">
        <v>550</v>
      </c>
      <c r="D34977" s="161">
        <v>1205.1300000000001</v>
      </c>
    </row>
    <row r="34978" spans="3:4" ht="15" hidden="1" customHeight="1" x14ac:dyDescent="0.25">
      <c r="C34978" s="158" t="s">
        <v>549</v>
      </c>
      <c r="D34978" s="159">
        <v>409.46</v>
      </c>
    </row>
    <row r="34979" spans="3:4" ht="15" hidden="1" customHeight="1" x14ac:dyDescent="0.25">
      <c r="C34979" s="160" t="s">
        <v>553</v>
      </c>
      <c r="D34979" s="161">
        <v>925.25</v>
      </c>
    </row>
    <row r="34980" spans="3:4" ht="15" hidden="1" customHeight="1" x14ac:dyDescent="0.25">
      <c r="C34980" s="158" t="s">
        <v>540</v>
      </c>
      <c r="D34980" s="159">
        <v>1048.04</v>
      </c>
    </row>
    <row r="34981" spans="3:4" ht="15" hidden="1" customHeight="1" x14ac:dyDescent="0.25">
      <c r="C34981" s="160" t="s">
        <v>553</v>
      </c>
      <c r="D34981" s="161">
        <v>1229.23</v>
      </c>
    </row>
    <row r="34982" spans="3:4" ht="15" hidden="1" customHeight="1" x14ac:dyDescent="0.25">
      <c r="C34982" s="158" t="s">
        <v>309</v>
      </c>
      <c r="D34982" s="159">
        <v>633.77</v>
      </c>
    </row>
    <row r="34983" spans="3:4" ht="15" hidden="1" customHeight="1" x14ac:dyDescent="0.25">
      <c r="C34983" s="160" t="s">
        <v>549</v>
      </c>
      <c r="D34983" s="161">
        <v>1110.8699999999999</v>
      </c>
    </row>
    <row r="34984" spans="3:4" ht="15" hidden="1" customHeight="1" x14ac:dyDescent="0.25">
      <c r="C34984" s="158" t="s">
        <v>555</v>
      </c>
      <c r="D34984" s="159">
        <v>1219.6400000000001</v>
      </c>
    </row>
    <row r="34985" spans="3:4" ht="15" hidden="1" customHeight="1" x14ac:dyDescent="0.25">
      <c r="C34985" s="160" t="s">
        <v>540</v>
      </c>
      <c r="D34985" s="161">
        <v>439.09</v>
      </c>
    </row>
    <row r="34986" spans="3:4" ht="15" hidden="1" customHeight="1" x14ac:dyDescent="0.25">
      <c r="C34986" s="158" t="s">
        <v>546</v>
      </c>
      <c r="D34986" s="159">
        <v>1139.97</v>
      </c>
    </row>
    <row r="34987" spans="3:4" ht="15" hidden="1" customHeight="1" x14ac:dyDescent="0.25">
      <c r="C34987" s="160" t="s">
        <v>308</v>
      </c>
      <c r="D34987" s="161">
        <v>658.38</v>
      </c>
    </row>
    <row r="34988" spans="3:4" ht="15" hidden="1" customHeight="1" x14ac:dyDescent="0.25">
      <c r="C34988" s="158" t="s">
        <v>542</v>
      </c>
      <c r="D34988" s="159">
        <v>1165.1600000000001</v>
      </c>
    </row>
    <row r="34989" spans="3:4" ht="15" hidden="1" customHeight="1" x14ac:dyDescent="0.25">
      <c r="C34989" s="160" t="s">
        <v>551</v>
      </c>
      <c r="D34989" s="161">
        <v>500.64</v>
      </c>
    </row>
    <row r="34990" spans="3:4" ht="15" hidden="1" customHeight="1" x14ac:dyDescent="0.25">
      <c r="C34990" s="158" t="s">
        <v>540</v>
      </c>
      <c r="D34990" s="159">
        <v>743.6</v>
      </c>
    </row>
    <row r="34991" spans="3:4" ht="15" hidden="1" customHeight="1" x14ac:dyDescent="0.25">
      <c r="C34991" s="160" t="s">
        <v>550</v>
      </c>
      <c r="D34991" s="161">
        <v>10.1</v>
      </c>
    </row>
    <row r="34992" spans="3:4" ht="15" hidden="1" customHeight="1" x14ac:dyDescent="0.25">
      <c r="C34992" s="158" t="s">
        <v>540</v>
      </c>
      <c r="D34992" s="159">
        <v>390.55</v>
      </c>
    </row>
    <row r="34993" spans="3:4" ht="15" hidden="1" customHeight="1" x14ac:dyDescent="0.25">
      <c r="C34993" s="160" t="s">
        <v>551</v>
      </c>
      <c r="D34993" s="161">
        <v>104.5</v>
      </c>
    </row>
    <row r="34994" spans="3:4" ht="15" hidden="1" customHeight="1" x14ac:dyDescent="0.25">
      <c r="C34994" s="158" t="s">
        <v>545</v>
      </c>
      <c r="D34994" s="159">
        <v>884.63</v>
      </c>
    </row>
    <row r="34995" spans="3:4" ht="15" hidden="1" customHeight="1" x14ac:dyDescent="0.25">
      <c r="C34995" s="160" t="s">
        <v>540</v>
      </c>
      <c r="D34995" s="161">
        <v>674.64</v>
      </c>
    </row>
    <row r="34996" spans="3:4" ht="15" hidden="1" customHeight="1" x14ac:dyDescent="0.25">
      <c r="C34996" s="158" t="s">
        <v>543</v>
      </c>
      <c r="D34996" s="159">
        <v>458.1</v>
      </c>
    </row>
    <row r="34997" spans="3:4" ht="15" hidden="1" customHeight="1" x14ac:dyDescent="0.25">
      <c r="C34997" s="160" t="s">
        <v>558</v>
      </c>
      <c r="D34997" s="161">
        <v>498.25</v>
      </c>
    </row>
    <row r="34998" spans="3:4" ht="15" hidden="1" customHeight="1" x14ac:dyDescent="0.25">
      <c r="C34998" s="158" t="s">
        <v>551</v>
      </c>
      <c r="D34998" s="159">
        <v>477.52</v>
      </c>
    </row>
    <row r="34999" spans="3:4" ht="15" hidden="1" customHeight="1" x14ac:dyDescent="0.25">
      <c r="C34999" s="160" t="s">
        <v>539</v>
      </c>
      <c r="D34999" s="161">
        <v>812.89</v>
      </c>
    </row>
    <row r="35000" spans="3:4" ht="15" hidden="1" customHeight="1" x14ac:dyDescent="0.25">
      <c r="C35000" s="158" t="s">
        <v>553</v>
      </c>
      <c r="D35000" s="159">
        <v>23.98</v>
      </c>
    </row>
    <row r="35001" spans="3:4" ht="15" hidden="1" customHeight="1" x14ac:dyDescent="0.25">
      <c r="C35001" s="160" t="s">
        <v>545</v>
      </c>
      <c r="D35001" s="161">
        <v>102.51</v>
      </c>
    </row>
    <row r="35002" spans="3:4" ht="15" hidden="1" customHeight="1" x14ac:dyDescent="0.25">
      <c r="C35002" s="158" t="s">
        <v>556</v>
      </c>
      <c r="D35002" s="159">
        <v>518.51</v>
      </c>
    </row>
    <row r="35003" spans="3:4" ht="15" hidden="1" customHeight="1" x14ac:dyDescent="0.25">
      <c r="C35003" s="160" t="s">
        <v>312</v>
      </c>
      <c r="D35003" s="161">
        <v>93.51</v>
      </c>
    </row>
    <row r="35004" spans="3:4" ht="15" hidden="1" customHeight="1" x14ac:dyDescent="0.25">
      <c r="C35004" s="158" t="s">
        <v>542</v>
      </c>
      <c r="D35004" s="159">
        <v>357.73</v>
      </c>
    </row>
    <row r="35005" spans="3:4" ht="15" hidden="1" customHeight="1" x14ac:dyDescent="0.25">
      <c r="C35005" s="160" t="s">
        <v>545</v>
      </c>
      <c r="D35005" s="161">
        <v>976.06</v>
      </c>
    </row>
    <row r="35006" spans="3:4" ht="15" hidden="1" customHeight="1" x14ac:dyDescent="0.25">
      <c r="C35006" s="158" t="s">
        <v>309</v>
      </c>
      <c r="D35006" s="159">
        <v>209.21</v>
      </c>
    </row>
    <row r="35007" spans="3:4" ht="15" hidden="1" customHeight="1" x14ac:dyDescent="0.25">
      <c r="C35007" s="160" t="s">
        <v>550</v>
      </c>
      <c r="D35007" s="161">
        <v>904.36</v>
      </c>
    </row>
    <row r="35008" spans="3:4" ht="15" hidden="1" customHeight="1" x14ac:dyDescent="0.25">
      <c r="C35008" s="158" t="s">
        <v>553</v>
      </c>
      <c r="D35008" s="159">
        <v>1238.01</v>
      </c>
    </row>
    <row r="35009" spans="3:4" ht="15" hidden="1" customHeight="1" x14ac:dyDescent="0.25">
      <c r="C35009" s="160" t="s">
        <v>555</v>
      </c>
      <c r="D35009" s="161">
        <v>37.479999999999997</v>
      </c>
    </row>
    <row r="35010" spans="3:4" ht="15" hidden="1" customHeight="1" x14ac:dyDescent="0.25">
      <c r="C35010" s="158" t="s">
        <v>553</v>
      </c>
      <c r="D35010" s="159">
        <v>862.28</v>
      </c>
    </row>
    <row r="35011" spans="3:4" ht="15" hidden="1" customHeight="1" x14ac:dyDescent="0.25">
      <c r="C35011" s="160" t="s">
        <v>548</v>
      </c>
      <c r="D35011" s="161">
        <v>199.61</v>
      </c>
    </row>
    <row r="35012" spans="3:4" ht="15" hidden="1" customHeight="1" x14ac:dyDescent="0.25">
      <c r="C35012" s="158" t="s">
        <v>307</v>
      </c>
      <c r="D35012" s="159">
        <v>487.53</v>
      </c>
    </row>
    <row r="35013" spans="3:4" ht="15" hidden="1" customHeight="1" x14ac:dyDescent="0.25">
      <c r="C35013" s="160" t="s">
        <v>309</v>
      </c>
      <c r="D35013" s="161">
        <v>422.46</v>
      </c>
    </row>
    <row r="35014" spans="3:4" ht="15" hidden="1" customHeight="1" x14ac:dyDescent="0.25">
      <c r="C35014" s="158" t="s">
        <v>555</v>
      </c>
      <c r="D35014" s="159">
        <v>638.38</v>
      </c>
    </row>
    <row r="35015" spans="3:4" ht="15" hidden="1" customHeight="1" x14ac:dyDescent="0.25">
      <c r="C35015" s="160" t="s">
        <v>539</v>
      </c>
      <c r="D35015" s="161">
        <v>479.99</v>
      </c>
    </row>
    <row r="35016" spans="3:4" ht="15" hidden="1" customHeight="1" x14ac:dyDescent="0.25">
      <c r="C35016" s="158" t="s">
        <v>540</v>
      </c>
      <c r="D35016" s="159">
        <v>1253.48</v>
      </c>
    </row>
    <row r="35017" spans="3:4" ht="15" hidden="1" customHeight="1" x14ac:dyDescent="0.25">
      <c r="C35017" s="160" t="s">
        <v>556</v>
      </c>
      <c r="D35017" s="161">
        <v>408.64</v>
      </c>
    </row>
    <row r="35018" spans="3:4" ht="15" hidden="1" customHeight="1" x14ac:dyDescent="0.25">
      <c r="C35018" s="158" t="s">
        <v>545</v>
      </c>
      <c r="D35018" s="159">
        <v>308.98</v>
      </c>
    </row>
    <row r="35019" spans="3:4" ht="15" hidden="1" customHeight="1" x14ac:dyDescent="0.25">
      <c r="C35019" s="160" t="s">
        <v>548</v>
      </c>
      <c r="D35019" s="161">
        <v>207.17</v>
      </c>
    </row>
    <row r="35020" spans="3:4" ht="15" hidden="1" customHeight="1" x14ac:dyDescent="0.25">
      <c r="C35020" s="158" t="s">
        <v>542</v>
      </c>
      <c r="D35020" s="159">
        <v>1112.6500000000001</v>
      </c>
    </row>
    <row r="35021" spans="3:4" ht="15" hidden="1" customHeight="1" x14ac:dyDescent="0.25">
      <c r="C35021" s="160" t="s">
        <v>552</v>
      </c>
      <c r="D35021" s="161">
        <v>543.25</v>
      </c>
    </row>
    <row r="35022" spans="3:4" ht="15" hidden="1" customHeight="1" x14ac:dyDescent="0.25">
      <c r="C35022" s="158" t="s">
        <v>545</v>
      </c>
      <c r="D35022" s="159">
        <v>299.32</v>
      </c>
    </row>
    <row r="35023" spans="3:4" ht="15" hidden="1" customHeight="1" x14ac:dyDescent="0.25">
      <c r="C35023" s="160" t="s">
        <v>543</v>
      </c>
      <c r="D35023" s="161">
        <v>585.23</v>
      </c>
    </row>
    <row r="35024" spans="3:4" ht="15" hidden="1" customHeight="1" x14ac:dyDescent="0.25">
      <c r="C35024" s="158" t="s">
        <v>547</v>
      </c>
      <c r="D35024" s="159">
        <v>788.96</v>
      </c>
    </row>
    <row r="35025" spans="3:4" ht="15" hidden="1" customHeight="1" x14ac:dyDescent="0.25">
      <c r="C35025" s="160" t="s">
        <v>549</v>
      </c>
      <c r="D35025" s="161">
        <v>344.68</v>
      </c>
    </row>
    <row r="35026" spans="3:4" ht="15" hidden="1" customHeight="1" x14ac:dyDescent="0.25">
      <c r="C35026" s="158" t="s">
        <v>307</v>
      </c>
      <c r="D35026" s="159">
        <v>1201.31</v>
      </c>
    </row>
    <row r="35027" spans="3:4" ht="15" hidden="1" customHeight="1" x14ac:dyDescent="0.25">
      <c r="C35027" s="160" t="s">
        <v>551</v>
      </c>
      <c r="D35027" s="161">
        <v>1120.53</v>
      </c>
    </row>
    <row r="35028" spans="3:4" ht="15" hidden="1" customHeight="1" x14ac:dyDescent="0.25">
      <c r="C35028" s="158" t="s">
        <v>551</v>
      </c>
      <c r="D35028" s="159">
        <v>1281.24</v>
      </c>
    </row>
    <row r="35029" spans="3:4" ht="15" hidden="1" customHeight="1" x14ac:dyDescent="0.25">
      <c r="C35029" s="160" t="s">
        <v>545</v>
      </c>
      <c r="D35029" s="161">
        <v>603.34</v>
      </c>
    </row>
    <row r="35030" spans="3:4" ht="15" hidden="1" customHeight="1" x14ac:dyDescent="0.25">
      <c r="C35030" s="158" t="s">
        <v>539</v>
      </c>
      <c r="D35030" s="159">
        <v>523.5</v>
      </c>
    </row>
    <row r="35031" spans="3:4" ht="15" hidden="1" customHeight="1" x14ac:dyDescent="0.25">
      <c r="C35031" s="160" t="s">
        <v>556</v>
      </c>
      <c r="D35031" s="161">
        <v>669.15</v>
      </c>
    </row>
    <row r="35032" spans="3:4" ht="15" hidden="1" customHeight="1" x14ac:dyDescent="0.25">
      <c r="C35032" s="158" t="s">
        <v>308</v>
      </c>
      <c r="D35032" s="159">
        <v>616.63</v>
      </c>
    </row>
    <row r="35033" spans="3:4" ht="15" hidden="1" customHeight="1" x14ac:dyDescent="0.25">
      <c r="C35033" s="160" t="s">
        <v>549</v>
      </c>
      <c r="D35033" s="161">
        <v>1298.1199999999999</v>
      </c>
    </row>
    <row r="35034" spans="3:4" ht="15" hidden="1" customHeight="1" x14ac:dyDescent="0.25">
      <c r="C35034" s="158" t="s">
        <v>553</v>
      </c>
      <c r="D35034" s="159">
        <v>702.9</v>
      </c>
    </row>
    <row r="35035" spans="3:4" ht="15" hidden="1" customHeight="1" x14ac:dyDescent="0.25">
      <c r="C35035" s="160" t="s">
        <v>542</v>
      </c>
      <c r="D35035" s="161">
        <v>534.79</v>
      </c>
    </row>
    <row r="35036" spans="3:4" ht="15" hidden="1" customHeight="1" x14ac:dyDescent="0.25">
      <c r="C35036" s="158" t="s">
        <v>551</v>
      </c>
      <c r="D35036" s="159">
        <v>1159.8599999999999</v>
      </c>
    </row>
    <row r="35037" spans="3:4" ht="15" hidden="1" customHeight="1" x14ac:dyDescent="0.25">
      <c r="C35037" s="160" t="s">
        <v>546</v>
      </c>
      <c r="D35037" s="161">
        <v>498.27</v>
      </c>
    </row>
    <row r="35038" spans="3:4" ht="15" hidden="1" customHeight="1" x14ac:dyDescent="0.25">
      <c r="C35038" s="158" t="s">
        <v>550</v>
      </c>
      <c r="D35038" s="159">
        <v>11.31</v>
      </c>
    </row>
    <row r="35039" spans="3:4" ht="15" hidden="1" customHeight="1" x14ac:dyDescent="0.25">
      <c r="C35039" s="160" t="s">
        <v>552</v>
      </c>
      <c r="D35039" s="161">
        <v>885.49</v>
      </c>
    </row>
    <row r="35040" spans="3:4" ht="15" hidden="1" customHeight="1" x14ac:dyDescent="0.25">
      <c r="C35040" s="158" t="s">
        <v>552</v>
      </c>
      <c r="D35040" s="159">
        <v>317.06</v>
      </c>
    </row>
    <row r="35041" spans="3:4" ht="15" hidden="1" customHeight="1" x14ac:dyDescent="0.25">
      <c r="C35041" s="160" t="s">
        <v>308</v>
      </c>
      <c r="D35041" s="161">
        <v>357.4</v>
      </c>
    </row>
    <row r="35042" spans="3:4" ht="15" hidden="1" customHeight="1" x14ac:dyDescent="0.25">
      <c r="C35042" s="158" t="s">
        <v>307</v>
      </c>
      <c r="D35042" s="159">
        <v>258.68</v>
      </c>
    </row>
    <row r="35043" spans="3:4" ht="15" hidden="1" customHeight="1" x14ac:dyDescent="0.25">
      <c r="C35043" s="160" t="s">
        <v>557</v>
      </c>
      <c r="D35043" s="161">
        <v>251.46</v>
      </c>
    </row>
    <row r="35044" spans="3:4" ht="15" hidden="1" customHeight="1" x14ac:dyDescent="0.25">
      <c r="C35044" s="158" t="s">
        <v>543</v>
      </c>
      <c r="D35044" s="159">
        <v>570.96</v>
      </c>
    </row>
    <row r="35045" spans="3:4" ht="15" hidden="1" customHeight="1" x14ac:dyDescent="0.25">
      <c r="C35045" s="160" t="s">
        <v>551</v>
      </c>
      <c r="D35045" s="161">
        <v>332.87</v>
      </c>
    </row>
    <row r="35046" spans="3:4" ht="15" hidden="1" customHeight="1" x14ac:dyDescent="0.25">
      <c r="C35046" s="158" t="s">
        <v>548</v>
      </c>
      <c r="D35046" s="159">
        <v>1297.1600000000001</v>
      </c>
    </row>
    <row r="35047" spans="3:4" ht="15" hidden="1" customHeight="1" x14ac:dyDescent="0.25">
      <c r="C35047" s="160" t="s">
        <v>539</v>
      </c>
      <c r="D35047" s="161">
        <v>1167.96</v>
      </c>
    </row>
    <row r="35048" spans="3:4" ht="15" hidden="1" customHeight="1" x14ac:dyDescent="0.25">
      <c r="C35048" s="158" t="s">
        <v>543</v>
      </c>
      <c r="D35048" s="159">
        <v>265.5</v>
      </c>
    </row>
    <row r="35049" spans="3:4" ht="15" hidden="1" customHeight="1" x14ac:dyDescent="0.25">
      <c r="C35049" s="160" t="s">
        <v>543</v>
      </c>
      <c r="D35049" s="161">
        <v>987.39</v>
      </c>
    </row>
    <row r="35050" spans="3:4" ht="15" hidden="1" customHeight="1" x14ac:dyDescent="0.25">
      <c r="C35050" s="158" t="s">
        <v>551</v>
      </c>
      <c r="D35050" s="159">
        <v>119.04</v>
      </c>
    </row>
    <row r="35051" spans="3:4" ht="15" hidden="1" customHeight="1" x14ac:dyDescent="0.25">
      <c r="C35051" s="160" t="s">
        <v>545</v>
      </c>
      <c r="D35051" s="161">
        <v>756.33</v>
      </c>
    </row>
    <row r="35052" spans="3:4" ht="15" hidden="1" customHeight="1" x14ac:dyDescent="0.25">
      <c r="C35052" s="158" t="s">
        <v>555</v>
      </c>
      <c r="D35052" s="159">
        <v>98.62</v>
      </c>
    </row>
    <row r="35053" spans="3:4" ht="15" hidden="1" customHeight="1" x14ac:dyDescent="0.25">
      <c r="C35053" s="160" t="s">
        <v>552</v>
      </c>
      <c r="D35053" s="161">
        <v>82.1</v>
      </c>
    </row>
    <row r="35054" spans="3:4" ht="15" hidden="1" customHeight="1" x14ac:dyDescent="0.25">
      <c r="C35054" s="158" t="s">
        <v>539</v>
      </c>
      <c r="D35054" s="159">
        <v>1121.42</v>
      </c>
    </row>
    <row r="35055" spans="3:4" ht="15" hidden="1" customHeight="1" x14ac:dyDescent="0.25">
      <c r="C35055" s="160" t="s">
        <v>545</v>
      </c>
      <c r="D35055" s="161">
        <v>1081.8699999999999</v>
      </c>
    </row>
    <row r="35056" spans="3:4" ht="15" hidden="1" customHeight="1" x14ac:dyDescent="0.25">
      <c r="C35056" s="158" t="s">
        <v>557</v>
      </c>
      <c r="D35056" s="159">
        <v>638.4</v>
      </c>
    </row>
    <row r="35057" spans="3:4" ht="15" hidden="1" customHeight="1" x14ac:dyDescent="0.25">
      <c r="C35057" s="160" t="s">
        <v>553</v>
      </c>
      <c r="D35057" s="161">
        <v>1115.74</v>
      </c>
    </row>
    <row r="35058" spans="3:4" ht="15" hidden="1" customHeight="1" x14ac:dyDescent="0.25">
      <c r="C35058" s="158" t="s">
        <v>552</v>
      </c>
      <c r="D35058" s="159">
        <v>75.36</v>
      </c>
    </row>
    <row r="35059" spans="3:4" ht="15" hidden="1" customHeight="1" x14ac:dyDescent="0.25">
      <c r="C35059" s="160" t="s">
        <v>551</v>
      </c>
      <c r="D35059" s="161">
        <v>579.41999999999996</v>
      </c>
    </row>
    <row r="35060" spans="3:4" ht="15" hidden="1" customHeight="1" x14ac:dyDescent="0.25">
      <c r="C35060" s="158" t="s">
        <v>547</v>
      </c>
      <c r="D35060" s="159">
        <v>629.08000000000004</v>
      </c>
    </row>
    <row r="35061" spans="3:4" ht="15" hidden="1" customHeight="1" x14ac:dyDescent="0.25">
      <c r="C35061" s="160" t="s">
        <v>546</v>
      </c>
      <c r="D35061" s="161">
        <v>223.79</v>
      </c>
    </row>
    <row r="35062" spans="3:4" ht="15" hidden="1" customHeight="1" x14ac:dyDescent="0.25">
      <c r="C35062" s="158" t="s">
        <v>307</v>
      </c>
      <c r="D35062" s="159">
        <v>1011.1</v>
      </c>
    </row>
    <row r="35063" spans="3:4" ht="15" hidden="1" customHeight="1" x14ac:dyDescent="0.25">
      <c r="C35063" s="160" t="s">
        <v>547</v>
      </c>
      <c r="D35063" s="161">
        <v>927.65</v>
      </c>
    </row>
    <row r="35064" spans="3:4" ht="15" hidden="1" customHeight="1" x14ac:dyDescent="0.25">
      <c r="C35064" s="158" t="s">
        <v>553</v>
      </c>
      <c r="D35064" s="159">
        <v>692.12</v>
      </c>
    </row>
    <row r="35065" spans="3:4" ht="15" hidden="1" customHeight="1" x14ac:dyDescent="0.25">
      <c r="C35065" s="160" t="s">
        <v>543</v>
      </c>
      <c r="D35065" s="161">
        <v>901.64</v>
      </c>
    </row>
    <row r="35066" spans="3:4" ht="15" hidden="1" customHeight="1" x14ac:dyDescent="0.25">
      <c r="C35066" s="158" t="s">
        <v>546</v>
      </c>
      <c r="D35066" s="159">
        <v>613.45000000000005</v>
      </c>
    </row>
    <row r="35067" spans="3:4" ht="15" hidden="1" customHeight="1" x14ac:dyDescent="0.25">
      <c r="C35067" s="160" t="s">
        <v>546</v>
      </c>
      <c r="D35067" s="161">
        <v>710.91</v>
      </c>
    </row>
    <row r="35068" spans="3:4" ht="15" hidden="1" customHeight="1" x14ac:dyDescent="0.25">
      <c r="C35068" s="158" t="s">
        <v>312</v>
      </c>
      <c r="D35068" s="159">
        <v>767.01</v>
      </c>
    </row>
    <row r="35069" spans="3:4" ht="15" hidden="1" customHeight="1" x14ac:dyDescent="0.25">
      <c r="C35069" s="160" t="s">
        <v>544</v>
      </c>
      <c r="D35069" s="161">
        <v>1216.8399999999999</v>
      </c>
    </row>
    <row r="35070" spans="3:4" ht="15" hidden="1" customHeight="1" x14ac:dyDescent="0.25">
      <c r="C35070" s="158" t="s">
        <v>549</v>
      </c>
      <c r="D35070" s="159">
        <v>595.82000000000005</v>
      </c>
    </row>
    <row r="35071" spans="3:4" ht="15" hidden="1" customHeight="1" x14ac:dyDescent="0.25">
      <c r="C35071" s="160" t="s">
        <v>549</v>
      </c>
      <c r="D35071" s="161">
        <v>1005.5</v>
      </c>
    </row>
    <row r="35072" spans="3:4" ht="15" hidden="1" customHeight="1" x14ac:dyDescent="0.25">
      <c r="C35072" s="158" t="s">
        <v>546</v>
      </c>
      <c r="D35072" s="159">
        <v>559.69000000000005</v>
      </c>
    </row>
    <row r="35073" spans="3:4" ht="15" hidden="1" customHeight="1" x14ac:dyDescent="0.25">
      <c r="C35073" s="160" t="s">
        <v>545</v>
      </c>
      <c r="D35073" s="161">
        <v>1083.0899999999999</v>
      </c>
    </row>
    <row r="35074" spans="3:4" ht="15" hidden="1" customHeight="1" x14ac:dyDescent="0.25">
      <c r="C35074" s="158" t="s">
        <v>312</v>
      </c>
      <c r="D35074" s="159">
        <v>780.36</v>
      </c>
    </row>
    <row r="35075" spans="3:4" ht="15" hidden="1" customHeight="1" x14ac:dyDescent="0.25">
      <c r="C35075" s="160" t="s">
        <v>549</v>
      </c>
      <c r="D35075" s="161">
        <v>1058.5</v>
      </c>
    </row>
    <row r="35076" spans="3:4" ht="15" hidden="1" customHeight="1" x14ac:dyDescent="0.25">
      <c r="C35076" s="158" t="s">
        <v>547</v>
      </c>
      <c r="D35076" s="159">
        <v>1248.8599999999999</v>
      </c>
    </row>
    <row r="35077" spans="3:4" ht="15" hidden="1" customHeight="1" x14ac:dyDescent="0.25">
      <c r="C35077" s="160" t="s">
        <v>539</v>
      </c>
      <c r="D35077" s="161">
        <v>681.8</v>
      </c>
    </row>
    <row r="35078" spans="3:4" ht="15" hidden="1" customHeight="1" x14ac:dyDescent="0.25">
      <c r="C35078" s="158" t="s">
        <v>545</v>
      </c>
      <c r="D35078" s="159">
        <v>1256.77</v>
      </c>
    </row>
    <row r="35079" spans="3:4" ht="15" hidden="1" customHeight="1" x14ac:dyDescent="0.25">
      <c r="C35079" s="160" t="s">
        <v>312</v>
      </c>
      <c r="D35079" s="161">
        <v>1040.5899999999999</v>
      </c>
    </row>
    <row r="35080" spans="3:4" ht="15" hidden="1" customHeight="1" x14ac:dyDescent="0.25">
      <c r="C35080" s="158" t="s">
        <v>555</v>
      </c>
      <c r="D35080" s="159">
        <v>522.42999999999995</v>
      </c>
    </row>
    <row r="35081" spans="3:4" ht="15" hidden="1" customHeight="1" x14ac:dyDescent="0.25">
      <c r="C35081" s="160" t="s">
        <v>553</v>
      </c>
      <c r="D35081" s="161">
        <v>480.75</v>
      </c>
    </row>
    <row r="35082" spans="3:4" ht="15" hidden="1" customHeight="1" x14ac:dyDescent="0.25">
      <c r="C35082" s="158" t="s">
        <v>312</v>
      </c>
      <c r="D35082" s="159">
        <v>728.14</v>
      </c>
    </row>
    <row r="35083" spans="3:4" ht="15" hidden="1" customHeight="1" x14ac:dyDescent="0.25">
      <c r="C35083" s="160" t="s">
        <v>540</v>
      </c>
      <c r="D35083" s="161">
        <v>1290.6300000000001</v>
      </c>
    </row>
    <row r="35084" spans="3:4" ht="15" hidden="1" customHeight="1" x14ac:dyDescent="0.25">
      <c r="C35084" s="158" t="s">
        <v>549</v>
      </c>
      <c r="D35084" s="159">
        <v>497.4</v>
      </c>
    </row>
    <row r="35085" spans="3:4" ht="15" hidden="1" customHeight="1" x14ac:dyDescent="0.25">
      <c r="C35085" s="160" t="s">
        <v>552</v>
      </c>
      <c r="D35085" s="161">
        <v>965.17</v>
      </c>
    </row>
    <row r="35086" spans="3:4" ht="15" hidden="1" customHeight="1" x14ac:dyDescent="0.25">
      <c r="C35086" s="158" t="s">
        <v>546</v>
      </c>
      <c r="D35086" s="159">
        <v>1082.42</v>
      </c>
    </row>
    <row r="35087" spans="3:4" ht="15" hidden="1" customHeight="1" x14ac:dyDescent="0.25">
      <c r="C35087" s="160" t="s">
        <v>539</v>
      </c>
      <c r="D35087" s="161">
        <v>363.79</v>
      </c>
    </row>
    <row r="35088" spans="3:4" ht="15" hidden="1" customHeight="1" x14ac:dyDescent="0.25">
      <c r="C35088" s="158" t="s">
        <v>542</v>
      </c>
      <c r="D35088" s="159">
        <v>79.319999999999993</v>
      </c>
    </row>
    <row r="35089" spans="3:4" ht="15" hidden="1" customHeight="1" x14ac:dyDescent="0.25">
      <c r="C35089" s="160" t="s">
        <v>549</v>
      </c>
      <c r="D35089" s="161">
        <v>1200.3399999999999</v>
      </c>
    </row>
    <row r="35090" spans="3:4" ht="15" hidden="1" customHeight="1" x14ac:dyDescent="0.25">
      <c r="C35090" s="158" t="s">
        <v>539</v>
      </c>
      <c r="D35090" s="159">
        <v>895.48</v>
      </c>
    </row>
    <row r="35091" spans="3:4" ht="15" hidden="1" customHeight="1" x14ac:dyDescent="0.25">
      <c r="C35091" s="160" t="s">
        <v>548</v>
      </c>
      <c r="D35091" s="161">
        <v>1113.21</v>
      </c>
    </row>
    <row r="35092" spans="3:4" ht="15" hidden="1" customHeight="1" x14ac:dyDescent="0.25">
      <c r="C35092" s="158" t="s">
        <v>543</v>
      </c>
      <c r="D35092" s="159">
        <v>261.20999999999998</v>
      </c>
    </row>
    <row r="35093" spans="3:4" ht="15" hidden="1" customHeight="1" x14ac:dyDescent="0.25">
      <c r="C35093" s="160" t="s">
        <v>308</v>
      </c>
      <c r="D35093" s="161">
        <v>806.43</v>
      </c>
    </row>
    <row r="35094" spans="3:4" ht="15" hidden="1" customHeight="1" x14ac:dyDescent="0.25">
      <c r="C35094" s="158" t="s">
        <v>540</v>
      </c>
      <c r="D35094" s="159">
        <v>375.5</v>
      </c>
    </row>
    <row r="35095" spans="3:4" ht="15" hidden="1" customHeight="1" x14ac:dyDescent="0.25">
      <c r="C35095" s="160" t="s">
        <v>309</v>
      </c>
      <c r="D35095" s="161">
        <v>670.07</v>
      </c>
    </row>
    <row r="35096" spans="3:4" ht="15" hidden="1" customHeight="1" x14ac:dyDescent="0.25">
      <c r="C35096" s="158" t="s">
        <v>549</v>
      </c>
      <c r="D35096" s="159">
        <v>119.24</v>
      </c>
    </row>
    <row r="35097" spans="3:4" ht="15" hidden="1" customHeight="1" x14ac:dyDescent="0.25">
      <c r="C35097" s="160" t="s">
        <v>549</v>
      </c>
      <c r="D35097" s="161">
        <v>408.24</v>
      </c>
    </row>
    <row r="35098" spans="3:4" ht="15" hidden="1" customHeight="1" x14ac:dyDescent="0.25">
      <c r="C35098" s="158" t="s">
        <v>551</v>
      </c>
      <c r="D35098" s="159">
        <v>695.49</v>
      </c>
    </row>
    <row r="35099" spans="3:4" ht="15" hidden="1" customHeight="1" x14ac:dyDescent="0.25">
      <c r="C35099" s="160" t="s">
        <v>540</v>
      </c>
      <c r="D35099" s="161">
        <v>677.33</v>
      </c>
    </row>
    <row r="35100" spans="3:4" ht="15" hidden="1" customHeight="1" x14ac:dyDescent="0.25">
      <c r="C35100" s="158" t="s">
        <v>543</v>
      </c>
      <c r="D35100" s="159">
        <v>1212.43</v>
      </c>
    </row>
    <row r="35101" spans="3:4" ht="15" hidden="1" customHeight="1" x14ac:dyDescent="0.25">
      <c r="C35101" s="160" t="s">
        <v>546</v>
      </c>
      <c r="D35101" s="161">
        <v>599</v>
      </c>
    </row>
    <row r="35102" spans="3:4" ht="15" hidden="1" customHeight="1" x14ac:dyDescent="0.25">
      <c r="C35102" s="158" t="s">
        <v>552</v>
      </c>
      <c r="D35102" s="159">
        <v>709.45</v>
      </c>
    </row>
    <row r="35103" spans="3:4" ht="15" hidden="1" customHeight="1" x14ac:dyDescent="0.25">
      <c r="C35103" s="160" t="s">
        <v>540</v>
      </c>
      <c r="D35103" s="161">
        <v>97.25</v>
      </c>
    </row>
    <row r="35104" spans="3:4" ht="15" hidden="1" customHeight="1" x14ac:dyDescent="0.25">
      <c r="C35104" s="158" t="s">
        <v>307</v>
      </c>
      <c r="D35104" s="159">
        <v>656.72</v>
      </c>
    </row>
    <row r="35105" spans="3:4" ht="15" hidden="1" customHeight="1" x14ac:dyDescent="0.25">
      <c r="C35105" s="160" t="s">
        <v>539</v>
      </c>
      <c r="D35105" s="161">
        <v>827.8</v>
      </c>
    </row>
    <row r="35106" spans="3:4" ht="15" hidden="1" customHeight="1" x14ac:dyDescent="0.25">
      <c r="C35106" s="158" t="s">
        <v>309</v>
      </c>
      <c r="D35106" s="159">
        <v>464.79</v>
      </c>
    </row>
    <row r="35107" spans="3:4" ht="15" hidden="1" customHeight="1" x14ac:dyDescent="0.25">
      <c r="C35107" s="160" t="s">
        <v>551</v>
      </c>
      <c r="D35107" s="161">
        <v>243.4</v>
      </c>
    </row>
    <row r="35108" spans="3:4" ht="15" hidden="1" customHeight="1" x14ac:dyDescent="0.25">
      <c r="C35108" s="158" t="s">
        <v>546</v>
      </c>
      <c r="D35108" s="159">
        <v>409.28</v>
      </c>
    </row>
    <row r="35109" spans="3:4" ht="15" hidden="1" customHeight="1" x14ac:dyDescent="0.25">
      <c r="C35109" s="160" t="s">
        <v>549</v>
      </c>
      <c r="D35109" s="161">
        <v>589.64</v>
      </c>
    </row>
    <row r="35110" spans="3:4" ht="15" hidden="1" customHeight="1" x14ac:dyDescent="0.25">
      <c r="C35110" s="158" t="s">
        <v>547</v>
      </c>
      <c r="D35110" s="159">
        <v>748.49</v>
      </c>
    </row>
    <row r="35111" spans="3:4" ht="15" hidden="1" customHeight="1" x14ac:dyDescent="0.25">
      <c r="C35111" s="160" t="s">
        <v>551</v>
      </c>
      <c r="D35111" s="161">
        <v>599.15</v>
      </c>
    </row>
    <row r="35112" spans="3:4" ht="15" hidden="1" customHeight="1" x14ac:dyDescent="0.25">
      <c r="C35112" s="158" t="s">
        <v>549</v>
      </c>
      <c r="D35112" s="159">
        <v>829.04</v>
      </c>
    </row>
    <row r="35113" spans="3:4" ht="15" hidden="1" customHeight="1" x14ac:dyDescent="0.25">
      <c r="C35113" s="160" t="s">
        <v>545</v>
      </c>
      <c r="D35113" s="161">
        <v>319.39</v>
      </c>
    </row>
    <row r="35114" spans="3:4" ht="15" hidden="1" customHeight="1" x14ac:dyDescent="0.25">
      <c r="C35114" s="158" t="s">
        <v>551</v>
      </c>
      <c r="D35114" s="159">
        <v>306.55</v>
      </c>
    </row>
    <row r="35115" spans="3:4" ht="15" hidden="1" customHeight="1" x14ac:dyDescent="0.25">
      <c r="C35115" s="160" t="s">
        <v>541</v>
      </c>
      <c r="D35115" s="161">
        <v>692.88</v>
      </c>
    </row>
    <row r="35116" spans="3:4" ht="15" hidden="1" customHeight="1" x14ac:dyDescent="0.25">
      <c r="C35116" s="158" t="s">
        <v>558</v>
      </c>
      <c r="D35116" s="159">
        <v>1222.98</v>
      </c>
    </row>
    <row r="35117" spans="3:4" ht="15" hidden="1" customHeight="1" x14ac:dyDescent="0.25">
      <c r="C35117" s="160" t="s">
        <v>546</v>
      </c>
      <c r="D35117" s="161">
        <v>680.31</v>
      </c>
    </row>
    <row r="35118" spans="3:4" ht="15" hidden="1" customHeight="1" x14ac:dyDescent="0.25">
      <c r="C35118" s="158" t="s">
        <v>553</v>
      </c>
      <c r="D35118" s="159">
        <v>1144.21</v>
      </c>
    </row>
    <row r="35119" spans="3:4" ht="15" hidden="1" customHeight="1" x14ac:dyDescent="0.25">
      <c r="C35119" s="160" t="s">
        <v>545</v>
      </c>
      <c r="D35119" s="161">
        <v>1067.48</v>
      </c>
    </row>
    <row r="35120" spans="3:4" ht="15" hidden="1" customHeight="1" x14ac:dyDescent="0.25">
      <c r="C35120" s="158" t="s">
        <v>308</v>
      </c>
      <c r="D35120" s="159">
        <v>724.8</v>
      </c>
    </row>
    <row r="35121" spans="3:4" ht="15" hidden="1" customHeight="1" x14ac:dyDescent="0.25">
      <c r="C35121" s="160" t="s">
        <v>545</v>
      </c>
      <c r="D35121" s="161">
        <v>1021.51</v>
      </c>
    </row>
    <row r="35122" spans="3:4" ht="15" hidden="1" customHeight="1" x14ac:dyDescent="0.25">
      <c r="C35122" s="158" t="s">
        <v>551</v>
      </c>
      <c r="D35122" s="159">
        <v>56.4</v>
      </c>
    </row>
    <row r="35123" spans="3:4" ht="15" hidden="1" customHeight="1" x14ac:dyDescent="0.25">
      <c r="C35123" s="160" t="s">
        <v>541</v>
      </c>
      <c r="D35123" s="161">
        <v>1032.25</v>
      </c>
    </row>
    <row r="35124" spans="3:4" ht="15" hidden="1" customHeight="1" x14ac:dyDescent="0.25">
      <c r="C35124" s="158" t="s">
        <v>553</v>
      </c>
      <c r="D35124" s="159">
        <v>581.69000000000005</v>
      </c>
    </row>
    <row r="35125" spans="3:4" ht="15" hidden="1" customHeight="1" x14ac:dyDescent="0.25">
      <c r="C35125" s="160" t="s">
        <v>541</v>
      </c>
      <c r="D35125" s="161">
        <v>987.4</v>
      </c>
    </row>
    <row r="35126" spans="3:4" ht="15" hidden="1" customHeight="1" x14ac:dyDescent="0.25">
      <c r="C35126" s="158" t="s">
        <v>547</v>
      </c>
      <c r="D35126" s="159">
        <v>530.54999999999995</v>
      </c>
    </row>
    <row r="35127" spans="3:4" ht="15" hidden="1" customHeight="1" x14ac:dyDescent="0.25">
      <c r="C35127" s="160" t="s">
        <v>556</v>
      </c>
      <c r="D35127" s="161">
        <v>1064.77</v>
      </c>
    </row>
    <row r="35128" spans="3:4" ht="15" hidden="1" customHeight="1" x14ac:dyDescent="0.25">
      <c r="C35128" s="158" t="s">
        <v>549</v>
      </c>
      <c r="D35128" s="159">
        <v>610.15</v>
      </c>
    </row>
    <row r="35129" spans="3:4" ht="15" hidden="1" customHeight="1" x14ac:dyDescent="0.25">
      <c r="C35129" s="160" t="s">
        <v>545</v>
      </c>
      <c r="D35129" s="161">
        <v>479.36</v>
      </c>
    </row>
    <row r="35130" spans="3:4" ht="15" hidden="1" customHeight="1" x14ac:dyDescent="0.25">
      <c r="C35130" s="158" t="s">
        <v>551</v>
      </c>
      <c r="D35130" s="159">
        <v>239.03</v>
      </c>
    </row>
    <row r="35131" spans="3:4" ht="15" hidden="1" customHeight="1" x14ac:dyDescent="0.25">
      <c r="C35131" s="160" t="s">
        <v>312</v>
      </c>
      <c r="D35131" s="161">
        <v>680.37</v>
      </c>
    </row>
    <row r="35132" spans="3:4" ht="15" hidden="1" customHeight="1" x14ac:dyDescent="0.25">
      <c r="C35132" s="158" t="s">
        <v>539</v>
      </c>
      <c r="D35132" s="159">
        <v>1004.74</v>
      </c>
    </row>
    <row r="35133" spans="3:4" ht="15" hidden="1" customHeight="1" x14ac:dyDescent="0.25">
      <c r="C35133" s="160" t="s">
        <v>545</v>
      </c>
      <c r="D35133" s="161">
        <v>1025.81</v>
      </c>
    </row>
    <row r="35134" spans="3:4" ht="15" hidden="1" customHeight="1" x14ac:dyDescent="0.25">
      <c r="C35134" s="158" t="s">
        <v>547</v>
      </c>
      <c r="D35134" s="159">
        <v>668.09</v>
      </c>
    </row>
    <row r="35135" spans="3:4" ht="15" hidden="1" customHeight="1" x14ac:dyDescent="0.25">
      <c r="C35135" s="160" t="s">
        <v>545</v>
      </c>
      <c r="D35135" s="161">
        <v>665.51</v>
      </c>
    </row>
    <row r="35136" spans="3:4" ht="15" hidden="1" customHeight="1" x14ac:dyDescent="0.25">
      <c r="C35136" s="158" t="s">
        <v>549</v>
      </c>
      <c r="D35136" s="159">
        <v>574.30999999999995</v>
      </c>
    </row>
    <row r="35137" spans="3:4" ht="15" hidden="1" customHeight="1" x14ac:dyDescent="0.25">
      <c r="C35137" s="160" t="s">
        <v>312</v>
      </c>
      <c r="D35137" s="161">
        <v>1069.82</v>
      </c>
    </row>
    <row r="35138" spans="3:4" ht="15" hidden="1" customHeight="1" x14ac:dyDescent="0.25">
      <c r="C35138" s="158" t="s">
        <v>543</v>
      </c>
      <c r="D35138" s="159">
        <v>613.87</v>
      </c>
    </row>
    <row r="35139" spans="3:4" ht="15" hidden="1" customHeight="1" x14ac:dyDescent="0.25">
      <c r="C35139" s="160" t="s">
        <v>553</v>
      </c>
      <c r="D35139" s="161">
        <v>16.2</v>
      </c>
    </row>
    <row r="35140" spans="3:4" ht="15" hidden="1" customHeight="1" x14ac:dyDescent="0.25">
      <c r="C35140" s="158" t="s">
        <v>308</v>
      </c>
      <c r="D35140" s="159">
        <v>401.09</v>
      </c>
    </row>
    <row r="35141" spans="3:4" ht="15" hidden="1" customHeight="1" x14ac:dyDescent="0.25">
      <c r="C35141" s="160" t="s">
        <v>312</v>
      </c>
      <c r="D35141" s="161">
        <v>801.71</v>
      </c>
    </row>
    <row r="35142" spans="3:4" ht="15" hidden="1" customHeight="1" x14ac:dyDescent="0.25">
      <c r="C35142" s="158" t="s">
        <v>555</v>
      </c>
      <c r="D35142" s="159">
        <v>888.26</v>
      </c>
    </row>
    <row r="35143" spans="3:4" ht="15" hidden="1" customHeight="1" x14ac:dyDescent="0.25">
      <c r="C35143" s="160" t="s">
        <v>546</v>
      </c>
      <c r="D35143" s="161">
        <v>765.97</v>
      </c>
    </row>
    <row r="35144" spans="3:4" ht="15" hidden="1" customHeight="1" x14ac:dyDescent="0.25">
      <c r="C35144" s="158" t="s">
        <v>312</v>
      </c>
      <c r="D35144" s="159">
        <v>107.74</v>
      </c>
    </row>
    <row r="35145" spans="3:4" ht="15" hidden="1" customHeight="1" x14ac:dyDescent="0.25">
      <c r="C35145" s="160" t="s">
        <v>549</v>
      </c>
      <c r="D35145" s="161">
        <v>268.19</v>
      </c>
    </row>
    <row r="35146" spans="3:4" ht="15" hidden="1" customHeight="1" x14ac:dyDescent="0.25">
      <c r="C35146" s="158" t="s">
        <v>550</v>
      </c>
      <c r="D35146" s="159">
        <v>134.35</v>
      </c>
    </row>
    <row r="35147" spans="3:4" ht="15" hidden="1" customHeight="1" x14ac:dyDescent="0.25">
      <c r="C35147" s="160" t="s">
        <v>546</v>
      </c>
      <c r="D35147" s="161">
        <v>302.11</v>
      </c>
    </row>
    <row r="35148" spans="3:4" ht="15" hidden="1" customHeight="1" x14ac:dyDescent="0.25">
      <c r="C35148" s="158" t="s">
        <v>551</v>
      </c>
      <c r="D35148" s="159">
        <v>1256.03</v>
      </c>
    </row>
    <row r="35149" spans="3:4" ht="15" hidden="1" customHeight="1" x14ac:dyDescent="0.25">
      <c r="C35149" s="160" t="s">
        <v>553</v>
      </c>
      <c r="D35149" s="161">
        <v>394.13</v>
      </c>
    </row>
    <row r="35150" spans="3:4" ht="15" hidden="1" customHeight="1" x14ac:dyDescent="0.25">
      <c r="C35150" s="158" t="s">
        <v>545</v>
      </c>
      <c r="D35150" s="159">
        <v>380.61</v>
      </c>
    </row>
    <row r="35151" spans="3:4" ht="15" hidden="1" customHeight="1" x14ac:dyDescent="0.25">
      <c r="C35151" s="160" t="s">
        <v>553</v>
      </c>
      <c r="D35151" s="161">
        <v>667.55</v>
      </c>
    </row>
    <row r="35152" spans="3:4" ht="15" hidden="1" customHeight="1" x14ac:dyDescent="0.25">
      <c r="C35152" s="158" t="s">
        <v>552</v>
      </c>
      <c r="D35152" s="159">
        <v>499.89</v>
      </c>
    </row>
    <row r="35153" spans="3:4" ht="15" hidden="1" customHeight="1" x14ac:dyDescent="0.25">
      <c r="C35153" s="160" t="s">
        <v>550</v>
      </c>
      <c r="D35153" s="161">
        <v>190.6</v>
      </c>
    </row>
    <row r="35154" spans="3:4" ht="15" hidden="1" customHeight="1" x14ac:dyDescent="0.25">
      <c r="C35154" s="158" t="s">
        <v>540</v>
      </c>
      <c r="D35154" s="159">
        <v>421.51</v>
      </c>
    </row>
    <row r="35155" spans="3:4" ht="15" hidden="1" customHeight="1" x14ac:dyDescent="0.25">
      <c r="C35155" s="160" t="s">
        <v>553</v>
      </c>
      <c r="D35155" s="161">
        <v>408.89</v>
      </c>
    </row>
    <row r="35156" spans="3:4" ht="15" hidden="1" customHeight="1" x14ac:dyDescent="0.25">
      <c r="C35156" s="158" t="s">
        <v>309</v>
      </c>
      <c r="D35156" s="159">
        <v>659.84</v>
      </c>
    </row>
    <row r="35157" spans="3:4" ht="15" hidden="1" customHeight="1" x14ac:dyDescent="0.25">
      <c r="C35157" s="160" t="s">
        <v>548</v>
      </c>
      <c r="D35157" s="161">
        <v>1143.0899999999999</v>
      </c>
    </row>
    <row r="35158" spans="3:4" ht="15" hidden="1" customHeight="1" x14ac:dyDescent="0.25">
      <c r="C35158" s="158" t="s">
        <v>551</v>
      </c>
      <c r="D35158" s="159">
        <v>634.99</v>
      </c>
    </row>
    <row r="35159" spans="3:4" ht="15" hidden="1" customHeight="1" x14ac:dyDescent="0.25">
      <c r="C35159" s="160" t="s">
        <v>549</v>
      </c>
      <c r="D35159" s="161">
        <v>15.38</v>
      </c>
    </row>
    <row r="35160" spans="3:4" ht="15" hidden="1" customHeight="1" x14ac:dyDescent="0.25">
      <c r="C35160" s="158" t="s">
        <v>553</v>
      </c>
      <c r="D35160" s="159">
        <v>950.9</v>
      </c>
    </row>
    <row r="35161" spans="3:4" ht="15" hidden="1" customHeight="1" x14ac:dyDescent="0.25">
      <c r="C35161" s="160" t="s">
        <v>551</v>
      </c>
      <c r="D35161" s="161">
        <v>236.62</v>
      </c>
    </row>
    <row r="35162" spans="3:4" ht="15" hidden="1" customHeight="1" x14ac:dyDescent="0.25">
      <c r="C35162" s="158" t="s">
        <v>539</v>
      </c>
      <c r="D35162" s="159">
        <v>605.29999999999995</v>
      </c>
    </row>
    <row r="35163" spans="3:4" ht="15" hidden="1" customHeight="1" x14ac:dyDescent="0.25">
      <c r="C35163" s="160" t="s">
        <v>552</v>
      </c>
      <c r="D35163" s="161">
        <v>1010.76</v>
      </c>
    </row>
    <row r="35164" spans="3:4" ht="15" hidden="1" customHeight="1" x14ac:dyDescent="0.25">
      <c r="C35164" s="158" t="s">
        <v>553</v>
      </c>
      <c r="D35164" s="159">
        <v>97.63</v>
      </c>
    </row>
    <row r="35165" spans="3:4" ht="15" hidden="1" customHeight="1" x14ac:dyDescent="0.25">
      <c r="C35165" s="160" t="s">
        <v>547</v>
      </c>
      <c r="D35165" s="161">
        <v>1233.29</v>
      </c>
    </row>
    <row r="35166" spans="3:4" ht="15" hidden="1" customHeight="1" x14ac:dyDescent="0.25">
      <c r="C35166" s="158" t="s">
        <v>551</v>
      </c>
      <c r="D35166" s="159">
        <v>990.05</v>
      </c>
    </row>
    <row r="35167" spans="3:4" ht="15" hidden="1" customHeight="1" x14ac:dyDescent="0.25">
      <c r="C35167" s="160" t="s">
        <v>552</v>
      </c>
      <c r="D35167" s="161">
        <v>1020.45</v>
      </c>
    </row>
    <row r="35168" spans="3:4" ht="15" hidden="1" customHeight="1" x14ac:dyDescent="0.25">
      <c r="C35168" s="158" t="s">
        <v>549</v>
      </c>
      <c r="D35168" s="159">
        <v>439.3</v>
      </c>
    </row>
    <row r="35169" spans="3:4" ht="15" hidden="1" customHeight="1" x14ac:dyDescent="0.25">
      <c r="C35169" s="160" t="s">
        <v>552</v>
      </c>
      <c r="D35169" s="161">
        <v>866.57</v>
      </c>
    </row>
    <row r="35170" spans="3:4" ht="15" hidden="1" customHeight="1" x14ac:dyDescent="0.25">
      <c r="C35170" s="158" t="s">
        <v>553</v>
      </c>
      <c r="D35170" s="159">
        <v>423.94</v>
      </c>
    </row>
    <row r="35171" spans="3:4" ht="15" hidden="1" customHeight="1" x14ac:dyDescent="0.25">
      <c r="C35171" s="160" t="s">
        <v>554</v>
      </c>
      <c r="D35171" s="161">
        <v>915.84</v>
      </c>
    </row>
    <row r="35172" spans="3:4" ht="15" hidden="1" customHeight="1" x14ac:dyDescent="0.25">
      <c r="C35172" s="158" t="s">
        <v>545</v>
      </c>
      <c r="D35172" s="159">
        <v>993.45</v>
      </c>
    </row>
    <row r="35173" spans="3:4" ht="15" hidden="1" customHeight="1" x14ac:dyDescent="0.25">
      <c r="C35173" s="160" t="s">
        <v>551</v>
      </c>
      <c r="D35173" s="161">
        <v>1174.27</v>
      </c>
    </row>
    <row r="35174" spans="3:4" ht="15" hidden="1" customHeight="1" x14ac:dyDescent="0.25">
      <c r="C35174" s="158" t="s">
        <v>542</v>
      </c>
      <c r="D35174" s="159">
        <v>478.87</v>
      </c>
    </row>
    <row r="35175" spans="3:4" ht="15" hidden="1" customHeight="1" x14ac:dyDescent="0.25">
      <c r="C35175" s="160" t="s">
        <v>548</v>
      </c>
      <c r="D35175" s="161">
        <v>779.58</v>
      </c>
    </row>
    <row r="35176" spans="3:4" ht="15" hidden="1" customHeight="1" x14ac:dyDescent="0.25">
      <c r="C35176" s="158" t="s">
        <v>309</v>
      </c>
      <c r="D35176" s="159">
        <v>153.94</v>
      </c>
    </row>
    <row r="35177" spans="3:4" ht="15" hidden="1" customHeight="1" x14ac:dyDescent="0.25">
      <c r="C35177" s="160" t="s">
        <v>542</v>
      </c>
      <c r="D35177" s="161">
        <v>434.87</v>
      </c>
    </row>
    <row r="35178" spans="3:4" ht="15" hidden="1" customHeight="1" x14ac:dyDescent="0.25">
      <c r="C35178" s="158" t="s">
        <v>557</v>
      </c>
      <c r="D35178" s="159">
        <v>517.48</v>
      </c>
    </row>
    <row r="35179" spans="3:4" ht="15" hidden="1" customHeight="1" x14ac:dyDescent="0.25">
      <c r="C35179" s="160" t="s">
        <v>546</v>
      </c>
      <c r="D35179" s="161">
        <v>554.1</v>
      </c>
    </row>
    <row r="35180" spans="3:4" ht="15" hidden="1" customHeight="1" x14ac:dyDescent="0.25">
      <c r="C35180" s="158" t="s">
        <v>308</v>
      </c>
      <c r="D35180" s="159">
        <v>1145.53</v>
      </c>
    </row>
    <row r="35181" spans="3:4" ht="15" hidden="1" customHeight="1" x14ac:dyDescent="0.25">
      <c r="C35181" s="160" t="s">
        <v>309</v>
      </c>
      <c r="D35181" s="161">
        <v>437.27</v>
      </c>
    </row>
    <row r="35182" spans="3:4" ht="15" hidden="1" customHeight="1" x14ac:dyDescent="0.25">
      <c r="C35182" s="158" t="s">
        <v>546</v>
      </c>
      <c r="D35182" s="159">
        <v>149.52000000000001</v>
      </c>
    </row>
    <row r="35183" spans="3:4" ht="15" hidden="1" customHeight="1" x14ac:dyDescent="0.25">
      <c r="C35183" s="160" t="s">
        <v>546</v>
      </c>
      <c r="D35183" s="161">
        <v>343.85</v>
      </c>
    </row>
    <row r="35184" spans="3:4" ht="15" hidden="1" customHeight="1" x14ac:dyDescent="0.25">
      <c r="C35184" s="158" t="s">
        <v>549</v>
      </c>
      <c r="D35184" s="159">
        <v>134.83000000000001</v>
      </c>
    </row>
    <row r="35185" spans="3:4" ht="15" hidden="1" customHeight="1" x14ac:dyDescent="0.25">
      <c r="C35185" s="160" t="s">
        <v>542</v>
      </c>
      <c r="D35185" s="161">
        <v>208.8</v>
      </c>
    </row>
    <row r="35186" spans="3:4" ht="15" hidden="1" customHeight="1" x14ac:dyDescent="0.25">
      <c r="C35186" s="158" t="s">
        <v>553</v>
      </c>
      <c r="D35186" s="159">
        <v>1288.3699999999999</v>
      </c>
    </row>
    <row r="35187" spans="3:4" ht="15" hidden="1" customHeight="1" x14ac:dyDescent="0.25">
      <c r="C35187" s="160" t="s">
        <v>546</v>
      </c>
      <c r="D35187" s="161">
        <v>424.89</v>
      </c>
    </row>
    <row r="35188" spans="3:4" ht="15" hidden="1" customHeight="1" x14ac:dyDescent="0.25">
      <c r="C35188" s="158" t="s">
        <v>543</v>
      </c>
      <c r="D35188" s="159">
        <v>946.77</v>
      </c>
    </row>
    <row r="35189" spans="3:4" ht="15" hidden="1" customHeight="1" x14ac:dyDescent="0.25">
      <c r="C35189" s="160" t="s">
        <v>308</v>
      </c>
      <c r="D35189" s="161">
        <v>516.44000000000005</v>
      </c>
    </row>
    <row r="35190" spans="3:4" ht="15" hidden="1" customHeight="1" x14ac:dyDescent="0.25">
      <c r="C35190" s="158" t="s">
        <v>553</v>
      </c>
      <c r="D35190" s="159">
        <v>21.88</v>
      </c>
    </row>
    <row r="35191" spans="3:4" ht="15" hidden="1" customHeight="1" x14ac:dyDescent="0.25">
      <c r="C35191" s="160" t="s">
        <v>542</v>
      </c>
      <c r="D35191" s="161">
        <v>1139.77</v>
      </c>
    </row>
    <row r="35192" spans="3:4" ht="15" hidden="1" customHeight="1" x14ac:dyDescent="0.25">
      <c r="C35192" s="158" t="s">
        <v>542</v>
      </c>
      <c r="D35192" s="159">
        <v>881.19</v>
      </c>
    </row>
    <row r="35193" spans="3:4" ht="15" hidden="1" customHeight="1" x14ac:dyDescent="0.25">
      <c r="C35193" s="160" t="s">
        <v>307</v>
      </c>
      <c r="D35193" s="161">
        <v>337.22</v>
      </c>
    </row>
    <row r="35194" spans="3:4" ht="15" hidden="1" customHeight="1" x14ac:dyDescent="0.25">
      <c r="C35194" s="158" t="s">
        <v>539</v>
      </c>
      <c r="D35194" s="159">
        <v>360.79</v>
      </c>
    </row>
    <row r="35195" spans="3:4" ht="15" hidden="1" customHeight="1" x14ac:dyDescent="0.25">
      <c r="C35195" s="160" t="s">
        <v>551</v>
      </c>
      <c r="D35195" s="161">
        <v>910.65</v>
      </c>
    </row>
    <row r="35196" spans="3:4" ht="15" hidden="1" customHeight="1" x14ac:dyDescent="0.25">
      <c r="C35196" s="158" t="s">
        <v>546</v>
      </c>
      <c r="D35196" s="159">
        <v>1281.04</v>
      </c>
    </row>
    <row r="35197" spans="3:4" ht="15" hidden="1" customHeight="1" x14ac:dyDescent="0.25">
      <c r="C35197" s="160" t="s">
        <v>558</v>
      </c>
      <c r="D35197" s="161">
        <v>513.35</v>
      </c>
    </row>
    <row r="35198" spans="3:4" ht="15" hidden="1" customHeight="1" x14ac:dyDescent="0.25">
      <c r="C35198" s="158" t="s">
        <v>553</v>
      </c>
      <c r="D35198" s="159">
        <v>626.67999999999995</v>
      </c>
    </row>
    <row r="35199" spans="3:4" ht="15" hidden="1" customHeight="1" x14ac:dyDescent="0.25">
      <c r="C35199" s="160" t="s">
        <v>539</v>
      </c>
      <c r="D35199" s="161">
        <v>370.52</v>
      </c>
    </row>
    <row r="35200" spans="3:4" ht="15" hidden="1" customHeight="1" x14ac:dyDescent="0.25">
      <c r="C35200" s="158" t="s">
        <v>551</v>
      </c>
      <c r="D35200" s="159">
        <v>529.37</v>
      </c>
    </row>
    <row r="35201" spans="3:4" ht="15" hidden="1" customHeight="1" x14ac:dyDescent="0.25">
      <c r="C35201" s="160" t="s">
        <v>308</v>
      </c>
      <c r="D35201" s="161">
        <v>549.5</v>
      </c>
    </row>
    <row r="35202" spans="3:4" ht="15" hidden="1" customHeight="1" x14ac:dyDescent="0.25">
      <c r="C35202" s="158" t="s">
        <v>545</v>
      </c>
      <c r="D35202" s="159">
        <v>1142.18</v>
      </c>
    </row>
    <row r="35203" spans="3:4" ht="15" hidden="1" customHeight="1" x14ac:dyDescent="0.25">
      <c r="C35203" s="160" t="s">
        <v>546</v>
      </c>
      <c r="D35203" s="161">
        <v>451.42</v>
      </c>
    </row>
    <row r="35204" spans="3:4" ht="15" hidden="1" customHeight="1" x14ac:dyDescent="0.25">
      <c r="C35204" s="158" t="s">
        <v>539</v>
      </c>
      <c r="D35204" s="159">
        <v>335.87</v>
      </c>
    </row>
    <row r="35205" spans="3:4" ht="15" hidden="1" customHeight="1" x14ac:dyDescent="0.25">
      <c r="C35205" s="160" t="s">
        <v>312</v>
      </c>
      <c r="D35205" s="161">
        <v>357.96</v>
      </c>
    </row>
    <row r="35206" spans="3:4" ht="15" hidden="1" customHeight="1" x14ac:dyDescent="0.25">
      <c r="C35206" s="158" t="s">
        <v>557</v>
      </c>
      <c r="D35206" s="159">
        <v>564.41</v>
      </c>
    </row>
    <row r="35207" spans="3:4" ht="15" hidden="1" customHeight="1" x14ac:dyDescent="0.25">
      <c r="C35207" s="160" t="s">
        <v>309</v>
      </c>
      <c r="D35207" s="161">
        <v>594</v>
      </c>
    </row>
    <row r="35208" spans="3:4" ht="15" hidden="1" customHeight="1" x14ac:dyDescent="0.25">
      <c r="C35208" s="158" t="s">
        <v>307</v>
      </c>
      <c r="D35208" s="159">
        <v>689.84</v>
      </c>
    </row>
    <row r="35209" spans="3:4" ht="15" hidden="1" customHeight="1" x14ac:dyDescent="0.25">
      <c r="C35209" s="160" t="s">
        <v>546</v>
      </c>
      <c r="D35209" s="161">
        <v>29.45</v>
      </c>
    </row>
    <row r="35210" spans="3:4" ht="15" hidden="1" customHeight="1" x14ac:dyDescent="0.25">
      <c r="C35210" s="158" t="s">
        <v>542</v>
      </c>
      <c r="D35210" s="159">
        <v>99.93</v>
      </c>
    </row>
    <row r="35211" spans="3:4" ht="15" hidden="1" customHeight="1" x14ac:dyDescent="0.25">
      <c r="C35211" s="160" t="s">
        <v>552</v>
      </c>
      <c r="D35211" s="161">
        <v>386.68</v>
      </c>
    </row>
    <row r="35212" spans="3:4" ht="15" hidden="1" customHeight="1" x14ac:dyDescent="0.25">
      <c r="C35212" s="158" t="s">
        <v>553</v>
      </c>
      <c r="D35212" s="159">
        <v>145.96</v>
      </c>
    </row>
    <row r="35213" spans="3:4" ht="15" hidden="1" customHeight="1" x14ac:dyDescent="0.25">
      <c r="C35213" s="160" t="s">
        <v>540</v>
      </c>
      <c r="D35213" s="161">
        <v>462.09</v>
      </c>
    </row>
    <row r="35214" spans="3:4" ht="15" hidden="1" customHeight="1" x14ac:dyDescent="0.25">
      <c r="C35214" s="158" t="s">
        <v>307</v>
      </c>
      <c r="D35214" s="159">
        <v>1253.3900000000001</v>
      </c>
    </row>
    <row r="35215" spans="3:4" ht="15" hidden="1" customHeight="1" x14ac:dyDescent="0.25">
      <c r="C35215" s="160" t="s">
        <v>307</v>
      </c>
      <c r="D35215" s="161">
        <v>895.14</v>
      </c>
    </row>
    <row r="35216" spans="3:4" ht="15" hidden="1" customHeight="1" x14ac:dyDescent="0.25">
      <c r="C35216" s="158" t="s">
        <v>547</v>
      </c>
      <c r="D35216" s="159">
        <v>967.2</v>
      </c>
    </row>
    <row r="35217" spans="3:4" ht="15" hidden="1" customHeight="1" x14ac:dyDescent="0.25">
      <c r="C35217" s="160" t="s">
        <v>307</v>
      </c>
      <c r="D35217" s="161">
        <v>14.21</v>
      </c>
    </row>
    <row r="35218" spans="3:4" ht="15" hidden="1" customHeight="1" x14ac:dyDescent="0.25">
      <c r="C35218" s="158" t="s">
        <v>539</v>
      </c>
      <c r="D35218" s="159">
        <v>360.35</v>
      </c>
    </row>
    <row r="35219" spans="3:4" ht="15" hidden="1" customHeight="1" x14ac:dyDescent="0.25">
      <c r="C35219" s="160" t="s">
        <v>539</v>
      </c>
      <c r="D35219" s="161">
        <v>660.34</v>
      </c>
    </row>
    <row r="35220" spans="3:4" ht="15" hidden="1" customHeight="1" x14ac:dyDescent="0.25">
      <c r="C35220" s="158" t="s">
        <v>541</v>
      </c>
      <c r="D35220" s="159">
        <v>715.27</v>
      </c>
    </row>
    <row r="35221" spans="3:4" ht="15" hidden="1" customHeight="1" x14ac:dyDescent="0.25">
      <c r="C35221" s="160" t="s">
        <v>552</v>
      </c>
      <c r="D35221" s="161">
        <v>731.62</v>
      </c>
    </row>
    <row r="35222" spans="3:4" ht="15" hidden="1" customHeight="1" x14ac:dyDescent="0.25">
      <c r="C35222" s="158" t="s">
        <v>554</v>
      </c>
      <c r="D35222" s="159">
        <v>641.63</v>
      </c>
    </row>
    <row r="35223" spans="3:4" ht="15" hidden="1" customHeight="1" x14ac:dyDescent="0.25">
      <c r="C35223" s="160" t="s">
        <v>308</v>
      </c>
      <c r="D35223" s="161">
        <v>1171.8399999999999</v>
      </c>
    </row>
    <row r="35224" spans="3:4" ht="15" hidden="1" customHeight="1" x14ac:dyDescent="0.25">
      <c r="C35224" s="158" t="s">
        <v>547</v>
      </c>
      <c r="D35224" s="159">
        <v>882.57</v>
      </c>
    </row>
    <row r="35225" spans="3:4" ht="15" hidden="1" customHeight="1" x14ac:dyDescent="0.25">
      <c r="C35225" s="160" t="s">
        <v>546</v>
      </c>
      <c r="D35225" s="161">
        <v>804.52</v>
      </c>
    </row>
    <row r="35226" spans="3:4" ht="15" hidden="1" customHeight="1" x14ac:dyDescent="0.25">
      <c r="C35226" s="158" t="s">
        <v>549</v>
      </c>
      <c r="D35226" s="159">
        <v>631.98</v>
      </c>
    </row>
    <row r="35227" spans="3:4" ht="15" hidden="1" customHeight="1" x14ac:dyDescent="0.25">
      <c r="C35227" s="160" t="s">
        <v>312</v>
      </c>
      <c r="D35227" s="161">
        <v>611.86</v>
      </c>
    </row>
    <row r="35228" spans="3:4" ht="15" hidden="1" customHeight="1" x14ac:dyDescent="0.25">
      <c r="C35228" s="158" t="s">
        <v>547</v>
      </c>
      <c r="D35228" s="159">
        <v>534.54999999999995</v>
      </c>
    </row>
    <row r="35229" spans="3:4" ht="15" hidden="1" customHeight="1" x14ac:dyDescent="0.25">
      <c r="C35229" s="160" t="s">
        <v>307</v>
      </c>
      <c r="D35229" s="161">
        <v>676.49</v>
      </c>
    </row>
    <row r="35230" spans="3:4" ht="15" hidden="1" customHeight="1" x14ac:dyDescent="0.25">
      <c r="C35230" s="158" t="s">
        <v>539</v>
      </c>
      <c r="D35230" s="159">
        <v>172.53</v>
      </c>
    </row>
    <row r="35231" spans="3:4" ht="15" hidden="1" customHeight="1" x14ac:dyDescent="0.25">
      <c r="C35231" s="160" t="s">
        <v>539</v>
      </c>
      <c r="D35231" s="161">
        <v>556.39</v>
      </c>
    </row>
    <row r="35232" spans="3:4" ht="15" hidden="1" customHeight="1" x14ac:dyDescent="0.25">
      <c r="C35232" s="158" t="s">
        <v>540</v>
      </c>
      <c r="D35232" s="159">
        <v>752.92</v>
      </c>
    </row>
    <row r="35233" spans="3:4" ht="15" hidden="1" customHeight="1" x14ac:dyDescent="0.25">
      <c r="C35233" s="160" t="s">
        <v>549</v>
      </c>
      <c r="D35233" s="161">
        <v>772.23</v>
      </c>
    </row>
    <row r="35234" spans="3:4" ht="15" hidden="1" customHeight="1" x14ac:dyDescent="0.25">
      <c r="C35234" s="158" t="s">
        <v>542</v>
      </c>
      <c r="D35234" s="159">
        <v>419.47</v>
      </c>
    </row>
    <row r="35235" spans="3:4" ht="15" hidden="1" customHeight="1" x14ac:dyDescent="0.25">
      <c r="C35235" s="160" t="s">
        <v>546</v>
      </c>
      <c r="D35235" s="161">
        <v>289.56</v>
      </c>
    </row>
    <row r="35236" spans="3:4" ht="15" hidden="1" customHeight="1" x14ac:dyDescent="0.25">
      <c r="C35236" s="158" t="s">
        <v>552</v>
      </c>
      <c r="D35236" s="159">
        <v>437.82</v>
      </c>
    </row>
    <row r="35237" spans="3:4" ht="15" hidden="1" customHeight="1" x14ac:dyDescent="0.25">
      <c r="C35237" s="160" t="s">
        <v>549</v>
      </c>
      <c r="D35237" s="161">
        <v>574.19000000000005</v>
      </c>
    </row>
    <row r="35238" spans="3:4" ht="15" hidden="1" customHeight="1" x14ac:dyDescent="0.25">
      <c r="C35238" s="158" t="s">
        <v>543</v>
      </c>
      <c r="D35238" s="159">
        <v>351.93</v>
      </c>
    </row>
    <row r="35239" spans="3:4" ht="15" hidden="1" customHeight="1" x14ac:dyDescent="0.25">
      <c r="C35239" s="160" t="s">
        <v>552</v>
      </c>
      <c r="D35239" s="161">
        <v>56.71</v>
      </c>
    </row>
    <row r="35240" spans="3:4" ht="15" hidden="1" customHeight="1" x14ac:dyDescent="0.25">
      <c r="C35240" s="158" t="s">
        <v>550</v>
      </c>
      <c r="D35240" s="159">
        <v>1203.53</v>
      </c>
    </row>
    <row r="35241" spans="3:4" ht="15" hidden="1" customHeight="1" x14ac:dyDescent="0.25">
      <c r="C35241" s="160" t="s">
        <v>551</v>
      </c>
      <c r="D35241" s="161">
        <v>530.29</v>
      </c>
    </row>
    <row r="35242" spans="3:4" ht="15" hidden="1" customHeight="1" x14ac:dyDescent="0.25">
      <c r="C35242" s="158" t="s">
        <v>539</v>
      </c>
      <c r="D35242" s="159">
        <v>1035.49</v>
      </c>
    </row>
    <row r="35243" spans="3:4" ht="15" hidden="1" customHeight="1" x14ac:dyDescent="0.25">
      <c r="C35243" s="160" t="s">
        <v>555</v>
      </c>
      <c r="D35243" s="161">
        <v>1001.21</v>
      </c>
    </row>
    <row r="35244" spans="3:4" ht="15" hidden="1" customHeight="1" x14ac:dyDescent="0.25">
      <c r="C35244" s="158" t="s">
        <v>545</v>
      </c>
      <c r="D35244" s="159">
        <v>1182.71</v>
      </c>
    </row>
    <row r="35245" spans="3:4" ht="15" hidden="1" customHeight="1" x14ac:dyDescent="0.25">
      <c r="C35245" s="160" t="s">
        <v>551</v>
      </c>
      <c r="D35245" s="161">
        <v>613.77</v>
      </c>
    </row>
    <row r="35246" spans="3:4" ht="15" hidden="1" customHeight="1" x14ac:dyDescent="0.25">
      <c r="C35246" s="158" t="s">
        <v>544</v>
      </c>
      <c r="D35246" s="159">
        <v>1014.53</v>
      </c>
    </row>
    <row r="35247" spans="3:4" ht="15" hidden="1" customHeight="1" x14ac:dyDescent="0.25">
      <c r="C35247" s="160" t="s">
        <v>307</v>
      </c>
      <c r="D35247" s="161">
        <v>1087.06</v>
      </c>
    </row>
    <row r="35248" spans="3:4" ht="15" hidden="1" customHeight="1" x14ac:dyDescent="0.25">
      <c r="C35248" s="158" t="s">
        <v>547</v>
      </c>
      <c r="D35248" s="159">
        <v>47.92</v>
      </c>
    </row>
    <row r="35249" spans="3:4" ht="15" hidden="1" customHeight="1" x14ac:dyDescent="0.25">
      <c r="C35249" s="160" t="s">
        <v>541</v>
      </c>
      <c r="D35249" s="161">
        <v>1039.01</v>
      </c>
    </row>
    <row r="35250" spans="3:4" ht="15" hidden="1" customHeight="1" x14ac:dyDescent="0.25">
      <c r="C35250" s="158" t="s">
        <v>558</v>
      </c>
      <c r="D35250" s="159">
        <v>471.31</v>
      </c>
    </row>
    <row r="35251" spans="3:4" ht="15" hidden="1" customHeight="1" x14ac:dyDescent="0.25">
      <c r="C35251" s="160" t="s">
        <v>547</v>
      </c>
      <c r="D35251" s="161">
        <v>805.98</v>
      </c>
    </row>
    <row r="35252" spans="3:4" ht="15" hidden="1" customHeight="1" x14ac:dyDescent="0.25">
      <c r="C35252" s="158" t="s">
        <v>550</v>
      </c>
      <c r="D35252" s="159">
        <v>286</v>
      </c>
    </row>
    <row r="35253" spans="3:4" ht="15" hidden="1" customHeight="1" x14ac:dyDescent="0.25">
      <c r="C35253" s="160" t="s">
        <v>307</v>
      </c>
      <c r="D35253" s="161">
        <v>874.42</v>
      </c>
    </row>
    <row r="35254" spans="3:4" ht="15" hidden="1" customHeight="1" x14ac:dyDescent="0.25">
      <c r="C35254" s="158" t="s">
        <v>542</v>
      </c>
      <c r="D35254" s="159">
        <v>648.35</v>
      </c>
    </row>
    <row r="35255" spans="3:4" ht="15" hidden="1" customHeight="1" x14ac:dyDescent="0.25">
      <c r="C35255" s="160" t="s">
        <v>539</v>
      </c>
      <c r="D35255" s="161">
        <v>372.41</v>
      </c>
    </row>
    <row r="35256" spans="3:4" ht="15" hidden="1" customHeight="1" x14ac:dyDescent="0.25">
      <c r="C35256" s="158" t="s">
        <v>548</v>
      </c>
      <c r="D35256" s="159">
        <v>766.34</v>
      </c>
    </row>
    <row r="35257" spans="3:4" ht="15" hidden="1" customHeight="1" x14ac:dyDescent="0.25">
      <c r="C35257" s="160" t="s">
        <v>544</v>
      </c>
      <c r="D35257" s="161">
        <v>714.62</v>
      </c>
    </row>
    <row r="35258" spans="3:4" ht="15" hidden="1" customHeight="1" x14ac:dyDescent="0.25">
      <c r="C35258" s="158" t="s">
        <v>546</v>
      </c>
      <c r="D35258" s="159">
        <v>502.14</v>
      </c>
    </row>
    <row r="35259" spans="3:4" ht="15" hidden="1" customHeight="1" x14ac:dyDescent="0.25">
      <c r="C35259" s="160" t="s">
        <v>551</v>
      </c>
      <c r="D35259" s="161">
        <v>831</v>
      </c>
    </row>
    <row r="35260" spans="3:4" ht="15" hidden="1" customHeight="1" x14ac:dyDescent="0.25">
      <c r="C35260" s="158" t="s">
        <v>555</v>
      </c>
      <c r="D35260" s="159">
        <v>682.5</v>
      </c>
    </row>
    <row r="35261" spans="3:4" ht="15" hidden="1" customHeight="1" x14ac:dyDescent="0.25">
      <c r="C35261" s="160" t="s">
        <v>552</v>
      </c>
      <c r="D35261" s="161">
        <v>674.77</v>
      </c>
    </row>
    <row r="35262" spans="3:4" ht="15" hidden="1" customHeight="1" x14ac:dyDescent="0.25">
      <c r="C35262" s="158" t="s">
        <v>307</v>
      </c>
      <c r="D35262" s="159">
        <v>87.07</v>
      </c>
    </row>
    <row r="35263" spans="3:4" ht="15" hidden="1" customHeight="1" x14ac:dyDescent="0.25">
      <c r="C35263" s="160" t="s">
        <v>539</v>
      </c>
      <c r="D35263" s="161">
        <v>639.14</v>
      </c>
    </row>
    <row r="35264" spans="3:4" ht="15" hidden="1" customHeight="1" x14ac:dyDescent="0.25">
      <c r="C35264" s="158" t="s">
        <v>547</v>
      </c>
      <c r="D35264" s="159">
        <v>72.58</v>
      </c>
    </row>
    <row r="35265" spans="3:4" ht="15" hidden="1" customHeight="1" x14ac:dyDescent="0.25">
      <c r="C35265" s="160" t="s">
        <v>541</v>
      </c>
      <c r="D35265" s="161">
        <v>522.08000000000004</v>
      </c>
    </row>
    <row r="35266" spans="3:4" ht="15" hidden="1" customHeight="1" x14ac:dyDescent="0.25">
      <c r="C35266" s="158" t="s">
        <v>542</v>
      </c>
      <c r="D35266" s="159">
        <v>817.67</v>
      </c>
    </row>
    <row r="35267" spans="3:4" ht="15" hidden="1" customHeight="1" x14ac:dyDescent="0.25">
      <c r="C35267" s="160" t="s">
        <v>542</v>
      </c>
      <c r="D35267" s="161">
        <v>660.68</v>
      </c>
    </row>
    <row r="35268" spans="3:4" ht="15" hidden="1" customHeight="1" x14ac:dyDescent="0.25">
      <c r="C35268" s="158" t="s">
        <v>550</v>
      </c>
      <c r="D35268" s="159">
        <v>108.01</v>
      </c>
    </row>
    <row r="35269" spans="3:4" ht="15" hidden="1" customHeight="1" x14ac:dyDescent="0.25">
      <c r="C35269" s="160" t="s">
        <v>543</v>
      </c>
      <c r="D35269" s="161">
        <v>402.06</v>
      </c>
    </row>
    <row r="35270" spans="3:4" ht="15" hidden="1" customHeight="1" x14ac:dyDescent="0.25">
      <c r="C35270" s="158" t="s">
        <v>543</v>
      </c>
      <c r="D35270" s="159">
        <v>590.36</v>
      </c>
    </row>
    <row r="35271" spans="3:4" ht="15" hidden="1" customHeight="1" x14ac:dyDescent="0.25">
      <c r="C35271" s="160" t="s">
        <v>307</v>
      </c>
      <c r="D35271" s="161">
        <v>844.67</v>
      </c>
    </row>
    <row r="35272" spans="3:4" ht="15" hidden="1" customHeight="1" x14ac:dyDescent="0.25">
      <c r="C35272" s="158" t="s">
        <v>553</v>
      </c>
      <c r="D35272" s="159">
        <v>660.08</v>
      </c>
    </row>
    <row r="35273" spans="3:4" ht="15" hidden="1" customHeight="1" x14ac:dyDescent="0.25">
      <c r="C35273" s="160" t="s">
        <v>540</v>
      </c>
      <c r="D35273" s="161">
        <v>348.73</v>
      </c>
    </row>
    <row r="35274" spans="3:4" ht="15" hidden="1" customHeight="1" x14ac:dyDescent="0.25">
      <c r="C35274" s="158" t="s">
        <v>556</v>
      </c>
      <c r="D35274" s="159">
        <v>346.79</v>
      </c>
    </row>
    <row r="35275" spans="3:4" ht="15" hidden="1" customHeight="1" x14ac:dyDescent="0.25">
      <c r="C35275" s="160" t="s">
        <v>547</v>
      </c>
      <c r="D35275" s="161">
        <v>1200.83</v>
      </c>
    </row>
    <row r="35276" spans="3:4" ht="15" hidden="1" customHeight="1" x14ac:dyDescent="0.25">
      <c r="C35276" s="158" t="s">
        <v>548</v>
      </c>
      <c r="D35276" s="159">
        <v>379.42</v>
      </c>
    </row>
    <row r="35277" spans="3:4" ht="15" hidden="1" customHeight="1" x14ac:dyDescent="0.25">
      <c r="C35277" s="160" t="s">
        <v>309</v>
      </c>
      <c r="D35277" s="161">
        <v>788.43</v>
      </c>
    </row>
    <row r="35278" spans="3:4" ht="15" hidden="1" customHeight="1" x14ac:dyDescent="0.25">
      <c r="C35278" s="158" t="s">
        <v>308</v>
      </c>
      <c r="D35278" s="159">
        <v>544.01</v>
      </c>
    </row>
    <row r="35279" spans="3:4" ht="15" hidden="1" customHeight="1" x14ac:dyDescent="0.25">
      <c r="C35279" s="160" t="s">
        <v>308</v>
      </c>
      <c r="D35279" s="161">
        <v>171.32</v>
      </c>
    </row>
    <row r="35280" spans="3:4" ht="15" hidden="1" customHeight="1" x14ac:dyDescent="0.25">
      <c r="C35280" s="158" t="s">
        <v>539</v>
      </c>
      <c r="D35280" s="159">
        <v>522.74</v>
      </c>
    </row>
    <row r="35281" spans="3:4" ht="15" hidden="1" customHeight="1" x14ac:dyDescent="0.25">
      <c r="C35281" s="160" t="s">
        <v>557</v>
      </c>
      <c r="D35281" s="161">
        <v>1049.8699999999999</v>
      </c>
    </row>
    <row r="35282" spans="3:4" ht="15" hidden="1" customHeight="1" x14ac:dyDescent="0.25">
      <c r="C35282" s="158" t="s">
        <v>541</v>
      </c>
      <c r="D35282" s="159">
        <v>1257.99</v>
      </c>
    </row>
    <row r="35283" spans="3:4" ht="15" hidden="1" customHeight="1" x14ac:dyDescent="0.25">
      <c r="C35283" s="160" t="s">
        <v>549</v>
      </c>
      <c r="D35283" s="161">
        <v>819.88</v>
      </c>
    </row>
    <row r="35284" spans="3:4" ht="15" hidden="1" customHeight="1" x14ac:dyDescent="0.25">
      <c r="C35284" s="158" t="s">
        <v>308</v>
      </c>
      <c r="D35284" s="159">
        <v>883.03</v>
      </c>
    </row>
    <row r="35285" spans="3:4" ht="15" hidden="1" customHeight="1" x14ac:dyDescent="0.25">
      <c r="C35285" s="160" t="s">
        <v>308</v>
      </c>
      <c r="D35285" s="161">
        <v>816.35</v>
      </c>
    </row>
    <row r="35286" spans="3:4" ht="15" hidden="1" customHeight="1" x14ac:dyDescent="0.25">
      <c r="C35286" s="158" t="s">
        <v>551</v>
      </c>
      <c r="D35286" s="159">
        <v>427.35</v>
      </c>
    </row>
    <row r="35287" spans="3:4" ht="15" hidden="1" customHeight="1" x14ac:dyDescent="0.25">
      <c r="C35287" s="160" t="s">
        <v>540</v>
      </c>
      <c r="D35287" s="161">
        <v>1200.1199999999999</v>
      </c>
    </row>
    <row r="35288" spans="3:4" ht="15" hidden="1" customHeight="1" x14ac:dyDescent="0.25">
      <c r="C35288" s="158" t="s">
        <v>553</v>
      </c>
      <c r="D35288" s="159">
        <v>1061.5999999999999</v>
      </c>
    </row>
    <row r="35289" spans="3:4" ht="15" hidden="1" customHeight="1" x14ac:dyDescent="0.25">
      <c r="C35289" s="160" t="s">
        <v>547</v>
      </c>
      <c r="D35289" s="161">
        <v>613.32000000000005</v>
      </c>
    </row>
    <row r="35290" spans="3:4" ht="15" hidden="1" customHeight="1" x14ac:dyDescent="0.25">
      <c r="C35290" s="158" t="s">
        <v>553</v>
      </c>
      <c r="D35290" s="159">
        <v>798.55</v>
      </c>
    </row>
    <row r="35291" spans="3:4" ht="15" hidden="1" customHeight="1" x14ac:dyDescent="0.25">
      <c r="C35291" s="160" t="s">
        <v>547</v>
      </c>
      <c r="D35291" s="161">
        <v>310.17</v>
      </c>
    </row>
    <row r="35292" spans="3:4" ht="15" hidden="1" customHeight="1" x14ac:dyDescent="0.25">
      <c r="C35292" s="158" t="s">
        <v>552</v>
      </c>
      <c r="D35292" s="159">
        <v>721.98</v>
      </c>
    </row>
    <row r="35293" spans="3:4" ht="15" hidden="1" customHeight="1" x14ac:dyDescent="0.25">
      <c r="C35293" s="160" t="s">
        <v>544</v>
      </c>
      <c r="D35293" s="161">
        <v>30.54</v>
      </c>
    </row>
    <row r="35294" spans="3:4" ht="15" hidden="1" customHeight="1" x14ac:dyDescent="0.25">
      <c r="C35294" s="158" t="s">
        <v>540</v>
      </c>
      <c r="D35294" s="159">
        <v>477.23</v>
      </c>
    </row>
    <row r="35295" spans="3:4" ht="15" hidden="1" customHeight="1" x14ac:dyDescent="0.25">
      <c r="C35295" s="160" t="s">
        <v>541</v>
      </c>
      <c r="D35295" s="161">
        <v>1258.6300000000001</v>
      </c>
    </row>
    <row r="35296" spans="3:4" ht="15" hidden="1" customHeight="1" x14ac:dyDescent="0.25">
      <c r="C35296" s="158" t="s">
        <v>552</v>
      </c>
      <c r="D35296" s="159">
        <v>525.34</v>
      </c>
    </row>
    <row r="35297" spans="3:4" ht="15" hidden="1" customHeight="1" x14ac:dyDescent="0.25">
      <c r="C35297" s="160" t="s">
        <v>557</v>
      </c>
      <c r="D35297" s="161">
        <v>444.73</v>
      </c>
    </row>
    <row r="35298" spans="3:4" ht="15" hidden="1" customHeight="1" x14ac:dyDescent="0.25">
      <c r="C35298" s="158" t="s">
        <v>308</v>
      </c>
      <c r="D35298" s="159">
        <v>1200.0999999999999</v>
      </c>
    </row>
    <row r="35299" spans="3:4" ht="15" hidden="1" customHeight="1" x14ac:dyDescent="0.25">
      <c r="C35299" s="160" t="s">
        <v>545</v>
      </c>
      <c r="D35299" s="161">
        <v>1114.6300000000001</v>
      </c>
    </row>
    <row r="35300" spans="3:4" ht="15" hidden="1" customHeight="1" x14ac:dyDescent="0.25">
      <c r="C35300" s="158" t="s">
        <v>539</v>
      </c>
      <c r="D35300" s="159">
        <v>11.82</v>
      </c>
    </row>
    <row r="35301" spans="3:4" ht="15" hidden="1" customHeight="1" x14ac:dyDescent="0.25">
      <c r="C35301" s="160" t="s">
        <v>547</v>
      </c>
      <c r="D35301" s="161">
        <v>1289.3599999999999</v>
      </c>
    </row>
    <row r="35302" spans="3:4" ht="15" hidden="1" customHeight="1" x14ac:dyDescent="0.25">
      <c r="C35302" s="158" t="s">
        <v>549</v>
      </c>
      <c r="D35302" s="159">
        <v>1126.8900000000001</v>
      </c>
    </row>
    <row r="35303" spans="3:4" ht="15" hidden="1" customHeight="1" x14ac:dyDescent="0.25">
      <c r="C35303" s="160" t="s">
        <v>549</v>
      </c>
      <c r="D35303" s="161">
        <v>647</v>
      </c>
    </row>
    <row r="35304" spans="3:4" ht="15" hidden="1" customHeight="1" x14ac:dyDescent="0.25">
      <c r="C35304" s="158" t="s">
        <v>551</v>
      </c>
      <c r="D35304" s="159">
        <v>1025.54</v>
      </c>
    </row>
    <row r="35305" spans="3:4" ht="15" hidden="1" customHeight="1" x14ac:dyDescent="0.25">
      <c r="C35305" s="160" t="s">
        <v>541</v>
      </c>
      <c r="D35305" s="161">
        <v>235.85</v>
      </c>
    </row>
    <row r="35306" spans="3:4" ht="15" hidden="1" customHeight="1" x14ac:dyDescent="0.25">
      <c r="C35306" s="158" t="s">
        <v>552</v>
      </c>
      <c r="D35306" s="159">
        <v>636.23</v>
      </c>
    </row>
    <row r="35307" spans="3:4" ht="15" hidden="1" customHeight="1" x14ac:dyDescent="0.25">
      <c r="C35307" s="160" t="s">
        <v>549</v>
      </c>
      <c r="D35307" s="161">
        <v>516.63</v>
      </c>
    </row>
    <row r="35308" spans="3:4" ht="15" hidden="1" customHeight="1" x14ac:dyDescent="0.25">
      <c r="C35308" s="158" t="s">
        <v>548</v>
      </c>
      <c r="D35308" s="159">
        <v>382.69</v>
      </c>
    </row>
    <row r="35309" spans="3:4" ht="15" hidden="1" customHeight="1" x14ac:dyDescent="0.25">
      <c r="C35309" s="160" t="s">
        <v>546</v>
      </c>
      <c r="D35309" s="161">
        <v>529.12</v>
      </c>
    </row>
    <row r="35310" spans="3:4" ht="15" hidden="1" customHeight="1" x14ac:dyDescent="0.25">
      <c r="C35310" s="158" t="s">
        <v>546</v>
      </c>
      <c r="D35310" s="159">
        <v>831.83</v>
      </c>
    </row>
    <row r="35311" spans="3:4" ht="15" hidden="1" customHeight="1" x14ac:dyDescent="0.25">
      <c r="C35311" s="160" t="s">
        <v>307</v>
      </c>
      <c r="D35311" s="161">
        <v>802.83</v>
      </c>
    </row>
    <row r="35312" spans="3:4" ht="15" hidden="1" customHeight="1" x14ac:dyDescent="0.25">
      <c r="C35312" s="158" t="s">
        <v>309</v>
      </c>
      <c r="D35312" s="159">
        <v>563.79</v>
      </c>
    </row>
    <row r="35313" spans="3:4" ht="15" hidden="1" customHeight="1" x14ac:dyDescent="0.25">
      <c r="C35313" s="160" t="s">
        <v>552</v>
      </c>
      <c r="D35313" s="161">
        <v>103.57</v>
      </c>
    </row>
    <row r="35314" spans="3:4" ht="15" hidden="1" customHeight="1" x14ac:dyDescent="0.25">
      <c r="C35314" s="158" t="s">
        <v>309</v>
      </c>
      <c r="D35314" s="159">
        <v>1116.24</v>
      </c>
    </row>
    <row r="35315" spans="3:4" ht="15" hidden="1" customHeight="1" x14ac:dyDescent="0.25">
      <c r="C35315" s="160" t="s">
        <v>312</v>
      </c>
      <c r="D35315" s="161">
        <v>647.86</v>
      </c>
    </row>
    <row r="35316" spans="3:4" ht="15" hidden="1" customHeight="1" x14ac:dyDescent="0.25">
      <c r="C35316" s="158" t="s">
        <v>547</v>
      </c>
      <c r="D35316" s="159">
        <v>610.07000000000005</v>
      </c>
    </row>
    <row r="35317" spans="3:4" ht="15" hidden="1" customHeight="1" x14ac:dyDescent="0.25">
      <c r="C35317" s="160" t="s">
        <v>544</v>
      </c>
      <c r="D35317" s="161">
        <v>218.84</v>
      </c>
    </row>
    <row r="35318" spans="3:4" ht="15" hidden="1" customHeight="1" x14ac:dyDescent="0.25">
      <c r="C35318" s="158" t="s">
        <v>549</v>
      </c>
      <c r="D35318" s="159">
        <v>357.59</v>
      </c>
    </row>
    <row r="35319" spans="3:4" ht="15" hidden="1" customHeight="1" x14ac:dyDescent="0.25">
      <c r="C35319" s="160" t="s">
        <v>544</v>
      </c>
      <c r="D35319" s="161">
        <v>387.02</v>
      </c>
    </row>
    <row r="35320" spans="3:4" ht="15" hidden="1" customHeight="1" x14ac:dyDescent="0.25">
      <c r="C35320" s="158" t="s">
        <v>309</v>
      </c>
      <c r="D35320" s="159">
        <v>1226.83</v>
      </c>
    </row>
    <row r="35321" spans="3:4" ht="15" hidden="1" customHeight="1" x14ac:dyDescent="0.25">
      <c r="C35321" s="160" t="s">
        <v>556</v>
      </c>
      <c r="D35321" s="161">
        <v>638.77</v>
      </c>
    </row>
    <row r="35322" spans="3:4" ht="15" hidden="1" customHeight="1" x14ac:dyDescent="0.25">
      <c r="C35322" s="158" t="s">
        <v>544</v>
      </c>
      <c r="D35322" s="159">
        <v>213.57</v>
      </c>
    </row>
    <row r="35323" spans="3:4" ht="15" hidden="1" customHeight="1" x14ac:dyDescent="0.25">
      <c r="C35323" s="160" t="s">
        <v>312</v>
      </c>
      <c r="D35323" s="161">
        <v>1054.67</v>
      </c>
    </row>
    <row r="35324" spans="3:4" ht="15" hidden="1" customHeight="1" x14ac:dyDescent="0.25">
      <c r="C35324" s="158" t="s">
        <v>553</v>
      </c>
      <c r="D35324" s="159">
        <v>333.41</v>
      </c>
    </row>
    <row r="35325" spans="3:4" ht="15" hidden="1" customHeight="1" x14ac:dyDescent="0.25">
      <c r="C35325" s="160" t="s">
        <v>546</v>
      </c>
      <c r="D35325" s="161">
        <v>237.58</v>
      </c>
    </row>
    <row r="35326" spans="3:4" ht="15" hidden="1" customHeight="1" x14ac:dyDescent="0.25">
      <c r="C35326" s="158" t="s">
        <v>540</v>
      </c>
      <c r="D35326" s="159">
        <v>589.61</v>
      </c>
    </row>
    <row r="35327" spans="3:4" ht="15" hidden="1" customHeight="1" x14ac:dyDescent="0.25">
      <c r="C35327" s="160" t="s">
        <v>556</v>
      </c>
      <c r="D35327" s="161">
        <v>443.71</v>
      </c>
    </row>
    <row r="35328" spans="3:4" ht="15" hidden="1" customHeight="1" x14ac:dyDescent="0.25">
      <c r="C35328" s="158" t="s">
        <v>543</v>
      </c>
      <c r="D35328" s="159">
        <v>555.35</v>
      </c>
    </row>
    <row r="35329" spans="3:4" ht="15" hidden="1" customHeight="1" x14ac:dyDescent="0.25">
      <c r="C35329" s="160" t="s">
        <v>307</v>
      </c>
      <c r="D35329" s="161">
        <v>581.38</v>
      </c>
    </row>
    <row r="35330" spans="3:4" ht="15" hidden="1" customHeight="1" x14ac:dyDescent="0.25">
      <c r="C35330" s="158" t="s">
        <v>542</v>
      </c>
      <c r="D35330" s="159">
        <v>1061.9000000000001</v>
      </c>
    </row>
    <row r="35331" spans="3:4" ht="15" hidden="1" customHeight="1" x14ac:dyDescent="0.25">
      <c r="C35331" s="160" t="s">
        <v>545</v>
      </c>
      <c r="D35331" s="161">
        <v>364.66</v>
      </c>
    </row>
    <row r="35332" spans="3:4" ht="15" hidden="1" customHeight="1" x14ac:dyDescent="0.25">
      <c r="C35332" s="158" t="s">
        <v>308</v>
      </c>
      <c r="D35332" s="159">
        <v>499.74</v>
      </c>
    </row>
    <row r="35333" spans="3:4" ht="15" hidden="1" customHeight="1" x14ac:dyDescent="0.25">
      <c r="C35333" s="160" t="s">
        <v>546</v>
      </c>
      <c r="D35333" s="161">
        <v>758.29</v>
      </c>
    </row>
    <row r="35334" spans="3:4" ht="15" hidden="1" customHeight="1" x14ac:dyDescent="0.25">
      <c r="C35334" s="158" t="s">
        <v>312</v>
      </c>
      <c r="D35334" s="159">
        <v>345.71</v>
      </c>
    </row>
    <row r="35335" spans="3:4" ht="15" hidden="1" customHeight="1" x14ac:dyDescent="0.25">
      <c r="C35335" s="160" t="s">
        <v>551</v>
      </c>
      <c r="D35335" s="161">
        <v>878.11</v>
      </c>
    </row>
    <row r="35336" spans="3:4" ht="15" hidden="1" customHeight="1" x14ac:dyDescent="0.25">
      <c r="C35336" s="158" t="s">
        <v>542</v>
      </c>
      <c r="D35336" s="159">
        <v>1135.6400000000001</v>
      </c>
    </row>
    <row r="35337" spans="3:4" ht="15" hidden="1" customHeight="1" x14ac:dyDescent="0.25">
      <c r="C35337" s="160" t="s">
        <v>539</v>
      </c>
      <c r="D35337" s="161">
        <v>529.88</v>
      </c>
    </row>
    <row r="35338" spans="3:4" ht="15" hidden="1" customHeight="1" x14ac:dyDescent="0.25">
      <c r="C35338" s="158" t="s">
        <v>553</v>
      </c>
      <c r="D35338" s="159">
        <v>83.77</v>
      </c>
    </row>
    <row r="35339" spans="3:4" ht="15" hidden="1" customHeight="1" x14ac:dyDescent="0.25">
      <c r="C35339" s="160" t="s">
        <v>542</v>
      </c>
      <c r="D35339" s="161">
        <v>851.76</v>
      </c>
    </row>
    <row r="35340" spans="3:4" ht="15" hidden="1" customHeight="1" x14ac:dyDescent="0.25">
      <c r="C35340" s="158" t="s">
        <v>557</v>
      </c>
      <c r="D35340" s="159">
        <v>48.14</v>
      </c>
    </row>
    <row r="35341" spans="3:4" ht="15" hidden="1" customHeight="1" x14ac:dyDescent="0.25">
      <c r="C35341" s="160" t="s">
        <v>312</v>
      </c>
      <c r="D35341" s="161">
        <v>1166.83</v>
      </c>
    </row>
    <row r="35342" spans="3:4" ht="15" hidden="1" customHeight="1" x14ac:dyDescent="0.25">
      <c r="C35342" s="158" t="s">
        <v>312</v>
      </c>
      <c r="D35342" s="159">
        <v>1222.51</v>
      </c>
    </row>
    <row r="35343" spans="3:4" ht="15" hidden="1" customHeight="1" x14ac:dyDescent="0.25">
      <c r="C35343" s="160" t="s">
        <v>543</v>
      </c>
      <c r="D35343" s="161">
        <v>633.84</v>
      </c>
    </row>
    <row r="35344" spans="3:4" ht="15" hidden="1" customHeight="1" x14ac:dyDescent="0.25">
      <c r="C35344" s="158" t="s">
        <v>544</v>
      </c>
      <c r="D35344" s="159">
        <v>583.69000000000005</v>
      </c>
    </row>
    <row r="35345" spans="3:4" ht="15" hidden="1" customHeight="1" x14ac:dyDescent="0.25">
      <c r="C35345" s="160" t="s">
        <v>312</v>
      </c>
      <c r="D35345" s="161">
        <v>878.02</v>
      </c>
    </row>
    <row r="35346" spans="3:4" ht="15" hidden="1" customHeight="1" x14ac:dyDescent="0.25">
      <c r="C35346" s="158" t="s">
        <v>545</v>
      </c>
      <c r="D35346" s="159">
        <v>435.31</v>
      </c>
    </row>
    <row r="35347" spans="3:4" ht="15" hidden="1" customHeight="1" x14ac:dyDescent="0.25">
      <c r="C35347" s="160" t="s">
        <v>539</v>
      </c>
      <c r="D35347" s="161">
        <v>84.84</v>
      </c>
    </row>
    <row r="35348" spans="3:4" ht="15" hidden="1" customHeight="1" x14ac:dyDescent="0.25">
      <c r="C35348" s="158" t="s">
        <v>546</v>
      </c>
      <c r="D35348" s="159">
        <v>1173.46</v>
      </c>
    </row>
    <row r="35349" spans="3:4" ht="15" hidden="1" customHeight="1" x14ac:dyDescent="0.25">
      <c r="C35349" s="160" t="s">
        <v>552</v>
      </c>
      <c r="D35349" s="161">
        <v>205.97</v>
      </c>
    </row>
    <row r="35350" spans="3:4" ht="15" hidden="1" customHeight="1" x14ac:dyDescent="0.25">
      <c r="C35350" s="158" t="s">
        <v>540</v>
      </c>
      <c r="D35350" s="159">
        <v>400.77</v>
      </c>
    </row>
    <row r="35351" spans="3:4" ht="15" hidden="1" customHeight="1" x14ac:dyDescent="0.25">
      <c r="C35351" s="160" t="s">
        <v>553</v>
      </c>
      <c r="D35351" s="161">
        <v>692.48</v>
      </c>
    </row>
    <row r="35352" spans="3:4" ht="15" hidden="1" customHeight="1" x14ac:dyDescent="0.25">
      <c r="C35352" s="158" t="s">
        <v>539</v>
      </c>
      <c r="D35352" s="159">
        <v>194.85</v>
      </c>
    </row>
    <row r="35353" spans="3:4" ht="15" hidden="1" customHeight="1" x14ac:dyDescent="0.25">
      <c r="C35353" s="160" t="s">
        <v>547</v>
      </c>
      <c r="D35353" s="161">
        <v>777.16</v>
      </c>
    </row>
    <row r="35354" spans="3:4" ht="15" hidden="1" customHeight="1" x14ac:dyDescent="0.25">
      <c r="C35354" s="158" t="s">
        <v>552</v>
      </c>
      <c r="D35354" s="159">
        <v>725.29</v>
      </c>
    </row>
    <row r="35355" spans="3:4" ht="15" hidden="1" customHeight="1" x14ac:dyDescent="0.25">
      <c r="C35355" s="160" t="s">
        <v>541</v>
      </c>
      <c r="D35355" s="161">
        <v>120.14</v>
      </c>
    </row>
    <row r="35356" spans="3:4" ht="15" hidden="1" customHeight="1" x14ac:dyDescent="0.25">
      <c r="C35356" s="158" t="s">
        <v>544</v>
      </c>
      <c r="D35356" s="159">
        <v>1250.0899999999999</v>
      </c>
    </row>
    <row r="35357" spans="3:4" ht="15" hidden="1" customHeight="1" x14ac:dyDescent="0.25">
      <c r="C35357" s="160" t="s">
        <v>551</v>
      </c>
      <c r="D35357" s="161">
        <v>974.94</v>
      </c>
    </row>
    <row r="35358" spans="3:4" ht="15" hidden="1" customHeight="1" x14ac:dyDescent="0.25">
      <c r="C35358" s="158" t="s">
        <v>542</v>
      </c>
      <c r="D35358" s="159">
        <v>622.32000000000005</v>
      </c>
    </row>
    <row r="35359" spans="3:4" ht="15" hidden="1" customHeight="1" x14ac:dyDescent="0.25">
      <c r="C35359" s="160" t="s">
        <v>547</v>
      </c>
      <c r="D35359" s="161">
        <v>49.91</v>
      </c>
    </row>
    <row r="35360" spans="3:4" ht="15" hidden="1" customHeight="1" x14ac:dyDescent="0.25">
      <c r="C35360" s="158" t="s">
        <v>551</v>
      </c>
      <c r="D35360" s="159">
        <v>290.66000000000003</v>
      </c>
    </row>
    <row r="35361" spans="3:4" ht="15" hidden="1" customHeight="1" x14ac:dyDescent="0.25">
      <c r="C35361" s="160" t="s">
        <v>550</v>
      </c>
      <c r="D35361" s="161">
        <v>448.34</v>
      </c>
    </row>
    <row r="35362" spans="3:4" ht="15" hidden="1" customHeight="1" x14ac:dyDescent="0.25">
      <c r="C35362" s="158" t="s">
        <v>309</v>
      </c>
      <c r="D35362" s="159">
        <v>799.77</v>
      </c>
    </row>
    <row r="35363" spans="3:4" ht="15" hidden="1" customHeight="1" x14ac:dyDescent="0.25">
      <c r="C35363" s="160" t="s">
        <v>308</v>
      </c>
      <c r="D35363" s="161">
        <v>1197.68</v>
      </c>
    </row>
    <row r="35364" spans="3:4" ht="15" hidden="1" customHeight="1" x14ac:dyDescent="0.25">
      <c r="C35364" s="158" t="s">
        <v>309</v>
      </c>
      <c r="D35364" s="159">
        <v>433.65</v>
      </c>
    </row>
    <row r="35365" spans="3:4" ht="15" hidden="1" customHeight="1" x14ac:dyDescent="0.25">
      <c r="C35365" s="160" t="s">
        <v>312</v>
      </c>
      <c r="D35365" s="161">
        <v>683.37</v>
      </c>
    </row>
    <row r="35366" spans="3:4" ht="15" hidden="1" customHeight="1" x14ac:dyDescent="0.25">
      <c r="C35366" s="158" t="s">
        <v>555</v>
      </c>
      <c r="D35366" s="159">
        <v>594.14</v>
      </c>
    </row>
    <row r="35367" spans="3:4" ht="15" hidden="1" customHeight="1" x14ac:dyDescent="0.25">
      <c r="C35367" s="160" t="s">
        <v>555</v>
      </c>
      <c r="D35367" s="161">
        <v>1063.17</v>
      </c>
    </row>
    <row r="35368" spans="3:4" ht="15" hidden="1" customHeight="1" x14ac:dyDescent="0.25">
      <c r="C35368" s="158" t="s">
        <v>546</v>
      </c>
      <c r="D35368" s="159">
        <v>863.93</v>
      </c>
    </row>
    <row r="35369" spans="3:4" ht="15" hidden="1" customHeight="1" x14ac:dyDescent="0.25">
      <c r="C35369" s="160" t="s">
        <v>543</v>
      </c>
      <c r="D35369" s="161">
        <v>528.89</v>
      </c>
    </row>
    <row r="35370" spans="3:4" ht="15" hidden="1" customHeight="1" x14ac:dyDescent="0.25">
      <c r="C35370" s="158" t="s">
        <v>551</v>
      </c>
      <c r="D35370" s="159">
        <v>767.56</v>
      </c>
    </row>
    <row r="35371" spans="3:4" ht="15" hidden="1" customHeight="1" x14ac:dyDescent="0.25">
      <c r="C35371" s="160" t="s">
        <v>548</v>
      </c>
      <c r="D35371" s="161">
        <v>1180.49</v>
      </c>
    </row>
    <row r="35372" spans="3:4" ht="15" hidden="1" customHeight="1" x14ac:dyDescent="0.25">
      <c r="C35372" s="158" t="s">
        <v>542</v>
      </c>
      <c r="D35372" s="159">
        <v>627.54</v>
      </c>
    </row>
    <row r="35373" spans="3:4" ht="15" hidden="1" customHeight="1" x14ac:dyDescent="0.25">
      <c r="C35373" s="160" t="s">
        <v>551</v>
      </c>
      <c r="D35373" s="161">
        <v>840.75</v>
      </c>
    </row>
    <row r="35374" spans="3:4" ht="15" hidden="1" customHeight="1" x14ac:dyDescent="0.25">
      <c r="C35374" s="158" t="s">
        <v>541</v>
      </c>
      <c r="D35374" s="159">
        <v>565.52</v>
      </c>
    </row>
    <row r="35375" spans="3:4" ht="15" hidden="1" customHeight="1" x14ac:dyDescent="0.25">
      <c r="C35375" s="160" t="s">
        <v>542</v>
      </c>
      <c r="D35375" s="161">
        <v>739.6</v>
      </c>
    </row>
    <row r="35376" spans="3:4" ht="15" hidden="1" customHeight="1" x14ac:dyDescent="0.25">
      <c r="C35376" s="158" t="s">
        <v>307</v>
      </c>
      <c r="D35376" s="159">
        <v>769.98</v>
      </c>
    </row>
    <row r="35377" spans="3:4" ht="15" hidden="1" customHeight="1" x14ac:dyDescent="0.25">
      <c r="C35377" s="160" t="s">
        <v>543</v>
      </c>
      <c r="D35377" s="161">
        <v>1153.78</v>
      </c>
    </row>
    <row r="35378" spans="3:4" ht="15" hidden="1" customHeight="1" x14ac:dyDescent="0.25">
      <c r="C35378" s="158" t="s">
        <v>546</v>
      </c>
      <c r="D35378" s="159">
        <v>871.22</v>
      </c>
    </row>
    <row r="35379" spans="3:4" ht="15" hidden="1" customHeight="1" x14ac:dyDescent="0.25">
      <c r="C35379" s="160" t="s">
        <v>543</v>
      </c>
      <c r="D35379" s="161">
        <v>1055.53</v>
      </c>
    </row>
    <row r="35380" spans="3:4" ht="15" hidden="1" customHeight="1" x14ac:dyDescent="0.25">
      <c r="C35380" s="158" t="s">
        <v>545</v>
      </c>
      <c r="D35380" s="159">
        <v>789.96</v>
      </c>
    </row>
    <row r="35381" spans="3:4" ht="15" hidden="1" customHeight="1" x14ac:dyDescent="0.25">
      <c r="C35381" s="160" t="s">
        <v>546</v>
      </c>
      <c r="D35381" s="161">
        <v>299.76</v>
      </c>
    </row>
    <row r="35382" spans="3:4" ht="15" hidden="1" customHeight="1" x14ac:dyDescent="0.25">
      <c r="C35382" s="158" t="s">
        <v>540</v>
      </c>
      <c r="D35382" s="159">
        <v>285.01</v>
      </c>
    </row>
    <row r="35383" spans="3:4" ht="15" hidden="1" customHeight="1" x14ac:dyDescent="0.25">
      <c r="C35383" s="160" t="s">
        <v>551</v>
      </c>
      <c r="D35383" s="161">
        <v>422.67</v>
      </c>
    </row>
    <row r="35384" spans="3:4" ht="15" hidden="1" customHeight="1" x14ac:dyDescent="0.25">
      <c r="C35384" s="158" t="s">
        <v>307</v>
      </c>
      <c r="D35384" s="159">
        <v>83.03</v>
      </c>
    </row>
    <row r="35385" spans="3:4" ht="15" hidden="1" customHeight="1" x14ac:dyDescent="0.25">
      <c r="C35385" s="160" t="s">
        <v>543</v>
      </c>
      <c r="D35385" s="161">
        <v>1218.6300000000001</v>
      </c>
    </row>
    <row r="35386" spans="3:4" ht="15" hidden="1" customHeight="1" x14ac:dyDescent="0.25">
      <c r="C35386" s="158" t="s">
        <v>558</v>
      </c>
      <c r="D35386" s="159">
        <v>417.16</v>
      </c>
    </row>
    <row r="35387" spans="3:4" ht="15" hidden="1" customHeight="1" x14ac:dyDescent="0.25">
      <c r="C35387" s="160" t="s">
        <v>558</v>
      </c>
      <c r="D35387" s="161">
        <v>1127.21</v>
      </c>
    </row>
    <row r="35388" spans="3:4" ht="15" hidden="1" customHeight="1" x14ac:dyDescent="0.25">
      <c r="C35388" s="158" t="s">
        <v>308</v>
      </c>
      <c r="D35388" s="159">
        <v>1090.6600000000001</v>
      </c>
    </row>
    <row r="35389" spans="3:4" ht="15" hidden="1" customHeight="1" x14ac:dyDescent="0.25">
      <c r="C35389" s="160" t="s">
        <v>309</v>
      </c>
      <c r="D35389" s="161">
        <v>433.9</v>
      </c>
    </row>
    <row r="35390" spans="3:4" ht="15" hidden="1" customHeight="1" x14ac:dyDescent="0.25">
      <c r="C35390" s="158" t="s">
        <v>553</v>
      </c>
      <c r="D35390" s="159">
        <v>324.02</v>
      </c>
    </row>
    <row r="35391" spans="3:4" ht="15" hidden="1" customHeight="1" x14ac:dyDescent="0.25">
      <c r="C35391" s="160" t="s">
        <v>312</v>
      </c>
      <c r="D35391" s="161">
        <v>1072.78</v>
      </c>
    </row>
    <row r="35392" spans="3:4" ht="15" hidden="1" customHeight="1" x14ac:dyDescent="0.25">
      <c r="C35392" s="158" t="s">
        <v>307</v>
      </c>
      <c r="D35392" s="159">
        <v>538.65</v>
      </c>
    </row>
    <row r="35393" spans="3:4" ht="15" hidden="1" customHeight="1" x14ac:dyDescent="0.25">
      <c r="C35393" s="160" t="s">
        <v>557</v>
      </c>
      <c r="D35393" s="161">
        <v>392.23</v>
      </c>
    </row>
    <row r="35394" spans="3:4" ht="15" hidden="1" customHeight="1" x14ac:dyDescent="0.25">
      <c r="C35394" s="158" t="s">
        <v>542</v>
      </c>
      <c r="D35394" s="159">
        <v>1148.3800000000001</v>
      </c>
    </row>
    <row r="35395" spans="3:4" ht="15" hidden="1" customHeight="1" x14ac:dyDescent="0.25">
      <c r="C35395" s="160" t="s">
        <v>551</v>
      </c>
      <c r="D35395" s="161">
        <v>1045.8</v>
      </c>
    </row>
    <row r="35396" spans="3:4" ht="15" hidden="1" customHeight="1" x14ac:dyDescent="0.25">
      <c r="C35396" s="158" t="s">
        <v>545</v>
      </c>
      <c r="D35396" s="159">
        <v>314.99</v>
      </c>
    </row>
    <row r="35397" spans="3:4" ht="15" hidden="1" customHeight="1" x14ac:dyDescent="0.25">
      <c r="C35397" s="160" t="s">
        <v>558</v>
      </c>
      <c r="D35397" s="161">
        <v>555.37</v>
      </c>
    </row>
    <row r="35398" spans="3:4" ht="15" hidden="1" customHeight="1" x14ac:dyDescent="0.25">
      <c r="C35398" s="158" t="s">
        <v>557</v>
      </c>
      <c r="D35398" s="159">
        <v>1155.0999999999999</v>
      </c>
    </row>
    <row r="35399" spans="3:4" ht="15" hidden="1" customHeight="1" x14ac:dyDescent="0.25">
      <c r="C35399" s="160" t="s">
        <v>554</v>
      </c>
      <c r="D35399" s="161">
        <v>1200.06</v>
      </c>
    </row>
    <row r="35400" spans="3:4" ht="15" hidden="1" customHeight="1" x14ac:dyDescent="0.25">
      <c r="C35400" s="158" t="s">
        <v>552</v>
      </c>
      <c r="D35400" s="159">
        <v>1060.49</v>
      </c>
    </row>
    <row r="35401" spans="3:4" ht="15" hidden="1" customHeight="1" x14ac:dyDescent="0.25">
      <c r="C35401" s="160" t="s">
        <v>546</v>
      </c>
      <c r="D35401" s="161">
        <v>261.24</v>
      </c>
    </row>
    <row r="35402" spans="3:4" ht="15" hidden="1" customHeight="1" x14ac:dyDescent="0.25">
      <c r="C35402" s="158" t="s">
        <v>544</v>
      </c>
      <c r="D35402" s="159">
        <v>18.95</v>
      </c>
    </row>
    <row r="35403" spans="3:4" ht="15" hidden="1" customHeight="1" x14ac:dyDescent="0.25">
      <c r="C35403" s="160" t="s">
        <v>549</v>
      </c>
      <c r="D35403" s="161">
        <v>11.09</v>
      </c>
    </row>
    <row r="35404" spans="3:4" ht="15" hidden="1" customHeight="1" x14ac:dyDescent="0.25">
      <c r="C35404" s="158" t="s">
        <v>540</v>
      </c>
      <c r="D35404" s="159">
        <v>811.99</v>
      </c>
    </row>
    <row r="35405" spans="3:4" ht="15" hidden="1" customHeight="1" x14ac:dyDescent="0.25">
      <c r="C35405" s="160" t="s">
        <v>547</v>
      </c>
      <c r="D35405" s="161">
        <v>827.83</v>
      </c>
    </row>
    <row r="35406" spans="3:4" ht="15" hidden="1" customHeight="1" x14ac:dyDescent="0.25">
      <c r="C35406" s="158" t="s">
        <v>308</v>
      </c>
      <c r="D35406" s="159">
        <v>470.71</v>
      </c>
    </row>
    <row r="35407" spans="3:4" ht="15" hidden="1" customHeight="1" x14ac:dyDescent="0.25">
      <c r="C35407" s="160" t="s">
        <v>557</v>
      </c>
      <c r="D35407" s="161">
        <v>912.43</v>
      </c>
    </row>
    <row r="35408" spans="3:4" ht="15" hidden="1" customHeight="1" x14ac:dyDescent="0.25">
      <c r="C35408" s="158" t="s">
        <v>542</v>
      </c>
      <c r="D35408" s="159">
        <v>53.75</v>
      </c>
    </row>
    <row r="35409" spans="3:4" ht="15" hidden="1" customHeight="1" x14ac:dyDescent="0.25">
      <c r="C35409" s="160" t="s">
        <v>546</v>
      </c>
      <c r="D35409" s="161">
        <v>661.52</v>
      </c>
    </row>
    <row r="35410" spans="3:4" ht="15" hidden="1" customHeight="1" x14ac:dyDescent="0.25">
      <c r="C35410" s="158" t="s">
        <v>546</v>
      </c>
      <c r="D35410" s="159">
        <v>547.41999999999996</v>
      </c>
    </row>
    <row r="35411" spans="3:4" ht="15" hidden="1" customHeight="1" x14ac:dyDescent="0.25">
      <c r="C35411" s="160" t="s">
        <v>552</v>
      </c>
      <c r="D35411" s="161">
        <v>191.01</v>
      </c>
    </row>
    <row r="35412" spans="3:4" ht="15" hidden="1" customHeight="1" x14ac:dyDescent="0.25">
      <c r="C35412" s="158" t="s">
        <v>543</v>
      </c>
      <c r="D35412" s="159">
        <v>61.24</v>
      </c>
    </row>
    <row r="35413" spans="3:4" ht="15" hidden="1" customHeight="1" x14ac:dyDescent="0.25">
      <c r="C35413" s="160" t="s">
        <v>312</v>
      </c>
      <c r="D35413" s="161">
        <v>1251.18</v>
      </c>
    </row>
    <row r="35414" spans="3:4" ht="15" hidden="1" customHeight="1" x14ac:dyDescent="0.25">
      <c r="C35414" s="158" t="s">
        <v>558</v>
      </c>
      <c r="D35414" s="159">
        <v>735.47</v>
      </c>
    </row>
    <row r="35415" spans="3:4" ht="15" hidden="1" customHeight="1" x14ac:dyDescent="0.25">
      <c r="C35415" s="160" t="s">
        <v>548</v>
      </c>
      <c r="D35415" s="161">
        <v>631.27</v>
      </c>
    </row>
    <row r="35416" spans="3:4" ht="15" hidden="1" customHeight="1" x14ac:dyDescent="0.25">
      <c r="C35416" s="158" t="s">
        <v>312</v>
      </c>
      <c r="D35416" s="159">
        <v>221.16</v>
      </c>
    </row>
    <row r="35417" spans="3:4" ht="15" hidden="1" customHeight="1" x14ac:dyDescent="0.25">
      <c r="C35417" s="160" t="s">
        <v>312</v>
      </c>
      <c r="D35417" s="161">
        <v>674.98</v>
      </c>
    </row>
    <row r="35418" spans="3:4" ht="15" hidden="1" customHeight="1" x14ac:dyDescent="0.25">
      <c r="C35418" s="158" t="s">
        <v>546</v>
      </c>
      <c r="D35418" s="159">
        <v>633.83000000000004</v>
      </c>
    </row>
    <row r="35419" spans="3:4" ht="15" hidden="1" customHeight="1" x14ac:dyDescent="0.25">
      <c r="C35419" s="160" t="s">
        <v>545</v>
      </c>
      <c r="D35419" s="161">
        <v>1045.04</v>
      </c>
    </row>
    <row r="35420" spans="3:4" ht="15" hidden="1" customHeight="1" x14ac:dyDescent="0.25">
      <c r="C35420" s="158" t="s">
        <v>551</v>
      </c>
      <c r="D35420" s="159">
        <v>181.92</v>
      </c>
    </row>
    <row r="35421" spans="3:4" ht="15" hidden="1" customHeight="1" x14ac:dyDescent="0.25">
      <c r="C35421" s="160" t="s">
        <v>542</v>
      </c>
      <c r="D35421" s="161">
        <v>499.4</v>
      </c>
    </row>
    <row r="35422" spans="3:4" ht="15" hidden="1" customHeight="1" x14ac:dyDescent="0.25">
      <c r="C35422" s="158" t="s">
        <v>550</v>
      </c>
      <c r="D35422" s="159">
        <v>679.15</v>
      </c>
    </row>
    <row r="35423" spans="3:4" ht="15" hidden="1" customHeight="1" x14ac:dyDescent="0.25">
      <c r="C35423" s="160" t="s">
        <v>552</v>
      </c>
      <c r="D35423" s="161">
        <v>1121.22</v>
      </c>
    </row>
    <row r="35424" spans="3:4" ht="15" hidden="1" customHeight="1" x14ac:dyDescent="0.25">
      <c r="C35424" s="158" t="s">
        <v>554</v>
      </c>
      <c r="D35424" s="159">
        <v>553.5</v>
      </c>
    </row>
    <row r="35425" spans="3:4" ht="15" hidden="1" customHeight="1" x14ac:dyDescent="0.25">
      <c r="C35425" s="160" t="s">
        <v>549</v>
      </c>
      <c r="D35425" s="161">
        <v>801.87</v>
      </c>
    </row>
    <row r="35426" spans="3:4" ht="15" hidden="1" customHeight="1" x14ac:dyDescent="0.25">
      <c r="C35426" s="158" t="s">
        <v>556</v>
      </c>
      <c r="D35426" s="159">
        <v>60.36</v>
      </c>
    </row>
    <row r="35427" spans="3:4" ht="15" hidden="1" customHeight="1" x14ac:dyDescent="0.25">
      <c r="C35427" s="160" t="s">
        <v>307</v>
      </c>
      <c r="D35427" s="161">
        <v>982.53</v>
      </c>
    </row>
    <row r="35428" spans="3:4" ht="15" hidden="1" customHeight="1" x14ac:dyDescent="0.25">
      <c r="C35428" s="158" t="s">
        <v>539</v>
      </c>
      <c r="D35428" s="159">
        <v>597.73</v>
      </c>
    </row>
    <row r="35429" spans="3:4" ht="15" hidden="1" customHeight="1" x14ac:dyDescent="0.25">
      <c r="C35429" s="160" t="s">
        <v>543</v>
      </c>
      <c r="D35429" s="161">
        <v>961.57</v>
      </c>
    </row>
    <row r="35430" spans="3:4" ht="15" hidden="1" customHeight="1" x14ac:dyDescent="0.25">
      <c r="C35430" s="158" t="s">
        <v>307</v>
      </c>
      <c r="D35430" s="159">
        <v>1277.47</v>
      </c>
    </row>
    <row r="35431" spans="3:4" ht="15" hidden="1" customHeight="1" x14ac:dyDescent="0.25">
      <c r="C35431" s="160" t="s">
        <v>545</v>
      </c>
      <c r="D35431" s="161">
        <v>395.96</v>
      </c>
    </row>
    <row r="35432" spans="3:4" ht="15" hidden="1" customHeight="1" x14ac:dyDescent="0.25">
      <c r="C35432" s="158" t="s">
        <v>308</v>
      </c>
      <c r="D35432" s="159">
        <v>548</v>
      </c>
    </row>
    <row r="35433" spans="3:4" ht="15" hidden="1" customHeight="1" x14ac:dyDescent="0.25">
      <c r="C35433" s="160" t="s">
        <v>554</v>
      </c>
      <c r="D35433" s="161">
        <v>495.33</v>
      </c>
    </row>
    <row r="35434" spans="3:4" ht="15" hidden="1" customHeight="1" x14ac:dyDescent="0.25">
      <c r="C35434" s="158" t="s">
        <v>545</v>
      </c>
      <c r="D35434" s="159">
        <v>949.16</v>
      </c>
    </row>
    <row r="35435" spans="3:4" ht="15" hidden="1" customHeight="1" x14ac:dyDescent="0.25">
      <c r="C35435" s="160" t="s">
        <v>549</v>
      </c>
      <c r="D35435" s="161">
        <v>506.49</v>
      </c>
    </row>
    <row r="35436" spans="3:4" ht="15" hidden="1" customHeight="1" x14ac:dyDescent="0.25">
      <c r="C35436" s="158" t="s">
        <v>544</v>
      </c>
      <c r="D35436" s="159">
        <v>797.74</v>
      </c>
    </row>
    <row r="35437" spans="3:4" ht="15" hidden="1" customHeight="1" x14ac:dyDescent="0.25">
      <c r="C35437" s="160" t="s">
        <v>556</v>
      </c>
      <c r="D35437" s="161">
        <v>330.01</v>
      </c>
    </row>
    <row r="35438" spans="3:4" ht="15" hidden="1" customHeight="1" x14ac:dyDescent="0.25">
      <c r="C35438" s="158" t="s">
        <v>551</v>
      </c>
      <c r="D35438" s="159">
        <v>1129.08</v>
      </c>
    </row>
    <row r="35439" spans="3:4" ht="15" hidden="1" customHeight="1" x14ac:dyDescent="0.25">
      <c r="C35439" s="160" t="s">
        <v>553</v>
      </c>
      <c r="D35439" s="161">
        <v>429.43</v>
      </c>
    </row>
    <row r="35440" spans="3:4" ht="15" hidden="1" customHeight="1" x14ac:dyDescent="0.25">
      <c r="C35440" s="158" t="s">
        <v>556</v>
      </c>
      <c r="D35440" s="159">
        <v>752.55</v>
      </c>
    </row>
    <row r="35441" spans="3:4" ht="15" hidden="1" customHeight="1" x14ac:dyDescent="0.25">
      <c r="C35441" s="160" t="s">
        <v>542</v>
      </c>
      <c r="D35441" s="161">
        <v>215.48</v>
      </c>
    </row>
    <row r="35442" spans="3:4" ht="15" hidden="1" customHeight="1" x14ac:dyDescent="0.25">
      <c r="C35442" s="158" t="s">
        <v>309</v>
      </c>
      <c r="D35442" s="159">
        <v>689.42</v>
      </c>
    </row>
    <row r="35443" spans="3:4" ht="15" hidden="1" customHeight="1" x14ac:dyDescent="0.25">
      <c r="C35443" s="160" t="s">
        <v>545</v>
      </c>
      <c r="D35443" s="161">
        <v>581.82000000000005</v>
      </c>
    </row>
    <row r="35444" spans="3:4" ht="15" hidden="1" customHeight="1" x14ac:dyDescent="0.25">
      <c r="C35444" s="158" t="s">
        <v>539</v>
      </c>
      <c r="D35444" s="159">
        <v>1071.5999999999999</v>
      </c>
    </row>
    <row r="35445" spans="3:4" ht="15" hidden="1" customHeight="1" x14ac:dyDescent="0.25">
      <c r="C35445" s="160" t="s">
        <v>553</v>
      </c>
      <c r="D35445" s="161">
        <v>681.9</v>
      </c>
    </row>
    <row r="35446" spans="3:4" ht="15" hidden="1" customHeight="1" x14ac:dyDescent="0.25">
      <c r="C35446" s="158" t="s">
        <v>540</v>
      </c>
      <c r="D35446" s="159">
        <v>605.57000000000005</v>
      </c>
    </row>
    <row r="35447" spans="3:4" ht="15" hidden="1" customHeight="1" x14ac:dyDescent="0.25">
      <c r="C35447" s="160" t="s">
        <v>547</v>
      </c>
      <c r="D35447" s="161">
        <v>429.02</v>
      </c>
    </row>
    <row r="35448" spans="3:4" ht="15" hidden="1" customHeight="1" x14ac:dyDescent="0.25">
      <c r="C35448" s="158" t="s">
        <v>539</v>
      </c>
      <c r="D35448" s="159">
        <v>650.13</v>
      </c>
    </row>
    <row r="35449" spans="3:4" ht="15" hidden="1" customHeight="1" x14ac:dyDescent="0.25">
      <c r="C35449" s="160" t="s">
        <v>545</v>
      </c>
      <c r="D35449" s="161">
        <v>832.48</v>
      </c>
    </row>
    <row r="35450" spans="3:4" ht="15" hidden="1" customHeight="1" x14ac:dyDescent="0.25">
      <c r="C35450" s="158" t="s">
        <v>540</v>
      </c>
      <c r="D35450" s="159">
        <v>1110.03</v>
      </c>
    </row>
    <row r="35451" spans="3:4" ht="15" hidden="1" customHeight="1" x14ac:dyDescent="0.25">
      <c r="C35451" s="160" t="s">
        <v>551</v>
      </c>
      <c r="D35451" s="161">
        <v>764.38</v>
      </c>
    </row>
    <row r="35452" spans="3:4" ht="15" hidden="1" customHeight="1" x14ac:dyDescent="0.25">
      <c r="C35452" s="158" t="s">
        <v>553</v>
      </c>
      <c r="D35452" s="159">
        <v>632.91</v>
      </c>
    </row>
    <row r="35453" spans="3:4" ht="15" hidden="1" customHeight="1" x14ac:dyDescent="0.25">
      <c r="C35453" s="160" t="s">
        <v>553</v>
      </c>
      <c r="D35453" s="161">
        <v>442.7</v>
      </c>
    </row>
    <row r="35454" spans="3:4" ht="15" hidden="1" customHeight="1" x14ac:dyDescent="0.25">
      <c r="C35454" s="158" t="s">
        <v>540</v>
      </c>
      <c r="D35454" s="159">
        <v>993.59</v>
      </c>
    </row>
    <row r="35455" spans="3:4" ht="15" hidden="1" customHeight="1" x14ac:dyDescent="0.25">
      <c r="C35455" s="160" t="s">
        <v>558</v>
      </c>
      <c r="D35455" s="161">
        <v>95.7</v>
      </c>
    </row>
    <row r="35456" spans="3:4" ht="15" hidden="1" customHeight="1" x14ac:dyDescent="0.25">
      <c r="C35456" s="158" t="s">
        <v>540</v>
      </c>
      <c r="D35456" s="159">
        <v>1105.99</v>
      </c>
    </row>
    <row r="35457" spans="3:4" ht="15" hidden="1" customHeight="1" x14ac:dyDescent="0.25">
      <c r="C35457" s="160" t="s">
        <v>312</v>
      </c>
      <c r="D35457" s="161">
        <v>240.33</v>
      </c>
    </row>
    <row r="35458" spans="3:4" ht="15" hidden="1" customHeight="1" x14ac:dyDescent="0.25">
      <c r="C35458" s="158" t="s">
        <v>546</v>
      </c>
      <c r="D35458" s="159">
        <v>651</v>
      </c>
    </row>
    <row r="35459" spans="3:4" ht="15" hidden="1" customHeight="1" x14ac:dyDescent="0.25">
      <c r="C35459" s="160" t="s">
        <v>551</v>
      </c>
      <c r="D35459" s="161">
        <v>750.93</v>
      </c>
    </row>
    <row r="35460" spans="3:4" ht="15" hidden="1" customHeight="1" x14ac:dyDescent="0.25">
      <c r="C35460" s="158" t="s">
        <v>312</v>
      </c>
      <c r="D35460" s="159">
        <v>633.91999999999996</v>
      </c>
    </row>
    <row r="35461" spans="3:4" ht="15" hidden="1" customHeight="1" x14ac:dyDescent="0.25">
      <c r="C35461" s="160" t="s">
        <v>309</v>
      </c>
      <c r="D35461" s="161">
        <v>396.18</v>
      </c>
    </row>
    <row r="35462" spans="3:4" ht="15" hidden="1" customHeight="1" x14ac:dyDescent="0.25">
      <c r="C35462" s="158" t="s">
        <v>552</v>
      </c>
      <c r="D35462" s="159">
        <v>1231.82</v>
      </c>
    </row>
    <row r="35463" spans="3:4" ht="15" hidden="1" customHeight="1" x14ac:dyDescent="0.25">
      <c r="C35463" s="160" t="s">
        <v>552</v>
      </c>
      <c r="D35463" s="161">
        <v>433.87</v>
      </c>
    </row>
    <row r="35464" spans="3:4" ht="15" hidden="1" customHeight="1" x14ac:dyDescent="0.25">
      <c r="C35464" s="158" t="s">
        <v>539</v>
      </c>
      <c r="D35464" s="159">
        <v>436.99</v>
      </c>
    </row>
    <row r="35465" spans="3:4" ht="15" hidden="1" customHeight="1" x14ac:dyDescent="0.25">
      <c r="C35465" s="160" t="s">
        <v>543</v>
      </c>
      <c r="D35465" s="161">
        <v>399.93</v>
      </c>
    </row>
    <row r="35466" spans="3:4" ht="15" hidden="1" customHeight="1" x14ac:dyDescent="0.25">
      <c r="C35466" s="158" t="s">
        <v>555</v>
      </c>
      <c r="D35466" s="159">
        <v>926.86</v>
      </c>
    </row>
    <row r="35467" spans="3:4" ht="15" hidden="1" customHeight="1" x14ac:dyDescent="0.25">
      <c r="C35467" s="160" t="s">
        <v>307</v>
      </c>
      <c r="D35467" s="161">
        <v>764.11</v>
      </c>
    </row>
    <row r="35468" spans="3:4" ht="15" hidden="1" customHeight="1" x14ac:dyDescent="0.25">
      <c r="C35468" s="158" t="s">
        <v>543</v>
      </c>
      <c r="D35468" s="159">
        <v>372.83</v>
      </c>
    </row>
    <row r="35469" spans="3:4" ht="15" hidden="1" customHeight="1" x14ac:dyDescent="0.25">
      <c r="C35469" s="160" t="s">
        <v>549</v>
      </c>
      <c r="D35469" s="161">
        <v>1266.19</v>
      </c>
    </row>
    <row r="35470" spans="3:4" ht="15" hidden="1" customHeight="1" x14ac:dyDescent="0.25">
      <c r="C35470" s="158" t="s">
        <v>539</v>
      </c>
      <c r="D35470" s="159">
        <v>412.16</v>
      </c>
    </row>
    <row r="35471" spans="3:4" ht="15" hidden="1" customHeight="1" x14ac:dyDescent="0.25">
      <c r="C35471" s="160" t="s">
        <v>546</v>
      </c>
      <c r="D35471" s="161">
        <v>534.32000000000005</v>
      </c>
    </row>
    <row r="35472" spans="3:4" ht="15" hidden="1" customHeight="1" x14ac:dyDescent="0.25">
      <c r="C35472" s="158" t="s">
        <v>551</v>
      </c>
      <c r="D35472" s="159">
        <v>412.6</v>
      </c>
    </row>
    <row r="35473" spans="3:4" ht="15" hidden="1" customHeight="1" x14ac:dyDescent="0.25">
      <c r="C35473" s="160" t="s">
        <v>548</v>
      </c>
      <c r="D35473" s="161">
        <v>929.97</v>
      </c>
    </row>
    <row r="35474" spans="3:4" ht="15" hidden="1" customHeight="1" x14ac:dyDescent="0.25">
      <c r="C35474" s="158" t="s">
        <v>550</v>
      </c>
      <c r="D35474" s="159">
        <v>275.86</v>
      </c>
    </row>
    <row r="35475" spans="3:4" ht="15" hidden="1" customHeight="1" x14ac:dyDescent="0.25">
      <c r="C35475" s="160" t="s">
        <v>553</v>
      </c>
      <c r="D35475" s="161">
        <v>569.52</v>
      </c>
    </row>
    <row r="35476" spans="3:4" ht="15" hidden="1" customHeight="1" x14ac:dyDescent="0.25">
      <c r="C35476" s="158" t="s">
        <v>551</v>
      </c>
      <c r="D35476" s="159">
        <v>464.88</v>
      </c>
    </row>
    <row r="35477" spans="3:4" ht="15" hidden="1" customHeight="1" x14ac:dyDescent="0.25">
      <c r="C35477" s="160" t="s">
        <v>548</v>
      </c>
      <c r="D35477" s="161">
        <v>298.41000000000003</v>
      </c>
    </row>
    <row r="35478" spans="3:4" ht="15" hidden="1" customHeight="1" x14ac:dyDescent="0.25">
      <c r="C35478" s="158" t="s">
        <v>312</v>
      </c>
      <c r="D35478" s="159">
        <v>523.38</v>
      </c>
    </row>
    <row r="35479" spans="3:4" ht="15" hidden="1" customHeight="1" x14ac:dyDescent="0.25">
      <c r="C35479" s="160" t="s">
        <v>308</v>
      </c>
      <c r="D35479" s="161">
        <v>1189.24</v>
      </c>
    </row>
    <row r="35480" spans="3:4" ht="15" hidden="1" customHeight="1" x14ac:dyDescent="0.25">
      <c r="C35480" s="158" t="s">
        <v>553</v>
      </c>
      <c r="D35480" s="159">
        <v>1061.97</v>
      </c>
    </row>
    <row r="35481" spans="3:4" ht="15" hidden="1" customHeight="1" x14ac:dyDescent="0.25">
      <c r="C35481" s="160" t="s">
        <v>553</v>
      </c>
      <c r="D35481" s="161">
        <v>1193.81</v>
      </c>
    </row>
    <row r="35482" spans="3:4" ht="15" hidden="1" customHeight="1" x14ac:dyDescent="0.25">
      <c r="C35482" s="158" t="s">
        <v>542</v>
      </c>
      <c r="D35482" s="159">
        <v>1019.06</v>
      </c>
    </row>
    <row r="35483" spans="3:4" ht="15" hidden="1" customHeight="1" x14ac:dyDescent="0.25">
      <c r="C35483" s="160" t="s">
        <v>544</v>
      </c>
      <c r="D35483" s="161">
        <v>618.21</v>
      </c>
    </row>
    <row r="35484" spans="3:4" ht="15" hidden="1" customHeight="1" x14ac:dyDescent="0.25">
      <c r="C35484" s="158" t="s">
        <v>556</v>
      </c>
      <c r="D35484" s="159">
        <v>408.47</v>
      </c>
    </row>
    <row r="35485" spans="3:4" ht="15" hidden="1" customHeight="1" x14ac:dyDescent="0.25">
      <c r="C35485" s="160" t="s">
        <v>308</v>
      </c>
      <c r="D35485" s="161">
        <v>80.64</v>
      </c>
    </row>
    <row r="35486" spans="3:4" ht="15" hidden="1" customHeight="1" x14ac:dyDescent="0.25">
      <c r="C35486" s="158" t="s">
        <v>309</v>
      </c>
      <c r="D35486" s="159">
        <v>469.8</v>
      </c>
    </row>
    <row r="35487" spans="3:4" ht="15" hidden="1" customHeight="1" x14ac:dyDescent="0.25">
      <c r="C35487" s="160" t="s">
        <v>552</v>
      </c>
      <c r="D35487" s="161">
        <v>362.67</v>
      </c>
    </row>
    <row r="35488" spans="3:4" ht="15" hidden="1" customHeight="1" x14ac:dyDescent="0.25">
      <c r="C35488" s="158" t="s">
        <v>547</v>
      </c>
      <c r="D35488" s="159">
        <v>697.04</v>
      </c>
    </row>
    <row r="35489" spans="3:4" ht="15" hidden="1" customHeight="1" x14ac:dyDescent="0.25">
      <c r="C35489" s="160" t="s">
        <v>555</v>
      </c>
      <c r="D35489" s="161">
        <v>337.26</v>
      </c>
    </row>
    <row r="35490" spans="3:4" ht="15" hidden="1" customHeight="1" x14ac:dyDescent="0.25">
      <c r="C35490" s="158" t="s">
        <v>546</v>
      </c>
      <c r="D35490" s="159">
        <v>1148.28</v>
      </c>
    </row>
    <row r="35491" spans="3:4" ht="15" hidden="1" customHeight="1" x14ac:dyDescent="0.25">
      <c r="C35491" s="160" t="s">
        <v>549</v>
      </c>
      <c r="D35491" s="161">
        <v>504.95</v>
      </c>
    </row>
    <row r="35492" spans="3:4" ht="15" hidden="1" customHeight="1" x14ac:dyDescent="0.25">
      <c r="C35492" s="158" t="s">
        <v>552</v>
      </c>
      <c r="D35492" s="159">
        <v>370.83</v>
      </c>
    </row>
    <row r="35493" spans="3:4" ht="15" hidden="1" customHeight="1" x14ac:dyDescent="0.25">
      <c r="C35493" s="160" t="s">
        <v>307</v>
      </c>
      <c r="D35493" s="161">
        <v>1006.77</v>
      </c>
    </row>
    <row r="35494" spans="3:4" ht="15" hidden="1" customHeight="1" x14ac:dyDescent="0.25">
      <c r="C35494" s="158" t="s">
        <v>547</v>
      </c>
      <c r="D35494" s="159">
        <v>669.51</v>
      </c>
    </row>
    <row r="35495" spans="3:4" ht="15" hidden="1" customHeight="1" x14ac:dyDescent="0.25">
      <c r="C35495" s="160" t="s">
        <v>557</v>
      </c>
      <c r="D35495" s="161">
        <v>974.3</v>
      </c>
    </row>
    <row r="35496" spans="3:4" ht="15" hidden="1" customHeight="1" x14ac:dyDescent="0.25">
      <c r="C35496" s="158" t="s">
        <v>308</v>
      </c>
      <c r="D35496" s="159">
        <v>919.87</v>
      </c>
    </row>
    <row r="35497" spans="3:4" ht="15" hidden="1" customHeight="1" x14ac:dyDescent="0.25">
      <c r="C35497" s="160" t="s">
        <v>558</v>
      </c>
      <c r="D35497" s="161">
        <v>610.96</v>
      </c>
    </row>
    <row r="35498" spans="3:4" ht="15" hidden="1" customHeight="1" x14ac:dyDescent="0.25">
      <c r="C35498" s="158" t="s">
        <v>309</v>
      </c>
      <c r="D35498" s="159">
        <v>579.34</v>
      </c>
    </row>
    <row r="35499" spans="3:4" ht="15" hidden="1" customHeight="1" x14ac:dyDescent="0.25">
      <c r="C35499" s="160" t="s">
        <v>546</v>
      </c>
      <c r="D35499" s="161">
        <v>490.03</v>
      </c>
    </row>
    <row r="35500" spans="3:4" ht="15" hidden="1" customHeight="1" x14ac:dyDescent="0.25">
      <c r="C35500" s="158" t="s">
        <v>540</v>
      </c>
      <c r="D35500" s="159">
        <v>83.66</v>
      </c>
    </row>
    <row r="35501" spans="3:4" ht="15" hidden="1" customHeight="1" x14ac:dyDescent="0.25">
      <c r="C35501" s="160" t="s">
        <v>307</v>
      </c>
      <c r="D35501" s="161">
        <v>758.28</v>
      </c>
    </row>
    <row r="35502" spans="3:4" ht="15" hidden="1" customHeight="1" x14ac:dyDescent="0.25">
      <c r="C35502" s="158" t="s">
        <v>545</v>
      </c>
      <c r="D35502" s="159">
        <v>1118.5999999999999</v>
      </c>
    </row>
    <row r="35503" spans="3:4" ht="15" hidden="1" customHeight="1" x14ac:dyDescent="0.25">
      <c r="C35503" s="160" t="s">
        <v>552</v>
      </c>
      <c r="D35503" s="161">
        <v>554.45000000000005</v>
      </c>
    </row>
    <row r="35504" spans="3:4" ht="15" hidden="1" customHeight="1" x14ac:dyDescent="0.25">
      <c r="C35504" s="158" t="s">
        <v>543</v>
      </c>
      <c r="D35504" s="159">
        <v>853.55</v>
      </c>
    </row>
    <row r="35505" spans="3:4" ht="15" hidden="1" customHeight="1" x14ac:dyDescent="0.25">
      <c r="C35505" s="160" t="s">
        <v>542</v>
      </c>
      <c r="D35505" s="161">
        <v>479.71</v>
      </c>
    </row>
    <row r="35506" spans="3:4" ht="15" hidden="1" customHeight="1" x14ac:dyDescent="0.25">
      <c r="C35506" s="158" t="s">
        <v>545</v>
      </c>
      <c r="D35506" s="159">
        <v>86.62</v>
      </c>
    </row>
    <row r="35507" spans="3:4" ht="15" hidden="1" customHeight="1" x14ac:dyDescent="0.25">
      <c r="C35507" s="160" t="s">
        <v>554</v>
      </c>
      <c r="D35507" s="161">
        <v>1032.79</v>
      </c>
    </row>
    <row r="35508" spans="3:4" ht="15" hidden="1" customHeight="1" x14ac:dyDescent="0.25">
      <c r="C35508" s="158" t="s">
        <v>309</v>
      </c>
      <c r="D35508" s="159">
        <v>672.29</v>
      </c>
    </row>
    <row r="35509" spans="3:4" ht="15" hidden="1" customHeight="1" x14ac:dyDescent="0.25">
      <c r="C35509" s="160" t="s">
        <v>550</v>
      </c>
      <c r="D35509" s="161">
        <v>539.54999999999995</v>
      </c>
    </row>
    <row r="35510" spans="3:4" ht="15" hidden="1" customHeight="1" x14ac:dyDescent="0.25">
      <c r="C35510" s="158" t="s">
        <v>539</v>
      </c>
      <c r="D35510" s="159">
        <v>372.73</v>
      </c>
    </row>
    <row r="35511" spans="3:4" ht="15" hidden="1" customHeight="1" x14ac:dyDescent="0.25">
      <c r="C35511" s="160" t="s">
        <v>309</v>
      </c>
      <c r="D35511" s="161">
        <v>195.96</v>
      </c>
    </row>
    <row r="35512" spans="3:4" ht="15" hidden="1" customHeight="1" x14ac:dyDescent="0.25">
      <c r="C35512" s="158" t="s">
        <v>546</v>
      </c>
      <c r="D35512" s="159">
        <v>579.24</v>
      </c>
    </row>
    <row r="35513" spans="3:4" ht="15" hidden="1" customHeight="1" x14ac:dyDescent="0.25">
      <c r="C35513" s="160" t="s">
        <v>542</v>
      </c>
      <c r="D35513" s="161">
        <v>778.07</v>
      </c>
    </row>
    <row r="35514" spans="3:4" ht="15" hidden="1" customHeight="1" x14ac:dyDescent="0.25">
      <c r="C35514" s="158" t="s">
        <v>553</v>
      </c>
      <c r="D35514" s="159">
        <v>377.47</v>
      </c>
    </row>
    <row r="35515" spans="3:4" ht="15" hidden="1" customHeight="1" x14ac:dyDescent="0.25">
      <c r="C35515" s="160" t="s">
        <v>543</v>
      </c>
      <c r="D35515" s="161">
        <v>668.03</v>
      </c>
    </row>
    <row r="35516" spans="3:4" ht="15" hidden="1" customHeight="1" x14ac:dyDescent="0.25">
      <c r="C35516" s="158" t="s">
        <v>543</v>
      </c>
      <c r="D35516" s="159">
        <v>1265.25</v>
      </c>
    </row>
    <row r="35517" spans="3:4" ht="15" hidden="1" customHeight="1" x14ac:dyDescent="0.25">
      <c r="C35517" s="160" t="s">
        <v>545</v>
      </c>
      <c r="D35517" s="161">
        <v>472.43</v>
      </c>
    </row>
    <row r="35518" spans="3:4" ht="15" hidden="1" customHeight="1" x14ac:dyDescent="0.25">
      <c r="C35518" s="158" t="s">
        <v>545</v>
      </c>
      <c r="D35518" s="159">
        <v>966.18</v>
      </c>
    </row>
    <row r="35519" spans="3:4" ht="15" hidden="1" customHeight="1" x14ac:dyDescent="0.25">
      <c r="C35519" s="160" t="s">
        <v>552</v>
      </c>
      <c r="D35519" s="161">
        <v>1071.6400000000001</v>
      </c>
    </row>
    <row r="35520" spans="3:4" ht="15" hidden="1" customHeight="1" x14ac:dyDescent="0.25">
      <c r="C35520" s="158" t="s">
        <v>307</v>
      </c>
      <c r="D35520" s="159">
        <v>920.57</v>
      </c>
    </row>
    <row r="35521" spans="3:4" ht="15" hidden="1" customHeight="1" x14ac:dyDescent="0.25">
      <c r="C35521" s="160" t="s">
        <v>308</v>
      </c>
      <c r="D35521" s="161">
        <v>598.54</v>
      </c>
    </row>
    <row r="35522" spans="3:4" ht="15" hidden="1" customHeight="1" x14ac:dyDescent="0.25">
      <c r="C35522" s="158" t="s">
        <v>540</v>
      </c>
      <c r="D35522" s="159">
        <v>648.12</v>
      </c>
    </row>
    <row r="35523" spans="3:4" ht="15" hidden="1" customHeight="1" x14ac:dyDescent="0.25">
      <c r="C35523" s="160" t="s">
        <v>550</v>
      </c>
      <c r="D35523" s="161">
        <v>152.16999999999999</v>
      </c>
    </row>
    <row r="35524" spans="3:4" ht="15" hidden="1" customHeight="1" x14ac:dyDescent="0.25">
      <c r="C35524" s="158" t="s">
        <v>549</v>
      </c>
      <c r="D35524" s="159">
        <v>1162.78</v>
      </c>
    </row>
    <row r="35525" spans="3:4" ht="15" hidden="1" customHeight="1" x14ac:dyDescent="0.25">
      <c r="C35525" s="160" t="s">
        <v>540</v>
      </c>
      <c r="D35525" s="161">
        <v>527.19000000000005</v>
      </c>
    </row>
    <row r="35526" spans="3:4" ht="15" hidden="1" customHeight="1" x14ac:dyDescent="0.25">
      <c r="C35526" s="158" t="s">
        <v>553</v>
      </c>
      <c r="D35526" s="159">
        <v>969.76</v>
      </c>
    </row>
    <row r="35527" spans="3:4" ht="15" hidden="1" customHeight="1" x14ac:dyDescent="0.25">
      <c r="C35527" s="160" t="s">
        <v>543</v>
      </c>
      <c r="D35527" s="161">
        <v>253.57</v>
      </c>
    </row>
    <row r="35528" spans="3:4" ht="15" hidden="1" customHeight="1" x14ac:dyDescent="0.25">
      <c r="C35528" s="158" t="s">
        <v>547</v>
      </c>
      <c r="D35528" s="159">
        <v>663.66</v>
      </c>
    </row>
    <row r="35529" spans="3:4" ht="15" hidden="1" customHeight="1" x14ac:dyDescent="0.25">
      <c r="C35529" s="160" t="s">
        <v>549</v>
      </c>
      <c r="D35529" s="161">
        <v>85.02</v>
      </c>
    </row>
    <row r="35530" spans="3:4" ht="15" hidden="1" customHeight="1" x14ac:dyDescent="0.25">
      <c r="C35530" s="158" t="s">
        <v>539</v>
      </c>
      <c r="D35530" s="159">
        <v>809.69</v>
      </c>
    </row>
    <row r="35531" spans="3:4" ht="15" hidden="1" customHeight="1" x14ac:dyDescent="0.25">
      <c r="C35531" s="160" t="s">
        <v>312</v>
      </c>
      <c r="D35531" s="161">
        <v>239.81</v>
      </c>
    </row>
    <row r="35532" spans="3:4" ht="15" hidden="1" customHeight="1" x14ac:dyDescent="0.25">
      <c r="C35532" s="158" t="s">
        <v>548</v>
      </c>
      <c r="D35532" s="159">
        <v>491.53</v>
      </c>
    </row>
    <row r="35533" spans="3:4" ht="15" hidden="1" customHeight="1" x14ac:dyDescent="0.25">
      <c r="C35533" s="160" t="s">
        <v>312</v>
      </c>
      <c r="D35533" s="161">
        <v>1013.17</v>
      </c>
    </row>
    <row r="35534" spans="3:4" ht="15" hidden="1" customHeight="1" x14ac:dyDescent="0.25">
      <c r="C35534" s="158" t="s">
        <v>540</v>
      </c>
      <c r="D35534" s="159">
        <v>97.64</v>
      </c>
    </row>
    <row r="35535" spans="3:4" ht="15" hidden="1" customHeight="1" x14ac:dyDescent="0.25">
      <c r="C35535" s="160" t="s">
        <v>547</v>
      </c>
      <c r="D35535" s="161">
        <v>343.96</v>
      </c>
    </row>
    <row r="35536" spans="3:4" ht="15" hidden="1" customHeight="1" x14ac:dyDescent="0.25">
      <c r="C35536" s="158" t="s">
        <v>558</v>
      </c>
      <c r="D35536" s="159">
        <v>899.07</v>
      </c>
    </row>
    <row r="35537" spans="3:4" ht="15" hidden="1" customHeight="1" x14ac:dyDescent="0.25">
      <c r="C35537" s="160" t="s">
        <v>553</v>
      </c>
      <c r="D35537" s="161">
        <v>337.29</v>
      </c>
    </row>
    <row r="35538" spans="3:4" ht="15" hidden="1" customHeight="1" x14ac:dyDescent="0.25">
      <c r="C35538" s="158" t="s">
        <v>543</v>
      </c>
      <c r="D35538" s="159">
        <v>46.53</v>
      </c>
    </row>
    <row r="35539" spans="3:4" ht="15" hidden="1" customHeight="1" x14ac:dyDescent="0.25">
      <c r="C35539" s="160" t="s">
        <v>548</v>
      </c>
      <c r="D35539" s="161">
        <v>1217.8599999999999</v>
      </c>
    </row>
    <row r="35540" spans="3:4" ht="15" hidden="1" customHeight="1" x14ac:dyDescent="0.25">
      <c r="C35540" s="158" t="s">
        <v>557</v>
      </c>
      <c r="D35540" s="159">
        <v>553.69000000000005</v>
      </c>
    </row>
    <row r="35541" spans="3:4" ht="15" hidden="1" customHeight="1" x14ac:dyDescent="0.25">
      <c r="C35541" s="160" t="s">
        <v>309</v>
      </c>
      <c r="D35541" s="161">
        <v>1018.92</v>
      </c>
    </row>
    <row r="35542" spans="3:4" ht="15" hidden="1" customHeight="1" x14ac:dyDescent="0.25">
      <c r="C35542" s="158" t="s">
        <v>547</v>
      </c>
      <c r="D35542" s="159">
        <v>618.52</v>
      </c>
    </row>
    <row r="35543" spans="3:4" ht="15" hidden="1" customHeight="1" x14ac:dyDescent="0.25">
      <c r="C35543" s="160" t="s">
        <v>550</v>
      </c>
      <c r="D35543" s="161">
        <v>958.38</v>
      </c>
    </row>
    <row r="35544" spans="3:4" ht="15" hidden="1" customHeight="1" x14ac:dyDescent="0.25">
      <c r="C35544" s="158" t="s">
        <v>312</v>
      </c>
      <c r="D35544" s="159">
        <v>22.7</v>
      </c>
    </row>
    <row r="35545" spans="3:4" ht="15" hidden="1" customHeight="1" x14ac:dyDescent="0.25">
      <c r="C35545" s="160" t="s">
        <v>308</v>
      </c>
      <c r="D35545" s="161">
        <v>515.79</v>
      </c>
    </row>
    <row r="35546" spans="3:4" ht="15" hidden="1" customHeight="1" x14ac:dyDescent="0.25">
      <c r="C35546" s="158" t="s">
        <v>552</v>
      </c>
      <c r="D35546" s="159">
        <v>73.849999999999994</v>
      </c>
    </row>
    <row r="35547" spans="3:4" ht="15" hidden="1" customHeight="1" x14ac:dyDescent="0.25">
      <c r="C35547" s="160" t="s">
        <v>549</v>
      </c>
      <c r="D35547" s="161">
        <v>317.63</v>
      </c>
    </row>
    <row r="35548" spans="3:4" ht="15" hidden="1" customHeight="1" x14ac:dyDescent="0.25">
      <c r="C35548" s="158" t="s">
        <v>551</v>
      </c>
      <c r="D35548" s="159">
        <v>590.78</v>
      </c>
    </row>
    <row r="35549" spans="3:4" ht="15" hidden="1" customHeight="1" x14ac:dyDescent="0.25">
      <c r="C35549" s="160" t="s">
        <v>551</v>
      </c>
      <c r="D35549" s="161">
        <v>177.62</v>
      </c>
    </row>
    <row r="35550" spans="3:4" ht="15" hidden="1" customHeight="1" x14ac:dyDescent="0.25">
      <c r="C35550" s="158" t="s">
        <v>539</v>
      </c>
      <c r="D35550" s="159">
        <v>701.52</v>
      </c>
    </row>
    <row r="35551" spans="3:4" ht="15" hidden="1" customHeight="1" x14ac:dyDescent="0.25">
      <c r="C35551" s="160" t="s">
        <v>307</v>
      </c>
      <c r="D35551" s="161">
        <v>1149.1500000000001</v>
      </c>
    </row>
    <row r="35552" spans="3:4" ht="15" hidden="1" customHeight="1" x14ac:dyDescent="0.25">
      <c r="C35552" s="158" t="s">
        <v>552</v>
      </c>
      <c r="D35552" s="159">
        <v>439.57</v>
      </c>
    </row>
    <row r="35553" spans="3:4" ht="15" hidden="1" customHeight="1" x14ac:dyDescent="0.25">
      <c r="C35553" s="160" t="s">
        <v>308</v>
      </c>
      <c r="D35553" s="161">
        <v>1241.3900000000001</v>
      </c>
    </row>
    <row r="35554" spans="3:4" ht="15" hidden="1" customHeight="1" x14ac:dyDescent="0.25">
      <c r="C35554" s="158" t="s">
        <v>539</v>
      </c>
      <c r="D35554" s="159">
        <v>1138.96</v>
      </c>
    </row>
    <row r="35555" spans="3:4" ht="15" hidden="1" customHeight="1" x14ac:dyDescent="0.25">
      <c r="C35555" s="160" t="s">
        <v>312</v>
      </c>
      <c r="D35555" s="161">
        <v>802</v>
      </c>
    </row>
    <row r="35556" spans="3:4" ht="15" hidden="1" customHeight="1" x14ac:dyDescent="0.25">
      <c r="C35556" s="158" t="s">
        <v>540</v>
      </c>
      <c r="D35556" s="159">
        <v>471.56</v>
      </c>
    </row>
    <row r="35557" spans="3:4" ht="15" hidden="1" customHeight="1" x14ac:dyDescent="0.25">
      <c r="C35557" s="160" t="s">
        <v>308</v>
      </c>
      <c r="D35557" s="161">
        <v>843.24</v>
      </c>
    </row>
    <row r="35558" spans="3:4" ht="15" hidden="1" customHeight="1" x14ac:dyDescent="0.25">
      <c r="C35558" s="158" t="s">
        <v>542</v>
      </c>
      <c r="D35558" s="159">
        <v>1088.56</v>
      </c>
    </row>
    <row r="35559" spans="3:4" ht="15" hidden="1" customHeight="1" x14ac:dyDescent="0.25">
      <c r="C35559" s="160" t="s">
        <v>312</v>
      </c>
      <c r="D35559" s="161">
        <v>14.52</v>
      </c>
    </row>
    <row r="35560" spans="3:4" ht="15" hidden="1" customHeight="1" x14ac:dyDescent="0.25">
      <c r="C35560" s="158" t="s">
        <v>547</v>
      </c>
      <c r="D35560" s="159">
        <v>430.24</v>
      </c>
    </row>
    <row r="35561" spans="3:4" ht="15" hidden="1" customHeight="1" x14ac:dyDescent="0.25">
      <c r="C35561" s="160" t="s">
        <v>308</v>
      </c>
      <c r="D35561" s="161">
        <v>583.72</v>
      </c>
    </row>
    <row r="35562" spans="3:4" ht="15" hidden="1" customHeight="1" x14ac:dyDescent="0.25">
      <c r="C35562" s="158" t="s">
        <v>556</v>
      </c>
      <c r="D35562" s="159">
        <v>513.74</v>
      </c>
    </row>
    <row r="35563" spans="3:4" ht="15" hidden="1" customHeight="1" x14ac:dyDescent="0.25">
      <c r="C35563" s="160" t="s">
        <v>542</v>
      </c>
      <c r="D35563" s="161">
        <v>782.41</v>
      </c>
    </row>
    <row r="35564" spans="3:4" ht="15" hidden="1" customHeight="1" x14ac:dyDescent="0.25">
      <c r="C35564" s="158" t="s">
        <v>553</v>
      </c>
      <c r="D35564" s="159">
        <v>981.52</v>
      </c>
    </row>
    <row r="35565" spans="3:4" ht="15" hidden="1" customHeight="1" x14ac:dyDescent="0.25">
      <c r="C35565" s="160" t="s">
        <v>546</v>
      </c>
      <c r="D35565" s="161">
        <v>1111.76</v>
      </c>
    </row>
    <row r="35566" spans="3:4" ht="15" hidden="1" customHeight="1" x14ac:dyDescent="0.25">
      <c r="C35566" s="158" t="s">
        <v>539</v>
      </c>
      <c r="D35566" s="159">
        <v>125.16</v>
      </c>
    </row>
    <row r="35567" spans="3:4" ht="15" hidden="1" customHeight="1" x14ac:dyDescent="0.25">
      <c r="C35567" s="160" t="s">
        <v>545</v>
      </c>
      <c r="D35567" s="161">
        <v>812.19</v>
      </c>
    </row>
    <row r="35568" spans="3:4" ht="15" hidden="1" customHeight="1" x14ac:dyDescent="0.25">
      <c r="C35568" s="158" t="s">
        <v>550</v>
      </c>
      <c r="D35568" s="159">
        <v>514.23</v>
      </c>
    </row>
    <row r="35569" spans="3:4" ht="15" hidden="1" customHeight="1" x14ac:dyDescent="0.25">
      <c r="C35569" s="160" t="s">
        <v>553</v>
      </c>
      <c r="D35569" s="161">
        <v>127.32</v>
      </c>
    </row>
    <row r="35570" spans="3:4" ht="15" hidden="1" customHeight="1" x14ac:dyDescent="0.25">
      <c r="C35570" s="158" t="s">
        <v>555</v>
      </c>
      <c r="D35570" s="159">
        <v>904.01</v>
      </c>
    </row>
    <row r="35571" spans="3:4" ht="15" hidden="1" customHeight="1" x14ac:dyDescent="0.25">
      <c r="C35571" s="160" t="s">
        <v>556</v>
      </c>
      <c r="D35571" s="161">
        <v>843.76</v>
      </c>
    </row>
    <row r="35572" spans="3:4" ht="15" hidden="1" customHeight="1" x14ac:dyDescent="0.25">
      <c r="C35572" s="158" t="s">
        <v>553</v>
      </c>
      <c r="D35572" s="159">
        <v>795.92</v>
      </c>
    </row>
    <row r="35573" spans="3:4" ht="15" hidden="1" customHeight="1" x14ac:dyDescent="0.25">
      <c r="C35573" s="160" t="s">
        <v>308</v>
      </c>
      <c r="D35573" s="161">
        <v>1011.82</v>
      </c>
    </row>
    <row r="35574" spans="3:4" ht="15" hidden="1" customHeight="1" x14ac:dyDescent="0.25">
      <c r="C35574" s="158" t="s">
        <v>549</v>
      </c>
      <c r="D35574" s="159">
        <v>334.17</v>
      </c>
    </row>
    <row r="35575" spans="3:4" ht="15" hidden="1" customHeight="1" x14ac:dyDescent="0.25">
      <c r="C35575" s="160" t="s">
        <v>539</v>
      </c>
      <c r="D35575" s="161">
        <v>43.29</v>
      </c>
    </row>
    <row r="35576" spans="3:4" ht="15" hidden="1" customHeight="1" x14ac:dyDescent="0.25">
      <c r="C35576" s="158" t="s">
        <v>307</v>
      </c>
      <c r="D35576" s="159">
        <v>790.23</v>
      </c>
    </row>
    <row r="35577" spans="3:4" ht="15" hidden="1" customHeight="1" x14ac:dyDescent="0.25">
      <c r="C35577" s="160" t="s">
        <v>558</v>
      </c>
      <c r="D35577" s="161">
        <v>217.45</v>
      </c>
    </row>
    <row r="35578" spans="3:4" ht="15" hidden="1" customHeight="1" x14ac:dyDescent="0.25">
      <c r="C35578" s="158" t="s">
        <v>556</v>
      </c>
      <c r="D35578" s="159">
        <v>737.24</v>
      </c>
    </row>
    <row r="35579" spans="3:4" ht="15" hidden="1" customHeight="1" x14ac:dyDescent="0.25">
      <c r="C35579" s="160" t="s">
        <v>553</v>
      </c>
      <c r="D35579" s="161">
        <v>19.18</v>
      </c>
    </row>
    <row r="35580" spans="3:4" ht="15" hidden="1" customHeight="1" x14ac:dyDescent="0.25">
      <c r="C35580" s="158" t="s">
        <v>308</v>
      </c>
      <c r="D35580" s="159">
        <v>234.03</v>
      </c>
    </row>
    <row r="35581" spans="3:4" ht="15" hidden="1" customHeight="1" x14ac:dyDescent="0.25">
      <c r="C35581" s="160" t="s">
        <v>548</v>
      </c>
      <c r="D35581" s="161">
        <v>485.99</v>
      </c>
    </row>
    <row r="35582" spans="3:4" ht="15" hidden="1" customHeight="1" x14ac:dyDescent="0.25">
      <c r="C35582" s="158" t="s">
        <v>547</v>
      </c>
      <c r="D35582" s="159">
        <v>836.52</v>
      </c>
    </row>
    <row r="35583" spans="3:4" ht="15" hidden="1" customHeight="1" x14ac:dyDescent="0.25">
      <c r="C35583" s="160" t="s">
        <v>546</v>
      </c>
      <c r="D35583" s="161">
        <v>1069.98</v>
      </c>
    </row>
    <row r="35584" spans="3:4" ht="15" hidden="1" customHeight="1" x14ac:dyDescent="0.25">
      <c r="C35584" s="158" t="s">
        <v>546</v>
      </c>
      <c r="D35584" s="159">
        <v>460.58</v>
      </c>
    </row>
    <row r="35585" spans="3:4" ht="15" hidden="1" customHeight="1" x14ac:dyDescent="0.25">
      <c r="C35585" s="160" t="s">
        <v>551</v>
      </c>
      <c r="D35585" s="161">
        <v>779.3</v>
      </c>
    </row>
    <row r="35586" spans="3:4" ht="15" hidden="1" customHeight="1" x14ac:dyDescent="0.25">
      <c r="C35586" s="158" t="s">
        <v>547</v>
      </c>
      <c r="D35586" s="159">
        <v>370.32</v>
      </c>
    </row>
    <row r="35587" spans="3:4" ht="15" hidden="1" customHeight="1" x14ac:dyDescent="0.25">
      <c r="C35587" s="160" t="s">
        <v>543</v>
      </c>
      <c r="D35587" s="161">
        <v>420.59</v>
      </c>
    </row>
    <row r="35588" spans="3:4" ht="15" hidden="1" customHeight="1" x14ac:dyDescent="0.25">
      <c r="C35588" s="158" t="s">
        <v>541</v>
      </c>
      <c r="D35588" s="159">
        <v>1220.9000000000001</v>
      </c>
    </row>
    <row r="35589" spans="3:4" ht="15" hidden="1" customHeight="1" x14ac:dyDescent="0.25">
      <c r="C35589" s="160" t="s">
        <v>540</v>
      </c>
      <c r="D35589" s="161">
        <v>637.53</v>
      </c>
    </row>
    <row r="35590" spans="3:4" ht="15" hidden="1" customHeight="1" x14ac:dyDescent="0.25">
      <c r="C35590" s="158" t="s">
        <v>552</v>
      </c>
      <c r="D35590" s="159">
        <v>519.24</v>
      </c>
    </row>
    <row r="35591" spans="3:4" ht="15" hidden="1" customHeight="1" x14ac:dyDescent="0.25">
      <c r="C35591" s="160" t="s">
        <v>539</v>
      </c>
      <c r="D35591" s="161">
        <v>1284.75</v>
      </c>
    </row>
    <row r="35592" spans="3:4" ht="15" hidden="1" customHeight="1" x14ac:dyDescent="0.25">
      <c r="C35592" s="158" t="s">
        <v>549</v>
      </c>
      <c r="D35592" s="159">
        <v>668.78</v>
      </c>
    </row>
    <row r="35593" spans="3:4" ht="15" hidden="1" customHeight="1" x14ac:dyDescent="0.25">
      <c r="C35593" s="160" t="s">
        <v>546</v>
      </c>
      <c r="D35593" s="161">
        <v>1278.45</v>
      </c>
    </row>
    <row r="35594" spans="3:4" ht="15" hidden="1" customHeight="1" x14ac:dyDescent="0.25">
      <c r="C35594" s="158" t="s">
        <v>309</v>
      </c>
      <c r="D35594" s="159">
        <v>749.72</v>
      </c>
    </row>
    <row r="35595" spans="3:4" ht="15" hidden="1" customHeight="1" x14ac:dyDescent="0.25">
      <c r="C35595" s="160" t="s">
        <v>546</v>
      </c>
      <c r="D35595" s="161">
        <v>621.58000000000004</v>
      </c>
    </row>
    <row r="35596" spans="3:4" ht="15" hidden="1" customHeight="1" x14ac:dyDescent="0.25">
      <c r="C35596" s="158" t="s">
        <v>541</v>
      </c>
      <c r="D35596" s="159">
        <v>190.37</v>
      </c>
    </row>
    <row r="35597" spans="3:4" ht="15" hidden="1" customHeight="1" x14ac:dyDescent="0.25">
      <c r="C35597" s="160" t="s">
        <v>544</v>
      </c>
      <c r="D35597" s="161">
        <v>1082.57</v>
      </c>
    </row>
    <row r="35598" spans="3:4" ht="15" hidden="1" customHeight="1" x14ac:dyDescent="0.25">
      <c r="C35598" s="158" t="s">
        <v>550</v>
      </c>
      <c r="D35598" s="159">
        <v>409.86</v>
      </c>
    </row>
    <row r="35599" spans="3:4" ht="15" hidden="1" customHeight="1" x14ac:dyDescent="0.25">
      <c r="C35599" s="160" t="s">
        <v>309</v>
      </c>
      <c r="D35599" s="161">
        <v>777.74</v>
      </c>
    </row>
    <row r="35600" spans="3:4" ht="15" hidden="1" customHeight="1" x14ac:dyDescent="0.25">
      <c r="C35600" s="158" t="s">
        <v>547</v>
      </c>
      <c r="D35600" s="159">
        <v>290.37</v>
      </c>
    </row>
    <row r="35601" spans="3:4" ht="15" hidden="1" customHeight="1" x14ac:dyDescent="0.25">
      <c r="C35601" s="160" t="s">
        <v>545</v>
      </c>
      <c r="D35601" s="161">
        <v>982.74</v>
      </c>
    </row>
    <row r="35602" spans="3:4" ht="15" hidden="1" customHeight="1" x14ac:dyDescent="0.25">
      <c r="C35602" s="158" t="s">
        <v>553</v>
      </c>
      <c r="D35602" s="159">
        <v>760.51</v>
      </c>
    </row>
    <row r="35603" spans="3:4" ht="15" hidden="1" customHeight="1" x14ac:dyDescent="0.25">
      <c r="C35603" s="160" t="s">
        <v>551</v>
      </c>
      <c r="D35603" s="161">
        <v>253.8</v>
      </c>
    </row>
    <row r="35604" spans="3:4" ht="15" hidden="1" customHeight="1" x14ac:dyDescent="0.25">
      <c r="C35604" s="158" t="s">
        <v>546</v>
      </c>
      <c r="D35604" s="159">
        <v>1280.6099999999999</v>
      </c>
    </row>
    <row r="35605" spans="3:4" ht="15" hidden="1" customHeight="1" x14ac:dyDescent="0.25">
      <c r="C35605" s="160" t="s">
        <v>549</v>
      </c>
      <c r="D35605" s="161">
        <v>343.93</v>
      </c>
    </row>
    <row r="35606" spans="3:4" ht="15" hidden="1" customHeight="1" x14ac:dyDescent="0.25">
      <c r="C35606" s="158" t="s">
        <v>553</v>
      </c>
      <c r="D35606" s="159">
        <v>340.59</v>
      </c>
    </row>
    <row r="35607" spans="3:4" ht="15" hidden="1" customHeight="1" x14ac:dyDescent="0.25">
      <c r="C35607" s="160" t="s">
        <v>554</v>
      </c>
      <c r="D35607" s="161">
        <v>948.07</v>
      </c>
    </row>
    <row r="35608" spans="3:4" ht="15" hidden="1" customHeight="1" x14ac:dyDescent="0.25">
      <c r="C35608" s="158" t="s">
        <v>549</v>
      </c>
      <c r="D35608" s="159">
        <v>902.37</v>
      </c>
    </row>
    <row r="35609" spans="3:4" ht="15" hidden="1" customHeight="1" x14ac:dyDescent="0.25">
      <c r="C35609" s="160" t="s">
        <v>539</v>
      </c>
      <c r="D35609" s="161">
        <v>348.51</v>
      </c>
    </row>
    <row r="35610" spans="3:4" ht="15" hidden="1" customHeight="1" x14ac:dyDescent="0.25">
      <c r="C35610" s="158" t="s">
        <v>307</v>
      </c>
      <c r="D35610" s="159">
        <v>343.08</v>
      </c>
    </row>
    <row r="35611" spans="3:4" ht="15" hidden="1" customHeight="1" x14ac:dyDescent="0.25">
      <c r="C35611" s="160" t="s">
        <v>552</v>
      </c>
      <c r="D35611" s="161">
        <v>601.01</v>
      </c>
    </row>
    <row r="35612" spans="3:4" ht="15" hidden="1" customHeight="1" x14ac:dyDescent="0.25">
      <c r="C35612" s="158" t="s">
        <v>546</v>
      </c>
      <c r="D35612" s="159">
        <v>501.82</v>
      </c>
    </row>
    <row r="35613" spans="3:4" ht="15" hidden="1" customHeight="1" x14ac:dyDescent="0.25">
      <c r="C35613" s="160" t="s">
        <v>555</v>
      </c>
      <c r="D35613" s="161">
        <v>1020.74</v>
      </c>
    </row>
    <row r="35614" spans="3:4" ht="15" hidden="1" customHeight="1" x14ac:dyDescent="0.25">
      <c r="C35614" s="158" t="s">
        <v>543</v>
      </c>
      <c r="D35614" s="159">
        <v>1230.8599999999999</v>
      </c>
    </row>
    <row r="35615" spans="3:4" ht="15" hidden="1" customHeight="1" x14ac:dyDescent="0.25">
      <c r="C35615" s="160" t="s">
        <v>545</v>
      </c>
      <c r="D35615" s="161">
        <v>139.94999999999999</v>
      </c>
    </row>
    <row r="35616" spans="3:4" ht="15" hidden="1" customHeight="1" x14ac:dyDescent="0.25">
      <c r="C35616" s="158" t="s">
        <v>312</v>
      </c>
      <c r="D35616" s="159">
        <v>95.19</v>
      </c>
    </row>
    <row r="35617" spans="3:4" ht="15" hidden="1" customHeight="1" x14ac:dyDescent="0.25">
      <c r="C35617" s="160" t="s">
        <v>556</v>
      </c>
      <c r="D35617" s="161">
        <v>199.7</v>
      </c>
    </row>
    <row r="35618" spans="3:4" ht="15" hidden="1" customHeight="1" x14ac:dyDescent="0.25">
      <c r="C35618" s="158" t="s">
        <v>549</v>
      </c>
      <c r="D35618" s="159">
        <v>386.46</v>
      </c>
    </row>
    <row r="35619" spans="3:4" ht="15" hidden="1" customHeight="1" x14ac:dyDescent="0.25">
      <c r="C35619" s="160" t="s">
        <v>312</v>
      </c>
      <c r="D35619" s="161">
        <v>203.87</v>
      </c>
    </row>
    <row r="35620" spans="3:4" ht="15" hidden="1" customHeight="1" x14ac:dyDescent="0.25">
      <c r="C35620" s="158" t="s">
        <v>545</v>
      </c>
      <c r="D35620" s="159">
        <v>295.01</v>
      </c>
    </row>
    <row r="35621" spans="3:4" ht="15" hidden="1" customHeight="1" x14ac:dyDescent="0.25">
      <c r="C35621" s="160" t="s">
        <v>546</v>
      </c>
      <c r="D35621" s="161">
        <v>62.92</v>
      </c>
    </row>
    <row r="35622" spans="3:4" ht="15" hidden="1" customHeight="1" x14ac:dyDescent="0.25">
      <c r="C35622" s="158" t="s">
        <v>546</v>
      </c>
      <c r="D35622" s="159">
        <v>245.47</v>
      </c>
    </row>
    <row r="35623" spans="3:4" ht="15" hidden="1" customHeight="1" x14ac:dyDescent="0.25">
      <c r="C35623" s="160" t="s">
        <v>540</v>
      </c>
      <c r="D35623" s="161">
        <v>510.9</v>
      </c>
    </row>
    <row r="35624" spans="3:4" ht="15" hidden="1" customHeight="1" x14ac:dyDescent="0.25">
      <c r="C35624" s="158" t="s">
        <v>308</v>
      </c>
      <c r="D35624" s="159">
        <v>322.13</v>
      </c>
    </row>
    <row r="35625" spans="3:4" ht="15" hidden="1" customHeight="1" x14ac:dyDescent="0.25">
      <c r="C35625" s="160" t="s">
        <v>556</v>
      </c>
      <c r="D35625" s="161">
        <v>427.33</v>
      </c>
    </row>
    <row r="35626" spans="3:4" ht="15" hidden="1" customHeight="1" x14ac:dyDescent="0.25">
      <c r="C35626" s="158" t="s">
        <v>555</v>
      </c>
      <c r="D35626" s="159">
        <v>649.46</v>
      </c>
    </row>
    <row r="35627" spans="3:4" ht="15" hidden="1" customHeight="1" x14ac:dyDescent="0.25">
      <c r="C35627" s="160" t="s">
        <v>308</v>
      </c>
      <c r="D35627" s="161">
        <v>485.44</v>
      </c>
    </row>
    <row r="35628" spans="3:4" ht="15" hidden="1" customHeight="1" x14ac:dyDescent="0.25">
      <c r="C35628" s="158" t="s">
        <v>539</v>
      </c>
      <c r="D35628" s="159">
        <v>414.37</v>
      </c>
    </row>
    <row r="35629" spans="3:4" ht="15" hidden="1" customHeight="1" x14ac:dyDescent="0.25">
      <c r="C35629" s="160" t="s">
        <v>540</v>
      </c>
      <c r="D35629" s="161">
        <v>745.68</v>
      </c>
    </row>
    <row r="35630" spans="3:4" ht="15" hidden="1" customHeight="1" x14ac:dyDescent="0.25">
      <c r="C35630" s="158" t="s">
        <v>307</v>
      </c>
      <c r="D35630" s="159">
        <v>651.97</v>
      </c>
    </row>
    <row r="35631" spans="3:4" ht="15" hidden="1" customHeight="1" x14ac:dyDescent="0.25">
      <c r="C35631" s="160" t="s">
        <v>307</v>
      </c>
      <c r="D35631" s="161">
        <v>485.6</v>
      </c>
    </row>
    <row r="35632" spans="3:4" ht="15" hidden="1" customHeight="1" x14ac:dyDescent="0.25">
      <c r="C35632" s="158" t="s">
        <v>546</v>
      </c>
      <c r="D35632" s="159">
        <v>854.78</v>
      </c>
    </row>
    <row r="35633" spans="3:4" ht="15" hidden="1" customHeight="1" x14ac:dyDescent="0.25">
      <c r="C35633" s="160" t="s">
        <v>545</v>
      </c>
      <c r="D35633" s="161">
        <v>240.6</v>
      </c>
    </row>
    <row r="35634" spans="3:4" ht="15" hidden="1" customHeight="1" x14ac:dyDescent="0.25">
      <c r="C35634" s="158" t="s">
        <v>543</v>
      </c>
      <c r="D35634" s="159">
        <v>41.28</v>
      </c>
    </row>
    <row r="35635" spans="3:4" ht="15" hidden="1" customHeight="1" x14ac:dyDescent="0.25">
      <c r="C35635" s="160" t="s">
        <v>541</v>
      </c>
      <c r="D35635" s="161">
        <v>23.12</v>
      </c>
    </row>
    <row r="35636" spans="3:4" ht="15" hidden="1" customHeight="1" x14ac:dyDescent="0.25">
      <c r="C35636" s="158" t="s">
        <v>547</v>
      </c>
      <c r="D35636" s="159">
        <v>461.42</v>
      </c>
    </row>
    <row r="35637" spans="3:4" ht="15" hidden="1" customHeight="1" x14ac:dyDescent="0.25">
      <c r="C35637" s="160" t="s">
        <v>547</v>
      </c>
      <c r="D35637" s="161">
        <v>70.33</v>
      </c>
    </row>
    <row r="35638" spans="3:4" ht="15" hidden="1" customHeight="1" x14ac:dyDescent="0.25">
      <c r="C35638" s="158" t="s">
        <v>309</v>
      </c>
      <c r="D35638" s="159">
        <v>1141.3900000000001</v>
      </c>
    </row>
    <row r="35639" spans="3:4" ht="15" hidden="1" customHeight="1" x14ac:dyDescent="0.25">
      <c r="C35639" s="160" t="s">
        <v>307</v>
      </c>
      <c r="D35639" s="161">
        <v>325.33999999999997</v>
      </c>
    </row>
    <row r="35640" spans="3:4" ht="15" hidden="1" customHeight="1" x14ac:dyDescent="0.25">
      <c r="C35640" s="158" t="s">
        <v>552</v>
      </c>
      <c r="D35640" s="159">
        <v>121.15</v>
      </c>
    </row>
    <row r="35641" spans="3:4" ht="15" hidden="1" customHeight="1" x14ac:dyDescent="0.25">
      <c r="C35641" s="160" t="s">
        <v>539</v>
      </c>
      <c r="D35641" s="161">
        <v>190.14</v>
      </c>
    </row>
    <row r="35642" spans="3:4" ht="15" hidden="1" customHeight="1" x14ac:dyDescent="0.25">
      <c r="C35642" s="158" t="s">
        <v>551</v>
      </c>
      <c r="D35642" s="159">
        <v>449.02</v>
      </c>
    </row>
    <row r="35643" spans="3:4" ht="15" hidden="1" customHeight="1" x14ac:dyDescent="0.25">
      <c r="C35643" s="160" t="s">
        <v>312</v>
      </c>
      <c r="D35643" s="161">
        <v>831.8</v>
      </c>
    </row>
    <row r="35644" spans="3:4" ht="15" hidden="1" customHeight="1" x14ac:dyDescent="0.25">
      <c r="C35644" s="158" t="s">
        <v>312</v>
      </c>
      <c r="D35644" s="159">
        <v>1343.23</v>
      </c>
    </row>
    <row r="35645" spans="3:4" ht="15" hidden="1" customHeight="1" x14ac:dyDescent="0.25">
      <c r="C35645" s="160" t="s">
        <v>545</v>
      </c>
      <c r="D35645" s="161">
        <v>740.08</v>
      </c>
    </row>
    <row r="35646" spans="3:4" ht="15" hidden="1" customHeight="1" x14ac:dyDescent="0.25">
      <c r="C35646" s="158" t="s">
        <v>543</v>
      </c>
      <c r="D35646" s="159">
        <v>1141.3399999999999</v>
      </c>
    </row>
    <row r="35647" spans="3:4" ht="15" hidden="1" customHeight="1" x14ac:dyDescent="0.25">
      <c r="C35647" s="160" t="s">
        <v>308</v>
      </c>
      <c r="D35647" s="161">
        <v>1099.27</v>
      </c>
    </row>
    <row r="35648" spans="3:4" ht="15" hidden="1" customHeight="1" x14ac:dyDescent="0.25">
      <c r="C35648" s="158" t="s">
        <v>552</v>
      </c>
      <c r="D35648" s="159">
        <v>1004.58</v>
      </c>
    </row>
    <row r="35649" spans="3:4" ht="15" hidden="1" customHeight="1" x14ac:dyDescent="0.25">
      <c r="C35649" s="160" t="s">
        <v>540</v>
      </c>
      <c r="D35649" s="161">
        <v>600.29</v>
      </c>
    </row>
    <row r="35650" spans="3:4" ht="15" hidden="1" customHeight="1" x14ac:dyDescent="0.25">
      <c r="C35650" s="158" t="s">
        <v>554</v>
      </c>
      <c r="D35650" s="159">
        <v>1120.29</v>
      </c>
    </row>
    <row r="35651" spans="3:4" ht="15" hidden="1" customHeight="1" x14ac:dyDescent="0.25">
      <c r="C35651" s="160" t="s">
        <v>549</v>
      </c>
      <c r="D35651" s="161">
        <v>772.91</v>
      </c>
    </row>
    <row r="35652" spans="3:4" ht="15" hidden="1" customHeight="1" x14ac:dyDescent="0.25">
      <c r="C35652" s="158" t="s">
        <v>549</v>
      </c>
      <c r="D35652" s="159">
        <v>661.19</v>
      </c>
    </row>
    <row r="35653" spans="3:4" ht="15" hidden="1" customHeight="1" x14ac:dyDescent="0.25">
      <c r="C35653" s="160" t="s">
        <v>557</v>
      </c>
      <c r="D35653" s="161">
        <v>345.87</v>
      </c>
    </row>
    <row r="35654" spans="3:4" ht="15" hidden="1" customHeight="1" x14ac:dyDescent="0.25">
      <c r="C35654" s="158" t="s">
        <v>542</v>
      </c>
      <c r="D35654" s="159">
        <v>1256.17</v>
      </c>
    </row>
    <row r="35655" spans="3:4" ht="15" hidden="1" customHeight="1" x14ac:dyDescent="0.25">
      <c r="C35655" s="160" t="s">
        <v>307</v>
      </c>
      <c r="D35655" s="161">
        <v>434.47</v>
      </c>
    </row>
    <row r="35656" spans="3:4" ht="15" hidden="1" customHeight="1" x14ac:dyDescent="0.25">
      <c r="C35656" s="158" t="s">
        <v>312</v>
      </c>
      <c r="D35656" s="159">
        <v>192.76</v>
      </c>
    </row>
    <row r="35657" spans="3:4" ht="15" hidden="1" customHeight="1" x14ac:dyDescent="0.25">
      <c r="C35657" s="160" t="s">
        <v>312</v>
      </c>
      <c r="D35657" s="161">
        <v>709.83</v>
      </c>
    </row>
    <row r="35658" spans="3:4" ht="15" hidden="1" customHeight="1" x14ac:dyDescent="0.25">
      <c r="C35658" s="158" t="s">
        <v>542</v>
      </c>
      <c r="D35658" s="159">
        <v>189.94</v>
      </c>
    </row>
    <row r="35659" spans="3:4" ht="15" hidden="1" customHeight="1" x14ac:dyDescent="0.25">
      <c r="C35659" s="160" t="s">
        <v>542</v>
      </c>
      <c r="D35659" s="161">
        <v>28.79</v>
      </c>
    </row>
    <row r="35660" spans="3:4" ht="15" hidden="1" customHeight="1" x14ac:dyDescent="0.25">
      <c r="C35660" s="158" t="s">
        <v>542</v>
      </c>
      <c r="D35660" s="159">
        <v>799.21</v>
      </c>
    </row>
    <row r="35661" spans="3:4" ht="15" hidden="1" customHeight="1" x14ac:dyDescent="0.25">
      <c r="C35661" s="160" t="s">
        <v>539</v>
      </c>
      <c r="D35661" s="161">
        <v>718.26</v>
      </c>
    </row>
    <row r="35662" spans="3:4" ht="15" hidden="1" customHeight="1" x14ac:dyDescent="0.25">
      <c r="C35662" s="158" t="s">
        <v>555</v>
      </c>
      <c r="D35662" s="159">
        <v>755.8</v>
      </c>
    </row>
    <row r="35663" spans="3:4" ht="15" hidden="1" customHeight="1" x14ac:dyDescent="0.25">
      <c r="C35663" s="160" t="s">
        <v>312</v>
      </c>
      <c r="D35663" s="161">
        <v>322.74</v>
      </c>
    </row>
    <row r="35664" spans="3:4" ht="15" hidden="1" customHeight="1" x14ac:dyDescent="0.25">
      <c r="C35664" s="158" t="s">
        <v>549</v>
      </c>
      <c r="D35664" s="159">
        <v>598.74</v>
      </c>
    </row>
    <row r="35665" spans="3:4" ht="15" hidden="1" customHeight="1" x14ac:dyDescent="0.25">
      <c r="C35665" s="160" t="s">
        <v>546</v>
      </c>
      <c r="D35665" s="161">
        <v>396.84</v>
      </c>
    </row>
    <row r="35666" spans="3:4" ht="15" hidden="1" customHeight="1" x14ac:dyDescent="0.25">
      <c r="C35666" s="158" t="s">
        <v>549</v>
      </c>
      <c r="D35666" s="159">
        <v>1226.82</v>
      </c>
    </row>
    <row r="35667" spans="3:4" ht="15" hidden="1" customHeight="1" x14ac:dyDescent="0.25">
      <c r="C35667" s="160" t="s">
        <v>307</v>
      </c>
      <c r="D35667" s="161">
        <v>361.56</v>
      </c>
    </row>
    <row r="35668" spans="3:4" ht="15" hidden="1" customHeight="1" x14ac:dyDescent="0.25">
      <c r="C35668" s="158" t="s">
        <v>541</v>
      </c>
      <c r="D35668" s="159">
        <v>1026.1199999999999</v>
      </c>
    </row>
    <row r="35669" spans="3:4" ht="15" hidden="1" customHeight="1" x14ac:dyDescent="0.25">
      <c r="C35669" s="160" t="s">
        <v>307</v>
      </c>
      <c r="D35669" s="161">
        <v>312.83999999999997</v>
      </c>
    </row>
    <row r="35670" spans="3:4" ht="15" hidden="1" customHeight="1" x14ac:dyDescent="0.25">
      <c r="C35670" s="158" t="s">
        <v>556</v>
      </c>
      <c r="D35670" s="159">
        <v>464.46</v>
      </c>
    </row>
    <row r="35671" spans="3:4" ht="15" hidden="1" customHeight="1" x14ac:dyDescent="0.25">
      <c r="C35671" s="160" t="s">
        <v>307</v>
      </c>
      <c r="D35671" s="161">
        <v>231.34</v>
      </c>
    </row>
    <row r="35672" spans="3:4" ht="15" hidden="1" customHeight="1" x14ac:dyDescent="0.25">
      <c r="C35672" s="158" t="s">
        <v>550</v>
      </c>
      <c r="D35672" s="159">
        <v>1230.75</v>
      </c>
    </row>
    <row r="35673" spans="3:4" ht="15" hidden="1" customHeight="1" x14ac:dyDescent="0.25">
      <c r="C35673" s="160" t="s">
        <v>558</v>
      </c>
      <c r="D35673" s="161">
        <v>708.74</v>
      </c>
    </row>
    <row r="35674" spans="3:4" ht="15" hidden="1" customHeight="1" x14ac:dyDescent="0.25">
      <c r="C35674" s="158" t="s">
        <v>308</v>
      </c>
      <c r="D35674" s="159">
        <v>728.46</v>
      </c>
    </row>
    <row r="35675" spans="3:4" ht="15" hidden="1" customHeight="1" x14ac:dyDescent="0.25">
      <c r="C35675" s="160" t="s">
        <v>309</v>
      </c>
      <c r="D35675" s="161">
        <v>154.29</v>
      </c>
    </row>
    <row r="35676" spans="3:4" ht="15" hidden="1" customHeight="1" x14ac:dyDescent="0.25">
      <c r="C35676" s="158" t="s">
        <v>545</v>
      </c>
      <c r="D35676" s="159">
        <v>217.45</v>
      </c>
    </row>
    <row r="35677" spans="3:4" ht="15" hidden="1" customHeight="1" x14ac:dyDescent="0.25">
      <c r="C35677" s="160" t="s">
        <v>552</v>
      </c>
      <c r="D35677" s="161">
        <v>182.48</v>
      </c>
    </row>
    <row r="35678" spans="3:4" ht="15" hidden="1" customHeight="1" x14ac:dyDescent="0.25">
      <c r="C35678" s="158" t="s">
        <v>541</v>
      </c>
      <c r="D35678" s="159">
        <v>486.61</v>
      </c>
    </row>
    <row r="35679" spans="3:4" ht="15" hidden="1" customHeight="1" x14ac:dyDescent="0.25">
      <c r="C35679" s="160" t="s">
        <v>539</v>
      </c>
      <c r="D35679" s="161">
        <v>87.04</v>
      </c>
    </row>
    <row r="35680" spans="3:4" ht="15" hidden="1" customHeight="1" x14ac:dyDescent="0.25">
      <c r="C35680" s="158" t="s">
        <v>309</v>
      </c>
      <c r="D35680" s="159">
        <v>187.04</v>
      </c>
    </row>
    <row r="35681" spans="3:4" ht="15" hidden="1" customHeight="1" x14ac:dyDescent="0.25">
      <c r="C35681" s="160" t="s">
        <v>545</v>
      </c>
      <c r="D35681" s="161">
        <v>602.30999999999995</v>
      </c>
    </row>
    <row r="35682" spans="3:4" ht="15" hidden="1" customHeight="1" x14ac:dyDescent="0.25">
      <c r="C35682" s="158" t="s">
        <v>307</v>
      </c>
      <c r="D35682" s="159">
        <v>1251.3399999999999</v>
      </c>
    </row>
    <row r="35683" spans="3:4" ht="15" hidden="1" customHeight="1" x14ac:dyDescent="0.25">
      <c r="C35683" s="160" t="s">
        <v>543</v>
      </c>
      <c r="D35683" s="161">
        <v>514.34</v>
      </c>
    </row>
    <row r="35684" spans="3:4" ht="15" hidden="1" customHeight="1" x14ac:dyDescent="0.25">
      <c r="C35684" s="158" t="s">
        <v>552</v>
      </c>
      <c r="D35684" s="159">
        <v>1194.08</v>
      </c>
    </row>
    <row r="35685" spans="3:4" ht="15" hidden="1" customHeight="1" x14ac:dyDescent="0.25">
      <c r="C35685" s="160" t="s">
        <v>550</v>
      </c>
      <c r="D35685" s="161">
        <v>294.77999999999997</v>
      </c>
    </row>
    <row r="35686" spans="3:4" ht="15" hidden="1" customHeight="1" x14ac:dyDescent="0.25">
      <c r="C35686" s="158" t="s">
        <v>553</v>
      </c>
      <c r="D35686" s="159">
        <v>812.17</v>
      </c>
    </row>
    <row r="35687" spans="3:4" ht="15" hidden="1" customHeight="1" x14ac:dyDescent="0.25">
      <c r="C35687" s="160" t="s">
        <v>307</v>
      </c>
      <c r="D35687" s="161">
        <v>694.15</v>
      </c>
    </row>
    <row r="35688" spans="3:4" ht="15" hidden="1" customHeight="1" x14ac:dyDescent="0.25">
      <c r="C35688" s="158" t="s">
        <v>543</v>
      </c>
      <c r="D35688" s="159">
        <v>985.47</v>
      </c>
    </row>
    <row r="35689" spans="3:4" ht="15" hidden="1" customHeight="1" x14ac:dyDescent="0.25">
      <c r="C35689" s="160" t="s">
        <v>540</v>
      </c>
      <c r="D35689" s="161">
        <v>935.35</v>
      </c>
    </row>
    <row r="35690" spans="3:4" ht="15" hidden="1" customHeight="1" x14ac:dyDescent="0.25">
      <c r="C35690" s="158" t="s">
        <v>557</v>
      </c>
      <c r="D35690" s="159">
        <v>1227.1099999999999</v>
      </c>
    </row>
    <row r="35691" spans="3:4" ht="15" hidden="1" customHeight="1" x14ac:dyDescent="0.25">
      <c r="C35691" s="160" t="s">
        <v>307</v>
      </c>
      <c r="D35691" s="161">
        <v>334.48</v>
      </c>
    </row>
    <row r="35692" spans="3:4" ht="15" hidden="1" customHeight="1" x14ac:dyDescent="0.25">
      <c r="C35692" s="158" t="s">
        <v>546</v>
      </c>
      <c r="D35692" s="159">
        <v>750.66</v>
      </c>
    </row>
    <row r="35693" spans="3:4" ht="15" hidden="1" customHeight="1" x14ac:dyDescent="0.25">
      <c r="C35693" s="160" t="s">
        <v>309</v>
      </c>
      <c r="D35693" s="161">
        <v>812.01</v>
      </c>
    </row>
    <row r="35694" spans="3:4" ht="15" hidden="1" customHeight="1" x14ac:dyDescent="0.25">
      <c r="C35694" s="158" t="s">
        <v>558</v>
      </c>
      <c r="D35694" s="159">
        <v>1172.31</v>
      </c>
    </row>
    <row r="35695" spans="3:4" ht="15" hidden="1" customHeight="1" x14ac:dyDescent="0.25">
      <c r="C35695" s="160" t="s">
        <v>557</v>
      </c>
      <c r="D35695" s="161">
        <v>691.06</v>
      </c>
    </row>
    <row r="35696" spans="3:4" ht="15" hidden="1" customHeight="1" x14ac:dyDescent="0.25">
      <c r="C35696" s="158" t="s">
        <v>312</v>
      </c>
      <c r="D35696" s="159">
        <v>1091.54</v>
      </c>
    </row>
    <row r="35697" spans="3:4" ht="15" hidden="1" customHeight="1" x14ac:dyDescent="0.25">
      <c r="C35697" s="160" t="s">
        <v>552</v>
      </c>
      <c r="D35697" s="161">
        <v>162.15</v>
      </c>
    </row>
    <row r="35698" spans="3:4" ht="15" hidden="1" customHeight="1" x14ac:dyDescent="0.25">
      <c r="C35698" s="158" t="s">
        <v>546</v>
      </c>
      <c r="D35698" s="159">
        <v>655.83</v>
      </c>
    </row>
    <row r="35699" spans="3:4" ht="15" hidden="1" customHeight="1" x14ac:dyDescent="0.25">
      <c r="C35699" s="160" t="s">
        <v>542</v>
      </c>
      <c r="D35699" s="161">
        <v>641.09</v>
      </c>
    </row>
    <row r="35700" spans="3:4" ht="15" hidden="1" customHeight="1" x14ac:dyDescent="0.25">
      <c r="C35700" s="158" t="s">
        <v>549</v>
      </c>
      <c r="D35700" s="159">
        <v>305.08999999999997</v>
      </c>
    </row>
    <row r="35701" spans="3:4" ht="15" hidden="1" customHeight="1" x14ac:dyDescent="0.25">
      <c r="C35701" s="160" t="s">
        <v>307</v>
      </c>
      <c r="D35701" s="161">
        <v>421.68</v>
      </c>
    </row>
    <row r="35702" spans="3:4" ht="15" hidden="1" customHeight="1" x14ac:dyDescent="0.25">
      <c r="C35702" s="158" t="s">
        <v>540</v>
      </c>
      <c r="D35702" s="159">
        <v>1221.6400000000001</v>
      </c>
    </row>
    <row r="35703" spans="3:4" ht="15" hidden="1" customHeight="1" x14ac:dyDescent="0.25">
      <c r="C35703" s="160" t="s">
        <v>545</v>
      </c>
      <c r="D35703" s="161">
        <v>756.16</v>
      </c>
    </row>
    <row r="35704" spans="3:4" ht="15" hidden="1" customHeight="1" x14ac:dyDescent="0.25">
      <c r="C35704" s="158" t="s">
        <v>541</v>
      </c>
      <c r="D35704" s="159">
        <v>431.65</v>
      </c>
    </row>
    <row r="35705" spans="3:4" ht="15" hidden="1" customHeight="1" x14ac:dyDescent="0.25">
      <c r="C35705" s="160" t="s">
        <v>546</v>
      </c>
      <c r="D35705" s="161">
        <v>763.43</v>
      </c>
    </row>
    <row r="35706" spans="3:4" ht="15" hidden="1" customHeight="1" x14ac:dyDescent="0.25">
      <c r="C35706" s="158" t="s">
        <v>553</v>
      </c>
      <c r="D35706" s="159">
        <v>593.67999999999995</v>
      </c>
    </row>
    <row r="35707" spans="3:4" ht="15" hidden="1" customHeight="1" x14ac:dyDescent="0.25">
      <c r="C35707" s="160" t="s">
        <v>541</v>
      </c>
      <c r="D35707" s="161">
        <v>1263.44</v>
      </c>
    </row>
    <row r="35708" spans="3:4" ht="15" hidden="1" customHeight="1" x14ac:dyDescent="0.25">
      <c r="C35708" s="158" t="s">
        <v>307</v>
      </c>
      <c r="D35708" s="159">
        <v>670.71</v>
      </c>
    </row>
    <row r="35709" spans="3:4" ht="15" hidden="1" customHeight="1" x14ac:dyDescent="0.25">
      <c r="C35709" s="160" t="s">
        <v>540</v>
      </c>
      <c r="D35709" s="161">
        <v>984.08</v>
      </c>
    </row>
    <row r="35710" spans="3:4" ht="15" hidden="1" customHeight="1" x14ac:dyDescent="0.25">
      <c r="C35710" s="158" t="s">
        <v>539</v>
      </c>
      <c r="D35710" s="159">
        <v>443.88</v>
      </c>
    </row>
    <row r="35711" spans="3:4" ht="15" hidden="1" customHeight="1" x14ac:dyDescent="0.25">
      <c r="C35711" s="160" t="s">
        <v>553</v>
      </c>
      <c r="D35711" s="161">
        <v>607.89</v>
      </c>
    </row>
    <row r="35712" spans="3:4" ht="15" hidden="1" customHeight="1" x14ac:dyDescent="0.25">
      <c r="C35712" s="158" t="s">
        <v>309</v>
      </c>
      <c r="D35712" s="159">
        <v>746.13</v>
      </c>
    </row>
    <row r="35713" spans="3:4" ht="15" hidden="1" customHeight="1" x14ac:dyDescent="0.25">
      <c r="C35713" s="160" t="s">
        <v>539</v>
      </c>
      <c r="D35713" s="161">
        <v>1092.03</v>
      </c>
    </row>
    <row r="35714" spans="3:4" ht="15" hidden="1" customHeight="1" x14ac:dyDescent="0.25">
      <c r="C35714" s="158" t="s">
        <v>539</v>
      </c>
      <c r="D35714" s="159">
        <v>236.4</v>
      </c>
    </row>
    <row r="35715" spans="3:4" ht="15" hidden="1" customHeight="1" x14ac:dyDescent="0.25">
      <c r="C35715" s="160" t="s">
        <v>545</v>
      </c>
      <c r="D35715" s="161">
        <v>896.5</v>
      </c>
    </row>
    <row r="35716" spans="3:4" ht="15" hidden="1" customHeight="1" x14ac:dyDescent="0.25">
      <c r="C35716" s="158" t="s">
        <v>557</v>
      </c>
      <c r="D35716" s="159">
        <v>185.69</v>
      </c>
    </row>
    <row r="35717" spans="3:4" ht="15" hidden="1" customHeight="1" x14ac:dyDescent="0.25">
      <c r="C35717" s="160" t="s">
        <v>547</v>
      </c>
      <c r="D35717" s="161">
        <v>1106.97</v>
      </c>
    </row>
    <row r="35718" spans="3:4" ht="15" hidden="1" customHeight="1" x14ac:dyDescent="0.25">
      <c r="C35718" s="158" t="s">
        <v>546</v>
      </c>
      <c r="D35718" s="159">
        <v>412.23</v>
      </c>
    </row>
    <row r="35719" spans="3:4" ht="15" hidden="1" customHeight="1" x14ac:dyDescent="0.25">
      <c r="C35719" s="160" t="s">
        <v>548</v>
      </c>
      <c r="D35719" s="161">
        <v>381.07</v>
      </c>
    </row>
    <row r="35720" spans="3:4" ht="15" hidden="1" customHeight="1" x14ac:dyDescent="0.25">
      <c r="C35720" s="158" t="s">
        <v>547</v>
      </c>
      <c r="D35720" s="159">
        <v>44.89</v>
      </c>
    </row>
    <row r="35721" spans="3:4" ht="15" hidden="1" customHeight="1" x14ac:dyDescent="0.25">
      <c r="C35721" s="160" t="s">
        <v>542</v>
      </c>
      <c r="D35721" s="161">
        <v>471.81</v>
      </c>
    </row>
    <row r="35722" spans="3:4" ht="15" hidden="1" customHeight="1" x14ac:dyDescent="0.25">
      <c r="C35722" s="158" t="s">
        <v>541</v>
      </c>
      <c r="D35722" s="159">
        <v>712.19</v>
      </c>
    </row>
    <row r="35723" spans="3:4" ht="15" hidden="1" customHeight="1" x14ac:dyDescent="0.25">
      <c r="C35723" s="160" t="s">
        <v>550</v>
      </c>
      <c r="D35723" s="161">
        <v>775.73</v>
      </c>
    </row>
    <row r="35724" spans="3:4" ht="15" hidden="1" customHeight="1" x14ac:dyDescent="0.25">
      <c r="C35724" s="158" t="s">
        <v>540</v>
      </c>
      <c r="D35724" s="159">
        <v>536.09</v>
      </c>
    </row>
    <row r="35725" spans="3:4" ht="15" hidden="1" customHeight="1" x14ac:dyDescent="0.25">
      <c r="C35725" s="160" t="s">
        <v>549</v>
      </c>
      <c r="D35725" s="161">
        <v>656.27</v>
      </c>
    </row>
    <row r="35726" spans="3:4" ht="15" hidden="1" customHeight="1" x14ac:dyDescent="0.25">
      <c r="C35726" s="158" t="s">
        <v>546</v>
      </c>
      <c r="D35726" s="159">
        <v>649.99</v>
      </c>
    </row>
    <row r="35727" spans="3:4" ht="15" hidden="1" customHeight="1" x14ac:dyDescent="0.25">
      <c r="C35727" s="160" t="s">
        <v>555</v>
      </c>
      <c r="D35727" s="161">
        <v>57.93</v>
      </c>
    </row>
    <row r="35728" spans="3:4" ht="15" hidden="1" customHeight="1" x14ac:dyDescent="0.25">
      <c r="C35728" s="158" t="s">
        <v>308</v>
      </c>
      <c r="D35728" s="159">
        <v>789.79</v>
      </c>
    </row>
    <row r="35729" spans="3:4" ht="15" hidden="1" customHeight="1" x14ac:dyDescent="0.25">
      <c r="C35729" s="160" t="s">
        <v>542</v>
      </c>
      <c r="D35729" s="161">
        <v>534.70000000000005</v>
      </c>
    </row>
    <row r="35730" spans="3:4" ht="15" hidden="1" customHeight="1" x14ac:dyDescent="0.25">
      <c r="C35730" s="158" t="s">
        <v>551</v>
      </c>
      <c r="D35730" s="159">
        <v>856.86</v>
      </c>
    </row>
    <row r="35731" spans="3:4" ht="15" hidden="1" customHeight="1" x14ac:dyDescent="0.25">
      <c r="C35731" s="160" t="s">
        <v>309</v>
      </c>
      <c r="D35731" s="161">
        <v>142.97</v>
      </c>
    </row>
    <row r="35732" spans="3:4" ht="15" hidden="1" customHeight="1" x14ac:dyDescent="0.25">
      <c r="C35732" s="158" t="s">
        <v>558</v>
      </c>
      <c r="D35732" s="159">
        <v>846.29</v>
      </c>
    </row>
    <row r="35733" spans="3:4" ht="15" hidden="1" customHeight="1" x14ac:dyDescent="0.25">
      <c r="C35733" s="160" t="s">
        <v>551</v>
      </c>
      <c r="D35733" s="161">
        <v>1227.8399999999999</v>
      </c>
    </row>
    <row r="35734" spans="3:4" ht="15" hidden="1" customHeight="1" x14ac:dyDescent="0.25">
      <c r="C35734" s="158" t="s">
        <v>312</v>
      </c>
      <c r="D35734" s="159">
        <v>695.9</v>
      </c>
    </row>
    <row r="35735" spans="3:4" ht="15" hidden="1" customHeight="1" x14ac:dyDescent="0.25">
      <c r="C35735" s="160" t="s">
        <v>553</v>
      </c>
      <c r="D35735" s="161">
        <v>807.72</v>
      </c>
    </row>
    <row r="35736" spans="3:4" ht="15" hidden="1" customHeight="1" x14ac:dyDescent="0.25">
      <c r="C35736" s="158" t="s">
        <v>546</v>
      </c>
      <c r="D35736" s="159">
        <v>418.59</v>
      </c>
    </row>
    <row r="35737" spans="3:4" ht="15" hidden="1" customHeight="1" x14ac:dyDescent="0.25">
      <c r="C35737" s="160" t="s">
        <v>558</v>
      </c>
      <c r="D35737" s="161">
        <v>957.84</v>
      </c>
    </row>
    <row r="35738" spans="3:4" ht="15" hidden="1" customHeight="1" x14ac:dyDescent="0.25">
      <c r="C35738" s="158" t="s">
        <v>550</v>
      </c>
      <c r="D35738" s="159">
        <v>542.4</v>
      </c>
    </row>
    <row r="35739" spans="3:4" ht="15" hidden="1" customHeight="1" x14ac:dyDescent="0.25">
      <c r="C35739" s="160" t="s">
        <v>556</v>
      </c>
      <c r="D35739" s="161">
        <v>534.91999999999996</v>
      </c>
    </row>
    <row r="35740" spans="3:4" ht="15" hidden="1" customHeight="1" x14ac:dyDescent="0.25">
      <c r="C35740" s="158" t="s">
        <v>551</v>
      </c>
      <c r="D35740" s="159">
        <v>461.38</v>
      </c>
    </row>
    <row r="35741" spans="3:4" ht="15" hidden="1" customHeight="1" x14ac:dyDescent="0.25">
      <c r="C35741" s="160" t="s">
        <v>554</v>
      </c>
      <c r="D35741" s="161">
        <v>493.33</v>
      </c>
    </row>
    <row r="35742" spans="3:4" ht="15" hidden="1" customHeight="1" x14ac:dyDescent="0.25">
      <c r="C35742" s="158" t="s">
        <v>545</v>
      </c>
      <c r="D35742" s="159">
        <v>1112.1600000000001</v>
      </c>
    </row>
    <row r="35743" spans="3:4" ht="15" hidden="1" customHeight="1" x14ac:dyDescent="0.25">
      <c r="C35743" s="160" t="s">
        <v>545</v>
      </c>
      <c r="D35743" s="161">
        <v>803.47</v>
      </c>
    </row>
    <row r="35744" spans="3:4" ht="15" hidden="1" customHeight="1" x14ac:dyDescent="0.25">
      <c r="C35744" s="158" t="s">
        <v>540</v>
      </c>
      <c r="D35744" s="159">
        <v>358</v>
      </c>
    </row>
    <row r="35745" spans="3:4" ht="15" hidden="1" customHeight="1" x14ac:dyDescent="0.25">
      <c r="C35745" s="160" t="s">
        <v>543</v>
      </c>
      <c r="D35745" s="161">
        <v>215.29</v>
      </c>
    </row>
    <row r="35746" spans="3:4" ht="15" hidden="1" customHeight="1" x14ac:dyDescent="0.25">
      <c r="C35746" s="158" t="s">
        <v>542</v>
      </c>
      <c r="D35746" s="159">
        <v>886.08</v>
      </c>
    </row>
    <row r="35747" spans="3:4" ht="15" hidden="1" customHeight="1" x14ac:dyDescent="0.25">
      <c r="C35747" s="160" t="s">
        <v>546</v>
      </c>
      <c r="D35747" s="161">
        <v>333.76</v>
      </c>
    </row>
    <row r="35748" spans="3:4" ht="15" hidden="1" customHeight="1" x14ac:dyDescent="0.25">
      <c r="C35748" s="158" t="s">
        <v>308</v>
      </c>
      <c r="D35748" s="159">
        <v>793.06</v>
      </c>
    </row>
    <row r="35749" spans="3:4" ht="15" hidden="1" customHeight="1" x14ac:dyDescent="0.25">
      <c r="C35749" s="160" t="s">
        <v>555</v>
      </c>
      <c r="D35749" s="161">
        <v>402.78</v>
      </c>
    </row>
    <row r="35750" spans="3:4" ht="15" hidden="1" customHeight="1" x14ac:dyDescent="0.25">
      <c r="C35750" s="158" t="s">
        <v>543</v>
      </c>
      <c r="D35750" s="159">
        <v>1202.8399999999999</v>
      </c>
    </row>
    <row r="35751" spans="3:4" ht="15" hidden="1" customHeight="1" x14ac:dyDescent="0.25">
      <c r="C35751" s="160" t="s">
        <v>540</v>
      </c>
      <c r="D35751" s="161">
        <v>1202.49</v>
      </c>
    </row>
    <row r="35752" spans="3:4" ht="15" hidden="1" customHeight="1" x14ac:dyDescent="0.25">
      <c r="C35752" s="158" t="s">
        <v>551</v>
      </c>
      <c r="D35752" s="159">
        <v>868.33</v>
      </c>
    </row>
    <row r="35753" spans="3:4" ht="15" hidden="1" customHeight="1" x14ac:dyDescent="0.25">
      <c r="C35753" s="160" t="s">
        <v>549</v>
      </c>
      <c r="D35753" s="161">
        <v>357.08</v>
      </c>
    </row>
    <row r="35754" spans="3:4" ht="15" hidden="1" customHeight="1" x14ac:dyDescent="0.25">
      <c r="C35754" s="158" t="s">
        <v>546</v>
      </c>
      <c r="D35754" s="159">
        <v>708.16</v>
      </c>
    </row>
    <row r="35755" spans="3:4" ht="15" hidden="1" customHeight="1" x14ac:dyDescent="0.25">
      <c r="C35755" s="160" t="s">
        <v>309</v>
      </c>
      <c r="D35755" s="161">
        <v>347.99</v>
      </c>
    </row>
    <row r="35756" spans="3:4" ht="15" hidden="1" customHeight="1" x14ac:dyDescent="0.25">
      <c r="C35756" s="158" t="s">
        <v>308</v>
      </c>
      <c r="D35756" s="159">
        <v>285.06</v>
      </c>
    </row>
    <row r="35757" spans="3:4" ht="15" hidden="1" customHeight="1" x14ac:dyDescent="0.25">
      <c r="C35757" s="160" t="s">
        <v>551</v>
      </c>
      <c r="D35757" s="161">
        <v>255.66</v>
      </c>
    </row>
    <row r="35758" spans="3:4" ht="15" hidden="1" customHeight="1" x14ac:dyDescent="0.25">
      <c r="C35758" s="158" t="s">
        <v>543</v>
      </c>
      <c r="D35758" s="159">
        <v>608.28</v>
      </c>
    </row>
    <row r="35759" spans="3:4" ht="15" hidden="1" customHeight="1" x14ac:dyDescent="0.25">
      <c r="C35759" s="160" t="s">
        <v>539</v>
      </c>
      <c r="D35759" s="161">
        <v>1208.21</v>
      </c>
    </row>
    <row r="35760" spans="3:4" ht="15" hidden="1" customHeight="1" x14ac:dyDescent="0.25">
      <c r="C35760" s="158" t="s">
        <v>557</v>
      </c>
      <c r="D35760" s="159">
        <v>733.8</v>
      </c>
    </row>
    <row r="35761" spans="3:4" ht="15" hidden="1" customHeight="1" x14ac:dyDescent="0.25">
      <c r="C35761" s="160" t="s">
        <v>547</v>
      </c>
      <c r="D35761" s="161">
        <v>15.14</v>
      </c>
    </row>
    <row r="35762" spans="3:4" ht="15" hidden="1" customHeight="1" x14ac:dyDescent="0.25">
      <c r="C35762" s="158" t="s">
        <v>549</v>
      </c>
      <c r="D35762" s="159">
        <v>480.04</v>
      </c>
    </row>
    <row r="35763" spans="3:4" ht="15" hidden="1" customHeight="1" x14ac:dyDescent="0.25">
      <c r="C35763" s="160" t="s">
        <v>307</v>
      </c>
      <c r="D35763" s="161">
        <v>877.55</v>
      </c>
    </row>
    <row r="35764" spans="3:4" ht="15" hidden="1" customHeight="1" x14ac:dyDescent="0.25">
      <c r="C35764" s="158" t="s">
        <v>539</v>
      </c>
      <c r="D35764" s="159">
        <v>386.25</v>
      </c>
    </row>
    <row r="35765" spans="3:4" ht="15" hidden="1" customHeight="1" x14ac:dyDescent="0.25">
      <c r="C35765" s="160" t="s">
        <v>307</v>
      </c>
      <c r="D35765" s="161">
        <v>149.91</v>
      </c>
    </row>
    <row r="35766" spans="3:4" ht="15" hidden="1" customHeight="1" x14ac:dyDescent="0.25">
      <c r="C35766" s="158" t="s">
        <v>540</v>
      </c>
      <c r="D35766" s="159">
        <v>789.55</v>
      </c>
    </row>
    <row r="35767" spans="3:4" ht="15" hidden="1" customHeight="1" x14ac:dyDescent="0.25">
      <c r="C35767" s="160" t="s">
        <v>309</v>
      </c>
      <c r="D35767" s="161">
        <v>612.5</v>
      </c>
    </row>
    <row r="35768" spans="3:4" ht="15" hidden="1" customHeight="1" x14ac:dyDescent="0.25">
      <c r="C35768" s="158" t="s">
        <v>558</v>
      </c>
      <c r="D35768" s="159">
        <v>1147.18</v>
      </c>
    </row>
    <row r="35769" spans="3:4" ht="15" hidden="1" customHeight="1" x14ac:dyDescent="0.25">
      <c r="C35769" s="160" t="s">
        <v>557</v>
      </c>
      <c r="D35769" s="161">
        <v>1249.9100000000001</v>
      </c>
    </row>
    <row r="35770" spans="3:4" ht="15" hidden="1" customHeight="1" x14ac:dyDescent="0.25">
      <c r="C35770" s="158" t="s">
        <v>542</v>
      </c>
      <c r="D35770" s="159">
        <v>1178.5899999999999</v>
      </c>
    </row>
    <row r="35771" spans="3:4" ht="15" hidden="1" customHeight="1" x14ac:dyDescent="0.25">
      <c r="C35771" s="160" t="s">
        <v>543</v>
      </c>
      <c r="D35771" s="161">
        <v>991.08</v>
      </c>
    </row>
    <row r="35772" spans="3:4" ht="15" hidden="1" customHeight="1" x14ac:dyDescent="0.25">
      <c r="C35772" s="158" t="s">
        <v>542</v>
      </c>
      <c r="D35772" s="159">
        <v>1199.57</v>
      </c>
    </row>
    <row r="35773" spans="3:4" ht="15" hidden="1" customHeight="1" x14ac:dyDescent="0.25">
      <c r="C35773" s="160" t="s">
        <v>546</v>
      </c>
      <c r="D35773" s="161">
        <v>1082.24</v>
      </c>
    </row>
    <row r="35774" spans="3:4" ht="15" hidden="1" customHeight="1" x14ac:dyDescent="0.25">
      <c r="C35774" s="158" t="s">
        <v>554</v>
      </c>
      <c r="D35774" s="159">
        <v>124.81</v>
      </c>
    </row>
    <row r="35775" spans="3:4" ht="15" hidden="1" customHeight="1" x14ac:dyDescent="0.25">
      <c r="C35775" s="160" t="s">
        <v>556</v>
      </c>
      <c r="D35775" s="161">
        <v>845.41</v>
      </c>
    </row>
    <row r="35776" spans="3:4" ht="15" hidden="1" customHeight="1" x14ac:dyDescent="0.25">
      <c r="C35776" s="158" t="s">
        <v>308</v>
      </c>
      <c r="D35776" s="159">
        <v>1255.93</v>
      </c>
    </row>
    <row r="35777" spans="3:4" ht="15" hidden="1" customHeight="1" x14ac:dyDescent="0.25">
      <c r="C35777" s="160" t="s">
        <v>556</v>
      </c>
      <c r="D35777" s="161">
        <v>1294.29</v>
      </c>
    </row>
    <row r="35778" spans="3:4" ht="15" hidden="1" customHeight="1" x14ac:dyDescent="0.25">
      <c r="C35778" s="158" t="s">
        <v>308</v>
      </c>
      <c r="D35778" s="159">
        <v>1062.73</v>
      </c>
    </row>
    <row r="35779" spans="3:4" ht="15" hidden="1" customHeight="1" x14ac:dyDescent="0.25">
      <c r="C35779" s="160" t="s">
        <v>551</v>
      </c>
      <c r="D35779" s="161">
        <v>808.42</v>
      </c>
    </row>
    <row r="35780" spans="3:4" ht="15" hidden="1" customHeight="1" x14ac:dyDescent="0.25">
      <c r="C35780" s="158" t="s">
        <v>541</v>
      </c>
      <c r="D35780" s="159">
        <v>412.84</v>
      </c>
    </row>
    <row r="35781" spans="3:4" ht="15" hidden="1" customHeight="1" x14ac:dyDescent="0.25">
      <c r="C35781" s="160" t="s">
        <v>553</v>
      </c>
      <c r="D35781" s="161">
        <v>17.96</v>
      </c>
    </row>
    <row r="35782" spans="3:4" ht="15" hidden="1" customHeight="1" x14ac:dyDescent="0.25">
      <c r="C35782" s="158" t="s">
        <v>543</v>
      </c>
      <c r="D35782" s="159">
        <v>124.32</v>
      </c>
    </row>
    <row r="35783" spans="3:4" ht="15" hidden="1" customHeight="1" x14ac:dyDescent="0.25">
      <c r="C35783" s="160" t="s">
        <v>543</v>
      </c>
      <c r="D35783" s="161">
        <v>504.4</v>
      </c>
    </row>
    <row r="35784" spans="3:4" ht="15" hidden="1" customHeight="1" x14ac:dyDescent="0.25">
      <c r="C35784" s="158" t="s">
        <v>551</v>
      </c>
      <c r="D35784" s="159">
        <v>516.41</v>
      </c>
    </row>
    <row r="35785" spans="3:4" ht="15" hidden="1" customHeight="1" x14ac:dyDescent="0.25">
      <c r="C35785" s="160" t="s">
        <v>542</v>
      </c>
      <c r="D35785" s="161">
        <v>23.03</v>
      </c>
    </row>
    <row r="35786" spans="3:4" ht="15" hidden="1" customHeight="1" x14ac:dyDescent="0.25">
      <c r="C35786" s="158" t="s">
        <v>549</v>
      </c>
      <c r="D35786" s="159">
        <v>1211.52</v>
      </c>
    </row>
    <row r="35787" spans="3:4" ht="15" hidden="1" customHeight="1" x14ac:dyDescent="0.25">
      <c r="C35787" s="160" t="s">
        <v>553</v>
      </c>
      <c r="D35787" s="161">
        <v>676.61</v>
      </c>
    </row>
    <row r="35788" spans="3:4" ht="15" hidden="1" customHeight="1" x14ac:dyDescent="0.25">
      <c r="C35788" s="158" t="s">
        <v>552</v>
      </c>
      <c r="D35788" s="159">
        <v>777.82</v>
      </c>
    </row>
    <row r="35789" spans="3:4" ht="15" hidden="1" customHeight="1" x14ac:dyDescent="0.25">
      <c r="C35789" s="160" t="s">
        <v>551</v>
      </c>
      <c r="D35789" s="161">
        <v>12.26</v>
      </c>
    </row>
    <row r="35790" spans="3:4" ht="15" hidden="1" customHeight="1" x14ac:dyDescent="0.25">
      <c r="C35790" s="158" t="s">
        <v>549</v>
      </c>
      <c r="D35790" s="159">
        <v>719.68</v>
      </c>
    </row>
    <row r="35791" spans="3:4" ht="15" hidden="1" customHeight="1" x14ac:dyDescent="0.25">
      <c r="C35791" s="160" t="s">
        <v>539</v>
      </c>
      <c r="D35791" s="161">
        <v>571.53</v>
      </c>
    </row>
    <row r="35792" spans="3:4" ht="15" hidden="1" customHeight="1" x14ac:dyDescent="0.25">
      <c r="C35792" s="158" t="s">
        <v>543</v>
      </c>
      <c r="D35792" s="159">
        <v>860.23</v>
      </c>
    </row>
    <row r="35793" spans="3:4" ht="15" hidden="1" customHeight="1" x14ac:dyDescent="0.25">
      <c r="C35793" s="160" t="s">
        <v>309</v>
      </c>
      <c r="D35793" s="161">
        <v>946.78</v>
      </c>
    </row>
    <row r="35794" spans="3:4" ht="15" hidden="1" customHeight="1" x14ac:dyDescent="0.25">
      <c r="C35794" s="158" t="s">
        <v>554</v>
      </c>
      <c r="D35794" s="159">
        <v>390.81</v>
      </c>
    </row>
    <row r="35795" spans="3:4" ht="15" hidden="1" customHeight="1" x14ac:dyDescent="0.25">
      <c r="C35795" s="160" t="s">
        <v>552</v>
      </c>
      <c r="D35795" s="161">
        <v>150.47999999999999</v>
      </c>
    </row>
    <row r="35796" spans="3:4" ht="15" hidden="1" customHeight="1" x14ac:dyDescent="0.25">
      <c r="C35796" s="158" t="s">
        <v>543</v>
      </c>
      <c r="D35796" s="159">
        <v>197.85</v>
      </c>
    </row>
    <row r="35797" spans="3:4" ht="15" hidden="1" customHeight="1" x14ac:dyDescent="0.25">
      <c r="C35797" s="160" t="s">
        <v>308</v>
      </c>
      <c r="D35797" s="161">
        <v>631.85</v>
      </c>
    </row>
    <row r="35798" spans="3:4" ht="15" hidden="1" customHeight="1" x14ac:dyDescent="0.25">
      <c r="C35798" s="158" t="s">
        <v>312</v>
      </c>
      <c r="D35798" s="159">
        <v>262.73</v>
      </c>
    </row>
    <row r="35799" spans="3:4" ht="15" hidden="1" customHeight="1" x14ac:dyDescent="0.25">
      <c r="C35799" s="160" t="s">
        <v>541</v>
      </c>
      <c r="D35799" s="161">
        <v>561.12</v>
      </c>
    </row>
    <row r="35800" spans="3:4" ht="15" hidden="1" customHeight="1" x14ac:dyDescent="0.25">
      <c r="C35800" s="158" t="s">
        <v>550</v>
      </c>
      <c r="D35800" s="159">
        <v>570.07000000000005</v>
      </c>
    </row>
    <row r="35801" spans="3:4" ht="15" hidden="1" customHeight="1" x14ac:dyDescent="0.25">
      <c r="C35801" s="160" t="s">
        <v>543</v>
      </c>
      <c r="D35801" s="161">
        <v>208.78</v>
      </c>
    </row>
    <row r="35802" spans="3:4" ht="15" hidden="1" customHeight="1" x14ac:dyDescent="0.25">
      <c r="C35802" s="158" t="s">
        <v>540</v>
      </c>
      <c r="D35802" s="159">
        <v>139.19999999999999</v>
      </c>
    </row>
    <row r="35803" spans="3:4" ht="15" hidden="1" customHeight="1" x14ac:dyDescent="0.25">
      <c r="C35803" s="160" t="s">
        <v>312</v>
      </c>
      <c r="D35803" s="161">
        <v>1052.26</v>
      </c>
    </row>
    <row r="35804" spans="3:4" ht="15" hidden="1" customHeight="1" x14ac:dyDescent="0.25">
      <c r="C35804" s="158" t="s">
        <v>309</v>
      </c>
      <c r="D35804" s="159">
        <v>1242.46</v>
      </c>
    </row>
    <row r="35805" spans="3:4" ht="15" hidden="1" customHeight="1" x14ac:dyDescent="0.25">
      <c r="C35805" s="160" t="s">
        <v>545</v>
      </c>
      <c r="D35805" s="161">
        <v>324.49</v>
      </c>
    </row>
    <row r="35806" spans="3:4" ht="15" hidden="1" customHeight="1" x14ac:dyDescent="0.25">
      <c r="C35806" s="158" t="s">
        <v>540</v>
      </c>
      <c r="D35806" s="159">
        <v>447.08</v>
      </c>
    </row>
    <row r="35807" spans="3:4" ht="15" hidden="1" customHeight="1" x14ac:dyDescent="0.25">
      <c r="C35807" s="160" t="s">
        <v>543</v>
      </c>
      <c r="D35807" s="161">
        <v>184.94</v>
      </c>
    </row>
    <row r="35808" spans="3:4" ht="15" hidden="1" customHeight="1" x14ac:dyDescent="0.25">
      <c r="C35808" s="158" t="s">
        <v>543</v>
      </c>
      <c r="D35808" s="159">
        <v>85.76</v>
      </c>
    </row>
    <row r="35809" spans="3:4" ht="15" hidden="1" customHeight="1" x14ac:dyDescent="0.25">
      <c r="C35809" s="160" t="s">
        <v>540</v>
      </c>
      <c r="D35809" s="161">
        <v>166.03</v>
      </c>
    </row>
    <row r="35810" spans="3:4" ht="15" hidden="1" customHeight="1" x14ac:dyDescent="0.25">
      <c r="C35810" s="158" t="s">
        <v>554</v>
      </c>
      <c r="D35810" s="159">
        <v>569.66999999999996</v>
      </c>
    </row>
    <row r="35811" spans="3:4" ht="15" hidden="1" customHeight="1" x14ac:dyDescent="0.25">
      <c r="C35811" s="160" t="s">
        <v>550</v>
      </c>
      <c r="D35811" s="161">
        <v>807.09</v>
      </c>
    </row>
    <row r="35812" spans="3:4" ht="15" hidden="1" customHeight="1" x14ac:dyDescent="0.25">
      <c r="C35812" s="158" t="s">
        <v>542</v>
      </c>
      <c r="D35812" s="159">
        <v>725.9</v>
      </c>
    </row>
    <row r="35813" spans="3:4" ht="15" hidden="1" customHeight="1" x14ac:dyDescent="0.25">
      <c r="C35813" s="160" t="s">
        <v>543</v>
      </c>
      <c r="D35813" s="161">
        <v>1232.99</v>
      </c>
    </row>
    <row r="35814" spans="3:4" ht="15" hidden="1" customHeight="1" x14ac:dyDescent="0.25">
      <c r="C35814" s="158" t="s">
        <v>307</v>
      </c>
      <c r="D35814" s="159">
        <v>1165.25</v>
      </c>
    </row>
    <row r="35815" spans="3:4" ht="15" hidden="1" customHeight="1" x14ac:dyDescent="0.25">
      <c r="C35815" s="160" t="s">
        <v>552</v>
      </c>
      <c r="D35815" s="161">
        <v>236.84</v>
      </c>
    </row>
    <row r="35816" spans="3:4" ht="15" hidden="1" customHeight="1" x14ac:dyDescent="0.25">
      <c r="C35816" s="158" t="s">
        <v>547</v>
      </c>
      <c r="D35816" s="159">
        <v>37.090000000000003</v>
      </c>
    </row>
    <row r="35817" spans="3:4" ht="15" hidden="1" customHeight="1" x14ac:dyDescent="0.25">
      <c r="C35817" s="160" t="s">
        <v>544</v>
      </c>
      <c r="D35817" s="161">
        <v>398.73</v>
      </c>
    </row>
    <row r="35818" spans="3:4" ht="15" hidden="1" customHeight="1" x14ac:dyDescent="0.25">
      <c r="C35818" s="158" t="s">
        <v>543</v>
      </c>
      <c r="D35818" s="159">
        <v>962.73</v>
      </c>
    </row>
    <row r="35819" spans="3:4" ht="15" hidden="1" customHeight="1" x14ac:dyDescent="0.25">
      <c r="C35819" s="160" t="s">
        <v>542</v>
      </c>
      <c r="D35819" s="161">
        <v>789.8</v>
      </c>
    </row>
    <row r="35820" spans="3:4" ht="15" hidden="1" customHeight="1" x14ac:dyDescent="0.25">
      <c r="C35820" s="158" t="s">
        <v>551</v>
      </c>
      <c r="D35820" s="159">
        <v>756.39</v>
      </c>
    </row>
    <row r="35821" spans="3:4" ht="15" hidden="1" customHeight="1" x14ac:dyDescent="0.25">
      <c r="C35821" s="160" t="s">
        <v>307</v>
      </c>
      <c r="D35821" s="161">
        <v>194.57</v>
      </c>
    </row>
    <row r="35822" spans="3:4" ht="15" hidden="1" customHeight="1" x14ac:dyDescent="0.25">
      <c r="C35822" s="158" t="s">
        <v>552</v>
      </c>
      <c r="D35822" s="159">
        <v>575.28</v>
      </c>
    </row>
    <row r="35823" spans="3:4" ht="15" hidden="1" customHeight="1" x14ac:dyDescent="0.25">
      <c r="C35823" s="160" t="s">
        <v>549</v>
      </c>
      <c r="D35823" s="161">
        <v>620.46</v>
      </c>
    </row>
    <row r="35824" spans="3:4" ht="15" hidden="1" customHeight="1" x14ac:dyDescent="0.25">
      <c r="C35824" s="158" t="s">
        <v>308</v>
      </c>
      <c r="D35824" s="159">
        <v>329.85</v>
      </c>
    </row>
    <row r="35825" spans="3:4" ht="15" hidden="1" customHeight="1" x14ac:dyDescent="0.25">
      <c r="C35825" s="160" t="s">
        <v>543</v>
      </c>
      <c r="D35825" s="161">
        <v>206.42</v>
      </c>
    </row>
    <row r="35826" spans="3:4" ht="15" hidden="1" customHeight="1" x14ac:dyDescent="0.25">
      <c r="C35826" s="158" t="s">
        <v>540</v>
      </c>
      <c r="D35826" s="159">
        <v>94.88</v>
      </c>
    </row>
    <row r="35827" spans="3:4" ht="15" hidden="1" customHeight="1" x14ac:dyDescent="0.25">
      <c r="C35827" s="160" t="s">
        <v>312</v>
      </c>
      <c r="D35827" s="161">
        <v>707.16</v>
      </c>
    </row>
    <row r="35828" spans="3:4" ht="15" hidden="1" customHeight="1" x14ac:dyDescent="0.25">
      <c r="C35828" s="158" t="s">
        <v>541</v>
      </c>
      <c r="D35828" s="159">
        <v>362.52</v>
      </c>
    </row>
    <row r="35829" spans="3:4" ht="15" hidden="1" customHeight="1" x14ac:dyDescent="0.25">
      <c r="C35829" s="160" t="s">
        <v>309</v>
      </c>
      <c r="D35829" s="161">
        <v>742.36</v>
      </c>
    </row>
    <row r="35830" spans="3:4" ht="15" hidden="1" customHeight="1" x14ac:dyDescent="0.25">
      <c r="C35830" s="158" t="s">
        <v>551</v>
      </c>
      <c r="D35830" s="159">
        <v>540.63</v>
      </c>
    </row>
    <row r="35831" spans="3:4" ht="15" hidden="1" customHeight="1" x14ac:dyDescent="0.25">
      <c r="C35831" s="160" t="s">
        <v>550</v>
      </c>
      <c r="D35831" s="161">
        <v>139.47</v>
      </c>
    </row>
    <row r="35832" spans="3:4" ht="15" hidden="1" customHeight="1" x14ac:dyDescent="0.25">
      <c r="C35832" s="158" t="s">
        <v>307</v>
      </c>
      <c r="D35832" s="159">
        <v>841.21</v>
      </c>
    </row>
    <row r="35833" spans="3:4" ht="15" hidden="1" customHeight="1" x14ac:dyDescent="0.25">
      <c r="C35833" s="160" t="s">
        <v>555</v>
      </c>
      <c r="D35833" s="161">
        <v>531.07000000000005</v>
      </c>
    </row>
    <row r="35834" spans="3:4" ht="15" hidden="1" customHeight="1" x14ac:dyDescent="0.25">
      <c r="C35834" s="158" t="s">
        <v>548</v>
      </c>
      <c r="D35834" s="159">
        <v>408.43</v>
      </c>
    </row>
    <row r="35835" spans="3:4" ht="15" hidden="1" customHeight="1" x14ac:dyDescent="0.25">
      <c r="C35835" s="160" t="s">
        <v>312</v>
      </c>
      <c r="D35835" s="161">
        <v>242.1</v>
      </c>
    </row>
    <row r="35836" spans="3:4" ht="15" hidden="1" customHeight="1" x14ac:dyDescent="0.25">
      <c r="C35836" s="158" t="s">
        <v>545</v>
      </c>
      <c r="D35836" s="159">
        <v>568.51</v>
      </c>
    </row>
    <row r="35837" spans="3:4" ht="15" hidden="1" customHeight="1" x14ac:dyDescent="0.25">
      <c r="C35837" s="160" t="s">
        <v>309</v>
      </c>
      <c r="D35837" s="161">
        <v>360.9</v>
      </c>
    </row>
    <row r="35838" spans="3:4" ht="15" hidden="1" customHeight="1" x14ac:dyDescent="0.25">
      <c r="C35838" s="158" t="s">
        <v>546</v>
      </c>
      <c r="D35838" s="159">
        <v>794.69</v>
      </c>
    </row>
    <row r="35839" spans="3:4" ht="15" hidden="1" customHeight="1" x14ac:dyDescent="0.25">
      <c r="C35839" s="160" t="s">
        <v>307</v>
      </c>
      <c r="D35839" s="161">
        <v>1137.97</v>
      </c>
    </row>
    <row r="35840" spans="3:4" ht="15" hidden="1" customHeight="1" x14ac:dyDescent="0.25">
      <c r="C35840" s="158" t="s">
        <v>556</v>
      </c>
      <c r="D35840" s="159">
        <v>104.73</v>
      </c>
    </row>
    <row r="35841" spans="3:4" ht="15" hidden="1" customHeight="1" x14ac:dyDescent="0.25">
      <c r="C35841" s="160" t="s">
        <v>308</v>
      </c>
      <c r="D35841" s="161">
        <v>626.66</v>
      </c>
    </row>
    <row r="35842" spans="3:4" ht="15" hidden="1" customHeight="1" x14ac:dyDescent="0.25">
      <c r="C35842" s="158" t="s">
        <v>539</v>
      </c>
      <c r="D35842" s="159">
        <v>424.94</v>
      </c>
    </row>
    <row r="35843" spans="3:4" ht="15" hidden="1" customHeight="1" x14ac:dyDescent="0.25">
      <c r="C35843" s="160" t="s">
        <v>549</v>
      </c>
      <c r="D35843" s="161">
        <v>670.56</v>
      </c>
    </row>
    <row r="35844" spans="3:4" ht="15" hidden="1" customHeight="1" x14ac:dyDescent="0.25">
      <c r="C35844" s="158" t="s">
        <v>558</v>
      </c>
      <c r="D35844" s="159">
        <v>739</v>
      </c>
    </row>
    <row r="35845" spans="3:4" ht="15" hidden="1" customHeight="1" x14ac:dyDescent="0.25">
      <c r="C35845" s="160" t="s">
        <v>542</v>
      </c>
      <c r="D35845" s="161">
        <v>561.33000000000004</v>
      </c>
    </row>
    <row r="35846" spans="3:4" ht="15" hidden="1" customHeight="1" x14ac:dyDescent="0.25">
      <c r="C35846" s="158" t="s">
        <v>551</v>
      </c>
      <c r="D35846" s="159">
        <v>904.85</v>
      </c>
    </row>
    <row r="35847" spans="3:4" ht="15" hidden="1" customHeight="1" x14ac:dyDescent="0.25">
      <c r="C35847" s="160" t="s">
        <v>551</v>
      </c>
      <c r="D35847" s="161">
        <v>83.65</v>
      </c>
    </row>
    <row r="35848" spans="3:4" ht="15" hidden="1" customHeight="1" x14ac:dyDescent="0.25">
      <c r="C35848" s="158" t="s">
        <v>539</v>
      </c>
      <c r="D35848" s="159">
        <v>692.41</v>
      </c>
    </row>
    <row r="35849" spans="3:4" ht="15" hidden="1" customHeight="1" x14ac:dyDescent="0.25">
      <c r="C35849" s="160" t="s">
        <v>547</v>
      </c>
      <c r="D35849" s="161">
        <v>996.61</v>
      </c>
    </row>
    <row r="35850" spans="3:4" ht="15" hidden="1" customHeight="1" x14ac:dyDescent="0.25">
      <c r="C35850" s="158" t="s">
        <v>309</v>
      </c>
      <c r="D35850" s="159">
        <v>224.08</v>
      </c>
    </row>
    <row r="35851" spans="3:4" ht="15" hidden="1" customHeight="1" x14ac:dyDescent="0.25">
      <c r="C35851" s="160" t="s">
        <v>539</v>
      </c>
      <c r="D35851" s="161">
        <v>787.83</v>
      </c>
    </row>
    <row r="35852" spans="3:4" ht="15" hidden="1" customHeight="1" x14ac:dyDescent="0.25">
      <c r="C35852" s="158" t="s">
        <v>539</v>
      </c>
      <c r="D35852" s="159">
        <v>799.82</v>
      </c>
    </row>
    <row r="35853" spans="3:4" ht="15" hidden="1" customHeight="1" x14ac:dyDescent="0.25">
      <c r="C35853" s="160" t="s">
        <v>540</v>
      </c>
      <c r="D35853" s="161">
        <v>735.27</v>
      </c>
    </row>
    <row r="35854" spans="3:4" ht="15" hidden="1" customHeight="1" x14ac:dyDescent="0.25">
      <c r="C35854" s="158" t="s">
        <v>558</v>
      </c>
      <c r="D35854" s="159">
        <v>181.12</v>
      </c>
    </row>
    <row r="35855" spans="3:4" ht="15" hidden="1" customHeight="1" x14ac:dyDescent="0.25">
      <c r="C35855" s="160" t="s">
        <v>312</v>
      </c>
      <c r="D35855" s="161">
        <v>787.37</v>
      </c>
    </row>
    <row r="35856" spans="3:4" ht="15" hidden="1" customHeight="1" x14ac:dyDescent="0.25">
      <c r="C35856" s="158" t="s">
        <v>540</v>
      </c>
      <c r="D35856" s="159">
        <v>104.96</v>
      </c>
    </row>
    <row r="35857" spans="3:4" ht="15" hidden="1" customHeight="1" x14ac:dyDescent="0.25">
      <c r="C35857" s="160" t="s">
        <v>307</v>
      </c>
      <c r="D35857" s="161">
        <v>619.46</v>
      </c>
    </row>
    <row r="35858" spans="3:4" ht="15" hidden="1" customHeight="1" x14ac:dyDescent="0.25">
      <c r="C35858" s="158" t="s">
        <v>553</v>
      </c>
      <c r="D35858" s="159">
        <v>369.23</v>
      </c>
    </row>
    <row r="35859" spans="3:4" ht="15" hidden="1" customHeight="1" x14ac:dyDescent="0.25">
      <c r="C35859" s="160" t="s">
        <v>550</v>
      </c>
      <c r="D35859" s="161">
        <v>598.34</v>
      </c>
    </row>
    <row r="35860" spans="3:4" ht="15" hidden="1" customHeight="1" x14ac:dyDescent="0.25">
      <c r="C35860" s="158" t="s">
        <v>309</v>
      </c>
      <c r="D35860" s="159">
        <v>962.4</v>
      </c>
    </row>
    <row r="35861" spans="3:4" ht="15" hidden="1" customHeight="1" x14ac:dyDescent="0.25">
      <c r="C35861" s="160" t="s">
        <v>309</v>
      </c>
      <c r="D35861" s="161">
        <v>1229.79</v>
      </c>
    </row>
    <row r="35862" spans="3:4" ht="15" hidden="1" customHeight="1" x14ac:dyDescent="0.25">
      <c r="C35862" s="158" t="s">
        <v>549</v>
      </c>
      <c r="D35862" s="159">
        <v>740.13</v>
      </c>
    </row>
    <row r="35863" spans="3:4" ht="15" hidden="1" customHeight="1" x14ac:dyDescent="0.25">
      <c r="C35863" s="160" t="s">
        <v>547</v>
      </c>
      <c r="D35863" s="161">
        <v>681.4</v>
      </c>
    </row>
    <row r="35864" spans="3:4" ht="15" hidden="1" customHeight="1" x14ac:dyDescent="0.25">
      <c r="C35864" s="158" t="s">
        <v>550</v>
      </c>
      <c r="D35864" s="159">
        <v>684.58</v>
      </c>
    </row>
    <row r="35865" spans="3:4" ht="15" hidden="1" customHeight="1" x14ac:dyDescent="0.25">
      <c r="C35865" s="160" t="s">
        <v>543</v>
      </c>
      <c r="D35865" s="161">
        <v>964.74</v>
      </c>
    </row>
    <row r="35866" spans="3:4" ht="15" hidden="1" customHeight="1" x14ac:dyDescent="0.25">
      <c r="C35866" s="158" t="s">
        <v>307</v>
      </c>
      <c r="D35866" s="159">
        <v>397.58</v>
      </c>
    </row>
    <row r="35867" spans="3:4" ht="15" hidden="1" customHeight="1" x14ac:dyDescent="0.25">
      <c r="C35867" s="160" t="s">
        <v>544</v>
      </c>
      <c r="D35867" s="161">
        <v>805.01</v>
      </c>
    </row>
    <row r="35868" spans="3:4" ht="15" hidden="1" customHeight="1" x14ac:dyDescent="0.25">
      <c r="C35868" s="158" t="s">
        <v>308</v>
      </c>
      <c r="D35868" s="159">
        <v>964.32</v>
      </c>
    </row>
    <row r="35869" spans="3:4" ht="15" hidden="1" customHeight="1" x14ac:dyDescent="0.25">
      <c r="C35869" s="160" t="s">
        <v>553</v>
      </c>
      <c r="D35869" s="161">
        <v>313.01</v>
      </c>
    </row>
    <row r="35870" spans="3:4" ht="15" hidden="1" customHeight="1" x14ac:dyDescent="0.25">
      <c r="C35870" s="158" t="s">
        <v>548</v>
      </c>
      <c r="D35870" s="159">
        <v>679.91</v>
      </c>
    </row>
    <row r="35871" spans="3:4" ht="15" hidden="1" customHeight="1" x14ac:dyDescent="0.25">
      <c r="C35871" s="160" t="s">
        <v>307</v>
      </c>
      <c r="D35871" s="161">
        <v>995.37</v>
      </c>
    </row>
    <row r="35872" spans="3:4" ht="15" hidden="1" customHeight="1" x14ac:dyDescent="0.25">
      <c r="C35872" s="158" t="s">
        <v>555</v>
      </c>
      <c r="D35872" s="159">
        <v>309.27</v>
      </c>
    </row>
    <row r="35873" spans="3:4" ht="15" hidden="1" customHeight="1" x14ac:dyDescent="0.25">
      <c r="C35873" s="160" t="s">
        <v>551</v>
      </c>
      <c r="D35873" s="161">
        <v>1108.96</v>
      </c>
    </row>
    <row r="35874" spans="3:4" ht="15" hidden="1" customHeight="1" x14ac:dyDescent="0.25">
      <c r="C35874" s="158" t="s">
        <v>549</v>
      </c>
      <c r="D35874" s="159">
        <v>1154.17</v>
      </c>
    </row>
    <row r="35875" spans="3:4" ht="15" hidden="1" customHeight="1" x14ac:dyDescent="0.25">
      <c r="C35875" s="160" t="s">
        <v>540</v>
      </c>
      <c r="D35875" s="161">
        <v>200.5</v>
      </c>
    </row>
    <row r="35876" spans="3:4" ht="15" hidden="1" customHeight="1" x14ac:dyDescent="0.25">
      <c r="C35876" s="158" t="s">
        <v>540</v>
      </c>
      <c r="D35876" s="159">
        <v>149.31</v>
      </c>
    </row>
    <row r="35877" spans="3:4" ht="15" hidden="1" customHeight="1" x14ac:dyDescent="0.25">
      <c r="C35877" s="160" t="s">
        <v>553</v>
      </c>
      <c r="D35877" s="161">
        <v>1254.79</v>
      </c>
    </row>
    <row r="35878" spans="3:4" ht="15" hidden="1" customHeight="1" x14ac:dyDescent="0.25">
      <c r="C35878" s="158" t="s">
        <v>307</v>
      </c>
      <c r="D35878" s="159">
        <v>86.23</v>
      </c>
    </row>
    <row r="35879" spans="3:4" ht="15" hidden="1" customHeight="1" x14ac:dyDescent="0.25">
      <c r="C35879" s="160" t="s">
        <v>312</v>
      </c>
      <c r="D35879" s="161">
        <v>973.4</v>
      </c>
    </row>
    <row r="35880" spans="3:4" ht="15" hidden="1" customHeight="1" x14ac:dyDescent="0.25">
      <c r="C35880" s="158" t="s">
        <v>543</v>
      </c>
      <c r="D35880" s="159">
        <v>647.04999999999995</v>
      </c>
    </row>
    <row r="35881" spans="3:4" ht="15" hidden="1" customHeight="1" x14ac:dyDescent="0.25">
      <c r="C35881" s="160" t="s">
        <v>547</v>
      </c>
      <c r="D35881" s="161">
        <v>619.89</v>
      </c>
    </row>
    <row r="35882" spans="3:4" ht="15" hidden="1" customHeight="1" x14ac:dyDescent="0.25">
      <c r="C35882" s="158" t="s">
        <v>309</v>
      </c>
      <c r="D35882" s="159">
        <v>1158.3</v>
      </c>
    </row>
    <row r="35883" spans="3:4" ht="15" hidden="1" customHeight="1" x14ac:dyDescent="0.25">
      <c r="C35883" s="160" t="s">
        <v>542</v>
      </c>
      <c r="D35883" s="161">
        <v>1085.01</v>
      </c>
    </row>
    <row r="35884" spans="3:4" ht="15" hidden="1" customHeight="1" x14ac:dyDescent="0.25">
      <c r="C35884" s="158" t="s">
        <v>541</v>
      </c>
      <c r="D35884" s="159">
        <v>522.85</v>
      </c>
    </row>
    <row r="35885" spans="3:4" ht="15" hidden="1" customHeight="1" x14ac:dyDescent="0.25">
      <c r="C35885" s="160" t="s">
        <v>308</v>
      </c>
      <c r="D35885" s="161">
        <v>723.13</v>
      </c>
    </row>
    <row r="35886" spans="3:4" ht="15" hidden="1" customHeight="1" x14ac:dyDescent="0.25">
      <c r="C35886" s="158" t="s">
        <v>539</v>
      </c>
      <c r="D35886" s="159">
        <v>1285.8</v>
      </c>
    </row>
    <row r="35887" spans="3:4" ht="15" hidden="1" customHeight="1" x14ac:dyDescent="0.25">
      <c r="C35887" s="160" t="s">
        <v>312</v>
      </c>
      <c r="D35887" s="161">
        <v>659.95</v>
      </c>
    </row>
    <row r="35888" spans="3:4" ht="15" hidden="1" customHeight="1" x14ac:dyDescent="0.25">
      <c r="C35888" s="158" t="s">
        <v>312</v>
      </c>
      <c r="D35888" s="159">
        <v>840.05</v>
      </c>
    </row>
    <row r="35889" spans="3:4" ht="15" hidden="1" customHeight="1" x14ac:dyDescent="0.25">
      <c r="C35889" s="160" t="s">
        <v>549</v>
      </c>
      <c r="D35889" s="161">
        <v>16.100000000000001</v>
      </c>
    </row>
    <row r="35890" spans="3:4" ht="15" hidden="1" customHeight="1" x14ac:dyDescent="0.25">
      <c r="C35890" s="158" t="s">
        <v>307</v>
      </c>
      <c r="D35890" s="159">
        <v>577.80999999999995</v>
      </c>
    </row>
    <row r="35891" spans="3:4" ht="15" hidden="1" customHeight="1" x14ac:dyDescent="0.25">
      <c r="C35891" s="160" t="s">
        <v>546</v>
      </c>
      <c r="D35891" s="161">
        <v>750.52</v>
      </c>
    </row>
    <row r="35892" spans="3:4" ht="15" hidden="1" customHeight="1" x14ac:dyDescent="0.25">
      <c r="C35892" s="158" t="s">
        <v>307</v>
      </c>
      <c r="D35892" s="159">
        <v>693.04</v>
      </c>
    </row>
    <row r="35893" spans="3:4" ht="15" hidden="1" customHeight="1" x14ac:dyDescent="0.25">
      <c r="C35893" s="160" t="s">
        <v>555</v>
      </c>
      <c r="D35893" s="161">
        <v>1186.32</v>
      </c>
    </row>
    <row r="35894" spans="3:4" ht="15" hidden="1" customHeight="1" x14ac:dyDescent="0.25">
      <c r="C35894" s="158" t="s">
        <v>547</v>
      </c>
      <c r="D35894" s="159">
        <v>851.11</v>
      </c>
    </row>
    <row r="35895" spans="3:4" ht="15" hidden="1" customHeight="1" x14ac:dyDescent="0.25">
      <c r="C35895" s="160" t="s">
        <v>552</v>
      </c>
      <c r="D35895" s="161">
        <v>654.63</v>
      </c>
    </row>
    <row r="35896" spans="3:4" ht="15" hidden="1" customHeight="1" x14ac:dyDescent="0.25">
      <c r="C35896" s="158" t="s">
        <v>308</v>
      </c>
      <c r="D35896" s="159">
        <v>471.83</v>
      </c>
    </row>
    <row r="35897" spans="3:4" ht="15" hidden="1" customHeight="1" x14ac:dyDescent="0.25">
      <c r="C35897" s="160" t="s">
        <v>539</v>
      </c>
      <c r="D35897" s="161">
        <v>406.95</v>
      </c>
    </row>
    <row r="35898" spans="3:4" ht="15" hidden="1" customHeight="1" x14ac:dyDescent="0.25">
      <c r="C35898" s="158" t="s">
        <v>551</v>
      </c>
      <c r="D35898" s="159">
        <v>407.57</v>
      </c>
    </row>
    <row r="35899" spans="3:4" ht="15" hidden="1" customHeight="1" x14ac:dyDescent="0.25">
      <c r="C35899" s="160" t="s">
        <v>551</v>
      </c>
      <c r="D35899" s="161">
        <v>386.09</v>
      </c>
    </row>
    <row r="35900" spans="3:4" ht="15" hidden="1" customHeight="1" x14ac:dyDescent="0.25">
      <c r="C35900" s="158" t="s">
        <v>552</v>
      </c>
      <c r="D35900" s="159">
        <v>473.59</v>
      </c>
    </row>
    <row r="35901" spans="3:4" ht="15" hidden="1" customHeight="1" x14ac:dyDescent="0.25">
      <c r="C35901" s="160" t="s">
        <v>551</v>
      </c>
      <c r="D35901" s="161">
        <v>828.37</v>
      </c>
    </row>
    <row r="35902" spans="3:4" ht="15" hidden="1" customHeight="1" x14ac:dyDescent="0.25">
      <c r="C35902" s="158" t="s">
        <v>309</v>
      </c>
      <c r="D35902" s="159">
        <v>528.26</v>
      </c>
    </row>
    <row r="35903" spans="3:4" ht="15" hidden="1" customHeight="1" x14ac:dyDescent="0.25">
      <c r="C35903" s="160" t="s">
        <v>307</v>
      </c>
      <c r="D35903" s="161">
        <v>475.49</v>
      </c>
    </row>
    <row r="35904" spans="3:4" ht="15" hidden="1" customHeight="1" x14ac:dyDescent="0.25">
      <c r="C35904" s="158" t="s">
        <v>553</v>
      </c>
      <c r="D35904" s="159">
        <v>268.49</v>
      </c>
    </row>
    <row r="35905" spans="3:4" ht="15" hidden="1" customHeight="1" x14ac:dyDescent="0.25">
      <c r="C35905" s="160" t="s">
        <v>557</v>
      </c>
      <c r="D35905" s="161">
        <v>1229.94</v>
      </c>
    </row>
    <row r="35906" spans="3:4" ht="15" hidden="1" customHeight="1" x14ac:dyDescent="0.25">
      <c r="C35906" s="158" t="s">
        <v>550</v>
      </c>
      <c r="D35906" s="159">
        <v>810.09</v>
      </c>
    </row>
    <row r="35907" spans="3:4" ht="15" hidden="1" customHeight="1" x14ac:dyDescent="0.25">
      <c r="C35907" s="160" t="s">
        <v>539</v>
      </c>
      <c r="D35907" s="161">
        <v>809.38</v>
      </c>
    </row>
    <row r="35908" spans="3:4" ht="15" hidden="1" customHeight="1" x14ac:dyDescent="0.25">
      <c r="C35908" s="158" t="s">
        <v>540</v>
      </c>
      <c r="D35908" s="159">
        <v>668.94</v>
      </c>
    </row>
    <row r="35909" spans="3:4" ht="15" hidden="1" customHeight="1" x14ac:dyDescent="0.25">
      <c r="C35909" s="160" t="s">
        <v>539</v>
      </c>
      <c r="D35909" s="161">
        <v>1152.94</v>
      </c>
    </row>
    <row r="35910" spans="3:4" ht="15" hidden="1" customHeight="1" x14ac:dyDescent="0.25">
      <c r="C35910" s="158" t="s">
        <v>307</v>
      </c>
      <c r="D35910" s="159">
        <v>1140.8399999999999</v>
      </c>
    </row>
    <row r="35911" spans="3:4" ht="15" hidden="1" customHeight="1" x14ac:dyDescent="0.25">
      <c r="C35911" s="160" t="s">
        <v>549</v>
      </c>
      <c r="D35911" s="161">
        <v>271.54000000000002</v>
      </c>
    </row>
    <row r="35912" spans="3:4" ht="15" hidden="1" customHeight="1" x14ac:dyDescent="0.25">
      <c r="C35912" s="158" t="s">
        <v>544</v>
      </c>
      <c r="D35912" s="159">
        <v>737.6</v>
      </c>
    </row>
    <row r="35913" spans="3:4" ht="15" hidden="1" customHeight="1" x14ac:dyDescent="0.25">
      <c r="C35913" s="160" t="s">
        <v>556</v>
      </c>
      <c r="D35913" s="161">
        <v>1222.51</v>
      </c>
    </row>
    <row r="35914" spans="3:4" ht="15" hidden="1" customHeight="1" x14ac:dyDescent="0.25">
      <c r="C35914" s="158" t="s">
        <v>555</v>
      </c>
      <c r="D35914" s="159">
        <v>670.34</v>
      </c>
    </row>
    <row r="35915" spans="3:4" ht="15" hidden="1" customHeight="1" x14ac:dyDescent="0.25">
      <c r="C35915" s="160" t="s">
        <v>546</v>
      </c>
      <c r="D35915" s="161">
        <v>758.76</v>
      </c>
    </row>
    <row r="35916" spans="3:4" ht="15" hidden="1" customHeight="1" x14ac:dyDescent="0.25">
      <c r="C35916" s="158" t="s">
        <v>545</v>
      </c>
      <c r="D35916" s="159">
        <v>879.44</v>
      </c>
    </row>
    <row r="35917" spans="3:4" ht="15" hidden="1" customHeight="1" x14ac:dyDescent="0.25">
      <c r="C35917" s="160" t="s">
        <v>551</v>
      </c>
      <c r="D35917" s="161">
        <v>1051.24</v>
      </c>
    </row>
    <row r="35918" spans="3:4" ht="15" hidden="1" customHeight="1" x14ac:dyDescent="0.25">
      <c r="C35918" s="158" t="s">
        <v>552</v>
      </c>
      <c r="D35918" s="159">
        <v>409.04</v>
      </c>
    </row>
    <row r="35919" spans="3:4" ht="15" hidden="1" customHeight="1" x14ac:dyDescent="0.25">
      <c r="C35919" s="160" t="s">
        <v>542</v>
      </c>
      <c r="D35919" s="161">
        <v>159.77000000000001</v>
      </c>
    </row>
    <row r="35920" spans="3:4" ht="15" hidden="1" customHeight="1" x14ac:dyDescent="0.25">
      <c r="C35920" s="158" t="s">
        <v>553</v>
      </c>
      <c r="D35920" s="159">
        <v>1159.69</v>
      </c>
    </row>
    <row r="35921" spans="3:4" ht="15" hidden="1" customHeight="1" x14ac:dyDescent="0.25">
      <c r="C35921" s="160" t="s">
        <v>308</v>
      </c>
      <c r="D35921" s="161">
        <v>1065.82</v>
      </c>
    </row>
    <row r="35922" spans="3:4" ht="15" hidden="1" customHeight="1" x14ac:dyDescent="0.25">
      <c r="C35922" s="158" t="s">
        <v>541</v>
      </c>
      <c r="D35922" s="159">
        <v>895.96</v>
      </c>
    </row>
    <row r="35923" spans="3:4" ht="15" hidden="1" customHeight="1" x14ac:dyDescent="0.25">
      <c r="C35923" s="160" t="s">
        <v>552</v>
      </c>
      <c r="D35923" s="161">
        <v>1117.8800000000001</v>
      </c>
    </row>
    <row r="35924" spans="3:4" ht="15" hidden="1" customHeight="1" x14ac:dyDescent="0.25">
      <c r="C35924" s="158" t="s">
        <v>540</v>
      </c>
      <c r="D35924" s="159">
        <v>302.98</v>
      </c>
    </row>
    <row r="35925" spans="3:4" ht="15" hidden="1" customHeight="1" x14ac:dyDescent="0.25">
      <c r="C35925" s="160" t="s">
        <v>540</v>
      </c>
      <c r="D35925" s="161">
        <v>1209.8800000000001</v>
      </c>
    </row>
    <row r="35926" spans="3:4" ht="15" hidden="1" customHeight="1" x14ac:dyDescent="0.25">
      <c r="C35926" s="158" t="s">
        <v>541</v>
      </c>
      <c r="D35926" s="159">
        <v>402.76</v>
      </c>
    </row>
    <row r="35927" spans="3:4" ht="15" hidden="1" customHeight="1" x14ac:dyDescent="0.25">
      <c r="C35927" s="160" t="s">
        <v>552</v>
      </c>
      <c r="D35927" s="161">
        <v>189.06</v>
      </c>
    </row>
    <row r="35928" spans="3:4" ht="15" hidden="1" customHeight="1" x14ac:dyDescent="0.25">
      <c r="C35928" s="158" t="s">
        <v>551</v>
      </c>
      <c r="D35928" s="159">
        <v>1291.48</v>
      </c>
    </row>
    <row r="35929" spans="3:4" ht="15" hidden="1" customHeight="1" x14ac:dyDescent="0.25">
      <c r="C35929" s="160" t="s">
        <v>307</v>
      </c>
      <c r="D35929" s="161">
        <v>325.52</v>
      </c>
    </row>
    <row r="35930" spans="3:4" ht="15" hidden="1" customHeight="1" x14ac:dyDescent="0.25">
      <c r="C35930" s="158" t="s">
        <v>307</v>
      </c>
      <c r="D35930" s="159">
        <v>816.23</v>
      </c>
    </row>
    <row r="35931" spans="3:4" ht="15" hidden="1" customHeight="1" x14ac:dyDescent="0.25">
      <c r="C35931" s="160" t="s">
        <v>549</v>
      </c>
      <c r="D35931" s="161">
        <v>1187.22</v>
      </c>
    </row>
    <row r="35932" spans="3:4" ht="15" hidden="1" customHeight="1" x14ac:dyDescent="0.25">
      <c r="C35932" s="158" t="s">
        <v>543</v>
      </c>
      <c r="D35932" s="159">
        <v>657.77</v>
      </c>
    </row>
    <row r="35933" spans="3:4" ht="15" hidden="1" customHeight="1" x14ac:dyDescent="0.25">
      <c r="C35933" s="160" t="s">
        <v>542</v>
      </c>
      <c r="D35933" s="161">
        <v>1011.76</v>
      </c>
    </row>
    <row r="35934" spans="3:4" ht="15" hidden="1" customHeight="1" x14ac:dyDescent="0.25">
      <c r="C35934" s="158" t="s">
        <v>542</v>
      </c>
      <c r="D35934" s="159">
        <v>315.31</v>
      </c>
    </row>
    <row r="35935" spans="3:4" ht="15" hidden="1" customHeight="1" x14ac:dyDescent="0.25">
      <c r="C35935" s="160" t="s">
        <v>547</v>
      </c>
      <c r="D35935" s="161">
        <v>614.13</v>
      </c>
    </row>
    <row r="35936" spans="3:4" ht="15" hidden="1" customHeight="1" x14ac:dyDescent="0.25">
      <c r="C35936" s="158" t="s">
        <v>309</v>
      </c>
      <c r="D35936" s="159">
        <v>881.3</v>
      </c>
    </row>
    <row r="35937" spans="3:4" ht="15" hidden="1" customHeight="1" x14ac:dyDescent="0.25">
      <c r="C35937" s="160" t="s">
        <v>553</v>
      </c>
      <c r="D35937" s="161">
        <v>622.1</v>
      </c>
    </row>
    <row r="35938" spans="3:4" ht="15" hidden="1" customHeight="1" x14ac:dyDescent="0.25">
      <c r="C35938" s="158" t="s">
        <v>545</v>
      </c>
      <c r="D35938" s="159">
        <v>664.98</v>
      </c>
    </row>
    <row r="35939" spans="3:4" ht="15" hidden="1" customHeight="1" x14ac:dyDescent="0.25">
      <c r="C35939" s="160" t="s">
        <v>543</v>
      </c>
      <c r="D35939" s="161">
        <v>302.01</v>
      </c>
    </row>
    <row r="35940" spans="3:4" ht="15" hidden="1" customHeight="1" x14ac:dyDescent="0.25">
      <c r="C35940" s="158" t="s">
        <v>544</v>
      </c>
      <c r="D35940" s="159">
        <v>562.08000000000004</v>
      </c>
    </row>
    <row r="35941" spans="3:4" ht="15" hidden="1" customHeight="1" x14ac:dyDescent="0.25">
      <c r="C35941" s="160" t="s">
        <v>558</v>
      </c>
      <c r="D35941" s="161">
        <v>745.23</v>
      </c>
    </row>
    <row r="35942" spans="3:4" ht="15" hidden="1" customHeight="1" x14ac:dyDescent="0.25">
      <c r="C35942" s="158" t="s">
        <v>309</v>
      </c>
      <c r="D35942" s="159">
        <v>112.21</v>
      </c>
    </row>
    <row r="35943" spans="3:4" ht="15" hidden="1" customHeight="1" x14ac:dyDescent="0.25">
      <c r="C35943" s="160" t="s">
        <v>543</v>
      </c>
      <c r="D35943" s="161">
        <v>329.48</v>
      </c>
    </row>
    <row r="35944" spans="3:4" ht="15" hidden="1" customHeight="1" x14ac:dyDescent="0.25">
      <c r="C35944" s="158" t="s">
        <v>551</v>
      </c>
      <c r="D35944" s="159">
        <v>680.1</v>
      </c>
    </row>
    <row r="35945" spans="3:4" ht="15" hidden="1" customHeight="1" x14ac:dyDescent="0.25">
      <c r="C35945" s="160" t="s">
        <v>552</v>
      </c>
      <c r="D35945" s="161">
        <v>337.73</v>
      </c>
    </row>
    <row r="35946" spans="3:4" ht="15" hidden="1" customHeight="1" x14ac:dyDescent="0.25">
      <c r="C35946" s="158" t="s">
        <v>557</v>
      </c>
      <c r="D35946" s="159">
        <v>527.83000000000004</v>
      </c>
    </row>
    <row r="35947" spans="3:4" ht="15" hidden="1" customHeight="1" x14ac:dyDescent="0.25">
      <c r="C35947" s="160" t="s">
        <v>553</v>
      </c>
      <c r="D35947" s="161">
        <v>935.3</v>
      </c>
    </row>
    <row r="35948" spans="3:4" ht="15" hidden="1" customHeight="1" x14ac:dyDescent="0.25">
      <c r="C35948" s="158" t="s">
        <v>539</v>
      </c>
      <c r="D35948" s="159">
        <v>381.34</v>
      </c>
    </row>
    <row r="35949" spans="3:4" ht="15" hidden="1" customHeight="1" x14ac:dyDescent="0.25">
      <c r="C35949" s="160" t="s">
        <v>554</v>
      </c>
      <c r="D35949" s="161">
        <v>478.74</v>
      </c>
    </row>
    <row r="35950" spans="3:4" ht="15" hidden="1" customHeight="1" x14ac:dyDescent="0.25">
      <c r="C35950" s="158" t="s">
        <v>307</v>
      </c>
      <c r="D35950" s="159">
        <v>462.68</v>
      </c>
    </row>
    <row r="35951" spans="3:4" ht="15" hidden="1" customHeight="1" x14ac:dyDescent="0.25">
      <c r="C35951" s="160" t="s">
        <v>308</v>
      </c>
      <c r="D35951" s="161">
        <v>997.3</v>
      </c>
    </row>
    <row r="35952" spans="3:4" ht="15" hidden="1" customHeight="1" x14ac:dyDescent="0.25">
      <c r="C35952" s="158" t="s">
        <v>554</v>
      </c>
      <c r="D35952" s="159">
        <v>561.04</v>
      </c>
    </row>
    <row r="35953" spans="3:4" ht="15" hidden="1" customHeight="1" x14ac:dyDescent="0.25">
      <c r="C35953" s="160" t="s">
        <v>548</v>
      </c>
      <c r="D35953" s="161">
        <v>57.43</v>
      </c>
    </row>
    <row r="35954" spans="3:4" ht="15" hidden="1" customHeight="1" x14ac:dyDescent="0.25">
      <c r="C35954" s="158" t="s">
        <v>542</v>
      </c>
      <c r="D35954" s="159">
        <v>1040.1400000000001</v>
      </c>
    </row>
    <row r="35955" spans="3:4" ht="15" hidden="1" customHeight="1" x14ac:dyDescent="0.25">
      <c r="C35955" s="160" t="s">
        <v>542</v>
      </c>
      <c r="D35955" s="161">
        <v>830.63</v>
      </c>
    </row>
    <row r="35956" spans="3:4" ht="15" hidden="1" customHeight="1" x14ac:dyDescent="0.25">
      <c r="C35956" s="158" t="s">
        <v>543</v>
      </c>
      <c r="D35956" s="159">
        <v>295.27999999999997</v>
      </c>
    </row>
    <row r="35957" spans="3:4" ht="15" hidden="1" customHeight="1" x14ac:dyDescent="0.25">
      <c r="C35957" s="160" t="s">
        <v>539</v>
      </c>
      <c r="D35957" s="161">
        <v>345.93</v>
      </c>
    </row>
    <row r="35958" spans="3:4" ht="15" hidden="1" customHeight="1" x14ac:dyDescent="0.25">
      <c r="C35958" s="158" t="s">
        <v>312</v>
      </c>
      <c r="D35958" s="159">
        <v>1113.96</v>
      </c>
    </row>
    <row r="35959" spans="3:4" ht="15" hidden="1" customHeight="1" x14ac:dyDescent="0.25">
      <c r="C35959" s="160" t="s">
        <v>553</v>
      </c>
      <c r="D35959" s="161">
        <v>333.67</v>
      </c>
    </row>
    <row r="35960" spans="3:4" ht="15" hidden="1" customHeight="1" x14ac:dyDescent="0.25">
      <c r="C35960" s="158" t="s">
        <v>545</v>
      </c>
      <c r="D35960" s="159">
        <v>336.4</v>
      </c>
    </row>
    <row r="35961" spans="3:4" ht="15" hidden="1" customHeight="1" x14ac:dyDescent="0.25">
      <c r="C35961" s="160" t="s">
        <v>556</v>
      </c>
      <c r="D35961" s="161">
        <v>809.02</v>
      </c>
    </row>
    <row r="35962" spans="3:4" ht="15" hidden="1" customHeight="1" x14ac:dyDescent="0.25">
      <c r="C35962" s="158" t="s">
        <v>543</v>
      </c>
      <c r="D35962" s="159">
        <v>425.09</v>
      </c>
    </row>
    <row r="35963" spans="3:4" ht="15" hidden="1" customHeight="1" x14ac:dyDescent="0.25">
      <c r="C35963" s="160" t="s">
        <v>552</v>
      </c>
      <c r="D35963" s="161">
        <v>1152.73</v>
      </c>
    </row>
    <row r="35964" spans="3:4" ht="15" hidden="1" customHeight="1" x14ac:dyDescent="0.25">
      <c r="C35964" s="158" t="s">
        <v>309</v>
      </c>
      <c r="D35964" s="159">
        <v>1059.3900000000001</v>
      </c>
    </row>
    <row r="35965" spans="3:4" ht="15" hidden="1" customHeight="1" x14ac:dyDescent="0.25">
      <c r="C35965" s="160" t="s">
        <v>312</v>
      </c>
      <c r="D35965" s="161">
        <v>758.13</v>
      </c>
    </row>
    <row r="35966" spans="3:4" ht="15" hidden="1" customHeight="1" x14ac:dyDescent="0.25">
      <c r="C35966" s="158" t="s">
        <v>544</v>
      </c>
      <c r="D35966" s="159">
        <v>924.89</v>
      </c>
    </row>
    <row r="35967" spans="3:4" ht="15" hidden="1" customHeight="1" x14ac:dyDescent="0.25">
      <c r="C35967" s="160" t="s">
        <v>540</v>
      </c>
      <c r="D35967" s="161">
        <v>1121.3800000000001</v>
      </c>
    </row>
    <row r="35968" spans="3:4" ht="15" hidden="1" customHeight="1" x14ac:dyDescent="0.25">
      <c r="C35968" s="158" t="s">
        <v>541</v>
      </c>
      <c r="D35968" s="159">
        <v>576.86</v>
      </c>
    </row>
    <row r="35969" spans="3:4" ht="15" hidden="1" customHeight="1" x14ac:dyDescent="0.25">
      <c r="C35969" s="160" t="s">
        <v>547</v>
      </c>
      <c r="D35969" s="161">
        <v>597.63</v>
      </c>
    </row>
    <row r="35970" spans="3:4" ht="15" hidden="1" customHeight="1" x14ac:dyDescent="0.25">
      <c r="C35970" s="158" t="s">
        <v>549</v>
      </c>
      <c r="D35970" s="159">
        <v>821.99</v>
      </c>
    </row>
    <row r="35971" spans="3:4" ht="15" hidden="1" customHeight="1" x14ac:dyDescent="0.25">
      <c r="C35971" s="160" t="s">
        <v>309</v>
      </c>
      <c r="D35971" s="161">
        <v>1007.12</v>
      </c>
    </row>
    <row r="35972" spans="3:4" ht="15" hidden="1" customHeight="1" x14ac:dyDescent="0.25">
      <c r="C35972" s="158" t="s">
        <v>545</v>
      </c>
      <c r="D35972" s="159">
        <v>82.63</v>
      </c>
    </row>
    <row r="35973" spans="3:4" ht="15" hidden="1" customHeight="1" x14ac:dyDescent="0.25">
      <c r="C35973" s="160" t="s">
        <v>551</v>
      </c>
      <c r="D35973" s="161">
        <v>307.37</v>
      </c>
    </row>
    <row r="35974" spans="3:4" ht="15" hidden="1" customHeight="1" x14ac:dyDescent="0.25">
      <c r="C35974" s="158" t="s">
        <v>539</v>
      </c>
      <c r="D35974" s="159">
        <v>220.43</v>
      </c>
    </row>
    <row r="35975" spans="3:4" ht="15" hidden="1" customHeight="1" x14ac:dyDescent="0.25">
      <c r="C35975" s="160" t="s">
        <v>558</v>
      </c>
      <c r="D35975" s="161">
        <v>576.5</v>
      </c>
    </row>
    <row r="35976" spans="3:4" ht="15" hidden="1" customHeight="1" x14ac:dyDescent="0.25">
      <c r="C35976" s="158" t="s">
        <v>551</v>
      </c>
      <c r="D35976" s="159">
        <v>967.83</v>
      </c>
    </row>
    <row r="35977" spans="3:4" ht="15" hidden="1" customHeight="1" x14ac:dyDescent="0.25">
      <c r="C35977" s="160" t="s">
        <v>307</v>
      </c>
      <c r="D35977" s="161">
        <v>715.14</v>
      </c>
    </row>
    <row r="35978" spans="3:4" ht="15" hidden="1" customHeight="1" x14ac:dyDescent="0.25">
      <c r="C35978" s="158" t="s">
        <v>543</v>
      </c>
      <c r="D35978" s="159">
        <v>542.77</v>
      </c>
    </row>
    <row r="35979" spans="3:4" ht="15" hidden="1" customHeight="1" x14ac:dyDescent="0.25">
      <c r="C35979" s="160" t="s">
        <v>546</v>
      </c>
      <c r="D35979" s="161">
        <v>690.56</v>
      </c>
    </row>
    <row r="35980" spans="3:4" ht="15" hidden="1" customHeight="1" x14ac:dyDescent="0.25">
      <c r="C35980" s="158" t="s">
        <v>545</v>
      </c>
      <c r="D35980" s="159">
        <v>647.41</v>
      </c>
    </row>
    <row r="35981" spans="3:4" ht="15" hidden="1" customHeight="1" x14ac:dyDescent="0.25">
      <c r="C35981" s="160" t="s">
        <v>546</v>
      </c>
      <c r="D35981" s="161">
        <v>866.68</v>
      </c>
    </row>
    <row r="35982" spans="3:4" ht="15" hidden="1" customHeight="1" x14ac:dyDescent="0.25">
      <c r="C35982" s="158" t="s">
        <v>312</v>
      </c>
      <c r="D35982" s="159">
        <v>1047.47</v>
      </c>
    </row>
    <row r="35983" spans="3:4" ht="15" hidden="1" customHeight="1" x14ac:dyDescent="0.25">
      <c r="C35983" s="160" t="s">
        <v>543</v>
      </c>
      <c r="D35983" s="161">
        <v>714.48</v>
      </c>
    </row>
    <row r="35984" spans="3:4" ht="15" hidden="1" customHeight="1" x14ac:dyDescent="0.25">
      <c r="C35984" s="158" t="s">
        <v>309</v>
      </c>
      <c r="D35984" s="159">
        <v>984.99</v>
      </c>
    </row>
    <row r="35985" spans="3:4" ht="15" hidden="1" customHeight="1" x14ac:dyDescent="0.25">
      <c r="C35985" s="160" t="s">
        <v>307</v>
      </c>
      <c r="D35985" s="161">
        <v>765.82</v>
      </c>
    </row>
    <row r="35986" spans="3:4" ht="15" hidden="1" customHeight="1" x14ac:dyDescent="0.25">
      <c r="C35986" s="158" t="s">
        <v>549</v>
      </c>
      <c r="D35986" s="159">
        <v>657.93</v>
      </c>
    </row>
    <row r="35987" spans="3:4" ht="15" hidden="1" customHeight="1" x14ac:dyDescent="0.25">
      <c r="C35987" s="160" t="s">
        <v>556</v>
      </c>
      <c r="D35987" s="161">
        <v>604.32000000000005</v>
      </c>
    </row>
    <row r="35988" spans="3:4" ht="15" hidden="1" customHeight="1" x14ac:dyDescent="0.25">
      <c r="C35988" s="158" t="s">
        <v>542</v>
      </c>
      <c r="D35988" s="159">
        <v>247.1</v>
      </c>
    </row>
    <row r="35989" spans="3:4" ht="15" hidden="1" customHeight="1" x14ac:dyDescent="0.25">
      <c r="C35989" s="160" t="s">
        <v>307</v>
      </c>
      <c r="D35989" s="161">
        <v>288.85000000000002</v>
      </c>
    </row>
    <row r="35990" spans="3:4" ht="15" hidden="1" customHeight="1" x14ac:dyDescent="0.25">
      <c r="C35990" s="158" t="s">
        <v>553</v>
      </c>
      <c r="D35990" s="159">
        <v>1204.82</v>
      </c>
    </row>
    <row r="35991" spans="3:4" ht="15" hidden="1" customHeight="1" x14ac:dyDescent="0.25">
      <c r="C35991" s="160" t="s">
        <v>539</v>
      </c>
      <c r="D35991" s="161">
        <v>404.19</v>
      </c>
    </row>
    <row r="35992" spans="3:4" ht="15" hidden="1" customHeight="1" x14ac:dyDescent="0.25">
      <c r="C35992" s="158" t="s">
        <v>553</v>
      </c>
      <c r="D35992" s="159">
        <v>717.79</v>
      </c>
    </row>
    <row r="35993" spans="3:4" ht="15" hidden="1" customHeight="1" x14ac:dyDescent="0.25">
      <c r="C35993" s="160" t="s">
        <v>544</v>
      </c>
      <c r="D35993" s="161">
        <v>602.09</v>
      </c>
    </row>
    <row r="35994" spans="3:4" ht="15" hidden="1" customHeight="1" x14ac:dyDescent="0.25">
      <c r="C35994" s="158" t="s">
        <v>541</v>
      </c>
      <c r="D35994" s="159">
        <v>35.479999999999997</v>
      </c>
    </row>
    <row r="35995" spans="3:4" ht="15" hidden="1" customHeight="1" x14ac:dyDescent="0.25">
      <c r="C35995" s="160" t="s">
        <v>542</v>
      </c>
      <c r="D35995" s="161">
        <v>1167.06</v>
      </c>
    </row>
    <row r="35996" spans="3:4" ht="15" hidden="1" customHeight="1" x14ac:dyDescent="0.25">
      <c r="C35996" s="158" t="s">
        <v>542</v>
      </c>
      <c r="D35996" s="159">
        <v>1043.7</v>
      </c>
    </row>
    <row r="35997" spans="3:4" ht="15" hidden="1" customHeight="1" x14ac:dyDescent="0.25">
      <c r="C35997" s="160" t="s">
        <v>546</v>
      </c>
      <c r="D35997" s="161">
        <v>1064.9100000000001</v>
      </c>
    </row>
    <row r="35998" spans="3:4" ht="15" hidden="1" customHeight="1" x14ac:dyDescent="0.25">
      <c r="C35998" s="158" t="s">
        <v>307</v>
      </c>
      <c r="D35998" s="159">
        <v>825.62</v>
      </c>
    </row>
    <row r="35999" spans="3:4" ht="15" hidden="1" customHeight="1" x14ac:dyDescent="0.25">
      <c r="C35999" s="160" t="s">
        <v>307</v>
      </c>
      <c r="D35999" s="161">
        <v>928.56</v>
      </c>
    </row>
    <row r="36000" spans="3:4" ht="15" hidden="1" customHeight="1" x14ac:dyDescent="0.25">
      <c r="C36000" s="158" t="s">
        <v>556</v>
      </c>
      <c r="D36000" s="159">
        <v>835.23</v>
      </c>
    </row>
    <row r="36001" spans="3:4" ht="15" hidden="1" customHeight="1" x14ac:dyDescent="0.25">
      <c r="C36001" s="160" t="s">
        <v>543</v>
      </c>
      <c r="D36001" s="161">
        <v>1157.69</v>
      </c>
    </row>
    <row r="36002" spans="3:4" ht="15" hidden="1" customHeight="1" x14ac:dyDescent="0.25">
      <c r="C36002" s="158" t="s">
        <v>550</v>
      </c>
      <c r="D36002" s="159">
        <v>544.85</v>
      </c>
    </row>
    <row r="36003" spans="3:4" ht="15" hidden="1" customHeight="1" x14ac:dyDescent="0.25">
      <c r="C36003" s="160" t="s">
        <v>543</v>
      </c>
      <c r="D36003" s="161">
        <v>662.39</v>
      </c>
    </row>
    <row r="36004" spans="3:4" ht="15" hidden="1" customHeight="1" x14ac:dyDescent="0.25">
      <c r="C36004" s="158" t="s">
        <v>539</v>
      </c>
      <c r="D36004" s="159">
        <v>753.48</v>
      </c>
    </row>
    <row r="36005" spans="3:4" ht="15" hidden="1" customHeight="1" x14ac:dyDescent="0.25">
      <c r="C36005" s="160" t="s">
        <v>309</v>
      </c>
      <c r="D36005" s="161">
        <v>300.39999999999998</v>
      </c>
    </row>
    <row r="36006" spans="3:4" ht="15" hidden="1" customHeight="1" x14ac:dyDescent="0.25">
      <c r="C36006" s="158" t="s">
        <v>543</v>
      </c>
      <c r="D36006" s="159">
        <v>461.45</v>
      </c>
    </row>
    <row r="36007" spans="3:4" ht="15" hidden="1" customHeight="1" x14ac:dyDescent="0.25">
      <c r="C36007" s="160" t="s">
        <v>543</v>
      </c>
      <c r="D36007" s="161">
        <v>348.61</v>
      </c>
    </row>
    <row r="36008" spans="3:4" ht="15" hidden="1" customHeight="1" x14ac:dyDescent="0.25">
      <c r="C36008" s="158" t="s">
        <v>552</v>
      </c>
      <c r="D36008" s="159">
        <v>1147.8900000000001</v>
      </c>
    </row>
    <row r="36009" spans="3:4" ht="15" hidden="1" customHeight="1" x14ac:dyDescent="0.25">
      <c r="C36009" s="160" t="s">
        <v>544</v>
      </c>
      <c r="D36009" s="161">
        <v>478.36</v>
      </c>
    </row>
    <row r="36010" spans="3:4" ht="15" hidden="1" customHeight="1" x14ac:dyDescent="0.25">
      <c r="C36010" s="158" t="s">
        <v>307</v>
      </c>
      <c r="D36010" s="159">
        <v>546.91</v>
      </c>
    </row>
    <row r="36011" spans="3:4" ht="15" hidden="1" customHeight="1" x14ac:dyDescent="0.25">
      <c r="C36011" s="160" t="s">
        <v>543</v>
      </c>
      <c r="D36011" s="161">
        <v>1181.5</v>
      </c>
    </row>
    <row r="36012" spans="3:4" ht="15" hidden="1" customHeight="1" x14ac:dyDescent="0.25">
      <c r="C36012" s="158" t="s">
        <v>545</v>
      </c>
      <c r="D36012" s="159">
        <v>290.43</v>
      </c>
    </row>
    <row r="36013" spans="3:4" ht="15" hidden="1" customHeight="1" x14ac:dyDescent="0.25">
      <c r="C36013" s="160" t="s">
        <v>542</v>
      </c>
      <c r="D36013" s="161">
        <v>1196.57</v>
      </c>
    </row>
    <row r="36014" spans="3:4" ht="15" hidden="1" customHeight="1" x14ac:dyDescent="0.25">
      <c r="C36014" s="158" t="s">
        <v>312</v>
      </c>
      <c r="D36014" s="159">
        <v>889.74</v>
      </c>
    </row>
    <row r="36015" spans="3:4" ht="15" hidden="1" customHeight="1" x14ac:dyDescent="0.25">
      <c r="C36015" s="160" t="s">
        <v>551</v>
      </c>
      <c r="D36015" s="161">
        <v>542.15</v>
      </c>
    </row>
    <row r="36016" spans="3:4" ht="15" hidden="1" customHeight="1" x14ac:dyDescent="0.25">
      <c r="C36016" s="158" t="s">
        <v>557</v>
      </c>
      <c r="D36016" s="159">
        <v>186.1</v>
      </c>
    </row>
    <row r="36017" spans="3:4" ht="15" hidden="1" customHeight="1" x14ac:dyDescent="0.25">
      <c r="C36017" s="160" t="s">
        <v>542</v>
      </c>
      <c r="D36017" s="161">
        <v>777.55</v>
      </c>
    </row>
    <row r="36018" spans="3:4" ht="15" hidden="1" customHeight="1" x14ac:dyDescent="0.25">
      <c r="C36018" s="158" t="s">
        <v>549</v>
      </c>
      <c r="D36018" s="159">
        <v>796.32</v>
      </c>
    </row>
    <row r="36019" spans="3:4" ht="15" hidden="1" customHeight="1" x14ac:dyDescent="0.25">
      <c r="C36019" s="160" t="s">
        <v>309</v>
      </c>
      <c r="D36019" s="161">
        <v>1259.94</v>
      </c>
    </row>
    <row r="36020" spans="3:4" ht="15" hidden="1" customHeight="1" x14ac:dyDescent="0.25">
      <c r="C36020" s="158" t="s">
        <v>551</v>
      </c>
      <c r="D36020" s="159">
        <v>799.38</v>
      </c>
    </row>
    <row r="36021" spans="3:4" ht="15" hidden="1" customHeight="1" x14ac:dyDescent="0.25">
      <c r="C36021" s="160" t="s">
        <v>542</v>
      </c>
      <c r="D36021" s="161">
        <v>789.67</v>
      </c>
    </row>
    <row r="36022" spans="3:4" ht="15" hidden="1" customHeight="1" x14ac:dyDescent="0.25">
      <c r="C36022" s="158" t="s">
        <v>309</v>
      </c>
      <c r="D36022" s="159">
        <v>187.51</v>
      </c>
    </row>
    <row r="36023" spans="3:4" ht="15" hidden="1" customHeight="1" x14ac:dyDescent="0.25">
      <c r="C36023" s="160" t="s">
        <v>554</v>
      </c>
      <c r="D36023" s="161">
        <v>1253.82</v>
      </c>
    </row>
    <row r="36024" spans="3:4" ht="15" hidden="1" customHeight="1" x14ac:dyDescent="0.25">
      <c r="C36024" s="158" t="s">
        <v>543</v>
      </c>
      <c r="D36024" s="159">
        <v>441.28</v>
      </c>
    </row>
    <row r="36025" spans="3:4" ht="15" hidden="1" customHeight="1" x14ac:dyDescent="0.25">
      <c r="C36025" s="160" t="s">
        <v>546</v>
      </c>
      <c r="D36025" s="161">
        <v>68.53</v>
      </c>
    </row>
    <row r="36026" spans="3:4" ht="15" hidden="1" customHeight="1" x14ac:dyDescent="0.25">
      <c r="C36026" s="158" t="s">
        <v>307</v>
      </c>
      <c r="D36026" s="159">
        <v>691.13</v>
      </c>
    </row>
    <row r="36027" spans="3:4" ht="15" hidden="1" customHeight="1" x14ac:dyDescent="0.25">
      <c r="C36027" s="160" t="s">
        <v>552</v>
      </c>
      <c r="D36027" s="161">
        <v>833.18</v>
      </c>
    </row>
    <row r="36028" spans="3:4" ht="15" hidden="1" customHeight="1" x14ac:dyDescent="0.25">
      <c r="C36028" s="158" t="s">
        <v>539</v>
      </c>
      <c r="D36028" s="159">
        <v>594.89</v>
      </c>
    </row>
    <row r="36029" spans="3:4" ht="15" hidden="1" customHeight="1" x14ac:dyDescent="0.25">
      <c r="C36029" s="160" t="s">
        <v>545</v>
      </c>
      <c r="D36029" s="161">
        <v>1018.44</v>
      </c>
    </row>
    <row r="36030" spans="3:4" ht="15" hidden="1" customHeight="1" x14ac:dyDescent="0.25">
      <c r="C36030" s="158" t="s">
        <v>307</v>
      </c>
      <c r="D36030" s="159">
        <v>348.91</v>
      </c>
    </row>
    <row r="36031" spans="3:4" ht="15" hidden="1" customHeight="1" x14ac:dyDescent="0.25">
      <c r="C36031" s="160" t="s">
        <v>308</v>
      </c>
      <c r="D36031" s="161">
        <v>1247.01</v>
      </c>
    </row>
    <row r="36032" spans="3:4" ht="15" hidden="1" customHeight="1" x14ac:dyDescent="0.25">
      <c r="C36032" s="158" t="s">
        <v>545</v>
      </c>
      <c r="D36032" s="159">
        <v>1016.63</v>
      </c>
    </row>
    <row r="36033" spans="3:4" ht="15" hidden="1" customHeight="1" x14ac:dyDescent="0.25">
      <c r="C36033" s="160" t="s">
        <v>555</v>
      </c>
      <c r="D36033" s="161">
        <v>860.94</v>
      </c>
    </row>
    <row r="36034" spans="3:4" ht="15" hidden="1" customHeight="1" x14ac:dyDescent="0.25">
      <c r="C36034" s="158" t="s">
        <v>539</v>
      </c>
      <c r="D36034" s="159">
        <v>404.43</v>
      </c>
    </row>
    <row r="36035" spans="3:4" ht="15" hidden="1" customHeight="1" x14ac:dyDescent="0.25">
      <c r="C36035" s="160" t="s">
        <v>540</v>
      </c>
      <c r="D36035" s="161">
        <v>160.84</v>
      </c>
    </row>
    <row r="36036" spans="3:4" ht="15" hidden="1" customHeight="1" x14ac:dyDescent="0.25">
      <c r="C36036" s="158" t="s">
        <v>544</v>
      </c>
      <c r="D36036" s="159">
        <v>676.88</v>
      </c>
    </row>
    <row r="36037" spans="3:4" ht="15" hidden="1" customHeight="1" x14ac:dyDescent="0.25">
      <c r="C36037" s="160" t="s">
        <v>540</v>
      </c>
      <c r="D36037" s="161">
        <v>632.48</v>
      </c>
    </row>
    <row r="36038" spans="3:4" ht="15" hidden="1" customHeight="1" x14ac:dyDescent="0.25">
      <c r="C36038" s="158" t="s">
        <v>540</v>
      </c>
      <c r="D36038" s="159">
        <v>429.35</v>
      </c>
    </row>
    <row r="36039" spans="3:4" ht="15" hidden="1" customHeight="1" x14ac:dyDescent="0.25">
      <c r="C36039" s="160" t="s">
        <v>307</v>
      </c>
      <c r="D36039" s="161">
        <v>171.76</v>
      </c>
    </row>
    <row r="36040" spans="3:4" ht="15" hidden="1" customHeight="1" x14ac:dyDescent="0.25">
      <c r="C36040" s="158" t="s">
        <v>549</v>
      </c>
      <c r="D36040" s="159">
        <v>813.91</v>
      </c>
    </row>
    <row r="36041" spans="3:4" ht="15" hidden="1" customHeight="1" x14ac:dyDescent="0.25">
      <c r="C36041" s="160" t="s">
        <v>543</v>
      </c>
      <c r="D36041" s="161">
        <v>755.03</v>
      </c>
    </row>
    <row r="36042" spans="3:4" ht="15" hidden="1" customHeight="1" x14ac:dyDescent="0.25">
      <c r="C36042" s="158" t="s">
        <v>542</v>
      </c>
      <c r="D36042" s="159">
        <v>69.12</v>
      </c>
    </row>
    <row r="36043" spans="3:4" ht="15" hidden="1" customHeight="1" x14ac:dyDescent="0.25">
      <c r="C36043" s="160" t="s">
        <v>543</v>
      </c>
      <c r="D36043" s="161">
        <v>279.49</v>
      </c>
    </row>
    <row r="36044" spans="3:4" ht="15" hidden="1" customHeight="1" x14ac:dyDescent="0.25">
      <c r="C36044" s="158" t="s">
        <v>540</v>
      </c>
      <c r="D36044" s="159">
        <v>741.77</v>
      </c>
    </row>
    <row r="36045" spans="3:4" ht="15" hidden="1" customHeight="1" x14ac:dyDescent="0.25">
      <c r="C36045" s="160" t="s">
        <v>543</v>
      </c>
      <c r="D36045" s="161">
        <v>776.89</v>
      </c>
    </row>
    <row r="36046" spans="3:4" ht="15" hidden="1" customHeight="1" x14ac:dyDescent="0.25">
      <c r="C36046" s="158" t="s">
        <v>547</v>
      </c>
      <c r="D36046" s="159">
        <v>442.33</v>
      </c>
    </row>
    <row r="36047" spans="3:4" ht="15" hidden="1" customHeight="1" x14ac:dyDescent="0.25">
      <c r="C36047" s="160" t="s">
        <v>542</v>
      </c>
      <c r="D36047" s="161">
        <v>294.42</v>
      </c>
    </row>
    <row r="36048" spans="3:4" ht="15" hidden="1" customHeight="1" x14ac:dyDescent="0.25">
      <c r="C36048" s="158" t="s">
        <v>549</v>
      </c>
      <c r="D36048" s="159">
        <v>211.1</v>
      </c>
    </row>
    <row r="36049" spans="3:4" ht="15" hidden="1" customHeight="1" x14ac:dyDescent="0.25">
      <c r="C36049" s="160" t="s">
        <v>553</v>
      </c>
      <c r="D36049" s="161">
        <v>1287.8800000000001</v>
      </c>
    </row>
    <row r="36050" spans="3:4" ht="15" hidden="1" customHeight="1" x14ac:dyDescent="0.25">
      <c r="C36050" s="158" t="s">
        <v>554</v>
      </c>
      <c r="D36050" s="159">
        <v>1087.07</v>
      </c>
    </row>
    <row r="36051" spans="3:4" ht="15" hidden="1" customHeight="1" x14ac:dyDescent="0.25">
      <c r="C36051" s="160" t="s">
        <v>307</v>
      </c>
      <c r="D36051" s="161">
        <v>901.56</v>
      </c>
    </row>
    <row r="36052" spans="3:4" ht="15" hidden="1" customHeight="1" x14ac:dyDescent="0.25">
      <c r="C36052" s="158" t="s">
        <v>308</v>
      </c>
      <c r="D36052" s="159">
        <v>71.44</v>
      </c>
    </row>
    <row r="36053" spans="3:4" ht="15" hidden="1" customHeight="1" x14ac:dyDescent="0.25">
      <c r="C36053" s="160" t="s">
        <v>312</v>
      </c>
      <c r="D36053" s="161">
        <v>1125.8699999999999</v>
      </c>
    </row>
    <row r="36054" spans="3:4" ht="15" hidden="1" customHeight="1" x14ac:dyDescent="0.25">
      <c r="C36054" s="158" t="s">
        <v>553</v>
      </c>
      <c r="D36054" s="159">
        <v>372.85</v>
      </c>
    </row>
    <row r="36055" spans="3:4" ht="15" hidden="1" customHeight="1" x14ac:dyDescent="0.25">
      <c r="C36055" s="160" t="s">
        <v>552</v>
      </c>
      <c r="D36055" s="161">
        <v>1105.97</v>
      </c>
    </row>
    <row r="36056" spans="3:4" ht="15" hidden="1" customHeight="1" x14ac:dyDescent="0.25">
      <c r="C36056" s="158" t="s">
        <v>552</v>
      </c>
      <c r="D36056" s="159">
        <v>114.84</v>
      </c>
    </row>
    <row r="36057" spans="3:4" ht="15" hidden="1" customHeight="1" x14ac:dyDescent="0.25">
      <c r="C36057" s="160" t="s">
        <v>551</v>
      </c>
      <c r="D36057" s="161">
        <v>994.81</v>
      </c>
    </row>
    <row r="36058" spans="3:4" ht="15" hidden="1" customHeight="1" x14ac:dyDescent="0.25">
      <c r="C36058" s="158" t="s">
        <v>549</v>
      </c>
      <c r="D36058" s="159">
        <v>614</v>
      </c>
    </row>
    <row r="36059" spans="3:4" ht="15" hidden="1" customHeight="1" x14ac:dyDescent="0.25">
      <c r="C36059" s="160" t="s">
        <v>542</v>
      </c>
      <c r="D36059" s="161">
        <v>1146</v>
      </c>
    </row>
    <row r="36060" spans="3:4" ht="15" hidden="1" customHeight="1" x14ac:dyDescent="0.25">
      <c r="C36060" s="158" t="s">
        <v>549</v>
      </c>
      <c r="D36060" s="159">
        <v>691.06</v>
      </c>
    </row>
    <row r="36061" spans="3:4" ht="15" hidden="1" customHeight="1" x14ac:dyDescent="0.25">
      <c r="C36061" s="160" t="s">
        <v>309</v>
      </c>
      <c r="D36061" s="161">
        <v>1213.96</v>
      </c>
    </row>
    <row r="36062" spans="3:4" ht="15" hidden="1" customHeight="1" x14ac:dyDescent="0.25">
      <c r="C36062" s="158" t="s">
        <v>309</v>
      </c>
      <c r="D36062" s="159">
        <v>1165.8900000000001</v>
      </c>
    </row>
    <row r="36063" spans="3:4" ht="15" hidden="1" customHeight="1" x14ac:dyDescent="0.25">
      <c r="C36063" s="160" t="s">
        <v>545</v>
      </c>
      <c r="D36063" s="161">
        <v>870.42</v>
      </c>
    </row>
    <row r="36064" spans="3:4" ht="15" hidden="1" customHeight="1" x14ac:dyDescent="0.25">
      <c r="C36064" s="158" t="s">
        <v>539</v>
      </c>
      <c r="D36064" s="159">
        <v>52.27</v>
      </c>
    </row>
    <row r="36065" spans="3:4" ht="15" hidden="1" customHeight="1" x14ac:dyDescent="0.25">
      <c r="C36065" s="160" t="s">
        <v>545</v>
      </c>
      <c r="D36065" s="161">
        <v>1050.1300000000001</v>
      </c>
    </row>
    <row r="36066" spans="3:4" ht="15" hidden="1" customHeight="1" x14ac:dyDescent="0.25">
      <c r="C36066" s="158" t="s">
        <v>541</v>
      </c>
      <c r="D36066" s="159">
        <v>228.19</v>
      </c>
    </row>
    <row r="36067" spans="3:4" ht="15" hidden="1" customHeight="1" x14ac:dyDescent="0.25">
      <c r="C36067" s="160" t="s">
        <v>556</v>
      </c>
      <c r="D36067" s="161">
        <v>1015.89</v>
      </c>
    </row>
    <row r="36068" spans="3:4" ht="15" hidden="1" customHeight="1" x14ac:dyDescent="0.25">
      <c r="C36068" s="158" t="s">
        <v>551</v>
      </c>
      <c r="D36068" s="159">
        <v>402.05</v>
      </c>
    </row>
    <row r="36069" spans="3:4" ht="15" hidden="1" customHeight="1" x14ac:dyDescent="0.25">
      <c r="C36069" s="160" t="s">
        <v>309</v>
      </c>
      <c r="D36069" s="161">
        <v>837</v>
      </c>
    </row>
    <row r="36070" spans="3:4" ht="15" hidden="1" customHeight="1" x14ac:dyDescent="0.25">
      <c r="C36070" s="158" t="s">
        <v>555</v>
      </c>
      <c r="D36070" s="159">
        <v>149.28</v>
      </c>
    </row>
    <row r="36071" spans="3:4" ht="15" hidden="1" customHeight="1" x14ac:dyDescent="0.25">
      <c r="C36071" s="160" t="s">
        <v>312</v>
      </c>
      <c r="D36071" s="161">
        <v>1061.79</v>
      </c>
    </row>
    <row r="36072" spans="3:4" ht="15" hidden="1" customHeight="1" x14ac:dyDescent="0.25">
      <c r="C36072" s="158" t="s">
        <v>543</v>
      </c>
      <c r="D36072" s="159">
        <v>1192.18</v>
      </c>
    </row>
    <row r="36073" spans="3:4" ht="15" hidden="1" customHeight="1" x14ac:dyDescent="0.25">
      <c r="C36073" s="160" t="s">
        <v>553</v>
      </c>
      <c r="D36073" s="161">
        <v>1184.6500000000001</v>
      </c>
    </row>
    <row r="36074" spans="3:4" ht="15" hidden="1" customHeight="1" x14ac:dyDescent="0.25">
      <c r="C36074" s="158" t="s">
        <v>543</v>
      </c>
      <c r="D36074" s="159">
        <v>1093.24</v>
      </c>
    </row>
    <row r="36075" spans="3:4" ht="15" hidden="1" customHeight="1" x14ac:dyDescent="0.25">
      <c r="C36075" s="160" t="s">
        <v>553</v>
      </c>
      <c r="D36075" s="161">
        <v>1287.3699999999999</v>
      </c>
    </row>
    <row r="36076" spans="3:4" ht="15" hidden="1" customHeight="1" x14ac:dyDescent="0.25">
      <c r="C36076" s="158" t="s">
        <v>543</v>
      </c>
      <c r="D36076" s="159">
        <v>697.66</v>
      </c>
    </row>
    <row r="36077" spans="3:4" ht="15" hidden="1" customHeight="1" x14ac:dyDescent="0.25">
      <c r="C36077" s="160" t="s">
        <v>544</v>
      </c>
      <c r="D36077" s="161">
        <v>845.8</v>
      </c>
    </row>
    <row r="36078" spans="3:4" ht="15" hidden="1" customHeight="1" x14ac:dyDescent="0.25">
      <c r="C36078" s="158" t="s">
        <v>546</v>
      </c>
      <c r="D36078" s="159">
        <v>817.64</v>
      </c>
    </row>
    <row r="36079" spans="3:4" ht="15" hidden="1" customHeight="1" x14ac:dyDescent="0.25">
      <c r="C36079" s="160" t="s">
        <v>546</v>
      </c>
      <c r="D36079" s="161">
        <v>652.91999999999996</v>
      </c>
    </row>
    <row r="36080" spans="3:4" ht="15" hidden="1" customHeight="1" x14ac:dyDescent="0.25">
      <c r="C36080" s="158" t="s">
        <v>542</v>
      </c>
      <c r="D36080" s="159">
        <v>1011.96</v>
      </c>
    </row>
    <row r="36081" spans="3:4" ht="15" hidden="1" customHeight="1" x14ac:dyDescent="0.25">
      <c r="C36081" s="160" t="s">
        <v>312</v>
      </c>
      <c r="D36081" s="161">
        <v>1189.76</v>
      </c>
    </row>
    <row r="36082" spans="3:4" ht="15" hidden="1" customHeight="1" x14ac:dyDescent="0.25">
      <c r="C36082" s="158" t="s">
        <v>555</v>
      </c>
      <c r="D36082" s="159">
        <v>799.95</v>
      </c>
    </row>
    <row r="36083" spans="3:4" ht="15" hidden="1" customHeight="1" x14ac:dyDescent="0.25">
      <c r="C36083" s="160" t="s">
        <v>543</v>
      </c>
      <c r="D36083" s="161">
        <v>903.58</v>
      </c>
    </row>
    <row r="36084" spans="3:4" ht="15" hidden="1" customHeight="1" x14ac:dyDescent="0.25">
      <c r="C36084" s="158" t="s">
        <v>307</v>
      </c>
      <c r="D36084" s="159">
        <v>678.58</v>
      </c>
    </row>
    <row r="36085" spans="3:4" ht="15" hidden="1" customHeight="1" x14ac:dyDescent="0.25">
      <c r="C36085" s="160" t="s">
        <v>551</v>
      </c>
      <c r="D36085" s="161">
        <v>694.78</v>
      </c>
    </row>
    <row r="36086" spans="3:4" ht="15" hidden="1" customHeight="1" x14ac:dyDescent="0.25">
      <c r="C36086" s="158" t="s">
        <v>308</v>
      </c>
      <c r="D36086" s="159">
        <v>602.91999999999996</v>
      </c>
    </row>
    <row r="36087" spans="3:4" ht="15" hidden="1" customHeight="1" x14ac:dyDescent="0.25">
      <c r="C36087" s="160" t="s">
        <v>552</v>
      </c>
      <c r="D36087" s="161">
        <v>842.84</v>
      </c>
    </row>
    <row r="36088" spans="3:4" ht="15" hidden="1" customHeight="1" x14ac:dyDescent="0.25">
      <c r="C36088" s="158" t="s">
        <v>307</v>
      </c>
      <c r="D36088" s="159">
        <v>919.14</v>
      </c>
    </row>
    <row r="36089" spans="3:4" ht="15" hidden="1" customHeight="1" x14ac:dyDescent="0.25">
      <c r="C36089" s="160" t="s">
        <v>309</v>
      </c>
      <c r="D36089" s="161">
        <v>988.87</v>
      </c>
    </row>
    <row r="36090" spans="3:4" ht="15" hidden="1" customHeight="1" x14ac:dyDescent="0.25">
      <c r="C36090" s="158" t="s">
        <v>546</v>
      </c>
      <c r="D36090" s="159">
        <v>1241.26</v>
      </c>
    </row>
    <row r="36091" spans="3:4" ht="15" hidden="1" customHeight="1" x14ac:dyDescent="0.25">
      <c r="C36091" s="160" t="s">
        <v>544</v>
      </c>
      <c r="D36091" s="161">
        <v>832.22</v>
      </c>
    </row>
    <row r="36092" spans="3:4" ht="15" hidden="1" customHeight="1" x14ac:dyDescent="0.25">
      <c r="C36092" s="158" t="s">
        <v>547</v>
      </c>
      <c r="D36092" s="159">
        <v>783</v>
      </c>
    </row>
    <row r="36093" spans="3:4" ht="15" hidden="1" customHeight="1" x14ac:dyDescent="0.25">
      <c r="C36093" s="160" t="s">
        <v>308</v>
      </c>
      <c r="D36093" s="161">
        <v>91.04</v>
      </c>
    </row>
    <row r="36094" spans="3:4" ht="15" hidden="1" customHeight="1" x14ac:dyDescent="0.25">
      <c r="C36094" s="158" t="s">
        <v>555</v>
      </c>
      <c r="D36094" s="159">
        <v>16.559999999999999</v>
      </c>
    </row>
    <row r="36095" spans="3:4" ht="15" hidden="1" customHeight="1" x14ac:dyDescent="0.25">
      <c r="C36095" s="160" t="s">
        <v>553</v>
      </c>
      <c r="D36095" s="161">
        <v>1286.32</v>
      </c>
    </row>
    <row r="36096" spans="3:4" ht="15" hidden="1" customHeight="1" x14ac:dyDescent="0.25">
      <c r="C36096" s="158" t="s">
        <v>547</v>
      </c>
      <c r="D36096" s="159">
        <v>726.02</v>
      </c>
    </row>
    <row r="36097" spans="3:4" ht="15" hidden="1" customHeight="1" x14ac:dyDescent="0.25">
      <c r="C36097" s="160" t="s">
        <v>546</v>
      </c>
      <c r="D36097" s="161">
        <v>413.98</v>
      </c>
    </row>
    <row r="36098" spans="3:4" ht="15" hidden="1" customHeight="1" x14ac:dyDescent="0.25">
      <c r="C36098" s="158" t="s">
        <v>312</v>
      </c>
      <c r="D36098" s="159">
        <v>1010.76</v>
      </c>
    </row>
    <row r="36099" spans="3:4" ht="15" hidden="1" customHeight="1" x14ac:dyDescent="0.25">
      <c r="C36099" s="160" t="s">
        <v>540</v>
      </c>
      <c r="D36099" s="161">
        <v>92.82</v>
      </c>
    </row>
    <row r="36100" spans="3:4" ht="15" customHeight="1" x14ac:dyDescent="0.25">
      <c r="C36100" s="158" t="s">
        <v>557</v>
      </c>
      <c r="D36100" s="159">
        <v>1168.21</v>
      </c>
    </row>
    <row r="36101" spans="3:4" ht="15" customHeight="1" x14ac:dyDescent="0.25">
      <c r="C36101" s="160" t="s">
        <v>539</v>
      </c>
      <c r="D36101" s="161">
        <v>196.89</v>
      </c>
    </row>
    <row r="36102" spans="3:4" ht="15" customHeight="1" x14ac:dyDescent="0.25">
      <c r="C36102" s="158" t="s">
        <v>552</v>
      </c>
      <c r="D36102" s="159">
        <v>595.62</v>
      </c>
    </row>
    <row r="36103" spans="3:4" ht="15" customHeight="1" x14ac:dyDescent="0.25">
      <c r="C36103" s="160" t="s">
        <v>309</v>
      </c>
      <c r="D36103" s="161">
        <v>819.66</v>
      </c>
    </row>
    <row r="36104" spans="3:4" ht="15" customHeight="1" x14ac:dyDescent="0.25">
      <c r="C36104" s="158" t="s">
        <v>549</v>
      </c>
      <c r="D36104" s="159">
        <v>505.31</v>
      </c>
    </row>
    <row r="36105" spans="3:4" ht="15" customHeight="1" x14ac:dyDescent="0.25">
      <c r="C36105" s="162" t="s">
        <v>546</v>
      </c>
      <c r="D36105" s="163">
        <v>762.14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22381-BE33-4616-B34F-02535FC8FC0C}">
  <sheetPr>
    <tabColor rgb="FFFFFF00"/>
  </sheetPr>
  <dimension ref="B2:H31"/>
  <sheetViews>
    <sheetView showGridLines="0" zoomScale="85" zoomScaleNormal="85" workbookViewId="0"/>
  </sheetViews>
  <sheetFormatPr defaultRowHeight="15" x14ac:dyDescent="0.25"/>
  <cols>
    <col min="1" max="1" width="2.85546875" customWidth="1"/>
    <col min="2" max="2" width="33.5703125" customWidth="1"/>
    <col min="3" max="3" width="15" customWidth="1"/>
    <col min="4" max="4" width="22" customWidth="1"/>
    <col min="5" max="5" width="18.140625" customWidth="1"/>
    <col min="6" max="6" width="15.42578125" customWidth="1"/>
    <col min="7" max="7" width="19.140625" customWidth="1"/>
    <col min="8" max="8" width="16.42578125" customWidth="1"/>
  </cols>
  <sheetData>
    <row r="2" spans="2:8" ht="33.75" x14ac:dyDescent="0.5">
      <c r="B2" s="40" t="s">
        <v>58</v>
      </c>
      <c r="C2" s="28" t="s">
        <v>59</v>
      </c>
      <c r="D2" s="28" t="s">
        <v>60</v>
      </c>
      <c r="E2" s="28" t="s">
        <v>61</v>
      </c>
      <c r="F2" s="28" t="s">
        <v>62</v>
      </c>
      <c r="G2" s="28" t="s">
        <v>63</v>
      </c>
      <c r="H2" s="28" t="s">
        <v>64</v>
      </c>
    </row>
    <row r="3" spans="2:8" ht="38.25" customHeight="1" x14ac:dyDescent="0.25">
      <c r="B3" s="225" t="s">
        <v>65</v>
      </c>
      <c r="C3" s="39" t="s">
        <v>66</v>
      </c>
      <c r="D3" s="39" t="s">
        <v>67</v>
      </c>
      <c r="E3" s="39" t="s">
        <v>68</v>
      </c>
      <c r="F3" s="39" t="s">
        <v>69</v>
      </c>
      <c r="G3" s="39" t="s">
        <v>70</v>
      </c>
      <c r="H3" s="39" t="s">
        <v>71</v>
      </c>
    </row>
    <row r="4" spans="2:8" ht="15.75" x14ac:dyDescent="0.25">
      <c r="B4" s="226"/>
      <c r="C4" s="39" t="s">
        <v>29</v>
      </c>
      <c r="D4" s="39" t="s">
        <v>72</v>
      </c>
      <c r="E4" s="39" t="s">
        <v>73</v>
      </c>
      <c r="F4" s="39" t="s">
        <v>74</v>
      </c>
      <c r="G4" s="39" t="s">
        <v>75</v>
      </c>
      <c r="H4" s="39" t="s">
        <v>76</v>
      </c>
    </row>
    <row r="5" spans="2:8" ht="15.75" x14ac:dyDescent="0.25">
      <c r="B5" s="226"/>
      <c r="C5" s="39" t="s">
        <v>77</v>
      </c>
      <c r="D5" s="39" t="s">
        <v>78</v>
      </c>
      <c r="E5" s="39" t="s">
        <v>79</v>
      </c>
      <c r="F5" s="39" t="s">
        <v>80</v>
      </c>
      <c r="G5" s="39" t="s">
        <v>81</v>
      </c>
      <c r="H5" s="39"/>
    </row>
    <row r="6" spans="2:8" ht="15.75" x14ac:dyDescent="0.25">
      <c r="B6" s="227"/>
      <c r="C6" s="39"/>
      <c r="D6" s="39"/>
      <c r="E6" s="39" t="s">
        <v>31</v>
      </c>
      <c r="F6" s="39"/>
      <c r="G6" s="39" t="s">
        <v>32</v>
      </c>
      <c r="H6" s="39"/>
    </row>
    <row r="7" spans="2:8" x14ac:dyDescent="0.25">
      <c r="B7" s="29"/>
      <c r="C7" s="29"/>
      <c r="D7" s="29"/>
      <c r="E7" s="29"/>
      <c r="F7" s="29"/>
      <c r="G7" s="29"/>
      <c r="H7" s="29"/>
    </row>
    <row r="8" spans="2:8" ht="38.25" customHeight="1" x14ac:dyDescent="0.25">
      <c r="B8" s="228" t="s">
        <v>82</v>
      </c>
      <c r="C8" s="39" t="str" cm="1">
        <f t="array" ref="C8:C10">_xlfn._xlws.FILTER(SUBSTITUTE(C3:C5,"X ",""),C3:C5&lt;&gt;"")&amp;" "&amp;$C$14</f>
        <v>equals 2000</v>
      </c>
      <c r="D8" s="39" t="str" cm="1">
        <f t="array" ref="D8:D10">_xlfn._xlws.FILTER(SUBSTITUTE(D3:D5,"X ",""),D3:D5&lt;&gt;"")&amp;" "&amp;$C$14</f>
        <v>greater than 2000</v>
      </c>
      <c r="E8" s="39" t="str" cm="1">
        <f t="array" ref="E8:E10">_xlfn._xlws.FILTER(SUBSTITUTE(E3:E5,"X ",""),E3:E5&lt;&gt;"")&amp;" "&amp;$C$14</f>
        <v>greater than or equal to 2000</v>
      </c>
      <c r="F8" s="39" t="str" cm="1">
        <f t="array" ref="F8:F10">_xlfn._xlws.FILTER(SUBSTITUTE(F3:F5,"X ",""),F3:F5&lt;&gt;"")&amp;" "&amp;$C$14</f>
        <v>less than 2000</v>
      </c>
      <c r="G8" s="39" t="str" cm="1">
        <f t="array" ref="G8:G10">_xlfn._xlws.FILTER(SUBSTITUTE(G3:G5,"X ",""),G3:G5&lt;&gt;"")&amp;" "&amp;$C$14</f>
        <v>less than or equal to 2000</v>
      </c>
      <c r="H8" s="39" t="str" cm="1">
        <f t="array" ref="H8:H9">_xlfn._xlws.FILTER(SUBSTITUTE(H3:H5,"X ",""),H3:H5&lt;&gt;"")&amp;" "&amp;$C$14</f>
        <v>not 2000</v>
      </c>
    </row>
    <row r="9" spans="2:8" ht="38.25" customHeight="1" x14ac:dyDescent="0.25">
      <c r="B9" s="229"/>
      <c r="C9" s="39" t="str">
        <v>equal to 2000</v>
      </c>
      <c r="D9" s="39" t="str">
        <v>more than 2000</v>
      </c>
      <c r="E9" s="39" t="str">
        <v>at least 2000</v>
      </c>
      <c r="F9" s="39" t="str">
        <v>below 2000</v>
      </c>
      <c r="G9" s="39" t="str">
        <v>at most 2000</v>
      </c>
      <c r="H9" s="39" t="str">
        <v>complement of 2000</v>
      </c>
    </row>
    <row r="10" spans="2:8" ht="15.75" x14ac:dyDescent="0.25">
      <c r="B10" s="229"/>
      <c r="C10" s="39" t="str">
        <v>same as 2000</v>
      </c>
      <c r="D10" s="39" t="str">
        <v>above 2000</v>
      </c>
      <c r="E10" s="39" t="str">
        <v>no less than 2000</v>
      </c>
      <c r="F10" s="39" t="str">
        <v>under 2000</v>
      </c>
      <c r="G10" s="39" t="str">
        <v>no more than 2000</v>
      </c>
      <c r="H10" s="39"/>
    </row>
    <row r="11" spans="2:8" ht="15.75" x14ac:dyDescent="0.25">
      <c r="B11" s="230"/>
      <c r="C11" s="39"/>
      <c r="D11" s="39"/>
      <c r="E11" s="39" t="str">
        <f>$C$14&amp;" "&amp;SUBSTITUTE(E6,"X ","")</f>
        <v>2000 or more</v>
      </c>
      <c r="F11" s="39"/>
      <c r="G11" s="39" t="str">
        <f>$C$14&amp;" "&amp;SUBSTITUTE(G6,"X ","")</f>
        <v>2000 or less</v>
      </c>
      <c r="H11" s="39"/>
    </row>
    <row r="13" spans="2:8" ht="15.75" x14ac:dyDescent="0.25">
      <c r="C13" s="30" t="s">
        <v>83</v>
      </c>
    </row>
    <row r="14" spans="2:8" ht="15.75" x14ac:dyDescent="0.25">
      <c r="C14" s="31">
        <v>2000</v>
      </c>
    </row>
    <row r="16" spans="2:8" x14ac:dyDescent="0.25">
      <c r="B16" s="44" t="s">
        <v>295</v>
      </c>
      <c r="C16" s="45"/>
      <c r="D16" s="45"/>
      <c r="E16" s="45"/>
      <c r="F16" s="45"/>
      <c r="G16" s="45"/>
      <c r="H16" s="46"/>
    </row>
    <row r="17" spans="2:8" x14ac:dyDescent="0.25">
      <c r="B17" s="49"/>
      <c r="G17" s="52"/>
      <c r="H17" s="53"/>
    </row>
    <row r="18" spans="2:8" x14ac:dyDescent="0.25">
      <c r="B18" s="47"/>
      <c r="G18" s="18" t="s">
        <v>296</v>
      </c>
      <c r="H18" s="18" t="s">
        <v>274</v>
      </c>
    </row>
    <row r="19" spans="2:8" x14ac:dyDescent="0.25">
      <c r="B19" s="47"/>
      <c r="C19" s="72" t="s">
        <v>300</v>
      </c>
      <c r="D19" s="18" t="str">
        <f>"Count Sales "&amp;C20</f>
        <v>Count Sales &gt;=2000</v>
      </c>
      <c r="E19" s="15" t="s">
        <v>302</v>
      </c>
      <c r="G19" s="10" t="s">
        <v>297</v>
      </c>
      <c r="H19" s="10">
        <v>2150</v>
      </c>
    </row>
    <row r="20" spans="2:8" x14ac:dyDescent="0.25">
      <c r="B20" s="47"/>
      <c r="C20" s="10" t="s">
        <v>301</v>
      </c>
      <c r="D20" s="17">
        <f>COUNTIFS(H19:H22,C20)</f>
        <v>2</v>
      </c>
      <c r="E20" t="str" cm="1">
        <f t="array" aca="1" ref="E20:E21" ca="1">ShowFormulas(D20:D21)</f>
        <v>D20: =COUNTIFS(H19:H22,C20)</v>
      </c>
      <c r="G20" s="10" t="s">
        <v>299</v>
      </c>
      <c r="H20" s="10">
        <v>125</v>
      </c>
    </row>
    <row r="21" spans="2:8" x14ac:dyDescent="0.25">
      <c r="B21" s="47" t="s">
        <v>399</v>
      </c>
      <c r="C21" s="10">
        <v>2000</v>
      </c>
      <c r="D21" s="17">
        <f>COUNTIFS(H19:H22,"&gt;="&amp;C21)</f>
        <v>2</v>
      </c>
      <c r="E21" t="str">
        <f ca="1"/>
        <v>D21: =COUNTIFS(H19:H22,"&gt;="&amp;C21)</v>
      </c>
      <c r="G21" s="10" t="s">
        <v>297</v>
      </c>
      <c r="H21" s="10">
        <v>95</v>
      </c>
    </row>
    <row r="22" spans="2:8" x14ac:dyDescent="0.25">
      <c r="B22" s="58"/>
      <c r="C22" s="52"/>
      <c r="D22" s="52"/>
      <c r="E22" s="52"/>
      <c r="F22" s="52"/>
      <c r="G22" s="10" t="s">
        <v>298</v>
      </c>
      <c r="H22" s="10">
        <v>2200</v>
      </c>
    </row>
    <row r="24" spans="2:8" x14ac:dyDescent="0.25">
      <c r="B24" s="44" t="s">
        <v>765</v>
      </c>
      <c r="C24" s="45"/>
      <c r="D24" s="45"/>
      <c r="E24" s="45"/>
      <c r="F24" s="45"/>
      <c r="G24" s="45"/>
      <c r="H24" s="46"/>
    </row>
    <row r="25" spans="2:8" x14ac:dyDescent="0.25">
      <c r="B25" s="49"/>
      <c r="G25" s="52"/>
      <c r="H25" s="53"/>
    </row>
    <row r="26" spans="2:8" x14ac:dyDescent="0.25">
      <c r="B26" s="72" t="s">
        <v>296</v>
      </c>
      <c r="C26" s="72" t="s">
        <v>300</v>
      </c>
      <c r="D26" s="18" t="s">
        <v>764</v>
      </c>
      <c r="E26" s="15" t="s">
        <v>302</v>
      </c>
      <c r="G26" s="18" t="s">
        <v>296</v>
      </c>
      <c r="H26" s="18" t="s">
        <v>274</v>
      </c>
    </row>
    <row r="27" spans="2:8" x14ac:dyDescent="0.25">
      <c r="B27" s="10" t="s">
        <v>297</v>
      </c>
      <c r="C27" s="10">
        <v>2000</v>
      </c>
      <c r="D27" s="17" t="b">
        <f>AND(G27=B27,H27&gt;=C27)</f>
        <v>1</v>
      </c>
      <c r="E27" t="str" cm="1">
        <f t="array" aca="1" ref="E27" ca="1">ShowFormulas(D27)</f>
        <v>D27: =AND(G27=B27,H27&gt;=C27)</v>
      </c>
      <c r="G27" s="10" t="s">
        <v>297</v>
      </c>
      <c r="H27" s="10">
        <v>2150</v>
      </c>
    </row>
    <row r="28" spans="2:8" x14ac:dyDescent="0.25">
      <c r="B28" s="47"/>
      <c r="D28" s="89" t="str">
        <f>"Show Records  &gt;="&amp;C21</f>
        <v>Show Records  &gt;=2000</v>
      </c>
      <c r="E28" t="str" cm="1">
        <f t="array" aca="1" ref="E28" ca="1">ShowFormulas(D29)</f>
        <v>D29: =FILTER(G27:H30,H27:H30&gt;=C21)</v>
      </c>
      <c r="G28" s="10" t="s">
        <v>299</v>
      </c>
      <c r="H28" s="10">
        <v>125</v>
      </c>
    </row>
    <row r="29" spans="2:8" x14ac:dyDescent="0.25">
      <c r="B29" s="47"/>
      <c r="D29" s="17" t="str" cm="1">
        <f t="array" ref="D29:E30">_xlfn._xlws.FILTER(G27:H30,H27:H30&gt;=C21)</f>
        <v>Quad</v>
      </c>
      <c r="E29" s="17">
        <v>2150</v>
      </c>
      <c r="G29" s="10" t="s">
        <v>297</v>
      </c>
      <c r="H29" s="10">
        <v>95</v>
      </c>
    </row>
    <row r="30" spans="2:8" x14ac:dyDescent="0.25">
      <c r="B30" s="47"/>
      <c r="D30" s="17" t="str">
        <v>Sunshine</v>
      </c>
      <c r="E30" s="17">
        <v>2200</v>
      </c>
      <c r="G30" s="10" t="s">
        <v>298</v>
      </c>
      <c r="H30" s="10">
        <v>2200</v>
      </c>
    </row>
    <row r="31" spans="2:8" x14ac:dyDescent="0.25">
      <c r="B31" s="58"/>
      <c r="C31" s="52"/>
      <c r="D31" s="52"/>
      <c r="E31" s="52"/>
      <c r="F31" s="52"/>
      <c r="G31" s="52"/>
      <c r="H31" s="53"/>
    </row>
  </sheetData>
  <mergeCells count="2">
    <mergeCell ref="B3:B6"/>
    <mergeCell ref="B8:B11"/>
  </mergeCells>
  <phoneticPr fontId="12" type="noConversion"/>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DC36-D890-4064-81BD-D87432195E89}">
  <sheetPr>
    <tabColor rgb="FF0000FF"/>
  </sheetPr>
  <dimension ref="B1:G16"/>
  <sheetViews>
    <sheetView zoomScale="145" zoomScaleNormal="145" workbookViewId="0"/>
  </sheetViews>
  <sheetFormatPr defaultColWidth="15.7109375" defaultRowHeight="15" customHeight="1" x14ac:dyDescent="0.25"/>
  <cols>
    <col min="1" max="1" width="1.28515625" customWidth="1"/>
    <col min="5" max="5" width="1.28515625" customWidth="1"/>
    <col min="6" max="6" width="14.7109375" bestFit="1" customWidth="1"/>
    <col min="7" max="7" width="10.7109375" bestFit="1" customWidth="1"/>
  </cols>
  <sheetData>
    <row r="1" spans="2:7" ht="6.75" customHeight="1" x14ac:dyDescent="0.25"/>
    <row r="2" spans="2:7" ht="15" customHeight="1" x14ac:dyDescent="0.25">
      <c r="B2" t="s">
        <v>562</v>
      </c>
    </row>
    <row r="3" spans="2:7" ht="15" customHeight="1" x14ac:dyDescent="0.25">
      <c r="B3" t="str">
        <f>"Sales must be for the "&amp;F6&amp;" "&amp;F7&amp;" AND the "&amp;G6&amp;" "&amp;G7&amp;"."</f>
        <v>Sales must be for the Customer Whole Foods AND the Product Apples.</v>
      </c>
    </row>
    <row r="4" spans="2:7" ht="15" customHeight="1" x14ac:dyDescent="0.25">
      <c r="B4" t="s">
        <v>563</v>
      </c>
    </row>
    <row r="6" spans="2:7" ht="15" customHeight="1" x14ac:dyDescent="0.25">
      <c r="B6" s="16" t="s">
        <v>251</v>
      </c>
      <c r="C6" s="16" t="s">
        <v>296</v>
      </c>
      <c r="D6" s="16" t="s">
        <v>274</v>
      </c>
      <c r="F6" s="96" t="s">
        <v>251</v>
      </c>
      <c r="G6" s="96" t="s">
        <v>296</v>
      </c>
    </row>
    <row r="7" spans="2:7" ht="15" customHeight="1" x14ac:dyDescent="0.25">
      <c r="B7" s="10" t="s">
        <v>276</v>
      </c>
      <c r="C7" s="10" t="s">
        <v>277</v>
      </c>
      <c r="D7" s="10">
        <v>1533.89</v>
      </c>
      <c r="F7" s="10" t="s">
        <v>276</v>
      </c>
      <c r="G7" s="10" t="s">
        <v>277</v>
      </c>
    </row>
    <row r="8" spans="2:7" ht="15" customHeight="1" x14ac:dyDescent="0.25">
      <c r="B8" s="10" t="s">
        <v>276</v>
      </c>
      <c r="C8" s="10" t="s">
        <v>278</v>
      </c>
      <c r="D8" s="10">
        <v>690.16</v>
      </c>
    </row>
    <row r="9" spans="2:7" ht="15" customHeight="1" x14ac:dyDescent="0.25">
      <c r="B9" s="10" t="s">
        <v>279</v>
      </c>
      <c r="C9" s="10" t="s">
        <v>278</v>
      </c>
      <c r="D9" s="10">
        <v>1029.52</v>
      </c>
      <c r="F9" s="15" t="s">
        <v>564</v>
      </c>
    </row>
    <row r="10" spans="2:7" ht="15" customHeight="1" x14ac:dyDescent="0.25">
      <c r="B10" s="10" t="s">
        <v>276</v>
      </c>
      <c r="C10" s="10" t="s">
        <v>277</v>
      </c>
      <c r="D10" s="10">
        <v>642.89</v>
      </c>
      <c r="F10" s="17"/>
      <c r="G10" t="s">
        <v>565</v>
      </c>
    </row>
    <row r="11" spans="2:7" ht="15" customHeight="1" x14ac:dyDescent="0.25">
      <c r="B11" s="10" t="s">
        <v>279</v>
      </c>
      <c r="C11" s="10" t="s">
        <v>278</v>
      </c>
      <c r="D11" s="10">
        <v>883.31</v>
      </c>
      <c r="F11" s="17"/>
      <c r="G11" t="s">
        <v>566</v>
      </c>
    </row>
    <row r="12" spans="2:7" ht="15" customHeight="1" x14ac:dyDescent="0.25">
      <c r="B12" s="10" t="s">
        <v>276</v>
      </c>
      <c r="C12" s="10" t="s">
        <v>278</v>
      </c>
      <c r="D12" s="10">
        <v>528.14</v>
      </c>
      <c r="F12" s="17"/>
      <c r="G12" t="s">
        <v>567</v>
      </c>
    </row>
    <row r="13" spans="2:7" ht="15" customHeight="1" x14ac:dyDescent="0.25">
      <c r="B13" s="10" t="s">
        <v>279</v>
      </c>
      <c r="C13" s="10" t="s">
        <v>277</v>
      </c>
      <c r="D13" s="10">
        <v>771.07</v>
      </c>
      <c r="F13" s="17"/>
      <c r="G13" t="s">
        <v>568</v>
      </c>
    </row>
    <row r="14" spans="2:7" ht="15" customHeight="1" x14ac:dyDescent="0.25">
      <c r="B14" s="10" t="s">
        <v>279</v>
      </c>
      <c r="C14" s="10" t="s">
        <v>278</v>
      </c>
      <c r="D14" s="10">
        <v>1033.92</v>
      </c>
    </row>
    <row r="15" spans="2:7" ht="15" customHeight="1" x14ac:dyDescent="0.25">
      <c r="B15" s="10" t="s">
        <v>279</v>
      </c>
      <c r="C15" s="10" t="s">
        <v>278</v>
      </c>
      <c r="D15" s="10">
        <v>290.43</v>
      </c>
    </row>
    <row r="16" spans="2:7" ht="15" customHeight="1" x14ac:dyDescent="0.25">
      <c r="B16" s="10" t="s">
        <v>276</v>
      </c>
      <c r="C16" s="10" t="s">
        <v>277</v>
      </c>
      <c r="D16" s="10">
        <v>1756.26</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AC00-0777-4677-808E-382394A388F4}">
  <sheetPr>
    <tabColor rgb="FFFF0000"/>
  </sheetPr>
  <dimension ref="B1:H16"/>
  <sheetViews>
    <sheetView zoomScale="145" zoomScaleNormal="145" workbookViewId="0"/>
  </sheetViews>
  <sheetFormatPr defaultColWidth="15.7109375" defaultRowHeight="15" customHeight="1" x14ac:dyDescent="0.25"/>
  <cols>
    <col min="1" max="1" width="1.28515625" customWidth="1"/>
    <col min="5" max="5" width="1.28515625" customWidth="1"/>
    <col min="6" max="6" width="14.7109375" bestFit="1" customWidth="1"/>
    <col min="7" max="7" width="10.7109375" bestFit="1" customWidth="1"/>
  </cols>
  <sheetData>
    <row r="1" spans="2:8" ht="6.75" customHeight="1" x14ac:dyDescent="0.25"/>
    <row r="2" spans="2:8" ht="15" customHeight="1" x14ac:dyDescent="0.25">
      <c r="B2" t="s">
        <v>562</v>
      </c>
    </row>
    <row r="3" spans="2:8" ht="15" customHeight="1" x14ac:dyDescent="0.25">
      <c r="B3" t="str">
        <f>"Sales must be for the "&amp;F6&amp;" "&amp;F7&amp;" AND the "&amp;G6&amp;" "&amp;G7&amp;"."</f>
        <v>Sales must be for the Customer Whole Foods AND the Product Apples.</v>
      </c>
    </row>
    <row r="4" spans="2:8" ht="15" customHeight="1" x14ac:dyDescent="0.25">
      <c r="B4" t="s">
        <v>563</v>
      </c>
    </row>
    <row r="6" spans="2:8" ht="15" customHeight="1" x14ac:dyDescent="0.25">
      <c r="B6" s="16" t="s">
        <v>251</v>
      </c>
      <c r="C6" s="16" t="s">
        <v>296</v>
      </c>
      <c r="D6" s="16" t="s">
        <v>274</v>
      </c>
      <c r="F6" s="96" t="s">
        <v>251</v>
      </c>
      <c r="G6" s="96" t="s">
        <v>296</v>
      </c>
    </row>
    <row r="7" spans="2:8" ht="15" customHeight="1" x14ac:dyDescent="0.25">
      <c r="B7" s="10" t="s">
        <v>276</v>
      </c>
      <c r="C7" s="10" t="s">
        <v>277</v>
      </c>
      <c r="D7" s="10">
        <v>1533.89</v>
      </c>
      <c r="F7" s="10" t="s">
        <v>276</v>
      </c>
      <c r="G7" s="10" t="s">
        <v>277</v>
      </c>
    </row>
    <row r="8" spans="2:8" ht="15" customHeight="1" x14ac:dyDescent="0.25">
      <c r="B8" s="10" t="s">
        <v>276</v>
      </c>
      <c r="C8" s="10" t="s">
        <v>278</v>
      </c>
      <c r="D8" s="10">
        <v>690.16</v>
      </c>
    </row>
    <row r="9" spans="2:8" ht="15" customHeight="1" x14ac:dyDescent="0.25">
      <c r="B9" s="10" t="s">
        <v>279</v>
      </c>
      <c r="C9" s="10" t="s">
        <v>278</v>
      </c>
      <c r="D9" s="10">
        <v>1029.52</v>
      </c>
      <c r="F9" s="15" t="s">
        <v>564</v>
      </c>
      <c r="H9" s="15" t="s">
        <v>569</v>
      </c>
    </row>
    <row r="10" spans="2:8" ht="15" customHeight="1" x14ac:dyDescent="0.25">
      <c r="B10" s="10" t="s">
        <v>276</v>
      </c>
      <c r="C10" s="10" t="s">
        <v>277</v>
      </c>
      <c r="D10" s="10">
        <v>642.89</v>
      </c>
      <c r="F10" s="17">
        <f>SUMIFS(D7:D16,B7:B16,F7,C7:C16,G7)</f>
        <v>3933.04</v>
      </c>
      <c r="G10" t="s">
        <v>565</v>
      </c>
      <c r="H10" t="str">
        <f ca="1">_xlfn.IFNA(_xlfn.FORMULATEXT(F10),"")</f>
        <v>=SUMIFS(D7:D16,B7:B16,F7,C7:C16,G7)</v>
      </c>
    </row>
    <row r="11" spans="2:8" ht="15" customHeight="1" x14ac:dyDescent="0.25">
      <c r="B11" s="10" t="s">
        <v>279</v>
      </c>
      <c r="C11" s="10" t="s">
        <v>278</v>
      </c>
      <c r="D11" s="10">
        <v>883.31</v>
      </c>
      <c r="F11" s="17">
        <f>COUNTIFS(B7:B16,F7,C7:C16,G7)</f>
        <v>3</v>
      </c>
      <c r="G11" t="s">
        <v>566</v>
      </c>
      <c r="H11" t="str">
        <f t="shared" ref="H11:H13" ca="1" si="0">_xlfn.IFNA(_xlfn.FORMULATEXT(F11),"")</f>
        <v>=COUNTIFS(B7:B16,F7,C7:C16,G7)</v>
      </c>
    </row>
    <row r="12" spans="2:8" ht="15" customHeight="1" x14ac:dyDescent="0.25">
      <c r="B12" s="10" t="s">
        <v>276</v>
      </c>
      <c r="C12" s="10" t="s">
        <v>278</v>
      </c>
      <c r="D12" s="10">
        <v>528.14</v>
      </c>
      <c r="F12" s="17">
        <f>AVERAGEIFS(D7:D16,B7:B16,F7,C7:C16,G7)</f>
        <v>1311.0133333333333</v>
      </c>
      <c r="G12" t="s">
        <v>567</v>
      </c>
      <c r="H12" t="str">
        <f t="shared" ca="1" si="0"/>
        <v>=AVERAGEIFS(D7:D16,B7:B16,F7,C7:C16,G7)</v>
      </c>
    </row>
    <row r="13" spans="2:8" ht="15" customHeight="1" x14ac:dyDescent="0.25">
      <c r="B13" s="10" t="s">
        <v>279</v>
      </c>
      <c r="C13" s="10" t="s">
        <v>277</v>
      </c>
      <c r="D13" s="10">
        <v>771.07</v>
      </c>
      <c r="F13" s="17">
        <f>_xlfn.MAXIFS(D7:D16,B7:B16,F7,C7:C16,G7)</f>
        <v>1756.26</v>
      </c>
      <c r="G13" t="s">
        <v>568</v>
      </c>
      <c r="H13" t="str">
        <f t="shared" ca="1" si="0"/>
        <v>=MAXIFS(D7:D16,B7:B16,F7,C7:C16,G7)</v>
      </c>
    </row>
    <row r="14" spans="2:8" ht="15" customHeight="1" x14ac:dyDescent="0.25">
      <c r="B14" s="10" t="s">
        <v>279</v>
      </c>
      <c r="C14" s="10" t="s">
        <v>278</v>
      </c>
      <c r="D14" s="10">
        <v>1033.92</v>
      </c>
      <c r="H14" t="s">
        <v>570</v>
      </c>
    </row>
    <row r="15" spans="2:8" ht="15" customHeight="1" x14ac:dyDescent="0.25">
      <c r="B15" s="10" t="s">
        <v>279</v>
      </c>
      <c r="C15" s="10" t="s">
        <v>278</v>
      </c>
      <c r="D15" s="10">
        <v>290.43</v>
      </c>
    </row>
    <row r="16" spans="2:8" ht="15" customHeight="1" x14ac:dyDescent="0.25">
      <c r="B16" s="10" t="s">
        <v>276</v>
      </c>
      <c r="C16" s="10" t="s">
        <v>277</v>
      </c>
      <c r="D16" s="10">
        <v>1756.26</v>
      </c>
    </row>
  </sheetData>
  <conditionalFormatting sqref="B7:D16">
    <cfRule type="expression" dxfId="6" priority="1">
      <formula>AND($B7=$F$7,$C7=$G$7)</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CAFF-BB9C-4A13-90D4-BF01B29943DD}">
  <sheetPr>
    <tabColor rgb="FF0000FF"/>
  </sheetPr>
  <dimension ref="B1:D18"/>
  <sheetViews>
    <sheetView zoomScale="160" zoomScaleNormal="160" workbookViewId="0"/>
  </sheetViews>
  <sheetFormatPr defaultColWidth="15.7109375" defaultRowHeight="15" customHeight="1" x14ac:dyDescent="0.25"/>
  <cols>
    <col min="1" max="1" width="1.28515625" customWidth="1"/>
    <col min="3" max="3" width="14.140625" customWidth="1"/>
    <col min="4" max="4" width="11.42578125" customWidth="1"/>
    <col min="5" max="5" width="7.42578125" customWidth="1"/>
    <col min="6" max="7" width="10.42578125" customWidth="1"/>
    <col min="8" max="8" width="11.85546875" customWidth="1"/>
    <col min="9" max="9" width="3.42578125" bestFit="1" customWidth="1"/>
    <col min="10" max="12" width="10.42578125" customWidth="1"/>
    <col min="13" max="13" width="3.42578125" bestFit="1" customWidth="1"/>
  </cols>
  <sheetData>
    <row r="1" spans="2:4" ht="6.75" customHeight="1" x14ac:dyDescent="0.25"/>
    <row r="2" spans="2:4" ht="15" customHeight="1" x14ac:dyDescent="0.25">
      <c r="B2" t="s">
        <v>571</v>
      </c>
    </row>
    <row r="3" spans="2:4" ht="15" customHeight="1" x14ac:dyDescent="0.25">
      <c r="B3" s="57" t="s">
        <v>572</v>
      </c>
    </row>
    <row r="4" spans="2:4" ht="15" customHeight="1" x14ac:dyDescent="0.25">
      <c r="B4" s="57" t="s">
        <v>573</v>
      </c>
    </row>
    <row r="5" spans="2:4" ht="15" customHeight="1" x14ac:dyDescent="0.25">
      <c r="B5" s="57" t="s">
        <v>574</v>
      </c>
    </row>
    <row r="6" spans="2:4" ht="15" customHeight="1" x14ac:dyDescent="0.25">
      <c r="B6" s="57" t="s">
        <v>575</v>
      </c>
    </row>
    <row r="8" spans="2:4" ht="15" customHeight="1" x14ac:dyDescent="0.25">
      <c r="B8" s="16" t="s">
        <v>251</v>
      </c>
      <c r="C8" s="16" t="s">
        <v>296</v>
      </c>
      <c r="D8" s="16" t="s">
        <v>274</v>
      </c>
    </row>
    <row r="9" spans="2:4" ht="15" customHeight="1" x14ac:dyDescent="0.25">
      <c r="B9" s="10" t="s">
        <v>276</v>
      </c>
      <c r="C9" s="10" t="s">
        <v>277</v>
      </c>
      <c r="D9" s="10">
        <v>533.89</v>
      </c>
    </row>
    <row r="10" spans="2:4" ht="15" customHeight="1" x14ac:dyDescent="0.25">
      <c r="B10" s="10" t="s">
        <v>276</v>
      </c>
      <c r="C10" s="10" t="s">
        <v>278</v>
      </c>
      <c r="D10" s="10">
        <v>690.16</v>
      </c>
    </row>
    <row r="11" spans="2:4" ht="15" customHeight="1" x14ac:dyDescent="0.25">
      <c r="B11" s="10" t="s">
        <v>279</v>
      </c>
      <c r="C11" s="10" t="s">
        <v>278</v>
      </c>
      <c r="D11" s="10">
        <v>29.52</v>
      </c>
    </row>
    <row r="12" spans="2:4" ht="15" customHeight="1" x14ac:dyDescent="0.25">
      <c r="B12" s="10" t="s">
        <v>276</v>
      </c>
      <c r="C12" s="10" t="s">
        <v>277</v>
      </c>
      <c r="D12" s="10">
        <v>642.89</v>
      </c>
    </row>
    <row r="13" spans="2:4" ht="15" customHeight="1" x14ac:dyDescent="0.25">
      <c r="B13" s="10" t="s">
        <v>279</v>
      </c>
      <c r="C13" s="10" t="s">
        <v>278</v>
      </c>
      <c r="D13" s="10">
        <v>883.31</v>
      </c>
    </row>
    <row r="14" spans="2:4" ht="15" customHeight="1" x14ac:dyDescent="0.25">
      <c r="B14" s="10" t="s">
        <v>276</v>
      </c>
      <c r="C14" s="10" t="s">
        <v>278</v>
      </c>
      <c r="D14" s="10">
        <v>528.14</v>
      </c>
    </row>
    <row r="15" spans="2:4" ht="15" customHeight="1" x14ac:dyDescent="0.25">
      <c r="B15" s="10" t="s">
        <v>279</v>
      </c>
      <c r="C15" s="10" t="s">
        <v>277</v>
      </c>
      <c r="D15" s="10">
        <v>771.07</v>
      </c>
    </row>
    <row r="16" spans="2:4" ht="15" customHeight="1" x14ac:dyDescent="0.25">
      <c r="B16" s="10" t="s">
        <v>279</v>
      </c>
      <c r="C16" s="10" t="s">
        <v>278</v>
      </c>
      <c r="D16" s="10">
        <v>33.92</v>
      </c>
    </row>
    <row r="17" spans="2:4" ht="15" customHeight="1" x14ac:dyDescent="0.25">
      <c r="B17" s="10" t="s">
        <v>279</v>
      </c>
      <c r="C17" s="10" t="s">
        <v>278</v>
      </c>
      <c r="D17" s="10">
        <v>290.43</v>
      </c>
    </row>
    <row r="18" spans="2:4" ht="15" customHeight="1" x14ac:dyDescent="0.25">
      <c r="B18" s="10" t="s">
        <v>276</v>
      </c>
      <c r="C18" s="10" t="s">
        <v>277</v>
      </c>
      <c r="D18" s="10">
        <v>756.26</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DA12-5390-4C33-A34F-A4D4009FEE01}">
  <sheetPr>
    <tabColor rgb="FFFF0000"/>
  </sheetPr>
  <dimension ref="B1:M34"/>
  <sheetViews>
    <sheetView zoomScaleNormal="100" workbookViewId="0"/>
  </sheetViews>
  <sheetFormatPr defaultColWidth="15.7109375" defaultRowHeight="15" customHeight="1" x14ac:dyDescent="0.25"/>
  <cols>
    <col min="1" max="1" width="1.28515625" customWidth="1"/>
    <col min="3" max="3" width="14.140625" customWidth="1"/>
    <col min="4" max="4" width="11.42578125" customWidth="1"/>
    <col min="5" max="5" width="1.28515625" customWidth="1"/>
    <col min="6" max="8" width="10.42578125" customWidth="1"/>
    <col min="9" max="14" width="13.85546875" customWidth="1"/>
    <col min="16" max="16" width="22.85546875" bestFit="1" customWidth="1"/>
  </cols>
  <sheetData>
    <row r="1" spans="2:8" ht="6.75" customHeight="1" x14ac:dyDescent="0.25"/>
    <row r="2" spans="2:8" ht="15" customHeight="1" x14ac:dyDescent="0.25">
      <c r="B2" t="s">
        <v>571</v>
      </c>
    </row>
    <row r="3" spans="2:8" ht="15" customHeight="1" x14ac:dyDescent="0.25">
      <c r="B3" s="59" t="str">
        <f>F19&amp;" up to but not including "&amp;G19</f>
        <v>0 up to but not including 250</v>
      </c>
    </row>
    <row r="4" spans="2:8" ht="15" customHeight="1" x14ac:dyDescent="0.25">
      <c r="B4" s="59" t="str">
        <f>F20&amp;" up to but not including "&amp;G20</f>
        <v>250 up to but not including 500</v>
      </c>
    </row>
    <row r="5" spans="2:8" ht="15" customHeight="1" x14ac:dyDescent="0.25">
      <c r="B5" s="59" t="str">
        <f>F21&amp;" up to but not including "&amp;G21</f>
        <v>500 up to but not including 750</v>
      </c>
    </row>
    <row r="6" spans="2:8" ht="15" customHeight="1" x14ac:dyDescent="0.25">
      <c r="B6" s="59" t="str">
        <f>F22&amp;" up to but not including "&amp;G22</f>
        <v>750 up to but not including 1000</v>
      </c>
      <c r="F6" t="str">
        <f ca="1">IF(_xlfn.ISFORMULA(H9)," Formula in cell "&amp;ADDRESS(ROW(H9),COLUMN(H9),4)&amp;": "&amp;_xlfn.FORMULATEXT(H9),"")</f>
        <v xml:space="preserve"> Formula in cell H9: =COUNTIFS(D9:D18,"&gt;="&amp;F9:F12,D9:D18,"&lt;"&amp;G9:G12)</v>
      </c>
    </row>
    <row r="8" spans="2:8" ht="15" customHeight="1" x14ac:dyDescent="0.25">
      <c r="B8" s="16" t="s">
        <v>251</v>
      </c>
      <c r="C8" s="16" t="s">
        <v>296</v>
      </c>
      <c r="D8" s="16" t="s">
        <v>274</v>
      </c>
      <c r="F8" s="16" t="s">
        <v>576</v>
      </c>
      <c r="G8" s="16" t="s">
        <v>577</v>
      </c>
      <c r="H8" s="16"/>
    </row>
    <row r="9" spans="2:8" ht="15" customHeight="1" x14ac:dyDescent="0.25">
      <c r="B9" s="10" t="s">
        <v>276</v>
      </c>
      <c r="C9" s="10" t="s">
        <v>277</v>
      </c>
      <c r="D9" s="10">
        <v>533.89</v>
      </c>
      <c r="F9" s="10">
        <v>0</v>
      </c>
      <c r="G9" s="10">
        <v>250</v>
      </c>
      <c r="H9" s="17" cm="1">
        <f t="array" ref="H9:H12">COUNTIFS(D9:D18,"&gt;="&amp;F9:F12,D9:D18,"&lt;"&amp;G9:G12)</f>
        <v>2</v>
      </c>
    </row>
    <row r="10" spans="2:8" ht="15" customHeight="1" x14ac:dyDescent="0.25">
      <c r="B10" s="10" t="s">
        <v>276</v>
      </c>
      <c r="C10" s="10" t="s">
        <v>278</v>
      </c>
      <c r="D10" s="10">
        <v>690.16</v>
      </c>
      <c r="F10" s="10">
        <v>250</v>
      </c>
      <c r="G10" s="10">
        <v>500</v>
      </c>
      <c r="H10" s="17">
        <v>1</v>
      </c>
    </row>
    <row r="11" spans="2:8" ht="15" customHeight="1" x14ac:dyDescent="0.25">
      <c r="B11" s="10" t="s">
        <v>279</v>
      </c>
      <c r="C11" s="10" t="s">
        <v>278</v>
      </c>
      <c r="D11" s="10">
        <v>29.52</v>
      </c>
      <c r="F11" s="10">
        <v>500</v>
      </c>
      <c r="G11" s="10">
        <v>750</v>
      </c>
      <c r="H11" s="17">
        <v>4</v>
      </c>
    </row>
    <row r="12" spans="2:8" ht="15" customHeight="1" x14ac:dyDescent="0.25">
      <c r="B12" s="10" t="s">
        <v>276</v>
      </c>
      <c r="C12" s="10" t="s">
        <v>277</v>
      </c>
      <c r="D12" s="10">
        <v>642.89</v>
      </c>
      <c r="F12" s="10">
        <v>750</v>
      </c>
      <c r="G12" s="10">
        <v>1000</v>
      </c>
      <c r="H12" s="17">
        <v>3</v>
      </c>
    </row>
    <row r="13" spans="2:8" ht="15" customHeight="1" x14ac:dyDescent="0.25">
      <c r="B13" s="10" t="s">
        <v>279</v>
      </c>
      <c r="C13" s="10" t="s">
        <v>278</v>
      </c>
      <c r="D13" s="10">
        <v>883.31</v>
      </c>
    </row>
    <row r="14" spans="2:8" ht="15" customHeight="1" x14ac:dyDescent="0.25">
      <c r="B14" s="10" t="s">
        <v>276</v>
      </c>
      <c r="C14" s="10" t="s">
        <v>278</v>
      </c>
      <c r="D14" s="10">
        <v>528.14</v>
      </c>
      <c r="G14" t="s">
        <v>578</v>
      </c>
    </row>
    <row r="15" spans="2:8" ht="15" customHeight="1" x14ac:dyDescent="0.25">
      <c r="B15" s="10" t="s">
        <v>279</v>
      </c>
      <c r="C15" s="10" t="s">
        <v>277</v>
      </c>
      <c r="D15" s="10">
        <v>771.07</v>
      </c>
    </row>
    <row r="16" spans="2:8" ht="15" customHeight="1" x14ac:dyDescent="0.25">
      <c r="B16" s="10" t="s">
        <v>279</v>
      </c>
      <c r="C16" s="10" t="s">
        <v>278</v>
      </c>
      <c r="D16" s="10">
        <v>33.92</v>
      </c>
      <c r="F16" t="str">
        <f ca="1">IF(_xlfn.ISFORMULA(H19)," Formula in cell "&amp;ADDRESS(ROW(H19),COLUMN(H19),4)&amp;": "&amp;_xlfn.FORMULATEXT(H19),"")</f>
        <v xml:space="preserve"> Formula in cell H19: =COUNTIFS(D9:D18,"&gt;="&amp;F19:F22,D9:D18,"&lt;"&amp;G19:G22)</v>
      </c>
    </row>
    <row r="17" spans="2:13" ht="15" customHeight="1" x14ac:dyDescent="0.25">
      <c r="B17" s="10" t="s">
        <v>279</v>
      </c>
      <c r="C17" s="10" t="s">
        <v>278</v>
      </c>
      <c r="D17" s="10">
        <v>290.43</v>
      </c>
    </row>
    <row r="18" spans="2:13" ht="15" customHeight="1" x14ac:dyDescent="0.25">
      <c r="B18" s="10" t="s">
        <v>276</v>
      </c>
      <c r="C18" s="10" t="s">
        <v>277</v>
      </c>
      <c r="D18" s="10">
        <v>756.26</v>
      </c>
      <c r="F18" s="16" t="s">
        <v>576</v>
      </c>
      <c r="G18" s="16" t="s">
        <v>577</v>
      </c>
      <c r="H18" s="16" t="s">
        <v>285</v>
      </c>
      <c r="L18" s="72" t="s">
        <v>579</v>
      </c>
      <c r="M18" s="10">
        <v>0</v>
      </c>
    </row>
    <row r="19" spans="2:13" ht="15" customHeight="1" x14ac:dyDescent="0.25">
      <c r="F19" s="70">
        <f>M18</f>
        <v>0</v>
      </c>
      <c r="G19" s="70">
        <f>F19+$M$19</f>
        <v>250</v>
      </c>
      <c r="H19" s="17" cm="1">
        <f t="array" ref="H19:H22">COUNTIFS(D9:D18,"&gt;="&amp;F19:F22,D9:D18,"&lt;"&amp;G19:G22)</f>
        <v>2</v>
      </c>
      <c r="L19" s="72" t="s">
        <v>580</v>
      </c>
      <c r="M19" s="10">
        <v>250</v>
      </c>
    </row>
    <row r="20" spans="2:13" ht="15" customHeight="1" x14ac:dyDescent="0.25">
      <c r="F20" s="70">
        <f>G19</f>
        <v>250</v>
      </c>
      <c r="G20" s="70">
        <f>F20+$M$19</f>
        <v>500</v>
      </c>
      <c r="H20" s="17">
        <v>1</v>
      </c>
    </row>
    <row r="21" spans="2:13" ht="15" customHeight="1" x14ac:dyDescent="0.25">
      <c r="F21" s="70">
        <f t="shared" ref="F21:F22" si="0">G20</f>
        <v>500</v>
      </c>
      <c r="G21" s="70">
        <f>F21+$M$19</f>
        <v>750</v>
      </c>
      <c r="H21" s="17">
        <v>4</v>
      </c>
      <c r="L21" s="18" t="s">
        <v>581</v>
      </c>
      <c r="M21" s="17">
        <f>MAX(D9:D18)</f>
        <v>883.31</v>
      </c>
    </row>
    <row r="22" spans="2:13" ht="15" customHeight="1" x14ac:dyDescent="0.25">
      <c r="F22" s="70">
        <f t="shared" si="0"/>
        <v>750</v>
      </c>
      <c r="G22" s="70">
        <f>F22+$M$19</f>
        <v>1000</v>
      </c>
      <c r="H22" s="17">
        <v>3</v>
      </c>
      <c r="L22" s="120" t="str">
        <f>"Round up to nearest "&amp;M19</f>
        <v>Round up to nearest 250</v>
      </c>
      <c r="M22" s="17">
        <f>_xlfn.CEILING.MATH(MAX(D9:D18),M19)</f>
        <v>1000</v>
      </c>
    </row>
    <row r="23" spans="2:13" ht="15" customHeight="1" x14ac:dyDescent="0.25">
      <c r="L23" s="120" t="s">
        <v>582</v>
      </c>
      <c r="M23" s="17">
        <f>M22/M19</f>
        <v>4</v>
      </c>
    </row>
    <row r="24" spans="2:13" ht="15" customHeight="1" x14ac:dyDescent="0.25">
      <c r="G24" t="s">
        <v>578</v>
      </c>
    </row>
    <row r="26" spans="2:13" ht="15" customHeight="1" x14ac:dyDescent="0.25">
      <c r="F26" t="str">
        <f ca="1">IF(_xlfn.ISFORMULA(F31)," Formula in cell "&amp;ADDRESS(ROW(F31),COLUMN(F31),4)&amp;": "&amp;_xlfn.FORMULATEXT(F31),"")</f>
        <v xml:space="preserve"> Formula in cell F31: =SEQUENCE(M23,,M18,M19)</v>
      </c>
    </row>
    <row r="27" spans="2:13" ht="15" customHeight="1" x14ac:dyDescent="0.25">
      <c r="F27" t="str">
        <f ca="1">IF(_xlfn.ISFORMULA(G31)," Formula in cell "&amp;ADDRESS(ROW(G31),COLUMN(G31),4)&amp;": "&amp;_xlfn.FORMULATEXT(G31),"")</f>
        <v xml:space="preserve"> Formula in cell G31: =SEQUENCE(M23,,M19,M19)</v>
      </c>
    </row>
    <row r="28" spans="2:13" ht="15" customHeight="1" x14ac:dyDescent="0.25">
      <c r="F28" t="str">
        <f ca="1">IF(_xlfn.ISFORMULA(H31)," Formula in cell "&amp;ADDRESS(ROW(H31),COLUMN(H31),4)&amp;": "&amp;_xlfn.FORMULATEXT(H31),"")</f>
        <v xml:space="preserve"> Formula in cell H31: =COUNTIFS(D9:D18,"&gt;="&amp;F31#,D9:D18,"&lt;"&amp;G31#)</v>
      </c>
    </row>
    <row r="30" spans="2:13" ht="15" customHeight="1" x14ac:dyDescent="0.25">
      <c r="F30" s="164" t="s">
        <v>576</v>
      </c>
      <c r="G30" s="164" t="s">
        <v>577</v>
      </c>
      <c r="H30" s="164" t="s">
        <v>285</v>
      </c>
    </row>
    <row r="31" spans="2:13" ht="15" customHeight="1" x14ac:dyDescent="0.25">
      <c r="F31" cm="1">
        <f t="array" ref="F31:F34">_xlfn.SEQUENCE(M23,,M18,M19)</f>
        <v>0</v>
      </c>
      <c r="G31" cm="1">
        <f t="array" ref="G31:G34">_xlfn.SEQUENCE(M23,,M19,M19)</f>
        <v>250</v>
      </c>
      <c r="H31" cm="1">
        <f t="array" ref="H31:H34">COUNTIFS(D9:D18,"&gt;="&amp;_xlfn.ANCHORARRAY(F31),D9:D18,"&lt;"&amp;_xlfn.ANCHORARRAY(G31))</f>
        <v>2</v>
      </c>
    </row>
    <row r="32" spans="2:13" ht="15" customHeight="1" x14ac:dyDescent="0.25">
      <c r="F32">
        <v>250</v>
      </c>
      <c r="G32">
        <v>500</v>
      </c>
      <c r="H32">
        <v>1</v>
      </c>
    </row>
    <row r="33" spans="6:8" ht="15" customHeight="1" x14ac:dyDescent="0.25">
      <c r="F33">
        <v>500</v>
      </c>
      <c r="G33">
        <v>750</v>
      </c>
      <c r="H33">
        <v>4</v>
      </c>
    </row>
    <row r="34" spans="6:8" ht="15" customHeight="1" x14ac:dyDescent="0.25">
      <c r="F34">
        <v>750</v>
      </c>
      <c r="G34">
        <v>1000</v>
      </c>
      <c r="H34">
        <v>3</v>
      </c>
    </row>
  </sheetData>
  <conditionalFormatting sqref="F31:G35">
    <cfRule type="expression" dxfId="5" priority="2">
      <formula>F31&lt;&gt;""</formula>
    </cfRule>
  </conditionalFormatting>
  <conditionalFormatting sqref="H31:H38">
    <cfRule type="expression" dxfId="4" priority="1">
      <formula>H31&lt;&gt;""</formula>
    </cfRule>
  </conditionalFormatting>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61CF-1430-4B8D-9EC9-DC1674D8D9DD}">
  <sheetPr>
    <tabColor rgb="FF0000FF"/>
  </sheetPr>
  <dimension ref="B2:D14"/>
  <sheetViews>
    <sheetView zoomScale="160" zoomScaleNormal="160" workbookViewId="0"/>
  </sheetViews>
  <sheetFormatPr defaultRowHeight="15" x14ac:dyDescent="0.25"/>
  <cols>
    <col min="1" max="1" width="3.28515625" customWidth="1"/>
    <col min="2" max="2" width="21.7109375" customWidth="1"/>
    <col min="3" max="3" width="10.85546875" bestFit="1" customWidth="1"/>
    <col min="4" max="4" width="9.5703125" bestFit="1" customWidth="1"/>
  </cols>
  <sheetData>
    <row r="2" spans="2:4" x14ac:dyDescent="0.25">
      <c r="B2" t="s">
        <v>757</v>
      </c>
    </row>
    <row r="4" spans="2:4" x14ac:dyDescent="0.25">
      <c r="B4" s="74" t="s">
        <v>251</v>
      </c>
      <c r="C4" s="75" t="s">
        <v>296</v>
      </c>
      <c r="D4" s="90" t="s">
        <v>274</v>
      </c>
    </row>
    <row r="5" spans="2:4" x14ac:dyDescent="0.25">
      <c r="B5" s="7" t="s">
        <v>221</v>
      </c>
      <c r="C5" s="10" t="s">
        <v>297</v>
      </c>
      <c r="D5" s="20">
        <v>45</v>
      </c>
    </row>
    <row r="6" spans="2:4" x14ac:dyDescent="0.25">
      <c r="B6" s="7" t="s">
        <v>223</v>
      </c>
      <c r="C6" s="10" t="s">
        <v>755</v>
      </c>
      <c r="D6" s="20">
        <v>135</v>
      </c>
    </row>
    <row r="7" spans="2:4" x14ac:dyDescent="0.25">
      <c r="B7" s="7" t="s">
        <v>225</v>
      </c>
      <c r="C7" s="10" t="s">
        <v>756</v>
      </c>
      <c r="D7" s="20">
        <v>45</v>
      </c>
    </row>
    <row r="8" spans="2:4" x14ac:dyDescent="0.25">
      <c r="B8" s="7" t="s">
        <v>226</v>
      </c>
      <c r="C8" s="10" t="s">
        <v>297</v>
      </c>
      <c r="D8" s="20">
        <v>90</v>
      </c>
    </row>
    <row r="9" spans="2:4" x14ac:dyDescent="0.25">
      <c r="B9" s="7" t="s">
        <v>227</v>
      </c>
      <c r="C9" s="10" t="s">
        <v>756</v>
      </c>
      <c r="D9" s="20">
        <v>23</v>
      </c>
    </row>
    <row r="10" spans="2:4" x14ac:dyDescent="0.25">
      <c r="B10" s="7" t="s">
        <v>45</v>
      </c>
      <c r="C10" s="10" t="s">
        <v>756</v>
      </c>
      <c r="D10" s="20">
        <v>45</v>
      </c>
    </row>
    <row r="11" spans="2:4" x14ac:dyDescent="0.25">
      <c r="B11" s="7" t="s">
        <v>47</v>
      </c>
      <c r="C11" s="10" t="s">
        <v>297</v>
      </c>
      <c r="D11" s="20">
        <v>70</v>
      </c>
    </row>
    <row r="12" spans="2:4" x14ac:dyDescent="0.25">
      <c r="B12" s="7" t="s">
        <v>49</v>
      </c>
      <c r="C12" s="10" t="s">
        <v>755</v>
      </c>
      <c r="D12" s="20">
        <v>40</v>
      </c>
    </row>
    <row r="13" spans="2:4" x14ac:dyDescent="0.25">
      <c r="B13" s="7" t="s">
        <v>50</v>
      </c>
      <c r="C13" s="10" t="s">
        <v>755</v>
      </c>
      <c r="D13" s="20">
        <v>60</v>
      </c>
    </row>
    <row r="14" spans="2:4" x14ac:dyDescent="0.25">
      <c r="B14" s="46" t="s">
        <v>228</v>
      </c>
      <c r="C14" s="80" t="s">
        <v>297</v>
      </c>
      <c r="D14" s="92">
        <v>75</v>
      </c>
    </row>
  </sheetData>
  <pageMargins left="0.7" right="0.7" top="0.75" bottom="0.75" header="0.3" footer="0.3"/>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671-0866-4279-9B87-0AB526F00816}">
  <sheetPr>
    <tabColor rgb="FFFF0000"/>
  </sheetPr>
  <dimension ref="B2:G22"/>
  <sheetViews>
    <sheetView zoomScale="160" zoomScaleNormal="160" workbookViewId="0"/>
  </sheetViews>
  <sheetFormatPr defaultRowHeight="15" x14ac:dyDescent="0.25"/>
  <cols>
    <col min="1" max="1" width="3.28515625" customWidth="1"/>
    <col min="2" max="2" width="21.7109375" customWidth="1"/>
    <col min="3" max="3" width="10.85546875" bestFit="1" customWidth="1"/>
    <col min="4" max="4" width="9.5703125" bestFit="1" customWidth="1"/>
    <col min="6" max="6" width="10.140625" bestFit="1" customWidth="1"/>
    <col min="7" max="7" width="18.5703125" bestFit="1" customWidth="1"/>
  </cols>
  <sheetData>
    <row r="2" spans="2:7" x14ac:dyDescent="0.25">
      <c r="B2" t="s">
        <v>757</v>
      </c>
    </row>
    <row r="4" spans="2:7" x14ac:dyDescent="0.25">
      <c r="B4" s="74" t="s">
        <v>251</v>
      </c>
      <c r="C4" s="75" t="s">
        <v>296</v>
      </c>
      <c r="D4" s="90" t="s">
        <v>274</v>
      </c>
      <c r="F4" s="68" t="s">
        <v>296</v>
      </c>
      <c r="G4" t="s">
        <v>758</v>
      </c>
    </row>
    <row r="5" spans="2:7" x14ac:dyDescent="0.25">
      <c r="B5" s="7" t="s">
        <v>221</v>
      </c>
      <c r="C5" s="10" t="s">
        <v>297</v>
      </c>
      <c r="D5" s="20">
        <v>45</v>
      </c>
      <c r="F5" t="s">
        <v>756</v>
      </c>
      <c r="G5" s="82">
        <v>37.666666666666664</v>
      </c>
    </row>
    <row r="6" spans="2:7" x14ac:dyDescent="0.25">
      <c r="B6" s="7" t="s">
        <v>223</v>
      </c>
      <c r="C6" s="10" t="s">
        <v>755</v>
      </c>
      <c r="D6" s="20">
        <v>135</v>
      </c>
      <c r="F6" t="s">
        <v>297</v>
      </c>
      <c r="G6" s="82">
        <v>70</v>
      </c>
    </row>
    <row r="7" spans="2:7" x14ac:dyDescent="0.25">
      <c r="B7" s="7" t="s">
        <v>225</v>
      </c>
      <c r="C7" s="10" t="s">
        <v>756</v>
      </c>
      <c r="D7" s="20">
        <v>45</v>
      </c>
      <c r="F7" t="s">
        <v>755</v>
      </c>
      <c r="G7" s="82">
        <v>78.333333333333329</v>
      </c>
    </row>
    <row r="8" spans="2:7" x14ac:dyDescent="0.25">
      <c r="B8" s="7" t="s">
        <v>226</v>
      </c>
      <c r="C8" s="10" t="s">
        <v>297</v>
      </c>
      <c r="D8" s="20">
        <v>90</v>
      </c>
      <c r="F8" t="s">
        <v>237</v>
      </c>
      <c r="G8" s="82">
        <v>62.8</v>
      </c>
    </row>
    <row r="9" spans="2:7" x14ac:dyDescent="0.25">
      <c r="B9" s="7" t="s">
        <v>227</v>
      </c>
      <c r="C9" s="10" t="s">
        <v>756</v>
      </c>
      <c r="D9" s="20">
        <v>23</v>
      </c>
    </row>
    <row r="10" spans="2:7" x14ac:dyDescent="0.25">
      <c r="B10" s="7" t="s">
        <v>45</v>
      </c>
      <c r="C10" s="10" t="s">
        <v>756</v>
      </c>
      <c r="D10" s="20">
        <v>45</v>
      </c>
    </row>
    <row r="11" spans="2:7" x14ac:dyDescent="0.25">
      <c r="B11" s="7" t="s">
        <v>47</v>
      </c>
      <c r="C11" s="10" t="s">
        <v>297</v>
      </c>
      <c r="D11" s="20">
        <v>70</v>
      </c>
      <c r="F11" s="188" t="s">
        <v>296</v>
      </c>
      <c r="G11" s="188" t="s">
        <v>758</v>
      </c>
    </row>
    <row r="12" spans="2:7" x14ac:dyDescent="0.25">
      <c r="B12" s="7" t="s">
        <v>49</v>
      </c>
      <c r="C12" s="10" t="s">
        <v>755</v>
      </c>
      <c r="D12" s="20">
        <v>40</v>
      </c>
      <c r="F12" s="70" t="str" cm="1">
        <f t="array" ref="F12:F14">_xlfn._xlws.SORT(_xlfn.UNIQUE(HWProblem08Answer[Product]))</f>
        <v>Aspen</v>
      </c>
      <c r="G12" s="113" cm="1">
        <f t="array" ref="G12:G14">AVERAGEIFS(HWProblem08Answer[Sales],HWProblem08Answer[Product],_xlfn.ANCHORARRAY(F12))</f>
        <v>37.666666666666664</v>
      </c>
    </row>
    <row r="13" spans="2:7" x14ac:dyDescent="0.25">
      <c r="B13" s="7" t="s">
        <v>50</v>
      </c>
      <c r="C13" s="10" t="s">
        <v>755</v>
      </c>
      <c r="D13" s="20">
        <v>60</v>
      </c>
      <c r="F13" s="70" t="str">
        <v>Quad</v>
      </c>
      <c r="G13" s="113">
        <v>70</v>
      </c>
    </row>
    <row r="14" spans="2:7" x14ac:dyDescent="0.25">
      <c r="B14" s="46" t="s">
        <v>228</v>
      </c>
      <c r="C14" s="80" t="s">
        <v>297</v>
      </c>
      <c r="D14" s="92">
        <v>75</v>
      </c>
      <c r="F14" s="70" t="str">
        <v>Sunset</v>
      </c>
      <c r="G14" s="113">
        <v>78.333333333333329</v>
      </c>
    </row>
    <row r="15" spans="2:7" ht="15.75" thickBot="1" x14ac:dyDescent="0.3">
      <c r="F15" s="189" t="s">
        <v>239</v>
      </c>
      <c r="G15" s="190">
        <f>AVERAGE(HWProblem08Answer[Sales])</f>
        <v>62.8</v>
      </c>
    </row>
    <row r="16" spans="2:7" ht="15.75" thickTop="1" x14ac:dyDescent="0.25"/>
    <row r="18" spans="6:7" x14ac:dyDescent="0.25">
      <c r="F18" t="s">
        <v>296</v>
      </c>
      <c r="G18" t="s">
        <v>759</v>
      </c>
    </row>
    <row r="19" spans="6:7" x14ac:dyDescent="0.25">
      <c r="F19" t="s">
        <v>297</v>
      </c>
      <c r="G19" s="82">
        <v>70</v>
      </c>
    </row>
    <row r="20" spans="6:7" x14ac:dyDescent="0.25">
      <c r="F20" t="s">
        <v>755</v>
      </c>
      <c r="G20" s="82">
        <v>78.333333333333343</v>
      </c>
    </row>
    <row r="21" spans="6:7" x14ac:dyDescent="0.25">
      <c r="F21" t="s">
        <v>756</v>
      </c>
      <c r="G21" s="82">
        <v>37.666666666666664</v>
      </c>
    </row>
    <row r="22" spans="6:7" x14ac:dyDescent="0.25">
      <c r="F22" t="s">
        <v>239</v>
      </c>
      <c r="G22" s="82">
        <f>AVERAGE(HWProblem08Answer[Sales])</f>
        <v>62.8</v>
      </c>
    </row>
  </sheetData>
  <pageMargins left="0.7" right="0.7" top="0.75" bottom="0.75" header="0.3" footer="0.3"/>
  <tableParts count="2">
    <tablePart r:id="rId2"/>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0737-D801-44A3-8B8B-5823D0AAA2CD}">
  <sheetPr>
    <tabColor rgb="FF0000FF"/>
  </sheetPr>
  <dimension ref="B2:D24"/>
  <sheetViews>
    <sheetView workbookViewId="0"/>
  </sheetViews>
  <sheetFormatPr defaultRowHeight="15" x14ac:dyDescent="0.25"/>
  <cols>
    <col min="1" max="1" width="3" customWidth="1"/>
    <col min="2" max="2" width="12.140625" customWidth="1"/>
    <col min="3" max="3" width="13.140625" customWidth="1"/>
    <col min="4" max="4" width="9.42578125" customWidth="1"/>
    <col min="7" max="7" width="10.28515625" bestFit="1" customWidth="1"/>
    <col min="8" max="8" width="11.28515625" bestFit="1" customWidth="1"/>
    <col min="9" max="9" width="7.85546875" bestFit="1" customWidth="1"/>
  </cols>
  <sheetData>
    <row r="2" spans="2:4" x14ac:dyDescent="0.25">
      <c r="B2" s="175" t="s">
        <v>761</v>
      </c>
    </row>
    <row r="4" spans="2:4" x14ac:dyDescent="0.25">
      <c r="B4" s="15" t="s">
        <v>338</v>
      </c>
      <c r="C4" s="15" t="s">
        <v>305</v>
      </c>
      <c r="D4" s="15" t="s">
        <v>274</v>
      </c>
    </row>
    <row r="5" spans="2:4" x14ac:dyDescent="0.25">
      <c r="B5" t="s">
        <v>344</v>
      </c>
      <c r="C5" t="s">
        <v>760</v>
      </c>
      <c r="D5">
        <v>1533.89</v>
      </c>
    </row>
    <row r="6" spans="2:4" x14ac:dyDescent="0.25">
      <c r="B6" t="s">
        <v>344</v>
      </c>
      <c r="C6" t="s">
        <v>312</v>
      </c>
      <c r="D6">
        <v>690.16</v>
      </c>
    </row>
    <row r="7" spans="2:4" x14ac:dyDescent="0.25">
      <c r="B7" t="s">
        <v>351</v>
      </c>
      <c r="C7" t="s">
        <v>309</v>
      </c>
      <c r="D7">
        <v>1029.52</v>
      </c>
    </row>
    <row r="8" spans="2:4" x14ac:dyDescent="0.25">
      <c r="B8" t="s">
        <v>349</v>
      </c>
      <c r="C8" t="s">
        <v>307</v>
      </c>
      <c r="D8">
        <v>642.89</v>
      </c>
    </row>
    <row r="9" spans="2:4" x14ac:dyDescent="0.25">
      <c r="B9" t="s">
        <v>351</v>
      </c>
      <c r="C9" t="s">
        <v>309</v>
      </c>
      <c r="D9">
        <v>883.31</v>
      </c>
    </row>
    <row r="10" spans="2:4" x14ac:dyDescent="0.25">
      <c r="B10" t="s">
        <v>344</v>
      </c>
      <c r="C10" t="s">
        <v>312</v>
      </c>
      <c r="D10">
        <v>528.14</v>
      </c>
    </row>
    <row r="11" spans="2:4" x14ac:dyDescent="0.25">
      <c r="B11" t="s">
        <v>344</v>
      </c>
      <c r="C11" t="s">
        <v>312</v>
      </c>
      <c r="D11">
        <v>771.07</v>
      </c>
    </row>
    <row r="12" spans="2:4" x14ac:dyDescent="0.25">
      <c r="B12" t="s">
        <v>344</v>
      </c>
      <c r="C12" t="s">
        <v>309</v>
      </c>
      <c r="D12">
        <v>1033.92</v>
      </c>
    </row>
    <row r="13" spans="2:4" x14ac:dyDescent="0.25">
      <c r="B13" t="s">
        <v>351</v>
      </c>
      <c r="C13" t="s">
        <v>307</v>
      </c>
      <c r="D13">
        <v>290.43</v>
      </c>
    </row>
    <row r="14" spans="2:4" x14ac:dyDescent="0.25">
      <c r="B14" t="s">
        <v>351</v>
      </c>
      <c r="C14" t="s">
        <v>309</v>
      </c>
      <c r="D14">
        <v>1756.26</v>
      </c>
    </row>
    <row r="15" spans="2:4" x14ac:dyDescent="0.25">
      <c r="B15" t="s">
        <v>349</v>
      </c>
      <c r="C15" t="s">
        <v>312</v>
      </c>
      <c r="D15">
        <v>697.59</v>
      </c>
    </row>
    <row r="16" spans="2:4" x14ac:dyDescent="0.25">
      <c r="B16" t="s">
        <v>344</v>
      </c>
      <c r="C16" t="s">
        <v>312</v>
      </c>
      <c r="D16">
        <v>674.16</v>
      </c>
    </row>
    <row r="17" spans="2:4" x14ac:dyDescent="0.25">
      <c r="B17" t="s">
        <v>349</v>
      </c>
      <c r="C17" t="s">
        <v>309</v>
      </c>
      <c r="D17">
        <v>449.45</v>
      </c>
    </row>
    <row r="18" spans="2:4" x14ac:dyDescent="0.25">
      <c r="B18" t="s">
        <v>351</v>
      </c>
      <c r="C18" t="s">
        <v>307</v>
      </c>
      <c r="D18">
        <v>1065.58</v>
      </c>
    </row>
    <row r="19" spans="2:4" x14ac:dyDescent="0.25">
      <c r="B19" t="s">
        <v>349</v>
      </c>
      <c r="C19" t="s">
        <v>760</v>
      </c>
      <c r="D19">
        <v>1461.6</v>
      </c>
    </row>
    <row r="20" spans="2:4" x14ac:dyDescent="0.25">
      <c r="B20" t="s">
        <v>351</v>
      </c>
      <c r="C20" t="s">
        <v>312</v>
      </c>
      <c r="D20">
        <v>1059.1099999999999</v>
      </c>
    </row>
    <row r="21" spans="2:4" x14ac:dyDescent="0.25">
      <c r="B21" t="s">
        <v>351</v>
      </c>
      <c r="C21" t="s">
        <v>307</v>
      </c>
      <c r="D21">
        <v>414.42</v>
      </c>
    </row>
    <row r="22" spans="2:4" x14ac:dyDescent="0.25">
      <c r="B22" t="s">
        <v>351</v>
      </c>
      <c r="C22" t="s">
        <v>309</v>
      </c>
      <c r="D22">
        <v>1291.3599999999999</v>
      </c>
    </row>
    <row r="23" spans="2:4" x14ac:dyDescent="0.25">
      <c r="B23" t="s">
        <v>349</v>
      </c>
      <c r="C23" t="s">
        <v>312</v>
      </c>
      <c r="D23">
        <v>529.20000000000005</v>
      </c>
    </row>
    <row r="24" spans="2:4" x14ac:dyDescent="0.25">
      <c r="B24" t="s">
        <v>349</v>
      </c>
      <c r="C24" t="s">
        <v>307</v>
      </c>
      <c r="D24">
        <v>376.29</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54C2-B290-4E51-BBE7-E76BD01FF5C0}">
  <sheetPr>
    <tabColor rgb="FFFF0000"/>
  </sheetPr>
  <dimension ref="B2:I24"/>
  <sheetViews>
    <sheetView workbookViewId="0"/>
  </sheetViews>
  <sheetFormatPr defaultRowHeight="15" x14ac:dyDescent="0.25"/>
  <cols>
    <col min="2" max="2" width="12.140625" customWidth="1"/>
    <col min="3" max="3" width="13.140625" customWidth="1"/>
    <col min="4" max="4" width="9.42578125" customWidth="1"/>
    <col min="7" max="7" width="10.28515625" bestFit="1" customWidth="1"/>
    <col min="8" max="8" width="11.28515625" bestFit="1" customWidth="1"/>
    <col min="9" max="9" width="7.85546875" bestFit="1" customWidth="1"/>
  </cols>
  <sheetData>
    <row r="2" spans="2:9" x14ac:dyDescent="0.25">
      <c r="B2" s="175" t="s">
        <v>761</v>
      </c>
    </row>
    <row r="4" spans="2:9" x14ac:dyDescent="0.25">
      <c r="B4" s="15" t="s">
        <v>338</v>
      </c>
      <c r="C4" s="15" t="s">
        <v>305</v>
      </c>
      <c r="D4" s="15" t="s">
        <v>274</v>
      </c>
      <c r="G4" t="s">
        <v>338</v>
      </c>
      <c r="H4" t="s">
        <v>305</v>
      </c>
      <c r="I4" t="s">
        <v>274</v>
      </c>
    </row>
    <row r="5" spans="2:9" x14ac:dyDescent="0.25">
      <c r="B5" t="s">
        <v>344</v>
      </c>
      <c r="C5" t="s">
        <v>760</v>
      </c>
      <c r="D5">
        <v>1533.89</v>
      </c>
      <c r="G5" t="s">
        <v>349</v>
      </c>
      <c r="H5" t="s">
        <v>307</v>
      </c>
      <c r="I5">
        <v>642.89</v>
      </c>
    </row>
    <row r="6" spans="2:9" x14ac:dyDescent="0.25">
      <c r="B6" t="s">
        <v>344</v>
      </c>
      <c r="C6" t="s">
        <v>312</v>
      </c>
      <c r="D6">
        <v>690.16</v>
      </c>
      <c r="G6" t="s">
        <v>349</v>
      </c>
      <c r="H6" t="s">
        <v>309</v>
      </c>
      <c r="I6">
        <v>449.45</v>
      </c>
    </row>
    <row r="7" spans="2:9" x14ac:dyDescent="0.25">
      <c r="B7" t="s">
        <v>351</v>
      </c>
      <c r="C7" t="s">
        <v>309</v>
      </c>
      <c r="D7">
        <v>1029.52</v>
      </c>
      <c r="G7" t="s">
        <v>349</v>
      </c>
      <c r="H7" t="s">
        <v>307</v>
      </c>
      <c r="I7">
        <v>376.29</v>
      </c>
    </row>
    <row r="8" spans="2:9" x14ac:dyDescent="0.25">
      <c r="B8" t="s">
        <v>349</v>
      </c>
      <c r="C8" t="s">
        <v>307</v>
      </c>
      <c r="D8">
        <v>642.89</v>
      </c>
    </row>
    <row r="9" spans="2:9" x14ac:dyDescent="0.25">
      <c r="B9" t="s">
        <v>351</v>
      </c>
      <c r="C9" t="s">
        <v>309</v>
      </c>
      <c r="D9">
        <v>883.31</v>
      </c>
    </row>
    <row r="10" spans="2:9" x14ac:dyDescent="0.25">
      <c r="B10" t="s">
        <v>344</v>
      </c>
      <c r="C10" t="s">
        <v>312</v>
      </c>
      <c r="D10">
        <v>528.14</v>
      </c>
    </row>
    <row r="11" spans="2:9" x14ac:dyDescent="0.25">
      <c r="B11" t="s">
        <v>344</v>
      </c>
      <c r="C11" t="s">
        <v>312</v>
      </c>
      <c r="D11">
        <v>771.07</v>
      </c>
    </row>
    <row r="12" spans="2:9" x14ac:dyDescent="0.25">
      <c r="B12" t="s">
        <v>344</v>
      </c>
      <c r="C12" t="s">
        <v>309</v>
      </c>
      <c r="D12">
        <v>1033.92</v>
      </c>
    </row>
    <row r="13" spans="2:9" x14ac:dyDescent="0.25">
      <c r="B13" t="s">
        <v>351</v>
      </c>
      <c r="C13" t="s">
        <v>307</v>
      </c>
      <c r="D13">
        <v>290.43</v>
      </c>
    </row>
    <row r="14" spans="2:9" x14ac:dyDescent="0.25">
      <c r="B14" t="s">
        <v>351</v>
      </c>
      <c r="C14" t="s">
        <v>309</v>
      </c>
      <c r="D14">
        <v>1756.26</v>
      </c>
    </row>
    <row r="15" spans="2:9" x14ac:dyDescent="0.25">
      <c r="B15" t="s">
        <v>349</v>
      </c>
      <c r="C15" t="s">
        <v>312</v>
      </c>
      <c r="D15">
        <v>697.59</v>
      </c>
    </row>
    <row r="16" spans="2:9" x14ac:dyDescent="0.25">
      <c r="B16" t="s">
        <v>344</v>
      </c>
      <c r="C16" t="s">
        <v>312</v>
      </c>
      <c r="D16">
        <v>674.16</v>
      </c>
    </row>
    <row r="17" spans="2:4" x14ac:dyDescent="0.25">
      <c r="B17" t="s">
        <v>349</v>
      </c>
      <c r="C17" t="s">
        <v>309</v>
      </c>
      <c r="D17">
        <v>449.45</v>
      </c>
    </row>
    <row r="18" spans="2:4" x14ac:dyDescent="0.25">
      <c r="B18" t="s">
        <v>351</v>
      </c>
      <c r="C18" t="s">
        <v>307</v>
      </c>
      <c r="D18">
        <v>1065.58</v>
      </c>
    </row>
    <row r="19" spans="2:4" x14ac:dyDescent="0.25">
      <c r="B19" t="s">
        <v>349</v>
      </c>
      <c r="C19" t="s">
        <v>760</v>
      </c>
      <c r="D19">
        <v>1461.6</v>
      </c>
    </row>
    <row r="20" spans="2:4" x14ac:dyDescent="0.25">
      <c r="B20" t="s">
        <v>351</v>
      </c>
      <c r="C20" t="s">
        <v>312</v>
      </c>
      <c r="D20">
        <v>1059.1099999999999</v>
      </c>
    </row>
    <row r="21" spans="2:4" x14ac:dyDescent="0.25">
      <c r="B21" t="s">
        <v>351</v>
      </c>
      <c r="C21" t="s">
        <v>307</v>
      </c>
      <c r="D21">
        <v>414.42</v>
      </c>
    </row>
    <row r="22" spans="2:4" x14ac:dyDescent="0.25">
      <c r="B22" t="s">
        <v>351</v>
      </c>
      <c r="C22" t="s">
        <v>309</v>
      </c>
      <c r="D22">
        <v>1291.3599999999999</v>
      </c>
    </row>
    <row r="23" spans="2:4" x14ac:dyDescent="0.25">
      <c r="B23" t="s">
        <v>349</v>
      </c>
      <c r="C23" t="s">
        <v>312</v>
      </c>
      <c r="D23">
        <v>529.20000000000005</v>
      </c>
    </row>
    <row r="24" spans="2:4" x14ac:dyDescent="0.25">
      <c r="B24" t="s">
        <v>349</v>
      </c>
      <c r="C24" t="s">
        <v>307</v>
      </c>
      <c r="D24">
        <v>376.29</v>
      </c>
    </row>
  </sheetData>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ED859-2074-422D-8323-7E7B69FE675B}">
  <sheetPr>
    <tabColor rgb="FF0000FF"/>
  </sheetPr>
  <dimension ref="A2:I17"/>
  <sheetViews>
    <sheetView zoomScale="190" zoomScaleNormal="190" workbookViewId="0"/>
  </sheetViews>
  <sheetFormatPr defaultRowHeight="15" x14ac:dyDescent="0.25"/>
  <cols>
    <col min="1" max="1" width="3" bestFit="1" customWidth="1"/>
    <col min="2" max="3" width="7.7109375" customWidth="1"/>
    <col min="4" max="4" width="3.28515625" customWidth="1"/>
    <col min="5" max="5" width="21.42578125" customWidth="1"/>
    <col min="6" max="6" width="17" customWidth="1"/>
    <col min="7" max="7" width="7.42578125" customWidth="1"/>
    <col min="9" max="9" width="11" customWidth="1"/>
  </cols>
  <sheetData>
    <row r="2" spans="1:9" x14ac:dyDescent="0.25">
      <c r="A2" s="15"/>
      <c r="B2" s="16" t="s">
        <v>152</v>
      </c>
      <c r="C2" s="16" t="s">
        <v>153</v>
      </c>
      <c r="D2" s="16" t="s">
        <v>154</v>
      </c>
      <c r="E2" s="16"/>
      <c r="F2" s="16" t="s">
        <v>155</v>
      </c>
      <c r="G2" s="16" t="s">
        <v>86</v>
      </c>
      <c r="I2" s="16" t="s">
        <v>87</v>
      </c>
    </row>
    <row r="3" spans="1:9" x14ac:dyDescent="0.25">
      <c r="A3" s="15"/>
      <c r="B3" s="10" t="s">
        <v>156</v>
      </c>
      <c r="C3" s="10" t="s">
        <v>156</v>
      </c>
      <c r="D3" s="41" t="s">
        <v>157</v>
      </c>
      <c r="E3" s="5" t="s">
        <v>158</v>
      </c>
      <c r="F3" s="10" t="str" cm="1">
        <f t="array" ref="F3:F17">IF(ISTEXT(B3:B17),"''","")&amp;B3:B17&amp;IF(ISTEXT(B3:B17),"''","")&amp;" "&amp;D3:D17&amp;" "&amp;IF(ISTEXT(C3:C17),"''","")&amp;C3:C17&amp;IF(ISTEXT(C3:C17),"''","")</f>
        <v>''Busn'' = ''Busn''</v>
      </c>
      <c r="G3" s="42"/>
      <c r="I3" s="10" t="str" cm="1">
        <f t="array" aca="1" ref="I3:I17" ca="1">_xlfn.IFNA(_xlfn.FORMULATEXT(G3:G17),"")</f>
        <v/>
      </c>
    </row>
    <row r="4" spans="1:9" x14ac:dyDescent="0.25">
      <c r="B4" s="10" t="s">
        <v>159</v>
      </c>
      <c r="C4" s="10" t="s">
        <v>160</v>
      </c>
      <c r="D4" s="41" t="s">
        <v>157</v>
      </c>
      <c r="E4" s="5" t="s">
        <v>158</v>
      </c>
      <c r="F4" s="10" t="str">
        <v>''busn'' = ''BUSN''</v>
      </c>
      <c r="G4" s="42"/>
      <c r="I4" s="10" t="str">
        <f ca="1"/>
        <v/>
      </c>
    </row>
    <row r="5" spans="1:9" x14ac:dyDescent="0.25">
      <c r="B5" s="10" t="s">
        <v>161</v>
      </c>
      <c r="C5" s="10" t="s">
        <v>156</v>
      </c>
      <c r="D5" s="41" t="s">
        <v>157</v>
      </c>
      <c r="E5" s="5" t="s">
        <v>158</v>
      </c>
      <c r="F5" s="10" t="str">
        <v>''Econ'' = ''Busn''</v>
      </c>
      <c r="G5" s="42"/>
      <c r="I5" s="10" t="str">
        <f ca="1"/>
        <v/>
      </c>
    </row>
    <row r="6" spans="1:9" x14ac:dyDescent="0.25">
      <c r="B6" s="10">
        <v>12.11</v>
      </c>
      <c r="C6" s="10">
        <v>12.111000000000001</v>
      </c>
      <c r="D6" s="41" t="s">
        <v>157</v>
      </c>
      <c r="E6" s="5" t="s">
        <v>158</v>
      </c>
      <c r="F6" s="10" t="str">
        <v>12.11 = 12.111</v>
      </c>
      <c r="G6" s="42"/>
      <c r="I6" s="10" t="str">
        <f ca="1"/>
        <v/>
      </c>
    </row>
    <row r="7" spans="1:9" x14ac:dyDescent="0.25">
      <c r="B7" s="10" t="s">
        <v>161</v>
      </c>
      <c r="C7" s="10" t="s">
        <v>156</v>
      </c>
      <c r="D7" s="41" t="s">
        <v>162</v>
      </c>
      <c r="E7" s="5" t="s">
        <v>30</v>
      </c>
      <c r="F7" s="10" t="str">
        <v>''Econ'' &lt;&gt; ''Busn''</v>
      </c>
      <c r="G7" s="42"/>
      <c r="I7" s="10" t="str">
        <f ca="1"/>
        <v/>
      </c>
    </row>
    <row r="8" spans="1:9" x14ac:dyDescent="0.25">
      <c r="B8" s="10" t="s">
        <v>156</v>
      </c>
      <c r="C8" s="10" t="s">
        <v>156</v>
      </c>
      <c r="D8" s="41" t="s">
        <v>162</v>
      </c>
      <c r="E8" s="5" t="s">
        <v>30</v>
      </c>
      <c r="F8" s="10" t="str">
        <v>''Busn'' &lt;&gt; ''Busn''</v>
      </c>
      <c r="G8" s="42"/>
      <c r="I8" s="10" t="str">
        <f ca="1"/>
        <v/>
      </c>
    </row>
    <row r="9" spans="1:9" x14ac:dyDescent="0.25">
      <c r="B9" s="10">
        <v>3.2</v>
      </c>
      <c r="C9" s="10">
        <v>3</v>
      </c>
      <c r="D9" s="41" t="s">
        <v>163</v>
      </c>
      <c r="E9" s="5" t="s">
        <v>164</v>
      </c>
      <c r="F9" s="10" t="str">
        <v>3.2 &gt;= 3</v>
      </c>
      <c r="G9" s="42"/>
      <c r="I9" s="10" t="str">
        <f ca="1"/>
        <v/>
      </c>
    </row>
    <row r="10" spans="1:9" x14ac:dyDescent="0.25">
      <c r="B10" s="10" t="s">
        <v>165</v>
      </c>
      <c r="C10" s="10" t="s">
        <v>166</v>
      </c>
      <c r="D10" s="41" t="s">
        <v>167</v>
      </c>
      <c r="E10" s="5" t="s">
        <v>168</v>
      </c>
      <c r="F10" s="10" t="str">
        <v>''z'' &gt; ''a''</v>
      </c>
      <c r="G10" s="42"/>
      <c r="I10" s="10" t="str">
        <f ca="1"/>
        <v/>
      </c>
    </row>
    <row r="11" spans="1:9" x14ac:dyDescent="0.25">
      <c r="B11" s="10">
        <v>10</v>
      </c>
      <c r="C11" s="10">
        <v>10</v>
      </c>
      <c r="D11" s="41" t="s">
        <v>167</v>
      </c>
      <c r="E11" s="5" t="s">
        <v>168</v>
      </c>
      <c r="F11" s="10" t="str">
        <v>10 &gt; 10</v>
      </c>
      <c r="G11" s="42"/>
      <c r="I11" s="10" t="str">
        <f ca="1"/>
        <v/>
      </c>
    </row>
    <row r="12" spans="1:9" x14ac:dyDescent="0.25">
      <c r="B12" s="10">
        <v>5</v>
      </c>
      <c r="C12" s="10">
        <v>5</v>
      </c>
      <c r="D12" s="41" t="s">
        <v>169</v>
      </c>
      <c r="E12" s="5" t="s">
        <v>170</v>
      </c>
      <c r="F12" s="10" t="str">
        <v>5 &lt;= 5</v>
      </c>
      <c r="G12" s="42"/>
      <c r="I12" s="10" t="str">
        <f ca="1"/>
        <v/>
      </c>
    </row>
    <row r="13" spans="1:9" x14ac:dyDescent="0.25">
      <c r="B13" s="10">
        <v>5</v>
      </c>
      <c r="C13" s="10">
        <v>2</v>
      </c>
      <c r="D13" s="41" t="s">
        <v>62</v>
      </c>
      <c r="E13" s="5" t="s">
        <v>171</v>
      </c>
      <c r="F13" s="10" t="str">
        <v>5 &lt; 2</v>
      </c>
      <c r="G13" s="42"/>
      <c r="I13" s="10" t="str">
        <f ca="1"/>
        <v/>
      </c>
    </row>
    <row r="14" spans="1:9" x14ac:dyDescent="0.25">
      <c r="B14" s="10" t="s">
        <v>165</v>
      </c>
      <c r="C14" s="10" t="s">
        <v>166</v>
      </c>
      <c r="D14" s="41" t="s">
        <v>62</v>
      </c>
      <c r="E14" s="5" t="s">
        <v>171</v>
      </c>
      <c r="F14" s="10" t="str">
        <v>''z'' &lt; ''a''</v>
      </c>
      <c r="G14" s="42"/>
      <c r="I14" s="10" t="str">
        <f ca="1"/>
        <v/>
      </c>
    </row>
    <row r="15" spans="1:9" x14ac:dyDescent="0.25">
      <c r="B15" s="10" t="str">
        <f>"5"</f>
        <v>5</v>
      </c>
      <c r="C15" s="10" t="str">
        <f>"5"</f>
        <v>5</v>
      </c>
      <c r="D15" s="43" t="s">
        <v>157</v>
      </c>
      <c r="E15" s="5" t="s">
        <v>158</v>
      </c>
      <c r="F15" s="10" t="str">
        <v>''5'' = ''5''</v>
      </c>
      <c r="G15" s="42"/>
      <c r="I15" s="10" t="str">
        <f ca="1"/>
        <v/>
      </c>
    </row>
    <row r="16" spans="1:9" x14ac:dyDescent="0.25">
      <c r="B16" s="10">
        <v>5</v>
      </c>
      <c r="C16" s="10">
        <v>5</v>
      </c>
      <c r="D16" s="43" t="s">
        <v>157</v>
      </c>
      <c r="E16" s="5" t="s">
        <v>158</v>
      </c>
      <c r="F16" s="10" t="str">
        <v>5 = 5</v>
      </c>
      <c r="G16" s="42"/>
      <c r="I16" s="10" t="str">
        <f ca="1"/>
        <v/>
      </c>
    </row>
    <row r="17" spans="2:9" x14ac:dyDescent="0.25">
      <c r="B17" s="10">
        <v>5</v>
      </c>
      <c r="C17" s="10" t="str">
        <f>"5"</f>
        <v>5</v>
      </c>
      <c r="D17" s="43" t="s">
        <v>157</v>
      </c>
      <c r="E17" s="5" t="s">
        <v>158</v>
      </c>
      <c r="F17" s="10" t="str">
        <v>5 = ''5''</v>
      </c>
      <c r="G17" s="42"/>
      <c r="I17" s="10" t="str">
        <f ca="1"/>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04FF2-CE8F-478B-83A0-49164BDFD6C5}">
  <sheetPr>
    <tabColor rgb="FFFF0000"/>
  </sheetPr>
  <dimension ref="A2:I17"/>
  <sheetViews>
    <sheetView zoomScale="190" zoomScaleNormal="190" workbookViewId="0"/>
  </sheetViews>
  <sheetFormatPr defaultRowHeight="15" x14ac:dyDescent="0.25"/>
  <cols>
    <col min="1" max="1" width="3" bestFit="1" customWidth="1"/>
    <col min="2" max="3" width="7.7109375" customWidth="1"/>
    <col min="4" max="4" width="3.28515625" customWidth="1"/>
    <col min="5" max="5" width="21.42578125" customWidth="1"/>
    <col min="6" max="6" width="17" customWidth="1"/>
    <col min="7" max="7" width="7.42578125" customWidth="1"/>
    <col min="9" max="9" width="11" customWidth="1"/>
  </cols>
  <sheetData>
    <row r="2" spans="1:9" x14ac:dyDescent="0.25">
      <c r="A2" s="15"/>
      <c r="B2" s="16" t="s">
        <v>152</v>
      </c>
      <c r="C2" s="16" t="s">
        <v>153</v>
      </c>
      <c r="D2" s="16" t="s">
        <v>154</v>
      </c>
      <c r="E2" s="16"/>
      <c r="F2" s="16" t="s">
        <v>155</v>
      </c>
      <c r="G2" s="16" t="s">
        <v>86</v>
      </c>
      <c r="I2" s="16" t="s">
        <v>87</v>
      </c>
    </row>
    <row r="3" spans="1:9" x14ac:dyDescent="0.25">
      <c r="A3" s="15"/>
      <c r="B3" s="10" t="s">
        <v>156</v>
      </c>
      <c r="C3" s="10" t="s">
        <v>156</v>
      </c>
      <c r="D3" s="41" t="s">
        <v>157</v>
      </c>
      <c r="E3" s="5" t="s">
        <v>158</v>
      </c>
      <c r="F3" s="10" t="str" cm="1">
        <f t="array" ref="F3:F17">IF(ISTEXT(B3:B17),"''","")&amp;B3:B17&amp;IF(ISTEXT(B3:B17),"''","")&amp;" "&amp;D3:D17&amp;" "&amp;IF(ISTEXT(C3:C17),"''","")&amp;C3:C17&amp;IF(ISTEXT(C3:C17),"''","")</f>
        <v>''Busn'' = ''Busn''</v>
      </c>
      <c r="G3" s="42" t="b">
        <f>B3=C3</f>
        <v>1</v>
      </c>
      <c r="I3" s="10" t="str" cm="1">
        <f t="array" aca="1" ref="I3:I17" ca="1">_xlfn.IFNA(_xlfn.FORMULATEXT(G3:G17),"")</f>
        <v>=B3=C3</v>
      </c>
    </row>
    <row r="4" spans="1:9" x14ac:dyDescent="0.25">
      <c r="B4" s="10" t="s">
        <v>159</v>
      </c>
      <c r="C4" s="10" t="s">
        <v>160</v>
      </c>
      <c r="D4" s="41" t="s">
        <v>157</v>
      </c>
      <c r="E4" s="5" t="s">
        <v>158</v>
      </c>
      <c r="F4" s="10" t="str">
        <v>''busn'' = ''BUSN''</v>
      </c>
      <c r="G4" s="42" t="b">
        <f>B4=C4</f>
        <v>1</v>
      </c>
      <c r="I4" s="10" t="str">
        <f ca="1"/>
        <v>=B4=C4</v>
      </c>
    </row>
    <row r="5" spans="1:9" x14ac:dyDescent="0.25">
      <c r="B5" s="10" t="s">
        <v>161</v>
      </c>
      <c r="C5" s="10" t="s">
        <v>156</v>
      </c>
      <c r="D5" s="41" t="s">
        <v>157</v>
      </c>
      <c r="E5" s="5" t="s">
        <v>158</v>
      </c>
      <c r="F5" s="10" t="str">
        <v>''Econ'' = ''Busn''</v>
      </c>
      <c r="G5" s="42" t="b">
        <f>B5=C5</f>
        <v>0</v>
      </c>
      <c r="I5" s="10" t="str">
        <f ca="1"/>
        <v>=B5=C5</v>
      </c>
    </row>
    <row r="6" spans="1:9" x14ac:dyDescent="0.25">
      <c r="B6" s="10">
        <v>12.11</v>
      </c>
      <c r="C6" s="10">
        <v>12.111000000000001</v>
      </c>
      <c r="D6" s="41" t="s">
        <v>157</v>
      </c>
      <c r="E6" s="5" t="s">
        <v>158</v>
      </c>
      <c r="F6" s="10" t="str">
        <v>12.11 = 12.111</v>
      </c>
      <c r="G6" s="42" t="b">
        <f>B6=C6</f>
        <v>0</v>
      </c>
      <c r="I6" s="10" t="str">
        <f ca="1"/>
        <v>=B6=C6</v>
      </c>
    </row>
    <row r="7" spans="1:9" x14ac:dyDescent="0.25">
      <c r="B7" s="10" t="s">
        <v>161</v>
      </c>
      <c r="C7" s="10" t="s">
        <v>156</v>
      </c>
      <c r="D7" s="41" t="s">
        <v>162</v>
      </c>
      <c r="E7" s="5" t="s">
        <v>30</v>
      </c>
      <c r="F7" s="10" t="str">
        <v>''Econ'' &lt;&gt; ''Busn''</v>
      </c>
      <c r="G7" s="42" t="b">
        <f>B7&lt;&gt;C7</f>
        <v>1</v>
      </c>
      <c r="I7" s="10" t="str">
        <f ca="1"/>
        <v>=B7&lt;&gt;C7</v>
      </c>
    </row>
    <row r="8" spans="1:9" x14ac:dyDescent="0.25">
      <c r="B8" s="10" t="s">
        <v>156</v>
      </c>
      <c r="C8" s="10" t="s">
        <v>156</v>
      </c>
      <c r="D8" s="41" t="s">
        <v>162</v>
      </c>
      <c r="E8" s="5" t="s">
        <v>30</v>
      </c>
      <c r="F8" s="10" t="str">
        <v>''Busn'' &lt;&gt; ''Busn''</v>
      </c>
      <c r="G8" s="42" t="b">
        <f>B8&lt;&gt;C8</f>
        <v>0</v>
      </c>
      <c r="I8" s="10" t="str">
        <f ca="1"/>
        <v>=B8&lt;&gt;C8</v>
      </c>
    </row>
    <row r="9" spans="1:9" x14ac:dyDescent="0.25">
      <c r="B9" s="10">
        <v>3.2</v>
      </c>
      <c r="C9" s="10">
        <v>3</v>
      </c>
      <c r="D9" s="41" t="s">
        <v>163</v>
      </c>
      <c r="E9" s="5" t="s">
        <v>164</v>
      </c>
      <c r="F9" s="10" t="str">
        <v>3.2 &gt;= 3</v>
      </c>
      <c r="G9" s="42" t="b">
        <f>B9&gt;=C9</f>
        <v>1</v>
      </c>
      <c r="I9" s="10" t="str">
        <f ca="1"/>
        <v>=B9&gt;=C9</v>
      </c>
    </row>
    <row r="10" spans="1:9" x14ac:dyDescent="0.25">
      <c r="B10" s="10" t="s">
        <v>165</v>
      </c>
      <c r="C10" s="10" t="s">
        <v>166</v>
      </c>
      <c r="D10" s="41" t="s">
        <v>167</v>
      </c>
      <c r="E10" s="5" t="s">
        <v>168</v>
      </c>
      <c r="F10" s="10" t="str">
        <v>''z'' &gt; ''a''</v>
      </c>
      <c r="G10" s="42" t="b">
        <f>B10&gt;C10</f>
        <v>1</v>
      </c>
      <c r="I10" s="10" t="str">
        <f ca="1"/>
        <v>=B10&gt;C10</v>
      </c>
    </row>
    <row r="11" spans="1:9" x14ac:dyDescent="0.25">
      <c r="B11" s="10">
        <v>10</v>
      </c>
      <c r="C11" s="10">
        <v>10</v>
      </c>
      <c r="D11" s="41" t="s">
        <v>167</v>
      </c>
      <c r="E11" s="5" t="s">
        <v>168</v>
      </c>
      <c r="F11" s="10" t="str">
        <v>10 &gt; 10</v>
      </c>
      <c r="G11" s="42" t="b">
        <f>B11&gt;C11</f>
        <v>0</v>
      </c>
      <c r="I11" s="10" t="str">
        <f ca="1"/>
        <v>=B11&gt;C11</v>
      </c>
    </row>
    <row r="12" spans="1:9" x14ac:dyDescent="0.25">
      <c r="B12" s="10">
        <v>5</v>
      </c>
      <c r="C12" s="10">
        <v>5</v>
      </c>
      <c r="D12" s="41" t="s">
        <v>169</v>
      </c>
      <c r="E12" s="5" t="s">
        <v>170</v>
      </c>
      <c r="F12" s="10" t="str">
        <v>5 &lt;= 5</v>
      </c>
      <c r="G12" s="42" t="b">
        <f>B12&lt;=C12</f>
        <v>1</v>
      </c>
      <c r="I12" s="10" t="str">
        <f ca="1"/>
        <v>=B12&lt;=C12</v>
      </c>
    </row>
    <row r="13" spans="1:9" x14ac:dyDescent="0.25">
      <c r="B13" s="10">
        <v>5</v>
      </c>
      <c r="C13" s="10">
        <v>2</v>
      </c>
      <c r="D13" s="41" t="s">
        <v>62</v>
      </c>
      <c r="E13" s="5" t="s">
        <v>171</v>
      </c>
      <c r="F13" s="10" t="str">
        <v>5 &lt; 2</v>
      </c>
      <c r="G13" s="42" t="b">
        <f>B13&lt;C13</f>
        <v>0</v>
      </c>
      <c r="I13" s="10" t="str">
        <f ca="1"/>
        <v>=B13&lt;C13</v>
      </c>
    </row>
    <row r="14" spans="1:9" x14ac:dyDescent="0.25">
      <c r="B14" s="10" t="s">
        <v>165</v>
      </c>
      <c r="C14" s="10" t="s">
        <v>166</v>
      </c>
      <c r="D14" s="41" t="s">
        <v>62</v>
      </c>
      <c r="E14" s="5" t="s">
        <v>171</v>
      </c>
      <c r="F14" s="10" t="str">
        <v>''z'' &lt; ''a''</v>
      </c>
      <c r="G14" s="42" t="b">
        <f>B14&lt;C14</f>
        <v>0</v>
      </c>
      <c r="I14" s="10" t="str">
        <f ca="1"/>
        <v>=B14&lt;C14</v>
      </c>
    </row>
    <row r="15" spans="1:9" x14ac:dyDescent="0.25">
      <c r="B15" s="10" t="str">
        <f>"5"</f>
        <v>5</v>
      </c>
      <c r="C15" s="10" t="str">
        <f>"5"</f>
        <v>5</v>
      </c>
      <c r="D15" s="43" t="s">
        <v>157</v>
      </c>
      <c r="E15" s="5" t="s">
        <v>158</v>
      </c>
      <c r="F15" s="10" t="str">
        <v>''5'' = ''5''</v>
      </c>
      <c r="G15" s="42" t="b">
        <f>B15=C15</f>
        <v>1</v>
      </c>
      <c r="I15" s="10" t="str">
        <f ca="1"/>
        <v>=B15=C15</v>
      </c>
    </row>
    <row r="16" spans="1:9" x14ac:dyDescent="0.25">
      <c r="B16" s="10">
        <v>5</v>
      </c>
      <c r="C16" s="10">
        <v>5</v>
      </c>
      <c r="D16" s="43" t="s">
        <v>157</v>
      </c>
      <c r="E16" s="5" t="s">
        <v>158</v>
      </c>
      <c r="F16" s="10" t="str">
        <v>5 = 5</v>
      </c>
      <c r="G16" s="42" t="b">
        <f>B16=C16</f>
        <v>1</v>
      </c>
      <c r="I16" s="10" t="str">
        <f ca="1"/>
        <v>=B16=C16</v>
      </c>
    </row>
    <row r="17" spans="2:9" x14ac:dyDescent="0.25">
      <c r="B17" s="10">
        <v>5</v>
      </c>
      <c r="C17" s="10" t="str">
        <f>"5"</f>
        <v>5</v>
      </c>
      <c r="D17" s="43" t="s">
        <v>157</v>
      </c>
      <c r="E17" s="5" t="s">
        <v>158</v>
      </c>
      <c r="F17" s="10" t="str">
        <v>5 = ''5''</v>
      </c>
      <c r="G17" s="42" t="b">
        <f>B17=C17</f>
        <v>0</v>
      </c>
      <c r="I17" s="10" t="str">
        <f ca="1"/>
        <v>=B17=C17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7C0AA-FAC6-4B39-9459-1E80241AAF8E}">
  <sheetPr>
    <tabColor rgb="FF0000FF"/>
  </sheetPr>
  <dimension ref="A2:H14"/>
  <sheetViews>
    <sheetView zoomScale="175" zoomScaleNormal="175" workbookViewId="0"/>
  </sheetViews>
  <sheetFormatPr defaultRowHeight="15" x14ac:dyDescent="0.25"/>
  <cols>
    <col min="1" max="1" width="3.140625" bestFit="1" customWidth="1"/>
    <col min="2" max="2" width="12.85546875" customWidth="1"/>
    <col min="4" max="4" width="10.7109375" customWidth="1"/>
    <col min="5" max="5" width="16.85546875" bestFit="1" customWidth="1"/>
    <col min="6" max="6" width="3.7109375" customWidth="1"/>
    <col min="7" max="7" width="12" customWidth="1"/>
    <col min="8" max="8" width="32" bestFit="1" customWidth="1"/>
  </cols>
  <sheetData>
    <row r="2" spans="1:8" ht="30" x14ac:dyDescent="0.25">
      <c r="A2" s="15"/>
      <c r="B2" s="32" t="s">
        <v>84</v>
      </c>
      <c r="C2" s="18" t="s">
        <v>85</v>
      </c>
      <c r="D2" s="33" t="s">
        <v>86</v>
      </c>
      <c r="E2" s="18" t="s">
        <v>87</v>
      </c>
      <c r="G2" s="33" t="s">
        <v>88</v>
      </c>
      <c r="H2" s="33" t="s">
        <v>89</v>
      </c>
    </row>
    <row r="3" spans="1:8" x14ac:dyDescent="0.25">
      <c r="A3" s="15"/>
      <c r="B3" s="34">
        <f t="shared" ref="B3:B10" si="0">C3</f>
        <v>43</v>
      </c>
      <c r="C3" s="10">
        <v>43</v>
      </c>
      <c r="D3" s="17"/>
      <c r="E3" s="10" t="str" cm="1">
        <f t="array" aca="1" ref="E3:E14" ca="1">_xlfn.IFNA(_xlfn.FORMULATEXT(D3:D14),"")</f>
        <v/>
      </c>
      <c r="G3" s="35" t="s">
        <v>90</v>
      </c>
      <c r="H3" s="35" t="s">
        <v>91</v>
      </c>
    </row>
    <row r="4" spans="1:8" x14ac:dyDescent="0.25">
      <c r="B4" s="34">
        <f t="shared" si="0"/>
        <v>43</v>
      </c>
      <c r="C4" s="10">
        <v>43</v>
      </c>
      <c r="D4" s="17"/>
      <c r="E4" s="10" t="str">
        <f ca="1"/>
        <v/>
      </c>
      <c r="G4" s="35" t="s">
        <v>92</v>
      </c>
      <c r="H4" s="35" t="s">
        <v>93</v>
      </c>
    </row>
    <row r="5" spans="1:8" x14ac:dyDescent="0.25">
      <c r="B5" s="34">
        <f t="shared" si="0"/>
        <v>43</v>
      </c>
      <c r="C5" s="10">
        <v>43</v>
      </c>
      <c r="D5" s="17"/>
      <c r="E5" s="10" t="str">
        <f ca="1"/>
        <v/>
      </c>
      <c r="G5" s="35" t="s">
        <v>94</v>
      </c>
      <c r="H5" s="35" t="s">
        <v>95</v>
      </c>
    </row>
    <row r="6" spans="1:8" ht="45" x14ac:dyDescent="0.25">
      <c r="B6" s="34" t="e">
        <f t="shared" si="0"/>
        <v>#N/A</v>
      </c>
      <c r="C6" s="10" t="e">
        <v>#N/A</v>
      </c>
      <c r="D6" s="17"/>
      <c r="E6" s="10" t="str">
        <f ca="1"/>
        <v/>
      </c>
      <c r="G6" s="35" t="s">
        <v>96</v>
      </c>
      <c r="H6" s="36" t="s">
        <v>97</v>
      </c>
    </row>
    <row r="7" spans="1:8" x14ac:dyDescent="0.25">
      <c r="B7" s="34">
        <f t="shared" si="0"/>
        <v>43</v>
      </c>
      <c r="C7" s="10">
        <v>43</v>
      </c>
      <c r="D7" s="17"/>
      <c r="E7" s="10" t="str">
        <f ca="1"/>
        <v/>
      </c>
      <c r="G7" s="35" t="s">
        <v>98</v>
      </c>
      <c r="H7" s="35" t="s">
        <v>99</v>
      </c>
    </row>
    <row r="8" spans="1:8" x14ac:dyDescent="0.25">
      <c r="B8" s="34" t="e">
        <f t="shared" si="0"/>
        <v>#N/A</v>
      </c>
      <c r="C8" s="10" t="e">
        <v>#N/A</v>
      </c>
      <c r="D8" s="17"/>
      <c r="E8" s="10" t="str">
        <f ca="1"/>
        <v/>
      </c>
      <c r="G8" s="35" t="s">
        <v>100</v>
      </c>
      <c r="H8" s="35" t="s">
        <v>101</v>
      </c>
    </row>
    <row r="9" spans="1:8" x14ac:dyDescent="0.25">
      <c r="B9" s="34" t="b">
        <f t="shared" si="0"/>
        <v>1</v>
      </c>
      <c r="C9" s="10" t="b">
        <v>1</v>
      </c>
      <c r="D9" s="17"/>
      <c r="E9" s="10" t="str">
        <f ca="1"/>
        <v/>
      </c>
      <c r="G9" s="35" t="s">
        <v>102</v>
      </c>
      <c r="H9" s="35" t="s">
        <v>103</v>
      </c>
    </row>
    <row r="10" spans="1:8" x14ac:dyDescent="0.25">
      <c r="B10" s="34" t="b">
        <f t="shared" si="0"/>
        <v>1</v>
      </c>
      <c r="C10" s="10" t="b">
        <v>1</v>
      </c>
      <c r="D10" s="17"/>
      <c r="E10" s="10" t="str">
        <f ca="1"/>
        <v/>
      </c>
      <c r="G10" s="35" t="s">
        <v>104</v>
      </c>
      <c r="H10" s="35" t="s">
        <v>105</v>
      </c>
    </row>
    <row r="11" spans="1:8" x14ac:dyDescent="0.25">
      <c r="B11" s="34" t="str">
        <f ca="1">_xlfn.FORMULATEXT(C11)</f>
        <v>=SUM({1,2,3})</v>
      </c>
      <c r="C11" s="10">
        <f>SUM({1,2,3})</f>
        <v>6</v>
      </c>
      <c r="D11" s="17"/>
      <c r="E11" s="10" t="str">
        <f ca="1"/>
        <v/>
      </c>
      <c r="G11" s="35" t="s">
        <v>106</v>
      </c>
      <c r="H11" s="35" t="s">
        <v>107</v>
      </c>
    </row>
    <row r="12" spans="1:8" x14ac:dyDescent="0.25">
      <c r="B12" s="34" t="str">
        <f ca="1">_xlfn.FORMULATEXT(C12)</f>
        <v>=C11</v>
      </c>
      <c r="C12" s="10">
        <f>C11</f>
        <v>6</v>
      </c>
      <c r="D12" s="17"/>
      <c r="E12" s="10" t="str">
        <f ca="1"/>
        <v/>
      </c>
      <c r="G12" s="35" t="s">
        <v>108</v>
      </c>
      <c r="H12" s="35" t="s">
        <v>109</v>
      </c>
    </row>
    <row r="13" spans="1:8" x14ac:dyDescent="0.25">
      <c r="B13" s="34">
        <f t="shared" ref="B13:B14" si="1">C13</f>
        <v>43</v>
      </c>
      <c r="C13" s="10">
        <v>43</v>
      </c>
      <c r="D13" s="17"/>
      <c r="E13" s="10" t="str">
        <f ca="1"/>
        <v/>
      </c>
      <c r="G13" s="35" t="s">
        <v>110</v>
      </c>
      <c r="H13" s="35" t="s">
        <v>111</v>
      </c>
    </row>
    <row r="14" spans="1:8" x14ac:dyDescent="0.25">
      <c r="B14" s="34">
        <f t="shared" si="1"/>
        <v>43</v>
      </c>
      <c r="C14" s="10">
        <v>43</v>
      </c>
      <c r="D14" s="17"/>
      <c r="E14" s="10" t="str">
        <f ca="1"/>
        <v/>
      </c>
      <c r="G14" s="10" t="s">
        <v>112</v>
      </c>
      <c r="H14" s="35" t="s">
        <v>113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s q m i d = " 5 7 f 5 b 9 1 6 - b 6 5 6 - 4 9 b 5 - a 1 c 3 - 7 b 6 f 9 f 6 e a b 6 e "   x m l n s = " h t t p : / / s c h e m a s . m i c r o s o f t . c o m / D a t a M a s h u p " > A A A A A N 4 F A A B Q S w M E F A A C A A g A x b p B V R 7 t 5 J O j A A A A 9 g A A A B I A H A B D b 2 5 m a W c v U G F j a 2 F n Z S 5 4 b W w g o h g A K K A U A A A A A A A A A A A A A A A A A A A A A A A A A A A A h Y + x D o I w F E V / h X S n L X U x 5 F E H V 0 l M i M a 1 K R U a 4 W F o s f y b g 5 / k L 4 h R 1 M 3 x n n u G e + / X G 6 z G t o k u p n e 2 w 4 w k l J P I o O 5 K i 1 V G B n + M l 2 Q l Y a v 0 S V U m m m R 0 6 e j K j N T e n 1 P G Q g g 0 L G j X V 0 x w n r B D v i l 0 b V p F P r L 9 L 8 c W n V e o D Z G w f 4 2 R g i Y J p 0 I I y o H N E H K L X 0 F M e 5 / t D 4 T 1 0 P i h N 9 J g v C u A z R H Y + 4 N 8 A F B L A w Q U A A I A C A D F u k F V 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x b p B V f + V a L r i A g A A M A g A A B M A H A B G b 3 J t d W x h c y 9 T Z W N 0 a W 9 u M S 5 t I K I Y A C i g F A A A A A A A A A A A A A A A A A A A A A A A A A A A A K 1 V W 0 8 i M R R + J + E / N O M + D M k 4 A d b r G h 5 m B 1 d N l F U H 4 w P w U G f O Q t d O S 3 p B C e G / e + Y i y M X d G O U B y n f a c 7 6 e 7 2 u r I T Z M C h I V v 4 2 T a q V a 0 S O q I C E 7 z v l 9 / e h a y Q c O 6 W 4 k u c 2 m O K R F O J h q h e A n k l b F g M j p c w z c D 6 1 S I M y 9 V I 8 P U j 6 6 t V m v Q 1 N o Y a I y T f 0 o E P o J l D O Y 9 0 I p D M 4 e e E W u H S c c U T H E w t 3 p G L I y X Y p L / K 6 i Q v + R K g 2 R Q S q y o H a L w t 5 s 5 o R W G 5 l i R o 8 Y D B E D z 2 b u k Z m D F R M b m w 0 8 o h w 0 o h f C H O z 5 W b r 5 v L b g c K a k H S O H W / m k l x x y 1 F 1 j + L Z I l n n m B B N Q d A g k L 0 H c b z W c A z Q e k U u m j V 9 G 3 V 4 e H t R K Y s J y n h X B Q f o A C s l U K 0 x s 5 b O m D m 7 7 C V t d P / 6 k O I s 8 X 6 6 N t M K o 6 X Y J b m H 8 r j Z l Y 8 p + L E j 8 Y t y A 2 l A n A o 7 2 z b B N i f L 2 l y 3 H i g N c 5 E R M 2 m e H S E V W 8 e 5 U S Q F O j V C R 4 J q S f R 6 6 i w L S k c q M n N q K P K u M V v U 5 r u 8 d 0 g n c W F D T / y g U 6 o n f l r F N s e c u 5 g S / F E C 7 T v i j f 6 d B 6 X 4 6 Z G r C R L 8 N + t H I c f + K f D / Y L 8 Q l u + S n 1 Y I 0 G 0 f 9 4 0 a j W W 8 2 d v G r G V L O 2 9 R Q P 9 Y T p + b 1 2 s B Z y p B x y / G w O Y V q u n X g k V M R y 4 S J Y a v R 3 G 9 6 5 M Z K A 5 G Z c m g t h 3 4 H 2 z N Y y o H m T z G W k H O g C T J c K l J G S v z V E a R X 4 g H n U U w 5 V b p l l H 2 b 8 g M 2 2 1 I / 8 1 y Q J A q 0 3 r B W 6 Y d V E H u z A B M c 5 + A l N c z Y B N Z 8 m I e k G L 4 X u x A x S 1 A y 0 s m x l V p f 4 u H s X 2 7 G g O F q 0 G M p N B Q 2 X o S u I G H x M v h q 5 b I p + R S 0 J T k 0 I 4 L X 0 Q f M f E X / S n V 2 H e B Z w W P w u Q s n y j o o T G b M r 7 t r y q S b V 4 q h y p B 1 o Q 1 L C 7 H z f W 0 s C n H T z K y 9 E l k A O / D + 9 f T B t 6 M o v f p y F P m 3 v B k Y + M e L s a A Q o T i b 3 k L Q X a O X t e x 1 7 7 8 V n h 4 / 0 D G I 7 A p Y e 4 H e p j x 5 A V B L A Q I t A B Q A A g A I A M W 6 Q V U e 7 e S T o w A A A P Y A A A A S A A A A A A A A A A A A A A A A A A A A A A B D b 2 5 m a W c v U G F j a 2 F n Z S 5 4 b W x Q S w E C L Q A U A A I A C A D F u k F V U 3 I 4 L J s A A A D h A A A A E w A A A A A A A A A A A A A A A A D v A A A A W 0 N v b n R l b n R f V H l w Z X N d L n h t b F B L A Q I t A B Q A A g A I A M W 6 Q V X / l W i 6 4 g I A A D A I A A A T A A A A A A A A A A A A A A A A A N c B A A B G b 3 J t d W x h c y 9 T Z W N 0 a W 9 u M S 5 t U E s F B g A A A A A D A A M A w g A A A A Y 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M p A A A A A A A A E S 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R W 5 0 c n k g V H l w Z T 0 i S X N U e X B l R G V 0 Z W N 0 a W 9 u R W 5 h Y m x l Z C I g V m F s d W U 9 I n N G Y W x z Z S I g L z 4 8 L 1 N 0 Y W J s Z U V u d H J p Z X M + P C 9 J d G V t P j x J d G V t P j x J d G V t T G 9 j Y X R p b 2 4 + P E l 0 Z W 1 U e X B l P k Z v c m 1 1 b G E 8 L 0 l 0 Z W 1 U e X B l P j x J d G V t U G F 0 a D 5 T Z W N 0 a W 9 u M S 9 I V z A 4 U H J v Y m x l b S 1 T b 2 x 1 d G l v b j w v S X R l b V B h d G g + P C 9 J d G V t T G 9 j Y X R p b 2 4 + P F N 0 Y W J s Z U V u d H J p Z X M + P E V u d H J 5 I F R 5 c G U 9 I k l z U H J p d m F 0 Z S I g V m F s d W U 9 I m w w I i A v P j x F b n R y e S B U e X B l P S J G a W x s R W 5 h Y m x l Z C I g V m F s d W U 9 I m w x I i A v P j x F b n R y e S B U e X B l P S J B Z G R l Z F R v R G F 0 Y U 1 v Z G V s I i B W Y W x 1 Z T 0 i b D A i I C 8 + P E V u d H J 5 I F R 5 c G U 9 I k Z p b G x D b 3 V u d C I g V m F s d W U 9 I m w z 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y c m 9 y Q 2 9 k Z S I g V m F s d W U 9 I n N V b m t u b 3 d u I i A v P j x F b n R y e S B U e X B l P S J G a W x s R X J y b 3 J D b 3 V u d C I g V m F s d W U 9 I m w w I i A v P j x F b n R y e S B U e X B l P S J G a W x s T G F z d F V w Z G F 0 Z W Q i I F Z h b H V l P S J k M j A y M i 0 w O S 0 y N V Q x N z o x N z o z O C 4 4 O D A x N D Y 4 W i I g L z 4 8 R W 5 0 c n k g V H l w Z T 0 i R m l s b F R h c m d l d C I g V m F s d W U 9 I n N I V z A 4 U H J v Y m x l b V 9 T b 2 x 1 d G l v b i I g L z 4 8 R W 5 0 c n k g V H l w Z T 0 i R m l s b G V k Q 2 9 t c G x l d G V S Z X N 1 b H R U b 1 d v c m t z a G V l d C I g V m F s d W U 9 I m w x I i A v P j x F b n R y e S B U e X B l P S J G a W x s T 2 J q Z W N 0 V H l w Z S I g V m F s d W U 9 I n N U Y W J s Z S I g L z 4 8 R W 5 0 c n k g V H l w Z T 0 i R m l s b F R v R G F 0 Y U 1 v Z G V s R W 5 h Y m x l Z C I g V m F s d W U 9 I m w w I i A v P j x F b n R y e S B U e X B l P S J S Z W N v d m V y e V R h c m d l d F N o Z W V 0 I i B W Y W x 1 Z T 0 i c 0 h X K D h h b i k i I C 8 + P E V u d H J 5 I F R 5 c G U 9 I l J l Y 2 9 2 Z X J 5 V G F y Z 2 V 0 Q 2 9 s d W 1 u I i B W Y W x 1 Z T 0 i b D Y i I C 8 + P E V u d H J 5 I F R 5 c G U 9 I l J l Y 2 9 2 Z X J 5 V G F y Z 2 V 0 U m 9 3 I i B W Y W x 1 Z T 0 i b D E 4 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I V z A 4 U H J v Y m x l b S 1 T b 2 x 1 d G l v b i 9 B d X R v U m V t b 3 Z l Z E N v b H V t b n M x L n t Q c m 9 k d W N 0 L D B 9 J n F 1 b 3 Q 7 L C Z x d W 9 0 O 1 N l Y 3 R p b 2 4 x L 0 h X M D h Q c m 9 i b G V t L V N v b H V 0 a W 9 u L 0 F 1 d G 9 S Z W 1 v d m V k Q 2 9 s d W 1 u c z E u e 0 F 2 Z X J h Z 2 U g U 2 F s Z X M g K C Q p L D F 9 J n F 1 b 3 Q 7 X S w m c X V v d D t D b 2 x 1 b W 5 D b 3 V u d C Z x d W 9 0 O z o y L C Z x d W 9 0 O 0 t l e U N v b H V t b k 5 h b W V z J n F 1 b 3 Q 7 O l t d L C Z x d W 9 0 O 0 N v b H V t b k l k Z W 5 0 a X R p Z X M m c X V v d D s 6 W y Z x d W 9 0 O 1 N l Y 3 R p b 2 4 x L 0 h X M D h Q c m 9 i b G V t L V N v b H V 0 a W 9 u L 0 F 1 d G 9 S Z W 1 v d m V k Q 2 9 s d W 1 u c z E u e 1 B y b 2 R 1 Y 3 Q s M H 0 m c X V v d D s s J n F 1 b 3 Q 7 U 2 V j d G l v b j E v S F c w O F B y b 2 J s Z W 0 t U 2 9 s d X R p b 2 4 v Q X V 0 b 1 J l b W 9 2 Z W R D b 2 x 1 b W 5 z M S 5 7 Q X Z l c m F n Z S B T Y W x l c y A o J C k s M X 0 m c X V v d D t d L C Z x d W 9 0 O 1 J l b G F 0 a W 9 u c 2 h p c E l u Z m 8 m c X V v d D s 6 W 1 1 9 I i A v P j x F b n R y e S B U e X B l P S J G a W x s Q 2 9 s d W 1 u V H l w Z X M i I F Z h b H V l P S J z Q m d V P S I g L z 4 8 R W 5 0 c n k g V H l w Z T 0 i R m l s b E N v b H V t b k 5 h b W V z I i B W Y W x 1 Z T 0 i c 1 s m c X V v d D t Q c m 9 k d W N 0 J n F 1 b 3 Q 7 L C Z x d W 9 0 O 0 F 2 Z X J h Z 2 U g U 2 F s Z X M g K C Q p J n F 1 b 3 Q 7 X S I g L z 4 8 R W 5 0 c n k g V H l w Z T 0 i U X V l c n l J R C I g V m F s d W U 9 I n N j M T J i N m I z N S 0 w Z j Q 3 L T Q w M j E t Y j B i O C 1 k M G V i N j g z Z j U x O W Q i I C 8 + P C 9 T d G F i b G V F b n R y a W V z P j w v S X R l b T 4 8 S X R l b T 4 8 S X R l b U x v Y 2 F 0 a W 9 u P j x J d G V t V H l w Z T 5 G b 3 J t d W x h P C 9 J d G V t V H l w Z T 4 8 S X R l b V B h d G g + U 2 V j d G l v b j E v S F c w O F B y b 2 J s Z W 0 t U 2 9 s d X R p b 2 4 v U 2 9 1 c m N l P C 9 J d G V t U G F 0 a D 4 8 L 0 l 0 Z W 1 M b 2 N h d G l v b j 4 8 U 3 R h Y m x l R W 5 0 c m l l c y A v P j w v S X R l b T 4 8 S X R l b T 4 8 S X R l b U x v Y 2 F 0 a W 9 u P j x J d G V t V H l w Z T 5 G b 3 J t d W x h P C 9 J d G V t V H l w Z T 4 8 S X R l b V B h d G g + U 2 V j d G l v b j E v S F c w O F B y b 2 J s Z W 0 t U 2 9 s d X R p b 2 4 v Q 2 h h b m d l Z C U y M F R 5 c G U 8 L 0 l 0 Z W 1 Q Y X R o P j w v S X R l b U x v Y 2 F 0 a W 9 u P j x T d G F i b G V F b n R y a W V z I C 8 + P C 9 J d G V t P j x J d G V t P j x J d G V t T G 9 j Y X R p b 2 4 + P E l 0 Z W 1 U e X B l P k Z v c m 1 1 b G E 8 L 0 l 0 Z W 1 U e X B l P j x J d G V t U G F 0 a D 5 T Z W N 0 a W 9 u M S 9 I V z A 4 U H J v Y m x l b S 1 T b 2 x 1 d G l v b i 9 H c m 9 1 c G V k J T I w U m 9 3 c z w v S X R l b V B h d G g + P C 9 J d G V t T G 9 j Y X R p b 2 4 + P F N 0 Y W J s Z U V u d H J p Z X M g L z 4 8 L 0 l 0 Z W 0 + P E l 0 Z W 0 + P E l 0 Z W 1 M b 2 N h d G l v b j 4 8 S X R l b V R 5 c G U + R m 9 y b X V s Y T w v S X R l b V R 5 c G U + P E l 0 Z W 1 Q Y X R o P l N l Y 3 R p b 2 4 x L 0 h v b W V 3 b 3 J r M D k t U 2 9 s d X R p b 2 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J l Y 2 9 2 Z X J 5 V G F y Z 2 V 0 U 2 h l Z X Q i I F Z h b H V l P S J z S F c o O S k i I C 8 + P E V u d H J 5 I F R 5 c G U 9 I l J l Y 2 9 2 Z X J 5 V G F y Z 2 V 0 Q 2 9 s d W 1 u I i B W Y W x 1 Z T 0 i b D c i I C 8 + P E V u d H J 5 I F R 5 c G U 9 I l J l Y 2 9 2 Z X J 5 V G F y Z 2 V 0 U m 9 3 I i B W Y W x 1 Z T 0 i b D Q i I C 8 + P E V u d H J 5 I F R 5 c G U 9 I k Z p b G x U Y X J n Z X Q i I F Z h b H V l P S J z S G 9 t Z X d v c m s w O V 9 T b 2 x 1 d G l v b i 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I b 2 1 l d 2 9 y a z A 5 L V N v b H V 0 a W 9 u L 0 F 1 d G 9 S Z W 1 v d m V k Q 2 9 s d W 1 u c z E u e 0 N v d W 5 0 c n k s M H 0 m c X V v d D s s J n F 1 b 3 Q 7 U 2 V j d G l v b j E v S G 9 t Z X d v c m s w O S 1 T b 2 x 1 d G l v b i 9 B d X R v U m V t b 3 Z l Z E N v b H V t b n M x L n t T Y W x l c 1 J l c C w x f S Z x d W 9 0 O y w m c X V v d D t T Z W N 0 a W 9 u M S 9 I b 2 1 l d 2 9 y a z A 5 L V N v b H V 0 a W 9 u L 0 F 1 d G 9 S Z W 1 v d m V k Q 2 9 s d W 1 u c z E u e 1 N h b G V z L D J 9 J n F 1 b 3 Q 7 X S w m c X V v d D t D b 2 x 1 b W 5 D b 3 V u d C Z x d W 9 0 O z o z L C Z x d W 9 0 O 0 t l e U N v b H V t b k 5 h b W V z J n F 1 b 3 Q 7 O l t d L C Z x d W 9 0 O 0 N v b H V t b k l k Z W 5 0 a X R p Z X M m c X V v d D s 6 W y Z x d W 9 0 O 1 N l Y 3 R p b 2 4 x L 0 h v b W V 3 b 3 J r M D k t U 2 9 s d X R p b 2 4 v Q X V 0 b 1 J l b W 9 2 Z W R D b 2 x 1 b W 5 z M S 5 7 Q 2 9 1 b n R y e S w w f S Z x d W 9 0 O y w m c X V v d D t T Z W N 0 a W 9 u M S 9 I b 2 1 l d 2 9 y a z A 5 L V N v b H V 0 a W 9 u L 0 F 1 d G 9 S Z W 1 v d m V k Q 2 9 s d W 1 u c z E u e 1 N h b G V z U m V w L D F 9 J n F 1 b 3 Q 7 L C Z x d W 9 0 O 1 N l Y 3 R p b 2 4 x L 0 h v b W V 3 b 3 J r M D k t U 2 9 s d X R p b 2 4 v Q X V 0 b 1 J l b W 9 2 Z W R D b 2 x 1 b W 5 z M S 5 7 U 2 F s Z X M s M n 0 m c X V v d D t d L C Z x d W 9 0 O 1 J l b G F 0 a W 9 u c 2 h p c E l u Z m 8 m c X V v d D s 6 W 1 1 9 I i A v P j x F b n R y e S B U e X B l P S J G a W x s U 3 R h d H V z I i B W Y W x 1 Z T 0 i c 0 N v b X B s Z X R l I i A v P j x F b n R y e S B U e X B l P S J G a W x s Q 2 9 s d W 1 u T m F t Z X M i I F Z h b H V l P S J z W y Z x d W 9 0 O 0 N v d W 5 0 c n k m c X V v d D s s J n F 1 b 3 Q 7 U 2 F s Z X N S Z X A m c X V v d D s s J n F 1 b 3 Q 7 U 2 F s Z X M m c X V v d D t d I i A v P j x F b n R y e S B U e X B l P S J G a W x s Q 2 9 s d W 1 u V H l w Z X M i I F Z h b H V l P S J z Q m d Z R i I g L z 4 8 R W 5 0 c n k g V H l w Z T 0 i R m l s b E x h c 3 R V c G R h d G V k I i B W Y W x 1 Z T 0 i Z D I w M j I t M D k t M j V U M T c 6 M j Y 6 M T k u M D U 3 M D I y N F o i I C 8 + P E V u d H J 5 I F R 5 c G U 9 I k Z p b G x F c n J v c k N v d W 5 0 I i B W Y W x 1 Z T 0 i b D A i I C 8 + P E V u d H J 5 I F R 5 c G U 9 I k Z p b G x F c n J v c k N v Z G U i I F Z h b H V l P S J z V W 5 r b m 9 3 b i I g L z 4 8 R W 5 0 c n k g V H l w Z T 0 i R m l s b E N v d W 5 0 I i B W Y W x 1 Z T 0 i b D M i I C 8 + P E V u d H J 5 I F R 5 c G U 9 I k F k Z G V k V G 9 E Y X R h T W 9 k Z W w i I F Z h b H V l P S J s M C I g L z 4 8 R W 5 0 c n k g V H l w Z T 0 i U X V l c n l J R C I g V m F s d W U 9 I n N i M j Z l Y T k 4 Z i 0 1 Y T Q x L T R i Z j I t O W Q x M y 0 y Z W F j M D R m Y 2 V h M z U i I C 8 + P C 9 T d G F i b G V F b n R y a W V z P j w v S X R l b T 4 8 S X R l b T 4 8 S X R l b U x v Y 2 F 0 a W 9 u P j x J d G V t V H l w Z T 5 G b 3 J t d W x h P C 9 J d G V t V H l w Z T 4 8 S X R l b V B h d G g + U 2 V j d G l v b j E v S G 9 t Z X d v c m s w O S 1 T b 2 x 1 d G l v b i 9 T b 3 V y Y 2 U 8 L 0 l 0 Z W 1 Q Y X R o P j w v S X R l b U x v Y 2 F 0 a W 9 u P j x T d G F i b G V F b n R y a W V z I C 8 + P C 9 J d G V t P j x J d G V t P j x J d G V t T G 9 j Y X R p b 2 4 + P E l 0 Z W 1 U e X B l P k Z v c m 1 1 b G E 8 L 0 l 0 Z W 1 U e X B l P j x J d G V t U G F 0 a D 5 T Z W N 0 a W 9 u M S 9 I b 2 1 l d 2 9 y a z A 5 L V N v b H V 0 a W 9 u L 0 N o Y W 5 n Z W Q l M j B U e X B l P C 9 J d G V t U G F 0 a D 4 8 L 0 l 0 Z W 1 M b 2 N h d G l v b j 4 8 U 3 R h Y m x l R W 5 0 c m l l c y A v P j w v S X R l b T 4 8 S X R l b T 4 8 S X R l b U x v Y 2 F 0 a W 9 u P j x J d G V t V H l w Z T 5 G b 3 J t d W x h P C 9 J d G V t V H l w Z T 4 8 S X R l b V B h d G g + U 2 V j d G l v b j E v S G 9 t Z X d v c m s w O S 1 T b 2 x 1 d G l v b i 9 G a W x 0 Z X J l Z C U y M F J v d 3 M 8 L 0 l 0 Z W 1 Q Y X R o P j w v S X R l b U x v Y 2 F 0 a W 9 u P j x T d G F i b G V F b n R y a W V z I C 8 + P C 9 J d G V t P j x J d G V t P j x J d G V t T G 9 j Y X R p b 2 4 + P E l 0 Z W 1 U e X B l P k Z v c m 1 1 b G E 8 L 0 l 0 Z W 1 U e X B l P j x J d G V t U G F 0 a D 5 T Z W N 0 a W 9 u M S 8 5 M D Q 3 Y X Z l U X V l c n k t U 2 9 s d X R p b 2 4 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l J l Y 2 9 2 Z X J 5 V G F y Z 2 V 0 U 2 h l Z X Q i I F Z h b H V l P S J z U F E i I C 8 + P E V u d H J 5 I F R 5 c G U 9 I l J l Y 2 9 2 Z X J 5 V G F y Z 2 V 0 Q 2 9 s d W 1 u I i B W Y W x 1 Z T 0 i b D I i I C 8 + P E V u d H J 5 I F R 5 c G U 9 I l J l Y 2 9 2 Z X J 5 V G F y Z 2 V 0 U m 9 3 I i B W Y W x 1 Z T 0 i b D U i I C 8 + P E V u d H J 5 I F R 5 c G U 9 I k Z p b G x U Y X J n Z X Q i I F Z h b H V l P S J z X z k w N D d h d m V R d W V y e V 9 T b 2 x 1 d G l v b i I g L z 4 8 R W 5 0 c n k g V H l w Z T 0 i R m l s b G V k Q 2 9 t c G x l d G V S Z X N 1 b H R U b 1 d v c m t z a G V l d C I g V m F s d W U 9 I m w x I i A v P j x F b n R y e S B U e X B l P S J B Z G R l Z F R v R G F 0 Y U 1 v Z G V s I i B W Y W x 1 Z T 0 i b D A i I C 8 + P E V u d H J 5 I F R 5 c G U 9 I k Z p b G x D b 3 V u d C I g V m F s d W U 9 I m w 2 M i I g L z 4 8 R W 5 0 c n k g V H l w Z T 0 i R m l s b E V y c m 9 y Q 2 9 k Z S I g V m F s d W U 9 I n N V b m t u b 3 d u I i A v P j x F b n R y e S B U e X B l P S J G a W x s R X J y b 3 J D b 3 V u d C I g V m F s d W U 9 I m w w I i A v P j x F b n R y e S B U e X B l P S J G a W x s T G F z d F V w Z G F 0 Z W Q i I F Z h b H V l P S J k M j A y M i 0 x M C 0 w M l Q w M T o 0 N j o x M C 4 5 O T Y 5 O D U x W i I g L z 4 8 R W 5 0 c n k g V H l w Z T 0 i R m l s b E N v b H V t b l R 5 c G V z I i B W Y W x 1 Z T 0 i c 0 J n W U p C U V V H I i A v P j x F b n R y e S B U e X B l P S J G a W x s Q 2 9 s d W 1 u T m F t Z X M i I F Z h b H V l P S J z W y Z x d W 9 0 O 0 F k Z H J l c 3 M m c X V v d D s s J n F 1 b 3 Q 7 V H l w Z S Z x d W 9 0 O y w m c X V v d D t E Y X R l J n F 1 b 3 Q 7 L C Z x d W 9 0 O 0 x h d G l 0 d W R l J n F 1 b 3 Q 7 L C Z x d W 9 0 O 0 x v b m d p d H V k Z S Z x d W 9 0 O y w m c X V v d D t J b m N p Z G V u d C B O d W 1 i Z X I 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8 5 M D Q 3 Y X Z l U X V l c n k v Q X V 0 b 1 J l b W 9 2 Z W R D b 2 x 1 b W 5 z M S 5 7 Q W R k c m V z c y w w f S Z x d W 9 0 O y w m c X V v d D t T Z W N 0 a W 9 u M S 8 5 M D Q 3 Y X Z l U X V l c n k v Q X V 0 b 1 J l b W 9 2 Z W R D b 2 x 1 b W 5 z M S 5 7 V H l w Z S w x f S Z x d W 9 0 O y w m c X V v d D t T Z W N 0 a W 9 u M S 8 5 M D Q 3 Y X Z l U X V l c n k v Q X V 0 b 1 J l b W 9 2 Z W R D b 2 x 1 b W 5 z M S 5 7 R G F 0 Z S w y f S Z x d W 9 0 O y w m c X V v d D t T Z W N 0 a W 9 u M S 8 5 M D Q 3 Y X Z l U X V l c n k v Q X V 0 b 1 J l b W 9 2 Z W R D b 2 x 1 b W 5 z M S 5 7 T G F 0 a X R 1 Z G U s M 3 0 m c X V v d D s s J n F 1 b 3 Q 7 U 2 V j d G l v b j E v O T A 0 N 2 F 2 Z V F 1 Z X J 5 L 0 F 1 d G 9 S Z W 1 v d m V k Q 2 9 s d W 1 u c z E u e 0 x v b m d p d H V k Z S w 0 f S Z x d W 9 0 O y w m c X V v d D t T Z W N 0 a W 9 u M S 8 5 M D Q 3 Y X Z l U X V l c n k v Q X V 0 b 1 J l b W 9 2 Z W R D b 2 x 1 b W 5 z M S 5 7 S W 5 j a W R l b n Q g T n V t Y m V y L D V 9 J n F 1 b 3 Q 7 X S w m c X V v d D t D b 2 x 1 b W 5 D b 3 V u d C Z x d W 9 0 O z o 2 L C Z x d W 9 0 O 0 t l e U N v b H V t b k 5 h b W V z J n F 1 b 3 Q 7 O l t d L C Z x d W 9 0 O 0 N v b H V t b k l k Z W 5 0 a X R p Z X M m c X V v d D s 6 W y Z x d W 9 0 O 1 N l Y 3 R p b 2 4 x L z k w N D d h d m V R d W V y e S 9 B d X R v U m V t b 3 Z l Z E N v b H V t b n M x L n t B Z G R y Z X N z L D B 9 J n F 1 b 3 Q 7 L C Z x d W 9 0 O 1 N l Y 3 R p b 2 4 x L z k w N D d h d m V R d W V y e S 9 B d X R v U m V t b 3 Z l Z E N v b H V t b n M x L n t U e X B l L D F 9 J n F 1 b 3 Q 7 L C Z x d W 9 0 O 1 N l Y 3 R p b 2 4 x L z k w N D d h d m V R d W V y e S 9 B d X R v U m V t b 3 Z l Z E N v b H V t b n M x L n t E Y X R l L D J 9 J n F 1 b 3 Q 7 L C Z x d W 9 0 O 1 N l Y 3 R p b 2 4 x L z k w N D d h d m V R d W V y e S 9 B d X R v U m V t b 3 Z l Z E N v b H V t b n M x L n t M Y X R p d H V k Z S w z f S Z x d W 9 0 O y w m c X V v d D t T Z W N 0 a W 9 u M S 8 5 M D Q 3 Y X Z l U X V l c n k v Q X V 0 b 1 J l b W 9 2 Z W R D b 2 x 1 b W 5 z M S 5 7 T G 9 u Z 2 l 0 d W R l L D R 9 J n F 1 b 3 Q 7 L C Z x d W 9 0 O 1 N l Y 3 R p b 2 4 x L z k w N D d h d m V R d W V y e S 9 B d X R v U m V t b 3 Z l Z E N v b H V t b n M x L n t J b m N p Z G V u d C B O d W 1 i Z X I s N X 0 m c X V v d D t d L C Z x d W 9 0 O 1 J l b G F 0 a W 9 u c 2 h p c E l u Z m 8 m c X V v d D s 6 W 1 1 9 I i A v P j w v U 3 R h Y m x l R W 5 0 c m l l c z 4 8 L 0 l 0 Z W 0 + P E l 0 Z W 0 + P E l 0 Z W 1 M b 2 N h d G l v b j 4 8 S X R l b V R 5 c G U + R m 9 y b X V s Y T w v S X R l b V R 5 c G U + P E l 0 Z W 1 Q Y X R o P l N l Y 3 R p b 2 4 x L z k w N D d h d m V R d W V y e S 1 T b 2 x 1 d G l v b i 9 T b 3 V y Y 2 U 8 L 0 l 0 Z W 1 Q Y X R o P j w v S X R l b U x v Y 2 F 0 a W 9 u P j x T d G F i b G V F b n R y a W V z I C 8 + P C 9 J d G V t P j x J d G V t P j x J d G V t T G 9 j Y X R p b 2 4 + P E l 0 Z W 1 U e X B l P k Z v c m 1 1 b G E 8 L 0 l 0 Z W 1 U e X B l P j x J d G V t U G F 0 a D 5 T Z W N 0 a W 9 u M S 8 5 M D Q 3 Y X Z l U X V l c n k t U 2 9 s d X R p b 2 4 v U H J v b W 9 0 Z W Q l M j B I Z W F k Z X J z P C 9 J d G V t U G F 0 a D 4 8 L 0 l 0 Z W 1 M b 2 N h d G l v b j 4 8 U 3 R h Y m x l R W 5 0 c m l l c y A v P j w v S X R l b T 4 8 S X R l b T 4 8 S X R l b U x v Y 2 F 0 a W 9 u P j x J d G V t V H l w Z T 5 G b 3 J t d W x h P C 9 J d G V t V H l w Z T 4 8 S X R l b V B h d G g + U 2 V j d G l v b j E v O T A 0 N 2 F 2 Z V F 1 Z X J 5 L V N v b H V 0 a W 9 u L 0 N o Y W 5 n Z W Q l M j B U e X B l P C 9 J d G V t U G F 0 a D 4 8 L 0 l 0 Z W 1 M b 2 N h d G l v b j 4 8 U 3 R h Y m x l R W 5 0 c m l l c y A v P j w v S X R l b T 4 8 S X R l b T 4 8 S X R l b U x v Y 2 F 0 a W 9 u P j x J d G V t V H l w Z T 5 G b 3 J t d W x h P C 9 J d G V t V H l w Z T 4 8 S X R l b V B h d G g + U 2 V j d G l v b j E v O T A 0 N 2 F 2 Z V F 1 Z X J 5 L V N v b H V 0 a W 9 u L 0 Z p b H R l c m V k J T I w U m 9 3 c z w v S X R l b V B h d G g + P C 9 J d G V t T G 9 j Y X R p b 2 4 + P F N 0 Y W J s Z U V u d H J p Z X M g L z 4 8 L 0 l 0 Z W 0 + P E l 0 Z W 0 + P E l 0 Z W 1 M b 2 N h d G l v b j 4 8 S X R l b V R 5 c G U + R m 9 y b X V s Y T w v S X R l b V R 5 c G U + P E l 0 Z W 1 Q Y X R o P l N l Y 3 R p b 2 4 x L 0 1 h a m 9 y R 1 B B U m V w b 3 J 0 L V N v b H V 0 a W 9 u 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V G F y Z 2 V 0 I i B W Y W x 1 Z T 0 i c 0 1 h a m 9 y R 1 B B U m V w b 3 J 0 X 1 N v b H V 0 a W 9 u I i A v P j x F b n R y e S B U e X B l P S J G a W x s Z W R D b 2 1 w b G V 0 Z V J l c 3 V s d F R v V 2 9 y a 3 N o Z W V 0 I i B W Y W x 1 Z T 0 i b D E i I C 8 + P E V u d H J 5 I F R 5 c G U 9 I k Z p b G x F c n J v c k N v d W 5 0 I i B W Y W x 1 Z T 0 i b D A i I C 8 + P E V u d H J 5 I F R 5 c G U 9 I k Z p b G x M Y X N 0 V X B k Y X R l Z C I g V m F s d W U 9 I m Q y M D I y L T A 5 L T I 3 V D E 5 O j I y O j M 2 L j E y M z U 1 M j l a I i A v P j x F b n R y e S B U e X B l P S J G a W x s Q 2 9 s d W 1 u V H l w Z X M i I F Z h b H V l P S J z Q m d V P S I g L z 4 8 R W 5 0 c n k g V H l w Z T 0 i R m l s b E N v b H V t b k 5 h b W V z I i B W Y W x 1 Z T 0 i c 1 s m c X V v d D t N Y W p v c i Z x d W 9 0 O y w m c X V v d D t B d m V y Y W d l I E d Q Q S Z x d W 9 0 O 1 0 i I C 8 + P E V u d H J 5 I F R 5 c G U 9 I k Z p b G x T d G F 0 d X M i I F Z h b H V l P S J z Q 2 9 t c G x l d G U i I C 8 + P E V u d H J 5 I F R 5 c G U 9 I k Z p b G x D b 3 V u d C I g V m F s d W U 9 I m w 2 I i A v P j x F b n R y e S B U e X B l P S J S Z W x h d G l v b n N o a X B J b m Z v Q 2 9 u d G F p b m V y I i B W Y W x 1 Z T 0 i c 3 s m c X V v d D t j b 2 x 1 b W 5 D b 3 V u d C Z x d W 9 0 O z o y L C Z x d W 9 0 O 2 t l e U N v b H V t b k 5 h b W V z J n F 1 b 3 Q 7 O l t d L C Z x d W 9 0 O 3 F 1 Z X J 5 U m V s Y X R p b 2 5 z a G l w c y Z x d W 9 0 O z p b X S w m c X V v d D t j b 2 x 1 b W 5 J Z G V u d G l 0 a W V z J n F 1 b 3 Q 7 O l s m c X V v d D t T Z W N 0 a W 9 u M S 9 N Y W p v c k d Q Q V J l c G 9 y d C 9 B d X R v U m V t b 3 Z l Z E N v b H V t b n M x L n t N Y W p v c i w w f S Z x d W 9 0 O y w m c X V v d D t T Z W N 0 a W 9 u M S 9 N Y W p v c k d Q Q V J l c G 9 y d C 9 B d X R v U m V t b 3 Z l Z E N v b H V t b n M x L n t B d m V y Y W d l I E d Q Q S w x f S Z x d W 9 0 O 1 0 s J n F 1 b 3 Q 7 Q 2 9 s d W 1 u Q 2 9 1 b n Q m c X V v d D s 6 M i w m c X V v d D t L Z X l D b 2 x 1 b W 5 O Y W 1 l c y Z x d W 9 0 O z p b X S w m c X V v d D t D b 2 x 1 b W 5 J Z G V u d G l 0 a W V z J n F 1 b 3 Q 7 O l s m c X V v d D t T Z W N 0 a W 9 u M S 9 N Y W p v c k d Q Q V J l c G 9 y d C 9 B d X R v U m V t b 3 Z l Z E N v b H V t b n M x L n t N Y W p v c i w w f S Z x d W 9 0 O y w m c X V v d D t T Z W N 0 a W 9 u M S 9 N Y W p v c k d Q Q V J l c G 9 y d C 9 B d X R v U m V t b 3 Z l Z E N v b H V t b n M x L n t B d m V y Y W d l I E d Q Q S w x f S Z x d W 9 0 O 1 0 s J n F 1 b 3 Q 7 U m V s Y X R p b 2 5 z a G l w S W 5 m b y Z x d W 9 0 O z p b X X 0 i I C 8 + P E V u d H J 5 I F R 5 c G U 9 I k Z p b G x F c n J v c k N v Z G U i I F Z h b H V l P S J z V W 5 r b m 9 3 b i I g L z 4 8 R W 5 0 c n k g V H l w Z T 0 i T G 9 h Z G V k V G 9 B b m F s e X N p c 1 N l c n Z p Y 2 V z I i B W Y W x 1 Z T 0 i b D A i I C 8 + P E V u d H J 5 I F R 5 c G U 9 I k F k Z G V k V G 9 E Y X R h T W 9 k Z W w i I F Z h b H V l P S J s M C I g L z 4 8 L 1 N 0 Y W J s Z U V u d H J p Z X M + P C 9 J d G V t P j x J d G V t P j x J d G V t T G 9 j Y X R p b 2 4 + P E l 0 Z W 1 U e X B l P k Z v c m 1 1 b G E 8 L 0 l 0 Z W 1 U e X B l P j x J d G V t U G F 0 a D 5 T Z W N 0 a W 9 u M S 9 N Y W p v c k d Q Q V J l c G 9 y d C 1 T b 2 x 1 d G l v b i 9 T b 3 V y Y 2 U 8 L 0 l 0 Z W 1 Q Y X R o P j w v S X R l b U x v Y 2 F 0 a W 9 u P j x T d G F i b G V F b n R y a W V z I C 8 + P C 9 J d G V t P j x J d G V t P j x J d G V t T G 9 j Y X R p b 2 4 + P E l 0 Z W 1 U e X B l P k Z v c m 1 1 b G E 8 L 0 l 0 Z W 1 U e X B l P j x J d G V t U G F 0 a D 5 T Z W N 0 a W 9 u M S 9 N Y W p v c k d Q Q V J l c G 9 y d C 1 T b 2 x 1 d G l v b i 9 D a G F u Z 2 V k J T I w V H l w Z T w v S X R l b V B h d G g + P C 9 J d G V t T G 9 j Y X R p b 2 4 + P F N 0 Y W J s Z U V u d H J p Z X M g L z 4 8 L 0 l 0 Z W 0 + P E l 0 Z W 0 + P E l 0 Z W 1 M b 2 N h d G l v b j 4 8 S X R l b V R 5 c G U + R m 9 y b X V s Y T w v S X R l b V R 5 c G U + P E l 0 Z W 1 Q Y X R o P l N l Y 3 R p b 2 4 x L 0 1 h a m 9 y R 1 B B U m V w b 3 J 0 L V N v b H V 0 a W 9 u L 0 d y b 3 V w Z W Q l M j B S b 3 d z P C 9 J d G V t U G F 0 a D 4 8 L 0 l 0 Z W 1 M b 2 N h d G l v b j 4 8 U 3 R h Y m x l R W 5 0 c m l l c y A v P j w v S X R l b T 4 8 S X R l b T 4 8 S X R l b U x v Y 2 F 0 a W 9 u P j x J d G V t V H l w Z T 5 G b 3 J t d W x h P C 9 J d G V t V H l w Z T 4 8 S X R l b V B h d G g + U 2 V j d G l v b j E v T W F q b 3 J H U E F S Z X B v c n Q t U 2 9 s d X R p b 2 4 v U 2 9 y d G V k J T I w U m 9 3 c z w v S X R l b V B h d G g + P C 9 J d G V t T G 9 j Y X R p b 2 4 + P F N 0 Y W J s Z U V u d H J p Z X M g L z 4 8 L 0 l 0 Z W 0 + P C 9 J d G V t c z 4 8 L 0 x v Y 2 F s U G F j a 2 F n Z U 1 l d G F k Y X R h R m l s Z T 4 W A A A A U E s F B g A A A A A A A A A A A A A A A A A A A A A A A N o A A A A B A A A A 0 I y d 3 w E V 0 R G M e g D A T 8 K X 6 w E A A A B A J 1 k 9 k M F K S 4 w Q p 1 i o n J v V A A A A A A I A A A A A A A N m A A D A A A A A E A A A A C f g / L t L h r K M m r W 3 + D R z i u U A A A A A B I A A A K A A A A A Q A A A A w x I b i n J s Z V E s w 4 K 5 f 3 N i s V A A A A D 6 T t r Q r k t 8 K T / t V U 5 4 y 7 9 8 6 x r e 8 k A M 6 N k A S V p j C R e I F n 8 g w n M h 2 i j H E p 7 6 i I O s 0 r 4 P D 8 6 K m f C J h 7 B g H C d l O / b A c H i U X x T P e I z 9 p q g K 3 u 8 7 f R Q A A A D 9 6 V h M J 3 2 n Z U G M A M T S I t 2 2 w x V w Y A = = < / D a t a M a s h u p > 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K e y > < / a : K e y > < a : V a l u e   i : t y p e = " T a b l e W i d g e t B a s e V i e w S t a t e " / > < / a : K e y V a l u e O f D i a g r a m O b j e c t K e y a n y T y p e z b w N T n L X > < a : K e y V a l u e O f D i a g r a m O b j e c t K e y a n y T y p e z b w N T n L X > < a : K e y > < K e y > C o l u m n s \ T R U E 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 C o l u m n s \ a n d < / 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83C935A7-B294-4218-AD04-E75A30D8FC08}">
  <ds:schemaRefs>
    <ds:schemaRef ds:uri="http://schemas.microsoft.com/DataMashup"/>
  </ds:schemaRefs>
</ds:datastoreItem>
</file>

<file path=customXml/itemProps2.xml><?xml version="1.0" encoding="utf-8"?>
<ds:datastoreItem xmlns:ds="http://schemas.openxmlformats.org/officeDocument/2006/customXml" ds:itemID="{AA73C64D-26D0-4141-B7DA-18B1EAB300AE}">
  <ds:schemaRefs/>
</ds:datastoreItem>
</file>

<file path=customXml/itemProps3.xml><?xml version="1.0" encoding="utf-8"?>
<ds:datastoreItem xmlns:ds="http://schemas.openxmlformats.org/officeDocument/2006/customXml" ds:itemID="{83F1C8C2-1D03-4BB8-BF4E-D64E2B37769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TetativeClassOutline</vt:lpstr>
      <vt:lpstr>C(7)</vt:lpstr>
      <vt:lpstr>Topics</vt:lpstr>
      <vt:lpstr>Start</vt:lpstr>
      <vt:lpstr>L</vt:lpstr>
      <vt:lpstr>CO</vt:lpstr>
      <vt:lpstr>COEx</vt:lpstr>
      <vt:lpstr>COEx (an)</vt:lpstr>
      <vt:lpstr>ISF</vt:lpstr>
      <vt:lpstr>ISF (an)</vt:lpstr>
      <vt:lpstr>B</vt:lpstr>
      <vt:lpstr>B (an)</vt:lpstr>
      <vt:lpstr>SC</vt:lpstr>
      <vt:lpstr>SC (an)</vt:lpstr>
      <vt:lpstr>AND(1)</vt:lpstr>
      <vt:lpstr>AND(1an)</vt:lpstr>
      <vt:lpstr>AND(2)</vt:lpstr>
      <vt:lpstr>AND(2an)</vt:lpstr>
      <vt:lpstr>SUMIFSmore</vt:lpstr>
      <vt:lpstr>SUMIFSmore (an2)</vt:lpstr>
      <vt:lpstr>AND(3)</vt:lpstr>
      <vt:lpstr>AND(3an)</vt:lpstr>
      <vt:lpstr>AND(4)</vt:lpstr>
      <vt:lpstr>AND(4an)</vt:lpstr>
      <vt:lpstr>Between</vt:lpstr>
      <vt:lpstr>Between (an)</vt:lpstr>
      <vt:lpstr>OR(1)</vt:lpstr>
      <vt:lpstr>OR(1an)</vt:lpstr>
      <vt:lpstr>OR(2)</vt:lpstr>
      <vt:lpstr>OR(2anx)</vt:lpstr>
      <vt:lpstr>OR(2an)</vt:lpstr>
      <vt:lpstr>NOTContains</vt:lpstr>
      <vt:lpstr>NOTContains (an)</vt:lpstr>
      <vt:lpstr>IF</vt:lpstr>
      <vt:lpstr>IF (an)</vt:lpstr>
      <vt:lpstr>IF IS</vt:lpstr>
      <vt:lpstr>IF IS (an)</vt:lpstr>
      <vt:lpstr>IFS</vt:lpstr>
      <vt:lpstr>IFS (an)</vt:lpstr>
      <vt:lpstr>PQ</vt:lpstr>
      <vt:lpstr>PQ (an)</vt:lpstr>
      <vt:lpstr>Complex</vt:lpstr>
      <vt:lpstr>Complex (an)</vt:lpstr>
      <vt:lpstr>8LT</vt:lpstr>
      <vt:lpstr>8LT(an)</vt:lpstr>
      <vt:lpstr>AND(5)</vt:lpstr>
      <vt:lpstr>AND(5an)</vt:lpstr>
      <vt:lpstr>D</vt:lpstr>
      <vt:lpstr>Homework ==&gt;&gt;</vt:lpstr>
      <vt:lpstr>HW(1)</vt:lpstr>
      <vt:lpstr>HW(1an)</vt:lpstr>
      <vt:lpstr>HW(2)</vt:lpstr>
      <vt:lpstr>HW(2an)</vt:lpstr>
      <vt:lpstr>HW(3)</vt:lpstr>
      <vt:lpstr>HW(3an)</vt:lpstr>
      <vt:lpstr>HW(4)</vt:lpstr>
      <vt:lpstr>HW(4an)</vt:lpstr>
      <vt:lpstr>HW(5)</vt:lpstr>
      <vt:lpstr>HW(5an)</vt:lpstr>
      <vt:lpstr>HW(6)</vt:lpstr>
      <vt:lpstr>HW(6an)</vt:lpstr>
      <vt:lpstr>HW(7)</vt:lpstr>
      <vt:lpstr>HW(7an)</vt:lpstr>
      <vt:lpstr>HW(8)</vt:lpstr>
      <vt:lpstr>HW(8an)</vt:lpstr>
      <vt:lpstr>HW(9)</vt:lpstr>
      <vt:lpstr>HW(9an)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2015-06-05T18:17:20Z</dcterms:created>
  <dcterms:modified xsi:type="dcterms:W3CDTF">2023-12-28T00:12:24Z</dcterms:modified>
</cp:coreProperties>
</file>